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14880" windowHeight="7590" activeTab="1"/>
  </bookViews>
  <sheets>
    <sheet name="ไตรมาส 2 แยก  (5)" sheetId="14" r:id="rId1"/>
    <sheet name="  แยก ไตรมาส 2 (5)" sheetId="21" r:id="rId2"/>
    <sheet name="ไตรมาส 2 (4)" sheetId="13" r:id="rId3"/>
    <sheet name="กุมภา (4)" sheetId="20" r:id="rId4"/>
    <sheet name="ไตรมาส 2  มกราคม  กุมภา (3)" sheetId="11" r:id="rId5"/>
    <sheet name="มกราคม 2565" sheetId="1" r:id="rId6"/>
    <sheet name="ก.พ" sheetId="5" r:id="rId7"/>
    <sheet name="มีนาคม 65" sheetId="12" r:id="rId8"/>
    <sheet name="เอกสารแนบท้าย" sheetId="2" r:id="rId9"/>
    <sheet name="Sheet1" sheetId="4" r:id="rId10"/>
    <sheet name="Sheet2" sheetId="8" r:id="rId11"/>
    <sheet name="มกราคม 2565 (2)" sheetId="18" r:id="rId12"/>
    <sheet name="  แยก ก.พ (2)" sheetId="17" r:id="rId13"/>
    <sheet name="แยก มกรา" sheetId="19" r:id="rId14"/>
    <sheet name="มีนาคม 65 (2)" sheetId="16" r:id="rId15"/>
    <sheet name="Sheet6" sheetId="15" r:id="rId16"/>
  </sheets>
  <definedNames>
    <definedName name="_xlnm._FilterDatabase" localSheetId="1" hidden="1">'  แยก ไตรมาส 2 (5)'!$F$1:$F$1040</definedName>
    <definedName name="_xlnm._FilterDatabase" localSheetId="3" hidden="1">'กุมภา (4)'!$D$1:$D$886</definedName>
    <definedName name="_xlnm._FilterDatabase" localSheetId="2" hidden="1">'ไตรมาส 2 (4)'!$D$1:$D$931</definedName>
    <definedName name="_xlnm._FilterDatabase" localSheetId="0" hidden="1">'ไตรมาส 2 แยก  (5)'!$D$1:$D$925</definedName>
    <definedName name="_xlnm._FilterDatabase" localSheetId="11" hidden="1">'มกราคม 2565 (2)'!$D$1:$D$1086</definedName>
    <definedName name="_xlnm.Print_Area" localSheetId="12">'  แยก ก.พ (2)'!$B$1:$J$363</definedName>
    <definedName name="_xlnm.Print_Area" localSheetId="1">'  แยก ไตรมาส 2 (5)'!$B$1:$J$933</definedName>
    <definedName name="_xlnm.Print_Area" localSheetId="10">Sheet2!$A$3:$L$66</definedName>
    <definedName name="_xlnm.Print_Area" localSheetId="6">ก.พ!$B$1:$J$363</definedName>
    <definedName name="_xlnm.Print_Area" localSheetId="3">'กุมภา (4)'!$B$1:$J$872</definedName>
    <definedName name="_xlnm.Print_Area" localSheetId="4">'ไตรมาส 2  มกราคม  กุมภา (3)'!$B$1:$J$1072</definedName>
    <definedName name="_xlnm.Print_Area" localSheetId="2">'ไตรมาส 2 (4)'!$B$1:$J$822</definedName>
    <definedName name="_xlnm.Print_Area" localSheetId="0">'ไตรมาส 2 แยก  (5)'!$B$1:$J$818</definedName>
    <definedName name="_xlnm.Print_Area" localSheetId="5">'มกราคม 2565'!$B$1:$J$1072</definedName>
    <definedName name="_xlnm.Print_Area" localSheetId="11">'มกราคม 2565 (2)'!$B$1:$K$1072</definedName>
    <definedName name="_xlnm.Print_Titles" localSheetId="12">'  แยก ก.พ (2)'!$4:$4</definedName>
    <definedName name="_xlnm.Print_Titles" localSheetId="1">'  แยก ไตรมาส 2 (5)'!$4:$4</definedName>
    <definedName name="_xlnm.Print_Titles" localSheetId="6">ก.พ!$4:$4</definedName>
    <definedName name="_xlnm.Print_Titles" localSheetId="3">'กุมภา (4)'!$4:$4</definedName>
    <definedName name="_xlnm.Print_Titles" localSheetId="4">'ไตรมาส 2  มกราคม  กุมภา (3)'!$4:$4</definedName>
    <definedName name="_xlnm.Print_Titles" localSheetId="2">'ไตรมาส 2 (4)'!$4:$4</definedName>
    <definedName name="_xlnm.Print_Titles" localSheetId="0">'ไตรมาส 2 แยก  (5)'!$4:$4</definedName>
    <definedName name="_xlnm.Print_Titles" localSheetId="5">'มกราคม 2565'!$4:$4</definedName>
    <definedName name="_xlnm.Print_Titles" localSheetId="11">'มกราคม 2565 (2)'!$4:$4</definedName>
  </definedNames>
  <calcPr calcId="145621"/>
</workbook>
</file>

<file path=xl/calcChain.xml><?xml version="1.0" encoding="utf-8"?>
<calcChain xmlns="http://schemas.openxmlformats.org/spreadsheetml/2006/main">
  <c r="F932" i="13" l="1"/>
  <c r="F17" i="21" l="1"/>
  <c r="F30" i="21"/>
  <c r="F54" i="21"/>
  <c r="F89" i="21"/>
  <c r="F139" i="21"/>
  <c r="F162" i="21"/>
  <c r="F195" i="21"/>
  <c r="F214" i="21"/>
  <c r="F250" i="21"/>
  <c r="F264" i="21"/>
  <c r="F274" i="21"/>
  <c r="F343" i="21"/>
  <c r="F351" i="21"/>
  <c r="F357" i="21"/>
  <c r="F372" i="21"/>
  <c r="F392" i="21"/>
  <c r="F399" i="21"/>
  <c r="F410" i="21"/>
  <c r="F452" i="21"/>
  <c r="F474" i="21"/>
  <c r="F480" i="21"/>
  <c r="F497" i="21"/>
  <c r="F491" i="21"/>
  <c r="F526" i="21"/>
  <c r="F597" i="21"/>
  <c r="F603" i="21"/>
  <c r="F645" i="21"/>
  <c r="F661" i="21"/>
  <c r="F685" i="21"/>
  <c r="F696" i="21"/>
  <c r="F614" i="21"/>
  <c r="F438" i="21"/>
  <c r="F314" i="21"/>
  <c r="F608" i="21"/>
  <c r="F591" i="21"/>
  <c r="F586" i="21"/>
  <c r="F560" i="21"/>
  <c r="F550" i="21"/>
  <c r="F546" i="21"/>
  <c r="F540" i="21"/>
  <c r="F485" i="21"/>
  <c r="F531" i="21"/>
  <c r="F466" i="21"/>
  <c r="F461" i="21"/>
  <c r="F457" i="21"/>
  <c r="F430" i="21"/>
  <c r="F425" i="21"/>
  <c r="F415" i="21"/>
  <c r="F385" i="21"/>
  <c r="F381" i="21"/>
  <c r="F376" i="21"/>
  <c r="F361" i="21"/>
  <c r="F307" i="21"/>
  <c r="F303" i="21"/>
  <c r="F299" i="21"/>
  <c r="F294" i="21"/>
  <c r="F285" i="21"/>
  <c r="F279" i="21"/>
  <c r="F244" i="21"/>
  <c r="F240" i="21"/>
  <c r="F236" i="21"/>
  <c r="F231" i="21"/>
  <c r="F225" i="21"/>
  <c r="F219" i="21"/>
  <c r="F201" i="21"/>
  <c r="F173" i="21"/>
  <c r="F168" i="21"/>
  <c r="F154" i="21"/>
  <c r="F150" i="21"/>
  <c r="F145" i="21"/>
  <c r="F131" i="21"/>
  <c r="F126" i="21"/>
  <c r="F121" i="21"/>
  <c r="F116" i="21"/>
  <c r="F112" i="21"/>
  <c r="F102" i="21"/>
  <c r="F93" i="21"/>
  <c r="F78" i="21"/>
  <c r="F69" i="21"/>
  <c r="F64" i="21"/>
  <c r="F59" i="21"/>
  <c r="F41" i="21"/>
  <c r="F35" i="21"/>
  <c r="F23" i="21"/>
  <c r="F565" i="21" l="1"/>
  <c r="F576" i="21" s="1"/>
  <c r="F553" i="21"/>
  <c r="F555" i="21" s="1"/>
  <c r="F534" i="21"/>
  <c r="F535" i="21" s="1"/>
  <c r="F433" i="21"/>
  <c r="F434" i="21" s="1"/>
  <c r="F418" i="21"/>
  <c r="F420" i="21" s="1"/>
  <c r="F402" i="21"/>
  <c r="F404" i="21" s="1"/>
  <c r="F202" i="13"/>
  <c r="F200" i="13"/>
  <c r="F198" i="13"/>
  <c r="F196" i="13"/>
  <c r="F194" i="13"/>
  <c r="F192" i="13"/>
  <c r="F190" i="13"/>
  <c r="F188" i="13"/>
  <c r="F186" i="13"/>
  <c r="F184" i="13"/>
  <c r="F182" i="13"/>
  <c r="F180" i="13"/>
  <c r="F178" i="13"/>
  <c r="F176" i="13"/>
  <c r="F174" i="13"/>
  <c r="F172" i="13"/>
  <c r="F170" i="13"/>
  <c r="F168" i="13"/>
  <c r="F166" i="13"/>
  <c r="F164" i="13"/>
  <c r="F162" i="13"/>
  <c r="F160" i="13"/>
  <c r="F158" i="13"/>
  <c r="F156" i="13"/>
  <c r="F154" i="13"/>
  <c r="F152" i="13"/>
  <c r="F150" i="13"/>
  <c r="F148" i="13"/>
  <c r="F146" i="13"/>
  <c r="F144" i="13"/>
  <c r="F142" i="13"/>
  <c r="F140" i="13"/>
  <c r="F139" i="13"/>
  <c r="F137" i="13"/>
  <c r="F135" i="13"/>
  <c r="F133" i="13"/>
  <c r="F132" i="13"/>
  <c r="F130" i="13"/>
  <c r="F128" i="13"/>
  <c r="F126" i="13"/>
  <c r="F124" i="13"/>
  <c r="F122" i="13"/>
  <c r="F120" i="13"/>
  <c r="F118" i="13"/>
  <c r="F116" i="13"/>
  <c r="F114" i="13"/>
  <c r="F112" i="13"/>
  <c r="F110" i="13"/>
  <c r="F108" i="13"/>
  <c r="F106" i="13"/>
  <c r="F104" i="13"/>
  <c r="F102" i="13"/>
  <c r="F100" i="13"/>
  <c r="F98" i="13"/>
  <c r="F96" i="13"/>
  <c r="F94" i="13"/>
  <c r="F92" i="13"/>
  <c r="F90" i="13"/>
  <c r="F88" i="13"/>
  <c r="F86" i="13"/>
  <c r="F84" i="13"/>
  <c r="F82" i="13"/>
  <c r="F80" i="13"/>
  <c r="F78" i="13"/>
  <c r="F76" i="13"/>
  <c r="F74" i="13"/>
  <c r="F72" i="13"/>
  <c r="F70" i="13"/>
  <c r="F68" i="13"/>
  <c r="F66" i="13"/>
  <c r="F64" i="13"/>
  <c r="F62" i="13"/>
  <c r="F60" i="13"/>
  <c r="F58" i="13"/>
  <c r="F56" i="13"/>
  <c r="F54" i="13"/>
  <c r="F52" i="13"/>
  <c r="F50" i="13"/>
  <c r="F48" i="13"/>
  <c r="F46" i="13"/>
  <c r="F44" i="13"/>
  <c r="F42" i="13"/>
  <c r="F40" i="13"/>
  <c r="F38" i="13"/>
  <c r="F36" i="13"/>
  <c r="F34" i="13"/>
  <c r="F32" i="13"/>
  <c r="F30" i="13"/>
  <c r="F28" i="13"/>
  <c r="F26" i="13"/>
  <c r="F106" i="21"/>
  <c r="F108" i="21" s="1"/>
  <c r="F96" i="21"/>
  <c r="F97" i="21" s="1"/>
  <c r="F72" i="21"/>
  <c r="F74" i="21" s="1"/>
  <c r="M392" i="20"/>
  <c r="F212" i="20"/>
  <c r="F698" i="21" l="1"/>
  <c r="F214" i="19"/>
  <c r="F215" i="19" s="1"/>
  <c r="F287" i="19"/>
  <c r="F275" i="19"/>
  <c r="F267" i="19"/>
  <c r="F243" i="19"/>
  <c r="F229" i="19"/>
  <c r="F211" i="19"/>
  <c r="F194" i="19"/>
  <c r="F156" i="19"/>
  <c r="F146" i="19"/>
  <c r="F133" i="19"/>
  <c r="F121" i="19"/>
  <c r="F112" i="19"/>
  <c r="F106" i="19"/>
  <c r="F94" i="19"/>
  <c r="F84" i="19"/>
  <c r="F71" i="19"/>
  <c r="F65" i="19"/>
  <c r="F59" i="19"/>
  <c r="F54" i="19"/>
  <c r="F49" i="19"/>
  <c r="F44" i="19"/>
  <c r="F39" i="19"/>
  <c r="F34" i="19"/>
  <c r="F30" i="19"/>
  <c r="F25" i="19"/>
  <c r="F20" i="19"/>
  <c r="F15" i="19"/>
  <c r="F9" i="19"/>
  <c r="F252" i="19" l="1"/>
  <c r="F253" i="19" s="1"/>
  <c r="F247" i="19"/>
  <c r="F248" i="19" s="1"/>
  <c r="F234" i="19"/>
  <c r="F235" i="19" s="1"/>
  <c r="F204" i="19"/>
  <c r="F205" i="19" s="1"/>
  <c r="F198" i="19"/>
  <c r="F199" i="19" s="1"/>
  <c r="F186" i="19"/>
  <c r="F187" i="19" s="1"/>
  <c r="F181" i="19"/>
  <c r="F182" i="19" s="1"/>
  <c r="F176" i="19"/>
  <c r="F177" i="19" s="1"/>
  <c r="F170" i="19"/>
  <c r="F171" i="19" s="1"/>
  <c r="F165" i="19"/>
  <c r="F166" i="19" s="1"/>
  <c r="F160" i="19"/>
  <c r="F161" i="19" s="1"/>
  <c r="F132" i="18"/>
  <c r="F149" i="19"/>
  <c r="F150" i="19" s="1"/>
  <c r="F137" i="19"/>
  <c r="F138" i="19" s="1"/>
  <c r="F115" i="19"/>
  <c r="F116" i="19" s="1"/>
  <c r="F98" i="19"/>
  <c r="F99" i="19" s="1"/>
  <c r="F75" i="19"/>
  <c r="F76" i="19" s="1"/>
  <c r="M592" i="18"/>
  <c r="F204" i="18"/>
  <c r="F202" i="18"/>
  <c r="F200" i="18"/>
  <c r="F198" i="18"/>
  <c r="F196" i="18"/>
  <c r="F194" i="18"/>
  <c r="F192" i="18"/>
  <c r="F190" i="18"/>
  <c r="F188" i="18"/>
  <c r="F186" i="18"/>
  <c r="F184" i="18"/>
  <c r="F182" i="18"/>
  <c r="F180" i="18"/>
  <c r="F178" i="18"/>
  <c r="F176" i="18"/>
  <c r="F174" i="18"/>
  <c r="F172" i="18"/>
  <c r="F170" i="18"/>
  <c r="F168" i="18"/>
  <c r="F166" i="18"/>
  <c r="F164" i="18"/>
  <c r="F162" i="18"/>
  <c r="F160" i="18"/>
  <c r="F158" i="18"/>
  <c r="F156" i="18"/>
  <c r="F154" i="18"/>
  <c r="F152" i="18"/>
  <c r="F150" i="18"/>
  <c r="F148" i="18"/>
  <c r="F146" i="18"/>
  <c r="F144" i="18"/>
  <c r="F142" i="18"/>
  <c r="F140" i="18"/>
  <c r="F138" i="18"/>
  <c r="F136" i="18"/>
  <c r="F134" i="18"/>
  <c r="F130" i="18"/>
  <c r="F128" i="18"/>
  <c r="F126" i="18"/>
  <c r="F124" i="18"/>
  <c r="F122" i="18"/>
  <c r="F120" i="18"/>
  <c r="F118" i="18"/>
  <c r="F116" i="18"/>
  <c r="F114" i="18"/>
  <c r="F112" i="18"/>
  <c r="F110" i="18"/>
  <c r="F108" i="18"/>
  <c r="F106" i="18"/>
  <c r="F104" i="18"/>
  <c r="F102" i="18"/>
  <c r="F100" i="18"/>
  <c r="F98" i="18"/>
  <c r="F96" i="18"/>
  <c r="F94" i="18"/>
  <c r="F92" i="18"/>
  <c r="F90" i="18"/>
  <c r="F88" i="18"/>
  <c r="F86" i="18"/>
  <c r="F84" i="18"/>
  <c r="F82" i="18"/>
  <c r="F80" i="18"/>
  <c r="F78" i="18"/>
  <c r="F76" i="18"/>
  <c r="F74" i="18"/>
  <c r="F72" i="18"/>
  <c r="F70" i="18"/>
  <c r="F68" i="18"/>
  <c r="F66" i="18"/>
  <c r="F64" i="18"/>
  <c r="F62" i="18"/>
  <c r="F60" i="18"/>
  <c r="F58" i="18"/>
  <c r="F56" i="18"/>
  <c r="F54" i="18"/>
  <c r="F52" i="18"/>
  <c r="F50" i="18"/>
  <c r="F48" i="18"/>
  <c r="F46" i="18"/>
  <c r="F44" i="18"/>
  <c r="F42" i="18"/>
  <c r="F40" i="18"/>
  <c r="F38" i="18"/>
  <c r="F36" i="18"/>
  <c r="F34" i="18"/>
  <c r="F32" i="18"/>
  <c r="F30" i="18"/>
  <c r="F28" i="18"/>
  <c r="F26" i="18"/>
  <c r="F24" i="18"/>
  <c r="F22" i="18"/>
  <c r="F20" i="18"/>
  <c r="F18" i="18"/>
  <c r="F16" i="18"/>
  <c r="F14" i="18"/>
  <c r="F12" i="18"/>
  <c r="F10" i="18"/>
  <c r="F8" i="18"/>
  <c r="F6" i="18"/>
  <c r="F207" i="18" s="1"/>
  <c r="F235" i="16"/>
  <c r="E235" i="16"/>
  <c r="F233" i="16"/>
  <c r="E233" i="16"/>
  <c r="F231" i="16"/>
  <c r="E231" i="16"/>
  <c r="F229" i="16"/>
  <c r="E229" i="16"/>
  <c r="F227" i="16"/>
  <c r="E227" i="16"/>
  <c r="F225" i="16"/>
  <c r="E225" i="16"/>
  <c r="F223" i="16"/>
  <c r="E223" i="16"/>
  <c r="F221" i="16"/>
  <c r="E221" i="16"/>
  <c r="F219" i="16"/>
  <c r="E219" i="16"/>
  <c r="F217" i="16"/>
  <c r="E217" i="16"/>
  <c r="F215" i="16"/>
  <c r="E215" i="16"/>
  <c r="F213" i="16"/>
  <c r="E213" i="16"/>
  <c r="F211" i="16"/>
  <c r="E211" i="16"/>
  <c r="F209" i="16"/>
  <c r="E209" i="16"/>
  <c r="F207" i="16"/>
  <c r="E207" i="16"/>
  <c r="F205" i="16"/>
  <c r="E205" i="16"/>
  <c r="F203" i="16"/>
  <c r="E203" i="16"/>
  <c r="F201" i="16"/>
  <c r="E201" i="16"/>
  <c r="F199" i="16"/>
  <c r="E199" i="16"/>
  <c r="F197" i="16"/>
  <c r="E197" i="16"/>
  <c r="F195" i="16"/>
  <c r="E195" i="16"/>
  <c r="F193" i="16"/>
  <c r="E193" i="16"/>
  <c r="F191" i="16"/>
  <c r="E191" i="16"/>
  <c r="F189" i="16"/>
  <c r="E189" i="16"/>
  <c r="F187" i="16"/>
  <c r="E187" i="16"/>
  <c r="F185" i="16"/>
  <c r="E185" i="16"/>
  <c r="F183" i="16"/>
  <c r="E183" i="16"/>
  <c r="F181" i="16"/>
  <c r="E181" i="16"/>
  <c r="F179" i="16"/>
  <c r="E179" i="16"/>
  <c r="F177" i="16"/>
  <c r="E177" i="16"/>
  <c r="F175" i="16"/>
  <c r="E175" i="16"/>
  <c r="F173" i="16"/>
  <c r="E173" i="16"/>
  <c r="F171" i="16"/>
  <c r="E171" i="16"/>
  <c r="F169" i="16"/>
  <c r="E169" i="16"/>
  <c r="F167" i="16"/>
  <c r="E167" i="16"/>
  <c r="F165" i="16"/>
  <c r="E165" i="16"/>
  <c r="F163" i="16"/>
  <c r="E163" i="16"/>
  <c r="F161" i="16"/>
  <c r="E161" i="16"/>
  <c r="F159" i="16"/>
  <c r="E159" i="16"/>
  <c r="F157" i="16"/>
  <c r="E157" i="16"/>
  <c r="F155" i="16"/>
  <c r="E155" i="16"/>
  <c r="F153" i="16"/>
  <c r="E153" i="16"/>
  <c r="F151" i="16"/>
  <c r="E151" i="16"/>
  <c r="F149" i="16"/>
  <c r="E149" i="16"/>
  <c r="F147" i="16"/>
  <c r="E147" i="16"/>
  <c r="F145" i="16"/>
  <c r="E145" i="16"/>
  <c r="F143" i="16"/>
  <c r="E143" i="16"/>
  <c r="F141" i="16"/>
  <c r="E141" i="16"/>
  <c r="F139" i="16"/>
  <c r="E139" i="16"/>
  <c r="F137" i="16"/>
  <c r="E137" i="16"/>
  <c r="F135" i="16"/>
  <c r="E135" i="16"/>
  <c r="F133" i="16"/>
  <c r="E133" i="16"/>
  <c r="F131" i="16"/>
  <c r="E131" i="16"/>
  <c r="F129" i="16"/>
  <c r="E129" i="16"/>
  <c r="F127" i="16"/>
  <c r="E127" i="16"/>
  <c r="F125" i="16"/>
  <c r="E125" i="16"/>
  <c r="F123" i="16"/>
  <c r="E123" i="16"/>
  <c r="F121" i="16"/>
  <c r="E121" i="16"/>
  <c r="F119" i="16"/>
  <c r="E119" i="16"/>
  <c r="F117" i="16"/>
  <c r="E117" i="16"/>
  <c r="F115" i="16"/>
  <c r="E115" i="16"/>
  <c r="F113" i="16"/>
  <c r="E113" i="16"/>
  <c r="F111" i="16"/>
  <c r="E111" i="16"/>
  <c r="F109" i="16"/>
  <c r="E109" i="16"/>
  <c r="F107" i="16"/>
  <c r="E107" i="16"/>
  <c r="F105" i="16"/>
  <c r="E105" i="16"/>
  <c r="F103" i="16"/>
  <c r="E103" i="16"/>
  <c r="F101" i="16"/>
  <c r="E101" i="16"/>
  <c r="F99" i="16"/>
  <c r="E99" i="16"/>
  <c r="F97" i="16"/>
  <c r="E97" i="16"/>
  <c r="F95" i="16"/>
  <c r="E95" i="16"/>
  <c r="F93" i="16"/>
  <c r="E93" i="16"/>
  <c r="F91" i="16"/>
  <c r="E91" i="16"/>
  <c r="F89" i="16"/>
  <c r="E89" i="16"/>
  <c r="F87" i="16"/>
  <c r="E87" i="16"/>
  <c r="F85" i="16"/>
  <c r="E85" i="16"/>
  <c r="F83" i="16"/>
  <c r="E83" i="16"/>
  <c r="F81" i="16"/>
  <c r="E81" i="16"/>
  <c r="F79" i="16"/>
  <c r="E79" i="16"/>
  <c r="F77" i="16"/>
  <c r="E77" i="16"/>
  <c r="F75" i="16"/>
  <c r="E75" i="16"/>
  <c r="F73" i="16"/>
  <c r="E73" i="16"/>
  <c r="F71" i="16"/>
  <c r="E71" i="16"/>
  <c r="F69" i="16"/>
  <c r="E69" i="16"/>
  <c r="F67" i="16"/>
  <c r="E67" i="16"/>
  <c r="F65" i="16"/>
  <c r="E65" i="16"/>
  <c r="F63" i="16"/>
  <c r="E63" i="16"/>
  <c r="F61" i="16"/>
  <c r="E61" i="16"/>
  <c r="F59" i="16"/>
  <c r="E59" i="16"/>
  <c r="F57" i="16"/>
  <c r="E57" i="16"/>
  <c r="F55" i="16"/>
  <c r="E55" i="16"/>
  <c r="F53" i="16"/>
  <c r="E53" i="16"/>
  <c r="F51" i="16"/>
  <c r="E51" i="16"/>
  <c r="F49" i="16"/>
  <c r="E49" i="16"/>
  <c r="F47" i="16"/>
  <c r="E47" i="16"/>
  <c r="F45" i="16"/>
  <c r="E45" i="16"/>
  <c r="F43" i="16"/>
  <c r="E43" i="16"/>
  <c r="F41" i="16"/>
  <c r="E41" i="16"/>
  <c r="F39" i="16"/>
  <c r="E39" i="16"/>
  <c r="F37" i="16"/>
  <c r="E37" i="16"/>
  <c r="F35" i="16"/>
  <c r="E35" i="16"/>
  <c r="F33" i="16"/>
  <c r="E33" i="16"/>
  <c r="F31" i="16"/>
  <c r="E31" i="16"/>
  <c r="F29" i="16"/>
  <c r="E29" i="16"/>
  <c r="F27" i="16"/>
  <c r="E27" i="16"/>
  <c r="F25" i="16"/>
  <c r="E25" i="16"/>
  <c r="F23" i="16"/>
  <c r="E23" i="16"/>
  <c r="F21" i="16"/>
  <c r="E21" i="16"/>
  <c r="F19" i="16"/>
  <c r="E19" i="16"/>
  <c r="F17" i="16"/>
  <c r="E17" i="16"/>
  <c r="F15" i="16"/>
  <c r="E15" i="16"/>
  <c r="F13" i="16"/>
  <c r="E13" i="16"/>
  <c r="F11" i="16"/>
  <c r="E11" i="16"/>
  <c r="F9" i="16"/>
  <c r="E9" i="16"/>
  <c r="F7" i="16"/>
  <c r="E7" i="16"/>
  <c r="F5" i="16"/>
  <c r="E5" i="16"/>
  <c r="F3" i="16"/>
  <c r="E3" i="16"/>
  <c r="F1" i="16"/>
  <c r="E1" i="16"/>
  <c r="E238" i="16" s="1"/>
  <c r="F288" i="19" l="1"/>
  <c r="F235" i="12"/>
  <c r="E235" i="12"/>
  <c r="F233" i="12"/>
  <c r="E233" i="12"/>
  <c r="F231" i="12"/>
  <c r="E231" i="12"/>
  <c r="F229" i="12"/>
  <c r="E229" i="12"/>
  <c r="F227" i="12"/>
  <c r="E227" i="12"/>
  <c r="F225" i="12"/>
  <c r="E225" i="12"/>
  <c r="F223" i="12"/>
  <c r="E223" i="12"/>
  <c r="F221" i="12"/>
  <c r="E221" i="12"/>
  <c r="F219" i="12"/>
  <c r="E219" i="12"/>
  <c r="F217" i="12"/>
  <c r="E217" i="12"/>
  <c r="F215" i="12"/>
  <c r="E215" i="12"/>
  <c r="F213" i="12"/>
  <c r="E213" i="12"/>
  <c r="F211" i="12"/>
  <c r="E211" i="12"/>
  <c r="F209" i="12"/>
  <c r="E209" i="12"/>
  <c r="F207" i="12"/>
  <c r="E207" i="12"/>
  <c r="F205" i="12"/>
  <c r="E205" i="12"/>
  <c r="F203" i="12"/>
  <c r="E203" i="12"/>
  <c r="F201" i="12"/>
  <c r="E201" i="12"/>
  <c r="F199" i="12"/>
  <c r="E199" i="12"/>
  <c r="F197" i="12"/>
  <c r="E197" i="12"/>
  <c r="F195" i="12"/>
  <c r="E195" i="12"/>
  <c r="F193" i="12"/>
  <c r="E193" i="12"/>
  <c r="F191" i="12"/>
  <c r="E191" i="12"/>
  <c r="F189" i="12"/>
  <c r="E189" i="12"/>
  <c r="F187" i="12"/>
  <c r="E187" i="12"/>
  <c r="F185" i="12"/>
  <c r="E185" i="12"/>
  <c r="F183" i="12"/>
  <c r="E183" i="12"/>
  <c r="F181" i="12"/>
  <c r="E181" i="12"/>
  <c r="F179" i="12"/>
  <c r="E179" i="12"/>
  <c r="F177" i="12"/>
  <c r="E177" i="12"/>
  <c r="F175" i="12"/>
  <c r="E175" i="12"/>
  <c r="F173" i="12"/>
  <c r="E173" i="12"/>
  <c r="F171" i="12"/>
  <c r="E171" i="12"/>
  <c r="F169" i="12"/>
  <c r="E169" i="12"/>
  <c r="F167" i="12"/>
  <c r="E167" i="12"/>
  <c r="F165" i="12"/>
  <c r="E165" i="12"/>
  <c r="F163" i="12"/>
  <c r="E163" i="12"/>
  <c r="F161" i="12"/>
  <c r="E161" i="12"/>
  <c r="F159" i="12"/>
  <c r="E159" i="12"/>
  <c r="F157" i="12"/>
  <c r="E157" i="12"/>
  <c r="F155" i="12"/>
  <c r="E155" i="12"/>
  <c r="F153" i="12"/>
  <c r="E153" i="12"/>
  <c r="F151" i="12"/>
  <c r="E151" i="12"/>
  <c r="F149" i="12"/>
  <c r="E149" i="12"/>
  <c r="F147" i="12"/>
  <c r="E147" i="12"/>
  <c r="F145" i="12"/>
  <c r="E145" i="12"/>
  <c r="F143" i="12"/>
  <c r="E143" i="12"/>
  <c r="F141" i="12"/>
  <c r="E141" i="12"/>
  <c r="F139" i="12"/>
  <c r="E139" i="12"/>
  <c r="F137" i="12"/>
  <c r="E137" i="12"/>
  <c r="F135" i="12"/>
  <c r="E135" i="12"/>
  <c r="F133" i="12"/>
  <c r="E133" i="12"/>
  <c r="F131" i="12"/>
  <c r="E131" i="12"/>
  <c r="F129" i="12"/>
  <c r="E129" i="12"/>
  <c r="F127" i="12"/>
  <c r="E127" i="12"/>
  <c r="F125" i="12"/>
  <c r="E125" i="12"/>
  <c r="F123" i="12"/>
  <c r="E123" i="12"/>
  <c r="F121" i="12"/>
  <c r="E121" i="12"/>
  <c r="F119" i="12"/>
  <c r="E119" i="12"/>
  <c r="F117" i="12"/>
  <c r="E117" i="12"/>
  <c r="F115" i="12"/>
  <c r="E115" i="12"/>
  <c r="F113" i="12"/>
  <c r="E113" i="12"/>
  <c r="F111" i="12"/>
  <c r="E111" i="12"/>
  <c r="F109" i="12"/>
  <c r="E109" i="12"/>
  <c r="F107" i="12"/>
  <c r="E107" i="12"/>
  <c r="F105" i="12"/>
  <c r="E105" i="12"/>
  <c r="F103" i="12"/>
  <c r="E103" i="12"/>
  <c r="F101" i="12"/>
  <c r="E101" i="12"/>
  <c r="F99" i="12"/>
  <c r="E99" i="12"/>
  <c r="F97" i="12"/>
  <c r="E97" i="12"/>
  <c r="F95" i="12"/>
  <c r="E95" i="12"/>
  <c r="F93" i="12"/>
  <c r="E93" i="12"/>
  <c r="F91" i="12"/>
  <c r="E91" i="12"/>
  <c r="F89" i="12"/>
  <c r="E89" i="12"/>
  <c r="F87" i="12"/>
  <c r="E87" i="12"/>
  <c r="F85" i="12"/>
  <c r="E85" i="12"/>
  <c r="F83" i="12"/>
  <c r="E83" i="12"/>
  <c r="F81" i="12"/>
  <c r="E81" i="12"/>
  <c r="F79" i="12"/>
  <c r="E79" i="12"/>
  <c r="F77" i="12"/>
  <c r="E77" i="12"/>
  <c r="F75" i="12"/>
  <c r="E75" i="12"/>
  <c r="F73" i="12"/>
  <c r="E73" i="12"/>
  <c r="F71" i="12"/>
  <c r="E71" i="12"/>
  <c r="F69" i="12"/>
  <c r="E69" i="12"/>
  <c r="F67" i="12"/>
  <c r="E67" i="12"/>
  <c r="F65" i="12"/>
  <c r="E65" i="12"/>
  <c r="F63" i="12"/>
  <c r="E63" i="12"/>
  <c r="F61" i="12"/>
  <c r="E61" i="12"/>
  <c r="F59" i="12"/>
  <c r="E59" i="12"/>
  <c r="F57" i="12"/>
  <c r="E57" i="12"/>
  <c r="F55" i="12"/>
  <c r="E55" i="12"/>
  <c r="F53" i="12"/>
  <c r="E53" i="12"/>
  <c r="F51" i="12"/>
  <c r="E51" i="12"/>
  <c r="F49" i="12"/>
  <c r="E49" i="12"/>
  <c r="F47" i="12"/>
  <c r="E47" i="12"/>
  <c r="F45" i="12"/>
  <c r="E45" i="12"/>
  <c r="F43" i="12"/>
  <c r="E43" i="12"/>
  <c r="F41" i="12"/>
  <c r="E41" i="12"/>
  <c r="F39" i="12"/>
  <c r="E39" i="12"/>
  <c r="F37" i="12"/>
  <c r="E37" i="12"/>
  <c r="F35" i="12"/>
  <c r="E35" i="12"/>
  <c r="F33" i="12"/>
  <c r="E33" i="12"/>
  <c r="F31" i="12"/>
  <c r="E31" i="12"/>
  <c r="F29" i="12"/>
  <c r="E29" i="12"/>
  <c r="F27" i="12"/>
  <c r="E27" i="12"/>
  <c r="F25" i="12"/>
  <c r="E25" i="12"/>
  <c r="F23" i="12"/>
  <c r="E23" i="12"/>
  <c r="F21" i="12"/>
  <c r="E21" i="12"/>
  <c r="F19" i="12"/>
  <c r="E19" i="12"/>
  <c r="F17" i="12"/>
  <c r="E17" i="12"/>
  <c r="F15" i="12"/>
  <c r="E15" i="12"/>
  <c r="F13" i="12"/>
  <c r="E13" i="12"/>
  <c r="F11" i="12"/>
  <c r="E11" i="12"/>
  <c r="F9" i="12"/>
  <c r="E9" i="12"/>
  <c r="F7" i="12"/>
  <c r="E7" i="12"/>
  <c r="F5" i="12"/>
  <c r="E5" i="12"/>
  <c r="F3" i="12"/>
  <c r="E3" i="12"/>
  <c r="F1" i="12"/>
  <c r="E1" i="12"/>
  <c r="E238" i="12" l="1"/>
  <c r="G644" i="14"/>
  <c r="F644" i="14"/>
  <c r="G642" i="14"/>
  <c r="F642" i="14"/>
  <c r="G640" i="14"/>
  <c r="F640" i="14"/>
  <c r="G638" i="14"/>
  <c r="F638" i="14"/>
  <c r="G636" i="14"/>
  <c r="F636" i="14"/>
  <c r="G632" i="14"/>
  <c r="F632" i="14"/>
  <c r="G630" i="14"/>
  <c r="F630" i="14"/>
  <c r="G628" i="14"/>
  <c r="F628" i="14"/>
  <c r="G624" i="14"/>
  <c r="F624" i="14"/>
  <c r="G622" i="14"/>
  <c r="F622" i="14"/>
  <c r="G620" i="14"/>
  <c r="F620" i="14"/>
  <c r="G618" i="14"/>
  <c r="F618" i="14"/>
  <c r="G616" i="14"/>
  <c r="F616" i="14"/>
  <c r="G614" i="14"/>
  <c r="F614" i="14"/>
  <c r="G612" i="14"/>
  <c r="F612" i="14"/>
  <c r="G610" i="14"/>
  <c r="F610" i="14"/>
  <c r="G608" i="14"/>
  <c r="F608" i="14"/>
  <c r="G606" i="14"/>
  <c r="F606" i="14"/>
  <c r="G604" i="14"/>
  <c r="F604" i="14"/>
  <c r="G602" i="14"/>
  <c r="F602" i="14"/>
  <c r="G600" i="14"/>
  <c r="F600" i="14"/>
  <c r="G598" i="14"/>
  <c r="F598" i="14"/>
  <c r="G596" i="14"/>
  <c r="F596" i="14"/>
  <c r="G594" i="14"/>
  <c r="F594" i="14"/>
  <c r="G592" i="14"/>
  <c r="F592" i="14"/>
  <c r="G590" i="14"/>
  <c r="F590" i="14"/>
  <c r="G588" i="14"/>
  <c r="F588" i="14"/>
  <c r="G586" i="14"/>
  <c r="F586" i="14"/>
  <c r="G584" i="14"/>
  <c r="F584" i="14"/>
  <c r="G582" i="14"/>
  <c r="F582" i="14"/>
  <c r="G580" i="14"/>
  <c r="F580" i="14"/>
  <c r="G578" i="14"/>
  <c r="F578" i="14"/>
  <c r="G576" i="14"/>
  <c r="F576" i="14"/>
  <c r="G574" i="14"/>
  <c r="F574" i="14"/>
  <c r="G572" i="14"/>
  <c r="F572" i="14"/>
  <c r="G570" i="14"/>
  <c r="F570" i="14"/>
  <c r="G568" i="14"/>
  <c r="F568" i="14"/>
  <c r="G566" i="14"/>
  <c r="F566" i="14"/>
  <c r="G564" i="14"/>
  <c r="F564" i="14"/>
  <c r="G562" i="14"/>
  <c r="F562" i="14"/>
  <c r="G560" i="14"/>
  <c r="F560" i="14"/>
  <c r="G558" i="14"/>
  <c r="F558" i="14"/>
  <c r="G556" i="14"/>
  <c r="F556" i="14"/>
  <c r="G554" i="14"/>
  <c r="F554" i="14"/>
  <c r="G552" i="14"/>
  <c r="F552" i="14"/>
  <c r="G550" i="14"/>
  <c r="F550" i="14"/>
  <c r="G548" i="14"/>
  <c r="F548" i="14"/>
  <c r="G544" i="14"/>
  <c r="F544" i="14"/>
  <c r="G542" i="14"/>
  <c r="F542" i="14"/>
  <c r="G540" i="14"/>
  <c r="F540" i="14"/>
  <c r="G538" i="14"/>
  <c r="F538" i="14"/>
  <c r="G536" i="14"/>
  <c r="F536" i="14"/>
  <c r="G534" i="14"/>
  <c r="F534" i="14"/>
  <c r="G532" i="14"/>
  <c r="F532" i="14"/>
  <c r="G530" i="14"/>
  <c r="F530" i="14"/>
  <c r="G528" i="14"/>
  <c r="F528" i="14"/>
  <c r="G526" i="14"/>
  <c r="F526" i="14"/>
  <c r="G524" i="14"/>
  <c r="F524" i="14"/>
  <c r="G522" i="14"/>
  <c r="F522" i="14"/>
  <c r="G520" i="14"/>
  <c r="F520" i="14"/>
  <c r="G518" i="14"/>
  <c r="F518" i="14"/>
  <c r="G516" i="14"/>
  <c r="F516" i="14"/>
  <c r="G514" i="14"/>
  <c r="F514" i="14"/>
  <c r="G512" i="14"/>
  <c r="F512" i="14"/>
  <c r="G510" i="14"/>
  <c r="F510" i="14"/>
  <c r="G508" i="14"/>
  <c r="F508" i="14"/>
  <c r="G506" i="14"/>
  <c r="F506" i="14"/>
  <c r="G504" i="14"/>
  <c r="F504" i="14"/>
  <c r="G502" i="14"/>
  <c r="F502" i="14"/>
  <c r="G500" i="14"/>
  <c r="F500" i="14"/>
  <c r="G498" i="14"/>
  <c r="F498" i="14"/>
  <c r="G496" i="14"/>
  <c r="F496" i="14"/>
  <c r="G494" i="14"/>
  <c r="F494" i="14"/>
  <c r="G492" i="14"/>
  <c r="F492" i="14"/>
  <c r="G490" i="14"/>
  <c r="F490" i="14"/>
  <c r="G488" i="14"/>
  <c r="F488" i="14"/>
  <c r="G486" i="14"/>
  <c r="F486" i="14"/>
  <c r="G484" i="14"/>
  <c r="F484" i="14"/>
  <c r="G482" i="14"/>
  <c r="F482" i="14"/>
  <c r="G478" i="14"/>
  <c r="F478" i="14"/>
  <c r="G476" i="14"/>
  <c r="F476" i="14"/>
  <c r="G474" i="14"/>
  <c r="F474" i="14"/>
  <c r="G472" i="14"/>
  <c r="F472" i="14"/>
  <c r="G470" i="14"/>
  <c r="F470" i="14"/>
  <c r="G468" i="14"/>
  <c r="F468" i="14"/>
  <c r="G466" i="14"/>
  <c r="F466" i="14"/>
  <c r="G464" i="14"/>
  <c r="F464" i="14"/>
  <c r="G462" i="14"/>
  <c r="F462" i="14"/>
  <c r="G460" i="14"/>
  <c r="F460" i="14"/>
  <c r="G458" i="14"/>
  <c r="F458" i="14"/>
  <c r="G454" i="14"/>
  <c r="F454" i="14"/>
  <c r="G452" i="14"/>
  <c r="F452" i="14"/>
  <c r="G450" i="14"/>
  <c r="F450" i="14"/>
  <c r="G448" i="14"/>
  <c r="F448" i="14"/>
  <c r="G446" i="14"/>
  <c r="F446" i="14"/>
  <c r="G444" i="14"/>
  <c r="F444" i="14"/>
  <c r="G442" i="14"/>
  <c r="F442" i="14"/>
  <c r="G434" i="14"/>
  <c r="F434" i="14"/>
  <c r="G432" i="14"/>
  <c r="F432" i="14"/>
  <c r="G430" i="14"/>
  <c r="F430" i="14"/>
  <c r="G428" i="14"/>
  <c r="F428" i="14"/>
  <c r="G426" i="14"/>
  <c r="F426" i="14"/>
  <c r="G424" i="14"/>
  <c r="F424" i="14"/>
  <c r="G422" i="14"/>
  <c r="F422" i="14"/>
  <c r="G420" i="14"/>
  <c r="F420" i="14"/>
  <c r="G418" i="14"/>
  <c r="F418" i="14"/>
  <c r="G416" i="14"/>
  <c r="F416" i="14"/>
  <c r="G414" i="14"/>
  <c r="F414" i="14"/>
  <c r="G412" i="14"/>
  <c r="F412" i="14"/>
  <c r="G410" i="14"/>
  <c r="F410" i="14"/>
  <c r="F204" i="14"/>
  <c r="F202" i="14"/>
  <c r="F198" i="14"/>
  <c r="F196" i="14"/>
  <c r="F194" i="14"/>
  <c r="F192" i="14"/>
  <c r="F190" i="14"/>
  <c r="F188" i="14"/>
  <c r="F186" i="14"/>
  <c r="F184" i="14"/>
  <c r="F182" i="14"/>
  <c r="F180" i="14"/>
  <c r="F178" i="14"/>
  <c r="F176" i="14"/>
  <c r="F174" i="14"/>
  <c r="F172" i="14"/>
  <c r="F170" i="14"/>
  <c r="F168" i="14"/>
  <c r="F166" i="14"/>
  <c r="F162" i="14"/>
  <c r="F160" i="14"/>
  <c r="F158" i="14"/>
  <c r="F156" i="14"/>
  <c r="F152" i="14"/>
  <c r="F150" i="14"/>
  <c r="F148" i="14"/>
  <c r="F144" i="14"/>
  <c r="F142" i="14"/>
  <c r="F140" i="14"/>
  <c r="F138" i="14"/>
  <c r="F136" i="14"/>
  <c r="F134" i="14"/>
  <c r="F132" i="14"/>
  <c r="F130" i="14"/>
  <c r="F128" i="14"/>
  <c r="F124" i="14"/>
  <c r="F122" i="14"/>
  <c r="F120" i="14"/>
  <c r="F118" i="14"/>
  <c r="F116" i="14"/>
  <c r="F114" i="14"/>
  <c r="F112" i="14"/>
  <c r="F110" i="14"/>
  <c r="F108" i="14"/>
  <c r="F106" i="14"/>
  <c r="F104" i="14"/>
  <c r="F102" i="14"/>
  <c r="F100" i="14"/>
  <c r="F98" i="14"/>
  <c r="F96" i="14"/>
  <c r="F94" i="14"/>
  <c r="F92" i="14"/>
  <c r="F90" i="14"/>
  <c r="F88" i="14"/>
  <c r="F86" i="14"/>
  <c r="F84" i="14"/>
  <c r="F82" i="14"/>
  <c r="F80" i="14"/>
  <c r="F78" i="14"/>
  <c r="F76" i="14"/>
  <c r="F74" i="14"/>
  <c r="F68" i="14"/>
  <c r="F64" i="14"/>
  <c r="F62" i="14"/>
  <c r="F60" i="14"/>
  <c r="F58" i="14"/>
  <c r="F56" i="14"/>
  <c r="F54" i="14"/>
  <c r="F52" i="14"/>
  <c r="F50" i="14"/>
  <c r="F48" i="14"/>
  <c r="F44" i="14"/>
  <c r="F42" i="14"/>
  <c r="F40" i="14"/>
  <c r="F38" i="14"/>
  <c r="F36" i="14"/>
  <c r="F34" i="14"/>
  <c r="F32" i="14"/>
  <c r="F30" i="14"/>
  <c r="F28" i="14"/>
  <c r="F26" i="14"/>
  <c r="F24" i="14"/>
  <c r="F22" i="14"/>
  <c r="F20" i="14"/>
  <c r="F18" i="14"/>
  <c r="F16" i="14"/>
  <c r="F14" i="14"/>
  <c r="F12" i="14"/>
  <c r="F10" i="14"/>
  <c r="F8" i="14"/>
  <c r="F647" i="14" l="1"/>
  <c r="G416" i="13"/>
  <c r="G418" i="13"/>
  <c r="G420" i="13"/>
  <c r="G430" i="13"/>
  <c r="G432" i="13"/>
  <c r="G442" i="13"/>
  <c r="G450" i="13"/>
  <c r="G460" i="13"/>
  <c r="G470" i="13"/>
  <c r="G472" i="13"/>
  <c r="G474" i="13"/>
  <c r="G482" i="13"/>
  <c r="G484" i="13"/>
  <c r="G486" i="13"/>
  <c r="G500" i="13"/>
  <c r="G504" i="13"/>
  <c r="G508" i="13"/>
  <c r="G510" i="13"/>
  <c r="G518" i="13"/>
  <c r="G530" i="13"/>
  <c r="G532" i="13"/>
  <c r="G534" i="13"/>
  <c r="G536" i="13"/>
  <c r="G538" i="13"/>
  <c r="G540" i="13"/>
  <c r="G546" i="13"/>
  <c r="G556" i="13"/>
  <c r="G558" i="13"/>
  <c r="G564" i="13"/>
  <c r="G572" i="13"/>
  <c r="G574" i="13"/>
  <c r="G576" i="13"/>
  <c r="G580" i="13"/>
  <c r="G582" i="13"/>
  <c r="G590" i="13"/>
  <c r="G592" i="13"/>
  <c r="G594" i="13"/>
  <c r="G600" i="13"/>
  <c r="G602" i="13"/>
  <c r="G612" i="13"/>
  <c r="G618" i="13"/>
  <c r="G628" i="13"/>
  <c r="G630" i="13"/>
  <c r="G632" i="13"/>
  <c r="G634" i="13"/>
  <c r="G636" i="13"/>
  <c r="G638" i="13"/>
  <c r="G640" i="13"/>
  <c r="G642" i="13"/>
  <c r="F412" i="13"/>
  <c r="F414" i="13"/>
  <c r="F416" i="13"/>
  <c r="F418" i="13"/>
  <c r="F420" i="13"/>
  <c r="F422" i="13"/>
  <c r="F424" i="13"/>
  <c r="F426" i="13"/>
  <c r="F428" i="13"/>
  <c r="F430" i="13"/>
  <c r="F432" i="13"/>
  <c r="F434" i="13"/>
  <c r="F436" i="13"/>
  <c r="F438" i="13"/>
  <c r="F440" i="13"/>
  <c r="F442" i="13"/>
  <c r="F444" i="13"/>
  <c r="F446" i="13"/>
  <c r="F448" i="13"/>
  <c r="F450" i="13"/>
  <c r="F452" i="13"/>
  <c r="F454" i="13"/>
  <c r="F456" i="13"/>
  <c r="F458" i="13"/>
  <c r="F460" i="13"/>
  <c r="F462" i="13"/>
  <c r="F464" i="13"/>
  <c r="F466" i="13"/>
  <c r="F468" i="13"/>
  <c r="F470" i="13"/>
  <c r="F472" i="13"/>
  <c r="F474" i="13"/>
  <c r="F476" i="13"/>
  <c r="F478" i="13"/>
  <c r="F480" i="13"/>
  <c r="F482" i="13"/>
  <c r="F484" i="13"/>
  <c r="F486" i="13"/>
  <c r="F488" i="13"/>
  <c r="F490" i="13"/>
  <c r="F492" i="13"/>
  <c r="F494" i="13"/>
  <c r="F496" i="13"/>
  <c r="F498" i="13"/>
  <c r="F500" i="13"/>
  <c r="F502" i="13"/>
  <c r="F504" i="13"/>
  <c r="F506" i="13"/>
  <c r="F508" i="13"/>
  <c r="F510" i="13"/>
  <c r="F512" i="13"/>
  <c r="F514" i="13"/>
  <c r="F516" i="13"/>
  <c r="F518" i="13"/>
  <c r="F520" i="13"/>
  <c r="F522" i="13"/>
  <c r="F524" i="13"/>
  <c r="F526" i="13"/>
  <c r="F528" i="13"/>
  <c r="F530" i="13"/>
  <c r="F532" i="13"/>
  <c r="F534" i="13"/>
  <c r="F536" i="13"/>
  <c r="F538" i="13"/>
  <c r="F540" i="13"/>
  <c r="F542" i="13"/>
  <c r="F544" i="13"/>
  <c r="F546" i="13"/>
  <c r="F548" i="13"/>
  <c r="F550" i="13"/>
  <c r="F552" i="13"/>
  <c r="F554" i="13"/>
  <c r="F556" i="13"/>
  <c r="F558" i="13"/>
  <c r="F560" i="13"/>
  <c r="F562" i="13"/>
  <c r="F564" i="13"/>
  <c r="F566" i="13"/>
  <c r="F568" i="13"/>
  <c r="F570" i="13"/>
  <c r="F572" i="13"/>
  <c r="F574" i="13"/>
  <c r="F576" i="13"/>
  <c r="F578" i="13"/>
  <c r="F580" i="13"/>
  <c r="F582" i="13"/>
  <c r="F584" i="13"/>
  <c r="F586" i="13"/>
  <c r="F588" i="13"/>
  <c r="F590" i="13"/>
  <c r="F592" i="13"/>
  <c r="F594" i="13"/>
  <c r="F596" i="13"/>
  <c r="F598" i="13"/>
  <c r="F600" i="13"/>
  <c r="F602" i="13"/>
  <c r="F604" i="13"/>
  <c r="F606" i="13"/>
  <c r="F608" i="13"/>
  <c r="F610" i="13"/>
  <c r="F612" i="13"/>
  <c r="F614" i="13"/>
  <c r="F616" i="13"/>
  <c r="F618" i="13"/>
  <c r="F620" i="13"/>
  <c r="F622" i="13"/>
  <c r="F624" i="13"/>
  <c r="F626" i="13"/>
  <c r="F628" i="13"/>
  <c r="F630" i="13"/>
  <c r="F632" i="13"/>
  <c r="F634" i="13"/>
  <c r="F636" i="13"/>
  <c r="F638" i="13"/>
  <c r="F640" i="13"/>
  <c r="F642" i="13"/>
  <c r="F410" i="13"/>
  <c r="F408" i="13"/>
  <c r="F645" i="13" s="1"/>
  <c r="H645" i="13" s="1"/>
  <c r="F24" i="13"/>
  <c r="F22" i="13"/>
  <c r="F20" i="13"/>
  <c r="F18" i="13"/>
  <c r="F16" i="13"/>
  <c r="F14" i="13"/>
  <c r="F12" i="13"/>
  <c r="F10" i="13"/>
  <c r="F8" i="13"/>
  <c r="F6" i="13"/>
  <c r="M592" i="11" l="1"/>
  <c r="F204" i="11"/>
  <c r="F202" i="11"/>
  <c r="F200" i="11"/>
  <c r="F198" i="11"/>
  <c r="F196" i="11"/>
  <c r="F194" i="11"/>
  <c r="F192" i="11"/>
  <c r="F190" i="11"/>
  <c r="F188" i="11"/>
  <c r="F186" i="11"/>
  <c r="F184" i="11"/>
  <c r="F182" i="11"/>
  <c r="F180" i="11"/>
  <c r="F178" i="11"/>
  <c r="F176" i="11"/>
  <c r="F174" i="11"/>
  <c r="F172" i="11"/>
  <c r="F170" i="11"/>
  <c r="F168" i="11"/>
  <c r="F166" i="11"/>
  <c r="F164" i="11"/>
  <c r="F162" i="11"/>
  <c r="F160" i="11"/>
  <c r="F158" i="11"/>
  <c r="F156" i="11"/>
  <c r="F154" i="11"/>
  <c r="F152" i="11"/>
  <c r="F150" i="11"/>
  <c r="F148" i="11"/>
  <c r="F146" i="11"/>
  <c r="F144" i="11"/>
  <c r="F142" i="11"/>
  <c r="F140" i="11"/>
  <c r="F138" i="11"/>
  <c r="F136" i="11"/>
  <c r="F134" i="11"/>
  <c r="F132" i="11"/>
  <c r="F130" i="11"/>
  <c r="F128" i="11"/>
  <c r="F126" i="11"/>
  <c r="F124" i="11"/>
  <c r="F122" i="11"/>
  <c r="F120" i="11"/>
  <c r="F118" i="11"/>
  <c r="F116" i="11"/>
  <c r="F114" i="11"/>
  <c r="F112" i="11"/>
  <c r="F110" i="11"/>
  <c r="F108" i="11"/>
  <c r="F106" i="11"/>
  <c r="F104" i="11"/>
  <c r="F102" i="11"/>
  <c r="F100" i="11"/>
  <c r="F98" i="11"/>
  <c r="F96" i="11"/>
  <c r="F94" i="11"/>
  <c r="F92" i="11"/>
  <c r="F90" i="11"/>
  <c r="F88" i="11"/>
  <c r="F86" i="11"/>
  <c r="F84" i="11"/>
  <c r="F82" i="11"/>
  <c r="F80" i="11"/>
  <c r="F78" i="11"/>
  <c r="F76" i="11"/>
  <c r="F74" i="11"/>
  <c r="F72" i="11"/>
  <c r="F70" i="11"/>
  <c r="F68" i="11"/>
  <c r="F66" i="11"/>
  <c r="F64" i="11"/>
  <c r="F62" i="11"/>
  <c r="F60" i="11"/>
  <c r="F58" i="11"/>
  <c r="F56" i="11"/>
  <c r="F54" i="11"/>
  <c r="F52" i="11"/>
  <c r="F50" i="11"/>
  <c r="F48" i="11"/>
  <c r="F46" i="11"/>
  <c r="F44" i="11"/>
  <c r="F42" i="11"/>
  <c r="F40" i="11"/>
  <c r="F38" i="11"/>
  <c r="F36" i="11"/>
  <c r="F34" i="11"/>
  <c r="F32" i="11"/>
  <c r="F30" i="11"/>
  <c r="F28" i="11"/>
  <c r="F26" i="11"/>
  <c r="F24" i="11"/>
  <c r="F22" i="11"/>
  <c r="F20" i="11"/>
  <c r="F18" i="11"/>
  <c r="F16" i="11"/>
  <c r="F14" i="11"/>
  <c r="F12" i="11"/>
  <c r="F10" i="11"/>
  <c r="F8" i="11"/>
  <c r="F6" i="11"/>
  <c r="F412" i="11" s="1"/>
  <c r="F931" i="13" l="1"/>
  <c r="F930" i="13"/>
  <c r="F211" i="5"/>
  <c r="F204" i="1" l="1"/>
  <c r="F202" i="1"/>
  <c r="F200" i="1"/>
  <c r="F198" i="1"/>
  <c r="F196" i="1"/>
  <c r="F194" i="1"/>
  <c r="F192" i="1"/>
  <c r="F190" i="1"/>
  <c r="F188" i="1"/>
  <c r="F186" i="1"/>
  <c r="F184" i="1"/>
  <c r="F182" i="1"/>
  <c r="F180" i="1"/>
  <c r="F178" i="1"/>
  <c r="F176" i="1"/>
  <c r="F174" i="1"/>
  <c r="F172" i="1"/>
  <c r="F170" i="1"/>
  <c r="F168" i="1"/>
  <c r="F166" i="1"/>
  <c r="F164" i="1"/>
  <c r="F162" i="1"/>
  <c r="F160" i="1"/>
  <c r="F158" i="1"/>
  <c r="F156" i="1"/>
  <c r="F154" i="1"/>
  <c r="F152" i="1"/>
  <c r="F150" i="1"/>
  <c r="F148" i="1"/>
  <c r="F146" i="1"/>
  <c r="F144" i="1"/>
  <c r="F142" i="1"/>
  <c r="F140" i="1"/>
  <c r="F138" i="1"/>
  <c r="F136" i="1"/>
  <c r="F134" i="1"/>
  <c r="F132" i="1"/>
  <c r="F130" i="1"/>
  <c r="F128" i="1"/>
  <c r="F126" i="1"/>
  <c r="F124" i="1"/>
  <c r="F122" i="1"/>
  <c r="F120" i="1"/>
  <c r="F118" i="1"/>
  <c r="F116" i="1"/>
  <c r="F114" i="1"/>
  <c r="F112" i="1"/>
  <c r="F110" i="1"/>
  <c r="F108" i="1"/>
  <c r="F106" i="1"/>
  <c r="F104" i="1"/>
  <c r="F102" i="1"/>
  <c r="F100" i="1"/>
  <c r="F98" i="1"/>
  <c r="F96" i="1"/>
  <c r="F94" i="1"/>
  <c r="F92" i="1"/>
  <c r="F90" i="1"/>
  <c r="F88" i="1"/>
  <c r="F86" i="1"/>
  <c r="F84" i="1"/>
  <c r="F82" i="1"/>
  <c r="F80" i="1"/>
  <c r="F78" i="1"/>
  <c r="F76" i="1"/>
  <c r="F74" i="1"/>
  <c r="F72" i="1"/>
  <c r="F70" i="1"/>
  <c r="F68" i="1"/>
  <c r="F66" i="1"/>
  <c r="F64" i="1"/>
  <c r="F62" i="1"/>
  <c r="F60" i="1"/>
  <c r="F58" i="1"/>
  <c r="F56" i="1"/>
  <c r="F54" i="1"/>
  <c r="F52" i="1"/>
  <c r="F50" i="1"/>
  <c r="F48" i="1"/>
  <c r="F46" i="1"/>
  <c r="F44" i="1"/>
  <c r="F42" i="1"/>
  <c r="F40" i="1"/>
  <c r="F38" i="1"/>
  <c r="F36" i="1"/>
  <c r="F34" i="1"/>
  <c r="F32" i="1"/>
  <c r="F30" i="1"/>
  <c r="F28" i="1"/>
  <c r="F26" i="1"/>
  <c r="F24" i="1"/>
  <c r="F22" i="1"/>
  <c r="F20" i="1"/>
  <c r="F18" i="1"/>
  <c r="F16" i="1"/>
  <c r="F14" i="1"/>
  <c r="F12" i="1"/>
  <c r="F10" i="1"/>
  <c r="F8" i="1"/>
  <c r="F6" i="1"/>
  <c r="F207" i="1" l="1"/>
  <c r="M592" i="1" l="1"/>
</calcChain>
</file>

<file path=xl/sharedStrings.xml><?xml version="1.0" encoding="utf-8"?>
<sst xmlns="http://schemas.openxmlformats.org/spreadsheetml/2006/main" count="10073" uniqueCount="1482">
  <si>
    <t>(2)</t>
  </si>
  <si>
    <t>(3)</t>
  </si>
  <si>
    <t>(4)</t>
  </si>
  <si>
    <t>(5)</t>
  </si>
  <si>
    <t>(7)</t>
  </si>
  <si>
    <t>ลำดับที่</t>
  </si>
  <si>
    <t>ชื่อผู้ประกอบการ</t>
  </si>
  <si>
    <t>รายการพัสดุที่จัดซื้อจัดจ้าง</t>
  </si>
  <si>
    <t>จำนวนเงินรวมที่จัดซื้อจัดจ้าง</t>
  </si>
  <si>
    <t>เอกสารอ้างอิง (6)</t>
  </si>
  <si>
    <t>เหตุผลสนับสนุน</t>
  </si>
  <si>
    <t>(1)</t>
  </si>
  <si>
    <t>วันที่</t>
  </si>
  <si>
    <t>เลขที่</t>
  </si>
  <si>
    <t>รายละเอียดแนบท้ายประกาศผลผู้ชนะการจัดซื้อจัดจ้างหรือผู้ได้รับการคัดเลือก และสาระสำคัญของสัญญาหรือข้อตกลงเป็นหนังสือ</t>
  </si>
  <si>
    <t>การยาสูบแห่งประเทศไทย</t>
  </si>
  <si>
    <t>เลขประจำตัวผู้เสียภาษี/เลขประจำตัวประชาชน</t>
  </si>
  <si>
    <t>รายการจัดซื้อจัดจ้าง</t>
  </si>
  <si>
    <t>จำนวน (รายการ)</t>
  </si>
  <si>
    <t>จำนวน (บาท)
(รวม VAT 7%)</t>
  </si>
  <si>
    <t>เดือนตุลาคม 2564</t>
  </si>
  <si>
    <t>เดือนพฤศจิกายน 2564</t>
  </si>
  <si>
    <t>เดือนธันวาคม 2564</t>
  </si>
  <si>
    <t>รายละเอียดแนบท้ายประกาศผลผู้ชนะการจัดซื้อจัดจ้างหรือผู้ได้รับการคัดเลือก
และสาระสำคัญของสัญญาหรือข้อตกลงเป็นหนังสือ
ประจำไตรมาสที่ 1 (เดือนตุลาคม พ.ศ. 2564 ถึง เดือนธันวาคม พ.ศ. 2564)</t>
  </si>
  <si>
    <t>รวมงานจัดซื้อจัดจ้างไตรมาสที่ 1</t>
  </si>
  <si>
    <t>เป็นจำนวนเงิน</t>
  </si>
  <si>
    <t>(สิบเอ็ดล้านสามแสนสองหมื่นเจ็ดพันหกสิบสามบาทยี่สิบเจ็ดสตางค์)</t>
  </si>
  <si>
    <t>………………………………………………………………..</t>
  </si>
  <si>
    <t>……………………………………………………………….</t>
  </si>
  <si>
    <t xml:space="preserve">     ………………………………………………………………..</t>
  </si>
  <si>
    <t>นางสาวกมลชนก เปรมโยธิน</t>
  </si>
  <si>
    <t>นายสมศักดิ์ เตชะน้อย</t>
  </si>
  <si>
    <t xml:space="preserve">               นายวีระเดช กิไพโรจน์</t>
  </si>
  <si>
    <t>พนักงานพัสดุ 4</t>
  </si>
  <si>
    <t xml:space="preserve">  หัวหน้ากองจัดหาและคลังพัสดุอะไหล่</t>
  </si>
  <si>
    <t xml:space="preserve">        ผู้อำนวยการฝ่ายวิศวกรรมและพัฒนา</t>
  </si>
  <si>
    <t>ประจำไตรมาสที่ 2 (เดือนมกราคม พ.ศ. 2565 ถึง เดือนมีนาคม พ.ศ. 2565)</t>
  </si>
  <si>
    <t>0105545121101</t>
  </si>
  <si>
    <t>บริษัท เอส เค เอส อินเตอร์พาร์ท จำกัด</t>
  </si>
  <si>
    <t xml:space="preserve"> BEARING SKF 6204-2RSH </t>
  </si>
  <si>
    <t>210264PRJ082</t>
  </si>
  <si>
    <t xml:space="preserve">และรายการอื่นๆรวม 1 รายการ </t>
  </si>
  <si>
    <t>0105548148108</t>
  </si>
  <si>
    <t xml:space="preserve">บริษัท เบนฟิฟท์ช จำกัด        </t>
  </si>
  <si>
    <t>มอเตอร์พัดลมระบายความร้อน ECOFIT รุ่น    2RRE25 220x45R DO5-A5</t>
  </si>
  <si>
    <t>210264PRJ083</t>
  </si>
  <si>
    <t xml:space="preserve">และรายการอื่นๆรวม 2 รายการ </t>
  </si>
  <si>
    <t>0105534040598</t>
  </si>
  <si>
    <t xml:space="preserve"> บริษัท เลพเพิร์ด อินเตอร์เทรด จำกัด      </t>
  </si>
  <si>
    <t>"ESBELT" PVC.CONVEYOR ENDLESS BELT TYPE  CLINA 07 CF SIZE W 210 MM. x L 3,287  MM.</t>
  </si>
  <si>
    <t>210264PRJ084</t>
  </si>
  <si>
    <t>0105494000477</t>
  </si>
  <si>
    <t xml:space="preserve"> บริษัท ไซเทคเอเซีย โซลูชั่น จำกัด  </t>
  </si>
  <si>
    <t xml:space="preserve">"HABASIT" FLAT BELT S-10/15(S-1)  DIMENSION 70mmWx50,000 mmL Open  </t>
  </si>
  <si>
    <t>210264PRJ085</t>
  </si>
  <si>
    <t>0123554009121</t>
  </si>
  <si>
    <t xml:space="preserve"> ห้างหุ้นส่วนจำกัด พีแอนด์พี (2011)                  </t>
  </si>
  <si>
    <t xml:space="preserve">ว่าจ้างพร้อมอุปกรณ์ในการขึ้นรูป ชิ้นงานตัวปรับแรงดันลมชุด MAGAZINE รหัส 130203780      </t>
  </si>
  <si>
    <t>210264PRJ086</t>
  </si>
  <si>
    <t>ชิ้นส่วนเครื่อง FILTROMAT-S2    No.08 ยสท.อยุธยา</t>
  </si>
  <si>
    <t>0107557000217</t>
  </si>
  <si>
    <t xml:space="preserve">บริษัท หาญ เอ็นจิเนียริ่ง โซลูชั่นส์ จำกัด(มหาชน)    </t>
  </si>
  <si>
    <t xml:space="preserve">MT42500SP PRINT HEAD 108 MM 12 DOT GEN3 FOR M230I    </t>
  </si>
  <si>
    <t>210264PRJ087</t>
  </si>
  <si>
    <t>'0105548148108</t>
  </si>
  <si>
    <t xml:space="preserve">ลวดทองแดงอาบน้ำยา SWG #20 "HITACHI"(2   ม้วน) </t>
  </si>
  <si>
    <t>210264PRJ088</t>
  </si>
  <si>
    <t xml:space="preserve"> 0105544037000</t>
  </si>
  <si>
    <t xml:space="preserve">บริษัท ศิวสิทธิ์ (กรุงเทพ) จำกัด  </t>
  </si>
  <si>
    <t xml:space="preserve">SUPER LUBRICANT S-39 สารหล่อลื่นชนิดพิเศษใช้กับเครื่อง จักรกลโรงงาน (บรรจุ 16 ออนซ์/กระป๋อง)  </t>
  </si>
  <si>
    <t>210264PRJ089</t>
  </si>
  <si>
    <t>0145540000454</t>
  </si>
  <si>
    <t>บริษัท วี เอส โปรดัคส์ แอนด์ ซัพพลาย จำกัด</t>
  </si>
  <si>
    <t xml:space="preserve">ว่าจ้างพร้อมอุปกรณ์ในการทำ BRASS CYLINDER SIZE : 35x40x46 MM.                 </t>
  </si>
  <si>
    <t>210264PRJ090</t>
  </si>
  <si>
    <t>ชิ้นส่วนเครื่อง SENZANI No.18     ยสท.อยุธยา</t>
  </si>
  <si>
    <t>0105539111671</t>
  </si>
  <si>
    <t xml:space="preserve">บริษัท อ่างทองสากล จำกัด       </t>
  </si>
  <si>
    <t>FILTER DRIER ขนาด 5/8" ชนิดเชื่อม   "DANFOSS" DML 165S 023Z506891</t>
  </si>
  <si>
    <t xml:space="preserve">     210265PRJ091</t>
  </si>
  <si>
    <t xml:space="preserve"> 0115558011032</t>
  </si>
  <si>
    <t xml:space="preserve">บริษัท มาสเตอร์ พี.เอ็ม. จำกัด            </t>
  </si>
  <si>
    <t xml:space="preserve">ว่าจ้างพร้อมอุปกรณ์ในการซ่อมเครื่อง  ปรับอากาศ ของตู้ควบคุมไฟฟ้าเครื่อง ALFA RAM No.11 ที่ก.มวนฯ   </t>
  </si>
  <si>
    <t xml:space="preserve">     210265PRJ092</t>
  </si>
  <si>
    <t xml:space="preserve">ฝ.ผลิตภัณฑ์สำเร็จรูป ยสท.อยุธยา  </t>
  </si>
  <si>
    <t>0105542006174</t>
  </si>
  <si>
    <t xml:space="preserve">บริษัท ยูไนเต็ดเพาเวอร์อีควิปเม้นท์ จำกัด   </t>
  </si>
  <si>
    <t xml:space="preserve">เหล็กเพลา SCM440 ขนาด D.75 มม.x1 เมตร </t>
  </si>
  <si>
    <t xml:space="preserve">     210265PRJ093</t>
  </si>
  <si>
    <t xml:space="preserve">ผ้าทราย ตราล้อบิน #0 </t>
  </si>
  <si>
    <t xml:space="preserve">     210265PRJ094</t>
  </si>
  <si>
    <t xml:space="preserve">อลูมิเนียมเส้นแบน ขนาด1"x1/8"x6ม.  </t>
  </si>
  <si>
    <t xml:space="preserve">     210265TRJ049</t>
  </si>
  <si>
    <t xml:space="preserve">และรายการอื่นๆรวม 4 รายการ </t>
  </si>
  <si>
    <t xml:space="preserve">บริษัท เลพเพิร์ด อินเตอร์เทรด จำกัด       </t>
  </si>
  <si>
    <t xml:space="preserve"> "ESBELT" PVC.CONVEYOR BELT TYPE U15/2  TS 21 WH SIZE W 800 MM. x L 8,000 MM.</t>
  </si>
  <si>
    <t xml:space="preserve">     210265TRJ050</t>
  </si>
  <si>
    <t>0125561003533</t>
  </si>
  <si>
    <t xml:space="preserve"> บริษัท ชตา อินสทรูเม้นท์ จำกัด         </t>
  </si>
  <si>
    <t xml:space="preserve">ว่าจ้างพร้อมอุปกรณ์ในการซ่อม ระบบชั่งน้ำหนักของห้องสารปรุง เปลี่ยนอุปกรณ์ </t>
  </si>
  <si>
    <t xml:space="preserve">     210265TRJ051</t>
  </si>
  <si>
    <t xml:space="preserve">METTLER TOLEDO PROFINET MODULE ก.ผลิตยาเส้น ฝ.ผลิตด้านใบยา  ยสท.อยุธยา                                   </t>
  </si>
  <si>
    <t>0105550111704</t>
  </si>
  <si>
    <t xml:space="preserve">บริษัท สยาม เจพี อินเตอร์เทรด จำกัด    </t>
  </si>
  <si>
    <t>ว่าจ้างตรวจสอบเพื่อซ่อม (ไม่รวมอะไหล่) รถกระเช้าไฟฟ้า ยี่ห้อ AIRO รุ่น X14EWNO.400428</t>
  </si>
  <si>
    <t xml:space="preserve">      210265R017 </t>
  </si>
  <si>
    <t xml:space="preserve"> ที่ก.ซ่อมบำรุง ฝ.ผลิตภัณฑ์สำเร็จรูป ยสท.อยุธยา</t>
  </si>
  <si>
    <t>'0113563000998</t>
  </si>
  <si>
    <t xml:space="preserve">ห้างหุ้นส่วนจำกัด แมส แอฟฟลูเอนท์    </t>
  </si>
  <si>
    <t xml:space="preserve"> แบตเตอรี่ TROJAN J305P-AC 6V 330AH </t>
  </si>
  <si>
    <t xml:space="preserve">      210265R018</t>
  </si>
  <si>
    <t>0135558020520</t>
  </si>
  <si>
    <t xml:space="preserve">บริษัท แสงไกรทรัพย์เจริญเซอร์วิส จำกัด        </t>
  </si>
  <si>
    <t>ว่าจ้างพร้อมอุปกรณ์ในการซ่อม SERVO DRIVE TYPE : MAESTRO 140*8/16 INPUT: 105V OUTPUT : 0-140VDC</t>
  </si>
  <si>
    <t xml:space="preserve">     210265PRJ095</t>
  </si>
  <si>
    <t xml:space="preserve">POWER : 1.24KVA ใช้งานกับเครื่อง DELTA-W No.12   และรายการอื่นๆรวม 1 รายการ </t>
  </si>
  <si>
    <t>0105524013113</t>
  </si>
  <si>
    <t>บริษัท พี.ประชุม  จำกัด</t>
  </si>
  <si>
    <t xml:space="preserve">RUBBER-METAL BUSH MOUNTING (ULTRA  BUSHING) </t>
  </si>
  <si>
    <t xml:space="preserve"> 210264A97</t>
  </si>
  <si>
    <t xml:space="preserve">          '0105545121101</t>
  </si>
  <si>
    <t xml:space="preserve">บริษัท เอส เค เอส อินเตอร์พาร์ท จำกัด   </t>
  </si>
  <si>
    <t xml:space="preserve"> BALL BEARING 6203-2RSH    </t>
  </si>
  <si>
    <t xml:space="preserve"> 210264A98</t>
  </si>
  <si>
    <t>0135542003175</t>
  </si>
  <si>
    <t xml:space="preserve">บริษัท ภูสุวรรณ อินเตอร์เทรด จำกัด  </t>
  </si>
  <si>
    <t xml:space="preserve">EWM COOLING UNIT WITH CENTRIFUGAL PUMP COOL 40U31 #090-008593-00502 </t>
  </si>
  <si>
    <t xml:space="preserve">210265C005 </t>
  </si>
  <si>
    <t xml:space="preserve">ห้างหุ้นส่วนจำกัด แมส แอฟฟลูเอนท์                      </t>
  </si>
  <si>
    <t>USAG ชุดประแจแอลด้ามจับตัวที 7 ชิ้น</t>
  </si>
  <si>
    <t>210265P012</t>
  </si>
  <si>
    <t>0103534017420</t>
  </si>
  <si>
    <t xml:space="preserve"> ห้างหุ้นส่วนจำกัด วี.อาร์.พี.อินเตอร์เทรด      </t>
  </si>
  <si>
    <t xml:space="preserve">หลอดไฟ LED ESSENTIAL BULB 13W E27    "PHILIPS" </t>
  </si>
  <si>
    <t xml:space="preserve"> 210265ST007</t>
  </si>
  <si>
    <t xml:space="preserve">ห้างหุ้นส่วนจำกัด พีแอนด์พี (2011)     </t>
  </si>
  <si>
    <t xml:space="preserve">ว่าจ้างพร้อมอุปกรณ์ในการขึ้นรูป ชิ้นงานดุม IMPELLER (WHELL) รหัสอะไหล่    </t>
  </si>
  <si>
    <t xml:space="preserve">2102651A008   </t>
  </si>
  <si>
    <t>130200164 ชิ้นส่วนเครื่อง PROTOS VE  70,G4</t>
  </si>
  <si>
    <t>0135547001791</t>
  </si>
  <si>
    <t xml:space="preserve">บริษัท ไฮ ทอร์ค (2004) จำกัด      </t>
  </si>
  <si>
    <t xml:space="preserve">ว่าจ้างพร้อมอุปกรณ์ในการซ่อมเปลี่ยน   อะไหล่ของรถยกสูง-ดีเซล ยี่ห้อ    MITSUBISHI รุ่น FD50  </t>
  </si>
  <si>
    <t>210265R020</t>
  </si>
  <si>
    <t xml:space="preserve">ของก.ซ่อมบำรุงเครื่องจักร ฝ.วิศวกรรมและพัฒนา ยสท.อยุธยา </t>
  </si>
  <si>
    <t xml:space="preserve">ริษัท ไฮ ทอร์ค (2004) จำกัด              </t>
  </si>
  <si>
    <t xml:space="preserve">ว่าจ้างพร้อมอุปกรณ์ในการซ่อมเปลี่ยน ซีลกระบอกไฮดรอลิคบังคับเลี้ยวของรถยกไฟฟ้ายี่ห้อ JUNGHEINRICH </t>
  </si>
  <si>
    <t>210265R021</t>
  </si>
  <si>
    <t xml:space="preserve">รุ่น EFG320 S/N:904857 ของก.ผลิตยาเส้น  ฝ.ผลิตด้านใบยา ยสท.อยุธยา                        </t>
  </si>
  <si>
    <t>0135562010746</t>
  </si>
  <si>
    <t xml:space="preserve"> บริษัท กู๊ดสไมล์99 จำกัด               </t>
  </si>
  <si>
    <t xml:space="preserve">STEEL SPROCKET RS40-2x14T + HOUSING  RS50    </t>
  </si>
  <si>
    <t xml:space="preserve"> 210265TRJ052 </t>
  </si>
  <si>
    <t>0105535105057</t>
  </si>
  <si>
    <t xml:space="preserve">บริษัท เฟสโต้ จำกัด  </t>
  </si>
  <si>
    <t xml:space="preserve"> VALVE UNIT "FESTO" E04311918  </t>
  </si>
  <si>
    <t xml:space="preserve">   210265A99</t>
  </si>
  <si>
    <t>0105501000864</t>
  </si>
  <si>
    <t xml:space="preserve">บริษัท ริคเคอร์มานน์ (ไทยแลนด์) จำกัด      </t>
  </si>
  <si>
    <t xml:space="preserve">SIMATIC DP, ELECTRONICS MODULE FOR   ET200SP, F-DQ 4x 24 V DC/2A </t>
  </si>
  <si>
    <t xml:space="preserve">   210265A100</t>
  </si>
  <si>
    <t xml:space="preserve">บริษัท เอส เค เอส อินเตอร์พาร์ท จำกัด             </t>
  </si>
  <si>
    <t xml:space="preserve"> BEARING SKF 6208-2RS1    </t>
  </si>
  <si>
    <t xml:space="preserve">     210265PRJ096</t>
  </si>
  <si>
    <t xml:space="preserve">บริษัท ศิวสิทธิ์ (กรุงเทพ) จำกัด             </t>
  </si>
  <si>
    <t xml:space="preserve">สารหล่อลื่นประสิทธิภาพสูง   กำจัด/ป้องกันสนิม SUPER LUBRICANT  S-15    ขนาดบรรจุ 16 ออนซ์ </t>
  </si>
  <si>
    <t xml:space="preserve">     210265PRJ097</t>
  </si>
  <si>
    <t xml:space="preserve">บริษัท เอส เค เอส อินเตอร์พาร์ท จำกัด    </t>
  </si>
  <si>
    <t xml:space="preserve">BEARING SKF 32006 X/Q        </t>
  </si>
  <si>
    <t xml:space="preserve">     210265PRJ098</t>
  </si>
  <si>
    <t xml:space="preserve">SEAL NOK HTC 42 x 55 x 7 ซีลขอบยาง </t>
  </si>
  <si>
    <t xml:space="preserve">     210265PRJ099</t>
  </si>
  <si>
    <t>และรายการอื่นๆรวม 5 รายการ</t>
  </si>
  <si>
    <t xml:space="preserve">บริษัท เบนฟิฟท์ช จำกัด </t>
  </si>
  <si>
    <t xml:space="preserve">เหล็กเพลาแข็ง S45C ขนาด D.65 มม. x 6 เมตร   </t>
  </si>
  <si>
    <t xml:space="preserve">     210265PRJ100</t>
  </si>
  <si>
    <t>และรายการอื่นๆรวม 1 รายการ</t>
  </si>
  <si>
    <t xml:space="preserve">PIVOTING MOUNTING (REPLACING 2980610   000 00) </t>
  </si>
  <si>
    <t>210265A101</t>
  </si>
  <si>
    <t>0195561001689</t>
  </si>
  <si>
    <t>บริษัท อินแฟคท์เซเว่น จำกัด</t>
  </si>
  <si>
    <t>NTC PROB 4x16 CLAMP ON 1.5 m</t>
  </si>
  <si>
    <t>210265A102</t>
  </si>
  <si>
    <t xml:space="preserve">บริษัท ไฮ ทอร์ค (2004) จำกัด     </t>
  </si>
  <si>
    <t>ว่าจ้างพร้อมอุปกรณ์ในการซ่อม รถยกไฟฟ้า    ยี่ห้อ KOMATSU รุ่น FB20EX-8 S/N:   811823</t>
  </si>
  <si>
    <t xml:space="preserve">      210265R019</t>
  </si>
  <si>
    <t xml:space="preserve"> ที่ก.คลังสินค้า ฝ.จัดหาและรักษาพัสดุ ยสท.อยุธยา                             </t>
  </si>
  <si>
    <t>0105558181868</t>
  </si>
  <si>
    <t xml:space="preserve">บริษัท 168 อินเตอร์เนชั่นแนลเทรด จำกัด   </t>
  </si>
  <si>
    <t xml:space="preserve">TIMING BELT MODEL: 600H8M W: 20 mm. </t>
  </si>
  <si>
    <t xml:space="preserve">  210265A103</t>
  </si>
  <si>
    <t xml:space="preserve">และรายการอื่นๆรวม 3 รายการ </t>
  </si>
  <si>
    <t>0105541050170</t>
  </si>
  <si>
    <t xml:space="preserve">บริษัท บีแทค อินดัสเตรียล ออโตเมชั่น จำกัด  </t>
  </si>
  <si>
    <t xml:space="preserve">UNIVER VALVE AF-2600   </t>
  </si>
  <si>
    <t xml:space="preserve">  210265A104</t>
  </si>
  <si>
    <t xml:space="preserve">ห้างหุ้นส่วนจำกัด วี.อาร์.พี.อินเตอร์เทรด  </t>
  </si>
  <si>
    <t xml:space="preserve">หลอดนีออนกลม LED รุ่น CEILING KIT 24W "EVE" </t>
  </si>
  <si>
    <t>210265GT004</t>
  </si>
  <si>
    <t>0105531035046</t>
  </si>
  <si>
    <t xml:space="preserve">บริษัท แอนตี้ไฟร์ จำกัด  </t>
  </si>
  <si>
    <t>ว่าจ้างพร้อมอุปกรณ์ในการซ่อม     ตู้ควบคุมระบบดับเพลิง CONTROL PANEL FOR  FIRE SUPPRESSION SYSTEM</t>
  </si>
  <si>
    <t>210265GT006</t>
  </si>
  <si>
    <t xml:space="preserve"> "POTTER" MODEL   : PEC 4410RC (RED) ที่ก.คลังสินค้า  ฝ.จัดหาและรักษาพัสดุ ยสท.อยุธยา</t>
  </si>
  <si>
    <t xml:space="preserve">ห้างหุ้นส่วนจำกัด พีแอนด์พี (2011)      </t>
  </si>
  <si>
    <t xml:space="preserve">ว่าจ้างพร้อมอุปกรณ์ในการขึ้นรูป ชิ้นงาน PLATE SUPPORT ROLLER  สายพานลำเลียงหีบบุหรี่ </t>
  </si>
  <si>
    <t xml:space="preserve">     210265PRJ101</t>
  </si>
  <si>
    <t xml:space="preserve">ของระบบสายพานลำเลียง (CONVEYOR SYSTEM) ยสท.อยุธยา                            </t>
  </si>
  <si>
    <t xml:space="preserve">ห้างหุ้นส่วนจำกัด แมส แอฟฟลูเอนท์            </t>
  </si>
  <si>
    <t xml:space="preserve"> SEAL 62 MMx73 MMx8 MM  </t>
  </si>
  <si>
    <t xml:space="preserve">     210265PRJ102</t>
  </si>
  <si>
    <t xml:space="preserve">บริษัท ยูไนเต็ดเพาเวอร์อีควิปเม้นท์ จำกัด    </t>
  </si>
  <si>
    <t xml:space="preserve">EPOXY PUTTY ขนาด1ปอนด์(453.6 กรัม)    "BONDALL"     </t>
  </si>
  <si>
    <t xml:space="preserve">     210265PRJ103</t>
  </si>
  <si>
    <t>0135563005231</t>
  </si>
  <si>
    <t xml:space="preserve">บริษัท นอร์ดสัน (ประเทศไทย) จำกัด  </t>
  </si>
  <si>
    <t xml:space="preserve">ว่าจ้างพร้อมอุปกรณ์ในการซ่อมหม้อกาว     HOTMELT S/N: SAOE19828 พร้อมอะไหล่ </t>
  </si>
  <si>
    <t xml:space="preserve">     210265PRJ104</t>
  </si>
  <si>
    <t xml:space="preserve">ของเครื่อง SENZANI No.20 ยสท.อยุธยา                   </t>
  </si>
  <si>
    <t xml:space="preserve">บริษัท เลพเพิร์ด อินเตอร์เทรด จำกัด   </t>
  </si>
  <si>
    <t xml:space="preserve">TIMING BELT TYPE T10 PU. WHITE STEEL    CORD SIZE W 15 MM. x L 630 MM.  </t>
  </si>
  <si>
    <t xml:space="preserve">     210265PRJ105</t>
  </si>
  <si>
    <t>0105554055744</t>
  </si>
  <si>
    <t xml:space="preserve">บริษัท เฟื่องฟู อิเล็คทรอนิกส์ จำกัด      </t>
  </si>
  <si>
    <t>ว่าจ้างพร้อมอุปกรณ์ในการซ่อมเปลี่ยน  INVERTER SIEMENS SINAMICS DRIVER (SINAMICS DCM)</t>
  </si>
  <si>
    <t xml:space="preserve">     210265PRJ106</t>
  </si>
  <si>
    <t xml:space="preserve">ของเครื่อง PROTOS 70No.12 ยสท.อยุธยา   </t>
  </si>
  <si>
    <t>'0123554009121</t>
  </si>
  <si>
    <t xml:space="preserve">ห้างหุ้นส่วนจำกัด พีแอนด์พี (2011)  </t>
  </si>
  <si>
    <t>ว่าจ้างพร้อมอุปกรณ์ในการขึ้นรูป ชิ้นงาน  SILICON SEAL ชิ้นส่วนเครื่อง APHIS 2S No.7 ยสท.อยุธยา</t>
  </si>
  <si>
    <t xml:space="preserve">     210265PRJ107</t>
  </si>
  <si>
    <t>SHAFT (เหล็กเพลาขาว) ขนาด D.10 mm. ยาว    100 cm.</t>
  </si>
  <si>
    <t xml:space="preserve">     210265PRJ108</t>
  </si>
  <si>
    <t>0135559001588</t>
  </si>
  <si>
    <t xml:space="preserve">บริษัท ทีเคเค เซอร์วิส เอ็นจิเนียริ่ง จำกัด  </t>
  </si>
  <si>
    <t xml:space="preserve">ว่าจ้างพร้อมอุปกรณ์ในการซ่อมเครน   ไฟฟ้าขนาด 5 ตัน ที่อาคาร B03 ห้อง GIS115 kV. ยสท.อยุธยา    </t>
  </si>
  <si>
    <t xml:space="preserve">     210265RR022  </t>
  </si>
  <si>
    <t xml:space="preserve">ห้างหุ้นส่วนจำกัด พีแอนด์พี (2011)          </t>
  </si>
  <si>
    <t xml:space="preserve">ว่าจ้างพร้อมอุปกรณ์ในการขึ้นรูป  ชิ้นงานแป้นรองรับชุดเกียร์ MOTOR  ของสายพาน    </t>
  </si>
  <si>
    <t xml:space="preserve">    210265TRJ054 </t>
  </si>
  <si>
    <t xml:space="preserve">S-BAND FEEDER (213.06) ยสท.อยุธยา      </t>
  </si>
  <si>
    <t xml:space="preserve">OVERLOAD RELAY : ZB12-10 6.10A "EATON" </t>
  </si>
  <si>
    <t xml:space="preserve">210265BT011 </t>
  </si>
  <si>
    <t>SEAMLESS BELT W: 35 mm.x L: 1,035 mm.   (ไม่มีรอยต่อ)</t>
  </si>
  <si>
    <t xml:space="preserve">  210265A105</t>
  </si>
  <si>
    <t xml:space="preserve">บริษัท พี.ประชุม  จำกัด  </t>
  </si>
  <si>
    <t xml:space="preserve">SUCTION TAPE TYPE KTU 14.1 SIZE     4,840x9.0 mm.   </t>
  </si>
  <si>
    <t xml:space="preserve">  210265A106</t>
  </si>
  <si>
    <t>ว่าจ้างพร้อมอุปกรณ์ในการขึ้นรูป ชิ้นงานSHAFT PART N229018397Bชิ้นส่วนเครื่องบรรจุซอง</t>
  </si>
  <si>
    <t xml:space="preserve">     210265PRJ109</t>
  </si>
  <si>
    <t xml:space="preserve">ALFA RAM NO.20  ยสท.อยุธยา    </t>
  </si>
  <si>
    <t xml:space="preserve">บริษัท ไฮ ทอร์ค (2004) จำกัด   </t>
  </si>
  <si>
    <t>ว่าจ้างพร้อมอุปกรณ์ในการซ่อมเปลี่ยน ชุดล้อไดร์ (ล้อขับเคลื่อน) ของรถยกไฟฟ้า ยี่ห้อ JUNGHEINRICH</t>
  </si>
  <si>
    <t>210265R022</t>
  </si>
  <si>
    <t xml:space="preserve"> รุ่น EJE120งานที่กองมวนและบรรจุ   ฝ่ายผลิตภัณฑ์สำเร็จรูป ยสท.อยุธยา และรายการอื่นๆรวม 1 รายการ </t>
  </si>
  <si>
    <t>0103545008133</t>
  </si>
  <si>
    <t xml:space="preserve">ห้างหุ้นส่วนจำกัด ที.พี. จ็อบ อิเล็คทริค   </t>
  </si>
  <si>
    <t xml:space="preserve">ว่าจ้างพร้อมอุปกรณ์ในการซ่อมแซมแก้ไขระบบกล้องโทรทัศน์วงจรปิด (CCTV)   ที่ใช้งานอยู่ที่ ยสท.คลองเตย </t>
  </si>
  <si>
    <t xml:space="preserve"> 210265BR002</t>
  </si>
  <si>
    <t>0135563005665</t>
  </si>
  <si>
    <t>บริษัท ทีเค เพาเวอร์ เอ็นจิเนียริ่ง (2020)  จำกัด</t>
  </si>
  <si>
    <t xml:space="preserve">ว่าจ้างพร้อมอุปกรณ์ในการซ่อมเปลี่ยนท่อน้ำประปา HDPE ขนาด D.3 นิ้ว บริเวณบ่อน้ำทิ้ง ประตู 2 ยสท.อยุธยา   </t>
  </si>
  <si>
    <t>210265BT012</t>
  </si>
  <si>
    <t xml:space="preserve">บริษัท เฟสโต้ จำกัด                   </t>
  </si>
  <si>
    <t xml:space="preserve">POSITION 10 DSNU-25-25-PPV-A DOUBLE  ACTING CYL. "FESTO"  </t>
  </si>
  <si>
    <t xml:space="preserve">     210265PRJ110</t>
  </si>
  <si>
    <t xml:space="preserve"> บริษัท เอส เค เอส อินเตอร์พาร์ท จำกัด             </t>
  </si>
  <si>
    <t>BEARING ASAHI UCFA 204</t>
  </si>
  <si>
    <t xml:space="preserve">     210265TRJ055 </t>
  </si>
  <si>
    <t xml:space="preserve"> บริษัท ยูไนเต็ดเพาเวอร์อีควิปเม้นท์ จำกัด        </t>
  </si>
  <si>
    <t xml:space="preserve">"ARI" Y-STRAINER STEAM ขนาด 1"  </t>
  </si>
  <si>
    <t xml:space="preserve">     210265TRJ056</t>
  </si>
  <si>
    <t xml:space="preserve">และรายการอื่นๆรวม 6รายการ </t>
  </si>
  <si>
    <t>0105535067635</t>
  </si>
  <si>
    <t>บริษัท ทูลเทค แอนด์ เดคคอร์ จำกัด</t>
  </si>
  <si>
    <t xml:space="preserve">ซีลวงกลมเทฟล่อน โตนอก 113 มม. โตใน 103 มม. หนา 5 มม. </t>
  </si>
  <si>
    <t xml:space="preserve">     210265TRJ057</t>
  </si>
  <si>
    <t xml:space="preserve"> </t>
  </si>
  <si>
    <t>0105533036945</t>
  </si>
  <si>
    <t>บริษัท สไปแร็กซ์ ซาร์โก (ประเทศไทย) จำกัด</t>
  </si>
  <si>
    <t xml:space="preserve">DP27 PRESSURE REDUCING VALVE 50MM   PN16/25 RED "SPIRAX SARCO"  </t>
  </si>
  <si>
    <t xml:space="preserve">     210265TRJ058</t>
  </si>
  <si>
    <t>0105554066045</t>
  </si>
  <si>
    <t xml:space="preserve">บริษัท ซี เอส. เฟล็กซิเบิ้ล แอนด์ ซัพพลาย จำกัด        </t>
  </si>
  <si>
    <r>
      <t xml:space="preserve">ว่าจ้างพร้อมอุปกรณ์ในการขึ้นรูป ชิ้นงานแขนจับกล่อง ชิ้นส่วนเครื่อง </t>
    </r>
    <r>
      <rPr>
        <sz val="14"/>
        <color theme="1"/>
        <rFont val="TH SarabunPSK"/>
        <family val="2"/>
      </rPr>
      <t xml:space="preserve">TH-FP02(LINEAR ROBOT&amp;LIFTER)(FOU 102.00) </t>
    </r>
  </si>
  <si>
    <t xml:space="preserve">     210265TRJ059</t>
  </si>
  <si>
    <t xml:space="preserve">ก.ผลิตยาเส้น ฝ.ผลิตด้านใบยา ยสท.อยุธยาจำกัด                 </t>
  </si>
  <si>
    <t>0135546002521</t>
  </si>
  <si>
    <t xml:space="preserve">บริษัท ดีไลน์ เอ็นจิเนียริ่ง จำกัด     </t>
  </si>
  <si>
    <t>ว่าจ้างพร้อมอุปกรณ์ในการซ่อม และเปลี่ยนระบบท่อน้ำเข้าเครื่อง BURLEY TOASTER (214)</t>
  </si>
  <si>
    <t xml:space="preserve">     210265TRJ060</t>
  </si>
  <si>
    <t xml:space="preserve">ที่ ก.ผลิตยาเส้น   ฝ.ผลิตด้านใบยา อาคาร B02 ยสท.อยุธยา       </t>
  </si>
  <si>
    <t>0135564027573</t>
  </si>
  <si>
    <t xml:space="preserve">บริษัท เอทีพีเค เซอร์วิสมายด์ จำกัด </t>
  </si>
  <si>
    <t>CONVEYOR SUPPORT RING OD80xID63xT40</t>
  </si>
  <si>
    <t>210265A107</t>
  </si>
  <si>
    <t>0105536091084</t>
  </si>
  <si>
    <t xml:space="preserve">บริษัท สยามโทแบคโค่แมชชีนส์ จำกัด    </t>
  </si>
  <si>
    <t xml:space="preserve">SPRING </t>
  </si>
  <si>
    <t>210265A108</t>
  </si>
  <si>
    <t>ว่าจ้างพร้อมอุปกรณ์ในการซ่อม กระบอกไฮดรอลิกส์ ขนาด 160x110x900 MM.ของเครื่องอัดกระดาษยาผ่า</t>
  </si>
  <si>
    <t xml:space="preserve"> 210265TRJ061 </t>
  </si>
  <si>
    <t xml:space="preserve">BRIQUETTE(90100B) ของก.ผลิตยาเส้น ฝ.ผลิตด้านใบยายสท.อยุธยา         </t>
  </si>
  <si>
    <t xml:space="preserve">ห้างหุ้นส่วนจำกัด วี.อาร์.พี.อินเตอร์เทรด    </t>
  </si>
  <si>
    <t xml:space="preserve">CONTACTOR : DILM32-10 230V 50HZ "EATON" </t>
  </si>
  <si>
    <t xml:space="preserve">     210265PRJ111</t>
  </si>
  <si>
    <t xml:space="preserve">บริษัท เอส เค เอส อินเตอร์พาร์ท จำกัด     </t>
  </si>
  <si>
    <t>BEARING SKF RPNA 20/35</t>
  </si>
  <si>
    <t>210265A109</t>
  </si>
  <si>
    <t>105533093841</t>
  </si>
  <si>
    <t>บริษัท ทอมโก้ ออโตเมติก แมชชีนเนอร์รี่ จำกัด</t>
  </si>
  <si>
    <t>PRINTHEAD ASSEMBLY 53 MM FOR VJ9550</t>
  </si>
  <si>
    <t>210265A110</t>
  </si>
  <si>
    <t xml:space="preserve">บริษัท อินแฟคท์เซเว่น จำกัด     </t>
  </si>
  <si>
    <t xml:space="preserve">SIMATIC S7-300 CPU 315-2 PN/DP    </t>
  </si>
  <si>
    <t>210265A111</t>
  </si>
  <si>
    <t xml:space="preserve"> บริษัท เฟื่องฟู อิเล็คทรอนิกส์ จำกัด    </t>
  </si>
  <si>
    <t xml:space="preserve">ว่าจ้างพร้อมอุปกรณ์ในการซ่อม ALARM  COVER OPEN ของเครื่อง TAM No.1 ยสท.อยุธยา    </t>
  </si>
  <si>
    <t xml:space="preserve">     210265PRJ112</t>
  </si>
  <si>
    <t xml:space="preserve">BEARING SKF 7004 CDGA/P4A </t>
  </si>
  <si>
    <t xml:space="preserve">     210265PRJ113</t>
  </si>
  <si>
    <t xml:space="preserve">บริษัท ยูไนเต็ดเพาเวอร์อีควิปเม้นท์ จำกัด      </t>
  </si>
  <si>
    <t>ท่อเหล็กอาบสังกะสี ขนาด 2" x 6 เมตร</t>
  </si>
  <si>
    <t xml:space="preserve">     210265PRJ114</t>
  </si>
  <si>
    <t xml:space="preserve">บริษัท เบนฟิฟท์ช จำกัด            </t>
  </si>
  <si>
    <t>เหล็กเกรด S45C ขนาด 105 มม. x 13 มม. x   1 เมตร</t>
  </si>
  <si>
    <t xml:space="preserve">     210265PRJ115</t>
  </si>
  <si>
    <t>1654007-000-00 NT7007 RUBBER-METAL BUSH MOUNTING</t>
  </si>
  <si>
    <t>210265TRJ062</t>
  </si>
  <si>
    <t>0115555022335</t>
  </si>
  <si>
    <t xml:space="preserve"> บริษัท เอ็นพีที กรีน จำกัด    </t>
  </si>
  <si>
    <t xml:space="preserve">ว่าจ้างพร้อมอุปกรณ์ในการตัดเหล็ก  แผ่นเหนียว SS-400 กว้าง  63cm.x104cm.xหนา20mm.  </t>
  </si>
  <si>
    <t>210265TRJ063</t>
  </si>
  <si>
    <t xml:space="preserve"> บริษัท เอส เค เอส อินเตอร์พาร์ท จำกัด               </t>
  </si>
  <si>
    <t>BEARING SKF BS2-2205-2RS/VT143</t>
  </si>
  <si>
    <t>210265TRJ064</t>
  </si>
  <si>
    <t>เหล็กรางน้ำ ขนาด H125 mm.x B 65 mm. หนา  6 mm. ยาว 6 เมตร</t>
  </si>
  <si>
    <t>210265TRJ065</t>
  </si>
  <si>
    <t>ห้างหุ้นส่วนจำกัด วี.อาร์.พี.อินเตอร์เทรด</t>
  </si>
  <si>
    <t xml:space="preserve"> 210265GT007 </t>
  </si>
  <si>
    <t xml:space="preserve">บริษัท เลพเพิร์ด อินเตอร์เทรด จำกัด      </t>
  </si>
  <si>
    <t xml:space="preserve">V BELT TYPE B-75 MAT:BLACK RUBBER </t>
  </si>
  <si>
    <t>210265C006</t>
  </si>
  <si>
    <t xml:space="preserve">พุกเหล็ก ขนาด 3/8"   </t>
  </si>
  <si>
    <t xml:space="preserve"> 210265T008 </t>
  </si>
  <si>
    <t xml:space="preserve">และรายการอื่นๆรวม 17 รายการ </t>
  </si>
  <si>
    <t xml:space="preserve">"PERMATEX" HIGH-TEMP RED RTV SILICONE  GASKET MAKER 26BR ขนาด 85 g  </t>
  </si>
  <si>
    <t>210265TRJ066</t>
  </si>
  <si>
    <t>0143556002174</t>
  </si>
  <si>
    <t xml:space="preserve">ห้างหุ้นส่วนจำกัด ทีแอล โกร แอดวานซ์   </t>
  </si>
  <si>
    <t xml:space="preserve">ว่าจ้างพร้อมอุปกรณ์ในการขึ้นรูป  ชิ้นงานหนามตียาเส้นสำหรับเครื่อง DECLUMPER    </t>
  </si>
  <si>
    <t>210265TRJ067</t>
  </si>
  <si>
    <t xml:space="preserve">  </t>
  </si>
  <si>
    <t xml:space="preserve">บริษัท เฟสโต้ จำกัด </t>
  </si>
  <si>
    <t>DOUBLE ACTING CYLINDER "FESTO" DSNU-25-   65-PPV-A</t>
  </si>
  <si>
    <t>210265A112</t>
  </si>
  <si>
    <t>0105538081655</t>
  </si>
  <si>
    <t xml:space="preserve">บริษัท เพอร์เฟ็คท์ เพาเวอร์ไลน์ จำกัด    </t>
  </si>
  <si>
    <t xml:space="preserve">"BONFIGLIOLI" GEAR MODEL : TR 105 1 4 LOW 130A1 CD 12 S1 OR SB KL  </t>
  </si>
  <si>
    <t xml:space="preserve"> 210265A113</t>
  </si>
  <si>
    <t xml:space="preserve">บริษัท กู๊ดสไมล์99 จำกัด       </t>
  </si>
  <si>
    <t xml:space="preserve">SPIRAL BRUSH (LEFT)   </t>
  </si>
  <si>
    <t xml:space="preserve"> 210265A114</t>
  </si>
  <si>
    <t>0105551067890</t>
  </si>
  <si>
    <t xml:space="preserve">บริษัท เอ็นดี อิเลคทริค จำกัด       </t>
  </si>
  <si>
    <t xml:space="preserve"> SAFETY SWITCH PSEN cs3.1 M12/8-0.15m/RFiD "PILZ" </t>
  </si>
  <si>
    <t xml:space="preserve"> 210265A115</t>
  </si>
  <si>
    <t xml:space="preserve">     0105542011976 </t>
  </si>
  <si>
    <t xml:space="preserve">บริษัท ไซ-อาร์กัส จำกัด         </t>
  </si>
  <si>
    <t xml:space="preserve">LENZE SERVO INVERTER i700 TYPE :    E70ACMSE0054SA2ETE   </t>
  </si>
  <si>
    <t xml:space="preserve"> 210265A116</t>
  </si>
  <si>
    <t xml:space="preserve">ห้างหุ้นส่วนจำกัด วี.อาร์.พี.อินเตอร์เทรด             </t>
  </si>
  <si>
    <t>หางปลาก้านไม้ขีดสีน้ำเงิน No.2</t>
  </si>
  <si>
    <t xml:space="preserve"> 210265BT013</t>
  </si>
  <si>
    <t xml:space="preserve">และรายการอื่นๆรวม 11 รายการ </t>
  </si>
  <si>
    <t xml:space="preserve">  '0105559155062</t>
  </si>
  <si>
    <t xml:space="preserve">บริษัท เค เทรด เอ็นจิเนียริ่ง จำกัด  </t>
  </si>
  <si>
    <t xml:space="preserve">หัวจับดอกสว่าน BOSCH ขนาด 13 MM. 1/2" 20UNF  </t>
  </si>
  <si>
    <t>210265C007</t>
  </si>
  <si>
    <t xml:space="preserve">บริษัท ยูไนเต็ดเพาเวอร์อีควิปเม้นท์ จำกัด  </t>
  </si>
  <si>
    <t xml:space="preserve">สเตนเนอร์ทองเหลือง ขนาด 2"        </t>
  </si>
  <si>
    <t xml:space="preserve">210265RR023 </t>
  </si>
  <si>
    <t>0135561026941</t>
  </si>
  <si>
    <t xml:space="preserve">บริษัท เอส.เค.เอส ดีไซน์ แอนด์ โปรดักชั่น          </t>
  </si>
  <si>
    <t xml:space="preserve">GEAR DRIVE SHAFT MATERIAL: SCM4 </t>
  </si>
  <si>
    <t xml:space="preserve"> 210265A117</t>
  </si>
  <si>
    <t>เอ็นจิเนียริ่ง จำกัด</t>
  </si>
  <si>
    <t xml:space="preserve">บริษัท 168 อินเตอร์เนชั่นแนลเทรด จำกัด       </t>
  </si>
  <si>
    <t xml:space="preserve">BELT GG 10/15 YELLOW/GREEN W: 95 mm. x  L: 50,000 mm. OPEN  </t>
  </si>
  <si>
    <t xml:space="preserve"> 210265A118</t>
  </si>
  <si>
    <t xml:space="preserve">บริษัท นอร์ดสัน (ประเทศไทย) จำกัด    </t>
  </si>
  <si>
    <t xml:space="preserve">ว่าจ้างพร้อมอุปกรณ์ในการซ่อมหม้อกาว  HOTMELT S/N : SA01A03771  </t>
  </si>
  <si>
    <t>210265PRJ116</t>
  </si>
  <si>
    <t xml:space="preserve">เครื่องบรรจุซอง ALFA RAM NO.9 ยสท.อยุธยา  และรายการอื่นๆรวม 1 รายการ </t>
  </si>
  <si>
    <t xml:space="preserve">NEEDLE BEARING INA HK 1312     </t>
  </si>
  <si>
    <t xml:space="preserve"> 210265A119</t>
  </si>
  <si>
    <t xml:space="preserve">และรายการอื่นๆรวม 3รายการ </t>
  </si>
  <si>
    <t xml:space="preserve">"FLUITEN" KL2A030041503 MECHANICAL SEAL </t>
  </si>
  <si>
    <t xml:space="preserve"> 210265A120 </t>
  </si>
  <si>
    <t>เบรกเกอร์กันดูด SB-E32L 2P 1E 32A"HACO"</t>
  </si>
  <si>
    <t>210265RR024</t>
  </si>
  <si>
    <t xml:space="preserve">และรายการอื่นๆรวม 5รายการ </t>
  </si>
  <si>
    <t>บริษัท ซี เอส. เฟล็กซิเบิ้ล แอนด์</t>
  </si>
  <si>
    <t>ซัพพลาย จำกัด</t>
  </si>
  <si>
    <t>เอ็นเทค ซิสเท็ม</t>
  </si>
  <si>
    <t>บริษัท เบนฟิฟท์ช จำกัด</t>
  </si>
  <si>
    <t>บริษัท ยูไนเต็ดเพาเวอร์อีควิปเม้นท์</t>
  </si>
  <si>
    <t>จำกัด</t>
  </si>
  <si>
    <t>ห้างหุ้นส่วนจำกัด วี.อาร์.พี.</t>
  </si>
  <si>
    <t>อินเตอร์เทรด</t>
  </si>
  <si>
    <t>บริษัท เค เทรด เอ็นจิเนียริ่ง จำกัด</t>
  </si>
  <si>
    <t>บริษัท พ. พานชัย จำกัด</t>
  </si>
  <si>
    <t>ห้างหุ้นส่วนจำกัด แมส แอฟฟลูเอนท์</t>
  </si>
  <si>
    <t>บริษัท เอ็นเทค อินดัสเทรียล โซลูชั่น</t>
  </si>
  <si>
    <t>บริษัท ยูนิไทย กรุ๊ป จำกัด</t>
  </si>
  <si>
    <t>ห้างหุ้นส่วนจำกัด เอ็กซ์พลอริท</t>
  </si>
  <si>
    <t>บริษัท เฟื่องฟู อิเล็คทรอนิกส์ จำกัด</t>
  </si>
  <si>
    <t>บริษัท เอส เค เอส อินเตอร์พาร์ท</t>
  </si>
  <si>
    <t>บริษัท ไนน์ เพาเวอร์ โซลูชั่น จำกัด</t>
  </si>
  <si>
    <t xml:space="preserve">ห้างหุ้นส่วนจำกัด แมส แอฟฟลูเอนท์ </t>
  </si>
  <si>
    <t xml:space="preserve">ห้างหุ้นส่วนจำกัด แมส แอฟฟลูเอนท์  </t>
  </si>
  <si>
    <t>บริษัท เรืองกิจเจริญ เอ็นจิเนียริ่ง จำกัด</t>
  </si>
  <si>
    <t>บริษัท เท็คแมน (ไทยแลนด์) จำกัด</t>
  </si>
  <si>
    <t>ห้างหุ้นส่วนจำกัด พีแอนด์พี (2011)</t>
  </si>
  <si>
    <t>บริษัท นอร์ดสัน (ประเทศไทย) จำกัด</t>
  </si>
  <si>
    <t>บริษัท เพอร์เฟ็คท์ เพาเวอร์ไลน์ จำกัด</t>
  </si>
  <si>
    <t>บริษัท เฟสโต้ จำกัด</t>
  </si>
  <si>
    <t>บริษัท ทอมโก้ ออโตเมติก</t>
  </si>
  <si>
    <t>แมชชินเนอร์รี่ จำกัด</t>
  </si>
  <si>
    <t>บริษัท ลีฟเพาเวอร์ จำกัด</t>
  </si>
  <si>
    <t>บริษัท ไฮ ทอร์ค (2004) จำกัด</t>
  </si>
  <si>
    <t>บริษัทโมลด์ เมท จำกัด</t>
  </si>
  <si>
    <t>บริษัท แมสเทค ลิ้งค์ จำกัด</t>
  </si>
  <si>
    <t>บริษัท ศิวสิทธิ์ (กรุงเทพ) จำกัด</t>
  </si>
  <si>
    <t>บริษัท ภูสุวรรณ อินเตอร์เทรด จำกัด</t>
  </si>
  <si>
    <t>บริษัท เอ็นพีที กรีน จำกัด</t>
  </si>
  <si>
    <t>บริษัท สไปแร็กซ์ ซาร์โก (ประเทศไทย)</t>
  </si>
  <si>
    <t>ห้างหุ้นส่วนจำกัด ทีแอล โกร</t>
  </si>
  <si>
    <t>แอดวานซ์</t>
  </si>
  <si>
    <t>บริษัท มาสเตอร์ พี.เอ็ม. จำกัด</t>
  </si>
  <si>
    <t>บริษัท วี เอส โปรดัคส์ แอนด์</t>
  </si>
  <si>
    <t>บริษัท เลพเพิร์ด อินเตอร์เทรด จำกัด</t>
  </si>
  <si>
    <t>บริษัท ไทย-เจแปน แก๊ส จำกัด</t>
  </si>
  <si>
    <t>ว่าจ้างพร้อมอุปกรณ์ในการผลิต SIDE WALL</t>
  </si>
  <si>
    <t xml:space="preserve"> (ขวา) รหัสอะไหล่ 130200422 ขนาด 145 x 10.8 mm.</t>
  </si>
  <si>
    <t>ว่าจ้างพร้อมอุปกรณ์ในการผลิตยางยูริเทนสีน้ำตาล</t>
  </si>
  <si>
    <t>ขนาด 48 x 17 x 8 mm. ความแข็ง 70 ชอร์ A</t>
  </si>
  <si>
    <t>กระดาษทรายกลม 5" No.60 (50 ใบ/กล่อง)</t>
  </si>
  <si>
    <t>และอื่นๆรวม 2 รายการ</t>
  </si>
  <si>
    <t xml:space="preserve"> (ซ้าย) รหัสอะไหล่ 130200421 ขนาด 147 x 10 mm.</t>
  </si>
  <si>
    <t>ว่าจ้างพร้อมอุปกรณ์ในการซ่อมเครื่องกัดโลหะ</t>
  </si>
  <si>
    <t>DECKEL รุ่น FP4MA</t>
  </si>
  <si>
    <t>ข้อต่อตรง PVC ขนาด 3/4" อย่างหนา สีฟ้า</t>
  </si>
  <si>
    <t>และอื่นๆรวม 5 รายการ</t>
  </si>
  <si>
    <t>เบรกเกอร์กันดูด SB-E16L 2P 1E 16A "HACO"</t>
  </si>
  <si>
    <t>และอื่นๆรวม 6 รายการ</t>
  </si>
  <si>
    <t>บ๊อกซ์ลอยสำหรับเบรกเกอร์ SB-B11 "HACO"</t>
  </si>
  <si>
    <t>ใบกระดาษทรายซ้อนหลังอ่อน ขนาด 4" เบอร์ 40</t>
  </si>
  <si>
    <t>BOSCH และอื่นๆรวม 4 รายการ</t>
  </si>
  <si>
    <t>CMA 0.50M END SUCTION PUMP EBARA</t>
  </si>
  <si>
    <t>หินเจียร RESIN BOND 3A1 CBN 150 D300 U5</t>
  </si>
  <si>
    <t>x 3 T25 H127</t>
  </si>
  <si>
    <t xml:space="preserve">หินเจียร NORTON T2 ขนาด 175x90x135 MM. </t>
  </si>
  <si>
    <t>38A36-IVBE และอื่นๆรวม 2 รายการ</t>
  </si>
  <si>
    <t>เครื่องขัดกระดาษทรายกลม "BOSCH" GEX</t>
  </si>
  <si>
    <t>125-1AE (250W)</t>
  </si>
  <si>
    <t>TUBUS ชุดถอดเกลียวซ้าย No.1-6 (1/8"-1")</t>
  </si>
  <si>
    <t>(6ตัว/ชุด) และอื่นๆรวม 4 รายการ</t>
  </si>
  <si>
    <t>เครื่องมือบานแฟร์ TASCO รุ่น TB-550</t>
  </si>
  <si>
    <t>(ใช้ได้กับท่อ 1/4",1/8",3/8",5/8",3/4")</t>
  </si>
  <si>
    <t>จ้างเหมาบำรุงรักษาและสอบเทียบเครื่องวัด</t>
  </si>
  <si>
    <t>ความชื้น TEWS รุ่น MW4300 และอื่นๆรวม 2 รายการ</t>
  </si>
  <si>
    <t>ความชื้น NDC Infralab พร้อมอุปกรณ์</t>
  </si>
  <si>
    <t>จ้างเหมาสอบเทียบเครื่องตรวจวัดแก๊ส</t>
  </si>
  <si>
    <t xml:space="preserve">ฟอสฟีนในอากาศแบบติดตัวบุคคล </t>
  </si>
  <si>
    <t>ว่าจ้างพร้อมอุปกรณ์ในการซ่อม FLOW RATE</t>
  </si>
  <si>
    <t>PUMP TRIACETIN ของเครื่อง PM5E NO.2</t>
  </si>
  <si>
    <t>O-RING AMD 79.6X5.7 (91X79.6X5.7)</t>
  </si>
  <si>
    <t>และอื่นๆรวม 13 รายการ</t>
  </si>
  <si>
    <t>SPARE PARTS AIR COMPRESSOR COMPAIR</t>
  </si>
  <si>
    <t>MODEL: L75 AIR COOLER FOR AIR COMPAIR</t>
  </si>
  <si>
    <t>BEARING NSK 6304 DDUCMLB (ฝายาง 2 ข้าง)</t>
  </si>
  <si>
    <t xml:space="preserve">BEARING INA NA 4903-2RS </t>
  </si>
  <si>
    <t>และอื่นๆรวม 3 รายการ</t>
  </si>
  <si>
    <t>BUSH SINTERED SIZE 12 MM.x20MM.x20MM</t>
  </si>
  <si>
    <t>ว่าจ้างพร้อมอุปกรณ์ในการทำชุด CLUTCH</t>
  </si>
  <si>
    <t>พร้อมอัดผ้า CLUTCH (BRAKE+DISC PLATE)</t>
  </si>
  <si>
    <t>ว่าจ้างพร้อมอุปกรณ์ในการซ่อม CAM 1 ชุด</t>
  </si>
  <si>
    <t>สำหรับใช้กับเครื่อง ALFA RAM No.14</t>
  </si>
  <si>
    <t>ว่าจ้างพร้อมอุปกรณ์ในการซ่อมสายไฟฟ้า</t>
  </si>
  <si>
    <t xml:space="preserve"> สำหรับพื้นที่ทำงานของช่างกองมวนและบรรจุ </t>
  </si>
  <si>
    <t>น้ำยาแปรสภาพสนิมและรองพื้นในตัว NAVY</t>
  </si>
  <si>
    <t>STEEL ขนาดบรรจุถังละ 5 ลิตร</t>
  </si>
  <si>
    <t>มอเตอร์คอมเพรสเซอร์ DANFOSS รุ่น MTZ</t>
  </si>
  <si>
    <t>40-4V1 และอื่นๆรวม 2 รายการ</t>
  </si>
  <si>
    <t>ว่าจ้างพร้อมอุปกรณ์ในการหล่อยาง</t>
  </si>
  <si>
    <t xml:space="preserve">จำนวน 2 รายการ </t>
  </si>
  <si>
    <t>ว่าจ้างพร้อมอุปกรณ์ในการขึ้นรูปชิ้นงานหล่อยาง</t>
  </si>
  <si>
    <t>พร้อม BALANCE ROLLER ชุดป้อนใยก้นกรอง</t>
  </si>
  <si>
    <t>ว่าจ้างพร้อมอุปกรณ์ในการซ่อม หม้อกาว</t>
  </si>
  <si>
    <t>Hotmelt S/N SA01A03660 พร้อมอะไหล่</t>
  </si>
  <si>
    <t>ว่าจ้างพร้อมอุปกรณ์ในการขึ้นรูปชิ้นงานเพลา</t>
  </si>
  <si>
    <t xml:space="preserve">SHAFT ใช้สำหรับ ROLLER ชุดป้อนใยก้นกรอง </t>
  </si>
  <si>
    <t>"BONFIGLIOLI" WORM GEAR VF44 F i:7 P63</t>
  </si>
  <si>
    <t xml:space="preserve">B5 B6+MOTOR BN63B 0.18kW 4P B5 </t>
  </si>
  <si>
    <t>BEARING INA NK 12/12-XL</t>
  </si>
  <si>
    <t>และอื่นๆรวม 7 รายการ</t>
  </si>
  <si>
    <t>"THREEBOND" SUPER SEALER NO.1 (GREY)</t>
  </si>
  <si>
    <t>HIGH TEMP RTV SILICONE ขนาดบรรจุ 85 กรัม</t>
  </si>
  <si>
    <t>ว่าจ้างพร้อมอุปกรณ์ในการขึ้นรูปชิ้นงาน ROLLER</t>
  </si>
  <si>
    <t>ของเครื่อง ALFA RAM No.24</t>
  </si>
  <si>
    <t xml:space="preserve">จำนวน 8 รายการ </t>
  </si>
  <si>
    <t xml:space="preserve">BEARING INA KH 12 B </t>
  </si>
  <si>
    <t>"BONDALL" Epoxy putty ขนาด 1 ปอนด์</t>
  </si>
  <si>
    <t>VALVE BLOCK POSITION 10 "FESTO" 16E-</t>
  </si>
  <si>
    <t>DINC-24DC+GH 16P-R-P-G-TBER-4BTB-5J</t>
  </si>
  <si>
    <t>SPARE LPA LH BRAKE BELT ASSEMBLY</t>
  </si>
  <si>
    <t>(5W406332)</t>
  </si>
  <si>
    <t>ว่าจ้างพร้อมอุปกรณ์ในการ หล่อยาง NBR</t>
  </si>
  <si>
    <t>สีขาว ขนาด 45x110 MM. ความแข็ง 80 ชอร์ A</t>
  </si>
  <si>
    <t>สายไฮดรอลิค ขนาด 3/4" x 60 ซม.</t>
  </si>
  <si>
    <t>สีสเปรย์ TOA No.02 สีดำ ขนาดบรรจุ 400 CC</t>
  </si>
  <si>
    <t>ปลั๊กกราวด์คู่ : WEG15929 "PANASONIC"</t>
  </si>
  <si>
    <t>ATE BREMSZYLINDER-PASTE ขนาด 180 กรัม</t>
  </si>
  <si>
    <t>อลูมิเนียมแบน เกรด 7075 ขนาด 2"x1/2"x1 เมตร</t>
  </si>
  <si>
    <t>ช่องจ่ายลมเย็น ขนาด 6" x 26" อลูมิเนียม</t>
  </si>
  <si>
    <t>ว่าจ้างพร้อมอุปกรณ์ ในการหล่อยางยูริเทน</t>
  </si>
  <si>
    <t>สีขาว ขนาด 48 x 17 x 6 มม.</t>
  </si>
  <si>
    <t xml:space="preserve">BEARING SKF 6215 2Z/C3 </t>
  </si>
  <si>
    <t>เหล็กเพลา SS400 ขนาด D.24 มม. x เมตร</t>
  </si>
  <si>
    <t>อะไหล่หลอด UVC ความเข้มสูง ยี่ห้อ</t>
  </si>
  <si>
    <t>STERIL-AIRE รุ่น EGTS ความยาว 42"</t>
  </si>
  <si>
    <t>ว่าจ้างพร้อมอุปกรณ์ในการซ่อมเปลี่ยนคานหลัง</t>
  </si>
  <si>
    <t xml:space="preserve">ของรถยกไฟฟ้า ยี่ห้อ KOMATSU รุ่น FB20EX-8 </t>
  </si>
  <si>
    <t>ว่าจ้างพร้อมอุปกรณ์ในการซ่อมยางล้อหน้า/หลัง</t>
  </si>
  <si>
    <t>จำนวน 4 ล้อของรถยกไฟฟ้า ยี่ห้อ KOMATSU และอื่นๆรวม 2 รายการ</t>
  </si>
  <si>
    <t>2102651A009</t>
  </si>
  <si>
    <t>2102651A011</t>
  </si>
  <si>
    <t>2102651A012</t>
  </si>
  <si>
    <t>2102651A013</t>
  </si>
  <si>
    <t>210265C008</t>
  </si>
  <si>
    <t>210265GT008</t>
  </si>
  <si>
    <t>210265GT009</t>
  </si>
  <si>
    <t>210265GT010</t>
  </si>
  <si>
    <t>210265P013</t>
  </si>
  <si>
    <t>210265P014</t>
  </si>
  <si>
    <t>210265P015</t>
  </si>
  <si>
    <t>210265P016</t>
  </si>
  <si>
    <t>210265P017</t>
  </si>
  <si>
    <t>210265P018</t>
  </si>
  <si>
    <t>210265P019</t>
  </si>
  <si>
    <t>210265PPJ001</t>
  </si>
  <si>
    <t>210265PPJ002</t>
  </si>
  <si>
    <t>210265PPJ003</t>
  </si>
  <si>
    <t>210265PRJ117</t>
  </si>
  <si>
    <t>210265PRJ118</t>
  </si>
  <si>
    <t>210265PRJ119</t>
  </si>
  <si>
    <t>210265PRJ120</t>
  </si>
  <si>
    <t>210265PRJ121</t>
  </si>
  <si>
    <t>210265PRJ122</t>
  </si>
  <si>
    <t>210265PRJ123</t>
  </si>
  <si>
    <t>210265PRJ124</t>
  </si>
  <si>
    <t>210265PRJ125</t>
  </si>
  <si>
    <t>210265PRJ126</t>
  </si>
  <si>
    <t>210265PRJ127</t>
  </si>
  <si>
    <t>210265PRJ128</t>
  </si>
  <si>
    <t>210265PRJ129</t>
  </si>
  <si>
    <t>210265PRJ130</t>
  </si>
  <si>
    <t>210265PRJ131</t>
  </si>
  <si>
    <t>210265PRJ132</t>
  </si>
  <si>
    <t>210265PRJ133</t>
  </si>
  <si>
    <t>210265PRJ134</t>
  </si>
  <si>
    <t>210265PRJ135</t>
  </si>
  <si>
    <t>210265PRJ136</t>
  </si>
  <si>
    <t>210265PRJ137</t>
  </si>
  <si>
    <t>210265PRJ138</t>
  </si>
  <si>
    <t>210265PRJ139</t>
  </si>
  <si>
    <t>210265PRJ140</t>
  </si>
  <si>
    <t>210265PRJ141</t>
  </si>
  <si>
    <t>210265PRJ142</t>
  </si>
  <si>
    <t>210265PRJ143</t>
  </si>
  <si>
    <t>210265PRJ144</t>
  </si>
  <si>
    <t>210265PRJ145</t>
  </si>
  <si>
    <t>210265PRJ146</t>
  </si>
  <si>
    <t>210265PRJ147</t>
  </si>
  <si>
    <t>210265PRJ148</t>
  </si>
  <si>
    <t>210265PRJ149</t>
  </si>
  <si>
    <t>210265PRJ150</t>
  </si>
  <si>
    <t>210265PRJ154</t>
  </si>
  <si>
    <t>210265R023</t>
  </si>
  <si>
    <t>210265R024</t>
  </si>
  <si>
    <t>210265R025</t>
  </si>
  <si>
    <t>210265RR025</t>
  </si>
  <si>
    <t>210265RR026</t>
  </si>
  <si>
    <t>210265RR027</t>
  </si>
  <si>
    <t>210265RS001</t>
  </si>
  <si>
    <t>210265ST008</t>
  </si>
  <si>
    <t>210265ST009</t>
  </si>
  <si>
    <t>210265ST011</t>
  </si>
  <si>
    <t>210265TRJ068</t>
  </si>
  <si>
    <t>210265TRJ069</t>
  </si>
  <si>
    <t>210265TRJ070</t>
  </si>
  <si>
    <t>210265TRJ071</t>
  </si>
  <si>
    <t>210265TRJ072</t>
  </si>
  <si>
    <t>210265TRJ073</t>
  </si>
  <si>
    <t>210265TRJ074</t>
  </si>
  <si>
    <t>210265TRJ075</t>
  </si>
  <si>
    <t>210265TRJ076</t>
  </si>
  <si>
    <t>210265TRJ077</t>
  </si>
  <si>
    <t>210265TRJ078</t>
  </si>
  <si>
    <t>210265TRJ079</t>
  </si>
  <si>
    <t>210265TRJ080</t>
  </si>
  <si>
    <t>210265TRJ081</t>
  </si>
  <si>
    <t>210265W001</t>
  </si>
  <si>
    <t>ว่าจ้างพร้อมอุปกรณ์ในการซ่อมชุด CONTACT</t>
  </si>
  <si>
    <t>ของรถยกไฟฟ้า ยี่ห้อ HELI รุ่น CPD20-C</t>
  </si>
  <si>
    <t>3/4" JOHNSON CONTROL 2WAY VALVE</t>
  </si>
  <si>
    <t>VG4400GC</t>
  </si>
  <si>
    <t>ข้อต่อตรงเกลียวนอก PVC ขนาด 2" (13.5)</t>
  </si>
  <si>
    <t>เข็มขัดรัดสายยาง ขนาด 13-25 มม.</t>
  </si>
  <si>
    <t>และอื่นๆรวม 4 รายการ</t>
  </si>
  <si>
    <t>หน้ากากเชื่อมสีแดงแบบมือถือ</t>
  </si>
  <si>
    <t>น้ำยาล้างทำความสะอาดคราบสกปรก SUPER</t>
  </si>
  <si>
    <t>LUBRICANT BIO MAX ขนาดบรรจุ 20 ลิตร</t>
  </si>
  <si>
    <t>ท่อสั้นหน้าจาน PVC 4"x13.5</t>
  </si>
  <si>
    <t>และอื่นๆรวม 22 รายการ</t>
  </si>
  <si>
    <t>NOZZLE DIA. 0.6 mm. #356550</t>
  </si>
  <si>
    <t>ซีลยางฟองน้ำ ซิลิโคนสีขาว ขนาด 15x20mm.</t>
  </si>
  <si>
    <t xml:space="preserve"> +- 0.5 mm. อุณหภูมิ -70 ถึง 280 องศา</t>
  </si>
  <si>
    <t>TD42H STEAM TRAP 1" BSP "SPIRAX SARCO"</t>
  </si>
  <si>
    <t>"ARI" Y-STRAINER STEAM PN16 DN15</t>
  </si>
  <si>
    <t>ว่าจ้างพร้อมอุปกรณ์ในการทำชิ้นงานPISTON ROD</t>
  </si>
  <si>
    <t>MOUNTING FOR HYDRAULIC CYLINDER</t>
  </si>
  <si>
    <t>ว่าจ้างพร้อมอุปกรณ์ในการทำเบ้าสปริง</t>
  </si>
  <si>
    <t>เครื่องอบ (MAT'L SUS) OD:275 mm. ID:95</t>
  </si>
  <si>
    <t>อีพ๊อกซี่เรซิ่น AQUA STICK ขนาด 1 นิ้ว x 8 นิ้ว</t>
  </si>
  <si>
    <t>ว่าจ้างพร้อมอุปกรณ์ในการขึ้นรูปชิ้นงานใบมีด</t>
  </si>
  <si>
    <t>ตัดลูกยา KNIFE</t>
  </si>
  <si>
    <t>ว่าจ้างพร้อมอุปกรณ์ในการซ่อมเครื่อง</t>
  </si>
  <si>
    <t>ปรับอากาศของตู้ควบคุมไฟฟ้า SWC10</t>
  </si>
  <si>
    <t xml:space="preserve">บ๊อกซ์พลาสติก 2"x4" "O-SAKA" </t>
  </si>
  <si>
    <t>ว่าจ้างพร้อมอุปกรณ์ในการซ่อม ระบบไฟฟ้า</t>
  </si>
  <si>
    <t xml:space="preserve"> บริเวณ SHOP ช่างก.ผลิตยาเส้น อาคาร B02</t>
  </si>
  <si>
    <t>ISOLATING SWITCH EATON T0-2-1/I1/</t>
  </si>
  <si>
    <t>SVB-SW</t>
  </si>
  <si>
    <t>หน้าแปลนต่อท่อส่งยาเส้น (หน้าแปลน/โอริง/</t>
  </si>
  <si>
    <t>เข็มขัดมัดท่อ)</t>
  </si>
  <si>
    <t>สีสเปรย์ TOA NO.08 สีส้ม ขนาดบรรจุ 400 CC</t>
  </si>
  <si>
    <t xml:space="preserve"> "VOLTA"FOOD BELT TYPE FMW-3</t>
  </si>
  <si>
    <t>ACETYLENE (C2H2) GAS - IND GRADE</t>
  </si>
  <si>
    <t>บริษัท 168 อินเตอร์เนชั่นแนลเทรด จำกัด</t>
  </si>
  <si>
    <t>บริษัท ไตรโบ เทค จำกัด</t>
  </si>
  <si>
    <t>บริษัท ริคเคอร์มานน์ (ไทยแลนด์) จำกัด</t>
  </si>
  <si>
    <t>บริษัท เพ็ชรไฟน์ จำกัด</t>
  </si>
  <si>
    <t xml:space="preserve">บริษัท อัลทร่า อินดัสเตรียล โมชั่น </t>
  </si>
  <si>
    <t>(ประเทศไทย) จำกัด</t>
  </si>
  <si>
    <t>บริษัท เอทีพี กรุ๊ป จำกัด</t>
  </si>
  <si>
    <t>บริษัท สี่มณฑลอุตสาหกรรม จำกัด</t>
  </si>
  <si>
    <t xml:space="preserve">ห้างหุ้นส่วนจำกัด ชินุปกรณ์ </t>
  </si>
  <si>
    <t xml:space="preserve">บริษัท พี. ประชุม จำกัด                            </t>
  </si>
  <si>
    <t xml:space="preserve"> บริษัท บีแทค อินดัสเตรียล ออโตเมชั่น จำกัด</t>
  </si>
  <si>
    <t>บริษัท เอส โอ ซี เอ็นจิเนียริ่ง จำกัด</t>
  </si>
  <si>
    <t>บริษัท พี. ประชุม จำกัด</t>
  </si>
  <si>
    <t>บริษัท เฟมัสอิควิปเม้นท์ จำกัด</t>
  </si>
  <si>
    <t>บริษัท เมโทโปรเฟสชั่นแนล โปรดักส์ จำกัด</t>
  </si>
  <si>
    <t>บริษัท เจดับบลิวเทค จำกัด</t>
  </si>
  <si>
    <t xml:space="preserve">บริษัท ริคเคอร์มานน์  (ไทยแลนด์) จำกัด                       </t>
  </si>
  <si>
    <t>SOLENOID VALVE 5/2 ,24 VDC MODEL : 0 820 062 502</t>
  </si>
  <si>
    <t>BALL BEARING 6000-2Z และอื่นๆรวม 10 รายการ</t>
  </si>
  <si>
    <t>BALL BEARRING ADR 2.5-ZZ และอื่นๆรวม 2 รายการ</t>
  </si>
  <si>
    <t>"KSB" Y-STRAINER MODEL: BOA-S SIZE: 1/2" (DN15) และอื่นๆรวม 4รายการ</t>
  </si>
  <si>
    <t>LEAF SPRING</t>
  </si>
  <si>
    <t>CONTROL UNIT MODEL "JOST" JT14/230E000</t>
  </si>
  <si>
    <t>POLYURETHANE ROLLING และอื่นๆรวม 2 รายการ</t>
  </si>
  <si>
    <t xml:space="preserve">HPE-872479-B21 HPE 1.2TB SAS 12G ENTERPRISE 10K SFF (2 . 5in) SC 3yr Wty </t>
  </si>
  <si>
    <t>DIGITALLY SIGNED FIRMWARE HDD</t>
  </si>
  <si>
    <t xml:space="preserve">DOOR COUFLING ROTART HANDLE FOR N (L) ZM2, PN2 , N2 </t>
  </si>
  <si>
    <t xml:space="preserve">GUIDE ROLLER MAKI TECH MMR-1210SS-1000L-14P MAK WHEEL CONVEYOR </t>
  </si>
  <si>
    <t>769 LUBRICANT AND PENETRATE</t>
  </si>
  <si>
    <t>MICROMASTER 420 BUILT-IN CLASS A FILTER 200-240 V PART NO.65E6420-2AB13-7AA1</t>
  </si>
  <si>
    <t>PT100 PTH-01 DIA 4X40 mm. เกลียว M6 สายสแตนเลสถักยาว 2 m.</t>
  </si>
  <si>
    <t>"MOELLER" CIRCUIT BREAKER MODEL: ZM6-160</t>
  </si>
  <si>
    <t>PIVOTING MOUNTING (REPLACING 2980610 000 00)PART NO. 1877635 000 00 NT7012</t>
  </si>
  <si>
    <t>CONVEYOR BELT</t>
  </si>
  <si>
    <t>MCB6CW24DC.75B1STAO WRAP SPRING CLUTCH/BRAKES M306-17-051</t>
  </si>
  <si>
    <t>CARBON VANE Size 4x40x85 mm. Grade B520 DXT/F</t>
  </si>
  <si>
    <t>BELT E 8/2 UO/V5 White Size W: 10 mm. x L: 396 mm.  Endiess Qveriap.</t>
  </si>
  <si>
    <t>GAS SPRING รุ่น BS1039</t>
  </si>
  <si>
    <t xml:space="preserve"> SNR BEARING NO.UCF207 พร้อมฝาปิด SCC207 และอื่นๆรวม 2 รายการ</t>
  </si>
  <si>
    <t>"SIEMENS" MOTOR STARTER PART NO. 3RW4026-1BB04</t>
  </si>
  <si>
    <t>BEARING INA LR 607-2RSR</t>
  </si>
  <si>
    <t>SIMATIC DP , ELECTRONICS MODULE FOR ET 200SP , F-DI 8x 24 V DC HF</t>
  </si>
  <si>
    <t>ของรถยก MITSUBISHI รุ่น FB25 S/N 51110</t>
  </si>
  <si>
    <t>210265A121</t>
  </si>
  <si>
    <t>210265A122</t>
  </si>
  <si>
    <t>210265A123</t>
  </si>
  <si>
    <t>210265A124</t>
  </si>
  <si>
    <t>210265A125</t>
  </si>
  <si>
    <t>210265A126</t>
  </si>
  <si>
    <t>210265A127</t>
  </si>
  <si>
    <t>210265A128</t>
  </si>
  <si>
    <t>210265A129</t>
  </si>
  <si>
    <t>210265A130</t>
  </si>
  <si>
    <t>210265A131</t>
  </si>
  <si>
    <t>210265A132</t>
  </si>
  <si>
    <t xml:space="preserve"> 210265A133</t>
  </si>
  <si>
    <t>210265A134</t>
  </si>
  <si>
    <t xml:space="preserve">    210265A135</t>
  </si>
  <si>
    <t xml:space="preserve">210265A136   </t>
  </si>
  <si>
    <t xml:space="preserve">210265A137   </t>
  </si>
  <si>
    <t xml:space="preserve">210265A138   </t>
  </si>
  <si>
    <t xml:space="preserve">210265A139   </t>
  </si>
  <si>
    <t xml:space="preserve">210265A140   </t>
  </si>
  <si>
    <t xml:space="preserve">210265A141   </t>
  </si>
  <si>
    <t xml:space="preserve">210265A142   </t>
  </si>
  <si>
    <t>210265A143</t>
  </si>
  <si>
    <t>210265A144</t>
  </si>
  <si>
    <t xml:space="preserve">ว่าจ้างพร้อมอุปกรณ์ในการขึ้นรูป ชิ้นงานแขนจับกล่อง ชิ้นส่วนเครื่อง TH-FP02(LINEAR ROBOT&amp;LIFTER)(FOU 102.00) </t>
  </si>
  <si>
    <t>0105548009841</t>
  </si>
  <si>
    <t>0105535119244</t>
  </si>
  <si>
    <t>0105554094898</t>
  </si>
  <si>
    <t>0105548048669</t>
  </si>
  <si>
    <t>0105533053149</t>
  </si>
  <si>
    <t>0105536035591</t>
  </si>
  <si>
    <t>0125559030138</t>
  </si>
  <si>
    <t xml:space="preserve"> 0105533036945</t>
  </si>
  <si>
    <t>0105544002028</t>
  </si>
  <si>
    <t xml:space="preserve"> 0105557123309</t>
  </si>
  <si>
    <t>0105529046079</t>
  </si>
  <si>
    <t xml:space="preserve"> 0105535067635</t>
  </si>
  <si>
    <t xml:space="preserve"> 0135542003175</t>
  </si>
  <si>
    <t xml:space="preserve"> 0105501000864</t>
  </si>
  <si>
    <t>0105551003531</t>
  </si>
  <si>
    <t xml:space="preserve"> 0195561001689</t>
  </si>
  <si>
    <t>0105559155062</t>
  </si>
  <si>
    <t>0105544037000</t>
  </si>
  <si>
    <t xml:space="preserve"> 0113563000998</t>
  </si>
  <si>
    <t>0103558001914</t>
  </si>
  <si>
    <t>'0103558001914</t>
  </si>
  <si>
    <t xml:space="preserve"> 0105543111516</t>
  </si>
  <si>
    <t>0105536141332</t>
  </si>
  <si>
    <t>0105534102593</t>
  </si>
  <si>
    <t xml:space="preserve"> 0103552015867</t>
  </si>
  <si>
    <t xml:space="preserve"> 0135563005231</t>
  </si>
  <si>
    <t xml:space="preserve"> 0145540000454</t>
  </si>
  <si>
    <t xml:space="preserve"> 0105556037581</t>
  </si>
  <si>
    <t xml:space="preserve"> 0735529000499</t>
  </si>
  <si>
    <t xml:space="preserve"> 0133556006161</t>
  </si>
  <si>
    <t>0103519004959</t>
  </si>
  <si>
    <t xml:space="preserve"> 0105533063152</t>
  </si>
  <si>
    <t xml:space="preserve"> 0105532071666</t>
  </si>
  <si>
    <t xml:space="preserve"> 0105535105057</t>
  </si>
  <si>
    <t>0105533093841</t>
  </si>
  <si>
    <t>บริษัท เอสเอ็นพาร์ทแอนทูล จำกัด</t>
  </si>
  <si>
    <t>บริษัท ฟลุคส์ ชเป็ค ปั๊ม จำกัด</t>
  </si>
  <si>
    <t>บริษัท โคนิชิยาสึ เทรดดิ้ง</t>
  </si>
  <si>
    <t>บริษัท วาย แอล บี ชัตเตอร์ จำกัด</t>
  </si>
  <si>
    <t>บริษัท เอ็มเอ็ม ออโต้พาร์ท จำกัด</t>
  </si>
  <si>
    <t xml:space="preserve">บริษัท ซี เอส. เฟล็กซิเบิ้ล แอนด์ </t>
  </si>
  <si>
    <t>บริษัท เอสพีเอ็น18 เอ็นจิเนียริ่ง จำกัด</t>
  </si>
  <si>
    <t>บริษัท เอส.เอส.อัลลายแอนซ์ จำกัด</t>
  </si>
  <si>
    <t>บริษัท ทีเคเค เซอร์วิส เอ็นจิเนียริ่ง</t>
  </si>
  <si>
    <t>บริษัท ชัลเล่อร์ อินเตอร์เทรด จำกัด</t>
  </si>
  <si>
    <t xml:space="preserve">บริษัท เอส เค เอส อินเตอร์พาร์ท </t>
  </si>
  <si>
    <t>บริษัท เอ ทีม เอ็นจิเนียริ่ง แอนด์</t>
  </si>
  <si>
    <t>เซอร์วิส จำกัด</t>
  </si>
  <si>
    <t>บริษัท ฟิลเตอร์ วิชั่น จำกัด (มหาชน)</t>
  </si>
  <si>
    <t xml:space="preserve">บริษัท ไฮ ทอร์ค (2004) จำกัด  </t>
  </si>
  <si>
    <t>บริษัท ไอเน็กซ์ เทคโนโลยี จำกัด</t>
  </si>
  <si>
    <t>บริษัท เอควิป จำกัด</t>
  </si>
  <si>
    <t>บริษัท เอช.เอ็ม.กรุ๊ป(ประเทศไทย)</t>
  </si>
  <si>
    <t>บริษัท กรีนเวย์ คอร์ปอเรชั่น จำกัด</t>
  </si>
  <si>
    <t>ห้างหุ้นส่วนจำกัด ที.พี. จ็อบ อิเล็คทริค</t>
  </si>
  <si>
    <t>บริษัท ทีเค เพาเวอร์</t>
  </si>
  <si>
    <t>เอ็นจิเนียริ่ง (2020)</t>
  </si>
  <si>
    <t>บริษัท คอมโพแม็ก จำกัด</t>
  </si>
  <si>
    <t xml:space="preserve">บริษัท หาญ เอ็นจิเนียริ่ง โซลูชั่นส์ </t>
  </si>
  <si>
    <t>จำกัด(มหาชน)</t>
  </si>
  <si>
    <t xml:space="preserve">บริษัท เค เทรด เอ็นจิเนียริ่ง จำกัด </t>
  </si>
  <si>
    <t>ว่าจ้างพร้อมอุปกรณ์ในการผลิต POM BLACK</t>
  </si>
  <si>
    <t>ROLLER D27 x ID21 x 140L เครื่อง ALFA</t>
  </si>
  <si>
    <t>เบรคเกอร์ NZMB1-A32 3P 25-32A 160AF</t>
  </si>
  <si>
    <t xml:space="preserve"> 25KA "EATON"</t>
  </si>
  <si>
    <t>โคมไฟเขียนแบบ ขั้ว E27 NO.SL108 สีดำ</t>
  </si>
  <si>
    <t>"SECO"</t>
  </si>
  <si>
    <t>มอเตอร์ปั๊มน้ำยี่ห้อ SPECK ขนาด 0.12 kW</t>
  </si>
  <si>
    <t>รุ่น Y-2951.0328</t>
  </si>
  <si>
    <t xml:space="preserve">SPIRAL WOUND GASKET DN200 PN25 </t>
  </si>
  <si>
    <t>"METAFLEX"</t>
  </si>
  <si>
    <t>ชุดตรวจสอบคุณภาพน้ำ PACKTEST COD</t>
  </si>
  <si>
    <t>หางปลาแฉกหุ้มสีเหลือง No.5.5-5</t>
  </si>
  <si>
    <t>ว่าจ้างพร้อมอุปกรณ์ในการซ่อม ประตูม้วน</t>
  </si>
  <si>
    <t>ของอาคาร B-08 ยสท.อยุธยา</t>
  </si>
  <si>
    <t>แบตเตอรี่ AMG 6V 335AH (แบตแห้ง)</t>
  </si>
  <si>
    <t>O-RING AMD 4MM./10M.</t>
  </si>
  <si>
    <t>และอื่นๆรวม 9 รายการ</t>
  </si>
  <si>
    <t>OIL SEAL CR 42x62x8 CRW1V ซีลขอบเหล็ก</t>
  </si>
  <si>
    <t>BEARING TIMKEN HK 3018 RS</t>
  </si>
  <si>
    <t>อะไหล่ลูกกลิ้งทาสี ขนาด 4" ยี่ห้อ STANLEY</t>
  </si>
  <si>
    <t>และอื่นๆรวม 8 รายการ</t>
  </si>
  <si>
    <t>ว่าจ้างพร้อมอุปกรณ์ในการซ่อมเครื่องเจาะกัดโลหะ</t>
  </si>
  <si>
    <t xml:space="preserve">ARBOGA รุ่น A250 BU ก.ผลิตชิ้นส่วนอะไหล่ฯ </t>
  </si>
  <si>
    <t>"ESBELT" PVC.CONVEYOR BELT TYPE ASTER</t>
  </si>
  <si>
    <t>13 QF SIZE W 635 mm. x L 33,000 mm.</t>
  </si>
  <si>
    <t>ว่าจ้างพร้อมอุปกรณ์ในการขึ้นรูป ชิ้นงาน</t>
  </si>
  <si>
    <t>SEALING BLOCK รหัส 130203838</t>
  </si>
  <si>
    <t xml:space="preserve">ว่าจ้างพร้อมอุปกรณ์ในการซ่อม เปลี่ยนตู้ LP </t>
  </si>
  <si>
    <t>และสายไฟฟ้าห้องช่างบรรจุซอง อาคาร B02</t>
  </si>
  <si>
    <t>ว่าจ้างพร้อมอุปกรณ์ในการซ่อมท่อเมนน้ำประปา</t>
  </si>
  <si>
    <t>บริเวณในผนังปูนเหนือฝ้าหน้าห้องน้ำอาคาร B-04</t>
  </si>
  <si>
    <t>BEARING INK SL04 5005 PP2NR มีซีลยาง</t>
  </si>
  <si>
    <t>มีร่องแหวน</t>
  </si>
  <si>
    <t>เทปพันเกลียว AZUMA</t>
  </si>
  <si>
    <t>และอื่นๆรวม 10 รายการ</t>
  </si>
  <si>
    <t>ว่าจ้างพร้อมอุปกรณ์ในการเปลี่ยน อุปกรณ์</t>
  </si>
  <si>
    <t xml:space="preserve">CHECK VALVE เครื่อง AIR WASHER 02 </t>
  </si>
  <si>
    <t>มิเตอร์วัดน้ำ SIZE 1" ยี่ห้อ ASAHI รุ่น PN-10</t>
  </si>
  <si>
    <t>ว่าจ้างพร้อมอุปกรณ์ในการซ่อม เปลี่ยนSTRAINER</t>
  </si>
  <si>
    <t>ของปั๊มน้ำประปา อาคาร B-03</t>
  </si>
  <si>
    <t>สกรูเหล็กดำหัวหกเหลี่ยม ขนาด 5/8" x 3"</t>
  </si>
  <si>
    <t>ฝาพลาสติก 6 ช่อง : WEG6806WK"PANASONIC"</t>
  </si>
  <si>
    <t>LEAF SPRING ขนาด 60 x 325 x5.5 MM.</t>
  </si>
  <si>
    <t>FS-22 แคลมป์รัดสายยาง TOYOX (10ตัว/กล่อง)</t>
  </si>
  <si>
    <t>ท่อส่งน้ำมันไฮดรอลิคพร้อมอัดหัว</t>
  </si>
  <si>
    <t>D. 10 มม. x 36 ซม.</t>
  </si>
  <si>
    <t>BEARING INA KH 12 B</t>
  </si>
  <si>
    <t>ว่าจ้างพร้อมอุปกรณ์ในการ หล่อยางยูรีเทน</t>
  </si>
  <si>
    <t xml:space="preserve"> สีแดง ขนาด D.32 x 14 มม. ความแข็ง 80A</t>
  </si>
  <si>
    <t>ว่าจ้างพร้อมอุปกรณ์ในการขึ้นรูปชิ้นงานแผ่น</t>
  </si>
  <si>
    <t>SPRING PLATE เครื่อง G.D X-2 NO.30</t>
  </si>
  <si>
    <t>เซอร์กิตเบรกเกอร์ 3P 10A รุ่น PLS6-C10/3</t>
  </si>
  <si>
    <t>"EATON"</t>
  </si>
  <si>
    <t>ว่าจ้างซ่อมชุดซีลกระบอก LEVEL</t>
  </si>
  <si>
    <t>และชุดซีลกระบอกยกกระเช้า SNORKEL A46JE</t>
  </si>
  <si>
    <t>ว่าจ้างพร้อมอุปกรณ์ในการขึ้นรูปเฟือง GEAR BOX</t>
  </si>
  <si>
    <t>เครื่อง ALFA RAM และอื่นๆรวม 2 รายการ</t>
  </si>
  <si>
    <t>ปั๊มน้ำ "CALPEDA" รุ่น CTM60 0.45 HP 1x220V.</t>
  </si>
  <si>
    <t>สีรองพื้น SUPERSHIELD AQUA GLOSS</t>
  </si>
  <si>
    <t>ว่าจ้างพร้อมอุปกรณ์ในการซ่อมระบบแสงสว่าง</t>
  </si>
  <si>
    <t>และเต้ารับห้องช่างกองมวนและบรรจุอาคาร B02</t>
  </si>
  <si>
    <t>EVERPURE Carbon Block 0.5 Micron</t>
  </si>
  <si>
    <t>หลอดนีออนกลม LED รุ่น CEILING KIT 24W</t>
  </si>
  <si>
    <t>แสงเดย์ไลท์ EVE</t>
  </si>
  <si>
    <t>ว่าจ้างพร้อมอุปกรณ์ในการซ่อมเปลี่ยน ชุด</t>
  </si>
  <si>
    <t>MOTOR DRIVE ของรถยกไฟฟ้า MITSUBISHI</t>
  </si>
  <si>
    <t>ว่าจ้างซ่อมเปลี่ยนอะไหล่ MOTOR HYDRAULIC</t>
  </si>
  <si>
    <t>/ผ้าเบรคของรถยกไฟฟ้า HELI</t>
  </si>
  <si>
    <t>ว่าจ้างซ่อมเปลี่ยนน๊อตล้อหน้า/น๊อตล้อหลัง/น๊อต</t>
  </si>
  <si>
    <t>แผงงา-ใบหนีบ ของรถยกไฟฟ้า MITSUBISHI</t>
  </si>
  <si>
    <t>ใบขัดกระดาษทรายซ้อนหลังอ่อน ขนาด D.4</t>
  </si>
  <si>
    <t>แผ่นหนังวัวดิบ ขนาด 1 ม. x 1 ม. x 2 มม.</t>
  </si>
  <si>
    <t>BEARING SKF 61818</t>
  </si>
  <si>
    <t>โซ่ KCM-05B-2R (10ฟุต/กล่อง)</t>
  </si>
  <si>
    <t xml:space="preserve">ว่าจ้างติดตั้งเซ็นเซอร์ระดับกาวในหม้อกาว </t>
  </si>
  <si>
    <t>HOTMELT พร้อมอะไหล่เครื่อง AIGER RMS No.6</t>
  </si>
  <si>
    <t>HEN-603-RETAINING 50 ML."LOCTITE"</t>
  </si>
  <si>
    <t>ว่าจ้างพร้อมอุปกรณ์ในการหล่อยาง ซิลิโคน</t>
  </si>
  <si>
    <t>ขนาด 53x50 มม. ความแข็ง 55-60 SHORE A</t>
  </si>
  <si>
    <t>CABLE MOUNT CIRCULAR CONNECTOR,3</t>
  </si>
  <si>
    <t xml:space="preserve">"EBMPAPST" COOLING FAN MODEL : DV4650 </t>
  </si>
  <si>
    <t>ว่าจ้างพร้อมอุปกรณ์ในการซ่อมเครื่องสำรองไฟฟ้า</t>
  </si>
  <si>
    <t>(UPS) ยี่ห้อ EATON ของเครื่อง TS-8(SORTER)</t>
  </si>
  <si>
    <t>คีมตัด HEAVY DUTY SIDE CUTTER 7 VDE#200</t>
  </si>
  <si>
    <t>และอื่นๆรวม 11 รายการ</t>
  </si>
  <si>
    <t>หลอด LED รุ่น GW-T5-18W/SA V ,2300 LM,</t>
  </si>
  <si>
    <t>6500 K LIFETIME 50,000 HOURS</t>
  </si>
  <si>
    <t>ใบเจียร ขนาด 4" x 2 mm. A-85139 MAKITA</t>
  </si>
  <si>
    <t>ว่าจ้างพร้อมอุปกรณ์ในการซ่อมระบบเสียงตามสาย</t>
  </si>
  <si>
    <t>ภายในฝ่ายวิศวกรรมและพัฒนา อาคาร B-08</t>
  </si>
  <si>
    <t xml:space="preserve">ว่าจ้างซ่อมเปลี่ยนท่อเมนน้ำประปา PVC ขนาด </t>
  </si>
  <si>
    <t xml:space="preserve">D.2 นิ้ว ห้อง AIR WASHER ชั้น 2 ฝ่ายการพิมพ์ </t>
  </si>
  <si>
    <t>ว่าจ้างซ่อม เปลี่ยนจอ LCD DISPLAY SHARP</t>
  </si>
  <si>
    <t>และชุด POWER SUPPLY เครื่อง GD X-500</t>
  </si>
  <si>
    <t>BCC M425-0000-1A-008-PX0434-050 BALLUFF</t>
  </si>
  <si>
    <t>CONNECTOR SENSOR M12 x 1, FEMALE</t>
  </si>
  <si>
    <t>ขึ้นรูป SHAFT WITH GEAR เครื่องGD(7.1) NO.8</t>
  </si>
  <si>
    <t>ขึ้นรูปชิ้นงานใบมีดตัดเทปเครื่อง PRB No.3</t>
  </si>
  <si>
    <t xml:space="preserve">ว่าจ้างพร้อมอุปกรณ์ในการซ่อมระบบปั๊มดับเพลิง </t>
  </si>
  <si>
    <t>ระบบปั๊มดับเพลิง ที่อาคารพลังงาน  (B-03)</t>
  </si>
  <si>
    <t>ว่าจ้างพร้อมอุปกรณ์ในการทำ BUSH และ ORING</t>
  </si>
  <si>
    <t>ชิ้นส่วนเครื่อง DELTA-W No.25</t>
  </si>
  <si>
    <t>ทำ COVER กันสายพาน เครื่อง ALFA RAM No.23</t>
  </si>
  <si>
    <t>ว่าจ้างพร้อมอุปกรณ์ในการซ่อม รถยกไฟฟ้า</t>
  </si>
  <si>
    <t xml:space="preserve">ยี่ห้อ KOMATSU รุ่น FB20EX-8 S/N: 811824 </t>
  </si>
  <si>
    <t xml:space="preserve">แผ่นสแตนเลส #304 ขนาด 1.5 มม.x4ฟุตx8ฟุต </t>
  </si>
  <si>
    <t>โคมโรงงานปีกสะท้อนเงา รุ่น VCK111/240"VCK"</t>
  </si>
  <si>
    <t>พร้อมหลอดนีออน(ขั้วเขียว) LED ECOFIT T8</t>
  </si>
  <si>
    <t>F.S.S. BOX ขนาด 4 X 4 รู 3/4"</t>
  </si>
  <si>
    <t>ว่าจ้างพร้อมอุปกรณ์ในการทำ NUT ทองเหลือง</t>
  </si>
  <si>
    <t xml:space="preserve">เกลียวสี่เหลี่ยม ของเครื่อง ALFA RAM No.25 </t>
  </si>
  <si>
    <t>ขึ้นรูปชิ้นงาน PUSHER C-600 ชิ้นส่วนเครื่องC-600</t>
  </si>
  <si>
    <t>ว่าจ้างขึ้นรูปชิ้นงานลูกยางกันกระแทกพร้อมแกน</t>
  </si>
  <si>
    <t>ยึดชุดคว่ำรางก้นกรอง เครื่อง MAGOMAT</t>
  </si>
  <si>
    <t>12690 Vexta exc1. Pulley, Stepper Motor</t>
  </si>
  <si>
    <t>ว่าจ้างซ่อมแก้ไข ALARM COVER OPEN</t>
  </si>
  <si>
    <t xml:space="preserve">และเปลี่ยน MEMORY CARD เครื่อง TAM No.2 </t>
  </si>
  <si>
    <t>สกรูหัวจมดำ M8 x 25 เกลียวตลอด เกรด 12.9</t>
  </si>
  <si>
    <t>สกรูหัวจมบางสแตนเลส ขนาด M4X16 MM.</t>
  </si>
  <si>
    <t>ลูกข้อต่อท่อ NBR ขนาด D.164 x 174 x 90 mm.</t>
  </si>
  <si>
    <t>BEARING SKF 2206 E-2RS1TN9</t>
  </si>
  <si>
    <t>ว่าจ้างพร้อมอุปกรณ์ในการขึ้นรูปชิ้นงานCURSOR</t>
  </si>
  <si>
    <t xml:space="preserve">ว่าจ้างพร้อมอุปกรณ์ในการซ่อมเครื่องเจียร </t>
  </si>
  <si>
    <t>KELLENBERGER 1000UR ก.ผลิตชิ้นส่วนอะไหล่ฯ</t>
  </si>
  <si>
    <t>เครื่องเจียรไฟฟ้า 4" รุ่น 9553BX "MAKITA"</t>
  </si>
  <si>
    <t>2102651A010</t>
  </si>
  <si>
    <t>210265BT014</t>
  </si>
  <si>
    <t>210265P020</t>
  </si>
  <si>
    <t>210265PRJ151</t>
  </si>
  <si>
    <t>210265RR028</t>
  </si>
  <si>
    <t>210265ST010</t>
  </si>
  <si>
    <t>210265T009</t>
  </si>
  <si>
    <t>210265T010</t>
  </si>
  <si>
    <t>210265C009</t>
  </si>
  <si>
    <t>210265PRJ152</t>
  </si>
  <si>
    <t>210265PRJ153</t>
  </si>
  <si>
    <t>210265PRJ155</t>
  </si>
  <si>
    <t>210265V001</t>
  </si>
  <si>
    <t>210265C010</t>
  </si>
  <si>
    <t>210265KJ003</t>
  </si>
  <si>
    <t>210265PRJ156</t>
  </si>
  <si>
    <t>210265PRJ157</t>
  </si>
  <si>
    <t>210265PCR002</t>
  </si>
  <si>
    <t>210265PRJ158</t>
  </si>
  <si>
    <t>210265PRJ159</t>
  </si>
  <si>
    <t>210265RR029</t>
  </si>
  <si>
    <t>210265RR030</t>
  </si>
  <si>
    <t>210265RR031</t>
  </si>
  <si>
    <t>210265RR032</t>
  </si>
  <si>
    <t>210265TRJ082</t>
  </si>
  <si>
    <t>210265TRJ083</t>
  </si>
  <si>
    <t>210265PRJ160</t>
  </si>
  <si>
    <t>210265PRJ161</t>
  </si>
  <si>
    <t>210265PRJ162</t>
  </si>
  <si>
    <t>2102651A014</t>
  </si>
  <si>
    <t>210265PRJ163</t>
  </si>
  <si>
    <t>210265BT015</t>
  </si>
  <si>
    <t>210265C011</t>
  </si>
  <si>
    <t>210265PRJ164</t>
  </si>
  <si>
    <t>210265PRJ165</t>
  </si>
  <si>
    <t>210265PRJ166</t>
  </si>
  <si>
    <t>210265PRJ167</t>
  </si>
  <si>
    <t>210265D003</t>
  </si>
  <si>
    <t>210265GT011</t>
  </si>
  <si>
    <t>210265R027</t>
  </si>
  <si>
    <t>210265R028</t>
  </si>
  <si>
    <t>210265R029</t>
  </si>
  <si>
    <t>210265P022</t>
  </si>
  <si>
    <t>210265PRJ168</t>
  </si>
  <si>
    <t>210265PRJ169</t>
  </si>
  <si>
    <t>210265PRJ170</t>
  </si>
  <si>
    <t>210265PRJ171</t>
  </si>
  <si>
    <t>210265PRJ172</t>
  </si>
  <si>
    <t>210265PRJ173</t>
  </si>
  <si>
    <t>210265TRJ084</t>
  </si>
  <si>
    <t>210265TRJ085</t>
  </si>
  <si>
    <t>210265TRJ086</t>
  </si>
  <si>
    <t>210265P021</t>
  </si>
  <si>
    <t>210265T011</t>
  </si>
  <si>
    <t>2102651A015</t>
  </si>
  <si>
    <t>210265D004</t>
  </si>
  <si>
    <t>210265GT014</t>
  </si>
  <si>
    <t>210265PRJ174</t>
  </si>
  <si>
    <t>210265PRJ175</t>
  </si>
  <si>
    <t>210265PRJ176</t>
  </si>
  <si>
    <t>210265PRJ177</t>
  </si>
  <si>
    <t>210265RR033</t>
  </si>
  <si>
    <t>210265PRJ178</t>
  </si>
  <si>
    <t>210265PRJ179</t>
  </si>
  <si>
    <t>210265R026</t>
  </si>
  <si>
    <t>210265TRJ087</t>
  </si>
  <si>
    <t>210265GT012</t>
  </si>
  <si>
    <t>210265GT013</t>
  </si>
  <si>
    <t>210265PRJ180</t>
  </si>
  <si>
    <t>210265PRJ182</t>
  </si>
  <si>
    <t>210265PRJ183</t>
  </si>
  <si>
    <t>210265PRJ184</t>
  </si>
  <si>
    <t>210265PRJ185</t>
  </si>
  <si>
    <t>210265PRJ186</t>
  </si>
  <si>
    <t>210265PRJ187</t>
  </si>
  <si>
    <t>210265PRJ188</t>
  </si>
  <si>
    <t>210265PRJ189</t>
  </si>
  <si>
    <t>210265PRJ190</t>
  </si>
  <si>
    <t>210265C012</t>
  </si>
  <si>
    <t>210265P023</t>
  </si>
  <si>
    <t>งานจัดซื้อจัดจ้าง</t>
  </si>
  <si>
    <t>วงเงินที่จะจัดซื้อหรือจ้าง</t>
  </si>
  <si>
    <t>ราคากลางรวม</t>
  </si>
  <si>
    <t>วิธีซื้อหรือจ้าง</t>
  </si>
  <si>
    <t>ผู้เสนอราคา</t>
  </si>
  <si>
    <t>ราคาที่เสนอ รวม VAT7%</t>
  </si>
  <si>
    <t>ผู้ได้รับการคัดเลือก</t>
  </si>
  <si>
    <t>ราคาที่ตกลงซื้อ</t>
  </si>
  <si>
    <t>รวม VAT7%</t>
  </si>
  <si>
    <t>เหตุผลที่คัดเลือก</t>
  </si>
  <si>
    <t>เลขที่ใบสั่งซื้อ</t>
  </si>
  <si>
    <t>อะไหล่เครื่องคัดแยกสิ่งแปลกปลอม OPT-YX (2ชิ้น)</t>
  </si>
  <si>
    <t>เฉพาะเจาะจง</t>
  </si>
  <si>
    <t>บจก. เทคเนท</t>
  </si>
  <si>
    <t>สินค้าตรงตามความต้องการ</t>
  </si>
  <si>
    <t>210265A145</t>
  </si>
  <si>
    <t>อะไหล่เครื่องจักรด้านใบยา (2รายการ)</t>
  </si>
  <si>
    <t>บจก. เอทีพีเค เซอร์วิสมายด์</t>
  </si>
  <si>
    <t>210265A146</t>
  </si>
  <si>
    <t xml:space="preserve">อะไหล่เครื่องจักรด้านใบยา </t>
  </si>
  <si>
    <t>(3 รายการ)</t>
  </si>
  <si>
    <t>บจก. คาฟห์ เอ็นจิเนียริ่งแอนด์เทรดดิ้ง</t>
  </si>
  <si>
    <t>210265A147</t>
  </si>
  <si>
    <t>อะไหล่กลุ่มเครื่องจักรผลิตก้นกรอง (4 รายการ)</t>
  </si>
  <si>
    <t>บจก. เฟสโต้</t>
  </si>
  <si>
    <t>210265A148</t>
  </si>
  <si>
    <t>อะไหล่ สายพานเครื่อง HAUNI KT2-L 125 (1 รายการ)</t>
  </si>
  <si>
    <t>บจก. เลพเพิร์ด อินเตอร์เทรด</t>
  </si>
  <si>
    <t>210265A149</t>
  </si>
  <si>
    <t>อะไหล่เครื่องบรรจุหีบ SENZANI-SBNR (2 ชิ้น)</t>
  </si>
  <si>
    <t>บจก. ดูรัม</t>
  </si>
  <si>
    <t>210265A150</t>
  </si>
  <si>
    <t>อะไหล่เครื่องอบใบยา SERVICE PANEL (2รายการ)</t>
  </si>
  <si>
    <t>บจก.สไปแร็กซ์ ซาร์โก้ (ประเทศไทย)</t>
  </si>
  <si>
    <t>210265A151</t>
  </si>
  <si>
    <t>อะไหล่เครื่องมวนบุหรี่ PROTOS SE 90 (1 รายการ)</t>
  </si>
  <si>
    <t>บจก. พี. ประชุม</t>
  </si>
  <si>
    <t>210265A152</t>
  </si>
  <si>
    <t>อะไหล่เครื่องบรรจุบุหรี่ลงราง HCF 80 (2 รายการ)</t>
  </si>
  <si>
    <t>บจก. เจพีอาร์ ออโต้เซ็นเตอร์</t>
  </si>
  <si>
    <t>210265A153</t>
  </si>
  <si>
    <t>อะไหล่เครื่อง ASRS cigarette pallet conveyor (1 รายการ)</t>
  </si>
  <si>
    <t>บจก. ซีซีดี แคม เทคโนโลยี</t>
  </si>
  <si>
    <t>210265A154</t>
  </si>
  <si>
    <t>อะไหล่เครื่องมวนบุหรี่ PROTOS VE 70</t>
  </si>
  <si>
    <t>บจก. อินแฟคท์เซเว่น</t>
  </si>
  <si>
    <t>210265A155</t>
  </si>
  <si>
    <t>อะไหล่เครื่องบรรจุหีบ SENZANI-SBNR (1 รายการ)</t>
  </si>
  <si>
    <t>210265A156</t>
  </si>
  <si>
    <t xml:space="preserve">อะไหล่เครื่องบรรจุซอง </t>
  </si>
  <si>
    <t>ALFA-RAM (1 รายการ)</t>
  </si>
  <si>
    <t>210265A157</t>
  </si>
  <si>
    <t xml:space="preserve">อะไหล่เครื่องจักรด้านใบยา HAUNI KT2-S 160 </t>
  </si>
  <si>
    <t>(1 รายการ)</t>
  </si>
  <si>
    <t>210265A158</t>
  </si>
  <si>
    <t>สายพานสำหรับกลุ่มเครื่องจักรผลิตบุหรี่ (5 รายการ)</t>
  </si>
  <si>
    <t>บจก. 168 อินเตอร์เนชั่นแนลเทรด</t>
  </si>
  <si>
    <t>210265A159</t>
  </si>
  <si>
    <t>อะไหล่เครื่องบรรจุซอง G.D X-500 (จำนวน 3 รายการ)</t>
  </si>
  <si>
    <t>บจก. เจดับบลิวเทค</t>
  </si>
  <si>
    <t>210265A160</t>
  </si>
  <si>
    <t>อะไหล่ตู้เก็บยาเส้น CRIOSS DISTRIBUTING SHUTTLE</t>
  </si>
  <si>
    <t>บจก. แพลนเนท ที แอนด์ เอส</t>
  </si>
  <si>
    <t>210265A161</t>
  </si>
  <si>
    <t>บจก. นอร์ดสัน (ประเทศไทย)</t>
  </si>
  <si>
    <t>210265A162</t>
  </si>
  <si>
    <t>อะไหล่กลุ่มเครื่องจักรผลิตบุหรี่ (2 รายการ)</t>
  </si>
  <si>
    <t>210265A163</t>
  </si>
  <si>
    <t>อะไหล่เครื่องบรรจุซอง ALFA-RAM (2 รายการ)</t>
  </si>
  <si>
    <t>บจก. สยามโทแบคโค่แมชชีนส์</t>
  </si>
  <si>
    <t>210265A164</t>
  </si>
  <si>
    <t>อะไหล่เครื่องห่อกระดาษแก้ว DELTA-W (1 รายการ)</t>
  </si>
  <si>
    <t>บจก. ยูบิ๊ก</t>
  </si>
  <si>
    <t>210265A165</t>
  </si>
  <si>
    <t>อะไหล่รถขนใบยา RGV (RAIL GUIDE VEICULE) (2 รายการ)</t>
  </si>
  <si>
    <t>บจก. ศิริ เทรลเลอร์ แอนด์ เอ็นจิเนียริ่ง</t>
  </si>
  <si>
    <t>210265A166</t>
  </si>
  <si>
    <t>อะไหล่กลุ่มเครื่องจักร</t>
  </si>
  <si>
    <t>ด้านใบยา (2 รายการ)</t>
  </si>
  <si>
    <t>บจก. กู๊ดสไมล์99</t>
  </si>
  <si>
    <t>210265A167</t>
  </si>
  <si>
    <t>อะไหล่เครื่องจักร BELT CONVEYOR (1 รายการ)</t>
  </si>
  <si>
    <t>210265A168</t>
  </si>
  <si>
    <t>อะไหล่เครื่องจักร BLENDING SILO (2 รายการ)</t>
  </si>
  <si>
    <t>บจก. ไฟฟ้าอุตสาหกรรม</t>
  </si>
  <si>
    <t>210265A169</t>
  </si>
  <si>
    <t>อะไหล่เครื่องบรรจุหีบ MCP</t>
  </si>
  <si>
    <t xml:space="preserve"> (1 รายการ)</t>
  </si>
  <si>
    <t>บจก. เอ็นดี อิเลคทริค</t>
  </si>
  <si>
    <t>210265A170</t>
  </si>
  <si>
    <t>อะไหล่กลุ่มเครื่องจักรด้าน</t>
  </si>
  <si>
    <t>ใบยา (3 รายการ)</t>
  </si>
  <si>
    <t xml:space="preserve">บจก. เอทีพีเค </t>
  </si>
  <si>
    <t>เซอร์วิสมายด์</t>
  </si>
  <si>
    <t>210265A171</t>
  </si>
  <si>
    <t xml:space="preserve">อะไหล่รถขนย้ายใบยา RGV </t>
  </si>
  <si>
    <t>210265A172</t>
  </si>
  <si>
    <t xml:space="preserve">อะไหล่เครื่องกำจัดกลิ่นและควัน WETSCRUBER </t>
  </si>
  <si>
    <t xml:space="preserve">บจก. โพรมิเน้นท์ </t>
  </si>
  <si>
    <t>ฟลูอิด คอนโทรลส์ (ประเทศไทย)</t>
  </si>
  <si>
    <t>77ม414.50</t>
  </si>
  <si>
    <t>210265A173</t>
  </si>
  <si>
    <t>อะไหล่เครื่องมวนบุหรี่ G.D 121</t>
  </si>
  <si>
    <t>210265A174</t>
  </si>
  <si>
    <t>อะไหล่เครื่องบรรจุหีบG.D MAXIPOCKET (PRB)</t>
  </si>
  <si>
    <t>210265A175</t>
  </si>
  <si>
    <t>อะไหล่เครื่องมวนก้นกรอง PM5E No.1 (1 รายการ)</t>
  </si>
  <si>
    <t>บจก. ไซ-อากัส</t>
  </si>
  <si>
    <t>210265A176</t>
  </si>
  <si>
    <t>อะไหล่เครื่องป้อนรางบุหรี่ MAGOMAT-80 (1 รายการ)</t>
  </si>
  <si>
    <t>บจก. ริเคอร์มานน์ (ไทยแลนด์)</t>
  </si>
  <si>
    <t>210265A177</t>
  </si>
  <si>
    <t xml:space="preserve">อะไหล่เครื่องจักรผลิตบุหรี่ </t>
  </si>
  <si>
    <t>(2 รายการ)</t>
  </si>
  <si>
    <t>210265A178</t>
  </si>
  <si>
    <t>(4 รายการ)</t>
  </si>
  <si>
    <t>บจก. เอส เค เอส อินเตอร์พาร์ท</t>
  </si>
  <si>
    <t>210265A179</t>
  </si>
  <si>
    <t>บจก. เฟมัส อิควิปเม้นท์</t>
  </si>
  <si>
    <t>210265A180</t>
  </si>
  <si>
    <t>หจก.พี.พี.ที.อีควิปเม้นท์</t>
  </si>
  <si>
    <t>210265A182</t>
  </si>
  <si>
    <t>ORIGINAL LINE CYLINDER "BIMBA" 314-DXPK</t>
  </si>
  <si>
    <t>บริษัท เทคเนท จำกัด</t>
  </si>
  <si>
    <t>ROTOR RETAINING</t>
  </si>
  <si>
    <t>บริษัท เอทีพีเค เซอร์วิสมายด์ จำกัด</t>
  </si>
  <si>
    <t>และอื่นๆรวม 1 รายการ</t>
  </si>
  <si>
    <t>HEXAGON SOCKET FOR GRINDING WHEEL</t>
  </si>
  <si>
    <t>บริษัท คาฟห์ เอ็นจิเนียร์ริ่งแอนด์เทรดดิ้ง จำกัด</t>
  </si>
  <si>
    <t>และอื่นๆรวม2 รายการ</t>
  </si>
  <si>
    <t>SILENCER "FESTO" U-1/4</t>
  </si>
  <si>
    <t>และอื่นๆรวม3 รายการ</t>
  </si>
  <si>
    <t>"ESBELT" PU. CONVEYOR ENDLESS BELT TYPE CLINA 12 UF</t>
  </si>
  <si>
    <t>(2 PLY, THICKNESS 1.60 mm.) SIZE W: 365 mm. x L: 1,000 mm.</t>
  </si>
  <si>
    <t>INVERTER "DANFOSS" FC-360 + LCP 1.5 KW IP20</t>
  </si>
  <si>
    <t>บริษัท ดูรัม จำกัด</t>
  </si>
  <si>
    <t>"SPIRAX SARCO" 1471093C FT14-4.5TV STEAM TREAM TRAP 20MM PN16</t>
  </si>
  <si>
    <t>และอื่นๆรวม 1รายการ</t>
  </si>
  <si>
    <t>CUP-SPRING 12x4.2x0.4</t>
  </si>
  <si>
    <t>POLYURETHANE CORD ORANGE OPEN SIZE : Dia. 6 mm.</t>
  </si>
  <si>
    <t>บริษัท เจพีอาร์ ออโต้  เซ็นเตอร์ จำกัด</t>
  </si>
  <si>
    <t>5BG1LDC ONE CHANNEL VEHICLE LOOP DETECTOR WITH 12V-24V</t>
  </si>
  <si>
    <t>บริษัท ซีซีดี แคม เทคโนโลยี จำกัด</t>
  </si>
  <si>
    <t>"LENZE" 33.471 E.3B SPEED CONTROLLER</t>
  </si>
  <si>
    <t>POWERTWIST MOVE V-BELT (B) Size : 121 x 17 x 82.5 mm.</t>
  </si>
  <si>
    <t>บริษัท เฟมัส อิควิปเม้นท์ จำกัด</t>
  </si>
  <si>
    <t>CYLINDER "BIMBA" TYPE 173-DP</t>
  </si>
  <si>
    <t>CHAIN LINK</t>
  </si>
  <si>
    <t>BELT E8/2 UO/V15LG Green W : 55 mm. x L : 1,250 mm. Endless.</t>
  </si>
  <si>
    <t>และอื่นๆรวม4 รายการ</t>
  </si>
  <si>
    <t>SWITCH DISCONNECT 100A SHORT-CIRCUIT 125 (FUSE)</t>
  </si>
  <si>
    <t>PHOTOELECTRIC SENSOR "SICK" VS/VE12-2P430</t>
  </si>
  <si>
    <t>บริษัท แพลนเนท ที แอนด์ เอส จำกัด</t>
  </si>
  <si>
    <t>STRAINER, NOZZLE FILTER, 100MESH</t>
  </si>
  <si>
    <t>SOLENOID VALVE "FESTO" MFH-5-1/8</t>
  </si>
  <si>
    <t>SHEET METAL (FLAT CLAMP)</t>
  </si>
  <si>
    <t>บริษัท สยามโทแบคโค่แมชชีนส์ จำกัด</t>
  </si>
  <si>
    <t>SOLENOID VALVE PT 1/4" 24VDC (8.5W) "MAC" 916B-PM-611JB</t>
  </si>
  <si>
    <t>บริษัท ยูบิ๊ก จำกัด</t>
  </si>
  <si>
    <t>RUBBER RGV SIZE 8"</t>
  </si>
  <si>
    <t>บริษัท ศิริ เทรลเลอร์ แอนด์ เอ็นจิเนียริ่ง จำกัด</t>
  </si>
  <si>
    <t>FLEXIBLE HOSE SUS304 #3/4",OAL.1.00 M FITTING : BOTH ENDS MALE</t>
  </si>
  <si>
    <t>บริษัท กู๊ดสไมล์99 จำกัด</t>
  </si>
  <si>
    <t xml:space="preserve"> NIIPLE SUS304  และอื่นๆรวม 1รายการ</t>
  </si>
  <si>
    <t xml:space="preserve">ESBELT PVC. CONVEYOR BELT TYPE CLINA 21 CF SIZE </t>
  </si>
  <si>
    <t xml:space="preserve"> W: 1,000 mm. x L: 36,200 mm.</t>
  </si>
  <si>
    <t>"SCHNEIDER" PUSH BUTTON MODEL: XA2EA31 (GREEN, 1NO)</t>
  </si>
  <si>
    <t>บริษัท ไฟฟ้าอุตสาหกรรม จำกัด</t>
  </si>
  <si>
    <t>SAFETY RELAY PNOZ s2 C 24VDC 3 n/o 1 n/c "PILZ"</t>
  </si>
  <si>
    <t>บริษัท เอ็นดี อิเลคทริค จำกัด</t>
  </si>
  <si>
    <t>TSVM SLICER KNIFE 9 DEGREE S50C HARDENING</t>
  </si>
  <si>
    <t>SLIDING ROLLERS Dia 16xL28 mm. M6x1 FOR RGV</t>
  </si>
  <si>
    <t>"PROMINENT" PACKAGES COMPACT CONDUCT (038-COMPACT.06)</t>
  </si>
  <si>
    <t xml:space="preserve">บริษัท โพรมิเน้นท์ ฟลูอิด คอนโทรลส์ </t>
  </si>
  <si>
    <t>CONTROLLER TYPE : DCCaW006L30010EN และอื่นๆรวม 2 รายการ</t>
  </si>
  <si>
    <t>SCRAPER</t>
  </si>
  <si>
    <t>VALVE UNIT "FESTO" E04311918</t>
  </si>
  <si>
    <t>"LENZE" INVERTER i550-C11/400-3 TYPE : I5DAE311F10V10000S ,</t>
  </si>
  <si>
    <t>บริษัท ไซ-อาร์กัส จำกัด</t>
  </si>
  <si>
    <t>11 kW, 15 HP</t>
  </si>
  <si>
    <t>SIMATIC HMI TP700 COMFORT, COMFORT PANEL,</t>
  </si>
  <si>
    <t xml:space="preserve"> TOUCH OPERATION, 7"</t>
  </si>
  <si>
    <t>LIGHT DEPENDENT RESISTOR 200K-OHM MODEL : VT30N1</t>
  </si>
  <si>
    <t>BALL BEARING 3800-2Z</t>
  </si>
  <si>
    <t>BALL BEARING 6308-2Z</t>
  </si>
  <si>
    <t>ห้างหุ้นส่วนจำกัด พี.พี.ที. อีควิปเม้นท์</t>
  </si>
  <si>
    <t>BELT GG 10/15 YELLOW/GREEN W : 70 mm. x L : 60,000 mm.</t>
  </si>
  <si>
    <t>210265A181</t>
  </si>
  <si>
    <t>POWER CONTACTOR, AC-3 9 A, 4 kW / 400 V 1 NO, 24 V DC 3-POLE,</t>
  </si>
  <si>
    <t>105501000864</t>
  </si>
  <si>
    <t>0145562000155</t>
  </si>
  <si>
    <t xml:space="preserve"> 0105548131973</t>
  </si>
  <si>
    <t>0105560202117</t>
  </si>
  <si>
    <t>0105559184615</t>
  </si>
  <si>
    <t xml:space="preserve"> 0135564027573</t>
  </si>
  <si>
    <t>0105529008142</t>
  </si>
  <si>
    <t>0105556130093</t>
  </si>
  <si>
    <t xml:space="preserve"> '0105545121101</t>
  </si>
  <si>
    <t xml:space="preserve">       '0125564021532</t>
  </si>
  <si>
    <t xml:space="preserve">      '0105545121101</t>
  </si>
  <si>
    <t xml:space="preserve"> 0105534040598</t>
  </si>
  <si>
    <t>0105557123309</t>
  </si>
  <si>
    <t>0115561001352</t>
  </si>
  <si>
    <t xml:space="preserve"> 0103550003462</t>
  </si>
  <si>
    <t>0105544023092</t>
  </si>
  <si>
    <t xml:space="preserve"> 0105550034874</t>
  </si>
  <si>
    <t xml:space="preserve"> 0125555009894</t>
  </si>
  <si>
    <t xml:space="preserve">        '0105545121101</t>
  </si>
  <si>
    <t xml:space="preserve"> 0105542011976</t>
  </si>
  <si>
    <t xml:space="preserve"> 0103558001914</t>
  </si>
  <si>
    <t xml:space="preserve"> 0105554055744</t>
  </si>
  <si>
    <t>0105560148252</t>
  </si>
  <si>
    <t xml:space="preserve"> 0115544007577</t>
  </si>
  <si>
    <t xml:space="preserve"> 0105524013113</t>
  </si>
  <si>
    <t>0105556052459</t>
  </si>
  <si>
    <t xml:space="preserve"> 0105556130093</t>
  </si>
  <si>
    <t xml:space="preserve"> 0107557000217</t>
  </si>
  <si>
    <t xml:space="preserve"> 0105536091084</t>
  </si>
  <si>
    <t xml:space="preserve"> 0105540006321</t>
  </si>
  <si>
    <t>0745549003957</t>
  </si>
  <si>
    <t xml:space="preserve"> 0107555000091</t>
  </si>
  <si>
    <t xml:space="preserve"> 0105529008142</t>
  </si>
  <si>
    <t>0135556013674</t>
  </si>
  <si>
    <t xml:space="preserve"> 0103545008133</t>
  </si>
  <si>
    <t xml:space="preserve"> 0135563005665</t>
  </si>
  <si>
    <t xml:space="preserve"> 0105531010876</t>
  </si>
  <si>
    <t xml:space="preserve"> 0105539105931</t>
  </si>
  <si>
    <t xml:space="preserve"> 0105541070871</t>
  </si>
  <si>
    <t xml:space="preserve"> 0135562010746</t>
  </si>
  <si>
    <t xml:space="preserve"> 0105551067890</t>
  </si>
  <si>
    <t xml:space="preserve"> 0105528003155</t>
  </si>
  <si>
    <t xml:space="preserve">          0125564021532</t>
  </si>
  <si>
    <t xml:space="preserve">สำหรับพื้นที่ทำงานของช่างกองมวนและบรรจุ </t>
  </si>
  <si>
    <t xml:space="preserve">รุ่น EJE120งานที่กองมวนและบรรจุ   ฝ่ายผลิตภัณฑ์สำเร็จรูป ยสท.อยุธยา และรายการอื่นๆรวม 1 รายการ </t>
  </si>
  <si>
    <t xml:space="preserve">บริษัท ไฮ ทอร์ค (2004) จำกัด              </t>
  </si>
  <si>
    <t xml:space="preserve">บริษัท ยูไนเต็ดเพาเวอร์อีควิปเม้นท์ จำกัด        </t>
  </si>
  <si>
    <t xml:space="preserve">บริษัท เฟื่องฟู อิเล็คทรอนิกส์ จำกัด    </t>
  </si>
  <si>
    <t>210265TRJ059</t>
  </si>
  <si>
    <t>210265TRJ060</t>
  </si>
  <si>
    <t>210265TRJ057</t>
  </si>
  <si>
    <t xml:space="preserve"> 210265PRJ104</t>
  </si>
  <si>
    <t xml:space="preserve">  210265RR022  </t>
  </si>
  <si>
    <t xml:space="preserve"> 210265PRJ100</t>
  </si>
  <si>
    <t xml:space="preserve"> 210265PRJ115</t>
  </si>
  <si>
    <t>210265A106</t>
  </si>
  <si>
    <t>210264A97</t>
  </si>
  <si>
    <t xml:space="preserve">  210265PRJ110</t>
  </si>
  <si>
    <t xml:space="preserve"> 210265PRJ106</t>
  </si>
  <si>
    <t xml:space="preserve"> 210265PRJ112</t>
  </si>
  <si>
    <t xml:space="preserve"> 210265PRJ092</t>
  </si>
  <si>
    <t xml:space="preserve">   210265TRJ056</t>
  </si>
  <si>
    <t xml:space="preserve">   210265PRJ103</t>
  </si>
  <si>
    <t xml:space="preserve">   210265TRJ049</t>
  </si>
  <si>
    <t xml:space="preserve">   210265PRJ094</t>
  </si>
  <si>
    <t xml:space="preserve">   210265PRJ093</t>
  </si>
  <si>
    <t xml:space="preserve">   210265PRJ114</t>
  </si>
  <si>
    <t xml:space="preserve"> 210265TRJ050</t>
  </si>
  <si>
    <t xml:space="preserve"> 210265PRJ105</t>
  </si>
  <si>
    <t xml:space="preserve"> 210265PRJ097</t>
  </si>
  <si>
    <t xml:space="preserve">  210265TRJ058</t>
  </si>
  <si>
    <t xml:space="preserve"> 210265R017 </t>
  </si>
  <si>
    <t>210265PRJ095</t>
  </si>
  <si>
    <t xml:space="preserve"> 210265PRJ091</t>
  </si>
  <si>
    <t>210265PRJ096</t>
  </si>
  <si>
    <t>210265PRJ098</t>
  </si>
  <si>
    <t>210265PRJ099</t>
  </si>
  <si>
    <t xml:space="preserve"> 210265TRJ055 </t>
  </si>
  <si>
    <t>210265A119</t>
  </si>
  <si>
    <t xml:space="preserve">  210265PRJ113</t>
  </si>
  <si>
    <t>210265R019</t>
  </si>
  <si>
    <t xml:space="preserve"> 210265PRJ101</t>
  </si>
  <si>
    <t xml:space="preserve"> 210265PRJ107</t>
  </si>
  <si>
    <t xml:space="preserve"> 2102651A008   </t>
  </si>
  <si>
    <t xml:space="preserve">  210265TRJ054 </t>
  </si>
  <si>
    <t xml:space="preserve"> 210265PRJ109</t>
  </si>
  <si>
    <t xml:space="preserve"> 210265R018</t>
  </si>
  <si>
    <t xml:space="preserve"> 210265PRJ102</t>
  </si>
  <si>
    <t>210265PRJ108</t>
  </si>
  <si>
    <t>210265PRJ111</t>
  </si>
  <si>
    <t>210265BT013</t>
  </si>
  <si>
    <t xml:space="preserve">210265T008 </t>
  </si>
  <si>
    <t>(ชื่อหน่วยงาน) ......กองจัดหาและคลังพัสดุอะไหล่......ฝ่ายวิศวกรรมและพัฒนา........</t>
  </si>
  <si>
    <t xml:space="preserve">วันที่  ......1-31........   เดือน.......มกราคม........พ.ศ......2565........    </t>
  </si>
  <si>
    <t>สรุปผลการดำเนินการจัดซื้อจัดจ้างในรอบเดือน …มกราคม.....2565.........</t>
  </si>
  <si>
    <t xml:space="preserve"> 210265PRJ139</t>
  </si>
  <si>
    <t xml:space="preserve">  210265A112</t>
  </si>
  <si>
    <t>24/2/2565</t>
  </si>
  <si>
    <t xml:space="preserve"> 210265C005 </t>
  </si>
  <si>
    <t xml:space="preserve">  210265A135</t>
  </si>
  <si>
    <t xml:space="preserve">    210265PRJ097</t>
  </si>
  <si>
    <t xml:space="preserve">    210265R019</t>
  </si>
  <si>
    <t xml:space="preserve">  210265R022</t>
  </si>
  <si>
    <t xml:space="preserve">  210265R020</t>
  </si>
  <si>
    <t>หลอด LED รุ่น GW-T5-18W/SA V ,2300 LM, 6500 K LIFETIME 50,000 HOURS</t>
  </si>
  <si>
    <t xml:space="preserve">SPIRAL BRUSH (LEFT)   และรายการอื่นๆรวม 1 รายการ </t>
  </si>
  <si>
    <t>BCC M425-0000-1A-008-PX0434-050 BALLUFF  CONNECTOR SENSOR M12 x 1, FEMALE</t>
  </si>
  <si>
    <t>HEXAGON SOCKET FOR GRINDING WHEEL  และอื่นๆรวม 2 รายการ</t>
  </si>
  <si>
    <t>ใบกระดาษทรายซ้อนหลังอ่อน ขนาด 4" เบอร์ 40 BOSCH  และอื่นๆรวม 4 รายการ</t>
  </si>
  <si>
    <t>FS-22 แคลมป์รัดสายยาง TOYOX (10ตัว/กล่อง) และอื่นๆรวม 4 รายการ</t>
  </si>
  <si>
    <t>ใบขัดกระดาษทรายซ้อนหลังอ่อน ขนาด D.4 และอื่นๆรวม 6 รายการ</t>
  </si>
  <si>
    <t>โซ่ KCM-05B-2R (10ฟุต/กล่อง) และอื่นๆรวม 2 รายการ</t>
  </si>
  <si>
    <t>สกรูหัวจมดำ M8 x 25 เกลียวตลอด เกรด 12.9 และอื่นๆรวม 4 รายการ</t>
  </si>
  <si>
    <t>บริษัท โคนิชิยาสึ เทรดดิ้ง (ประเทศไทย) จำกัด</t>
  </si>
  <si>
    <t>ชุดตรวจสอบคุณภาพน้ำ PACKTEST COD  และอื่นๆรวม 2 รายการ</t>
  </si>
  <si>
    <t>SWITCH DISCONNECT 100A SHORT-CIRCUIT 125 (FUSE) และอื่นๆรวม 2 รายการ</t>
  </si>
  <si>
    <t>POLYURETHANE CORD ORANGE OPEN SIZE : Dia. 6 mm. และอื่นๆรวม 1รายการ</t>
  </si>
  <si>
    <t xml:space="preserve">METTLER TOLEDO PROFINET MODULE ก.ผลิตยาเส้น ฝ.ผลิตด้านใบยา  ยสท.อยุธยา </t>
  </si>
  <si>
    <t xml:space="preserve">ก.ผลิตยาเส้น ฝ.ผลิตด้านใบยา ยสท.อยุธยาจำกัด      </t>
  </si>
  <si>
    <t>บริษัท ซี เอส. เฟล็กซิเบิ้ล แอนด์ ซัพพลาย จำกัด</t>
  </si>
  <si>
    <t>ว่าจ้างพร้อมอุปกรณ์ในการผลิต SIDE WALL  (ขวา) รหัสอะไหล่ 130200422 ขนาด 145 x 10.8 mm.</t>
  </si>
  <si>
    <t>ว่าจ้างพร้อมอุปกรณ์ในการผลิต SIDE WALL  (ซ้าย) รหัสอะไหล่ 130200421 ขนาด 147 x 10 mm.</t>
  </si>
  <si>
    <t>ว่าจ้างพร้อมอุปกรณ์ในการซ่อมเครื่องกัดโลหะ DECKEL รุ่น FP4MA</t>
  </si>
  <si>
    <t>บริษัท ซี เอส. เฟล็กซิเบิ้ล แอนด์  ซัพพลาย จำกัด</t>
  </si>
  <si>
    <t xml:space="preserve">ว่าจ้างพร้อมอุปกรณ์ในการซ่อมเครื่องเจาะกัดโลหะ ARBOGA รุ่น A250 BU ก.ผลิตชิ้นส่วนอะไหล่ฯ </t>
  </si>
  <si>
    <t>ว่าจ้างพร้อมอุปกรณ์ในการขึ้นรูปชิ้นงานแผ่น SPRING PLATE เครื่อง G.D X-2 NO.30</t>
  </si>
  <si>
    <t>ว่าจ้างพร้อมอุปกรณ์ในการซ่อมเครื่องเจียร  KELLENBERGER 1000UR ก.ผลิตชิ้นส่วนอะไหล่ฯ</t>
  </si>
  <si>
    <t xml:space="preserve">"HABASIT" FLAT BELT S-10/15(S-1) DIMENSION 70mmWx50,000 mmL Open  และรายการอื่นๆรวม 1 รายการ </t>
  </si>
  <si>
    <t>"LENZE" INVERTER i550-C11/400-3 TYPE : I5DAE311F10V10000S ,11 kW, 15 HP</t>
  </si>
  <si>
    <t xml:space="preserve">PRINTHEAD ASSEMBLY 53 MM FOR VJ9550 และรายการอื่นๆรวม 1 รายการ </t>
  </si>
  <si>
    <t>SPARE LPA LH BRAKE BELT ASSEMBLY (5W406332)</t>
  </si>
  <si>
    <t xml:space="preserve">ว่าจ้างซ่อมเปลี่ยนท่อเมนน้ำประปา PVC ขนาด  D.2 นิ้ว ห้อง AIR WASHER ชั้น 2 ฝ่ายการพิมพ์ </t>
  </si>
  <si>
    <t>ว่าจ้างพร้อมอุปกรณ์ในการซ่อม เปลี่ยนSTRAINER ของปั๊มน้ำประปา อาคาร B-03</t>
  </si>
  <si>
    <t xml:space="preserve">BRIQUETTE(90100B) ของก.ผลิตยาเส้น ฝ.ผลิตด้านใบยายสท.อยุธยา      </t>
  </si>
  <si>
    <t>ว่าจ้างพร้อมอุปกรณ์ในการทำชิ้นงานPISTON ROD MOUNTING FOR HYDRAULIC CYLINDER</t>
  </si>
  <si>
    <t>น้ำยาแปรสภาพสนิมและรองพื้นในตัว NAVY STEEL ขนาดบรรจุถังละ 5 ลิตร</t>
  </si>
  <si>
    <t>อีพ๊อกซี่เรซิ่น AQUA STICK ขนาด 1 นิ้ว x 8 นิ้ว และอื่นๆรวม 5 รายการ</t>
  </si>
  <si>
    <t>ACETYLENE (C2H2) GAS - IND GRADE และอื่นๆรวม 2 รายการ</t>
  </si>
  <si>
    <r>
      <t xml:space="preserve">ว่าจ้างพร้อมอุปกรณ์ในการซ่อมหม้อกาว  </t>
    </r>
    <r>
      <rPr>
        <sz val="16"/>
        <color theme="1"/>
        <rFont val="TH SarabunPSK"/>
        <family val="2"/>
      </rPr>
      <t>HOTMELT S/N: SAOE19828</t>
    </r>
    <r>
      <rPr>
        <sz val="20"/>
        <color theme="1"/>
        <rFont val="TH SarabunPSK"/>
        <family val="2"/>
      </rPr>
      <t xml:space="preserve"> พร้อมอะไหล่ ของเครื่อง </t>
    </r>
    <r>
      <rPr>
        <sz val="18"/>
        <color theme="1"/>
        <rFont val="TH SarabunPSK"/>
        <family val="2"/>
      </rPr>
      <t>SENZANI No.20</t>
    </r>
    <r>
      <rPr>
        <sz val="20"/>
        <color theme="1"/>
        <rFont val="TH SarabunPSK"/>
        <family val="2"/>
      </rPr>
      <t xml:space="preserve"> ยสท.อยุธยา </t>
    </r>
  </si>
  <si>
    <t>ว่าจ้างพร้อมอุปกรณ์ในการซ่อม หม้อกาว Hotmelt S/N SA01A03660 พร้อมอะไหล่</t>
  </si>
  <si>
    <t>SPARE PARTS AIR COMPRESSOR COMPARE MODEL: L75 AIR COOLER FOR AIR COMPARE</t>
  </si>
  <si>
    <t>SOLENOID VALVE 5/2 ,24 VDC MODEL : 0 820 062 502  และอื่นๆรวม 2 รายการ</t>
  </si>
  <si>
    <t xml:space="preserve">มอเตอร์พัดลมระบายความร้อน ECOFIT รุ่น    2RRE25 220x45R DO5-A5 และรายการอื่นๆรวม 2 รายการ </t>
  </si>
  <si>
    <t>เหล็กเพลาแข็ง S45C ขนาด D.65 มม. x 6 เมตร   และรายการอื่นๆรวม 1 รายการ</t>
  </si>
  <si>
    <t>มอเตอร์คอมเพรสเซอร์ DANFOSS รุ่น MTZ 40-4V1 และอื่นๆรวม 2 รายการ</t>
  </si>
  <si>
    <t>ข้อต่อตรงเกลียวนอก PVC ขนาด 2" (13.5) และอื่นๆรวม 5 รายการ</t>
  </si>
  <si>
    <t>กระดาษทรายกลม 5" No.60 (50 ใบ/กล่อง)  และอื่นๆรวม 2 รายการ</t>
  </si>
  <si>
    <t>สายไฮดรอลิค ขนาด 3/4" x 60 ซม. และอื่นๆรวม 3 รายการ</t>
  </si>
  <si>
    <t>ท่อสั้นหน้าจาน PVC 4"x13.5  และอื่นๆรวม 22 รายการ</t>
  </si>
  <si>
    <t>เครื่องขัดกระดาษทรายกลม "BOSCH" GEX  125-1AE (250W)</t>
  </si>
  <si>
    <t>เครื่องมือบานแฟร์ TASCO รุ่น TB-550 (ใช้ได้กับท่อ 1/4",1/8",3/8",5/8",3/4")</t>
  </si>
  <si>
    <t>ท่อส่งน้ำมันไฮดรอลิคพร้อมอัดหัว  D. 10 มม. x 36 ซม.</t>
  </si>
  <si>
    <t>ปั๊มน้ำ "CALPEDA" รุ่น CTM60 0.45 HP 1x220V. และอื่นๆรวม 2 รายการ</t>
  </si>
  <si>
    <t>สีรองพื้น SUPERSHIELD AQUA GLOSS และอื่นๆรวม 3 รายการ</t>
  </si>
  <si>
    <t>แผ่นสแตนเลส #304 ขนาด 1.5 มม.x4ฟุตx8ฟุต และอื่นๆรวม 2 รายการ</t>
  </si>
  <si>
    <t>หินเจียร RESIN BOND 3A1 CBN 150 D300 U5  x 3 T25 H127</t>
  </si>
  <si>
    <t>หินเจียร NORTON T2 ขนาด 175x90x135 MM.  38A36-IVBE และอื่นๆรวม 2 รายการ</t>
  </si>
  <si>
    <t xml:space="preserve">"BONFIGLIOLI" WORM GEAR VF44 F i:7 P63 B5 B6+MOTOR BN63B 0.18kW 4P B5 </t>
  </si>
  <si>
    <t>บริษัท โพรมิเน้นท์ ฟลูอิด คอนโทรลส์ (ประเทศไทย) จำกัด</t>
  </si>
  <si>
    <t>มอเตอร์ปั๊มน้ำยี่ห้อ SPECK ขนาด 0.12 kW รุ่น Y-2951.0328</t>
  </si>
  <si>
    <t>EVERPURE Carbon Block 0.5 Micron และอื่นๆรวม 2 รายการ</t>
  </si>
  <si>
    <t>VALVE BLOCK POSITION 10 "FESTO" 16E-DINC-24DC+GH 16P-R-P-G-TBER-4BTB-5J</t>
  </si>
  <si>
    <t>SILENCER "FESTO" U-1/4 และอื่นๆรวม3 รายการ</t>
  </si>
  <si>
    <t>SOLENOID VALVE "FESTO" MFH-5-1/8 และอื่นๆรวม 2 รายการ</t>
  </si>
  <si>
    <t>ว่าจ้างพร้อมอุปกรณ์ในการซ่อม FLOW RATE PUMP TRIACETIN ของเครื่อง PM5E NO.2</t>
  </si>
  <si>
    <t>ว่าจ้างซ่อม เปลี่ยนจอ LCD DISPLAY SHARP และชุด POWER SUPPLY เครื่อง GD X-500</t>
  </si>
  <si>
    <t xml:space="preserve">ว่าจ้างซ่อมแก้ไข ALARM COVER OPEN และเปลี่ยน MEMORY CARD เครื่อง TAM No.2 </t>
  </si>
  <si>
    <t>"SCHNEIDER" PUSH BUTTON MODEL: XA2EA31 (GREEN, 1NO) และอื่นๆรวม 1รายการ</t>
  </si>
  <si>
    <r>
      <rPr>
        <sz val="18"/>
        <color theme="1"/>
        <rFont val="TH SarabunPSK"/>
        <family val="2"/>
      </rPr>
      <t xml:space="preserve">EWM COOLING UNIT WITH CENTRIFUGAL PUMP COOL 40U31 #090-008593-00502 </t>
    </r>
    <r>
      <rPr>
        <sz val="20"/>
        <color theme="1"/>
        <rFont val="TH SarabunPSK"/>
        <family val="2"/>
      </rPr>
      <t xml:space="preserve"> </t>
    </r>
    <r>
      <rPr>
        <sz val="18"/>
        <color theme="1"/>
        <rFont val="TH SarabunPSK"/>
        <family val="2"/>
      </rPr>
      <t xml:space="preserve">และรายการอื่นๆรวม 2 รายการ </t>
    </r>
  </si>
  <si>
    <t>NOZZLE DIA. 0.6 mm. #356550 และอื่นๆรวม 3 รายการ</t>
  </si>
  <si>
    <t xml:space="preserve">ว่าจ้างพร้อมอุปกรณ์ในการซ่อมเครื่องปรับอากาศ ของตู้ควบคุมไฟฟ้าเครื่อง ALFA RAM No.11 ที่ก.มวนฯ   </t>
  </si>
  <si>
    <t>ว่าจ้างพร้อมอุปกรณ์ในการซ่อมเครื่อง ปรับอากาศของตู้ควบคุมไฟฟ้า SWC10</t>
  </si>
  <si>
    <t>HPE-872479-B21 HPE 1.2TB SAS 12G ENTERPRISE 10K SFF (2 . 5in) SC 3yr Wty DIGITALLY SIGNED FIRMWARE HDD</t>
  </si>
  <si>
    <t>3/4" JOHNSON CONTROL 2WAY VALVE VG4400GC</t>
  </si>
  <si>
    <t>จ้างเหมาบำรุงรักษาและสอบเทียบเครื่องวัด ความชื้น NDC Infralab พร้อมอุปกรณ์</t>
  </si>
  <si>
    <t xml:space="preserve">เหล็กเพลา SCM440 ขนาด D.75 มม.x1 เมตร และรายการอื่นๆรวม 1 รายการ </t>
  </si>
  <si>
    <t xml:space="preserve">อลูมิเนียมเส้นแบน ขนาด1"x1/8"x6ม.  และรายการอื่นๆรวม 4 รายการ </t>
  </si>
  <si>
    <t xml:space="preserve">"ARI" Y-STRAINER STEAM ขนาด 1"  และรายการอื่นๆรวม 6รายการ </t>
  </si>
  <si>
    <t xml:space="preserve">ท่อเหล็กอาบสังกะสี ขนาด 2" x 6 เมตร  และรายการอื่นๆรวม 3 รายการ </t>
  </si>
  <si>
    <t xml:space="preserve">สเตนเนอร์ทองเหลือง ขนาด 2"  และรายการอื่นๆรวม 1 รายการ       </t>
  </si>
  <si>
    <t>ข้อต่อตรง PVC ขนาด 3/4" อย่างหนา สีฟ้า และอื่นๆรวม 5 รายการ</t>
  </si>
  <si>
    <t>"THREEBOND" SUPER SEALER NO.1 (GREY) HIGH TEMP RTV SILICONE ขนาดบรรจุ 85 กรัม</t>
  </si>
  <si>
    <t>เข็มขัดรัดสายยาง ขนาด 13-25 มม. และอื่นๆรวม 4 รายการ</t>
  </si>
  <si>
    <t>"ARI" Y-STRAINER STEAM PN16 DN15 และอื่นๆรวม 6 รายการ</t>
  </si>
  <si>
    <t>SPIRAL WOUND GASKET DN200 PN25 "METAFLEX"</t>
  </si>
  <si>
    <t>อะไหล่ลูกกลิ้งทาสี ขนาด 4" ยี่ห้อ STANLEY และอื่นๆรวม 8 รายการ</t>
  </si>
  <si>
    <t>เทปพันเกลียว AZUMA  และอื่นๆรวม 10 รายการ</t>
  </si>
  <si>
    <t>สกรูเหล็กดำหัวหกเหลี่ยม ขนาด 5/8" x 3" และอื่นๆรวม 5 รายการ</t>
  </si>
  <si>
    <t>แผ่นหนังวัวดิบ ขนาด 1 ม. x 1 ม. x 2 มม. และอื่นๆรวม 2 รายการ</t>
  </si>
  <si>
    <r>
      <rPr>
        <sz val="19"/>
        <color theme="1"/>
        <rFont val="TH SarabunPSK"/>
        <family val="2"/>
      </rPr>
      <t xml:space="preserve">MICROMASTER 420 BUILT-IN CLASS A FILTER 200-240 V PART NO.65E6420-2AB13-7AA1  </t>
    </r>
    <r>
      <rPr>
        <sz val="20"/>
        <color theme="1"/>
        <rFont val="TH SarabunPSK"/>
        <family val="2"/>
      </rPr>
      <t>และอื่นๆรวม 2 รายการ</t>
    </r>
  </si>
  <si>
    <r>
      <rPr>
        <sz val="18"/>
        <color theme="1"/>
        <rFont val="TH SarabunPSK"/>
        <family val="2"/>
      </rPr>
      <t>SIMATIC DP , ELECTRONICS MODULE FOR ET 200SP , F-DI 8x 24 V DC HF</t>
    </r>
    <r>
      <rPr>
        <sz val="20"/>
        <color theme="1"/>
        <rFont val="TH SarabunPSK"/>
        <family val="2"/>
      </rPr>
      <t xml:space="preserve"> ของรถยก MITSUBISHI รุ่น FB25 S/N 51110</t>
    </r>
  </si>
  <si>
    <t>ของรถยก MITSUBISHI รุ่น FB25 S/N 51110  TOUCH OPERATION, 7"</t>
  </si>
  <si>
    <t>POWER CONTACTOR, AC-3 9 A, 4 kW / 400 V 1 NO, 24 V DC 3-POLE, และอื่นๆรวม 2 รายการ</t>
  </si>
  <si>
    <t xml:space="preserve">ว่าจ้างพร้อมอุปกรณ์ในการซ่อมสายไฟฟ้า สำหรับพื้นที่ทำงานของช่างกองมวนและบรรจุ </t>
  </si>
  <si>
    <t>ว่าจ้างพร้อมอุปกรณ์ในการซ่อม ระบบไฟฟ้า  บริเวณ SHOP ช่างก.ผลิตยาเส้น อาคาร B02</t>
  </si>
  <si>
    <t>ว่าจ้างพร้อมอุปกรณ์ในการซ่อม เปลี่ยนตู้ LP และสายไฟฟ้าห้องช่างบรรจุซอง อาคาร B02</t>
  </si>
  <si>
    <t>อะไหล่หลอด UVC ความเข้มสูง ยี่ห้อ STERIL-AIRE รุ่น EGTS ความยาว 42"</t>
  </si>
  <si>
    <t xml:space="preserve"> "VOLTA"FOOD BELT TYPE FMW-3 และอื่นๆรวม 2 รายการ</t>
  </si>
  <si>
    <t>"ESBELT" PVC.CONVEYOR BELT TYPE ASTER 13 QF SIZE W 635 mm. x L 33,000 mm.</t>
  </si>
  <si>
    <t>"ESBELT" PU. CONVEYOR ENDLESS BELT TYPE CLINA 12 UF(2 PLY, THICKNESS 1.60 mm.) SIZE W: 365 mm. x L: 1,000 mm.</t>
  </si>
  <si>
    <t>ESBELT PVC. CONVEYOR BELT TYPE CLINA 21 CF SIZE W: 1,000 mm. x L: 36,200 mm.</t>
  </si>
  <si>
    <t>ว่าจ้างพร้อมอุปกรณ์ในการซ่อม ประตูม้วน ของอาคาร B-08 ยสท.อยุธยา</t>
  </si>
  <si>
    <t>ชิ้นส่วนเครื่อง SENZANI No.18  ยสท.อยุธยา</t>
  </si>
  <si>
    <t xml:space="preserve">ว่าจ้างพร้อมอุปกรณ์ในการทำ BRASS CYLINDER SIZE : 35x40x46 MM. ชิ้นส่วนเครื่อง SENZANI No.18  ยสท.อยุธยา                </t>
  </si>
  <si>
    <t>หน้าแปลนต่อท่อส่งยาเส้น (หน้าแปลน/โอริง/เข็มขัดมัดท่อ)</t>
  </si>
  <si>
    <t>RUBBER RGV SIZE 8" และอื่นๆรวม 1รายการ</t>
  </si>
  <si>
    <t>น้ำยาล้างทำความสะอาดคราบสกปรก SUPER LUBRICANT BIO MAX ขนาดบรรจุ 20 ลิตร</t>
  </si>
  <si>
    <t>"SPIRAX SARCO" 1471093C FT14-4.5TV STEAM TREAM TRAP 20MM PN16 และอื่นๆรวม 1รายการ</t>
  </si>
  <si>
    <t>SHEET METAL (FLAT CLAMP) และอื่นๆรวม 1รายการ</t>
  </si>
  <si>
    <t>บริษัท อัลทร่า อินดัสเตรียล โมชั่น (ประเทศไทย) จำกัด</t>
  </si>
  <si>
    <t xml:space="preserve">FILTER DRIER ขนาด 5/8" ชนิดเชื่อม   "DANFOSS" DML 165S 023Z506891 และรายการอื่นๆรวม 1 รายการ </t>
  </si>
  <si>
    <t>"EBMPAPST" COOLING FAN MODEL : DV4650 และอื่นๆรวม 2 รายการ</t>
  </si>
  <si>
    <t>ว่าจ้างพร้อมอุปกรณ์ในการซ่อมเครื่องสำรองไฟฟ้า (UPS) ยี่ห้อ EATON ของเครื่อง TS-8(SORTER)</t>
  </si>
  <si>
    <t>LIGHT DEPENDENT RESISTOR 200K-OHM MODEL : VT30N1 และอื่นๆรวม 1 รายการ</t>
  </si>
  <si>
    <t>บริษัท เอ ทีม เอ็นจิเนียริ่ง แอนด์ เซอร์วิส จำกัด</t>
  </si>
  <si>
    <t>ว่าจ้างพร้อมอุปกรณ์ในการซ่อมระบบแสงสว่าง และเต้ารับห้องช่างกองมวนและบรรจุอาคาร B02</t>
  </si>
  <si>
    <t>HEN-603-RETAINING 50 ML."LOCTITE" และอื่นๆรวม 4 รายการ</t>
  </si>
  <si>
    <t>บริษัท เอช.เอ็ม.กรุ๊ป(ประเทศไทย) จำกัด</t>
  </si>
  <si>
    <t>คีมตัด HEAVY DUTY SIDE CUTTER 7 VDE#200 และอื่นๆรวม 11 รายการ</t>
  </si>
  <si>
    <t xml:space="preserve">CONVEYOR SUPPORT RING OD80xID63xT40 และรายการอื่นๆรวม 1 รายการ </t>
  </si>
  <si>
    <t>ROTOR RETAINING  และอื่นๆรวม 1 รายการ</t>
  </si>
  <si>
    <t>TSVM SLICER KNIFE 9 DEGREE S50C HARDENING และอื่นๆรวม 2 รายการ</t>
  </si>
  <si>
    <t xml:space="preserve"> SAFETY SWITCH PSEN cs3.1 M12/8-0.15m/RFiD "PILZ" และรายการอื่นๆรวม 2 รายการ </t>
  </si>
  <si>
    <t>บริษัท เอ็นเทค อินดัสเทรียล โซลูชั่น  จำกัด</t>
  </si>
  <si>
    <t>จ้างเหมาบำรุงรักษาและสอบเทียบเครื่องวัดความชื้น TEWS รุ่น MW4300 และอื่นๆรวม 2 รายการ</t>
  </si>
  <si>
    <r>
      <t xml:space="preserve">ว่าจ้างพร้อมอุปกรณ์ในการตัดเหล็กแผ่นเหนียวSS-400 กว้าง  </t>
    </r>
    <r>
      <rPr>
        <sz val="18"/>
        <color theme="1"/>
        <rFont val="TH SarabunPSK"/>
        <family val="2"/>
      </rPr>
      <t>63cm.x104cm.xหนา20mm.</t>
    </r>
    <r>
      <rPr>
        <sz val="20"/>
        <color theme="1"/>
        <rFont val="TH SarabunPSK"/>
        <family val="2"/>
      </rPr>
      <t xml:space="preserve">และรายการอื่นๆรวม 1 รายการ  </t>
    </r>
  </si>
  <si>
    <t xml:space="preserve">เหล็กรางน้ำ ขนาด H125 mm.x B 65 mm. หนา  6 mm. ยาว 6 เมตร และรายการอื่นๆรวม 1 รายการ </t>
  </si>
  <si>
    <t>ซีลยางฟองน้ำ ซิลิโคนสีขาว ขนาด 15x20mm.  +- 0.5 mm. อุณหภูมิ -70 ถึง 280 องศา</t>
  </si>
  <si>
    <t>ว่าจ้างซ่อมชุดซีลกระบอก LEVEL และชุดซีลกระบอกยกกระเช้า SNORKEL A46JE</t>
  </si>
  <si>
    <t>BEARING SKF 61818 และอื่นๆรวม 2 รายการ</t>
  </si>
  <si>
    <t>BALL BEARING 3800-2Z และอื่นๆรวม 3 รายการ</t>
  </si>
  <si>
    <t xml:space="preserve"> BEARING SKF 6204-2RSH และรายการอื่นๆรวม 1 รายการ </t>
  </si>
  <si>
    <t xml:space="preserve"> BALL BEARING 6203-2RSH    และรายการอื่นๆรวม 1 รายการ </t>
  </si>
  <si>
    <t xml:space="preserve">BEARING SKF 32006 X/Q   และรายการอื่นๆรวม 2 รายการ     </t>
  </si>
  <si>
    <t xml:space="preserve">BEARING SKF 7004 CDGA/P4A และรายการอื่นๆรวม 1 รายการ </t>
  </si>
  <si>
    <t xml:space="preserve">NEEDLE BEARING INA HK 1312     และรายการอื่นๆรวม 3รายการ </t>
  </si>
  <si>
    <t>BEARING INA NA 4903-2RS และอื่นๆรวม 3 รายการ</t>
  </si>
  <si>
    <t>BEARING INA NK 12/12-XLและอื่นๆรวม 7 รายการ</t>
  </si>
  <si>
    <t>O-RING AMD 4MM./10M. และอื่นๆรวม 9 รายการ</t>
  </si>
  <si>
    <t>BEARING TIMKEN HK 3018 RS และอื่นๆรวม 5 รายการ</t>
  </si>
  <si>
    <t>SEAL NOK HTC 42 x 55 x 7 ซีลขอบยาง และรายการอื่นๆรวม 5 รายการ</t>
  </si>
  <si>
    <t xml:space="preserve">บริษัท เอส.เค.เอส ดีไซน์ แอนด์ โปรดักชั่น  เอ็นจิเนียริ่ง จำกัด        </t>
  </si>
  <si>
    <t xml:space="preserve">GEAR DRIVE SHAFT MATERIAL: SCM4 และรายการอื่นๆรวม 2 รายการ </t>
  </si>
  <si>
    <t xml:space="preserve">ว่าจ้างพร้อมอุปกรณ์ในการเปลี่ยน อุปกรณ์ CHECK VALVE เครื่อง AIR WASHER 02 </t>
  </si>
  <si>
    <t>ว่าจ้างพร้อมอุปกรณ์ในการซ่อมท่อเมนน้ำประปา บริเวณในผนังปูนเหนือฝ้าหน้าห้องน้ำอาคาร B-04</t>
  </si>
  <si>
    <t>ว่าจ้างพร้อมอุปกรณ์ในการซ่อมระบบปั๊มดับเพลิง ระบบปั๊มดับเพลิง ที่อาคารพลังงาน  (B-03)</t>
  </si>
  <si>
    <t>ว่าจ้างพร้อมอุปกรณ์ในการผลิต POM BLACK ROLLER D27 x ID21 x 140L เครื่อง ALFA</t>
  </si>
  <si>
    <t>ว่าจ้างติดตั้งเซ็นเซอร์ระดับกาวในหม้อกาว HOTMELT พร้อมอะไหล่เครื่อง AIGER RMS No.6</t>
  </si>
  <si>
    <t xml:space="preserve">รุ่น EFG320 S/N:904857 ของก.ผลิตยาเส้น  ฝ.ผลิตด้านใบยา ยสท.อยุธยา </t>
  </si>
  <si>
    <t xml:space="preserve">ว่าจ้างพร้อมอุปกรณ์ในการซ่อมรถยกไฟฟ้า ยี่ห้อ KOMATSU รุ่น FB20EX-8 S/N: 811823 ที่ก.คลังสินค้า ฝ.จัดหาและรักษาพัสดุ ยสท.อยุธยา </t>
  </si>
  <si>
    <t xml:space="preserve">ว่าจ้างพร้อมอุปกรณ์ในการซ่อมเปลี่ยนคานหลังของรถยกไฟฟ้า ยี่ห้อ KOMATSU รุ่น FB20EX-8 </t>
  </si>
  <si>
    <t>ว่าจ้างพร้อมอุปกรณ์ในการซ่อมชุด CONTACT ของรถยกไฟฟ้า ยี่ห้อ HELI รุ่น CP</t>
  </si>
  <si>
    <t>ว่าจ้างพร้อมอุปกรณ์ในการซ่อมเปลี่ยน ชุดMOTOR DRIVE ของรถยกไฟฟ้า MITSUBISHI</t>
  </si>
  <si>
    <t>ว่าจ้างซ่อมเปลี่ยนอะไหล่ MOTOR HYDRAULIC/ผ้าเบรคของรถยกไฟฟ้า HELI</t>
  </si>
  <si>
    <t>ว่าจ้างซ่อมเปลี่ยนน๊อตล้อหน้า/น๊อตล้อหลัง/น๊อต แผงงา-ใบหนีบ ของรถยกไฟฟ้า MITSUBISHI</t>
  </si>
  <si>
    <t xml:space="preserve">ว่าจ้างพร้อมอุปกรณ์ในการซ่อม รถยกไฟฟ้า ยี่ห้อ KOMATSU รุ่น FB20EX-8 S/N: 811824 </t>
  </si>
  <si>
    <t>ว่าจ้างพร้อมอุปกรณ์ในการซ่อมระบบเสียงตามสาย ภายในฝ่ายวิศวกรรมและพัฒนา อาคาร B-08</t>
  </si>
  <si>
    <t>ว่าจ้างพร้อมอุปกรณ์ในการทำเบ้าสปริง เครื่องอบ (MAT'L SUS) OD:275 mm. ID:95</t>
  </si>
  <si>
    <r>
      <t>ว่าจ้างพร้อมอุปกรณ์ในการขึ้นรูป ชิ้นงานดุม</t>
    </r>
    <r>
      <rPr>
        <sz val="18"/>
        <color theme="1"/>
        <rFont val="TH SarabunPSK"/>
        <family val="2"/>
      </rPr>
      <t xml:space="preserve"> IMPELLER (WHELL) </t>
    </r>
    <r>
      <rPr>
        <sz val="20"/>
        <color theme="1"/>
        <rFont val="TH SarabunPSK"/>
        <family val="2"/>
      </rPr>
      <t>รหัสอะไหล่ 130200164 ชิ้นส่วนเครื่อง PROTOS VE 70,G4</t>
    </r>
  </si>
  <si>
    <t xml:space="preserve">ของระบบสายพานลำเลียง (CONVEYOR SYSTEM) ยสท.อยุธยา </t>
  </si>
  <si>
    <t xml:space="preserve">ว่าจ้างพร้อมอุปกรณ์ในการขึ้นรูป  ชิ้นงานแป้นรองรับชุดเกียร์ MOTOR  ของสายพาน S-BAND FEEDER (213.06) ยสท.อยุธยา         </t>
  </si>
  <si>
    <t xml:space="preserve">ว่าจ้างพร้อมอุปกรณ์ในการขึ้นรูป ชิ้นงานSHAFT PART N229018397Bชิ้นส่วนเครื่องบรรจุซองALFA RAM NO.20  ยสท.อยุธยา  </t>
  </si>
  <si>
    <t>ว่าจ้างพร้อมอุปกรณ์ในการขึ้นรูปชิ้นงานหล่อยาง พร้อม BALANCE ROLLER ชุดป้อนใยก้นกรอง</t>
  </si>
  <si>
    <t>ว่าจ้างพร้อมอุปกรณ์ในการขึ้นรูปชิ้นงานใบมีด ตัดลูกยา KNIFE</t>
  </si>
  <si>
    <t xml:space="preserve">ว่าจ้างพร้อมอุปกรณ์ในการขึ้นรูปชิ้นงานเพลา SHAFT ใช้สำหรับ ROLLER ชุดป้อนใยก้นกรอง </t>
  </si>
  <si>
    <t>ว่าจ้างพร้อมอุปกรณ์ในการขึ้นรูปชิ้นงาน ROLLER ของเครื่อง ALFA RAM No.24</t>
  </si>
  <si>
    <t xml:space="preserve">ว่าจ้างพร้อมอุปกรณ์ในการหล่อยาง จำนวน 8 รายการ </t>
  </si>
  <si>
    <t>ว่าจ้างพร้อมอุปกรณ์ในการขึ้นรูป ชิ้นงาน ว่าจ้างพร้อมอุปกรณ์ในการขึ้นรูป ชิ้นงาน</t>
  </si>
  <si>
    <t>ว่าจ้างพร้อมอุปกรณ์ในการขึ้นรูปเฟือง GEAR BOX เครื่อง ALFA RAM และอื่นๆรวม 2 รายการ</t>
  </si>
  <si>
    <t>ขึ้นรูป SHAFT WITH GEAR เครื่องGD(7.1) NO.8 และอื่นๆรวม 2 รายการ</t>
  </si>
  <si>
    <t>ขึ้นรูปชิ้นงานใบมีดตัดเทปเครื่อง PRB No.3 และอื่นๆรวม 2 รายการ</t>
  </si>
  <si>
    <t>ขึ้นรูปชิ้นงาน PUSHER C-600 ชิ้นส่วนเครื่องC-600 และอื่นๆรวม 5 รายการ</t>
  </si>
  <si>
    <t>ว่าจ้างขึ้นรูปชิ้นงานลูกยางกันกระแทกพร้อมแกน ยึดชุดคว่ำรางก้นกรอง เครื่อง MAGOMAT</t>
  </si>
  <si>
    <t>ว่าจ้างพร้อมอุปกรณ์ในการขึ้นรูปชิ้นงานCURSOR และอื่นๆรวม 2 รายการ</t>
  </si>
  <si>
    <t xml:space="preserve">USAG ชุดประแจแอลด้ามจับตัวที 7 ชิ้น และรายการอื่นๆรวม 2 รายการ </t>
  </si>
  <si>
    <t xml:space="preserve">SHAFT (เหล็กเพลาขาว) ขนาด D.10 mm. ยาว    100 cm. และรายการอื่นๆรวม 1 รายการ </t>
  </si>
  <si>
    <t>ว่าจ้างพร้อมอุปกรณ์ในการทำชุด CLUTCH พร้อมอัดผ้า CLUTCH (BRAKE+DISC PLATE)</t>
  </si>
  <si>
    <t>ว่าจ้างพร้อมอุปกรณ์ในการซ่อม CAM 1 ชุด สำหรับใช้กับเครื่อง ALFA RAM No.14</t>
  </si>
  <si>
    <t>ISOLATING SWITCH EATON T0-2-1/I1/SVB-SW</t>
  </si>
  <si>
    <t>TUBUS ชุดถอดเกลียวซ้าย No.1-6 (1/8"-1") (6ตัว/ชุด) และอื่นๆรวม 4 รายการ</t>
  </si>
  <si>
    <t>CABLE MOUNT CIRCULAR CONNECTOR,3 และอื่นๆรวม 2 รายการ</t>
  </si>
  <si>
    <t>ว่าจ้างพร้อมอุปกรณ์ในการทำ BUSH และ ORING ชิ้นส่วนเครื่อง DELTA-W No.25</t>
  </si>
  <si>
    <t>ทำ COVER กันสายพาน เครื่อง ALFA RAM No.23 และอื่นๆรวม 2 รายการ</t>
  </si>
  <si>
    <t xml:space="preserve">ว่าจ้างพร้อมอุปกรณ์ในการทำ NUT ทองเหลือง เกลียวสี่เหลี่ยม ของเครื่อง ALFA RAM No.25 </t>
  </si>
  <si>
    <t xml:space="preserve">พุกเหล็ก ขนาด 3/8"  และรายการอื่นๆรวม 17 รายการ  </t>
  </si>
  <si>
    <t xml:space="preserve">หางปลาก้านไม้ขีดสีน้ำเงิน No.2 และรายการอื่นๆรวม 11 รายการ </t>
  </si>
  <si>
    <t xml:space="preserve">เบรกเกอร์กันดูด SB-E32L 2P 1E 32A"HACO" และรายการอื่นๆรวม 5รายการ </t>
  </si>
  <si>
    <t>เบรกเกอร์กันดูด SB-E16L 2P 1E 16A "HACO" และอื่นๆรวม 6 รายการ</t>
  </si>
  <si>
    <t>บ๊อกซ์พลาสติก 2"x4" "O-SAKA" และอื่นๆรวม 5 รายการ</t>
  </si>
  <si>
    <t>บ๊อกซ์ลอยสำหรับเบรกเกอร์ SB-B11 "HACO"และอื่นๆรวม 5 รายการ</t>
  </si>
  <si>
    <t>ปลั๊กกราวด์คู่ : WEG15929 "PANASONIC" และอื่นๆรวม 5 รายการ</t>
  </si>
  <si>
    <t>เบรคเกอร์ NZMB1-A32 3P 25-32A 160AF  25KA "EATON"</t>
  </si>
  <si>
    <t>หางปลาแฉกหุ้มสีเหลือง No.5.5-5 และอื่นๆรวม 5 รายการ</t>
  </si>
  <si>
    <t>โคมไฟเขียนแบบ ขั้ว E27 NO.SL108 สีดำ "SECO"</t>
  </si>
  <si>
    <t>ฝาพลาสติก 6 ช่อง : WEG6806WK"PANASONIC" และอื่นๆรวม 6 รายการ</t>
  </si>
  <si>
    <t>เซอร์กิตเบรกเกอร์ 3P 10A รุ่น PLS6-C10/3 "EATON"</t>
  </si>
  <si>
    <t>หลอดนีออนกลม LED รุ่น CEILING KIT 24W  แสงเดย์ไลท์ EVE</t>
  </si>
  <si>
    <t>โคมโรงงานปีกสะท้อนเงา รุ่น VCK111/240"VCK" พร้อมหลอดนีออน(ขั้วเขียว) LED ECOFIT T8</t>
  </si>
  <si>
    <t>F.S.S. BOX ขนาด 4 X 4 รู 3/4" และอื่นๆรวม 9 รายการ</t>
  </si>
  <si>
    <t xml:space="preserve">จ้างเหมาสอบเทียบเครื่องตรวจวัดแก๊ส ฟอสฟีนในอากาศแบบติดตัวบุคคล </t>
  </si>
  <si>
    <t>ว่าจ้างพร้อมอุปกรณ์ในการผลิตยางยูริเทนสีน้ำตาล ขนาด 48 x 17 x 8 mm. ความแข็ง 70 ชอร์ A</t>
  </si>
  <si>
    <t>ว่าจ้างพร้อมอุปกรณ์ในการ หล่อยาง NBR สีขาว ขนาด 45x110 MM. ความแข็ง 80 ชอร์ A</t>
  </si>
  <si>
    <t>ว่าจ้างพร้อมอุปกรณ์ ในการหล่อยางยูริเทน สีขาว ขนาด 48 x 17 x 6 มม.</t>
  </si>
  <si>
    <t>ว่าจ้างพร้อมอุปกรณ์ในการ หล่อยางยูรีเทน  สีแดง ขนาด D.32 x 14 มม. ความแข็ง 80A</t>
  </si>
  <si>
    <t>ว่าจ้างพร้อมอุปกรณ์ในการหล่อยาง ซิลิโคน ขนาด 53x50 มม. ความแข็ง 55-60 SHORE A</t>
  </si>
  <si>
    <t xml:space="preserve">ว่าจ้างพร้อมอุปกรณ์ในการหล่อยาง  ซิลิโคน จำนวน 2 รายการ </t>
  </si>
  <si>
    <t>ลูกข้อต่อท่อ NBR ขนาด D.164 x 174 x 90 mm. และอื่นๆรวม 2 รายการ</t>
  </si>
  <si>
    <t>สรุปรายงาน รายละเอียดแนบท้ายประกาศ</t>
  </si>
  <si>
    <t xml:space="preserve"> และสาระสำคัญของสัญญาหรือข้อตกลงเป็นหนังสือ</t>
  </si>
  <si>
    <t xml:space="preserve">ผลผู้ชนะการจัดซื้อจัดจ้างหรือผู้ได้รับการคัดเลือก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</si>
</sst>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87" formatCode="B1d\-mmm\-yy"/>
    <numFmt numFmtId="188" formatCode="[$-107041E]d\ mmm\ yy;@"/>
    <numFmt numFmtId="189" formatCode="[$-1070000]d/m/yy;@"/>
    <numFmt numFmtId="190" formatCode="[$-F800]dddd\,\ mmmm\ dd\,\ yyyy"/>
    <numFmt numFmtId="191" formatCode="[$-187041E]d\ mmmm\ yyyy;@"/>
    <numFmt numFmtId="192" formatCode="[$-101041E]d\ mmm\ yy;@"/>
  </numFmts>
  <fonts count="35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16"/>
      <name val="TH SarabunPSK"/>
      <family val="2"/>
    </font>
    <font>
      <b/>
      <sz val="16"/>
      <color theme="1"/>
      <name val="TH SarabunPSK"/>
      <family val="2"/>
    </font>
    <font>
      <sz val="14"/>
      <color theme="1"/>
      <name val="TH SarabunPSK"/>
      <family val="2"/>
    </font>
    <font>
      <sz val="16"/>
      <color rgb="FFFF0000"/>
      <name val="TH SarabunPSK"/>
      <family val="2"/>
    </font>
    <font>
      <sz val="16"/>
      <color rgb="FF333333"/>
      <name val="TH SarabunPSK"/>
      <family val="2"/>
    </font>
    <font>
      <sz val="20"/>
      <color theme="1"/>
      <name val="TH SarabunPSK"/>
      <family val="2"/>
    </font>
    <font>
      <b/>
      <sz val="20"/>
      <color theme="1"/>
      <name val="TH SarabunPSK"/>
      <family val="2"/>
    </font>
    <font>
      <b/>
      <sz val="16"/>
      <color rgb="FFFF0000"/>
      <name val="TH SarabunPSK"/>
      <family val="2"/>
    </font>
    <font>
      <sz val="13"/>
      <color theme="1"/>
      <name val="TH SarabunPSK"/>
      <family val="2"/>
    </font>
    <font>
      <b/>
      <sz val="18"/>
      <color theme="1"/>
      <name val="TH SarabunPSK"/>
      <family val="2"/>
    </font>
    <font>
      <b/>
      <sz val="11"/>
      <color theme="1"/>
      <name val="TH SarabunPSK"/>
      <family val="2"/>
    </font>
    <font>
      <sz val="11"/>
      <color theme="1"/>
      <name val="TH SarabunPSK"/>
      <family val="2"/>
    </font>
    <font>
      <sz val="12"/>
      <color theme="1"/>
      <name val="TH SarabunPSK"/>
      <family val="2"/>
    </font>
    <font>
      <sz val="18"/>
      <color theme="1"/>
      <name val="TH SarabunPSK"/>
      <family val="2"/>
    </font>
    <font>
      <sz val="18"/>
      <name val="TH SarabunPSK"/>
      <family val="2"/>
    </font>
    <font>
      <b/>
      <sz val="18"/>
      <color rgb="FFFF0000"/>
      <name val="TH SarabunPSK"/>
      <family val="2"/>
    </font>
    <font>
      <sz val="18"/>
      <color rgb="FFFF0000"/>
      <name val="TH SarabunPSK"/>
      <family val="2"/>
    </font>
    <font>
      <sz val="20"/>
      <color rgb="FF333333"/>
      <name val="TH SarabunPSK"/>
      <family val="2"/>
    </font>
    <font>
      <sz val="20"/>
      <name val="TH SarabunPSK"/>
      <family val="2"/>
    </font>
    <font>
      <sz val="20"/>
      <color rgb="FFFF0000"/>
      <name val="TH SarabunPSK"/>
      <family val="2"/>
    </font>
    <font>
      <sz val="20"/>
      <color theme="0"/>
      <name val="TH SarabunPSK"/>
      <family val="2"/>
    </font>
    <font>
      <b/>
      <sz val="20"/>
      <name val="TH SarabunPSK"/>
      <family val="2"/>
    </font>
    <font>
      <b/>
      <sz val="22"/>
      <color theme="1"/>
      <name val="TH SarabunPSK"/>
      <family val="2"/>
    </font>
    <font>
      <sz val="19"/>
      <color theme="1"/>
      <name val="TH SarabunPSK"/>
      <family val="2"/>
    </font>
    <font>
      <sz val="17"/>
      <name val="TH SarabunPSK"/>
      <family val="2"/>
    </font>
    <font>
      <sz val="22"/>
      <color theme="1"/>
      <name val="TH SarabunPSK"/>
      <family val="2"/>
    </font>
    <font>
      <sz val="22"/>
      <name val="TH SarabunPSK"/>
      <family val="2"/>
    </font>
    <font>
      <b/>
      <sz val="26"/>
      <color theme="1"/>
      <name val="TH SarabunPSK"/>
      <family val="2"/>
    </font>
    <font>
      <sz val="36"/>
      <color theme="1"/>
      <name val="TH SarabunPSK"/>
      <family val="2"/>
    </font>
    <font>
      <b/>
      <sz val="72"/>
      <color theme="1"/>
      <name val="TH SarabunPSK"/>
      <family val="2"/>
    </font>
    <font>
      <b/>
      <sz val="100"/>
      <color theme="1"/>
      <name val="TH SarabunPSK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" fillId="0" borderId="0"/>
  </cellStyleXfs>
  <cellXfs count="802">
    <xf numFmtId="0" fontId="0" fillId="0" borderId="0" xfId="0"/>
    <xf numFmtId="0" fontId="3" fillId="2" borderId="2" xfId="0" applyFont="1" applyFill="1" applyBorder="1"/>
    <xf numFmtId="0" fontId="3" fillId="0" borderId="1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187" fontId="3" fillId="2" borderId="6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3" fillId="2" borderId="4" xfId="0" applyFont="1" applyFill="1" applyBorder="1" applyAlignment="1">
      <alignment horizontal="center"/>
    </xf>
    <xf numFmtId="0" fontId="3" fillId="2" borderId="1" xfId="0" quotePrefix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left" indent="2"/>
    </xf>
    <xf numFmtId="0" fontId="3" fillId="2" borderId="0" xfId="0" applyFont="1" applyFill="1"/>
    <xf numFmtId="0" fontId="3" fillId="2" borderId="1" xfId="0" applyFont="1" applyFill="1" applyBorder="1" applyAlignment="1">
      <alignment horizontal="left" indent="2"/>
    </xf>
    <xf numFmtId="0" fontId="3" fillId="2" borderId="7" xfId="0" applyFont="1" applyFill="1" applyBorder="1"/>
    <xf numFmtId="0" fontId="3" fillId="2" borderId="6" xfId="0" applyFont="1" applyFill="1" applyBorder="1" applyAlignment="1">
      <alignment horizontal="left" indent="2"/>
    </xf>
    <xf numFmtId="0" fontId="3" fillId="2" borderId="9" xfId="0" applyFont="1" applyFill="1" applyBorder="1"/>
    <xf numFmtId="43" fontId="3" fillId="2" borderId="0" xfId="0" applyNumberFormat="1" applyFont="1" applyFill="1"/>
    <xf numFmtId="0" fontId="9" fillId="0" borderId="11" xfId="0" applyFont="1" applyBorder="1"/>
    <xf numFmtId="43" fontId="9" fillId="0" borderId="11" xfId="1" applyFont="1" applyBorder="1"/>
    <xf numFmtId="0" fontId="10" fillId="0" borderId="11" xfId="0" applyFont="1" applyBorder="1" applyAlignment="1">
      <alignment horizontal="center" vertical="top"/>
    </xf>
    <xf numFmtId="0" fontId="10" fillId="0" borderId="11" xfId="0" applyFont="1" applyBorder="1" applyAlignment="1">
      <alignment horizontal="center" vertical="top" wrapText="1"/>
    </xf>
    <xf numFmtId="0" fontId="10" fillId="0" borderId="11" xfId="0" applyFont="1" applyBorder="1"/>
    <xf numFmtId="0" fontId="10" fillId="0" borderId="11" xfId="0" applyFont="1" applyBorder="1" applyAlignment="1">
      <alignment horizontal="center"/>
    </xf>
    <xf numFmtId="43" fontId="10" fillId="0" borderId="11" xfId="1" applyFont="1" applyBorder="1"/>
    <xf numFmtId="0" fontId="3" fillId="2" borderId="0" xfId="0" applyFont="1" applyFill="1" applyBorder="1" applyAlignment="1">
      <alignment horizontal="left" indent="2"/>
    </xf>
    <xf numFmtId="0" fontId="3" fillId="2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indent="2"/>
    </xf>
    <xf numFmtId="0" fontId="4" fillId="2" borderId="0" xfId="0" applyFont="1" applyFill="1" applyBorder="1" applyAlignment="1">
      <alignment horizontal="left" indent="2"/>
    </xf>
    <xf numFmtId="0" fontId="3" fillId="2" borderId="0" xfId="0" applyFont="1" applyFill="1" applyBorder="1"/>
    <xf numFmtId="190" fontId="3" fillId="0" borderId="0" xfId="0" quotePrefix="1" applyNumberFormat="1" applyFont="1" applyFill="1" applyBorder="1" applyAlignment="1">
      <alignment horizontal="left" indent="2"/>
    </xf>
    <xf numFmtId="0" fontId="7" fillId="2" borderId="0" xfId="0" applyFont="1" applyFill="1" applyBorder="1" applyAlignment="1">
      <alignment horizontal="left" indent="2"/>
    </xf>
    <xf numFmtId="0" fontId="3" fillId="0" borderId="0" xfId="0" applyFont="1" applyFill="1" applyBorder="1" applyAlignment="1">
      <alignment horizontal="center"/>
    </xf>
    <xf numFmtId="0" fontId="3" fillId="2" borderId="4" xfId="0" quotePrefix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0" xfId="0" applyFont="1" applyFill="1"/>
    <xf numFmtId="189" fontId="4" fillId="0" borderId="0" xfId="0" applyNumberFormat="1" applyFont="1" applyFill="1" applyBorder="1" applyAlignment="1"/>
    <xf numFmtId="0" fontId="5" fillId="0" borderId="1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3" fillId="0" borderId="12" xfId="0" quotePrefix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 indent="2"/>
    </xf>
    <xf numFmtId="0" fontId="3" fillId="0" borderId="0" xfId="0" quotePrefix="1" applyFont="1" applyFill="1" applyBorder="1" applyAlignment="1">
      <alignment horizontal="center" vertical="center" wrapText="1"/>
    </xf>
    <xf numFmtId="43" fontId="3" fillId="0" borderId="0" xfId="0" applyNumberFormat="1" applyFont="1" applyFill="1"/>
    <xf numFmtId="0" fontId="7" fillId="0" borderId="0" xfId="0" applyFont="1" applyFill="1"/>
    <xf numFmtId="0" fontId="7" fillId="0" borderId="0" xfId="0" applyFont="1" applyFill="1" applyBorder="1"/>
    <xf numFmtId="0" fontId="3" fillId="2" borderId="5" xfId="0" applyFont="1" applyFill="1" applyBorder="1"/>
    <xf numFmtId="0" fontId="3" fillId="2" borderId="5" xfId="0" applyFont="1" applyFill="1" applyBorder="1" applyAlignment="1">
      <alignment vertical="center"/>
    </xf>
    <xf numFmtId="43" fontId="3" fillId="2" borderId="4" xfId="1" applyFont="1" applyFill="1" applyBorder="1" applyAlignment="1">
      <alignment horizontal="center"/>
    </xf>
    <xf numFmtId="188" fontId="3" fillId="2" borderId="5" xfId="0" quotePrefix="1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left" indent="2"/>
    </xf>
    <xf numFmtId="0" fontId="3" fillId="2" borderId="4" xfId="0" applyFont="1" applyFill="1" applyBorder="1" applyAlignment="1">
      <alignment vertical="center"/>
    </xf>
    <xf numFmtId="0" fontId="3" fillId="2" borderId="5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left" indent="2"/>
    </xf>
    <xf numFmtId="0" fontId="3" fillId="2" borderId="16" xfId="0" applyFont="1" applyFill="1" applyBorder="1" applyAlignment="1">
      <alignment horizontal="left" indent="2"/>
    </xf>
    <xf numFmtId="0" fontId="3" fillId="2" borderId="3" xfId="0" applyFont="1" applyFill="1" applyBorder="1"/>
    <xf numFmtId="0" fontId="3" fillId="2" borderId="3" xfId="0" applyFont="1" applyFill="1" applyBorder="1" applyAlignment="1">
      <alignment vertical="center"/>
    </xf>
    <xf numFmtId="43" fontId="3" fillId="2" borderId="1" xfId="1" applyFont="1" applyFill="1" applyBorder="1" applyAlignment="1">
      <alignment horizontal="center"/>
    </xf>
    <xf numFmtId="188" fontId="3" fillId="2" borderId="1" xfId="0" quotePrefix="1" applyNumberFormat="1" applyFont="1" applyFill="1" applyBorder="1" applyAlignment="1">
      <alignment horizontal="center"/>
    </xf>
    <xf numFmtId="0" fontId="3" fillId="2" borderId="10" xfId="0" applyFont="1" applyFill="1" applyBorder="1"/>
    <xf numFmtId="0" fontId="3" fillId="2" borderId="10" xfId="0" applyFont="1" applyFill="1" applyBorder="1" applyAlignment="1">
      <alignment vertical="center"/>
    </xf>
    <xf numFmtId="43" fontId="3" fillId="2" borderId="6" xfId="1" applyFont="1" applyFill="1" applyBorder="1" applyAlignment="1">
      <alignment horizontal="center"/>
    </xf>
    <xf numFmtId="0" fontId="3" fillId="2" borderId="7" xfId="0" applyFont="1" applyFill="1" applyBorder="1" applyAlignment="1">
      <alignment horizontal="left" indent="2"/>
    </xf>
    <xf numFmtId="188" fontId="3" fillId="2" borderId="3" xfId="0" quotePrefix="1" applyNumberFormat="1" applyFont="1" applyFill="1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vertical="center"/>
    </xf>
    <xf numFmtId="0" fontId="3" fillId="2" borderId="6" xfId="0" applyFont="1" applyFill="1" applyBorder="1"/>
    <xf numFmtId="0" fontId="3" fillId="2" borderId="6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left"/>
    </xf>
    <xf numFmtId="0" fontId="3" fillId="2" borderId="0" xfId="0" applyFont="1" applyFill="1" applyAlignment="1">
      <alignment vertical="center"/>
    </xf>
    <xf numFmtId="0" fontId="3" fillId="2" borderId="6" xfId="0" applyFont="1" applyFill="1" applyBorder="1" applyAlignment="1">
      <alignment horizontal="left"/>
    </xf>
    <xf numFmtId="0" fontId="3" fillId="2" borderId="9" xfId="0" applyFont="1" applyFill="1" applyBorder="1" applyAlignment="1">
      <alignment vertical="center"/>
    </xf>
    <xf numFmtId="0" fontId="3" fillId="2" borderId="0" xfId="0" applyFont="1" applyFill="1" applyBorder="1" applyAlignment="1"/>
    <xf numFmtId="189" fontId="4" fillId="2" borderId="0" xfId="0" applyNumberFormat="1" applyFont="1" applyFill="1" applyBorder="1" applyAlignment="1"/>
    <xf numFmtId="0" fontId="5" fillId="2" borderId="11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43" fontId="5" fillId="2" borderId="14" xfId="3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3" fillId="2" borderId="11" xfId="0" quotePrefix="1" applyFont="1" applyFill="1" applyBorder="1" applyAlignment="1">
      <alignment horizontal="center" vertical="center" wrapText="1"/>
    </xf>
    <xf numFmtId="0" fontId="3" fillId="2" borderId="9" xfId="0" quotePrefix="1" applyFont="1" applyFill="1" applyBorder="1" applyAlignment="1">
      <alignment horizontal="center" vertical="center" wrapText="1"/>
    </xf>
    <xf numFmtId="0" fontId="3" fillId="2" borderId="6" xfId="0" quotePrefix="1" applyFont="1" applyFill="1" applyBorder="1" applyAlignment="1">
      <alignment horizontal="center" vertical="center" wrapText="1"/>
    </xf>
    <xf numFmtId="43" fontId="3" fillId="2" borderId="9" xfId="3" quotePrefix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 wrapText="1" indent="2"/>
    </xf>
    <xf numFmtId="0" fontId="3" fillId="2" borderId="8" xfId="0" applyFont="1" applyFill="1" applyBorder="1" applyAlignment="1">
      <alignment horizontal="left" indent="2"/>
    </xf>
    <xf numFmtId="188" fontId="3" fillId="2" borderId="4" xfId="0" quotePrefix="1" applyNumberFormat="1" applyFont="1" applyFill="1" applyBorder="1" applyAlignment="1">
      <alignment horizontal="center"/>
    </xf>
    <xf numFmtId="0" fontId="3" fillId="2" borderId="8" xfId="0" applyFont="1" applyFill="1" applyBorder="1"/>
    <xf numFmtId="0" fontId="3" fillId="2" borderId="9" xfId="0" applyFont="1" applyFill="1" applyBorder="1" applyAlignment="1">
      <alignment horizontal="left" indent="2"/>
    </xf>
    <xf numFmtId="0" fontId="6" fillId="2" borderId="1" xfId="0" applyFont="1" applyFill="1" applyBorder="1"/>
    <xf numFmtId="0" fontId="3" fillId="2" borderId="8" xfId="0" applyFont="1" applyFill="1" applyBorder="1" applyAlignment="1">
      <alignment vertical="center"/>
    </xf>
    <xf numFmtId="0" fontId="3" fillId="2" borderId="4" xfId="0" applyFont="1" applyFill="1" applyBorder="1"/>
    <xf numFmtId="0" fontId="3" fillId="2" borderId="3" xfId="0" applyFont="1" applyFill="1" applyBorder="1" applyAlignment="1">
      <alignment horizontal="left" indent="2"/>
    </xf>
    <xf numFmtId="0" fontId="3" fillId="2" borderId="10" xfId="0" applyFont="1" applyFill="1" applyBorder="1" applyAlignment="1">
      <alignment horizontal="left" indent="2"/>
    </xf>
    <xf numFmtId="43" fontId="3" fillId="2" borderId="7" xfId="1" applyFont="1" applyFill="1" applyBorder="1" applyAlignment="1">
      <alignment horizontal="center"/>
    </xf>
    <xf numFmtId="43" fontId="3" fillId="2" borderId="16" xfId="1" applyFont="1" applyFill="1" applyBorder="1" applyAlignment="1">
      <alignment horizontal="center"/>
    </xf>
    <xf numFmtId="0" fontId="3" fillId="2" borderId="0" xfId="0" applyFont="1" applyFill="1" applyAlignment="1">
      <alignment horizontal="left"/>
    </xf>
    <xf numFmtId="0" fontId="3" fillId="2" borderId="9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4" fontId="3" fillId="2" borderId="6" xfId="0" applyNumberFormat="1" applyFont="1" applyFill="1" applyBorder="1" applyAlignment="1">
      <alignment vertical="center"/>
    </xf>
    <xf numFmtId="4" fontId="3" fillId="2" borderId="1" xfId="0" applyNumberFormat="1" applyFont="1" applyFill="1" applyBorder="1" applyAlignment="1">
      <alignment vertical="center"/>
    </xf>
    <xf numFmtId="43" fontId="3" fillId="2" borderId="2" xfId="1" applyFont="1" applyFill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0" fontId="3" fillId="2" borderId="7" xfId="0" applyFont="1" applyFill="1" applyBorder="1" applyAlignment="1">
      <alignment vertical="center"/>
    </xf>
    <xf numFmtId="0" fontId="3" fillId="2" borderId="10" xfId="0" applyFont="1" applyFill="1" applyBorder="1" applyAlignment="1"/>
    <xf numFmtId="0" fontId="3" fillId="2" borderId="8" xfId="0" applyFont="1" applyFill="1" applyBorder="1" applyAlignment="1"/>
    <xf numFmtId="43" fontId="3" fillId="2" borderId="3" xfId="1" applyFont="1" applyFill="1" applyBorder="1" applyAlignment="1">
      <alignment horizontal="center"/>
    </xf>
    <xf numFmtId="0" fontId="3" fillId="2" borderId="0" xfId="0" applyFont="1" applyFill="1" applyBorder="1" applyAlignment="1">
      <alignment horizontal="left" indent="5"/>
    </xf>
    <xf numFmtId="189" fontId="3" fillId="2" borderId="6" xfId="0" applyNumberFormat="1" applyFont="1" applyFill="1" applyBorder="1" applyAlignment="1">
      <alignment horizontal="center"/>
    </xf>
    <xf numFmtId="43" fontId="5" fillId="2" borderId="15" xfId="0" applyNumberFormat="1" applyFont="1" applyFill="1" applyBorder="1" applyAlignment="1">
      <alignment horizontal="left" indent="2"/>
    </xf>
    <xf numFmtId="190" fontId="3" fillId="2" borderId="0" xfId="0" quotePrefix="1" applyNumberFormat="1" applyFont="1" applyFill="1" applyBorder="1" applyAlignment="1">
      <alignment horizontal="left" indent="2"/>
    </xf>
    <xf numFmtId="0" fontId="3" fillId="2" borderId="3" xfId="0" applyFont="1" applyFill="1" applyBorder="1" applyAlignment="1"/>
    <xf numFmtId="190" fontId="3" fillId="2" borderId="1" xfId="0" quotePrefix="1" applyNumberFormat="1" applyFont="1" applyFill="1" applyBorder="1" applyAlignment="1">
      <alignment horizontal="center"/>
    </xf>
    <xf numFmtId="0" fontId="3" fillId="2" borderId="5" xfId="0" applyFont="1" applyFill="1" applyBorder="1" applyAlignment="1"/>
    <xf numFmtId="190" fontId="3" fillId="2" borderId="6" xfId="0" quotePrefix="1" applyNumberFormat="1" applyFont="1" applyFill="1" applyBorder="1" applyAlignment="1">
      <alignment horizontal="center"/>
    </xf>
    <xf numFmtId="43" fontId="5" fillId="2" borderId="0" xfId="0" applyNumberFormat="1" applyFont="1" applyFill="1"/>
    <xf numFmtId="0" fontId="3" fillId="2" borderId="0" xfId="0" applyFont="1" applyFill="1" applyAlignment="1"/>
    <xf numFmtId="43" fontId="5" fillId="2" borderId="0" xfId="1" applyFont="1" applyFill="1"/>
    <xf numFmtId="0" fontId="3" fillId="2" borderId="0" xfId="0" applyFont="1" applyFill="1" applyAlignment="1">
      <alignment horizontal="left" indent="2"/>
    </xf>
    <xf numFmtId="0" fontId="3" fillId="2" borderId="3" xfId="0" quotePrefix="1" applyFont="1" applyFill="1" applyBorder="1" applyAlignment="1">
      <alignment horizontal="center"/>
    </xf>
    <xf numFmtId="0" fontId="8" fillId="0" borderId="0" xfId="0" quotePrefix="1" applyFont="1" applyAlignment="1">
      <alignment horizontal="center"/>
    </xf>
    <xf numFmtId="0" fontId="8" fillId="0" borderId="0" xfId="0" quotePrefix="1" applyFont="1"/>
    <xf numFmtId="0" fontId="3" fillId="2" borderId="0" xfId="0" applyFont="1" applyFill="1" applyAlignment="1">
      <alignment horizontal="center"/>
    </xf>
    <xf numFmtId="0" fontId="3" fillId="2" borderId="0" xfId="0" applyFont="1" applyFill="1" applyBorder="1" applyAlignment="1">
      <alignment horizontal="center" vertical="center"/>
    </xf>
    <xf numFmtId="0" fontId="8" fillId="0" borderId="1" xfId="0" quotePrefix="1" applyFont="1" applyBorder="1" applyAlignment="1">
      <alignment horizontal="center"/>
    </xf>
    <xf numFmtId="0" fontId="3" fillId="2" borderId="5" xfId="0" quotePrefix="1" applyFont="1" applyFill="1" applyBorder="1" applyAlignment="1">
      <alignment horizontal="center"/>
    </xf>
    <xf numFmtId="0" fontId="8" fillId="0" borderId="4" xfId="0" quotePrefix="1" applyFont="1" applyBorder="1" applyAlignment="1">
      <alignment horizontal="center"/>
    </xf>
    <xf numFmtId="0" fontId="3" fillId="2" borderId="6" xfId="0" quotePrefix="1" applyFont="1" applyFill="1" applyBorder="1" applyAlignment="1">
      <alignment horizontal="center"/>
    </xf>
    <xf numFmtId="0" fontId="3" fillId="2" borderId="0" xfId="4" applyFont="1" applyFill="1" applyAlignment="1">
      <alignment horizontal="center"/>
    </xf>
    <xf numFmtId="0" fontId="3" fillId="2" borderId="0" xfId="4" applyFont="1" applyFill="1"/>
    <xf numFmtId="191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 vertical="center"/>
    </xf>
    <xf numFmtId="43" fontId="5" fillId="2" borderId="0" xfId="1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2" borderId="2" xfId="0" applyFont="1" applyFill="1" applyBorder="1" applyAlignment="1">
      <alignment vertical="center"/>
    </xf>
    <xf numFmtId="0" fontId="3" fillId="2" borderId="16" xfId="0" applyFont="1" applyFill="1" applyBorder="1" applyAlignment="1">
      <alignment vertical="center"/>
    </xf>
    <xf numFmtId="0" fontId="3" fillId="2" borderId="4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 indent="2"/>
    </xf>
    <xf numFmtId="0" fontId="3" fillId="2" borderId="6" xfId="0" applyFont="1" applyFill="1" applyBorder="1" applyAlignment="1">
      <alignment horizontal="left" indent="5"/>
    </xf>
    <xf numFmtId="43" fontId="3" fillId="2" borderId="10" xfId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12" fillId="0" borderId="0" xfId="0" applyFont="1"/>
    <xf numFmtId="0" fontId="12" fillId="0" borderId="8" xfId="0" applyFont="1" applyBorder="1"/>
    <xf numFmtId="0" fontId="12" fillId="2" borderId="0" xfId="0" applyFont="1" applyFill="1" applyBorder="1" applyAlignment="1">
      <alignment horizontal="left" vertical="center" wrapText="1"/>
    </xf>
    <xf numFmtId="0" fontId="12" fillId="2" borderId="9" xfId="0" applyFont="1" applyFill="1" applyBorder="1" applyAlignment="1">
      <alignment horizontal="left" vertical="center" wrapText="1"/>
    </xf>
    <xf numFmtId="0" fontId="12" fillId="2" borderId="9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12" fillId="2" borderId="8" xfId="0" applyFont="1" applyFill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9" xfId="0" applyFont="1" applyBorder="1"/>
    <xf numFmtId="0" fontId="12" fillId="0" borderId="0" xfId="0" applyFont="1" applyBorder="1"/>
    <xf numFmtId="0" fontId="12" fillId="2" borderId="6" xfId="0" applyFont="1" applyFill="1" applyBorder="1" applyAlignment="1">
      <alignment horizontal="center" wrapText="1"/>
    </xf>
    <xf numFmtId="0" fontId="12" fillId="0" borderId="0" xfId="0" applyFont="1" applyAlignment="1">
      <alignment vertical="center"/>
    </xf>
    <xf numFmtId="43" fontId="12" fillId="2" borderId="4" xfId="1" applyFont="1" applyFill="1" applyBorder="1" applyAlignment="1">
      <alignment horizontal="center" vertical="center" wrapText="1"/>
    </xf>
    <xf numFmtId="43" fontId="12" fillId="2" borderId="1" xfId="1" applyFont="1" applyFill="1" applyBorder="1" applyAlignment="1">
      <alignment horizontal="center" vertical="center" wrapText="1"/>
    </xf>
    <xf numFmtId="0" fontId="12" fillId="0" borderId="4" xfId="0" applyFont="1" applyBorder="1"/>
    <xf numFmtId="0" fontId="12" fillId="0" borderId="1" xfId="0" applyFont="1" applyBorder="1" applyAlignment="1">
      <alignment horizontal="center"/>
    </xf>
    <xf numFmtId="187" fontId="12" fillId="0" borderId="4" xfId="0" applyNumberFormat="1" applyFont="1" applyBorder="1" applyAlignment="1">
      <alignment horizontal="center"/>
    </xf>
    <xf numFmtId="187" fontId="12" fillId="0" borderId="6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4" fillId="0" borderId="6" xfId="0" applyFont="1" applyBorder="1" applyAlignment="1"/>
    <xf numFmtId="43" fontId="4" fillId="0" borderId="0" xfId="1" applyFont="1" applyBorder="1"/>
    <xf numFmtId="0" fontId="4" fillId="0" borderId="0" xfId="0" applyFont="1" applyBorder="1" applyAlignment="1"/>
    <xf numFmtId="49" fontId="4" fillId="0" borderId="1" xfId="0" applyNumberFormat="1" applyFont="1" applyBorder="1" applyAlignment="1">
      <alignment horizontal="center" vertical="center" wrapText="1"/>
    </xf>
    <xf numFmtId="187" fontId="4" fillId="0" borderId="6" xfId="0" applyNumberFormat="1" applyFont="1" applyBorder="1" applyAlignment="1">
      <alignment horizontal="center"/>
    </xf>
    <xf numFmtId="187" fontId="4" fillId="0" borderId="4" xfId="0" applyNumberFormat="1" applyFont="1" applyBorder="1" applyAlignment="1">
      <alignment horizontal="center"/>
    </xf>
    <xf numFmtId="43" fontId="12" fillId="2" borderId="6" xfId="1" applyFont="1" applyFill="1" applyBorder="1" applyAlignment="1">
      <alignment horizontal="right" vertical="center" wrapText="1"/>
    </xf>
    <xf numFmtId="43" fontId="12" fillId="2" borderId="4" xfId="1" applyFont="1" applyFill="1" applyBorder="1" applyAlignment="1">
      <alignment horizontal="right" vertical="center" wrapText="1"/>
    </xf>
    <xf numFmtId="43" fontId="5" fillId="2" borderId="14" xfId="1" applyFont="1" applyFill="1" applyBorder="1" applyAlignment="1">
      <alignment horizontal="center" vertical="center" wrapText="1"/>
    </xf>
    <xf numFmtId="43" fontId="12" fillId="0" borderId="1" xfId="1" applyFont="1" applyBorder="1"/>
    <xf numFmtId="43" fontId="12" fillId="0" borderId="4" xfId="1" applyFont="1" applyBorder="1"/>
    <xf numFmtId="43" fontId="12" fillId="0" borderId="4" xfId="1" applyFont="1" applyBorder="1" applyAlignment="1">
      <alignment vertical="center"/>
    </xf>
    <xf numFmtId="43" fontId="12" fillId="0" borderId="1" xfId="1" applyFont="1" applyBorder="1" applyAlignment="1">
      <alignment vertical="center"/>
    </xf>
    <xf numFmtId="43" fontId="3" fillId="2" borderId="0" xfId="1" applyFont="1" applyFill="1"/>
    <xf numFmtId="188" fontId="3" fillId="2" borderId="2" xfId="0" quotePrefix="1" applyNumberFormat="1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43" fontId="3" fillId="2" borderId="0" xfId="1" quotePrefix="1" applyFont="1" applyFill="1" applyBorder="1" applyAlignment="1">
      <alignment horizontal="center" vertical="center" wrapText="1"/>
    </xf>
    <xf numFmtId="14" fontId="3" fillId="2" borderId="7" xfId="0" applyNumberFormat="1" applyFont="1" applyFill="1" applyBorder="1" applyAlignment="1">
      <alignment horizontal="center"/>
    </xf>
    <xf numFmtId="0" fontId="12" fillId="0" borderId="2" xfId="0" applyFont="1" applyBorder="1" applyAlignment="1">
      <alignment vertical="center"/>
    </xf>
    <xf numFmtId="0" fontId="12" fillId="2" borderId="1" xfId="0" applyFont="1" applyFill="1" applyBorder="1" applyAlignment="1">
      <alignment horizontal="left" wrapText="1"/>
    </xf>
    <xf numFmtId="0" fontId="12" fillId="2" borderId="4" xfId="0" applyFont="1" applyFill="1" applyBorder="1" applyAlignment="1">
      <alignment horizontal="left" wrapText="1"/>
    </xf>
    <xf numFmtId="0" fontId="12" fillId="2" borderId="4" xfId="0" applyFont="1" applyFill="1" applyBorder="1" applyAlignment="1">
      <alignment horizontal="center" wrapText="1"/>
    </xf>
    <xf numFmtId="0" fontId="12" fillId="0" borderId="1" xfId="0" applyFont="1" applyBorder="1"/>
    <xf numFmtId="0" fontId="12" fillId="2" borderId="6" xfId="0" applyFont="1" applyFill="1" applyBorder="1" applyAlignment="1"/>
    <xf numFmtId="43" fontId="12" fillId="2" borderId="6" xfId="1" applyFont="1" applyFill="1" applyBorder="1" applyAlignment="1">
      <alignment horizontal="right"/>
    </xf>
    <xf numFmtId="0" fontId="12" fillId="0" borderId="7" xfId="0" applyFont="1" applyBorder="1" applyAlignment="1">
      <alignment vertical="center"/>
    </xf>
    <xf numFmtId="0" fontId="12" fillId="2" borderId="6" xfId="0" applyFont="1" applyFill="1" applyBorder="1" applyAlignment="1">
      <alignment horizontal="left" wrapText="1"/>
    </xf>
    <xf numFmtId="0" fontId="3" fillId="2" borderId="12" xfId="0" quotePrefix="1" applyFont="1" applyFill="1" applyBorder="1" applyAlignment="1">
      <alignment horizontal="center" vertical="center" wrapText="1"/>
    </xf>
    <xf numFmtId="0" fontId="3" fillId="2" borderId="10" xfId="0" quotePrefix="1" applyFont="1" applyFill="1" applyBorder="1" applyAlignment="1">
      <alignment horizontal="center"/>
    </xf>
    <xf numFmtId="0" fontId="8" fillId="0" borderId="3" xfId="0" quotePrefix="1" applyFont="1" applyBorder="1" applyAlignment="1">
      <alignment horizontal="center"/>
    </xf>
    <xf numFmtId="0" fontId="8" fillId="0" borderId="5" xfId="0" quotePrefix="1" applyFont="1" applyBorder="1" applyAlignment="1">
      <alignment horizontal="center"/>
    </xf>
    <xf numFmtId="0" fontId="3" fillId="2" borderId="7" xfId="0" quotePrefix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12" fillId="0" borderId="2" xfId="0" applyFont="1" applyBorder="1"/>
    <xf numFmtId="0" fontId="12" fillId="2" borderId="7" xfId="0" applyFont="1" applyFill="1" applyBorder="1" applyAlignment="1">
      <alignment horizontal="left" vertical="center"/>
    </xf>
    <xf numFmtId="0" fontId="4" fillId="0" borderId="4" xfId="0" applyFont="1" applyBorder="1"/>
    <xf numFmtId="3" fontId="4" fillId="0" borderId="4" xfId="0" applyNumberFormat="1" applyFont="1" applyBorder="1"/>
    <xf numFmtId="0" fontId="4" fillId="0" borderId="1" xfId="0" applyFont="1" applyBorder="1"/>
    <xf numFmtId="0" fontId="4" fillId="0" borderId="6" xfId="0" applyFont="1" applyBorder="1"/>
    <xf numFmtId="43" fontId="3" fillId="2" borderId="0" xfId="1" applyFont="1" applyFill="1" applyAlignment="1">
      <alignment horizontal="center"/>
    </xf>
    <xf numFmtId="43" fontId="13" fillId="2" borderId="0" xfId="1" applyFont="1" applyFill="1"/>
    <xf numFmtId="43" fontId="3" fillId="2" borderId="0" xfId="0" applyNumberFormat="1" applyFont="1" applyFill="1" applyBorder="1" applyAlignment="1">
      <alignment horizontal="left" indent="2"/>
    </xf>
    <xf numFmtId="0" fontId="3" fillId="0" borderId="4" xfId="0" applyFont="1" applyBorder="1"/>
    <xf numFmtId="0" fontId="3" fillId="0" borderId="0" xfId="0" applyFont="1"/>
    <xf numFmtId="43" fontId="3" fillId="0" borderId="4" xfId="1" applyFont="1" applyBorder="1"/>
    <xf numFmtId="0" fontId="3" fillId="0" borderId="1" xfId="0" applyFont="1" applyBorder="1" applyAlignment="1">
      <alignment horizontal="center"/>
    </xf>
    <xf numFmtId="0" fontId="3" fillId="2" borderId="4" xfId="0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left" vertical="center" wrapText="1"/>
    </xf>
    <xf numFmtId="43" fontId="3" fillId="2" borderId="4" xfId="1" applyFont="1" applyFill="1" applyBorder="1" applyAlignment="1">
      <alignment horizontal="right" vertical="center" wrapText="1"/>
    </xf>
    <xf numFmtId="187" fontId="3" fillId="0" borderId="4" xfId="0" applyNumberFormat="1" applyFont="1" applyBorder="1" applyAlignment="1">
      <alignment horizontal="center"/>
    </xf>
    <xf numFmtId="0" fontId="3" fillId="0" borderId="1" xfId="0" applyFont="1" applyBorder="1"/>
    <xf numFmtId="0" fontId="3" fillId="0" borderId="8" xfId="0" applyFont="1" applyBorder="1"/>
    <xf numFmtId="43" fontId="3" fillId="0" borderId="1" xfId="1" applyFont="1" applyBorder="1"/>
    <xf numFmtId="0" fontId="3" fillId="2" borderId="6" xfId="0" applyFont="1" applyFill="1" applyBorder="1" applyAlignment="1">
      <alignment horizontal="center" wrapText="1"/>
    </xf>
    <xf numFmtId="0" fontId="3" fillId="2" borderId="9" xfId="0" applyFont="1" applyFill="1" applyBorder="1" applyAlignment="1">
      <alignment horizontal="left" vertical="center" wrapText="1"/>
    </xf>
    <xf numFmtId="43" fontId="3" fillId="2" borderId="6" xfId="1" applyFont="1" applyFill="1" applyBorder="1" applyAlignment="1">
      <alignment horizontal="right" vertical="center" wrapText="1"/>
    </xf>
    <xf numFmtId="0" fontId="3" fillId="2" borderId="9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187" fontId="3" fillId="0" borderId="6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43" fontId="3" fillId="0" borderId="4" xfId="1" applyFont="1" applyBorder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43" fontId="3" fillId="0" borderId="1" xfId="1" applyFont="1" applyBorder="1" applyAlignment="1">
      <alignment vertical="center"/>
    </xf>
    <xf numFmtId="0" fontId="3" fillId="2" borderId="6" xfId="0" applyFont="1" applyFill="1" applyBorder="1" applyAlignment="1">
      <alignment horizontal="left" wrapText="1"/>
    </xf>
    <xf numFmtId="0" fontId="3" fillId="0" borderId="9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9" xfId="0" applyFont="1" applyBorder="1"/>
    <xf numFmtId="0" fontId="3" fillId="0" borderId="0" xfId="0" applyFont="1" applyBorder="1"/>
    <xf numFmtId="0" fontId="3" fillId="2" borderId="4" xfId="0" applyFont="1" applyFill="1" applyBorder="1" applyAlignment="1">
      <alignment horizontal="left" wrapText="1"/>
    </xf>
    <xf numFmtId="43" fontId="3" fillId="2" borderId="4" xfId="1" applyFont="1" applyFill="1" applyBorder="1" applyAlignment="1">
      <alignment horizontal="center" vertical="center" wrapText="1"/>
    </xf>
    <xf numFmtId="0" fontId="3" fillId="0" borderId="7" xfId="0" applyFont="1" applyBorder="1" applyAlignment="1">
      <alignment vertical="center"/>
    </xf>
    <xf numFmtId="0" fontId="3" fillId="2" borderId="1" xfId="0" applyFont="1" applyFill="1" applyBorder="1" applyAlignment="1">
      <alignment horizontal="left" wrapText="1"/>
    </xf>
    <xf numFmtId="0" fontId="3" fillId="0" borderId="2" xfId="0" applyFont="1" applyBorder="1" applyAlignment="1">
      <alignment vertical="center"/>
    </xf>
    <xf numFmtId="43" fontId="3" fillId="2" borderId="1" xfId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2" borderId="6" xfId="0" applyFont="1" applyFill="1" applyBorder="1" applyAlignment="1"/>
    <xf numFmtId="43" fontId="3" fillId="2" borderId="6" xfId="1" applyFont="1" applyFill="1" applyBorder="1" applyAlignment="1">
      <alignment horizontal="right"/>
    </xf>
    <xf numFmtId="0" fontId="3" fillId="0" borderId="2" xfId="0" applyFont="1" applyBorder="1"/>
    <xf numFmtId="0" fontId="3" fillId="2" borderId="7" xfId="0" applyFont="1" applyFill="1" applyBorder="1" applyAlignment="1">
      <alignment horizontal="left" vertical="center"/>
    </xf>
    <xf numFmtId="0" fontId="4" fillId="0" borderId="16" xfId="0" applyFont="1" applyBorder="1"/>
    <xf numFmtId="0" fontId="4" fillId="0" borderId="7" xfId="0" applyFont="1" applyBorder="1" applyAlignment="1"/>
    <xf numFmtId="0" fontId="14" fillId="3" borderId="19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4" fontId="16" fillId="0" borderId="20" xfId="0" applyNumberFormat="1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3" fontId="16" fillId="0" borderId="20" xfId="0" applyNumberFormat="1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4" fontId="6" fillId="0" borderId="20" xfId="0" applyNumberFormat="1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4" fontId="16" fillId="0" borderId="17" xfId="0" applyNumberFormat="1" applyFont="1" applyBorder="1" applyAlignment="1">
      <alignment horizontal="center" vertical="center" wrapText="1"/>
    </xf>
    <xf numFmtId="190" fontId="14" fillId="3" borderId="17" xfId="0" applyNumberFormat="1" applyFont="1" applyFill="1" applyBorder="1" applyAlignment="1">
      <alignment horizontal="center" vertical="center" wrapText="1"/>
    </xf>
    <xf numFmtId="190" fontId="14" fillId="3" borderId="18" xfId="0" applyNumberFormat="1" applyFont="1" applyFill="1" applyBorder="1" applyAlignment="1">
      <alignment horizontal="center" vertical="center" wrapText="1"/>
    </xf>
    <xf numFmtId="190" fontId="16" fillId="0" borderId="20" xfId="0" applyNumberFormat="1" applyFont="1" applyBorder="1" applyAlignment="1">
      <alignment horizontal="center" vertical="center" wrapText="1"/>
    </xf>
    <xf numFmtId="190" fontId="16" fillId="0" borderId="18" xfId="0" applyNumberFormat="1" applyFont="1" applyBorder="1" applyAlignment="1">
      <alignment horizontal="center" vertical="center" wrapText="1"/>
    </xf>
    <xf numFmtId="190" fontId="15" fillId="0" borderId="20" xfId="0" applyNumberFormat="1" applyFont="1" applyBorder="1" applyAlignment="1">
      <alignment horizontal="center" vertical="center" wrapText="1"/>
    </xf>
    <xf numFmtId="190" fontId="0" fillId="0" borderId="0" xfId="0" applyNumberFormat="1"/>
    <xf numFmtId="192" fontId="16" fillId="0" borderId="20" xfId="0" applyNumberFormat="1" applyFont="1" applyBorder="1" applyAlignment="1">
      <alignment horizontal="center" vertical="center" wrapText="1"/>
    </xf>
    <xf numFmtId="192" fontId="16" fillId="0" borderId="22" xfId="0" applyNumberFormat="1" applyFont="1" applyBorder="1" applyAlignment="1">
      <alignment horizontal="center" vertical="center" wrapText="1"/>
    </xf>
    <xf numFmtId="192" fontId="16" fillId="0" borderId="1" xfId="0" applyNumberFormat="1" applyFont="1" applyBorder="1" applyAlignment="1">
      <alignment horizontal="center" vertical="center" wrapText="1"/>
    </xf>
    <xf numFmtId="192" fontId="16" fillId="0" borderId="6" xfId="0" applyNumberFormat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4" fontId="16" fillId="0" borderId="19" xfId="0" applyNumberFormat="1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4" fontId="16" fillId="0" borderId="25" xfId="0" applyNumberFormat="1" applyFont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 wrapText="1"/>
    </xf>
    <xf numFmtId="192" fontId="16" fillId="0" borderId="11" xfId="0" applyNumberFormat="1" applyFont="1" applyBorder="1" applyAlignment="1">
      <alignment vertical="center" wrapText="1"/>
    </xf>
    <xf numFmtId="192" fontId="16" fillId="0" borderId="26" xfId="0" applyNumberFormat="1" applyFont="1" applyBorder="1" applyAlignment="1">
      <alignment vertical="center" wrapText="1"/>
    </xf>
    <xf numFmtId="0" fontId="4" fillId="0" borderId="0" xfId="0" applyFont="1" applyBorder="1" applyAlignment="1">
      <alignment horizontal="left" vertical="center"/>
    </xf>
    <xf numFmtId="49" fontId="4" fillId="0" borderId="0" xfId="0" applyNumberFormat="1" applyFont="1" applyBorder="1" applyAlignment="1">
      <alignment horizontal="center" vertical="center" wrapText="1"/>
    </xf>
    <xf numFmtId="187" fontId="4" fillId="0" borderId="0" xfId="0" applyNumberFormat="1" applyFont="1" applyBorder="1" applyAlignment="1">
      <alignment horizontal="center"/>
    </xf>
    <xf numFmtId="3" fontId="4" fillId="0" borderId="0" xfId="0" applyNumberFormat="1" applyFont="1" applyBorder="1"/>
    <xf numFmtId="0" fontId="3" fillId="0" borderId="0" xfId="0" applyFont="1" applyFill="1" applyBorder="1" applyAlignment="1">
      <alignment horizontal="center"/>
    </xf>
    <xf numFmtId="0" fontId="3" fillId="2" borderId="0" xfId="0" applyFont="1" applyFill="1" applyAlignment="1"/>
    <xf numFmtId="0" fontId="3" fillId="0" borderId="0" xfId="0" applyFont="1" applyAlignment="1">
      <alignment horizontal="center"/>
    </xf>
    <xf numFmtId="0" fontId="4" fillId="0" borderId="0" xfId="0" applyFont="1" applyBorder="1" applyAlignment="1">
      <alignment horizontal="center" vertical="center"/>
    </xf>
    <xf numFmtId="43" fontId="4" fillId="0" borderId="0" xfId="1" applyFont="1" applyBorder="1" applyAlignment="1"/>
    <xf numFmtId="0" fontId="17" fillId="0" borderId="0" xfId="0" applyFont="1" applyFill="1" applyBorder="1"/>
    <xf numFmtId="0" fontId="17" fillId="2" borderId="0" xfId="0" applyFont="1" applyFill="1" applyBorder="1" applyAlignment="1"/>
    <xf numFmtId="0" fontId="17" fillId="0" borderId="0" xfId="0" applyFont="1" applyFill="1" applyBorder="1" applyAlignment="1"/>
    <xf numFmtId="0" fontId="17" fillId="0" borderId="0" xfId="0" applyFont="1" applyFill="1"/>
    <xf numFmtId="189" fontId="18" fillId="2" borderId="0" xfId="0" applyNumberFormat="1" applyFont="1" applyFill="1" applyBorder="1" applyAlignment="1"/>
    <xf numFmtId="189" fontId="18" fillId="0" borderId="0" xfId="0" applyNumberFormat="1" applyFont="1" applyFill="1" applyBorder="1" applyAlignment="1"/>
    <xf numFmtId="0" fontId="13" fillId="0" borderId="12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43" fontId="13" fillId="2" borderId="14" xfId="3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17" fillId="0" borderId="12" xfId="0" quotePrefix="1" applyFont="1" applyFill="1" applyBorder="1" applyAlignment="1">
      <alignment horizontal="center" vertical="center" wrapText="1"/>
    </xf>
    <xf numFmtId="0" fontId="17" fillId="2" borderId="11" xfId="0" quotePrefix="1" applyFont="1" applyFill="1" applyBorder="1" applyAlignment="1">
      <alignment horizontal="center" vertical="center" wrapText="1"/>
    </xf>
    <xf numFmtId="0" fontId="17" fillId="2" borderId="9" xfId="0" quotePrefix="1" applyFont="1" applyFill="1" applyBorder="1" applyAlignment="1">
      <alignment horizontal="center" vertical="center" wrapText="1"/>
    </xf>
    <xf numFmtId="0" fontId="17" fillId="2" borderId="6" xfId="0" quotePrefix="1" applyFont="1" applyFill="1" applyBorder="1" applyAlignment="1">
      <alignment horizontal="center" vertical="center" wrapText="1"/>
    </xf>
    <xf numFmtId="43" fontId="17" fillId="2" borderId="9" xfId="3" quotePrefix="1" applyFont="1" applyFill="1" applyBorder="1" applyAlignment="1">
      <alignment horizontal="center" vertical="center" wrapText="1"/>
    </xf>
    <xf numFmtId="192" fontId="13" fillId="2" borderId="10" xfId="0" applyNumberFormat="1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 wrapText="1" indent="2"/>
    </xf>
    <xf numFmtId="0" fontId="19" fillId="0" borderId="0" xfId="0" applyFont="1" applyFill="1" applyBorder="1" applyAlignment="1">
      <alignment horizontal="left" vertical="center" wrapText="1" indent="2"/>
    </xf>
    <xf numFmtId="0" fontId="17" fillId="0" borderId="0" xfId="0" quotePrefix="1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left" indent="2"/>
    </xf>
    <xf numFmtId="0" fontId="17" fillId="0" borderId="0" xfId="0" applyFont="1" applyFill="1" applyBorder="1" applyAlignment="1">
      <alignment horizontal="left" indent="2"/>
    </xf>
    <xf numFmtId="0" fontId="17" fillId="2" borderId="0" xfId="0" applyFont="1" applyFill="1"/>
    <xf numFmtId="0" fontId="20" fillId="0" borderId="0" xfId="0" applyFont="1" applyFill="1" applyBorder="1" applyAlignment="1">
      <alignment horizontal="left" indent="2"/>
    </xf>
    <xf numFmtId="0" fontId="20" fillId="0" borderId="0" xfId="0" applyFont="1" applyFill="1"/>
    <xf numFmtId="192" fontId="17" fillId="2" borderId="0" xfId="0" applyNumberFormat="1" applyFont="1" applyFill="1" applyAlignment="1">
      <alignment horizontal="center"/>
    </xf>
    <xf numFmtId="0" fontId="17" fillId="2" borderId="0" xfId="0" applyFont="1" applyFill="1" applyAlignment="1">
      <alignment horizontal="left" indent="2"/>
    </xf>
    <xf numFmtId="0" fontId="20" fillId="0" borderId="0" xfId="0" applyFont="1" applyFill="1" applyBorder="1"/>
    <xf numFmtId="0" fontId="9" fillId="0" borderId="1" xfId="0" applyFont="1" applyFill="1" applyBorder="1" applyAlignment="1">
      <alignment horizontal="center"/>
    </xf>
    <xf numFmtId="0" fontId="21" fillId="0" borderId="0" xfId="0" quotePrefix="1" applyFont="1" applyAlignment="1">
      <alignment horizontal="center"/>
    </xf>
    <xf numFmtId="0" fontId="9" fillId="2" borderId="1" xfId="0" applyFont="1" applyFill="1" applyBorder="1"/>
    <xf numFmtId="0" fontId="9" fillId="2" borderId="5" xfId="0" applyFont="1" applyFill="1" applyBorder="1" applyAlignment="1">
      <alignment vertical="center"/>
    </xf>
    <xf numFmtId="43" fontId="9" fillId="2" borderId="1" xfId="1" applyFont="1" applyFill="1" applyBorder="1" applyAlignment="1">
      <alignment horizontal="center"/>
    </xf>
    <xf numFmtId="192" fontId="9" fillId="2" borderId="1" xfId="0" quotePrefix="1" applyNumberFormat="1" applyFont="1" applyFill="1" applyBorder="1" applyAlignment="1">
      <alignment horizontal="center"/>
    </xf>
    <xf numFmtId="0" fontId="9" fillId="2" borderId="8" xfId="0" applyFont="1" applyFill="1" applyBorder="1" applyAlignment="1">
      <alignment horizontal="left" indent="2"/>
    </xf>
    <xf numFmtId="0" fontId="9" fillId="2" borderId="4" xfId="0" applyFont="1" applyFill="1" applyBorder="1" applyAlignment="1">
      <alignment horizontal="left" indent="2"/>
    </xf>
    <xf numFmtId="0" fontId="9" fillId="2" borderId="0" xfId="0" applyFont="1" applyFill="1" applyBorder="1" applyAlignment="1">
      <alignment horizontal="left" indent="2"/>
    </xf>
    <xf numFmtId="0" fontId="9" fillId="0" borderId="6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6" xfId="0" applyFont="1" applyFill="1" applyBorder="1"/>
    <xf numFmtId="0" fontId="9" fillId="2" borderId="4" xfId="0" applyFont="1" applyFill="1" applyBorder="1" applyAlignment="1">
      <alignment vertical="center"/>
    </xf>
    <xf numFmtId="43" fontId="9" fillId="2" borderId="6" xfId="1" applyFont="1" applyFill="1" applyBorder="1" applyAlignment="1">
      <alignment horizontal="center"/>
    </xf>
    <xf numFmtId="192" fontId="9" fillId="2" borderId="6" xfId="0" applyNumberFormat="1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2" borderId="1" xfId="0" quotePrefix="1" applyFont="1" applyFill="1" applyBorder="1" applyAlignment="1">
      <alignment horizontal="center"/>
    </xf>
    <xf numFmtId="0" fontId="9" fillId="2" borderId="3" xfId="0" applyFont="1" applyFill="1" applyBorder="1"/>
    <xf numFmtId="0" fontId="9" fillId="2" borderId="1" xfId="0" applyFont="1" applyFill="1" applyBorder="1" applyAlignment="1">
      <alignment vertical="center"/>
    </xf>
    <xf numFmtId="192" fontId="9" fillId="2" borderId="4" xfId="0" quotePrefix="1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 horizontal="left" indent="2"/>
    </xf>
    <xf numFmtId="0" fontId="9" fillId="0" borderId="10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9" fillId="2" borderId="10" xfId="0" applyFont="1" applyFill="1" applyBorder="1"/>
    <xf numFmtId="0" fontId="9" fillId="2" borderId="6" xfId="0" applyFont="1" applyFill="1" applyBorder="1" applyAlignment="1">
      <alignment vertical="center"/>
    </xf>
    <xf numFmtId="0" fontId="9" fillId="2" borderId="6" xfId="0" applyFont="1" applyFill="1" applyBorder="1" applyAlignment="1">
      <alignment horizontal="left" indent="2"/>
    </xf>
    <xf numFmtId="0" fontId="9" fillId="2" borderId="8" xfId="0" applyFont="1" applyFill="1" applyBorder="1"/>
    <xf numFmtId="0" fontId="9" fillId="2" borderId="9" xfId="0" applyFont="1" applyFill="1" applyBorder="1"/>
    <xf numFmtId="0" fontId="9" fillId="2" borderId="9" xfId="0" applyFont="1" applyFill="1" applyBorder="1" applyAlignment="1">
      <alignment horizontal="left" indent="2"/>
    </xf>
    <xf numFmtId="0" fontId="9" fillId="2" borderId="4" xfId="0" quotePrefix="1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5" xfId="0" applyFont="1" applyFill="1" applyBorder="1"/>
    <xf numFmtId="0" fontId="9" fillId="2" borderId="3" xfId="0" quotePrefix="1" applyFont="1" applyFill="1" applyBorder="1" applyAlignment="1">
      <alignment horizontal="center"/>
    </xf>
    <xf numFmtId="0" fontId="9" fillId="2" borderId="0" xfId="0" applyFont="1" applyFill="1"/>
    <xf numFmtId="0" fontId="9" fillId="2" borderId="10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8" xfId="0" applyFont="1" applyFill="1" applyBorder="1" applyAlignment="1">
      <alignment vertical="center"/>
    </xf>
    <xf numFmtId="0" fontId="9" fillId="2" borderId="9" xfId="0" applyFont="1" applyFill="1" applyBorder="1" applyAlignment="1">
      <alignment vertical="center"/>
    </xf>
    <xf numFmtId="0" fontId="9" fillId="2" borderId="5" xfId="0" quotePrefix="1" applyFont="1" applyFill="1" applyBorder="1" applyAlignment="1">
      <alignment horizontal="center"/>
    </xf>
    <xf numFmtId="0" fontId="9" fillId="2" borderId="4" xfId="0" applyFont="1" applyFill="1" applyBorder="1"/>
    <xf numFmtId="192" fontId="9" fillId="2" borderId="4" xfId="0" applyNumberFormat="1" applyFont="1" applyFill="1" applyBorder="1" applyAlignment="1">
      <alignment horizontal="center"/>
    </xf>
    <xf numFmtId="0" fontId="9" fillId="2" borderId="0" xfId="0" applyFont="1" applyFill="1" applyBorder="1"/>
    <xf numFmtId="0" fontId="9" fillId="2" borderId="2" xfId="0" applyFont="1" applyFill="1" applyBorder="1"/>
    <xf numFmtId="0" fontId="9" fillId="2" borderId="7" xfId="0" applyFont="1" applyFill="1" applyBorder="1"/>
    <xf numFmtId="43" fontId="9" fillId="2" borderId="4" xfId="1" applyFont="1" applyFill="1" applyBorder="1" applyAlignment="1">
      <alignment horizontal="center"/>
    </xf>
    <xf numFmtId="0" fontId="9" fillId="2" borderId="6" xfId="0" quotePrefix="1" applyFont="1" applyFill="1" applyBorder="1" applyAlignment="1">
      <alignment horizontal="center"/>
    </xf>
    <xf numFmtId="0" fontId="21" fillId="0" borderId="0" xfId="0" quotePrefix="1" applyFont="1"/>
    <xf numFmtId="0" fontId="9" fillId="2" borderId="3" xfId="0" applyFont="1" applyFill="1" applyBorder="1" applyAlignment="1">
      <alignment horizontal="left" indent="2"/>
    </xf>
    <xf numFmtId="0" fontId="9" fillId="2" borderId="10" xfId="0" applyFont="1" applyFill="1" applyBorder="1" applyAlignment="1">
      <alignment horizontal="left" indent="2"/>
    </xf>
    <xf numFmtId="0" fontId="9" fillId="2" borderId="16" xfId="0" applyFont="1" applyFill="1" applyBorder="1" applyAlignment="1">
      <alignment horizontal="left" indent="2"/>
    </xf>
    <xf numFmtId="0" fontId="9" fillId="2" borderId="2" xfId="0" applyFont="1" applyFill="1" applyBorder="1" applyAlignment="1">
      <alignment horizontal="left" indent="2"/>
    </xf>
    <xf numFmtId="0" fontId="9" fillId="2" borderId="7" xfId="0" applyFont="1" applyFill="1" applyBorder="1" applyAlignment="1">
      <alignment horizontal="left" indent="2"/>
    </xf>
    <xf numFmtId="0" fontId="21" fillId="0" borderId="1" xfId="0" quotePrefix="1" applyFont="1" applyBorder="1" applyAlignment="1">
      <alignment horizontal="center"/>
    </xf>
    <xf numFmtId="0" fontId="21" fillId="0" borderId="4" xfId="0" quotePrefix="1" applyFont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0" xfId="0" applyFont="1" applyFill="1" applyAlignment="1">
      <alignment vertical="center"/>
    </xf>
    <xf numFmtId="0" fontId="9" fillId="2" borderId="1" xfId="0" applyFont="1" applyFill="1" applyBorder="1" applyAlignment="1">
      <alignment horizontal="left"/>
    </xf>
    <xf numFmtId="0" fontId="9" fillId="2" borderId="6" xfId="0" applyFont="1" applyFill="1" applyBorder="1" applyAlignment="1">
      <alignment horizontal="left"/>
    </xf>
    <xf numFmtId="192" fontId="9" fillId="2" borderId="5" xfId="0" quotePrefix="1" applyNumberFormat="1" applyFont="1" applyFill="1" applyBorder="1" applyAlignment="1">
      <alignment horizontal="center"/>
    </xf>
    <xf numFmtId="192" fontId="9" fillId="2" borderId="5" xfId="0" applyNumberFormat="1" applyFont="1" applyFill="1" applyBorder="1" applyAlignment="1">
      <alignment horizontal="center"/>
    </xf>
    <xf numFmtId="0" fontId="9" fillId="2" borderId="3" xfId="0" applyFont="1" applyFill="1" applyBorder="1" applyAlignment="1">
      <alignment vertical="center"/>
    </xf>
    <xf numFmtId="0" fontId="9" fillId="2" borderId="10" xfId="0" applyFont="1" applyFill="1" applyBorder="1" applyAlignment="1">
      <alignment vertical="center"/>
    </xf>
    <xf numFmtId="192" fontId="9" fillId="2" borderId="3" xfId="0" quotePrefix="1" applyNumberFormat="1" applyFont="1" applyFill="1" applyBorder="1" applyAlignment="1">
      <alignment horizontal="center"/>
    </xf>
    <xf numFmtId="192" fontId="9" fillId="2" borderId="10" xfId="0" applyNumberFormat="1" applyFont="1" applyFill="1" applyBorder="1" applyAlignment="1">
      <alignment horizontal="center"/>
    </xf>
    <xf numFmtId="43" fontId="9" fillId="2" borderId="7" xfId="1" applyFont="1" applyFill="1" applyBorder="1" applyAlignment="1">
      <alignment horizontal="center"/>
    </xf>
    <xf numFmtId="43" fontId="9" fillId="2" borderId="16" xfId="1" applyFont="1" applyFill="1" applyBorder="1" applyAlignment="1">
      <alignment horizontal="center"/>
    </xf>
    <xf numFmtId="0" fontId="9" fillId="2" borderId="0" xfId="0" applyFont="1" applyFill="1" applyAlignment="1">
      <alignment horizontal="left"/>
    </xf>
    <xf numFmtId="0" fontId="9" fillId="2" borderId="9" xfId="0" applyFont="1" applyFill="1" applyBorder="1" applyAlignment="1">
      <alignment horizontal="left"/>
    </xf>
    <xf numFmtId="0" fontId="9" fillId="2" borderId="8" xfId="0" applyFont="1" applyFill="1" applyBorder="1" applyAlignment="1">
      <alignment horizontal="left"/>
    </xf>
    <xf numFmtId="4" fontId="9" fillId="2" borderId="6" xfId="0" applyNumberFormat="1" applyFont="1" applyFill="1" applyBorder="1" applyAlignment="1">
      <alignment vertical="center"/>
    </xf>
    <xf numFmtId="4" fontId="9" fillId="2" borderId="1" xfId="0" applyNumberFormat="1" applyFont="1" applyFill="1" applyBorder="1" applyAlignment="1">
      <alignment vertical="center"/>
    </xf>
    <xf numFmtId="43" fontId="9" fillId="2" borderId="2" xfId="1" applyFont="1" applyFill="1" applyBorder="1" applyAlignment="1">
      <alignment horizontal="center"/>
    </xf>
    <xf numFmtId="0" fontId="9" fillId="2" borderId="0" xfId="0" applyFont="1" applyFill="1" applyBorder="1" applyAlignment="1">
      <alignment horizontal="left"/>
    </xf>
    <xf numFmtId="0" fontId="9" fillId="2" borderId="7" xfId="0" applyFont="1" applyFill="1" applyBorder="1" applyAlignment="1">
      <alignment vertical="center"/>
    </xf>
    <xf numFmtId="0" fontId="9" fillId="2" borderId="10" xfId="0" applyFont="1" applyFill="1" applyBorder="1" applyAlignment="1"/>
    <xf numFmtId="0" fontId="9" fillId="2" borderId="0" xfId="0" applyFont="1" applyFill="1" applyBorder="1" applyAlignment="1"/>
    <xf numFmtId="0" fontId="9" fillId="2" borderId="8" xfId="0" applyFont="1" applyFill="1" applyBorder="1" applyAlignment="1"/>
    <xf numFmtId="0" fontId="9" fillId="2" borderId="2" xfId="0" applyFont="1" applyFill="1" applyBorder="1" applyAlignment="1">
      <alignment vertical="center"/>
    </xf>
    <xf numFmtId="0" fontId="9" fillId="2" borderId="16" xfId="0" applyFont="1" applyFill="1" applyBorder="1" applyAlignment="1">
      <alignment vertical="center"/>
    </xf>
    <xf numFmtId="0" fontId="9" fillId="2" borderId="4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 indent="2"/>
    </xf>
    <xf numFmtId="0" fontId="9" fillId="2" borderId="6" xfId="0" applyFont="1" applyFill="1" applyBorder="1" applyAlignment="1">
      <alignment horizontal="left" indent="5"/>
    </xf>
    <xf numFmtId="43" fontId="9" fillId="2" borderId="3" xfId="1" applyFont="1" applyFill="1" applyBorder="1" applyAlignment="1">
      <alignment horizontal="center"/>
    </xf>
    <xf numFmtId="43" fontId="9" fillId="2" borderId="10" xfId="1" applyFont="1" applyFill="1" applyBorder="1" applyAlignment="1">
      <alignment horizontal="center"/>
    </xf>
    <xf numFmtId="0" fontId="22" fillId="0" borderId="16" xfId="0" applyFont="1" applyBorder="1"/>
    <xf numFmtId="0" fontId="22" fillId="0" borderId="8" xfId="0" applyFont="1" applyBorder="1" applyAlignment="1">
      <alignment horizontal="left" vertical="center"/>
    </xf>
    <xf numFmtId="192" fontId="9" fillId="2" borderId="2" xfId="0" quotePrefix="1" applyNumberFormat="1" applyFont="1" applyFill="1" applyBorder="1" applyAlignment="1">
      <alignment horizontal="center"/>
    </xf>
    <xf numFmtId="49" fontId="22" fillId="0" borderId="1" xfId="0" applyNumberFormat="1" applyFont="1" applyBorder="1" applyAlignment="1">
      <alignment horizontal="center" vertical="center" wrapText="1"/>
    </xf>
    <xf numFmtId="0" fontId="22" fillId="0" borderId="7" xfId="0" applyFont="1" applyBorder="1" applyAlignment="1"/>
    <xf numFmtId="0" fontId="22" fillId="0" borderId="9" xfId="0" applyFont="1" applyBorder="1" applyAlignment="1">
      <alignment horizontal="left" vertical="center"/>
    </xf>
    <xf numFmtId="192" fontId="9" fillId="2" borderId="7" xfId="0" applyNumberFormat="1" applyFont="1" applyFill="1" applyBorder="1" applyAlignment="1">
      <alignment horizontal="center"/>
    </xf>
    <xf numFmtId="187" fontId="22" fillId="0" borderId="6" xfId="0" applyNumberFormat="1" applyFont="1" applyBorder="1" applyAlignment="1">
      <alignment horizontal="center"/>
    </xf>
    <xf numFmtId="0" fontId="22" fillId="0" borderId="4" xfId="0" applyFont="1" applyBorder="1"/>
    <xf numFmtId="0" fontId="22" fillId="0" borderId="6" xfId="0" applyFont="1" applyBorder="1" applyAlignment="1"/>
    <xf numFmtId="3" fontId="22" fillId="0" borderId="4" xfId="0" applyNumberFormat="1" applyFont="1" applyBorder="1"/>
    <xf numFmtId="0" fontId="9" fillId="0" borderId="4" xfId="0" applyFont="1" applyBorder="1"/>
    <xf numFmtId="0" fontId="9" fillId="0" borderId="0" xfId="0" applyFont="1"/>
    <xf numFmtId="43" fontId="9" fillId="0" borderId="4" xfId="1" applyFont="1" applyBorder="1"/>
    <xf numFmtId="0" fontId="9" fillId="0" borderId="1" xfId="0" applyFont="1" applyBorder="1" applyAlignment="1">
      <alignment horizontal="center"/>
    </xf>
    <xf numFmtId="0" fontId="9" fillId="2" borderId="4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left" vertical="center" wrapText="1"/>
    </xf>
    <xf numFmtId="43" fontId="9" fillId="2" borderId="4" xfId="1" applyFont="1" applyFill="1" applyBorder="1" applyAlignment="1">
      <alignment horizontal="right" vertical="center" wrapText="1"/>
    </xf>
    <xf numFmtId="187" fontId="9" fillId="0" borderId="4" xfId="0" applyNumberFormat="1" applyFont="1" applyBorder="1" applyAlignment="1">
      <alignment horizontal="center"/>
    </xf>
    <xf numFmtId="0" fontId="21" fillId="0" borderId="3" xfId="0" quotePrefix="1" applyFont="1" applyBorder="1" applyAlignment="1">
      <alignment horizontal="center"/>
    </xf>
    <xf numFmtId="0" fontId="9" fillId="0" borderId="1" xfId="0" applyFont="1" applyBorder="1"/>
    <xf numFmtId="0" fontId="9" fillId="0" borderId="8" xfId="0" applyFont="1" applyBorder="1"/>
    <xf numFmtId="43" fontId="9" fillId="0" borderId="1" xfId="1" applyFont="1" applyBorder="1"/>
    <xf numFmtId="0" fontId="9" fillId="2" borderId="6" xfId="0" applyFont="1" applyFill="1" applyBorder="1" applyAlignment="1">
      <alignment horizontal="center" wrapText="1"/>
    </xf>
    <xf numFmtId="0" fontId="9" fillId="2" borderId="9" xfId="0" applyFont="1" applyFill="1" applyBorder="1" applyAlignment="1">
      <alignment horizontal="left" vertical="center" wrapText="1"/>
    </xf>
    <xf numFmtId="43" fontId="9" fillId="2" borderId="6" xfId="1" applyFont="1" applyFill="1" applyBorder="1" applyAlignment="1">
      <alignment horizontal="right" vertical="center" wrapText="1"/>
    </xf>
    <xf numFmtId="0" fontId="9" fillId="2" borderId="0" xfId="0" applyFont="1" applyFill="1" applyBorder="1" applyAlignment="1">
      <alignment horizontal="left" indent="5"/>
    </xf>
    <xf numFmtId="0" fontId="9" fillId="2" borderId="9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left" vertical="center"/>
    </xf>
    <xf numFmtId="187" fontId="9" fillId="0" borderId="6" xfId="0" applyNumberFormat="1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43" fontId="9" fillId="0" borderId="4" xfId="1" applyFont="1" applyBorder="1" applyAlignment="1">
      <alignment vertical="center"/>
    </xf>
    <xf numFmtId="0" fontId="21" fillId="0" borderId="5" xfId="0" quotePrefix="1" applyFont="1" applyBorder="1" applyAlignment="1">
      <alignment horizontal="center"/>
    </xf>
    <xf numFmtId="0" fontId="9" fillId="2" borderId="8" xfId="0" applyFont="1" applyFill="1" applyBorder="1" applyAlignment="1">
      <alignment horizontal="left" vertical="center"/>
    </xf>
    <xf numFmtId="43" fontId="9" fillId="0" borderId="1" xfId="1" applyFont="1" applyBorder="1" applyAlignment="1">
      <alignment vertical="center"/>
    </xf>
    <xf numFmtId="0" fontId="9" fillId="2" borderId="6" xfId="0" applyFont="1" applyFill="1" applyBorder="1" applyAlignment="1">
      <alignment horizontal="left" wrapText="1"/>
    </xf>
    <xf numFmtId="0" fontId="9" fillId="0" borderId="9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22" fillId="0" borderId="1" xfId="0" applyFont="1" applyBorder="1"/>
    <xf numFmtId="0" fontId="22" fillId="0" borderId="6" xfId="0" applyFont="1" applyBorder="1"/>
    <xf numFmtId="187" fontId="22" fillId="0" borderId="4" xfId="0" applyNumberFormat="1" applyFont="1" applyBorder="1" applyAlignment="1">
      <alignment horizontal="center"/>
    </xf>
    <xf numFmtId="0" fontId="9" fillId="0" borderId="9" xfId="0" applyFont="1" applyBorder="1"/>
    <xf numFmtId="0" fontId="9" fillId="0" borderId="0" xfId="0" applyFont="1" applyBorder="1"/>
    <xf numFmtId="0" fontId="23" fillId="2" borderId="0" xfId="0" applyFont="1" applyFill="1" applyBorder="1" applyAlignment="1">
      <alignment horizontal="left" indent="2"/>
    </xf>
    <xf numFmtId="0" fontId="9" fillId="2" borderId="0" xfId="0" quotePrefix="1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9" fillId="2" borderId="2" xfId="0" quotePrefix="1" applyFont="1" applyFill="1" applyBorder="1" applyAlignment="1">
      <alignment horizontal="center"/>
    </xf>
    <xf numFmtId="0" fontId="21" fillId="0" borderId="2" xfId="0" quotePrefix="1" applyFont="1" applyBorder="1" applyAlignment="1">
      <alignment horizontal="center"/>
    </xf>
    <xf numFmtId="0" fontId="22" fillId="2" borderId="0" xfId="0" applyFont="1" applyFill="1" applyBorder="1" applyAlignment="1">
      <alignment horizontal="left" indent="2"/>
    </xf>
    <xf numFmtId="0" fontId="9" fillId="2" borderId="7" xfId="0" applyFont="1" applyFill="1" applyBorder="1" applyAlignment="1">
      <alignment horizontal="center"/>
    </xf>
    <xf numFmtId="0" fontId="9" fillId="2" borderId="8" xfId="0" quotePrefix="1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left" wrapText="1"/>
    </xf>
    <xf numFmtId="43" fontId="9" fillId="2" borderId="4" xfId="1" applyFont="1" applyFill="1" applyBorder="1" applyAlignment="1">
      <alignment horizontal="center" vertical="center" wrapText="1"/>
    </xf>
    <xf numFmtId="0" fontId="9" fillId="0" borderId="7" xfId="0" applyFont="1" applyBorder="1" applyAlignment="1">
      <alignment vertical="center"/>
    </xf>
    <xf numFmtId="0" fontId="9" fillId="2" borderId="1" xfId="0" applyFont="1" applyFill="1" applyBorder="1" applyAlignment="1">
      <alignment horizontal="left" wrapText="1"/>
    </xf>
    <xf numFmtId="0" fontId="9" fillId="0" borderId="2" xfId="0" applyFont="1" applyBorder="1" applyAlignment="1">
      <alignment vertical="center"/>
    </xf>
    <xf numFmtId="43" fontId="9" fillId="2" borderId="1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9" fillId="2" borderId="4" xfId="0" applyFont="1" applyFill="1" applyBorder="1" applyAlignment="1"/>
    <xf numFmtId="43" fontId="9" fillId="2" borderId="6" xfId="1" applyFont="1" applyFill="1" applyBorder="1" applyAlignment="1">
      <alignment horizontal="right"/>
    </xf>
    <xf numFmtId="0" fontId="9" fillId="0" borderId="2" xfId="0" applyFont="1" applyBorder="1"/>
    <xf numFmtId="0" fontId="9" fillId="2" borderId="6" xfId="0" applyFont="1" applyFill="1" applyBorder="1" applyAlignment="1"/>
    <xf numFmtId="0" fontId="9" fillId="2" borderId="7" xfId="0" applyFont="1" applyFill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43" fontId="9" fillId="2" borderId="1" xfId="0" applyNumberFormat="1" applyFont="1" applyFill="1" applyBorder="1"/>
    <xf numFmtId="192" fontId="9" fillId="2" borderId="1" xfId="0" applyNumberFormat="1" applyFont="1" applyFill="1" applyBorder="1" applyAlignment="1">
      <alignment horizontal="center"/>
    </xf>
    <xf numFmtId="0" fontId="22" fillId="0" borderId="6" xfId="0" applyFont="1" applyBorder="1" applyAlignment="1">
      <alignment horizontal="left" vertical="center"/>
    </xf>
    <xf numFmtId="187" fontId="24" fillId="0" borderId="6" xfId="0" applyNumberFormat="1" applyFont="1" applyBorder="1" applyAlignment="1">
      <alignment horizontal="center"/>
    </xf>
    <xf numFmtId="43" fontId="9" fillId="2" borderId="4" xfId="0" applyNumberFormat="1" applyFont="1" applyFill="1" applyBorder="1"/>
    <xf numFmtId="0" fontId="9" fillId="2" borderId="16" xfId="0" quotePrefix="1" applyFont="1" applyFill="1" applyBorder="1" applyAlignment="1">
      <alignment horizontal="center"/>
    </xf>
    <xf numFmtId="0" fontId="9" fillId="2" borderId="2" xfId="0" quotePrefix="1" applyFont="1" applyFill="1" applyBorder="1" applyAlignment="1"/>
    <xf numFmtId="0" fontId="22" fillId="0" borderId="6" xfId="0" applyFont="1" applyBorder="1" applyAlignment="1">
      <alignment horizontal="left" vertical="center" wrapText="1"/>
    </xf>
    <xf numFmtId="4" fontId="22" fillId="0" borderId="1" xfId="0" applyNumberFormat="1" applyFont="1" applyBorder="1" applyAlignment="1">
      <alignment horizontal="left" vertical="center"/>
    </xf>
    <xf numFmtId="0" fontId="9" fillId="2" borderId="16" xfId="0" quotePrefix="1" applyFont="1" applyFill="1" applyBorder="1" applyAlignment="1"/>
    <xf numFmtId="4" fontId="22" fillId="0" borderId="4" xfId="0" applyNumberFormat="1" applyFont="1" applyBorder="1"/>
    <xf numFmtId="0" fontId="21" fillId="0" borderId="2" xfId="0" quotePrefix="1" applyFont="1" applyBorder="1"/>
    <xf numFmtId="0" fontId="9" fillId="0" borderId="0" xfId="0" applyFont="1" applyFill="1"/>
    <xf numFmtId="192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 indent="2"/>
    </xf>
    <xf numFmtId="43" fontId="10" fillId="2" borderId="29" xfId="0" applyNumberFormat="1" applyFont="1" applyFill="1" applyBorder="1"/>
    <xf numFmtId="0" fontId="9" fillId="0" borderId="0" xfId="0" applyFont="1" applyFill="1" applyBorder="1"/>
    <xf numFmtId="0" fontId="9" fillId="0" borderId="0" xfId="0" applyFont="1" applyFill="1" applyBorder="1" applyAlignment="1">
      <alignment horizontal="left" indent="2"/>
    </xf>
    <xf numFmtId="0" fontId="9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left" indent="2"/>
    </xf>
    <xf numFmtId="0" fontId="23" fillId="0" borderId="0" xfId="0" applyFont="1" applyFill="1"/>
    <xf numFmtId="43" fontId="22" fillId="0" borderId="2" xfId="1" applyFont="1" applyBorder="1"/>
    <xf numFmtId="3" fontId="9" fillId="0" borderId="0" xfId="0" applyNumberFormat="1" applyFont="1"/>
    <xf numFmtId="0" fontId="23" fillId="0" borderId="0" xfId="0" applyFont="1" applyFill="1" applyBorder="1"/>
    <xf numFmtId="0" fontId="3" fillId="0" borderId="0" xfId="0" applyFont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0" fontId="22" fillId="0" borderId="4" xfId="0" applyFont="1" applyBorder="1" applyAlignment="1"/>
    <xf numFmtId="0" fontId="22" fillId="0" borderId="4" xfId="0" applyFont="1" applyBorder="1" applyAlignment="1">
      <alignment horizontal="left" vertical="center"/>
    </xf>
    <xf numFmtId="187" fontId="24" fillId="0" borderId="4" xfId="0" applyNumberFormat="1" applyFont="1" applyBorder="1" applyAlignment="1">
      <alignment horizontal="center"/>
    </xf>
    <xf numFmtId="192" fontId="9" fillId="2" borderId="0" xfId="0" applyNumberFormat="1" applyFont="1" applyFill="1" applyBorder="1" applyAlignment="1">
      <alignment horizontal="center"/>
    </xf>
    <xf numFmtId="4" fontId="4" fillId="0" borderId="0" xfId="0" applyNumberFormat="1" applyFont="1" applyBorder="1"/>
    <xf numFmtId="0" fontId="4" fillId="0" borderId="0" xfId="0" applyFont="1" applyBorder="1"/>
    <xf numFmtId="43" fontId="25" fillId="0" borderId="0" xfId="0" applyNumberFormat="1" applyFont="1" applyBorder="1" applyAlignment="1">
      <alignment horizontal="center" vertical="center"/>
    </xf>
    <xf numFmtId="0" fontId="17" fillId="0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2" borderId="0" xfId="0" applyFont="1" applyFill="1" applyAlignment="1"/>
    <xf numFmtId="0" fontId="17" fillId="0" borderId="0" xfId="0" applyFont="1" applyFill="1" applyBorder="1" applyAlignment="1">
      <alignment horizontal="center"/>
    </xf>
    <xf numFmtId="0" fontId="17" fillId="0" borderId="0" xfId="0" applyFont="1"/>
    <xf numFmtId="0" fontId="17" fillId="0" borderId="0" xfId="0" applyFont="1" applyAlignment="1">
      <alignment horizontal="center"/>
    </xf>
    <xf numFmtId="0" fontId="17" fillId="0" borderId="11" xfId="0" applyFont="1" applyFill="1" applyBorder="1" applyAlignment="1">
      <alignment horizontal="center"/>
    </xf>
    <xf numFmtId="0" fontId="17" fillId="2" borderId="11" xfId="0" quotePrefix="1" applyFont="1" applyFill="1" applyBorder="1" applyAlignment="1">
      <alignment horizontal="center"/>
    </xf>
    <xf numFmtId="0" fontId="17" fillId="2" borderId="11" xfId="0" applyFont="1" applyFill="1" applyBorder="1"/>
    <xf numFmtId="0" fontId="17" fillId="2" borderId="11" xfId="0" applyFont="1" applyFill="1" applyBorder="1" applyAlignment="1">
      <alignment vertical="center"/>
    </xf>
    <xf numFmtId="43" fontId="17" fillId="2" borderId="11" xfId="1" applyFont="1" applyFill="1" applyBorder="1" applyAlignment="1">
      <alignment horizontal="center"/>
    </xf>
    <xf numFmtId="188" fontId="17" fillId="2" borderId="11" xfId="0" quotePrefix="1" applyNumberFormat="1" applyFont="1" applyFill="1" applyBorder="1" applyAlignment="1">
      <alignment horizontal="center"/>
    </xf>
    <xf numFmtId="0" fontId="17" fillId="2" borderId="11" xfId="0" applyFont="1" applyFill="1" applyBorder="1" applyAlignment="1">
      <alignment horizontal="left" indent="2"/>
    </xf>
    <xf numFmtId="0" fontId="17" fillId="2" borderId="11" xfId="0" applyFont="1" applyFill="1" applyBorder="1" applyAlignment="1">
      <alignment horizontal="left"/>
    </xf>
    <xf numFmtId="17" fontId="17" fillId="0" borderId="0" xfId="0" applyNumberFormat="1" applyFont="1"/>
    <xf numFmtId="0" fontId="3" fillId="0" borderId="11" xfId="0" applyFont="1" applyFill="1" applyBorder="1" applyAlignment="1">
      <alignment horizontal="center"/>
    </xf>
    <xf numFmtId="0" fontId="3" fillId="2" borderId="11" xfId="0" quotePrefix="1" applyFont="1" applyFill="1" applyBorder="1" applyAlignment="1">
      <alignment horizontal="center"/>
    </xf>
    <xf numFmtId="0" fontId="3" fillId="2" borderId="11" xfId="0" applyFont="1" applyFill="1" applyBorder="1"/>
    <xf numFmtId="0" fontId="3" fillId="2" borderId="11" xfId="0" applyFont="1" applyFill="1" applyBorder="1" applyAlignment="1">
      <alignment vertical="center"/>
    </xf>
    <xf numFmtId="43" fontId="3" fillId="2" borderId="11" xfId="1" applyFont="1" applyFill="1" applyBorder="1" applyAlignment="1">
      <alignment horizontal="center"/>
    </xf>
    <xf numFmtId="188" fontId="3" fillId="2" borderId="11" xfId="0" quotePrefix="1" applyNumberFormat="1" applyFont="1" applyFill="1" applyBorder="1" applyAlignment="1">
      <alignment horizontal="center"/>
    </xf>
    <xf numFmtId="0" fontId="3" fillId="2" borderId="11" xfId="0" applyFont="1" applyFill="1" applyBorder="1" applyAlignment="1">
      <alignment horizontal="left" indent="2"/>
    </xf>
    <xf numFmtId="0" fontId="3" fillId="2" borderId="11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3" fillId="2" borderId="0" xfId="0" applyFont="1" applyFill="1" applyAlignment="1"/>
    <xf numFmtId="0" fontId="3" fillId="2" borderId="11" xfId="0" applyFont="1" applyFill="1" applyBorder="1" applyAlignment="1">
      <alignment horizontal="center"/>
    </xf>
    <xf numFmtId="188" fontId="3" fillId="2" borderId="12" xfId="0" quotePrefix="1" applyNumberFormat="1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2" borderId="12" xfId="0" applyFont="1" applyFill="1" applyBorder="1"/>
    <xf numFmtId="0" fontId="3" fillId="2" borderId="13" xfId="0" applyFont="1" applyFill="1" applyBorder="1"/>
    <xf numFmtId="43" fontId="3" fillId="2" borderId="14" xfId="1" applyFont="1" applyFill="1" applyBorder="1" applyAlignment="1">
      <alignment horizontal="center"/>
    </xf>
    <xf numFmtId="0" fontId="3" fillId="2" borderId="12" xfId="0" applyFont="1" applyFill="1" applyBorder="1" applyAlignment="1">
      <alignment vertical="center"/>
    </xf>
    <xf numFmtId="43" fontId="3" fillId="2" borderId="12" xfId="1" applyFont="1" applyFill="1" applyBorder="1" applyAlignment="1">
      <alignment horizontal="center"/>
    </xf>
    <xf numFmtId="0" fontId="3" fillId="2" borderId="13" xfId="0" applyFont="1" applyFill="1" applyBorder="1" applyAlignment="1">
      <alignment horizontal="left"/>
    </xf>
    <xf numFmtId="0" fontId="8" fillId="0" borderId="11" xfId="0" quotePrefix="1" applyFont="1" applyBorder="1" applyAlignment="1">
      <alignment horizontal="center"/>
    </xf>
    <xf numFmtId="0" fontId="8" fillId="0" borderId="11" xfId="0" quotePrefix="1" applyFont="1" applyBorder="1"/>
    <xf numFmtId="4" fontId="3" fillId="2" borderId="11" xfId="0" applyNumberFormat="1" applyFont="1" applyFill="1" applyBorder="1" applyAlignment="1">
      <alignment vertical="center"/>
    </xf>
    <xf numFmtId="0" fontId="3" fillId="2" borderId="11" xfId="0" applyFont="1" applyFill="1" applyBorder="1" applyAlignment="1"/>
    <xf numFmtId="0" fontId="6" fillId="2" borderId="11" xfId="0" applyFont="1" applyFill="1" applyBorder="1"/>
    <xf numFmtId="0" fontId="17" fillId="2" borderId="0" xfId="0" quotePrefix="1" applyFont="1" applyFill="1" applyBorder="1" applyAlignment="1">
      <alignment horizontal="center"/>
    </xf>
    <xf numFmtId="0" fontId="17" fillId="2" borderId="0" xfId="0" applyFont="1" applyFill="1" applyBorder="1" applyAlignment="1">
      <alignment horizontal="left"/>
    </xf>
    <xf numFmtId="0" fontId="17" fillId="2" borderId="0" xfId="0" applyFont="1" applyFill="1" applyBorder="1" applyAlignment="1">
      <alignment vertical="center"/>
    </xf>
    <xf numFmtId="188" fontId="17" fillId="2" borderId="0" xfId="0" quotePrefix="1" applyNumberFormat="1" applyFont="1" applyFill="1" applyBorder="1" applyAlignment="1">
      <alignment horizontal="center"/>
    </xf>
    <xf numFmtId="43" fontId="13" fillId="2" borderId="15" xfId="1" applyFont="1" applyFill="1" applyBorder="1" applyAlignment="1">
      <alignment horizontal="center"/>
    </xf>
    <xf numFmtId="43" fontId="13" fillId="0" borderId="15" xfId="0" applyNumberFormat="1" applyFont="1" applyBorder="1" applyAlignment="1">
      <alignment horizontal="center"/>
    </xf>
    <xf numFmtId="43" fontId="13" fillId="2" borderId="15" xfId="0" applyNumberFormat="1" applyFont="1" applyFill="1" applyBorder="1"/>
    <xf numFmtId="43" fontId="13" fillId="0" borderId="0" xfId="0" applyNumberFormat="1" applyFont="1" applyAlignment="1">
      <alignment horizontal="center"/>
    </xf>
    <xf numFmtId="0" fontId="17" fillId="2" borderId="11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43" fontId="13" fillId="0" borderId="0" xfId="0" applyNumberFormat="1" applyFont="1" applyBorder="1" applyAlignment="1">
      <alignment horizontal="center"/>
    </xf>
    <xf numFmtId="43" fontId="13" fillId="2" borderId="0" xfId="0" applyNumberFormat="1" applyFont="1" applyFill="1" applyBorder="1"/>
    <xf numFmtId="43" fontId="5" fillId="2" borderId="0" xfId="0" applyNumberFormat="1" applyFont="1" applyFill="1" applyBorder="1" applyAlignment="1">
      <alignment horizontal="left" indent="2"/>
    </xf>
    <xf numFmtId="0" fontId="3" fillId="2" borderId="0" xfId="0" quotePrefix="1" applyFont="1" applyFill="1" applyBorder="1" applyAlignment="1">
      <alignment horizontal="center"/>
    </xf>
    <xf numFmtId="43" fontId="3" fillId="2" borderId="0" xfId="1" applyFont="1" applyFill="1" applyBorder="1" applyAlignment="1">
      <alignment horizontal="center"/>
    </xf>
    <xf numFmtId="188" fontId="3" fillId="2" borderId="0" xfId="0" quotePrefix="1" applyNumberFormat="1" applyFont="1" applyFill="1" applyBorder="1" applyAlignment="1">
      <alignment horizontal="center"/>
    </xf>
    <xf numFmtId="43" fontId="12" fillId="0" borderId="0" xfId="1" applyFont="1" applyBorder="1"/>
    <xf numFmtId="0" fontId="12" fillId="0" borderId="0" xfId="0" applyFont="1" applyBorder="1" applyAlignment="1">
      <alignment horizontal="center"/>
    </xf>
    <xf numFmtId="0" fontId="12" fillId="2" borderId="0" xfId="0" applyFont="1" applyFill="1" applyBorder="1" applyAlignment="1">
      <alignment horizontal="center" wrapText="1"/>
    </xf>
    <xf numFmtId="43" fontId="12" fillId="2" borderId="0" xfId="1" applyFont="1" applyFill="1" applyBorder="1" applyAlignment="1">
      <alignment horizontal="right" vertical="center" wrapText="1"/>
    </xf>
    <xf numFmtId="187" fontId="12" fillId="0" borderId="0" xfId="0" applyNumberFormat="1" applyFont="1" applyBorder="1" applyAlignment="1">
      <alignment horizontal="center"/>
    </xf>
    <xf numFmtId="0" fontId="8" fillId="0" borderId="0" xfId="0" quotePrefix="1" applyFont="1" applyBorder="1" applyAlignment="1">
      <alignment horizontal="center"/>
    </xf>
    <xf numFmtId="43" fontId="12" fillId="0" borderId="0" xfId="1" applyFont="1" applyBorder="1" applyAlignment="1">
      <alignment vertical="center"/>
    </xf>
    <xf numFmtId="0" fontId="12" fillId="2" borderId="0" xfId="0" applyFont="1" applyFill="1" applyBorder="1" applyAlignment="1">
      <alignment horizontal="left" wrapText="1"/>
    </xf>
    <xf numFmtId="14" fontId="3" fillId="2" borderId="0" xfId="0" applyNumberFormat="1" applyFont="1" applyFill="1" applyBorder="1" applyAlignment="1">
      <alignment horizontal="center"/>
    </xf>
    <xf numFmtId="43" fontId="12" fillId="2" borderId="0" xfId="1" applyFont="1" applyFill="1" applyBorder="1" applyAlignment="1">
      <alignment horizontal="center" vertical="center" wrapText="1"/>
    </xf>
    <xf numFmtId="0" fontId="12" fillId="2" borderId="0" xfId="0" applyFont="1" applyFill="1" applyBorder="1" applyAlignment="1"/>
    <xf numFmtId="43" fontId="12" fillId="2" borderId="0" xfId="1" applyFont="1" applyFill="1" applyBorder="1" applyAlignment="1">
      <alignment horizontal="right"/>
    </xf>
    <xf numFmtId="43" fontId="13" fillId="2" borderId="0" xfId="1" applyFont="1" applyFill="1" applyBorder="1"/>
    <xf numFmtId="43" fontId="3" fillId="2" borderId="0" xfId="1" applyFont="1" applyFill="1" applyBorder="1"/>
    <xf numFmtId="0" fontId="5" fillId="0" borderId="11" xfId="0" applyFont="1" applyFill="1" applyBorder="1" applyAlignment="1">
      <alignment horizontal="center" vertical="center" wrapText="1"/>
    </xf>
    <xf numFmtId="43" fontId="5" fillId="2" borderId="11" xfId="1" applyFont="1" applyFill="1" applyBorder="1" applyAlignment="1">
      <alignment horizontal="center" vertical="center" wrapText="1"/>
    </xf>
    <xf numFmtId="0" fontId="3" fillId="0" borderId="11" xfId="0" applyFont="1" applyBorder="1"/>
    <xf numFmtId="43" fontId="3" fillId="0" borderId="11" xfId="1" applyFont="1" applyBorder="1"/>
    <xf numFmtId="0" fontId="3" fillId="0" borderId="11" xfId="0" applyFont="1" applyBorder="1" applyAlignment="1">
      <alignment horizontal="center"/>
    </xf>
    <xf numFmtId="0" fontId="4" fillId="0" borderId="11" xfId="0" applyFont="1" applyBorder="1"/>
    <xf numFmtId="0" fontId="4" fillId="0" borderId="11" xfId="0" applyFont="1" applyBorder="1" applyAlignment="1">
      <alignment horizontal="left" vertical="center"/>
    </xf>
    <xf numFmtId="49" fontId="4" fillId="0" borderId="11" xfId="0" applyNumberFormat="1" applyFont="1" applyBorder="1" applyAlignment="1">
      <alignment horizontal="center" vertical="center" wrapText="1"/>
    </xf>
    <xf numFmtId="0" fontId="21" fillId="0" borderId="11" xfId="0" quotePrefix="1" applyFont="1" applyBorder="1" applyAlignment="1">
      <alignment horizontal="center"/>
    </xf>
    <xf numFmtId="0" fontId="9" fillId="2" borderId="11" xfId="0" applyFont="1" applyFill="1" applyBorder="1"/>
    <xf numFmtId="0" fontId="9" fillId="2" borderId="11" xfId="0" applyFont="1" applyFill="1" applyBorder="1" applyAlignment="1">
      <alignment vertical="center"/>
    </xf>
    <xf numFmtId="43" fontId="9" fillId="2" borderId="11" xfId="1" applyFont="1" applyFill="1" applyBorder="1" applyAlignment="1">
      <alignment horizontal="center"/>
    </xf>
    <xf numFmtId="192" fontId="9" fillId="2" borderId="11" xfId="0" quotePrefix="1" applyNumberFormat="1" applyFont="1" applyFill="1" applyBorder="1" applyAlignment="1">
      <alignment horizontal="center"/>
    </xf>
    <xf numFmtId="0" fontId="9" fillId="2" borderId="11" xfId="0" applyFont="1" applyFill="1" applyBorder="1" applyAlignment="1">
      <alignment horizontal="left" indent="2"/>
    </xf>
    <xf numFmtId="4" fontId="9" fillId="2" borderId="11" xfId="0" applyNumberFormat="1" applyFont="1" applyFill="1" applyBorder="1" applyAlignment="1">
      <alignment vertical="center"/>
    </xf>
    <xf numFmtId="0" fontId="9" fillId="2" borderId="11" xfId="0" applyFont="1" applyFill="1" applyBorder="1" applyAlignment="1">
      <alignment horizontal="left"/>
    </xf>
    <xf numFmtId="0" fontId="22" fillId="0" borderId="11" xfId="0" applyFont="1" applyBorder="1"/>
    <xf numFmtId="0" fontId="22" fillId="0" borderId="11" xfId="0" applyFont="1" applyBorder="1" applyAlignment="1">
      <alignment horizontal="left" vertical="center"/>
    </xf>
    <xf numFmtId="49" fontId="22" fillId="0" borderId="11" xfId="0" applyNumberFormat="1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/>
    </xf>
    <xf numFmtId="0" fontId="9" fillId="2" borderId="11" xfId="0" quotePrefix="1" applyFont="1" applyFill="1" applyBorder="1" applyAlignment="1">
      <alignment horizontal="center"/>
    </xf>
    <xf numFmtId="43" fontId="9" fillId="2" borderId="11" xfId="0" applyNumberFormat="1" applyFont="1" applyFill="1" applyBorder="1"/>
    <xf numFmtId="192" fontId="9" fillId="2" borderId="11" xfId="0" applyNumberFormat="1" applyFont="1" applyFill="1" applyBorder="1" applyAlignment="1">
      <alignment horizontal="center"/>
    </xf>
    <xf numFmtId="0" fontId="17" fillId="0" borderId="11" xfId="0" quotePrefix="1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/>
    </xf>
    <xf numFmtId="3" fontId="22" fillId="0" borderId="11" xfId="0" applyNumberFormat="1" applyFont="1" applyBorder="1"/>
    <xf numFmtId="0" fontId="9" fillId="2" borderId="11" xfId="0" quotePrefix="1" applyFont="1" applyFill="1" applyBorder="1" applyAlignment="1"/>
    <xf numFmtId="0" fontId="9" fillId="2" borderId="11" xfId="0" applyFont="1" applyFill="1" applyBorder="1" applyAlignment="1">
      <alignment horizontal="center"/>
    </xf>
    <xf numFmtId="0" fontId="13" fillId="0" borderId="11" xfId="0" applyFont="1" applyFill="1" applyBorder="1" applyAlignment="1">
      <alignment horizontal="center" vertical="center" wrapText="1"/>
    </xf>
    <xf numFmtId="43" fontId="13" fillId="2" borderId="11" xfId="3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43" fontId="13" fillId="2" borderId="1" xfId="3" applyFont="1" applyFill="1" applyBorder="1" applyAlignment="1">
      <alignment horizontal="center" vertical="center" wrapText="1"/>
    </xf>
    <xf numFmtId="0" fontId="9" fillId="0" borderId="11" xfId="0" applyFont="1" applyFill="1" applyBorder="1"/>
    <xf numFmtId="43" fontId="22" fillId="0" borderId="11" xfId="1" applyFont="1" applyBorder="1"/>
    <xf numFmtId="43" fontId="22" fillId="0" borderId="0" xfId="1" applyFont="1" applyBorder="1"/>
    <xf numFmtId="0" fontId="9" fillId="0" borderId="12" xfId="0" applyFont="1" applyFill="1" applyBorder="1" applyAlignment="1">
      <alignment horizontal="center"/>
    </xf>
    <xf numFmtId="0" fontId="9" fillId="2" borderId="14" xfId="0" quotePrefix="1" applyFont="1" applyFill="1" applyBorder="1" applyAlignment="1">
      <alignment horizontal="center"/>
    </xf>
    <xf numFmtId="0" fontId="9" fillId="2" borderId="14" xfId="0" applyFont="1" applyFill="1" applyBorder="1" applyAlignment="1">
      <alignment horizontal="left" indent="2"/>
    </xf>
    <xf numFmtId="0" fontId="21" fillId="0" borderId="12" xfId="0" quotePrefix="1" applyFont="1" applyBorder="1" applyAlignment="1">
      <alignment horizontal="center"/>
    </xf>
    <xf numFmtId="0" fontId="9" fillId="0" borderId="13" xfId="0" applyFont="1" applyBorder="1"/>
    <xf numFmtId="4" fontId="22" fillId="0" borderId="11" xfId="0" applyNumberFormat="1" applyFont="1" applyBorder="1" applyAlignment="1">
      <alignment horizontal="left" vertical="center"/>
    </xf>
    <xf numFmtId="43" fontId="9" fillId="0" borderId="11" xfId="1" applyFont="1" applyBorder="1" applyAlignment="1">
      <alignment vertical="center"/>
    </xf>
    <xf numFmtId="0" fontId="22" fillId="0" borderId="0" xfId="0" applyFont="1" applyBorder="1" applyAlignment="1">
      <alignment horizontal="left" vertical="center"/>
    </xf>
    <xf numFmtId="192" fontId="9" fillId="2" borderId="16" xfId="0" applyNumberFormat="1" applyFont="1" applyFill="1" applyBorder="1" applyAlignment="1">
      <alignment horizontal="center"/>
    </xf>
    <xf numFmtId="0" fontId="9" fillId="2" borderId="11" xfId="0" applyFont="1" applyFill="1" applyBorder="1" applyAlignment="1"/>
    <xf numFmtId="0" fontId="9" fillId="2" borderId="11" xfId="0" applyFont="1" applyFill="1" applyBorder="1" applyAlignment="1">
      <alignment horizontal="left" vertical="center"/>
    </xf>
    <xf numFmtId="0" fontId="9" fillId="0" borderId="11" xfId="0" applyFont="1" applyBorder="1" applyAlignment="1">
      <alignment vertical="center"/>
    </xf>
    <xf numFmtId="43" fontId="9" fillId="2" borderId="11" xfId="1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43" fontId="13" fillId="2" borderId="0" xfId="3" applyFont="1" applyFill="1" applyBorder="1" applyAlignment="1">
      <alignment horizontal="center" vertical="center" wrapText="1"/>
    </xf>
    <xf numFmtId="0" fontId="22" fillId="0" borderId="0" xfId="0" applyFont="1" applyBorder="1"/>
    <xf numFmtId="49" fontId="22" fillId="0" borderId="0" xfId="0" applyNumberFormat="1" applyFont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left" wrapText="1"/>
    </xf>
    <xf numFmtId="0" fontId="9" fillId="4" borderId="3" xfId="0" quotePrefix="1" applyFont="1" applyFill="1" applyBorder="1" applyAlignment="1">
      <alignment horizontal="center"/>
    </xf>
    <xf numFmtId="0" fontId="22" fillId="4" borderId="1" xfId="0" applyFont="1" applyFill="1" applyBorder="1"/>
    <xf numFmtId="0" fontId="22" fillId="4" borderId="8" xfId="0" applyFont="1" applyFill="1" applyBorder="1" applyAlignment="1">
      <alignment horizontal="left" vertical="center"/>
    </xf>
    <xf numFmtId="43" fontId="9" fillId="4" borderId="4" xfId="1" applyFont="1" applyFill="1" applyBorder="1" applyAlignment="1">
      <alignment horizontal="center"/>
    </xf>
    <xf numFmtId="192" fontId="9" fillId="4" borderId="2" xfId="0" quotePrefix="1" applyNumberFormat="1" applyFont="1" applyFill="1" applyBorder="1" applyAlignment="1">
      <alignment horizontal="center"/>
    </xf>
    <xf numFmtId="49" fontId="22" fillId="4" borderId="1" xfId="0" applyNumberFormat="1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left" indent="2"/>
    </xf>
    <xf numFmtId="0" fontId="9" fillId="4" borderId="0" xfId="0" applyFont="1" applyFill="1" applyBorder="1" applyAlignment="1">
      <alignment horizontal="left" indent="2"/>
    </xf>
    <xf numFmtId="0" fontId="9" fillId="4" borderId="10" xfId="0" applyFont="1" applyFill="1" applyBorder="1" applyAlignment="1">
      <alignment horizontal="center"/>
    </xf>
    <xf numFmtId="0" fontId="22" fillId="4" borderId="9" xfId="0" applyFont="1" applyFill="1" applyBorder="1" applyAlignment="1">
      <alignment horizontal="left" vertical="center"/>
    </xf>
    <xf numFmtId="192" fontId="9" fillId="4" borderId="7" xfId="0" applyNumberFormat="1" applyFont="1" applyFill="1" applyBorder="1" applyAlignment="1">
      <alignment horizontal="center"/>
    </xf>
    <xf numFmtId="0" fontId="9" fillId="2" borderId="0" xfId="0" applyFont="1" applyFill="1" applyBorder="1" applyAlignment="1">
      <alignment vertical="center"/>
    </xf>
    <xf numFmtId="0" fontId="13" fillId="0" borderId="10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43" fontId="13" fillId="2" borderId="9" xfId="3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left" vertical="center" wrapText="1"/>
    </xf>
    <xf numFmtId="43" fontId="9" fillId="2" borderId="0" xfId="1" applyFont="1" applyFill="1" applyBorder="1" applyAlignment="1">
      <alignment horizontal="center"/>
    </xf>
    <xf numFmtId="192" fontId="9" fillId="2" borderId="0" xfId="0" quotePrefix="1" applyNumberFormat="1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 vertical="center" wrapText="1"/>
    </xf>
    <xf numFmtId="0" fontId="22" fillId="2" borderId="8" xfId="0" applyFont="1" applyFill="1" applyBorder="1"/>
    <xf numFmtId="43" fontId="9" fillId="2" borderId="8" xfId="1" applyFont="1" applyFill="1" applyBorder="1" applyAlignment="1">
      <alignment horizontal="center"/>
    </xf>
    <xf numFmtId="192" fontId="9" fillId="2" borderId="8" xfId="0" quotePrefix="1" applyNumberFormat="1" applyFont="1" applyFill="1" applyBorder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left" vertical="center"/>
    </xf>
    <xf numFmtId="0" fontId="17" fillId="2" borderId="6" xfId="0" applyFont="1" applyFill="1" applyBorder="1" applyAlignment="1">
      <alignment horizontal="left" vertical="center" wrapText="1"/>
    </xf>
    <xf numFmtId="43" fontId="13" fillId="2" borderId="6" xfId="3" applyFont="1" applyFill="1" applyBorder="1" applyAlignment="1">
      <alignment horizontal="center" vertical="center" wrapText="1"/>
    </xf>
    <xf numFmtId="49" fontId="22" fillId="2" borderId="1" xfId="0" applyNumberFormat="1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/>
    </xf>
    <xf numFmtId="0" fontId="22" fillId="4" borderId="6" xfId="0" applyFont="1" applyFill="1" applyBorder="1"/>
    <xf numFmtId="187" fontId="22" fillId="4" borderId="4" xfId="0" applyNumberFormat="1" applyFont="1" applyFill="1" applyBorder="1" applyAlignment="1">
      <alignment horizontal="center"/>
    </xf>
    <xf numFmtId="0" fontId="17" fillId="0" borderId="1" xfId="0" quotePrefix="1" applyFont="1" applyFill="1" applyBorder="1" applyAlignment="1">
      <alignment horizontal="center" vertical="center" wrapText="1"/>
    </xf>
    <xf numFmtId="0" fontId="17" fillId="2" borderId="1" xfId="0" quotePrefix="1" applyFont="1" applyFill="1" applyBorder="1" applyAlignment="1">
      <alignment horizontal="center" vertical="center" wrapText="1"/>
    </xf>
    <xf numFmtId="0" fontId="17" fillId="2" borderId="0" xfId="0" quotePrefix="1" applyFont="1" applyFill="1" applyBorder="1" applyAlignment="1">
      <alignment horizontal="center" vertical="center" wrapText="1"/>
    </xf>
    <xf numFmtId="0" fontId="17" fillId="2" borderId="4" xfId="0" quotePrefix="1" applyFont="1" applyFill="1" applyBorder="1" applyAlignment="1">
      <alignment horizontal="center" vertical="center" wrapText="1"/>
    </xf>
    <xf numFmtId="43" fontId="17" fillId="2" borderId="0" xfId="3" quotePrefix="1" applyFont="1" applyFill="1" applyBorder="1" applyAlignment="1">
      <alignment horizontal="center" vertical="center" wrapText="1"/>
    </xf>
    <xf numFmtId="192" fontId="13" fillId="2" borderId="5" xfId="0" applyNumberFormat="1" applyFont="1" applyFill="1" applyBorder="1" applyAlignment="1">
      <alignment horizontal="center" vertical="center" wrapText="1"/>
    </xf>
    <xf numFmtId="192" fontId="9" fillId="2" borderId="6" xfId="0" quotePrefix="1" applyNumberFormat="1" applyFont="1" applyFill="1" applyBorder="1" applyAlignment="1">
      <alignment horizontal="center"/>
    </xf>
    <xf numFmtId="0" fontId="17" fillId="2" borderId="13" xfId="0" quotePrefix="1" applyFont="1" applyFill="1" applyBorder="1" applyAlignment="1">
      <alignment horizontal="center" vertical="center" wrapText="1"/>
    </xf>
    <xf numFmtId="43" fontId="17" fillId="2" borderId="13" xfId="3" quotePrefix="1" applyFont="1" applyFill="1" applyBorder="1" applyAlignment="1">
      <alignment horizontal="center" vertical="center" wrapText="1"/>
    </xf>
    <xf numFmtId="192" fontId="13" fillId="2" borderId="12" xfId="0" applyNumberFormat="1" applyFont="1" applyFill="1" applyBorder="1" applyAlignment="1">
      <alignment horizontal="center" vertical="center" wrapText="1"/>
    </xf>
    <xf numFmtId="43" fontId="9" fillId="2" borderId="9" xfId="1" applyFont="1" applyFill="1" applyBorder="1" applyAlignment="1">
      <alignment horizontal="center"/>
    </xf>
    <xf numFmtId="192" fontId="9" fillId="2" borderId="9" xfId="0" quotePrefix="1" applyNumberFormat="1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4" borderId="6" xfId="0" applyFont="1" applyFill="1" applyBorder="1" applyAlignment="1">
      <alignment horizontal="center"/>
    </xf>
    <xf numFmtId="192" fontId="9" fillId="2" borderId="9" xfId="0" applyNumberFormat="1" applyFont="1" applyFill="1" applyBorder="1" applyAlignment="1">
      <alignment horizontal="center"/>
    </xf>
    <xf numFmtId="4" fontId="9" fillId="2" borderId="4" xfId="0" applyNumberFormat="1" applyFont="1" applyFill="1" applyBorder="1" applyAlignment="1">
      <alignment vertical="center"/>
    </xf>
    <xf numFmtId="0" fontId="9" fillId="2" borderId="10" xfId="0" quotePrefix="1" applyFont="1" applyFill="1" applyBorder="1" applyAlignment="1">
      <alignment horizontal="center"/>
    </xf>
    <xf numFmtId="49" fontId="22" fillId="0" borderId="6" xfId="0" applyNumberFormat="1" applyFont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/>
    </xf>
    <xf numFmtId="0" fontId="23" fillId="0" borderId="3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3" fontId="22" fillId="0" borderId="6" xfId="0" applyNumberFormat="1" applyFont="1" applyBorder="1"/>
    <xf numFmtId="0" fontId="22" fillId="0" borderId="8" xfId="0" applyFont="1" applyBorder="1"/>
    <xf numFmtId="192" fontId="9" fillId="2" borderId="8" xfId="0" applyNumberFormat="1" applyFont="1" applyFill="1" applyBorder="1" applyAlignment="1">
      <alignment horizontal="center"/>
    </xf>
    <xf numFmtId="0" fontId="22" fillId="0" borderId="9" xfId="0" applyFont="1" applyBorder="1"/>
    <xf numFmtId="0" fontId="9" fillId="0" borderId="10" xfId="0" applyFont="1" applyFill="1" applyBorder="1"/>
    <xf numFmtId="0" fontId="22" fillId="0" borderId="13" xfId="0" applyFont="1" applyBorder="1"/>
    <xf numFmtId="192" fontId="9" fillId="2" borderId="13" xfId="0" applyNumberFormat="1" applyFont="1" applyFill="1" applyBorder="1" applyAlignment="1">
      <alignment horizontal="center"/>
    </xf>
    <xf numFmtId="49" fontId="22" fillId="0" borderId="13" xfId="0" applyNumberFormat="1" applyFont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/>
    </xf>
    <xf numFmtId="0" fontId="13" fillId="0" borderId="3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43" fontId="13" fillId="2" borderId="2" xfId="3" applyFont="1" applyFill="1" applyBorder="1" applyAlignment="1">
      <alignment horizontal="center" vertical="center" wrapText="1"/>
    </xf>
    <xf numFmtId="0" fontId="21" fillId="0" borderId="6" xfId="0" quotePrefix="1" applyFont="1" applyBorder="1" applyAlignment="1">
      <alignment horizontal="center"/>
    </xf>
    <xf numFmtId="43" fontId="9" fillId="0" borderId="1" xfId="1" applyFont="1" applyBorder="1" applyAlignment="1">
      <alignment horizontal="center"/>
    </xf>
    <xf numFmtId="43" fontId="9" fillId="0" borderId="4" xfId="1" applyFont="1" applyBorder="1" applyAlignment="1">
      <alignment horizontal="center"/>
    </xf>
    <xf numFmtId="43" fontId="9" fillId="2" borderId="1" xfId="0" applyNumberFormat="1" applyFont="1" applyFill="1" applyBorder="1" applyAlignment="1">
      <alignment horizontal="center"/>
    </xf>
    <xf numFmtId="43" fontId="9" fillId="2" borderId="6" xfId="0" applyNumberFormat="1" applyFont="1" applyFill="1" applyBorder="1" applyAlignment="1">
      <alignment horizontal="center"/>
    </xf>
    <xf numFmtId="43" fontId="10" fillId="2" borderId="15" xfId="0" applyNumberFormat="1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43" fontId="9" fillId="2" borderId="13" xfId="0" applyNumberFormat="1" applyFont="1" applyFill="1" applyBorder="1" applyAlignment="1">
      <alignment horizontal="center"/>
    </xf>
    <xf numFmtId="43" fontId="9" fillId="2" borderId="11" xfId="0" applyNumberFormat="1" applyFont="1" applyFill="1" applyBorder="1" applyAlignment="1">
      <alignment horizontal="center"/>
    </xf>
    <xf numFmtId="43" fontId="9" fillId="0" borderId="11" xfId="1" applyFont="1" applyBorder="1" applyAlignment="1">
      <alignment horizontal="center"/>
    </xf>
    <xf numFmtId="43" fontId="9" fillId="0" borderId="11" xfId="1" applyFont="1" applyBorder="1" applyAlignment="1">
      <alignment horizontal="center" vertical="center"/>
    </xf>
    <xf numFmtId="43" fontId="9" fillId="2" borderId="0" xfId="0" applyNumberFormat="1" applyFont="1" applyFill="1" applyBorder="1" applyAlignment="1">
      <alignment horizontal="center"/>
    </xf>
    <xf numFmtId="0" fontId="22" fillId="2" borderId="6" xfId="0" applyFont="1" applyFill="1" applyBorder="1" applyAlignment="1"/>
    <xf numFmtId="0" fontId="22" fillId="2" borderId="9" xfId="0" applyFont="1" applyFill="1" applyBorder="1" applyAlignment="1">
      <alignment horizontal="left" vertical="center"/>
    </xf>
    <xf numFmtId="187" fontId="22" fillId="2" borderId="6" xfId="0" applyNumberFormat="1" applyFont="1" applyFill="1" applyBorder="1" applyAlignment="1">
      <alignment horizontal="center"/>
    </xf>
    <xf numFmtId="0" fontId="23" fillId="2" borderId="0" xfId="0" applyFont="1" applyFill="1"/>
    <xf numFmtId="0" fontId="23" fillId="0" borderId="11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43" fontId="10" fillId="2" borderId="0" xfId="0" applyNumberFormat="1" applyFont="1" applyFill="1" applyBorder="1" applyAlignment="1">
      <alignment horizontal="center"/>
    </xf>
    <xf numFmtId="0" fontId="17" fillId="0" borderId="11" xfId="0" applyFont="1" applyBorder="1"/>
    <xf numFmtId="43" fontId="10" fillId="2" borderId="0" xfId="3" applyFont="1" applyFill="1" applyBorder="1" applyAlignment="1">
      <alignment horizontal="center" vertical="center" wrapText="1"/>
    </xf>
    <xf numFmtId="0" fontId="28" fillId="0" borderId="11" xfId="0" applyFont="1" applyBorder="1" applyAlignment="1">
      <alignment horizontal="left" vertical="center"/>
    </xf>
    <xf numFmtId="0" fontId="9" fillId="2" borderId="6" xfId="0" applyFont="1" applyFill="1" applyBorder="1" applyAlignment="1">
      <alignment horizontal="left" vertical="center" wrapText="1"/>
    </xf>
    <xf numFmtId="0" fontId="23" fillId="2" borderId="3" xfId="0" applyFont="1" applyFill="1" applyBorder="1" applyAlignment="1">
      <alignment horizontal="center"/>
    </xf>
    <xf numFmtId="0" fontId="23" fillId="0" borderId="4" xfId="0" applyFont="1" applyFill="1" applyBorder="1" applyAlignment="1">
      <alignment horizontal="center"/>
    </xf>
    <xf numFmtId="192" fontId="9" fillId="2" borderId="10" xfId="0" quotePrefix="1" applyNumberFormat="1" applyFont="1" applyFill="1" applyBorder="1" applyAlignment="1">
      <alignment horizontal="center"/>
    </xf>
    <xf numFmtId="0" fontId="17" fillId="2" borderId="1" xfId="0" applyFont="1" applyFill="1" applyBorder="1" applyAlignment="1">
      <alignment vertical="center"/>
    </xf>
    <xf numFmtId="0" fontId="23" fillId="4" borderId="3" xfId="0" applyFont="1" applyFill="1" applyBorder="1" applyAlignment="1">
      <alignment horizontal="center"/>
    </xf>
    <xf numFmtId="0" fontId="23" fillId="0" borderId="6" xfId="0" applyFont="1" applyFill="1" applyBorder="1" applyAlignment="1">
      <alignment horizontal="center"/>
    </xf>
    <xf numFmtId="43" fontId="9" fillId="2" borderId="0" xfId="1" applyFont="1" applyFill="1" applyAlignment="1">
      <alignment horizontal="center"/>
    </xf>
    <xf numFmtId="43" fontId="9" fillId="2" borderId="0" xfId="0" applyNumberFormat="1" applyFont="1" applyFill="1" applyAlignment="1">
      <alignment horizontal="left" indent="2"/>
    </xf>
    <xf numFmtId="0" fontId="32" fillId="0" borderId="0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189" fontId="18" fillId="0" borderId="0" xfId="0" applyNumberFormat="1" applyFont="1" applyBorder="1" applyAlignment="1">
      <alignment horizontal="center"/>
    </xf>
    <xf numFmtId="0" fontId="13" fillId="2" borderId="12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29" fillId="0" borderId="0" xfId="0" applyFont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189" fontId="30" fillId="0" borderId="0" xfId="0" applyNumberFormat="1" applyFont="1" applyBorder="1" applyAlignment="1">
      <alignment horizontal="center"/>
    </xf>
    <xf numFmtId="0" fontId="13" fillId="2" borderId="3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top"/>
    </xf>
    <xf numFmtId="0" fontId="9" fillId="0" borderId="6" xfId="0" applyFont="1" applyFill="1" applyBorder="1" applyAlignment="1">
      <alignment horizontal="center" vertical="top"/>
    </xf>
    <xf numFmtId="0" fontId="9" fillId="2" borderId="1" xfId="0" quotePrefix="1" applyFont="1" applyFill="1" applyBorder="1" applyAlignment="1">
      <alignment horizontal="center" vertical="top"/>
    </xf>
    <xf numFmtId="0" fontId="9" fillId="2" borderId="6" xfId="0" quotePrefix="1" applyFont="1" applyFill="1" applyBorder="1" applyAlignment="1">
      <alignment horizontal="center" vertical="top"/>
    </xf>
    <xf numFmtId="0" fontId="9" fillId="2" borderId="3" xfId="0" applyFont="1" applyFill="1" applyBorder="1" applyAlignment="1">
      <alignment vertical="top"/>
    </xf>
    <xf numFmtId="0" fontId="9" fillId="2" borderId="10" xfId="0" applyFont="1" applyFill="1" applyBorder="1" applyAlignment="1">
      <alignment vertical="top"/>
    </xf>
    <xf numFmtId="43" fontId="9" fillId="2" borderId="1" xfId="1" applyFont="1" applyFill="1" applyBorder="1" applyAlignment="1">
      <alignment horizontal="center" vertical="top"/>
    </xf>
    <xf numFmtId="43" fontId="9" fillId="2" borderId="6" xfId="1" applyFont="1" applyFill="1" applyBorder="1" applyAlignment="1">
      <alignment horizontal="center" vertical="top"/>
    </xf>
    <xf numFmtId="192" fontId="9" fillId="2" borderId="1" xfId="0" quotePrefix="1" applyNumberFormat="1" applyFont="1" applyFill="1" applyBorder="1" applyAlignment="1">
      <alignment horizontal="center" vertical="top"/>
    </xf>
    <xf numFmtId="192" fontId="9" fillId="2" borderId="6" xfId="0" quotePrefix="1" applyNumberFormat="1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top"/>
    </xf>
    <xf numFmtId="0" fontId="9" fillId="2" borderId="6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left" vertical="top"/>
    </xf>
    <xf numFmtId="0" fontId="9" fillId="2" borderId="6" xfId="0" applyFont="1" applyFill="1" applyBorder="1" applyAlignment="1">
      <alignment horizontal="left" vertical="top"/>
    </xf>
    <xf numFmtId="0" fontId="13" fillId="2" borderId="0" xfId="0" applyFont="1" applyFill="1" applyBorder="1" applyAlignment="1">
      <alignment horizontal="center" vertical="center"/>
    </xf>
    <xf numFmtId="43" fontId="31" fillId="5" borderId="0" xfId="0" applyNumberFormat="1" applyFont="1" applyFill="1" applyBorder="1" applyAlignment="1">
      <alignment horizontal="center"/>
    </xf>
    <xf numFmtId="43" fontId="31" fillId="5" borderId="29" xfId="0" applyNumberFormat="1" applyFont="1" applyFill="1" applyBorder="1" applyAlignment="1">
      <alignment horizontal="center"/>
    </xf>
    <xf numFmtId="43" fontId="9" fillId="2" borderId="0" xfId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89" fontId="4" fillId="0" borderId="0" xfId="0" applyNumberFormat="1" applyFont="1" applyBorder="1" applyAlignment="1">
      <alignment horizontal="center"/>
    </xf>
    <xf numFmtId="0" fontId="5" fillId="2" borderId="12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3" fillId="2" borderId="0" xfId="0" applyFont="1" applyFill="1" applyAlignment="1"/>
    <xf numFmtId="0" fontId="10" fillId="0" borderId="9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16" fillId="0" borderId="17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4" fontId="16" fillId="0" borderId="17" xfId="0" applyNumberFormat="1" applyFont="1" applyBorder="1" applyAlignment="1">
      <alignment horizontal="center" vertical="center" wrapText="1"/>
    </xf>
    <xf numFmtId="4" fontId="16" fillId="0" borderId="18" xfId="0" applyNumberFormat="1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4" fillId="3" borderId="17" xfId="0" applyFont="1" applyFill="1" applyBorder="1" applyAlignment="1">
      <alignment horizontal="center" vertical="center" wrapText="1"/>
    </xf>
    <xf numFmtId="0" fontId="14" fillId="3" borderId="18" xfId="0" applyFont="1" applyFill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4" fontId="15" fillId="0" borderId="17" xfId="0" applyNumberFormat="1" applyFont="1" applyBorder="1" applyAlignment="1">
      <alignment horizontal="center" vertical="center" wrapText="1"/>
    </xf>
    <xf numFmtId="4" fontId="15" fillId="0" borderId="18" xfId="0" applyNumberFormat="1" applyFont="1" applyBorder="1" applyAlignment="1">
      <alignment horizontal="center" vertical="center" wrapText="1"/>
    </xf>
    <xf numFmtId="192" fontId="16" fillId="0" borderId="26" xfId="0" applyNumberFormat="1" applyFont="1" applyBorder="1" applyAlignment="1">
      <alignment horizontal="center" vertical="center" wrapText="1"/>
    </xf>
    <xf numFmtId="192" fontId="16" fillId="0" borderId="21" xfId="0" applyNumberFormat="1" applyFont="1" applyBorder="1" applyAlignment="1">
      <alignment horizontal="center" vertical="center" wrapText="1"/>
    </xf>
    <xf numFmtId="192" fontId="16" fillId="0" borderId="18" xfId="0" applyNumberFormat="1" applyFont="1" applyBorder="1" applyAlignment="1">
      <alignment horizontal="center" vertical="center" wrapText="1"/>
    </xf>
    <xf numFmtId="192" fontId="16" fillId="0" borderId="28" xfId="0" applyNumberFormat="1" applyFont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0" xfId="0" applyFont="1" applyBorder="1" applyAlignment="1">
      <alignment horizontal="center"/>
    </xf>
    <xf numFmtId="43" fontId="26" fillId="0" borderId="0" xfId="0" applyNumberFormat="1" applyFont="1" applyBorder="1" applyAlignment="1">
      <alignment horizontal="center"/>
    </xf>
    <xf numFmtId="43" fontId="26" fillId="0" borderId="29" xfId="0" applyNumberFormat="1" applyFont="1" applyBorder="1" applyAlignment="1">
      <alignment horizontal="center"/>
    </xf>
    <xf numFmtId="43" fontId="10" fillId="5" borderId="15" xfId="0" applyNumberFormat="1" applyFont="1" applyFill="1" applyBorder="1" applyAlignment="1">
      <alignment horizontal="center"/>
    </xf>
    <xf numFmtId="43" fontId="10" fillId="5" borderId="29" xfId="0" applyNumberFormat="1" applyFont="1" applyFill="1" applyBorder="1" applyAlignment="1">
      <alignment horizontal="center"/>
    </xf>
    <xf numFmtId="43" fontId="10" fillId="5" borderId="30" xfId="0" applyNumberFormat="1" applyFont="1" applyFill="1" applyBorder="1" applyAlignment="1">
      <alignment horizontal="center"/>
    </xf>
    <xf numFmtId="43" fontId="26" fillId="5" borderId="15" xfId="0" applyNumberFormat="1" applyFont="1" applyFill="1" applyBorder="1" applyAlignment="1">
      <alignment horizontal="center"/>
    </xf>
    <xf numFmtId="43" fontId="10" fillId="5" borderId="15" xfId="3" applyFont="1" applyFill="1" applyBorder="1" applyAlignment="1">
      <alignment horizontal="center" vertical="center" wrapText="1"/>
    </xf>
  </cellXfs>
  <cellStyles count="6">
    <cellStyle name="Comma" xfId="1" builtinId="3"/>
    <cellStyle name="Comma 2" xfId="3"/>
    <cellStyle name="Normal" xfId="0" builtinId="0"/>
    <cellStyle name="Normal 2" xfId="4"/>
    <cellStyle name="Normal 3" xfId="2"/>
    <cellStyle name="Normal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439208</xdr:colOff>
      <xdr:row>30</xdr:row>
      <xdr:rowOff>0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13333" cy="523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FB952"/>
  <sheetViews>
    <sheetView view="pageBreakPreview" topLeftCell="A106" zoomScaleNormal="100" zoomScaleSheetLayoutView="100" workbookViewId="0">
      <selection activeCell="C11" sqref="C11"/>
    </sheetView>
  </sheetViews>
  <sheetFormatPr defaultColWidth="9" defaultRowHeight="30" customHeight="1" x14ac:dyDescent="0.65"/>
  <cols>
    <col min="1" max="1" width="6" style="289" customWidth="1"/>
    <col min="2" max="2" width="12.5" style="289" customWidth="1"/>
    <col min="3" max="3" width="27.5" style="310" customWidth="1"/>
    <col min="4" max="4" width="48.125" style="310" customWidth="1"/>
    <col min="5" max="5" width="107.875" style="310" customWidth="1"/>
    <col min="6" max="6" width="22.125" style="310" customWidth="1"/>
    <col min="7" max="7" width="21.75" style="313" customWidth="1"/>
    <col min="8" max="8" width="22.75" style="314" customWidth="1"/>
    <col min="9" max="9" width="12.25" style="310" customWidth="1"/>
    <col min="10" max="10" width="22.75" style="308" customWidth="1"/>
    <col min="11" max="11" width="50.625" style="309" hidden="1" customWidth="1"/>
    <col min="12" max="12" width="6.25" style="286" customWidth="1"/>
    <col min="13" max="13" width="14.125" style="289" hidden="1" customWidth="1"/>
    <col min="14" max="14" width="17.875" style="289" customWidth="1"/>
    <col min="15" max="16384" width="9" style="289"/>
  </cols>
  <sheetData>
    <row r="1" spans="1:12" ht="30" customHeight="1" x14ac:dyDescent="0.65">
      <c r="A1" s="286"/>
      <c r="B1" s="729"/>
      <c r="C1" s="729"/>
      <c r="D1" s="729"/>
      <c r="E1" s="729"/>
      <c r="F1" s="729"/>
      <c r="G1" s="729"/>
      <c r="H1" s="729"/>
      <c r="I1" s="729"/>
      <c r="J1" s="287"/>
      <c r="K1" s="288"/>
      <c r="L1" s="288"/>
    </row>
    <row r="2" spans="1:12" ht="30" customHeight="1" x14ac:dyDescent="0.65">
      <c r="B2" s="730" t="s">
        <v>36</v>
      </c>
      <c r="C2" s="730"/>
      <c r="D2" s="730"/>
      <c r="E2" s="730"/>
      <c r="F2" s="730"/>
      <c r="G2" s="730"/>
      <c r="H2" s="730"/>
      <c r="I2" s="730"/>
      <c r="J2" s="287"/>
      <c r="K2" s="288"/>
      <c r="L2" s="288"/>
    </row>
    <row r="3" spans="1:12" ht="24" customHeight="1" x14ac:dyDescent="0.65">
      <c r="B3" s="731" t="s">
        <v>15</v>
      </c>
      <c r="C3" s="731"/>
      <c r="D3" s="731"/>
      <c r="E3" s="731"/>
      <c r="F3" s="731"/>
      <c r="G3" s="731"/>
      <c r="H3" s="731"/>
      <c r="I3" s="731"/>
      <c r="J3" s="290"/>
      <c r="K3" s="291"/>
      <c r="L3" s="291"/>
    </row>
    <row r="4" spans="1:12" ht="52.5" customHeight="1" x14ac:dyDescent="0.65">
      <c r="B4" s="292" t="s">
        <v>5</v>
      </c>
      <c r="C4" s="293" t="s">
        <v>16</v>
      </c>
      <c r="D4" s="294" t="s">
        <v>6</v>
      </c>
      <c r="E4" s="293" t="s">
        <v>7</v>
      </c>
      <c r="F4" s="295" t="s">
        <v>8</v>
      </c>
      <c r="G4" s="732" t="s">
        <v>9</v>
      </c>
      <c r="H4" s="733"/>
      <c r="I4" s="293" t="s">
        <v>10</v>
      </c>
      <c r="J4" s="296"/>
      <c r="K4" s="297"/>
      <c r="L4" s="298"/>
    </row>
    <row r="5" spans="1:12" ht="34.5" customHeight="1" x14ac:dyDescent="0.65">
      <c r="B5" s="299" t="s">
        <v>11</v>
      </c>
      <c r="C5" s="300" t="s">
        <v>0</v>
      </c>
      <c r="D5" s="301" t="s">
        <v>1</v>
      </c>
      <c r="E5" s="302" t="s">
        <v>2</v>
      </c>
      <c r="F5" s="303" t="s">
        <v>3</v>
      </c>
      <c r="G5" s="304" t="s">
        <v>12</v>
      </c>
      <c r="H5" s="293" t="s">
        <v>13</v>
      </c>
      <c r="I5" s="302" t="s">
        <v>4</v>
      </c>
      <c r="J5" s="305"/>
      <c r="K5" s="306"/>
      <c r="L5" s="307"/>
    </row>
    <row r="6" spans="1:12" s="477" customFormat="1" ht="35.25" customHeight="1" x14ac:dyDescent="0.7">
      <c r="B6" s="316"/>
      <c r="C6" s="317"/>
      <c r="D6" s="318"/>
      <c r="E6" s="319"/>
      <c r="F6" s="320"/>
      <c r="G6" s="321"/>
      <c r="H6" s="322"/>
      <c r="I6" s="323"/>
      <c r="J6" s="324"/>
      <c r="K6" s="482"/>
      <c r="L6" s="483"/>
    </row>
    <row r="7" spans="1:12" s="477" customFormat="1" ht="30" customHeight="1" x14ac:dyDescent="0.7">
      <c r="B7" s="325"/>
      <c r="C7" s="326"/>
      <c r="D7" s="327"/>
      <c r="E7" s="328" t="s">
        <v>41</v>
      </c>
      <c r="F7" s="329"/>
      <c r="G7" s="330"/>
      <c r="H7" s="324"/>
      <c r="I7" s="323"/>
      <c r="J7" s="324"/>
      <c r="K7" s="482"/>
      <c r="L7" s="483"/>
    </row>
    <row r="8" spans="1:12" s="477" customFormat="1" ht="30" customHeight="1" x14ac:dyDescent="0.7">
      <c r="B8" s="331">
        <v>2</v>
      </c>
      <c r="C8" s="332" t="s">
        <v>42</v>
      </c>
      <c r="D8" s="333" t="s">
        <v>43</v>
      </c>
      <c r="E8" s="334" t="s">
        <v>44</v>
      </c>
      <c r="F8" s="320">
        <f>30900*1.07</f>
        <v>33063</v>
      </c>
      <c r="G8" s="335">
        <v>44566</v>
      </c>
      <c r="H8" s="336" t="s">
        <v>45</v>
      </c>
      <c r="I8" s="336">
        <v>1</v>
      </c>
      <c r="J8" s="324"/>
      <c r="K8" s="482"/>
      <c r="L8" s="483"/>
    </row>
    <row r="9" spans="1:12" s="477" customFormat="1" ht="30" customHeight="1" x14ac:dyDescent="0.7">
      <c r="B9" s="337"/>
      <c r="C9" s="338"/>
      <c r="D9" s="339"/>
      <c r="E9" s="340" t="s">
        <v>46</v>
      </c>
      <c r="F9" s="329"/>
      <c r="G9" s="330"/>
      <c r="H9" s="341"/>
      <c r="I9" s="341"/>
      <c r="J9" s="324"/>
      <c r="K9" s="482"/>
      <c r="L9" s="483"/>
    </row>
    <row r="10" spans="1:12" s="477" customFormat="1" ht="30" customHeight="1" x14ac:dyDescent="0.7">
      <c r="B10" s="316">
        <v>3</v>
      </c>
      <c r="C10" s="332" t="s">
        <v>47</v>
      </c>
      <c r="D10" s="342" t="s">
        <v>48</v>
      </c>
      <c r="E10" s="334" t="s">
        <v>49</v>
      </c>
      <c r="F10" s="320">
        <f>3700*1.07</f>
        <v>3959.0000000000005</v>
      </c>
      <c r="G10" s="321">
        <v>44566</v>
      </c>
      <c r="H10" s="336" t="s">
        <v>50</v>
      </c>
      <c r="I10" s="323">
        <v>1</v>
      </c>
      <c r="J10" s="324"/>
      <c r="K10" s="482"/>
      <c r="L10" s="483"/>
    </row>
    <row r="11" spans="1:12" s="477" customFormat="1" ht="30" customHeight="1" x14ac:dyDescent="0.7">
      <c r="B11" s="325"/>
      <c r="C11" s="338"/>
      <c r="D11" s="343"/>
      <c r="E11" s="340"/>
      <c r="F11" s="329"/>
      <c r="G11" s="330"/>
      <c r="H11" s="341"/>
      <c r="I11" s="323"/>
      <c r="J11" s="324"/>
      <c r="K11" s="482"/>
      <c r="L11" s="483"/>
    </row>
    <row r="12" spans="1:12" s="477" customFormat="1" ht="30" customHeight="1" x14ac:dyDescent="0.7">
      <c r="B12" s="331">
        <v>4</v>
      </c>
      <c r="C12" s="332" t="s">
        <v>51</v>
      </c>
      <c r="D12" s="342" t="s">
        <v>52</v>
      </c>
      <c r="E12" s="334" t="s">
        <v>53</v>
      </c>
      <c r="F12" s="320">
        <f>81000*1.07</f>
        <v>86670</v>
      </c>
      <c r="G12" s="335">
        <v>44566</v>
      </c>
      <c r="H12" s="336" t="s">
        <v>54</v>
      </c>
      <c r="I12" s="336">
        <v>1</v>
      </c>
      <c r="J12" s="324"/>
      <c r="K12" s="482"/>
      <c r="L12" s="483"/>
    </row>
    <row r="13" spans="1:12" s="477" customFormat="1" ht="30" customHeight="1" x14ac:dyDescent="0.7">
      <c r="B13" s="337"/>
      <c r="C13" s="338"/>
      <c r="D13" s="343"/>
      <c r="E13" s="340" t="s">
        <v>41</v>
      </c>
      <c r="F13" s="329"/>
      <c r="G13" s="330"/>
      <c r="H13" s="344"/>
      <c r="I13" s="341"/>
      <c r="J13" s="324"/>
      <c r="K13" s="482"/>
      <c r="L13" s="483"/>
    </row>
    <row r="14" spans="1:12" s="477" customFormat="1" ht="30" customHeight="1" x14ac:dyDescent="0.7">
      <c r="B14" s="316">
        <v>5</v>
      </c>
      <c r="C14" s="345" t="s">
        <v>55</v>
      </c>
      <c r="D14" s="333" t="s">
        <v>56</v>
      </c>
      <c r="E14" s="334" t="s">
        <v>57</v>
      </c>
      <c r="F14" s="320">
        <f>20520*1.07</f>
        <v>21956.400000000001</v>
      </c>
      <c r="G14" s="321">
        <v>44566</v>
      </c>
      <c r="H14" s="336" t="s">
        <v>58</v>
      </c>
      <c r="I14" s="323">
        <v>1</v>
      </c>
      <c r="J14" s="324"/>
      <c r="K14" s="482"/>
      <c r="L14" s="483"/>
    </row>
    <row r="15" spans="1:12" s="477" customFormat="1" ht="30" customHeight="1" x14ac:dyDescent="0.7">
      <c r="B15" s="325"/>
      <c r="C15" s="346"/>
      <c r="D15" s="347"/>
      <c r="E15" s="340" t="s">
        <v>59</v>
      </c>
      <c r="F15" s="329"/>
      <c r="G15" s="330"/>
      <c r="H15" s="344"/>
      <c r="I15" s="323"/>
      <c r="J15" s="324"/>
      <c r="K15" s="482"/>
      <c r="L15" s="483"/>
    </row>
    <row r="16" spans="1:12" s="477" customFormat="1" ht="30" customHeight="1" x14ac:dyDescent="0.7">
      <c r="B16" s="331">
        <v>6</v>
      </c>
      <c r="C16" s="348" t="s">
        <v>60</v>
      </c>
      <c r="D16" s="318" t="s">
        <v>61</v>
      </c>
      <c r="E16" s="349" t="s">
        <v>62</v>
      </c>
      <c r="F16" s="320">
        <f>90720*1.07</f>
        <v>97070.400000000009</v>
      </c>
      <c r="G16" s="335">
        <v>44566</v>
      </c>
      <c r="H16" s="336" t="s">
        <v>63</v>
      </c>
      <c r="I16" s="336">
        <v>1</v>
      </c>
      <c r="J16" s="349"/>
      <c r="K16" s="482"/>
      <c r="L16" s="483"/>
    </row>
    <row r="17" spans="2:12" s="477" customFormat="1" ht="30" customHeight="1" x14ac:dyDescent="0.7">
      <c r="B17" s="337"/>
      <c r="C17" s="350"/>
      <c r="D17" s="328"/>
      <c r="E17" s="349"/>
      <c r="F17" s="327"/>
      <c r="G17" s="330"/>
      <c r="H17" s="344"/>
      <c r="I17" s="341"/>
      <c r="J17" s="349"/>
      <c r="K17" s="482"/>
      <c r="L17" s="483"/>
    </row>
    <row r="18" spans="2:12" s="477" customFormat="1" ht="30" customHeight="1" x14ac:dyDescent="0.7">
      <c r="B18" s="316">
        <v>7</v>
      </c>
      <c r="C18" s="351" t="s">
        <v>64</v>
      </c>
      <c r="D18" s="333" t="s">
        <v>43</v>
      </c>
      <c r="E18" s="334" t="s">
        <v>65</v>
      </c>
      <c r="F18" s="320">
        <f>22402.8*1.07</f>
        <v>23970.995999999999</v>
      </c>
      <c r="G18" s="321">
        <v>44566</v>
      </c>
      <c r="H18" s="336" t="s">
        <v>66</v>
      </c>
      <c r="I18" s="323">
        <v>1</v>
      </c>
      <c r="J18" s="324"/>
      <c r="K18" s="482"/>
      <c r="L18" s="483"/>
    </row>
    <row r="19" spans="2:12" s="477" customFormat="1" ht="30" customHeight="1" x14ac:dyDescent="0.7">
      <c r="B19" s="325"/>
      <c r="C19" s="350"/>
      <c r="D19" s="339"/>
      <c r="E19" s="340"/>
      <c r="F19" s="327"/>
      <c r="G19" s="330"/>
      <c r="H19" s="344"/>
      <c r="I19" s="323"/>
      <c r="J19" s="324"/>
      <c r="K19" s="482"/>
      <c r="L19" s="483"/>
    </row>
    <row r="20" spans="2:12" s="477" customFormat="1" ht="30" customHeight="1" x14ac:dyDescent="0.7">
      <c r="B20" s="331">
        <v>8</v>
      </c>
      <c r="C20" s="348" t="s">
        <v>67</v>
      </c>
      <c r="D20" s="318" t="s">
        <v>68</v>
      </c>
      <c r="E20" s="334" t="s">
        <v>69</v>
      </c>
      <c r="F20" s="320">
        <f>8550*1.07</f>
        <v>9148.5</v>
      </c>
      <c r="G20" s="335">
        <v>44566</v>
      </c>
      <c r="H20" s="336" t="s">
        <v>70</v>
      </c>
      <c r="I20" s="336">
        <v>1</v>
      </c>
      <c r="J20" s="324"/>
      <c r="K20" s="482"/>
      <c r="L20" s="483"/>
    </row>
    <row r="21" spans="2:12" s="477" customFormat="1" ht="30" customHeight="1" x14ac:dyDescent="0.7">
      <c r="B21" s="337"/>
      <c r="C21" s="350"/>
      <c r="D21" s="327"/>
      <c r="E21" s="340"/>
      <c r="F21" s="327"/>
      <c r="G21" s="330"/>
      <c r="H21" s="344"/>
      <c r="I21" s="341"/>
      <c r="J21" s="324"/>
      <c r="K21" s="482"/>
      <c r="L21" s="483"/>
    </row>
    <row r="22" spans="2:12" s="477" customFormat="1" ht="30" customHeight="1" x14ac:dyDescent="0.7">
      <c r="B22" s="316">
        <v>9</v>
      </c>
      <c r="C22" s="348" t="s">
        <v>71</v>
      </c>
      <c r="D22" s="318" t="s">
        <v>72</v>
      </c>
      <c r="E22" s="352" t="s">
        <v>73</v>
      </c>
      <c r="F22" s="320">
        <f>900*1.07</f>
        <v>963</v>
      </c>
      <c r="G22" s="321">
        <v>44566</v>
      </c>
      <c r="H22" s="336" t="s">
        <v>74</v>
      </c>
      <c r="I22" s="323">
        <v>1</v>
      </c>
      <c r="J22" s="349"/>
      <c r="K22" s="482"/>
      <c r="L22" s="483"/>
    </row>
    <row r="23" spans="2:12" s="477" customFormat="1" ht="30" customHeight="1" x14ac:dyDescent="0.7">
      <c r="B23" s="325"/>
      <c r="C23" s="350"/>
      <c r="D23" s="327"/>
      <c r="E23" s="353" t="s">
        <v>75</v>
      </c>
      <c r="F23" s="327"/>
      <c r="G23" s="330"/>
      <c r="H23" s="343"/>
      <c r="I23" s="323"/>
      <c r="J23" s="349"/>
      <c r="K23" s="482"/>
      <c r="L23" s="483"/>
    </row>
    <row r="24" spans="2:12" s="477" customFormat="1" ht="30" customHeight="1" x14ac:dyDescent="0.7">
      <c r="B24" s="331">
        <v>10</v>
      </c>
      <c r="C24" s="348" t="s">
        <v>76</v>
      </c>
      <c r="D24" s="318" t="s">
        <v>77</v>
      </c>
      <c r="E24" s="334" t="s">
        <v>78</v>
      </c>
      <c r="F24" s="320">
        <f>13200*1.07</f>
        <v>14124</v>
      </c>
      <c r="G24" s="335">
        <v>44566</v>
      </c>
      <c r="H24" s="342" t="s">
        <v>79</v>
      </c>
      <c r="I24" s="336">
        <v>1</v>
      </c>
      <c r="J24" s="349"/>
      <c r="K24" s="482"/>
      <c r="L24" s="483"/>
    </row>
    <row r="25" spans="2:12" s="477" customFormat="1" ht="30" customHeight="1" x14ac:dyDescent="0.7">
      <c r="B25" s="337"/>
      <c r="C25" s="350"/>
      <c r="D25" s="327"/>
      <c r="E25" s="340" t="s">
        <v>41</v>
      </c>
      <c r="F25" s="327"/>
      <c r="G25" s="330"/>
      <c r="H25" s="343"/>
      <c r="I25" s="341"/>
      <c r="J25" s="349"/>
      <c r="K25" s="482"/>
      <c r="L25" s="483"/>
    </row>
    <row r="26" spans="2:12" s="477" customFormat="1" ht="33" customHeight="1" x14ac:dyDescent="0.7">
      <c r="B26" s="316">
        <v>11</v>
      </c>
      <c r="C26" s="348" t="s">
        <v>80</v>
      </c>
      <c r="D26" s="318" t="s">
        <v>81</v>
      </c>
      <c r="E26" s="334" t="s">
        <v>82</v>
      </c>
      <c r="F26" s="320">
        <f>30000*1.07</f>
        <v>32100.000000000004</v>
      </c>
      <c r="G26" s="321">
        <v>44566</v>
      </c>
      <c r="H26" s="342" t="s">
        <v>83</v>
      </c>
      <c r="I26" s="323">
        <v>1</v>
      </c>
      <c r="J26" s="349"/>
      <c r="K26" s="482"/>
      <c r="L26" s="483"/>
    </row>
    <row r="27" spans="2:12" s="477" customFormat="1" ht="30" customHeight="1" x14ac:dyDescent="0.7">
      <c r="B27" s="325"/>
      <c r="C27" s="350"/>
      <c r="D27" s="327"/>
      <c r="E27" s="340" t="s">
        <v>84</v>
      </c>
      <c r="F27" s="327"/>
      <c r="G27" s="330"/>
      <c r="H27" s="343"/>
      <c r="I27" s="323"/>
      <c r="J27" s="349"/>
      <c r="K27" s="482"/>
      <c r="L27" s="483"/>
    </row>
    <row r="28" spans="2:12" s="477" customFormat="1" ht="30" customHeight="1" x14ac:dyDescent="0.7">
      <c r="B28" s="331">
        <v>12</v>
      </c>
      <c r="C28" s="348" t="s">
        <v>85</v>
      </c>
      <c r="D28" s="318" t="s">
        <v>86</v>
      </c>
      <c r="E28" s="334" t="s">
        <v>87</v>
      </c>
      <c r="F28" s="320">
        <f>3680*1.07</f>
        <v>3937.6000000000004</v>
      </c>
      <c r="G28" s="335">
        <v>44566</v>
      </c>
      <c r="H28" s="342" t="s">
        <v>88</v>
      </c>
      <c r="I28" s="336">
        <v>1</v>
      </c>
      <c r="J28" s="349"/>
      <c r="K28" s="482"/>
      <c r="L28" s="483"/>
    </row>
    <row r="29" spans="2:12" s="477" customFormat="1" ht="30" customHeight="1" x14ac:dyDescent="0.7">
      <c r="B29" s="337"/>
      <c r="C29" s="350"/>
      <c r="D29" s="327"/>
      <c r="E29" s="340" t="s">
        <v>41</v>
      </c>
      <c r="F29" s="327"/>
      <c r="G29" s="330"/>
      <c r="H29" s="343"/>
      <c r="I29" s="341"/>
      <c r="J29" s="349"/>
      <c r="K29" s="482"/>
      <c r="L29" s="483"/>
    </row>
    <row r="30" spans="2:12" s="477" customFormat="1" ht="30" customHeight="1" x14ac:dyDescent="0.7">
      <c r="B30" s="316">
        <v>13</v>
      </c>
      <c r="C30" s="348" t="s">
        <v>85</v>
      </c>
      <c r="D30" s="318" t="s">
        <v>86</v>
      </c>
      <c r="E30" s="334" t="s">
        <v>89</v>
      </c>
      <c r="F30" s="320">
        <f>1000*1.07</f>
        <v>1070</v>
      </c>
      <c r="G30" s="321">
        <v>44566</v>
      </c>
      <c r="H30" s="342" t="s">
        <v>90</v>
      </c>
      <c r="I30" s="323">
        <v>1</v>
      </c>
      <c r="J30" s="349"/>
      <c r="K30" s="482"/>
      <c r="L30" s="483"/>
    </row>
    <row r="31" spans="2:12" s="477" customFormat="1" ht="30" customHeight="1" x14ac:dyDescent="0.7">
      <c r="B31" s="325"/>
      <c r="C31" s="350"/>
      <c r="D31" s="327"/>
      <c r="E31" s="340"/>
      <c r="F31" s="327"/>
      <c r="G31" s="330"/>
      <c r="H31" s="343"/>
      <c r="I31" s="323"/>
      <c r="J31" s="349"/>
      <c r="K31" s="482"/>
      <c r="L31" s="483"/>
    </row>
    <row r="32" spans="2:12" s="477" customFormat="1" ht="30" customHeight="1" x14ac:dyDescent="0.7">
      <c r="B32" s="331">
        <v>14</v>
      </c>
      <c r="C32" s="354" t="s">
        <v>85</v>
      </c>
      <c r="D32" s="318" t="s">
        <v>86</v>
      </c>
      <c r="E32" s="334" t="s">
        <v>91</v>
      </c>
      <c r="F32" s="320">
        <f>2820*1.07</f>
        <v>3017.4</v>
      </c>
      <c r="G32" s="335">
        <v>44566</v>
      </c>
      <c r="H32" s="342" t="s">
        <v>92</v>
      </c>
      <c r="I32" s="336">
        <v>1</v>
      </c>
      <c r="J32" s="349"/>
      <c r="K32" s="482"/>
      <c r="L32" s="483"/>
    </row>
    <row r="33" spans="2:12" s="477" customFormat="1" ht="30" customHeight="1" x14ac:dyDescent="0.7">
      <c r="B33" s="337"/>
      <c r="C33" s="326"/>
      <c r="D33" s="327"/>
      <c r="E33" s="340" t="s">
        <v>93</v>
      </c>
      <c r="F33" s="327"/>
      <c r="G33" s="330"/>
      <c r="H33" s="343"/>
      <c r="I33" s="341"/>
      <c r="J33" s="349"/>
      <c r="K33" s="482"/>
      <c r="L33" s="483"/>
    </row>
    <row r="34" spans="2:12" s="477" customFormat="1" ht="30" customHeight="1" x14ac:dyDescent="0.7">
      <c r="B34" s="316">
        <v>15</v>
      </c>
      <c r="C34" s="332" t="s">
        <v>47</v>
      </c>
      <c r="D34" s="347" t="s">
        <v>94</v>
      </c>
      <c r="E34" s="328" t="s">
        <v>95</v>
      </c>
      <c r="F34" s="320">
        <f>25800*1.07</f>
        <v>27606</v>
      </c>
      <c r="G34" s="321">
        <v>44566</v>
      </c>
      <c r="H34" s="342" t="s">
        <v>96</v>
      </c>
      <c r="I34" s="323">
        <v>1</v>
      </c>
      <c r="J34" s="349"/>
      <c r="K34" s="482"/>
      <c r="L34" s="483"/>
    </row>
    <row r="35" spans="2:12" s="477" customFormat="1" ht="30" customHeight="1" x14ac:dyDescent="0.7">
      <c r="B35" s="325"/>
      <c r="C35" s="338"/>
      <c r="D35" s="347"/>
      <c r="E35" s="328"/>
      <c r="F35" s="327"/>
      <c r="G35" s="330"/>
      <c r="H35" s="343"/>
      <c r="I35" s="323"/>
      <c r="J35" s="349"/>
      <c r="K35" s="482"/>
      <c r="L35" s="483"/>
    </row>
    <row r="36" spans="2:12" s="477" customFormat="1" ht="30" customHeight="1" x14ac:dyDescent="0.7">
      <c r="B36" s="331">
        <v>16</v>
      </c>
      <c r="C36" s="332" t="s">
        <v>97</v>
      </c>
      <c r="D36" s="333" t="s">
        <v>98</v>
      </c>
      <c r="E36" s="334" t="s">
        <v>99</v>
      </c>
      <c r="F36" s="320">
        <f>91250*1.07</f>
        <v>97637.5</v>
      </c>
      <c r="G36" s="335">
        <v>44566</v>
      </c>
      <c r="H36" s="342" t="s">
        <v>100</v>
      </c>
      <c r="I36" s="336">
        <v>1</v>
      </c>
      <c r="J36" s="349"/>
      <c r="K36" s="482"/>
      <c r="L36" s="483"/>
    </row>
    <row r="37" spans="2:12" s="477" customFormat="1" ht="30" customHeight="1" x14ac:dyDescent="0.7">
      <c r="B37" s="337"/>
      <c r="C37" s="338"/>
      <c r="D37" s="339"/>
      <c r="E37" s="340" t="s">
        <v>101</v>
      </c>
      <c r="F37" s="327"/>
      <c r="G37" s="330"/>
      <c r="H37" s="343"/>
      <c r="I37" s="341"/>
      <c r="J37" s="349"/>
      <c r="K37" s="482"/>
      <c r="L37" s="483"/>
    </row>
    <row r="38" spans="2:12" s="477" customFormat="1" ht="30" customHeight="1" x14ac:dyDescent="0.7">
      <c r="B38" s="316">
        <v>17</v>
      </c>
      <c r="C38" s="332" t="s">
        <v>102</v>
      </c>
      <c r="D38" s="318" t="s">
        <v>103</v>
      </c>
      <c r="E38" s="334" t="s">
        <v>104</v>
      </c>
      <c r="F38" s="320">
        <f>3000*1.07</f>
        <v>3210</v>
      </c>
      <c r="G38" s="321">
        <v>44566</v>
      </c>
      <c r="H38" s="342" t="s">
        <v>105</v>
      </c>
      <c r="I38" s="323">
        <v>1</v>
      </c>
      <c r="J38" s="349"/>
      <c r="K38" s="482"/>
      <c r="L38" s="483"/>
    </row>
    <row r="39" spans="2:12" s="477" customFormat="1" ht="30" customHeight="1" x14ac:dyDescent="0.7">
      <c r="B39" s="325"/>
      <c r="C39" s="338"/>
      <c r="D39" s="355"/>
      <c r="E39" s="328" t="s">
        <v>106</v>
      </c>
      <c r="F39" s="355"/>
      <c r="G39" s="356"/>
      <c r="H39" s="357"/>
      <c r="I39" s="323"/>
      <c r="J39" s="349"/>
      <c r="K39" s="482"/>
      <c r="L39" s="483"/>
    </row>
    <row r="40" spans="2:12" s="477" customFormat="1" ht="30" customHeight="1" x14ac:dyDescent="0.7">
      <c r="B40" s="331">
        <v>18</v>
      </c>
      <c r="C40" s="332" t="s">
        <v>107</v>
      </c>
      <c r="D40" s="318" t="s">
        <v>108</v>
      </c>
      <c r="E40" s="334" t="s">
        <v>109</v>
      </c>
      <c r="F40" s="320">
        <f>66000*1.07</f>
        <v>70620</v>
      </c>
      <c r="G40" s="321">
        <v>44566</v>
      </c>
      <c r="H40" s="358" t="s">
        <v>110</v>
      </c>
      <c r="I40" s="336">
        <v>1</v>
      </c>
      <c r="J40" s="349"/>
      <c r="K40" s="482"/>
      <c r="L40" s="483"/>
    </row>
    <row r="41" spans="2:12" s="477" customFormat="1" ht="30" customHeight="1" x14ac:dyDescent="0.7">
      <c r="B41" s="337"/>
      <c r="C41" s="338"/>
      <c r="D41" s="327"/>
      <c r="E41" s="340"/>
      <c r="F41" s="327"/>
      <c r="G41" s="330"/>
      <c r="H41" s="359"/>
      <c r="I41" s="341"/>
      <c r="J41" s="349"/>
      <c r="K41" s="482"/>
      <c r="L41" s="483"/>
    </row>
    <row r="42" spans="2:12" s="477" customFormat="1" ht="30" customHeight="1" x14ac:dyDescent="0.7">
      <c r="B42" s="316">
        <v>19</v>
      </c>
      <c r="C42" s="345" t="s">
        <v>111</v>
      </c>
      <c r="D42" s="355" t="s">
        <v>112</v>
      </c>
      <c r="E42" s="328" t="s">
        <v>113</v>
      </c>
      <c r="F42" s="360">
        <f>92950*1.07</f>
        <v>99456.5</v>
      </c>
      <c r="G42" s="335">
        <v>44567</v>
      </c>
      <c r="H42" s="357" t="s">
        <v>114</v>
      </c>
      <c r="I42" s="323">
        <v>1</v>
      </c>
      <c r="J42" s="349"/>
      <c r="K42" s="482"/>
      <c r="L42" s="483"/>
    </row>
    <row r="43" spans="2:12" s="477" customFormat="1" ht="30" customHeight="1" x14ac:dyDescent="0.7">
      <c r="B43" s="325"/>
      <c r="C43" s="361"/>
      <c r="D43" s="327"/>
      <c r="E43" s="340" t="s">
        <v>115</v>
      </c>
      <c r="F43" s="327"/>
      <c r="G43" s="330"/>
      <c r="H43" s="343"/>
      <c r="I43" s="323"/>
      <c r="J43" s="349"/>
      <c r="K43" s="482"/>
      <c r="L43" s="483"/>
    </row>
    <row r="44" spans="2:12" s="477" customFormat="1" ht="30" customHeight="1" x14ac:dyDescent="0.7">
      <c r="B44" s="331">
        <v>20</v>
      </c>
      <c r="C44" s="332" t="s">
        <v>116</v>
      </c>
      <c r="D44" s="318" t="s">
        <v>117</v>
      </c>
      <c r="E44" s="334" t="s">
        <v>118</v>
      </c>
      <c r="F44" s="360">
        <f>27000*1.07</f>
        <v>28890</v>
      </c>
      <c r="G44" s="335">
        <v>44568</v>
      </c>
      <c r="H44" s="336" t="s">
        <v>119</v>
      </c>
      <c r="I44" s="336">
        <v>1</v>
      </c>
      <c r="J44" s="349"/>
      <c r="K44" s="482"/>
      <c r="L44" s="483"/>
    </row>
    <row r="45" spans="2:12" s="477" customFormat="1" ht="30" customHeight="1" x14ac:dyDescent="0.7">
      <c r="B45" s="337"/>
      <c r="C45" s="338"/>
      <c r="D45" s="355"/>
      <c r="E45" s="328"/>
      <c r="F45" s="360"/>
      <c r="G45" s="330"/>
      <c r="H45" s="341"/>
      <c r="I45" s="341"/>
      <c r="J45" s="349"/>
      <c r="K45" s="482"/>
      <c r="L45" s="483"/>
    </row>
    <row r="46" spans="2:12" s="477" customFormat="1" ht="30" customHeight="1" x14ac:dyDescent="0.7">
      <c r="B46" s="316"/>
      <c r="C46" s="362"/>
      <c r="D46" s="318"/>
      <c r="E46" s="334"/>
      <c r="F46" s="320"/>
      <c r="G46" s="335"/>
      <c r="H46" s="336"/>
      <c r="I46" s="323"/>
      <c r="J46" s="349"/>
      <c r="K46" s="482"/>
      <c r="L46" s="483"/>
    </row>
    <row r="47" spans="2:12" s="477" customFormat="1" ht="30" customHeight="1" x14ac:dyDescent="0.7">
      <c r="B47" s="325"/>
      <c r="C47" s="346"/>
      <c r="D47" s="327"/>
      <c r="E47" s="340" t="s">
        <v>41</v>
      </c>
      <c r="F47" s="329"/>
      <c r="G47" s="330"/>
      <c r="H47" s="341"/>
      <c r="I47" s="323"/>
      <c r="J47" s="349"/>
      <c r="K47" s="482"/>
      <c r="L47" s="483"/>
    </row>
    <row r="48" spans="2:12" s="477" customFormat="1" ht="30" customHeight="1" x14ac:dyDescent="0.7">
      <c r="B48" s="331">
        <v>22</v>
      </c>
      <c r="C48" s="332" t="s">
        <v>124</v>
      </c>
      <c r="D48" s="318" t="s">
        <v>125</v>
      </c>
      <c r="E48" s="334" t="s">
        <v>126</v>
      </c>
      <c r="F48" s="320">
        <f>81100*1.07</f>
        <v>86777</v>
      </c>
      <c r="G48" s="321">
        <v>44568</v>
      </c>
      <c r="H48" s="363" t="s">
        <v>127</v>
      </c>
      <c r="I48" s="336">
        <v>1</v>
      </c>
      <c r="J48" s="349"/>
      <c r="K48" s="482"/>
      <c r="L48" s="483"/>
    </row>
    <row r="49" spans="2:12" s="477" customFormat="1" ht="30" customHeight="1" x14ac:dyDescent="0.7">
      <c r="B49" s="337"/>
      <c r="C49" s="338"/>
      <c r="D49" s="327"/>
      <c r="E49" s="340" t="s">
        <v>46</v>
      </c>
      <c r="F49" s="329"/>
      <c r="G49" s="330"/>
      <c r="H49" s="364"/>
      <c r="I49" s="341"/>
      <c r="J49" s="349"/>
      <c r="K49" s="482"/>
      <c r="L49" s="483"/>
    </row>
    <row r="50" spans="2:12" s="477" customFormat="1" ht="30" customHeight="1" x14ac:dyDescent="0.7">
      <c r="B50" s="316">
        <v>23</v>
      </c>
      <c r="C50" s="332" t="s">
        <v>107</v>
      </c>
      <c r="D50" s="318" t="s">
        <v>128</v>
      </c>
      <c r="E50" s="334" t="s">
        <v>129</v>
      </c>
      <c r="F50" s="320">
        <f>19400*1.07</f>
        <v>20758</v>
      </c>
      <c r="G50" s="321">
        <v>44568</v>
      </c>
      <c r="H50" s="322" t="s">
        <v>130</v>
      </c>
      <c r="I50" s="336">
        <v>1</v>
      </c>
      <c r="J50" s="324"/>
      <c r="K50" s="482"/>
      <c r="L50" s="483"/>
    </row>
    <row r="51" spans="2:12" s="477" customFormat="1" ht="30" customHeight="1" x14ac:dyDescent="0.7">
      <c r="B51" s="325"/>
      <c r="C51" s="338"/>
      <c r="D51" s="327"/>
      <c r="E51" s="340" t="s">
        <v>46</v>
      </c>
      <c r="F51" s="329"/>
      <c r="G51" s="330"/>
      <c r="H51" s="344"/>
      <c r="I51" s="341"/>
      <c r="J51" s="324"/>
      <c r="K51" s="482"/>
      <c r="L51" s="483"/>
    </row>
    <row r="52" spans="2:12" s="477" customFormat="1" ht="30" customHeight="1" x14ac:dyDescent="0.7">
      <c r="B52" s="331">
        <v>24</v>
      </c>
      <c r="C52" s="332" t="s">
        <v>131</v>
      </c>
      <c r="D52" s="355" t="s">
        <v>132</v>
      </c>
      <c r="E52" s="328" t="s">
        <v>133</v>
      </c>
      <c r="F52" s="320">
        <f>2640*1.07</f>
        <v>2824.8</v>
      </c>
      <c r="G52" s="321">
        <v>44568</v>
      </c>
      <c r="H52" s="324" t="s">
        <v>134</v>
      </c>
      <c r="I52" s="336">
        <v>1</v>
      </c>
      <c r="J52" s="324"/>
      <c r="K52" s="482"/>
      <c r="L52" s="483"/>
    </row>
    <row r="53" spans="2:12" s="477" customFormat="1" ht="30" customHeight="1" x14ac:dyDescent="0.7">
      <c r="B53" s="337"/>
      <c r="C53" s="338"/>
      <c r="D53" s="355"/>
      <c r="E53" s="328"/>
      <c r="F53" s="360"/>
      <c r="G53" s="356"/>
      <c r="H53" s="324"/>
      <c r="I53" s="341"/>
      <c r="J53" s="324"/>
      <c r="K53" s="482"/>
      <c r="L53" s="483"/>
    </row>
    <row r="54" spans="2:12" s="477" customFormat="1" ht="30" customHeight="1" x14ac:dyDescent="0.7">
      <c r="B54" s="316">
        <v>25</v>
      </c>
      <c r="C54" s="345" t="s">
        <v>55</v>
      </c>
      <c r="D54" s="318" t="s">
        <v>135</v>
      </c>
      <c r="E54" s="334" t="s">
        <v>136</v>
      </c>
      <c r="F54" s="320">
        <f>14940*1.07</f>
        <v>15985.800000000001</v>
      </c>
      <c r="G54" s="321">
        <v>44571</v>
      </c>
      <c r="H54" s="336" t="s">
        <v>137</v>
      </c>
      <c r="I54" s="323">
        <v>1</v>
      </c>
      <c r="J54" s="324"/>
      <c r="K54" s="482"/>
      <c r="L54" s="483"/>
    </row>
    <row r="55" spans="2:12" s="477" customFormat="1" ht="30" customHeight="1" x14ac:dyDescent="0.7">
      <c r="B55" s="325"/>
      <c r="C55" s="346"/>
      <c r="D55" s="327"/>
      <c r="E55" s="340" t="s">
        <v>138</v>
      </c>
      <c r="F55" s="329"/>
      <c r="G55" s="330"/>
      <c r="H55" s="341"/>
      <c r="I55" s="323"/>
      <c r="J55" s="324"/>
      <c r="K55" s="482"/>
      <c r="L55" s="483"/>
    </row>
    <row r="56" spans="2:12" s="477" customFormat="1" ht="33" customHeight="1" x14ac:dyDescent="0.7">
      <c r="B56" s="331">
        <v>26</v>
      </c>
      <c r="C56" s="332" t="s">
        <v>139</v>
      </c>
      <c r="D56" s="318" t="s">
        <v>140</v>
      </c>
      <c r="E56" s="334" t="s">
        <v>141</v>
      </c>
      <c r="F56" s="320">
        <f>9090*1.07</f>
        <v>9726.3000000000011</v>
      </c>
      <c r="G56" s="321">
        <v>44571</v>
      </c>
      <c r="H56" s="365" t="s">
        <v>142</v>
      </c>
      <c r="I56" s="336">
        <v>1</v>
      </c>
      <c r="J56" s="324"/>
      <c r="K56" s="482"/>
      <c r="L56" s="483"/>
    </row>
    <row r="57" spans="2:12" s="477" customFormat="1" ht="30" customHeight="1" x14ac:dyDescent="0.7">
      <c r="B57" s="337"/>
      <c r="C57" s="338"/>
      <c r="D57" s="355"/>
      <c r="E57" s="328" t="s">
        <v>143</v>
      </c>
      <c r="F57" s="360"/>
      <c r="G57" s="356"/>
      <c r="H57" s="365"/>
      <c r="I57" s="341"/>
      <c r="J57" s="324"/>
      <c r="K57" s="482"/>
      <c r="L57" s="483"/>
    </row>
    <row r="58" spans="2:12" s="477" customFormat="1" ht="32.25" customHeight="1" x14ac:dyDescent="0.7">
      <c r="B58" s="316">
        <v>27</v>
      </c>
      <c r="C58" s="332" t="s">
        <v>139</v>
      </c>
      <c r="D58" s="318" t="s">
        <v>144</v>
      </c>
      <c r="E58" s="334" t="s">
        <v>145</v>
      </c>
      <c r="F58" s="320">
        <f>8640*1.07</f>
        <v>9244.8000000000011</v>
      </c>
      <c r="G58" s="321">
        <v>44571</v>
      </c>
      <c r="H58" s="366" t="s">
        <v>146</v>
      </c>
      <c r="I58" s="323">
        <v>1</v>
      </c>
      <c r="J58" s="324"/>
      <c r="K58" s="482"/>
      <c r="L58" s="483"/>
    </row>
    <row r="59" spans="2:12" s="477" customFormat="1" ht="30" customHeight="1" x14ac:dyDescent="0.7">
      <c r="B59" s="325"/>
      <c r="C59" s="338"/>
      <c r="D59" s="327"/>
      <c r="E59" s="340" t="s">
        <v>147</v>
      </c>
      <c r="F59" s="329"/>
      <c r="G59" s="330"/>
      <c r="H59" s="367"/>
      <c r="I59" s="323"/>
      <c r="J59" s="324"/>
      <c r="K59" s="482"/>
      <c r="L59" s="483"/>
    </row>
    <row r="60" spans="2:12" s="477" customFormat="1" ht="30" customHeight="1" x14ac:dyDescent="0.7">
      <c r="B60" s="331">
        <v>28</v>
      </c>
      <c r="C60" s="345" t="s">
        <v>148</v>
      </c>
      <c r="D60" s="318" t="s">
        <v>149</v>
      </c>
      <c r="E60" s="334" t="s">
        <v>150</v>
      </c>
      <c r="F60" s="320">
        <f>70000*1.07</f>
        <v>74900</v>
      </c>
      <c r="G60" s="321">
        <v>44571</v>
      </c>
      <c r="H60" s="366" t="s">
        <v>151</v>
      </c>
      <c r="I60" s="336">
        <v>1</v>
      </c>
      <c r="J60" s="324"/>
      <c r="K60" s="482"/>
      <c r="L60" s="483"/>
    </row>
    <row r="61" spans="2:12" s="477" customFormat="1" ht="30" customHeight="1" x14ac:dyDescent="0.7">
      <c r="B61" s="337"/>
      <c r="C61" s="346"/>
      <c r="D61" s="327"/>
      <c r="E61" s="340"/>
      <c r="F61" s="329"/>
      <c r="G61" s="330"/>
      <c r="H61" s="367"/>
      <c r="I61" s="341"/>
      <c r="J61" s="324"/>
      <c r="K61" s="482"/>
      <c r="L61" s="483"/>
    </row>
    <row r="62" spans="2:12" s="477" customFormat="1" ht="30" customHeight="1" x14ac:dyDescent="0.7">
      <c r="B62" s="316">
        <v>29</v>
      </c>
      <c r="C62" s="332" t="s">
        <v>152</v>
      </c>
      <c r="D62" s="355" t="s">
        <v>153</v>
      </c>
      <c r="E62" s="328" t="s">
        <v>154</v>
      </c>
      <c r="F62" s="360">
        <f>67060*1.07</f>
        <v>71754.2</v>
      </c>
      <c r="G62" s="335">
        <v>44572</v>
      </c>
      <c r="H62" s="365" t="s">
        <v>155</v>
      </c>
      <c r="I62" s="323">
        <v>1</v>
      </c>
      <c r="J62" s="324"/>
      <c r="K62" s="482"/>
      <c r="L62" s="483"/>
    </row>
    <row r="63" spans="2:12" s="477" customFormat="1" ht="30" customHeight="1" x14ac:dyDescent="0.7">
      <c r="B63" s="325"/>
      <c r="C63" s="338"/>
      <c r="D63" s="355"/>
      <c r="E63" s="328"/>
      <c r="F63" s="360"/>
      <c r="G63" s="356"/>
      <c r="H63" s="365"/>
      <c r="I63" s="323"/>
      <c r="J63" s="324"/>
      <c r="K63" s="482"/>
      <c r="L63" s="483"/>
    </row>
    <row r="64" spans="2:12" s="477" customFormat="1" ht="30" customHeight="1" x14ac:dyDescent="0.7">
      <c r="B64" s="331">
        <v>30</v>
      </c>
      <c r="C64" s="332" t="s">
        <v>156</v>
      </c>
      <c r="D64" s="318" t="s">
        <v>157</v>
      </c>
      <c r="E64" s="334" t="s">
        <v>158</v>
      </c>
      <c r="F64" s="320">
        <f>93000*1.07</f>
        <v>99510</v>
      </c>
      <c r="G64" s="321">
        <v>44572</v>
      </c>
      <c r="H64" s="366" t="s">
        <v>159</v>
      </c>
      <c r="I64" s="336">
        <v>1</v>
      </c>
      <c r="J64" s="324"/>
      <c r="K64" s="482"/>
      <c r="L64" s="483"/>
    </row>
    <row r="65" spans="2:12" s="477" customFormat="1" ht="30" customHeight="1" x14ac:dyDescent="0.7">
      <c r="B65" s="337"/>
      <c r="C65" s="338"/>
      <c r="D65" s="327"/>
      <c r="E65" s="340"/>
      <c r="F65" s="329"/>
      <c r="G65" s="330"/>
      <c r="H65" s="367"/>
      <c r="I65" s="341"/>
      <c r="J65" s="324"/>
      <c r="K65" s="482"/>
      <c r="L65" s="483"/>
    </row>
    <row r="66" spans="2:12" s="477" customFormat="1" ht="30" customHeight="1" x14ac:dyDescent="0.7">
      <c r="B66" s="316"/>
      <c r="C66" s="317"/>
      <c r="D66" s="355"/>
      <c r="E66" s="334"/>
      <c r="F66" s="320"/>
      <c r="G66" s="335"/>
      <c r="H66" s="342"/>
      <c r="I66" s="323"/>
      <c r="J66" s="324"/>
      <c r="K66" s="484"/>
      <c r="L66" s="483"/>
    </row>
    <row r="67" spans="2:12" s="477" customFormat="1" ht="30" customHeight="1" x14ac:dyDescent="0.7">
      <c r="B67" s="325"/>
      <c r="C67" s="346"/>
      <c r="D67" s="355"/>
      <c r="E67" s="328"/>
      <c r="F67" s="327"/>
      <c r="G67" s="330"/>
      <c r="H67" s="343"/>
      <c r="I67" s="323"/>
      <c r="J67" s="324"/>
      <c r="K67" s="484"/>
      <c r="L67" s="483"/>
    </row>
    <row r="68" spans="2:12" s="477" customFormat="1" ht="30" customHeight="1" x14ac:dyDescent="0.7">
      <c r="B68" s="331">
        <v>32</v>
      </c>
      <c r="C68" s="348" t="s">
        <v>67</v>
      </c>
      <c r="D68" s="318" t="s">
        <v>163</v>
      </c>
      <c r="E68" s="334" t="s">
        <v>164</v>
      </c>
      <c r="F68" s="320">
        <f>6000*1.07</f>
        <v>6420</v>
      </c>
      <c r="G68" s="335">
        <v>44572</v>
      </c>
      <c r="H68" s="342" t="s">
        <v>165</v>
      </c>
      <c r="I68" s="336">
        <v>1</v>
      </c>
      <c r="J68" s="324"/>
      <c r="K68" s="484"/>
      <c r="L68" s="483"/>
    </row>
    <row r="69" spans="2:12" s="477" customFormat="1" ht="37.5" customHeight="1" x14ac:dyDescent="0.7">
      <c r="B69" s="337"/>
      <c r="C69" s="350"/>
      <c r="D69" s="327"/>
      <c r="E69" s="340"/>
      <c r="F69" s="327"/>
      <c r="G69" s="330"/>
      <c r="H69" s="343"/>
      <c r="I69" s="341"/>
      <c r="J69" s="324"/>
      <c r="K69" s="484"/>
      <c r="L69" s="483"/>
    </row>
    <row r="70" spans="2:12" s="477" customFormat="1" ht="30" customHeight="1" x14ac:dyDescent="0.7">
      <c r="B70" s="331"/>
      <c r="C70" s="368"/>
      <c r="D70" s="318"/>
      <c r="E70" s="352"/>
      <c r="F70" s="320"/>
      <c r="G70" s="321"/>
      <c r="H70" s="342"/>
      <c r="I70" s="336"/>
      <c r="J70" s="324"/>
      <c r="K70" s="482"/>
      <c r="L70" s="483"/>
    </row>
    <row r="71" spans="2:12" s="477" customFormat="1" ht="30" customHeight="1" x14ac:dyDescent="0.7">
      <c r="B71" s="337"/>
      <c r="C71" s="338"/>
      <c r="D71" s="327"/>
      <c r="E71" s="340" t="s">
        <v>46</v>
      </c>
      <c r="F71" s="327"/>
      <c r="G71" s="330"/>
      <c r="H71" s="343"/>
      <c r="I71" s="341"/>
      <c r="J71" s="324"/>
      <c r="K71" s="482"/>
      <c r="L71" s="483"/>
    </row>
    <row r="72" spans="2:12" s="477" customFormat="1" ht="30" customHeight="1" x14ac:dyDescent="0.7">
      <c r="B72" s="331"/>
      <c r="C72" s="369"/>
      <c r="D72" s="355"/>
      <c r="E72" s="334"/>
      <c r="F72" s="320"/>
      <c r="G72" s="335"/>
      <c r="H72" s="342"/>
      <c r="I72" s="336"/>
      <c r="J72" s="324"/>
      <c r="K72" s="484"/>
      <c r="L72" s="483"/>
    </row>
    <row r="73" spans="2:12" s="477" customFormat="1" ht="30" customHeight="1" x14ac:dyDescent="0.7">
      <c r="B73" s="337"/>
      <c r="C73" s="338"/>
      <c r="D73" s="327"/>
      <c r="E73" s="340" t="s">
        <v>171</v>
      </c>
      <c r="F73" s="327"/>
      <c r="G73" s="330"/>
      <c r="H73" s="343"/>
      <c r="I73" s="341"/>
      <c r="J73" s="324"/>
      <c r="K73" s="484"/>
      <c r="L73" s="483"/>
    </row>
    <row r="74" spans="2:12" s="477" customFormat="1" ht="30" customHeight="1" x14ac:dyDescent="0.7">
      <c r="B74" s="316">
        <v>35</v>
      </c>
      <c r="C74" s="370" t="s">
        <v>64</v>
      </c>
      <c r="D74" s="318" t="s">
        <v>172</v>
      </c>
      <c r="E74" s="371" t="s">
        <v>173</v>
      </c>
      <c r="F74" s="320">
        <f>9660*1.07</f>
        <v>10336.200000000001</v>
      </c>
      <c r="G74" s="335">
        <v>44572</v>
      </c>
      <c r="H74" s="342" t="s">
        <v>174</v>
      </c>
      <c r="I74" s="323">
        <v>1</v>
      </c>
      <c r="J74" s="324"/>
      <c r="K74" s="484"/>
      <c r="L74" s="483"/>
    </row>
    <row r="75" spans="2:12" s="477" customFormat="1" ht="30" customHeight="1" x14ac:dyDescent="0.7">
      <c r="B75" s="325"/>
      <c r="C75" s="338"/>
      <c r="D75" s="327"/>
      <c r="E75" s="340" t="s">
        <v>175</v>
      </c>
      <c r="F75" s="327"/>
      <c r="G75" s="330"/>
      <c r="H75" s="343"/>
      <c r="I75" s="323"/>
      <c r="J75" s="324"/>
      <c r="K75" s="484"/>
      <c r="L75" s="483"/>
    </row>
    <row r="76" spans="2:12" s="477" customFormat="1" ht="30" customHeight="1" x14ac:dyDescent="0.7">
      <c r="B76" s="331">
        <v>36</v>
      </c>
      <c r="C76" s="332" t="s">
        <v>116</v>
      </c>
      <c r="D76" s="318" t="s">
        <v>117</v>
      </c>
      <c r="E76" s="334" t="s">
        <v>176</v>
      </c>
      <c r="F76" s="320">
        <f>93300*1.07</f>
        <v>99831</v>
      </c>
      <c r="G76" s="321">
        <v>44573</v>
      </c>
      <c r="H76" s="336" t="s">
        <v>177</v>
      </c>
      <c r="I76" s="336">
        <v>1</v>
      </c>
      <c r="J76" s="324"/>
      <c r="K76" s="484"/>
      <c r="L76" s="483"/>
    </row>
    <row r="77" spans="2:12" s="477" customFormat="1" ht="30" customHeight="1" x14ac:dyDescent="0.7">
      <c r="B77" s="337"/>
      <c r="C77" s="338"/>
      <c r="D77" s="327"/>
      <c r="E77" s="340"/>
      <c r="F77" s="329"/>
      <c r="G77" s="330"/>
      <c r="H77" s="341"/>
      <c r="I77" s="341"/>
      <c r="J77" s="324"/>
      <c r="K77" s="484"/>
      <c r="L77" s="483"/>
    </row>
    <row r="78" spans="2:12" s="477" customFormat="1" ht="30" customHeight="1" x14ac:dyDescent="0.7">
      <c r="B78" s="316">
        <v>37</v>
      </c>
      <c r="C78" s="332" t="s">
        <v>178</v>
      </c>
      <c r="D78" s="372" t="s">
        <v>179</v>
      </c>
      <c r="E78" s="352" t="s">
        <v>180</v>
      </c>
      <c r="F78" s="320">
        <f>16000*1.07</f>
        <v>17120</v>
      </c>
      <c r="G78" s="321">
        <v>44573</v>
      </c>
      <c r="H78" s="336" t="s">
        <v>181</v>
      </c>
      <c r="I78" s="336">
        <v>1</v>
      </c>
      <c r="J78" s="324"/>
      <c r="K78" s="484"/>
      <c r="L78" s="483"/>
    </row>
    <row r="79" spans="2:12" s="477" customFormat="1" ht="30" customHeight="1" x14ac:dyDescent="0.7">
      <c r="B79" s="325"/>
      <c r="C79" s="338"/>
      <c r="D79" s="373"/>
      <c r="E79" s="353"/>
      <c r="F79" s="329"/>
      <c r="G79" s="330"/>
      <c r="H79" s="341"/>
      <c r="I79" s="341"/>
      <c r="J79" s="324"/>
      <c r="K79" s="484"/>
      <c r="L79" s="483"/>
    </row>
    <row r="80" spans="2:12" s="477" customFormat="1" ht="30" customHeight="1" x14ac:dyDescent="0.7">
      <c r="B80" s="331">
        <v>38</v>
      </c>
      <c r="C80" s="332" t="s">
        <v>139</v>
      </c>
      <c r="D80" s="318" t="s">
        <v>182</v>
      </c>
      <c r="E80" s="334" t="s">
        <v>183</v>
      </c>
      <c r="F80" s="320">
        <f>12780*1.07</f>
        <v>13674.6</v>
      </c>
      <c r="G80" s="321">
        <v>44573</v>
      </c>
      <c r="H80" s="342" t="s">
        <v>184</v>
      </c>
      <c r="I80" s="336">
        <v>1</v>
      </c>
      <c r="J80" s="324"/>
      <c r="K80" s="484"/>
      <c r="L80" s="483"/>
    </row>
    <row r="81" spans="2:12" s="477" customFormat="1" ht="30" customHeight="1" x14ac:dyDescent="0.7">
      <c r="B81" s="337"/>
      <c r="C81" s="338"/>
      <c r="D81" s="327"/>
      <c r="E81" s="340" t="s">
        <v>185</v>
      </c>
      <c r="F81" s="327"/>
      <c r="G81" s="330"/>
      <c r="H81" s="343"/>
      <c r="I81" s="341"/>
      <c r="J81" s="324"/>
      <c r="K81" s="484"/>
      <c r="L81" s="483"/>
    </row>
    <row r="82" spans="2:12" s="477" customFormat="1" ht="30" customHeight="1" x14ac:dyDescent="0.7">
      <c r="B82" s="316">
        <v>39</v>
      </c>
      <c r="C82" s="332" t="s">
        <v>186</v>
      </c>
      <c r="D82" s="347" t="s">
        <v>187</v>
      </c>
      <c r="E82" s="319" t="s">
        <v>188</v>
      </c>
      <c r="F82" s="360">
        <f>77760*1.07</f>
        <v>83203.200000000012</v>
      </c>
      <c r="G82" s="374">
        <v>44574</v>
      </c>
      <c r="H82" s="336" t="s">
        <v>189</v>
      </c>
      <c r="I82" s="323">
        <v>1</v>
      </c>
      <c r="J82" s="324"/>
      <c r="K82" s="484"/>
      <c r="L82" s="483"/>
    </row>
    <row r="83" spans="2:12" s="477" customFormat="1" ht="30" customHeight="1" x14ac:dyDescent="0.7">
      <c r="B83" s="325"/>
      <c r="C83" s="338"/>
      <c r="D83" s="347"/>
      <c r="E83" s="328" t="s">
        <v>190</v>
      </c>
      <c r="F83" s="360"/>
      <c r="G83" s="375"/>
      <c r="H83" s="323"/>
      <c r="I83" s="323"/>
      <c r="J83" s="324"/>
      <c r="K83" s="484"/>
      <c r="L83" s="483"/>
    </row>
    <row r="84" spans="2:12" s="477" customFormat="1" ht="30" customHeight="1" x14ac:dyDescent="0.7">
      <c r="B84" s="331">
        <v>40</v>
      </c>
      <c r="C84" s="332" t="s">
        <v>191</v>
      </c>
      <c r="D84" s="333" t="s">
        <v>192</v>
      </c>
      <c r="E84" s="376" t="s">
        <v>193</v>
      </c>
      <c r="F84" s="320">
        <f>14850*1.07</f>
        <v>15889.500000000002</v>
      </c>
      <c r="G84" s="321">
        <v>44574</v>
      </c>
      <c r="H84" s="336" t="s">
        <v>194</v>
      </c>
      <c r="I84" s="336">
        <v>1</v>
      </c>
      <c r="J84" s="324"/>
      <c r="K84" s="484"/>
      <c r="L84" s="483"/>
    </row>
    <row r="85" spans="2:12" s="477" customFormat="1" ht="30" customHeight="1" x14ac:dyDescent="0.7">
      <c r="B85" s="337"/>
      <c r="C85" s="338"/>
      <c r="D85" s="339"/>
      <c r="E85" s="377"/>
      <c r="F85" s="329"/>
      <c r="G85" s="330"/>
      <c r="H85" s="341"/>
      <c r="I85" s="341"/>
      <c r="J85" s="324"/>
      <c r="K85" s="484"/>
      <c r="L85" s="483"/>
    </row>
    <row r="86" spans="2:12" s="477" customFormat="1" ht="30" customHeight="1" x14ac:dyDescent="0.7">
      <c r="B86" s="316">
        <v>41</v>
      </c>
      <c r="C86" s="332" t="s">
        <v>131</v>
      </c>
      <c r="D86" s="333" t="s">
        <v>195</v>
      </c>
      <c r="E86" s="376" t="s">
        <v>196</v>
      </c>
      <c r="F86" s="320">
        <f>380*1.07</f>
        <v>406.6</v>
      </c>
      <c r="G86" s="378">
        <v>44574</v>
      </c>
      <c r="H86" s="336" t="s">
        <v>197</v>
      </c>
      <c r="I86" s="323">
        <v>1</v>
      </c>
      <c r="J86" s="324"/>
      <c r="K86" s="484"/>
      <c r="L86" s="483"/>
    </row>
    <row r="87" spans="2:12" s="477" customFormat="1" ht="30" customHeight="1" x14ac:dyDescent="0.7">
      <c r="B87" s="325"/>
      <c r="C87" s="338"/>
      <c r="D87" s="339"/>
      <c r="E87" s="377"/>
      <c r="F87" s="329"/>
      <c r="G87" s="379"/>
      <c r="H87" s="341"/>
      <c r="I87" s="323"/>
      <c r="J87" s="324"/>
      <c r="K87" s="484"/>
      <c r="L87" s="483"/>
    </row>
    <row r="88" spans="2:12" s="477" customFormat="1" ht="30" customHeight="1" x14ac:dyDescent="0.7">
      <c r="B88" s="331">
        <v>42</v>
      </c>
      <c r="C88" s="332" t="s">
        <v>198</v>
      </c>
      <c r="D88" s="357" t="s">
        <v>199</v>
      </c>
      <c r="E88" s="319" t="s">
        <v>200</v>
      </c>
      <c r="F88" s="320">
        <f>93400*1.07</f>
        <v>99938</v>
      </c>
      <c r="G88" s="374">
        <v>44574</v>
      </c>
      <c r="H88" s="336" t="s">
        <v>201</v>
      </c>
      <c r="I88" s="336">
        <v>1</v>
      </c>
      <c r="J88" s="324"/>
      <c r="K88" s="484"/>
      <c r="L88" s="483"/>
    </row>
    <row r="89" spans="2:12" s="477" customFormat="1" ht="30" customHeight="1" x14ac:dyDescent="0.7">
      <c r="B89" s="337"/>
      <c r="C89" s="338"/>
      <c r="D89" s="357"/>
      <c r="E89" s="319" t="s">
        <v>202</v>
      </c>
      <c r="F89" s="329"/>
      <c r="G89" s="379"/>
      <c r="H89" s="341"/>
      <c r="I89" s="341"/>
      <c r="J89" s="324"/>
      <c r="K89" s="484"/>
      <c r="L89" s="483"/>
    </row>
    <row r="90" spans="2:12" s="477" customFormat="1" ht="30" customHeight="1" x14ac:dyDescent="0.7">
      <c r="B90" s="316">
        <v>43</v>
      </c>
      <c r="C90" s="332" t="s">
        <v>55</v>
      </c>
      <c r="D90" s="318" t="s">
        <v>203</v>
      </c>
      <c r="E90" s="334" t="s">
        <v>204</v>
      </c>
      <c r="F90" s="320">
        <f>32000*1.07</f>
        <v>34240</v>
      </c>
      <c r="G90" s="321">
        <v>44574</v>
      </c>
      <c r="H90" s="342" t="s">
        <v>205</v>
      </c>
      <c r="I90" s="336">
        <v>1</v>
      </c>
      <c r="J90" s="324"/>
      <c r="K90" s="484"/>
      <c r="L90" s="483"/>
    </row>
    <row r="91" spans="2:12" s="477" customFormat="1" ht="30" customHeight="1" x14ac:dyDescent="0.7">
      <c r="B91" s="325"/>
      <c r="C91" s="338"/>
      <c r="D91" s="327"/>
      <c r="E91" s="340" t="s">
        <v>206</v>
      </c>
      <c r="F91" s="327"/>
      <c r="G91" s="330"/>
      <c r="H91" s="343"/>
      <c r="I91" s="341"/>
      <c r="J91" s="324"/>
      <c r="K91" s="484"/>
      <c r="L91" s="483"/>
    </row>
    <row r="92" spans="2:12" s="477" customFormat="1" ht="30" customHeight="1" x14ac:dyDescent="0.7">
      <c r="B92" s="331">
        <v>44</v>
      </c>
      <c r="C92" s="332" t="s">
        <v>107</v>
      </c>
      <c r="D92" s="349" t="s">
        <v>207</v>
      </c>
      <c r="E92" s="334" t="s">
        <v>208</v>
      </c>
      <c r="F92" s="320">
        <f>9200*1.07</f>
        <v>9844</v>
      </c>
      <c r="G92" s="335">
        <v>44574</v>
      </c>
      <c r="H92" s="342" t="s">
        <v>209</v>
      </c>
      <c r="I92" s="336">
        <v>1</v>
      </c>
      <c r="J92" s="324"/>
      <c r="K92" s="484"/>
      <c r="L92" s="483"/>
    </row>
    <row r="93" spans="2:12" s="477" customFormat="1" ht="30" customHeight="1" x14ac:dyDescent="0.7">
      <c r="B93" s="337"/>
      <c r="C93" s="338"/>
      <c r="D93" s="343"/>
      <c r="E93" s="340"/>
      <c r="F93" s="327"/>
      <c r="G93" s="330"/>
      <c r="H93" s="343"/>
      <c r="I93" s="341"/>
      <c r="J93" s="324"/>
      <c r="K93" s="484"/>
      <c r="L93" s="483"/>
    </row>
    <row r="94" spans="2:12" s="477" customFormat="1" ht="37.5" customHeight="1" x14ac:dyDescent="0.7">
      <c r="B94" s="316">
        <v>45</v>
      </c>
      <c r="C94" s="332" t="s">
        <v>85</v>
      </c>
      <c r="D94" s="355" t="s">
        <v>210</v>
      </c>
      <c r="E94" s="371" t="s">
        <v>211</v>
      </c>
      <c r="F94" s="320">
        <f>3800*1.07</f>
        <v>4066.0000000000005</v>
      </c>
      <c r="G94" s="335">
        <v>44574</v>
      </c>
      <c r="H94" s="342" t="s">
        <v>212</v>
      </c>
      <c r="I94" s="323">
        <v>1</v>
      </c>
      <c r="J94" s="324"/>
      <c r="K94" s="484"/>
      <c r="L94" s="483"/>
    </row>
    <row r="95" spans="2:12" s="477" customFormat="1" ht="30" customHeight="1" x14ac:dyDescent="0.7">
      <c r="B95" s="325"/>
      <c r="C95" s="338"/>
      <c r="D95" s="327"/>
      <c r="E95" s="340"/>
      <c r="F95" s="327"/>
      <c r="G95" s="330"/>
      <c r="H95" s="343"/>
      <c r="I95" s="323"/>
      <c r="J95" s="324"/>
      <c r="K95" s="484"/>
      <c r="L95" s="483"/>
    </row>
    <row r="96" spans="2:12" s="477" customFormat="1" ht="30" customHeight="1" x14ac:dyDescent="0.7">
      <c r="B96" s="331">
        <v>46</v>
      </c>
      <c r="C96" s="332" t="s">
        <v>213</v>
      </c>
      <c r="D96" s="355" t="s">
        <v>214</v>
      </c>
      <c r="E96" s="334" t="s">
        <v>215</v>
      </c>
      <c r="F96" s="320">
        <f>14233*1.07</f>
        <v>15229.310000000001</v>
      </c>
      <c r="G96" s="335">
        <v>44574</v>
      </c>
      <c r="H96" s="342" t="s">
        <v>216</v>
      </c>
      <c r="I96" s="336">
        <v>1</v>
      </c>
      <c r="J96" s="324"/>
      <c r="K96" s="482"/>
      <c r="L96" s="483"/>
    </row>
    <row r="97" spans="2:12" s="477" customFormat="1" ht="30" customHeight="1" x14ac:dyDescent="0.7">
      <c r="B97" s="337"/>
      <c r="C97" s="338"/>
      <c r="D97" s="327"/>
      <c r="E97" s="340" t="s">
        <v>217</v>
      </c>
      <c r="F97" s="327"/>
      <c r="G97" s="330"/>
      <c r="H97" s="343"/>
      <c r="I97" s="341"/>
      <c r="J97" s="324"/>
      <c r="K97" s="482"/>
      <c r="L97" s="483"/>
    </row>
    <row r="98" spans="2:12" s="477" customFormat="1" ht="30" customHeight="1" x14ac:dyDescent="0.7">
      <c r="B98" s="316">
        <v>47</v>
      </c>
      <c r="C98" s="332" t="s">
        <v>47</v>
      </c>
      <c r="D98" s="355" t="s">
        <v>218</v>
      </c>
      <c r="E98" s="334" t="s">
        <v>219</v>
      </c>
      <c r="F98" s="320">
        <f>3500*1.07</f>
        <v>3745</v>
      </c>
      <c r="G98" s="335">
        <v>44574</v>
      </c>
      <c r="H98" s="342" t="s">
        <v>220</v>
      </c>
      <c r="I98" s="323">
        <v>1</v>
      </c>
      <c r="J98" s="324"/>
      <c r="K98" s="482"/>
      <c r="L98" s="483"/>
    </row>
    <row r="99" spans="2:12" s="477" customFormat="1" ht="30" customHeight="1" x14ac:dyDescent="0.7">
      <c r="B99" s="325"/>
      <c r="C99" s="338"/>
      <c r="D99" s="355"/>
      <c r="E99" s="328"/>
      <c r="F99" s="327"/>
      <c r="G99" s="330"/>
      <c r="H99" s="343"/>
      <c r="I99" s="323"/>
      <c r="J99" s="324"/>
      <c r="K99" s="482"/>
      <c r="L99" s="483"/>
    </row>
    <row r="100" spans="2:12" s="477" customFormat="1" ht="33.75" customHeight="1" x14ac:dyDescent="0.7">
      <c r="B100" s="331">
        <v>48</v>
      </c>
      <c r="C100" s="332" t="s">
        <v>221</v>
      </c>
      <c r="D100" s="342" t="s">
        <v>222</v>
      </c>
      <c r="E100" s="334" t="s">
        <v>223</v>
      </c>
      <c r="F100" s="320">
        <f>93000*1.07</f>
        <v>99510</v>
      </c>
      <c r="G100" s="321">
        <v>44574</v>
      </c>
      <c r="H100" s="342" t="s">
        <v>224</v>
      </c>
      <c r="I100" s="336">
        <v>1</v>
      </c>
      <c r="J100" s="324"/>
      <c r="K100" s="482"/>
      <c r="L100" s="483"/>
    </row>
    <row r="101" spans="2:12" s="477" customFormat="1" ht="30" customHeight="1" x14ac:dyDescent="0.7">
      <c r="B101" s="337"/>
      <c r="C101" s="338"/>
      <c r="D101" s="343"/>
      <c r="E101" s="340" t="s">
        <v>225</v>
      </c>
      <c r="F101" s="327"/>
      <c r="G101" s="330"/>
      <c r="H101" s="343"/>
      <c r="I101" s="341"/>
      <c r="J101" s="324"/>
      <c r="K101" s="482"/>
      <c r="L101" s="483"/>
    </row>
    <row r="102" spans="2:12" s="477" customFormat="1" ht="30" customHeight="1" x14ac:dyDescent="0.7">
      <c r="B102" s="316">
        <v>49</v>
      </c>
      <c r="C102" s="317" t="s">
        <v>226</v>
      </c>
      <c r="D102" s="318" t="s">
        <v>227</v>
      </c>
      <c r="E102" s="334" t="s">
        <v>228</v>
      </c>
      <c r="F102" s="320">
        <f>12600*1.07</f>
        <v>13482</v>
      </c>
      <c r="G102" s="335">
        <v>44574</v>
      </c>
      <c r="H102" s="342" t="s">
        <v>229</v>
      </c>
      <c r="I102" s="323">
        <v>1</v>
      </c>
      <c r="J102" s="324"/>
      <c r="K102" s="482"/>
      <c r="L102" s="483"/>
    </row>
    <row r="103" spans="2:12" s="477" customFormat="1" ht="30" customHeight="1" x14ac:dyDescent="0.7">
      <c r="B103" s="325"/>
      <c r="C103" s="326"/>
      <c r="D103" s="327"/>
      <c r="E103" s="340"/>
      <c r="F103" s="380"/>
      <c r="G103" s="330"/>
      <c r="H103" s="343"/>
      <c r="I103" s="323"/>
      <c r="J103" s="324"/>
      <c r="K103" s="482"/>
      <c r="L103" s="483"/>
    </row>
    <row r="104" spans="2:12" s="477" customFormat="1" ht="30" customHeight="1" x14ac:dyDescent="0.7">
      <c r="B104" s="331">
        <v>50</v>
      </c>
      <c r="C104" s="332" t="s">
        <v>107</v>
      </c>
      <c r="D104" s="349" t="s">
        <v>207</v>
      </c>
      <c r="E104" s="328" t="s">
        <v>230</v>
      </c>
      <c r="F104" s="320">
        <f>5550*1.07</f>
        <v>5938.5</v>
      </c>
      <c r="G104" s="321">
        <v>44574</v>
      </c>
      <c r="H104" s="342" t="s">
        <v>231</v>
      </c>
      <c r="I104" s="336">
        <v>1</v>
      </c>
      <c r="J104" s="324"/>
      <c r="K104" s="482"/>
      <c r="L104" s="483"/>
    </row>
    <row r="105" spans="2:12" s="477" customFormat="1" ht="30" customHeight="1" x14ac:dyDescent="0.7">
      <c r="B105" s="337"/>
      <c r="C105" s="338"/>
      <c r="D105" s="357"/>
      <c r="E105" s="328" t="s">
        <v>41</v>
      </c>
      <c r="F105" s="381"/>
      <c r="G105" s="330"/>
      <c r="H105" s="357"/>
      <c r="I105" s="341"/>
      <c r="J105" s="324"/>
      <c r="K105" s="482"/>
      <c r="L105" s="483"/>
    </row>
    <row r="106" spans="2:12" s="477" customFormat="1" ht="30" customHeight="1" x14ac:dyDescent="0.7">
      <c r="B106" s="316">
        <v>51</v>
      </c>
      <c r="C106" s="332" t="s">
        <v>232</v>
      </c>
      <c r="D106" s="342" t="s">
        <v>233</v>
      </c>
      <c r="E106" s="334" t="s">
        <v>234</v>
      </c>
      <c r="F106" s="320">
        <f>24000*1.07</f>
        <v>25680</v>
      </c>
      <c r="G106" s="335">
        <v>44574</v>
      </c>
      <c r="H106" s="342" t="s">
        <v>235</v>
      </c>
      <c r="I106" s="323">
        <v>1</v>
      </c>
      <c r="J106" s="324"/>
      <c r="K106" s="482"/>
      <c r="L106" s="483"/>
    </row>
    <row r="107" spans="2:12" s="477" customFormat="1" ht="30" customHeight="1" x14ac:dyDescent="0.7">
      <c r="B107" s="325"/>
      <c r="C107" s="338"/>
      <c r="D107" s="343"/>
      <c r="E107" s="340"/>
      <c r="F107" s="380"/>
      <c r="G107" s="330"/>
      <c r="H107" s="343"/>
      <c r="I107" s="323"/>
      <c r="J107" s="324"/>
      <c r="K107" s="482"/>
      <c r="L107" s="483"/>
    </row>
    <row r="108" spans="2:12" s="477" customFormat="1" ht="30" customHeight="1" x14ac:dyDescent="0.7">
      <c r="B108" s="331">
        <v>52</v>
      </c>
      <c r="C108" s="332" t="s">
        <v>55</v>
      </c>
      <c r="D108" s="342" t="s">
        <v>236</v>
      </c>
      <c r="E108" s="334" t="s">
        <v>237</v>
      </c>
      <c r="F108" s="320">
        <f>4720*1.07</f>
        <v>5050.4000000000005</v>
      </c>
      <c r="G108" s="321">
        <v>44574</v>
      </c>
      <c r="H108" s="342" t="s">
        <v>238</v>
      </c>
      <c r="I108" s="336">
        <v>1</v>
      </c>
      <c r="J108" s="324"/>
      <c r="K108" s="482"/>
      <c r="L108" s="483"/>
    </row>
    <row r="109" spans="2:12" s="477" customFormat="1" ht="30" customHeight="1" x14ac:dyDescent="0.7">
      <c r="B109" s="337"/>
      <c r="C109" s="338"/>
      <c r="D109" s="343"/>
      <c r="E109" s="340" t="s">
        <v>239</v>
      </c>
      <c r="F109" s="380"/>
      <c r="G109" s="330"/>
      <c r="H109" s="343"/>
      <c r="I109" s="341"/>
      <c r="J109" s="324"/>
      <c r="K109" s="482"/>
      <c r="L109" s="483"/>
    </row>
    <row r="110" spans="2:12" s="477" customFormat="1" ht="30" customHeight="1" x14ac:dyDescent="0.7">
      <c r="B110" s="316">
        <v>53</v>
      </c>
      <c r="C110" s="345" t="s">
        <v>131</v>
      </c>
      <c r="D110" s="347" t="s">
        <v>195</v>
      </c>
      <c r="E110" s="328" t="s">
        <v>240</v>
      </c>
      <c r="F110" s="360">
        <f>2940*1.07</f>
        <v>3145.8</v>
      </c>
      <c r="G110" s="374">
        <v>44575</v>
      </c>
      <c r="H110" s="323" t="s">
        <v>241</v>
      </c>
      <c r="I110" s="323">
        <v>1</v>
      </c>
      <c r="J110" s="324"/>
      <c r="K110" s="482"/>
      <c r="L110" s="483"/>
    </row>
    <row r="111" spans="2:12" s="477" customFormat="1" ht="30" customHeight="1" x14ac:dyDescent="0.7">
      <c r="B111" s="325"/>
      <c r="C111" s="338"/>
      <c r="D111" s="339"/>
      <c r="E111" s="328"/>
      <c r="F111" s="329"/>
      <c r="G111" s="379"/>
      <c r="H111" s="323"/>
      <c r="I111" s="323"/>
      <c r="J111" s="324"/>
      <c r="K111" s="482"/>
      <c r="L111" s="483"/>
    </row>
    <row r="112" spans="2:12" s="477" customFormat="1" ht="30" customHeight="1" x14ac:dyDescent="0.7">
      <c r="B112" s="331">
        <v>54</v>
      </c>
      <c r="C112" s="332" t="s">
        <v>186</v>
      </c>
      <c r="D112" s="333" t="s">
        <v>187</v>
      </c>
      <c r="E112" s="376" t="s">
        <v>242</v>
      </c>
      <c r="F112" s="320">
        <f>91650*1.07</f>
        <v>98065.5</v>
      </c>
      <c r="G112" s="378">
        <v>44578</v>
      </c>
      <c r="H112" s="336" t="s">
        <v>243</v>
      </c>
      <c r="I112" s="336">
        <v>1</v>
      </c>
      <c r="J112" s="324"/>
      <c r="K112" s="482"/>
      <c r="L112" s="483"/>
    </row>
    <row r="113" spans="2:12" s="477" customFormat="1" ht="30" customHeight="1" x14ac:dyDescent="0.7">
      <c r="B113" s="337"/>
      <c r="C113" s="338"/>
      <c r="D113" s="339"/>
      <c r="E113" s="377"/>
      <c r="F113" s="329"/>
      <c r="G113" s="379"/>
      <c r="H113" s="341"/>
      <c r="I113" s="341"/>
      <c r="J113" s="324"/>
      <c r="K113" s="482"/>
      <c r="L113" s="483"/>
    </row>
    <row r="114" spans="2:12" s="477" customFormat="1" ht="30" customHeight="1" x14ac:dyDescent="0.7">
      <c r="B114" s="316">
        <v>55</v>
      </c>
      <c r="C114" s="332" t="s">
        <v>116</v>
      </c>
      <c r="D114" s="382" t="s">
        <v>244</v>
      </c>
      <c r="E114" s="334" t="s">
        <v>245</v>
      </c>
      <c r="F114" s="320">
        <f>84000*1.07</f>
        <v>89880</v>
      </c>
      <c r="G114" s="378">
        <v>44578</v>
      </c>
      <c r="H114" s="336" t="s">
        <v>246</v>
      </c>
      <c r="I114" s="323">
        <v>1</v>
      </c>
      <c r="J114" s="324"/>
      <c r="K114" s="482"/>
      <c r="L114" s="483"/>
    </row>
    <row r="115" spans="2:12" s="477" customFormat="1" ht="30" customHeight="1" x14ac:dyDescent="0.7">
      <c r="B115" s="325"/>
      <c r="C115" s="338"/>
      <c r="D115" s="383"/>
      <c r="E115" s="340"/>
      <c r="F115" s="329"/>
      <c r="G115" s="379"/>
      <c r="H115" s="341"/>
      <c r="I115" s="323"/>
      <c r="J115" s="324"/>
      <c r="K115" s="482"/>
      <c r="L115" s="483"/>
    </row>
    <row r="116" spans="2:12" s="477" customFormat="1" ht="30" customHeight="1" x14ac:dyDescent="0.7">
      <c r="B116" s="331">
        <v>56</v>
      </c>
      <c r="C116" s="332" t="s">
        <v>55</v>
      </c>
      <c r="D116" s="342" t="s">
        <v>227</v>
      </c>
      <c r="E116" s="334" t="s">
        <v>247</v>
      </c>
      <c r="F116" s="320">
        <f>25920*1.07</f>
        <v>27734.400000000001</v>
      </c>
      <c r="G116" s="335">
        <v>44578</v>
      </c>
      <c r="H116" s="342" t="s">
        <v>248</v>
      </c>
      <c r="I116" s="336">
        <v>1</v>
      </c>
      <c r="J116" s="324"/>
      <c r="K116" s="482"/>
      <c r="L116" s="483"/>
    </row>
    <row r="117" spans="2:12" s="477" customFormat="1" ht="30" customHeight="1" x14ac:dyDescent="0.7">
      <c r="B117" s="337"/>
      <c r="C117" s="338"/>
      <c r="D117" s="343"/>
      <c r="E117" s="340" t="s">
        <v>249</v>
      </c>
      <c r="F117" s="380"/>
      <c r="G117" s="330"/>
      <c r="H117" s="343"/>
      <c r="I117" s="341"/>
      <c r="J117" s="324"/>
      <c r="K117" s="482"/>
      <c r="L117" s="483"/>
    </row>
    <row r="118" spans="2:12" s="477" customFormat="1" ht="30" customHeight="1" x14ac:dyDescent="0.7">
      <c r="B118" s="316">
        <v>57</v>
      </c>
      <c r="C118" s="332" t="s">
        <v>139</v>
      </c>
      <c r="D118" s="333" t="s">
        <v>250</v>
      </c>
      <c r="E118" s="376" t="s">
        <v>251</v>
      </c>
      <c r="F118" s="320">
        <f>20610*1.07</f>
        <v>22052.7</v>
      </c>
      <c r="G118" s="378">
        <v>44578</v>
      </c>
      <c r="H118" s="336" t="s">
        <v>252</v>
      </c>
      <c r="I118" s="323">
        <v>1</v>
      </c>
      <c r="J118" s="324"/>
      <c r="K118" s="482"/>
      <c r="L118" s="483"/>
    </row>
    <row r="119" spans="2:12" s="477" customFormat="1" ht="30" customHeight="1" x14ac:dyDescent="0.7">
      <c r="B119" s="325"/>
      <c r="C119" s="338"/>
      <c r="D119" s="339"/>
      <c r="E119" s="377" t="s">
        <v>1216</v>
      </c>
      <c r="F119" s="329"/>
      <c r="G119" s="379"/>
      <c r="H119" s="341"/>
      <c r="I119" s="323"/>
      <c r="J119" s="324"/>
      <c r="K119" s="482"/>
      <c r="L119" s="483"/>
    </row>
    <row r="120" spans="2:12" s="477" customFormat="1" ht="30" customHeight="1" x14ac:dyDescent="0.7">
      <c r="B120" s="331">
        <v>58</v>
      </c>
      <c r="C120" s="332" t="s">
        <v>254</v>
      </c>
      <c r="D120" s="384" t="s">
        <v>255</v>
      </c>
      <c r="E120" s="334" t="s">
        <v>256</v>
      </c>
      <c r="F120" s="320">
        <f>92000*1.07</f>
        <v>98440</v>
      </c>
      <c r="G120" s="378">
        <v>44578</v>
      </c>
      <c r="H120" s="336" t="s">
        <v>257</v>
      </c>
      <c r="I120" s="336">
        <v>1</v>
      </c>
      <c r="J120" s="324"/>
      <c r="K120" s="482"/>
      <c r="L120" s="483"/>
    </row>
    <row r="121" spans="2:12" s="477" customFormat="1" ht="30" customHeight="1" x14ac:dyDescent="0.7">
      <c r="B121" s="337"/>
      <c r="C121" s="338"/>
      <c r="D121" s="383"/>
      <c r="E121" s="340"/>
      <c r="F121" s="329"/>
      <c r="G121" s="379"/>
      <c r="H121" s="341"/>
      <c r="I121" s="341"/>
      <c r="J121" s="324"/>
      <c r="K121" s="482"/>
      <c r="L121" s="483"/>
    </row>
    <row r="122" spans="2:12" s="477" customFormat="1" ht="30" customHeight="1" x14ac:dyDescent="0.7">
      <c r="B122" s="316">
        <v>59</v>
      </c>
      <c r="C122" s="332" t="s">
        <v>258</v>
      </c>
      <c r="D122" s="384" t="s">
        <v>259</v>
      </c>
      <c r="E122" s="334" t="s">
        <v>260</v>
      </c>
      <c r="F122" s="320">
        <f>20000*1.07</f>
        <v>21400</v>
      </c>
      <c r="G122" s="378">
        <v>44578</v>
      </c>
      <c r="H122" s="336" t="s">
        <v>261</v>
      </c>
      <c r="I122" s="323">
        <v>1</v>
      </c>
      <c r="J122" s="324"/>
      <c r="K122" s="482"/>
      <c r="L122" s="483"/>
    </row>
    <row r="123" spans="2:12" s="477" customFormat="1" ht="30" customHeight="1" x14ac:dyDescent="0.7">
      <c r="B123" s="325"/>
      <c r="C123" s="338"/>
      <c r="D123" s="383"/>
      <c r="E123" s="340"/>
      <c r="F123" s="329"/>
      <c r="G123" s="379"/>
      <c r="H123" s="341"/>
      <c r="I123" s="323"/>
      <c r="J123" s="324"/>
      <c r="K123" s="482"/>
      <c r="L123" s="483"/>
    </row>
    <row r="124" spans="2:12" s="477" customFormat="1" ht="30" customHeight="1" x14ac:dyDescent="0.7">
      <c r="B124" s="331">
        <v>60</v>
      </c>
      <c r="C124" s="332" t="s">
        <v>152</v>
      </c>
      <c r="D124" s="342" t="s">
        <v>262</v>
      </c>
      <c r="E124" s="334" t="s">
        <v>263</v>
      </c>
      <c r="F124" s="320">
        <f>5234*1.07</f>
        <v>5600.38</v>
      </c>
      <c r="G124" s="321">
        <v>44579</v>
      </c>
      <c r="H124" s="342" t="s">
        <v>264</v>
      </c>
      <c r="I124" s="336">
        <v>1</v>
      </c>
      <c r="J124" s="324"/>
      <c r="K124" s="482"/>
      <c r="L124" s="483"/>
    </row>
    <row r="125" spans="2:12" s="477" customFormat="1" ht="30" customHeight="1" x14ac:dyDescent="0.7">
      <c r="B125" s="337"/>
      <c r="C125" s="338"/>
      <c r="D125" s="343"/>
      <c r="E125" s="385"/>
      <c r="F125" s="380"/>
      <c r="G125" s="330"/>
      <c r="H125" s="343"/>
      <c r="I125" s="341"/>
      <c r="J125" s="324"/>
      <c r="K125" s="482"/>
      <c r="L125" s="483"/>
    </row>
    <row r="126" spans="2:12" s="477" customFormat="1" ht="30" customHeight="1" x14ac:dyDescent="0.7">
      <c r="B126" s="316"/>
      <c r="C126" s="368"/>
      <c r="D126" s="333"/>
      <c r="E126" s="386"/>
      <c r="F126" s="320"/>
      <c r="G126" s="335"/>
      <c r="H126" s="342"/>
      <c r="I126" s="323"/>
      <c r="J126" s="324"/>
      <c r="K126" s="482"/>
      <c r="L126" s="483"/>
    </row>
    <row r="127" spans="2:12" s="477" customFormat="1" ht="30" customHeight="1" x14ac:dyDescent="0.7">
      <c r="B127" s="325"/>
      <c r="C127" s="338"/>
      <c r="D127" s="339"/>
      <c r="E127" s="385"/>
      <c r="F127" s="380"/>
      <c r="G127" s="330"/>
      <c r="H127" s="343"/>
      <c r="I127" s="323"/>
      <c r="J127" s="324"/>
      <c r="K127" s="482"/>
      <c r="L127" s="483"/>
    </row>
    <row r="128" spans="2:12" s="477" customFormat="1" ht="30" customHeight="1" x14ac:dyDescent="0.7">
      <c r="B128" s="331">
        <v>62</v>
      </c>
      <c r="C128" s="345" t="s">
        <v>85</v>
      </c>
      <c r="D128" s="333" t="s">
        <v>268</v>
      </c>
      <c r="E128" s="386" t="s">
        <v>269</v>
      </c>
      <c r="F128" s="320">
        <f>14760*1.07</f>
        <v>15793.2</v>
      </c>
      <c r="G128" s="335">
        <v>44579</v>
      </c>
      <c r="H128" s="342" t="s">
        <v>270</v>
      </c>
      <c r="I128" s="336">
        <v>1</v>
      </c>
      <c r="J128" s="324"/>
      <c r="K128" s="482"/>
      <c r="L128" s="483"/>
    </row>
    <row r="129" spans="2:12" s="477" customFormat="1" ht="30" customHeight="1" x14ac:dyDescent="0.7">
      <c r="B129" s="337"/>
      <c r="C129" s="346"/>
      <c r="D129" s="347"/>
      <c r="E129" s="328" t="s">
        <v>271</v>
      </c>
      <c r="F129" s="381"/>
      <c r="G129" s="356"/>
      <c r="H129" s="357"/>
      <c r="I129" s="341"/>
      <c r="J129" s="324"/>
      <c r="K129" s="482"/>
      <c r="L129" s="483"/>
    </row>
    <row r="130" spans="2:12" s="477" customFormat="1" ht="30" customHeight="1" x14ac:dyDescent="0.7">
      <c r="B130" s="316">
        <v>63</v>
      </c>
      <c r="C130" s="332" t="s">
        <v>272</v>
      </c>
      <c r="D130" s="342" t="s">
        <v>273</v>
      </c>
      <c r="E130" s="334" t="s">
        <v>274</v>
      </c>
      <c r="F130" s="320">
        <f>3900*1.07</f>
        <v>4173</v>
      </c>
      <c r="G130" s="321">
        <v>44579</v>
      </c>
      <c r="H130" s="342" t="s">
        <v>275</v>
      </c>
      <c r="I130" s="323">
        <v>1</v>
      </c>
      <c r="J130" s="324"/>
      <c r="K130" s="482"/>
      <c r="L130" s="483"/>
    </row>
    <row r="131" spans="2:12" s="477" customFormat="1" ht="30" customHeight="1" x14ac:dyDescent="0.7">
      <c r="B131" s="325"/>
      <c r="C131" s="346"/>
      <c r="D131" s="357"/>
      <c r="E131" s="328" t="s">
        <v>276</v>
      </c>
      <c r="F131" s="381"/>
      <c r="G131" s="330"/>
      <c r="H131" s="357"/>
      <c r="I131" s="323"/>
      <c r="J131" s="324"/>
      <c r="K131" s="482"/>
      <c r="L131" s="483"/>
    </row>
    <row r="132" spans="2:12" s="477" customFormat="1" ht="30" customHeight="1" x14ac:dyDescent="0.7">
      <c r="B132" s="331">
        <v>64</v>
      </c>
      <c r="C132" s="332" t="s">
        <v>277</v>
      </c>
      <c r="D132" s="342" t="s">
        <v>278</v>
      </c>
      <c r="E132" s="334" t="s">
        <v>279</v>
      </c>
      <c r="F132" s="320">
        <f>76060*1.07</f>
        <v>81384.200000000012</v>
      </c>
      <c r="G132" s="321">
        <v>44579</v>
      </c>
      <c r="H132" s="342" t="s">
        <v>280</v>
      </c>
      <c r="I132" s="336">
        <v>1</v>
      </c>
      <c r="J132" s="324"/>
      <c r="K132" s="482"/>
      <c r="L132" s="483"/>
    </row>
    <row r="133" spans="2:12" s="477" customFormat="1" ht="30" customHeight="1" x14ac:dyDescent="0.7">
      <c r="B133" s="337"/>
      <c r="C133" s="338"/>
      <c r="D133" s="343"/>
      <c r="E133" s="328"/>
      <c r="F133" s="381"/>
      <c r="G133" s="330"/>
      <c r="H133" s="357"/>
      <c r="I133" s="341"/>
      <c r="J133" s="324"/>
      <c r="K133" s="482"/>
      <c r="L133" s="483"/>
    </row>
    <row r="134" spans="2:12" s="477" customFormat="1" ht="34.5" customHeight="1" x14ac:dyDescent="0.7">
      <c r="B134" s="316">
        <v>65</v>
      </c>
      <c r="C134" s="332" t="s">
        <v>281</v>
      </c>
      <c r="D134" s="347" t="s">
        <v>282</v>
      </c>
      <c r="E134" s="334" t="s">
        <v>716</v>
      </c>
      <c r="F134" s="387">
        <f>17900*1.07</f>
        <v>19153</v>
      </c>
      <c r="G134" s="335">
        <v>44579</v>
      </c>
      <c r="H134" s="342" t="s">
        <v>284</v>
      </c>
      <c r="I134" s="323">
        <v>1</v>
      </c>
      <c r="J134" s="324"/>
      <c r="K134" s="482"/>
      <c r="L134" s="483"/>
    </row>
    <row r="135" spans="2:12" s="477" customFormat="1" ht="30" customHeight="1" x14ac:dyDescent="0.7">
      <c r="B135" s="325"/>
      <c r="C135" s="338"/>
      <c r="D135" s="339"/>
      <c r="E135" s="340" t="s">
        <v>285</v>
      </c>
      <c r="F135" s="381"/>
      <c r="G135" s="356"/>
      <c r="H135" s="357"/>
      <c r="I135" s="323"/>
      <c r="J135" s="324"/>
      <c r="K135" s="482"/>
      <c r="L135" s="483"/>
    </row>
    <row r="136" spans="2:12" s="477" customFormat="1" ht="30" customHeight="1" x14ac:dyDescent="0.7">
      <c r="B136" s="331">
        <v>66</v>
      </c>
      <c r="C136" s="332" t="s">
        <v>286</v>
      </c>
      <c r="D136" s="342" t="s">
        <v>287</v>
      </c>
      <c r="E136" s="334" t="s">
        <v>288</v>
      </c>
      <c r="F136" s="320">
        <f>81308.41*1.07</f>
        <v>86999.998700000011</v>
      </c>
      <c r="G136" s="321">
        <v>44579</v>
      </c>
      <c r="H136" s="342" t="s">
        <v>289</v>
      </c>
      <c r="I136" s="336">
        <v>1</v>
      </c>
      <c r="J136" s="324"/>
      <c r="K136" s="482"/>
      <c r="L136" s="483"/>
    </row>
    <row r="137" spans="2:12" s="477" customFormat="1" ht="34.5" customHeight="1" x14ac:dyDescent="0.7">
      <c r="B137" s="337"/>
      <c r="C137" s="338"/>
      <c r="D137" s="343"/>
      <c r="E137" s="340" t="s">
        <v>290</v>
      </c>
      <c r="F137" s="329"/>
      <c r="G137" s="330"/>
      <c r="H137" s="343"/>
      <c r="I137" s="341"/>
      <c r="J137" s="324"/>
      <c r="K137" s="482"/>
      <c r="L137" s="483"/>
    </row>
    <row r="138" spans="2:12" s="477" customFormat="1" ht="30" customHeight="1" x14ac:dyDescent="0.7">
      <c r="B138" s="316">
        <v>67</v>
      </c>
      <c r="C138" s="345" t="s">
        <v>291</v>
      </c>
      <c r="D138" s="388" t="s">
        <v>292</v>
      </c>
      <c r="E138" s="328" t="s">
        <v>293</v>
      </c>
      <c r="F138" s="360">
        <f>87300*1.07</f>
        <v>93411</v>
      </c>
      <c r="G138" s="374">
        <v>44580</v>
      </c>
      <c r="H138" s="323" t="s">
        <v>294</v>
      </c>
      <c r="I138" s="323">
        <v>1</v>
      </c>
      <c r="J138" s="324"/>
      <c r="K138" s="482"/>
      <c r="L138" s="483"/>
    </row>
    <row r="139" spans="2:12" s="477" customFormat="1" ht="30" customHeight="1" x14ac:dyDescent="0.7">
      <c r="B139" s="325"/>
      <c r="C139" s="338"/>
      <c r="D139" s="383"/>
      <c r="E139" s="340" t="s">
        <v>41</v>
      </c>
      <c r="F139" s="329"/>
      <c r="G139" s="379"/>
      <c r="H139" s="341"/>
      <c r="I139" s="323"/>
      <c r="J139" s="324"/>
      <c r="K139" s="482"/>
      <c r="L139" s="483"/>
    </row>
    <row r="140" spans="2:12" s="477" customFormat="1" ht="30" customHeight="1" x14ac:dyDescent="0.7">
      <c r="B140" s="331">
        <v>68</v>
      </c>
      <c r="C140" s="332" t="s">
        <v>295</v>
      </c>
      <c r="D140" s="372" t="s">
        <v>296</v>
      </c>
      <c r="E140" s="334" t="s">
        <v>297</v>
      </c>
      <c r="F140" s="320">
        <f>90000*1.07</f>
        <v>96300</v>
      </c>
      <c r="G140" s="374">
        <v>44580</v>
      </c>
      <c r="H140" s="336" t="s">
        <v>298</v>
      </c>
      <c r="I140" s="336">
        <v>1</v>
      </c>
      <c r="J140" s="324"/>
      <c r="K140" s="482"/>
      <c r="L140" s="483"/>
    </row>
    <row r="141" spans="2:12" s="477" customFormat="1" ht="30" customHeight="1" x14ac:dyDescent="0.7">
      <c r="B141" s="337"/>
      <c r="C141" s="338"/>
      <c r="D141" s="373"/>
      <c r="E141" s="340"/>
      <c r="F141" s="329"/>
      <c r="G141" s="379"/>
      <c r="H141" s="341"/>
      <c r="I141" s="341"/>
      <c r="J141" s="324"/>
      <c r="K141" s="482"/>
      <c r="L141" s="483"/>
    </row>
    <row r="142" spans="2:12" s="477" customFormat="1" ht="30" customHeight="1" x14ac:dyDescent="0.7">
      <c r="B142" s="316">
        <v>69</v>
      </c>
      <c r="C142" s="345" t="s">
        <v>272</v>
      </c>
      <c r="D142" s="342" t="s">
        <v>273</v>
      </c>
      <c r="E142" s="328" t="s">
        <v>299</v>
      </c>
      <c r="F142" s="320">
        <f>38800*1.07</f>
        <v>41516</v>
      </c>
      <c r="G142" s="374">
        <v>44580</v>
      </c>
      <c r="H142" s="336" t="s">
        <v>300</v>
      </c>
      <c r="I142" s="323">
        <v>1</v>
      </c>
      <c r="J142" s="324"/>
      <c r="K142" s="482"/>
      <c r="L142" s="483"/>
    </row>
    <row r="143" spans="2:12" s="477" customFormat="1" ht="30" customHeight="1" x14ac:dyDescent="0.7">
      <c r="B143" s="325"/>
      <c r="C143" s="346"/>
      <c r="D143" s="357"/>
      <c r="E143" s="328" t="s">
        <v>301</v>
      </c>
      <c r="F143" s="329"/>
      <c r="G143" s="379"/>
      <c r="H143" s="341"/>
      <c r="I143" s="323"/>
      <c r="J143" s="324"/>
      <c r="K143" s="482"/>
      <c r="L143" s="483"/>
    </row>
    <row r="144" spans="2:12" s="477" customFormat="1" ht="30" customHeight="1" x14ac:dyDescent="0.7">
      <c r="B144" s="331">
        <v>70</v>
      </c>
      <c r="C144" s="332" t="s">
        <v>131</v>
      </c>
      <c r="D144" s="342" t="s">
        <v>302</v>
      </c>
      <c r="E144" s="334" t="s">
        <v>303</v>
      </c>
      <c r="F144" s="320">
        <f>3536*1.07</f>
        <v>3783.5200000000004</v>
      </c>
      <c r="G144" s="335">
        <v>44580</v>
      </c>
      <c r="H144" s="342" t="s">
        <v>304</v>
      </c>
      <c r="I144" s="336">
        <v>1</v>
      </c>
      <c r="J144" s="324"/>
      <c r="K144" s="482"/>
      <c r="L144" s="483"/>
    </row>
    <row r="145" spans="2:12" s="477" customFormat="1" ht="30" customHeight="1" x14ac:dyDescent="0.7">
      <c r="B145" s="337"/>
      <c r="C145" s="338"/>
      <c r="D145" s="343"/>
      <c r="E145" s="340"/>
      <c r="F145" s="380"/>
      <c r="G145" s="330"/>
      <c r="H145" s="344"/>
      <c r="I145" s="341"/>
      <c r="J145" s="324"/>
      <c r="K145" s="482"/>
      <c r="L145" s="483"/>
    </row>
    <row r="146" spans="2:12" s="477" customFormat="1" ht="30" customHeight="1" x14ac:dyDescent="0.7">
      <c r="B146" s="316"/>
      <c r="C146" s="317"/>
      <c r="D146" s="355"/>
      <c r="E146" s="334"/>
      <c r="F146" s="320"/>
      <c r="G146" s="335"/>
      <c r="H146" s="336"/>
      <c r="I146" s="323"/>
      <c r="J146" s="324"/>
      <c r="K146" s="482"/>
      <c r="L146" s="483"/>
    </row>
    <row r="147" spans="2:12" s="477" customFormat="1" ht="30" customHeight="1" x14ac:dyDescent="0.7">
      <c r="B147" s="325"/>
      <c r="C147" s="346"/>
      <c r="D147" s="327"/>
      <c r="E147" s="340"/>
      <c r="F147" s="380"/>
      <c r="G147" s="356"/>
      <c r="H147" s="323"/>
      <c r="I147" s="323"/>
      <c r="J147" s="324"/>
      <c r="K147" s="482"/>
      <c r="L147" s="483"/>
    </row>
    <row r="148" spans="2:12" s="477" customFormat="1" ht="30" customHeight="1" x14ac:dyDescent="0.7">
      <c r="B148" s="331">
        <v>72</v>
      </c>
      <c r="C148" s="332" t="s">
        <v>308</v>
      </c>
      <c r="D148" s="318" t="s">
        <v>309</v>
      </c>
      <c r="E148" s="334" t="s">
        <v>310</v>
      </c>
      <c r="F148" s="320">
        <f>67450*1.07</f>
        <v>72171.5</v>
      </c>
      <c r="G148" s="321">
        <v>44582</v>
      </c>
      <c r="H148" s="336" t="s">
        <v>311</v>
      </c>
      <c r="I148" s="336">
        <v>1</v>
      </c>
      <c r="J148" s="324"/>
      <c r="K148" s="482"/>
      <c r="L148" s="483"/>
    </row>
    <row r="149" spans="2:12" s="477" customFormat="1" ht="30" customHeight="1" x14ac:dyDescent="0.7">
      <c r="B149" s="337"/>
      <c r="C149" s="338"/>
      <c r="D149" s="327"/>
      <c r="E149" s="340" t="s">
        <v>41</v>
      </c>
      <c r="F149" s="380"/>
      <c r="G149" s="330"/>
      <c r="H149" s="341"/>
      <c r="I149" s="341"/>
      <c r="J149" s="324"/>
      <c r="K149" s="482"/>
      <c r="L149" s="483"/>
    </row>
    <row r="150" spans="2:12" s="477" customFormat="1" ht="30" customHeight="1" x14ac:dyDescent="0.7">
      <c r="B150" s="316">
        <v>73</v>
      </c>
      <c r="C150" s="332" t="s">
        <v>178</v>
      </c>
      <c r="D150" s="372" t="s">
        <v>312</v>
      </c>
      <c r="E150" s="334" t="s">
        <v>313</v>
      </c>
      <c r="F150" s="320">
        <f>86000*1.07</f>
        <v>92020</v>
      </c>
      <c r="G150" s="335">
        <v>44582</v>
      </c>
      <c r="H150" s="323" t="s">
        <v>314</v>
      </c>
      <c r="I150" s="323">
        <v>1</v>
      </c>
      <c r="J150" s="324"/>
      <c r="K150" s="482"/>
      <c r="L150" s="483"/>
    </row>
    <row r="151" spans="2:12" s="477" customFormat="1" ht="30" customHeight="1" x14ac:dyDescent="0.7">
      <c r="B151" s="325"/>
      <c r="C151" s="338"/>
      <c r="D151" s="373"/>
      <c r="E151" s="340"/>
      <c r="F151" s="329"/>
      <c r="G151" s="330"/>
      <c r="H151" s="323"/>
      <c r="I151" s="323"/>
      <c r="J151" s="324"/>
      <c r="K151" s="482"/>
      <c r="L151" s="483"/>
    </row>
    <row r="152" spans="2:12" s="477" customFormat="1" ht="30" customHeight="1" x14ac:dyDescent="0.7">
      <c r="B152" s="331">
        <v>74</v>
      </c>
      <c r="C152" s="332" t="s">
        <v>221</v>
      </c>
      <c r="D152" s="355" t="s">
        <v>315</v>
      </c>
      <c r="E152" s="371" t="s">
        <v>316</v>
      </c>
      <c r="F152" s="360">
        <f>35000*1.07</f>
        <v>37450</v>
      </c>
      <c r="G152" s="335">
        <v>44585</v>
      </c>
      <c r="H152" s="342" t="s">
        <v>317</v>
      </c>
      <c r="I152" s="336">
        <v>1</v>
      </c>
      <c r="J152" s="324"/>
      <c r="K152" s="482"/>
      <c r="L152" s="483"/>
    </row>
    <row r="153" spans="2:12" s="477" customFormat="1" ht="30" customHeight="1" x14ac:dyDescent="0.7">
      <c r="B153" s="337"/>
      <c r="C153" s="338"/>
      <c r="D153" s="327"/>
      <c r="E153" s="389"/>
      <c r="F153" s="380"/>
      <c r="G153" s="330"/>
      <c r="H153" s="344"/>
      <c r="I153" s="341"/>
      <c r="J153" s="324"/>
      <c r="K153" s="482"/>
      <c r="L153" s="483"/>
    </row>
    <row r="154" spans="2:12" s="477" customFormat="1" ht="30" customHeight="1" x14ac:dyDescent="0.7">
      <c r="B154" s="316"/>
      <c r="C154" s="368"/>
      <c r="D154" s="355"/>
      <c r="E154" s="371"/>
      <c r="F154" s="320"/>
      <c r="G154" s="335"/>
      <c r="H154" s="342"/>
      <c r="I154" s="323"/>
      <c r="J154" s="324"/>
      <c r="K154" s="482"/>
      <c r="L154" s="483"/>
    </row>
    <row r="155" spans="2:12" s="477" customFormat="1" ht="30" customHeight="1" x14ac:dyDescent="0.7">
      <c r="B155" s="325"/>
      <c r="C155" s="338"/>
      <c r="D155" s="327"/>
      <c r="E155" s="340" t="s">
        <v>41</v>
      </c>
      <c r="F155" s="380"/>
      <c r="G155" s="330"/>
      <c r="H155" s="344"/>
      <c r="I155" s="323"/>
      <c r="J155" s="324"/>
      <c r="K155" s="482"/>
      <c r="L155" s="483"/>
    </row>
    <row r="156" spans="2:12" s="477" customFormat="1" ht="30" customHeight="1" x14ac:dyDescent="0.7">
      <c r="B156" s="331">
        <v>76</v>
      </c>
      <c r="C156" s="332" t="s">
        <v>85</v>
      </c>
      <c r="D156" s="355" t="s">
        <v>320</v>
      </c>
      <c r="E156" s="334" t="s">
        <v>321</v>
      </c>
      <c r="F156" s="320">
        <f>49510*1.07</f>
        <v>52975.700000000004</v>
      </c>
      <c r="G156" s="335">
        <v>44585</v>
      </c>
      <c r="H156" s="342" t="s">
        <v>322</v>
      </c>
      <c r="I156" s="336">
        <v>1</v>
      </c>
      <c r="J156" s="324"/>
      <c r="K156" s="482"/>
      <c r="L156" s="483"/>
    </row>
    <row r="157" spans="2:12" s="477" customFormat="1" ht="30" customHeight="1" x14ac:dyDescent="0.7">
      <c r="B157" s="337"/>
      <c r="C157" s="338"/>
      <c r="D157" s="327"/>
      <c r="E157" s="340" t="s">
        <v>190</v>
      </c>
      <c r="F157" s="380"/>
      <c r="G157" s="330"/>
      <c r="H157" s="344"/>
      <c r="I157" s="341"/>
      <c r="J157" s="324"/>
      <c r="K157" s="482"/>
      <c r="L157" s="483"/>
    </row>
    <row r="158" spans="2:12" s="477" customFormat="1" ht="30" customHeight="1" x14ac:dyDescent="0.7">
      <c r="B158" s="316">
        <v>77</v>
      </c>
      <c r="C158" s="370" t="s">
        <v>64</v>
      </c>
      <c r="D158" s="355" t="s">
        <v>323</v>
      </c>
      <c r="E158" s="376" t="s">
        <v>324</v>
      </c>
      <c r="F158" s="320">
        <f>1200*1.07</f>
        <v>1284</v>
      </c>
      <c r="G158" s="335">
        <v>44585</v>
      </c>
      <c r="H158" s="342" t="s">
        <v>325</v>
      </c>
      <c r="I158" s="336">
        <v>1</v>
      </c>
      <c r="J158" s="324"/>
      <c r="K158" s="482"/>
      <c r="L158" s="483"/>
    </row>
    <row r="159" spans="2:12" s="477" customFormat="1" ht="30" customHeight="1" x14ac:dyDescent="0.7">
      <c r="B159" s="325"/>
      <c r="C159" s="338"/>
      <c r="D159" s="327"/>
      <c r="E159" s="390"/>
      <c r="F159" s="329"/>
      <c r="G159" s="330"/>
      <c r="H159" s="344"/>
      <c r="I159" s="341"/>
      <c r="J159" s="324"/>
      <c r="K159" s="482"/>
      <c r="L159" s="483"/>
    </row>
    <row r="160" spans="2:12" s="477" customFormat="1" ht="30" customHeight="1" x14ac:dyDescent="0.7">
      <c r="B160" s="331">
        <v>78</v>
      </c>
      <c r="C160" s="332" t="s">
        <v>116</v>
      </c>
      <c r="D160" s="355" t="s">
        <v>244</v>
      </c>
      <c r="E160" s="391" t="s">
        <v>326</v>
      </c>
      <c r="F160" s="320">
        <f>92700*1.07</f>
        <v>99189</v>
      </c>
      <c r="G160" s="321">
        <v>44585</v>
      </c>
      <c r="H160" s="336" t="s">
        <v>327</v>
      </c>
      <c r="I160" s="336">
        <v>1</v>
      </c>
      <c r="J160" s="324"/>
      <c r="K160" s="482"/>
      <c r="L160" s="483"/>
    </row>
    <row r="161" spans="2:12" s="477" customFormat="1" ht="30" customHeight="1" x14ac:dyDescent="0.7">
      <c r="B161" s="337"/>
      <c r="C161" s="338"/>
      <c r="D161" s="355"/>
      <c r="E161" s="391"/>
      <c r="F161" s="360"/>
      <c r="G161" s="330"/>
      <c r="H161" s="323"/>
      <c r="I161" s="341"/>
      <c r="J161" s="324"/>
      <c r="K161" s="482"/>
      <c r="L161" s="483"/>
    </row>
    <row r="162" spans="2:12" s="477" customFormat="1" ht="34.5" customHeight="1" x14ac:dyDescent="0.7">
      <c r="B162" s="316">
        <v>79</v>
      </c>
      <c r="C162" s="332" t="s">
        <v>328</v>
      </c>
      <c r="D162" s="318" t="s">
        <v>329</v>
      </c>
      <c r="E162" s="392" t="s">
        <v>330</v>
      </c>
      <c r="F162" s="320">
        <f>15900*1.07</f>
        <v>17013</v>
      </c>
      <c r="G162" s="335">
        <v>44585</v>
      </c>
      <c r="H162" s="336" t="s">
        <v>331</v>
      </c>
      <c r="I162" s="336">
        <v>1</v>
      </c>
      <c r="J162" s="324"/>
      <c r="K162" s="482"/>
      <c r="L162" s="483"/>
    </row>
    <row r="163" spans="2:12" s="477" customFormat="1" ht="30" customHeight="1" x14ac:dyDescent="0.7">
      <c r="B163" s="325"/>
      <c r="C163" s="338"/>
      <c r="D163" s="327"/>
      <c r="E163" s="340" t="s">
        <v>41</v>
      </c>
      <c r="F163" s="329"/>
      <c r="G163" s="330"/>
      <c r="H163" s="341"/>
      <c r="I163" s="341"/>
      <c r="J163" s="324"/>
      <c r="K163" s="482"/>
      <c r="L163" s="483"/>
    </row>
    <row r="164" spans="2:12" s="477" customFormat="1" ht="30" customHeight="1" x14ac:dyDescent="0.7">
      <c r="B164" s="331"/>
      <c r="C164" s="368"/>
      <c r="D164" s="318"/>
      <c r="E164" s="393"/>
      <c r="F164" s="320"/>
      <c r="G164" s="321"/>
      <c r="H164" s="336"/>
      <c r="I164" s="336"/>
      <c r="J164" s="324"/>
      <c r="K164" s="482"/>
      <c r="L164" s="483"/>
    </row>
    <row r="165" spans="2:12" s="477" customFormat="1" ht="30" customHeight="1" x14ac:dyDescent="0.7">
      <c r="B165" s="337"/>
      <c r="C165" s="338"/>
      <c r="D165" s="355"/>
      <c r="E165" s="394"/>
      <c r="F165" s="360"/>
      <c r="G165" s="330"/>
      <c r="H165" s="323"/>
      <c r="I165" s="341"/>
      <c r="J165" s="324"/>
      <c r="K165" s="482"/>
      <c r="L165" s="483"/>
    </row>
    <row r="166" spans="2:12" s="477" customFormat="1" ht="30" customHeight="1" x14ac:dyDescent="0.7">
      <c r="B166" s="316">
        <v>81</v>
      </c>
      <c r="C166" s="332" t="s">
        <v>328</v>
      </c>
      <c r="D166" s="318" t="s">
        <v>329</v>
      </c>
      <c r="E166" s="393" t="s">
        <v>335</v>
      </c>
      <c r="F166" s="320">
        <f>17600*1.07</f>
        <v>18832</v>
      </c>
      <c r="G166" s="335">
        <v>44585</v>
      </c>
      <c r="H166" s="336" t="s">
        <v>336</v>
      </c>
      <c r="I166" s="336">
        <v>1</v>
      </c>
      <c r="J166" s="324"/>
      <c r="K166" s="482"/>
      <c r="L166" s="483"/>
    </row>
    <row r="167" spans="2:12" s="477" customFormat="1" ht="30" customHeight="1" x14ac:dyDescent="0.7">
      <c r="B167" s="325"/>
      <c r="C167" s="338"/>
      <c r="D167" s="327"/>
      <c r="E167" s="340" t="s">
        <v>41</v>
      </c>
      <c r="F167" s="360"/>
      <c r="G167" s="330"/>
      <c r="H167" s="341"/>
      <c r="I167" s="341"/>
      <c r="J167" s="324"/>
      <c r="K167" s="482"/>
      <c r="L167" s="483"/>
    </row>
    <row r="168" spans="2:12" s="477" customFormat="1" ht="30" customHeight="1" x14ac:dyDescent="0.7">
      <c r="B168" s="331">
        <v>82</v>
      </c>
      <c r="C168" s="345" t="s">
        <v>131</v>
      </c>
      <c r="D168" s="395" t="s">
        <v>337</v>
      </c>
      <c r="E168" s="394" t="s">
        <v>196</v>
      </c>
      <c r="F168" s="320">
        <f>1520*1.07</f>
        <v>1626.4</v>
      </c>
      <c r="G168" s="374">
        <v>44585</v>
      </c>
      <c r="H168" s="396" t="s">
        <v>338</v>
      </c>
      <c r="I168" s="336">
        <v>1</v>
      </c>
      <c r="J168" s="324"/>
      <c r="K168" s="482"/>
      <c r="L168" s="483"/>
    </row>
    <row r="169" spans="2:12" s="477" customFormat="1" ht="30" customHeight="1" x14ac:dyDescent="0.7">
      <c r="B169" s="337"/>
      <c r="C169" s="338"/>
      <c r="D169" s="373"/>
      <c r="E169" s="389"/>
      <c r="F169" s="329"/>
      <c r="G169" s="379"/>
      <c r="H169" s="396"/>
      <c r="I169" s="341"/>
      <c r="J169" s="324"/>
      <c r="K169" s="482"/>
      <c r="L169" s="483"/>
    </row>
    <row r="170" spans="2:12" s="477" customFormat="1" ht="30" customHeight="1" x14ac:dyDescent="0.7">
      <c r="B170" s="316">
        <v>83</v>
      </c>
      <c r="C170" s="332" t="s">
        <v>47</v>
      </c>
      <c r="D170" s="372" t="s">
        <v>339</v>
      </c>
      <c r="E170" s="376" t="s">
        <v>340</v>
      </c>
      <c r="F170" s="320">
        <f>700*1.07</f>
        <v>749</v>
      </c>
      <c r="G170" s="378">
        <v>44586</v>
      </c>
      <c r="H170" s="363" t="s">
        <v>341</v>
      </c>
      <c r="I170" s="336">
        <v>1</v>
      </c>
      <c r="J170" s="324"/>
      <c r="K170" s="482"/>
      <c r="L170" s="483"/>
    </row>
    <row r="171" spans="2:12" s="477" customFormat="1" ht="33" customHeight="1" x14ac:dyDescent="0.7">
      <c r="B171" s="325"/>
      <c r="C171" s="338"/>
      <c r="D171" s="373"/>
      <c r="E171" s="377"/>
      <c r="F171" s="329"/>
      <c r="G171" s="379"/>
      <c r="H171" s="364"/>
      <c r="I171" s="341"/>
      <c r="J171" s="324"/>
      <c r="K171" s="482"/>
      <c r="L171" s="483"/>
    </row>
    <row r="172" spans="2:12" s="477" customFormat="1" ht="30" customHeight="1" x14ac:dyDescent="0.7">
      <c r="B172" s="331">
        <v>84</v>
      </c>
      <c r="C172" s="332" t="s">
        <v>131</v>
      </c>
      <c r="D172" s="372" t="s">
        <v>337</v>
      </c>
      <c r="E172" s="376" t="s">
        <v>342</v>
      </c>
      <c r="F172" s="320">
        <f>50597*1.07</f>
        <v>54138.79</v>
      </c>
      <c r="G172" s="378">
        <v>44586</v>
      </c>
      <c r="H172" s="363" t="s">
        <v>343</v>
      </c>
      <c r="I172" s="336">
        <v>1</v>
      </c>
      <c r="J172" s="324"/>
      <c r="K172" s="482"/>
      <c r="L172" s="483"/>
    </row>
    <row r="173" spans="2:12" s="477" customFormat="1" ht="30" customHeight="1" x14ac:dyDescent="0.7">
      <c r="B173" s="337"/>
      <c r="C173" s="338"/>
      <c r="D173" s="373"/>
      <c r="E173" s="377" t="s">
        <v>344</v>
      </c>
      <c r="F173" s="329"/>
      <c r="G173" s="379"/>
      <c r="H173" s="364"/>
      <c r="I173" s="341"/>
      <c r="J173" s="324"/>
      <c r="K173" s="482"/>
      <c r="L173" s="483"/>
    </row>
    <row r="174" spans="2:12" s="477" customFormat="1" ht="30" customHeight="1" x14ac:dyDescent="0.7">
      <c r="B174" s="316">
        <v>85</v>
      </c>
      <c r="C174" s="332" t="s">
        <v>85</v>
      </c>
      <c r="D174" s="372" t="s">
        <v>320</v>
      </c>
      <c r="E174" s="376" t="s">
        <v>345</v>
      </c>
      <c r="F174" s="320">
        <f>900*1.07</f>
        <v>963</v>
      </c>
      <c r="G174" s="378">
        <v>44586</v>
      </c>
      <c r="H174" s="363" t="s">
        <v>346</v>
      </c>
      <c r="I174" s="336">
        <v>1</v>
      </c>
      <c r="J174" s="324"/>
      <c r="K174" s="482"/>
      <c r="L174" s="483"/>
    </row>
    <row r="175" spans="2:12" s="477" customFormat="1" ht="30" customHeight="1" x14ac:dyDescent="0.7">
      <c r="B175" s="325"/>
      <c r="C175" s="338"/>
      <c r="D175" s="373"/>
      <c r="E175" s="377"/>
      <c r="F175" s="329"/>
      <c r="G175" s="379"/>
      <c r="H175" s="364"/>
      <c r="I175" s="341"/>
      <c r="J175" s="324"/>
      <c r="K175" s="482"/>
      <c r="L175" s="483"/>
    </row>
    <row r="176" spans="2:12" s="477" customFormat="1" ht="30" customHeight="1" x14ac:dyDescent="0.7">
      <c r="B176" s="331">
        <v>86</v>
      </c>
      <c r="C176" s="345" t="s">
        <v>347</v>
      </c>
      <c r="D176" s="395" t="s">
        <v>348</v>
      </c>
      <c r="E176" s="319" t="s">
        <v>349</v>
      </c>
      <c r="F176" s="320">
        <f>28000*1.07</f>
        <v>29960</v>
      </c>
      <c r="G176" s="378">
        <v>44586</v>
      </c>
      <c r="H176" s="363" t="s">
        <v>350</v>
      </c>
      <c r="I176" s="336">
        <v>1</v>
      </c>
      <c r="J176" s="324"/>
      <c r="K176" s="482"/>
      <c r="L176" s="483"/>
    </row>
    <row r="177" spans="2:12" s="477" customFormat="1" ht="30" customHeight="1" x14ac:dyDescent="0.7">
      <c r="B177" s="337"/>
      <c r="C177" s="346"/>
      <c r="D177" s="395"/>
      <c r="E177" s="319" t="s">
        <v>351</v>
      </c>
      <c r="F177" s="329"/>
      <c r="G177" s="379"/>
      <c r="H177" s="364"/>
      <c r="I177" s="341"/>
      <c r="J177" s="324"/>
      <c r="K177" s="482"/>
      <c r="L177" s="483"/>
    </row>
    <row r="178" spans="2:12" s="477" customFormat="1" ht="30" customHeight="1" x14ac:dyDescent="0.7">
      <c r="B178" s="316">
        <v>87</v>
      </c>
      <c r="C178" s="332" t="s">
        <v>152</v>
      </c>
      <c r="D178" s="372" t="s">
        <v>352</v>
      </c>
      <c r="E178" s="376" t="s">
        <v>353</v>
      </c>
      <c r="F178" s="320">
        <f>27100*1.07</f>
        <v>28997</v>
      </c>
      <c r="G178" s="378">
        <v>44587</v>
      </c>
      <c r="H178" s="363" t="s">
        <v>354</v>
      </c>
      <c r="I178" s="336">
        <v>1</v>
      </c>
      <c r="J178" s="324"/>
      <c r="K178" s="482"/>
      <c r="L178" s="483"/>
    </row>
    <row r="179" spans="2:12" s="477" customFormat="1" ht="30" customHeight="1" x14ac:dyDescent="0.7">
      <c r="B179" s="325"/>
      <c r="C179" s="338"/>
      <c r="D179" s="373"/>
      <c r="E179" s="377"/>
      <c r="F179" s="329"/>
      <c r="G179" s="379"/>
      <c r="H179" s="364"/>
      <c r="I179" s="341"/>
      <c r="J179" s="324"/>
      <c r="K179" s="482"/>
      <c r="L179" s="483"/>
    </row>
    <row r="180" spans="2:12" s="477" customFormat="1" ht="30" customHeight="1" x14ac:dyDescent="0.7">
      <c r="B180" s="331">
        <v>88</v>
      </c>
      <c r="C180" s="332" t="s">
        <v>355</v>
      </c>
      <c r="D180" s="372" t="s">
        <v>356</v>
      </c>
      <c r="E180" s="371" t="s">
        <v>357</v>
      </c>
      <c r="F180" s="360">
        <f>93000*1.07</f>
        <v>99510</v>
      </c>
      <c r="G180" s="374">
        <v>44587</v>
      </c>
      <c r="H180" s="336" t="s">
        <v>358</v>
      </c>
      <c r="I180" s="336">
        <v>1</v>
      </c>
      <c r="J180" s="324"/>
      <c r="K180" s="482"/>
      <c r="L180" s="483"/>
    </row>
    <row r="181" spans="2:12" s="477" customFormat="1" ht="30" customHeight="1" x14ac:dyDescent="0.7">
      <c r="B181" s="337"/>
      <c r="C181" s="338"/>
      <c r="D181" s="373"/>
      <c r="E181" s="353"/>
      <c r="F181" s="329"/>
      <c r="G181" s="379"/>
      <c r="H181" s="341"/>
      <c r="I181" s="341"/>
      <c r="J181" s="324"/>
      <c r="K181" s="482"/>
      <c r="L181" s="483"/>
    </row>
    <row r="182" spans="2:12" s="477" customFormat="1" ht="30" customHeight="1" x14ac:dyDescent="0.7">
      <c r="B182" s="316">
        <v>89</v>
      </c>
      <c r="C182" s="345" t="s">
        <v>148</v>
      </c>
      <c r="D182" s="372" t="s">
        <v>359</v>
      </c>
      <c r="E182" s="371" t="s">
        <v>360</v>
      </c>
      <c r="F182" s="360">
        <f>83840*1.07</f>
        <v>89708.800000000003</v>
      </c>
      <c r="G182" s="374">
        <v>44588</v>
      </c>
      <c r="H182" s="323" t="s">
        <v>361</v>
      </c>
      <c r="I182" s="336">
        <v>1</v>
      </c>
      <c r="J182" s="324"/>
      <c r="K182" s="482"/>
      <c r="L182" s="483"/>
    </row>
    <row r="183" spans="2:12" s="477" customFormat="1" ht="30" customHeight="1" x14ac:dyDescent="0.7">
      <c r="B183" s="325"/>
      <c r="C183" s="346"/>
      <c r="D183" s="373"/>
      <c r="E183" s="340" t="s">
        <v>41</v>
      </c>
      <c r="F183" s="329"/>
      <c r="G183" s="379"/>
      <c r="H183" s="341"/>
      <c r="I183" s="341"/>
      <c r="J183" s="324"/>
      <c r="K183" s="482"/>
      <c r="L183" s="483"/>
    </row>
    <row r="184" spans="2:12" s="477" customFormat="1" ht="30" customHeight="1" x14ac:dyDescent="0.7">
      <c r="B184" s="331">
        <v>90</v>
      </c>
      <c r="C184" s="332" t="s">
        <v>362</v>
      </c>
      <c r="D184" s="372" t="s">
        <v>363</v>
      </c>
      <c r="E184" s="371" t="s">
        <v>364</v>
      </c>
      <c r="F184" s="360">
        <f>24789*1.07</f>
        <v>26524.230000000003</v>
      </c>
      <c r="G184" s="374">
        <v>44588</v>
      </c>
      <c r="H184" s="323" t="s">
        <v>365</v>
      </c>
      <c r="I184" s="336">
        <v>1</v>
      </c>
      <c r="J184" s="324"/>
      <c r="K184" s="482"/>
      <c r="L184" s="483"/>
    </row>
    <row r="185" spans="2:12" s="477" customFormat="1" ht="30" customHeight="1" x14ac:dyDescent="0.7">
      <c r="B185" s="337"/>
      <c r="C185" s="338"/>
      <c r="D185" s="373"/>
      <c r="E185" s="340" t="s">
        <v>46</v>
      </c>
      <c r="F185" s="329"/>
      <c r="G185" s="379"/>
      <c r="H185" s="341"/>
      <c r="I185" s="341"/>
      <c r="J185" s="324"/>
      <c r="K185" s="482"/>
      <c r="L185" s="483"/>
    </row>
    <row r="186" spans="2:12" s="477" customFormat="1" ht="30" customHeight="1" x14ac:dyDescent="0.7">
      <c r="B186" s="316">
        <v>91</v>
      </c>
      <c r="C186" s="332" t="s">
        <v>366</v>
      </c>
      <c r="D186" s="372" t="s">
        <v>367</v>
      </c>
      <c r="E186" s="334" t="s">
        <v>368</v>
      </c>
      <c r="F186" s="360">
        <f>61750*1.07</f>
        <v>66072.5</v>
      </c>
      <c r="G186" s="374">
        <v>44588</v>
      </c>
      <c r="H186" s="323" t="s">
        <v>369</v>
      </c>
      <c r="I186" s="336">
        <v>1</v>
      </c>
      <c r="J186" s="324"/>
      <c r="K186" s="482"/>
      <c r="L186" s="483"/>
    </row>
    <row r="187" spans="2:12" s="477" customFormat="1" ht="30" customHeight="1" x14ac:dyDescent="0.7">
      <c r="B187" s="325"/>
      <c r="C187" s="338"/>
      <c r="D187" s="373"/>
      <c r="E187" s="353"/>
      <c r="F187" s="329"/>
      <c r="G187" s="379"/>
      <c r="H187" s="341"/>
      <c r="I187" s="341"/>
      <c r="J187" s="324"/>
      <c r="K187" s="482"/>
      <c r="L187" s="483"/>
    </row>
    <row r="188" spans="2:12" s="477" customFormat="1" ht="30" customHeight="1" x14ac:dyDescent="0.7">
      <c r="B188" s="331">
        <v>92</v>
      </c>
      <c r="C188" s="332" t="s">
        <v>131</v>
      </c>
      <c r="D188" s="372" t="s">
        <v>370</v>
      </c>
      <c r="E188" s="334" t="s">
        <v>371</v>
      </c>
      <c r="F188" s="360">
        <f>11192*1.07</f>
        <v>11975.44</v>
      </c>
      <c r="G188" s="374">
        <v>44588</v>
      </c>
      <c r="H188" s="323" t="s">
        <v>372</v>
      </c>
      <c r="I188" s="336">
        <v>1</v>
      </c>
      <c r="J188" s="324"/>
      <c r="K188" s="482"/>
      <c r="L188" s="483"/>
    </row>
    <row r="189" spans="2:12" s="477" customFormat="1" ht="30" customHeight="1" x14ac:dyDescent="0.7">
      <c r="B189" s="337"/>
      <c r="C189" s="338"/>
      <c r="D189" s="373"/>
      <c r="E189" s="340" t="s">
        <v>373</v>
      </c>
      <c r="F189" s="329"/>
      <c r="G189" s="379"/>
      <c r="H189" s="341"/>
      <c r="I189" s="341"/>
      <c r="J189" s="324"/>
      <c r="K189" s="482"/>
      <c r="L189" s="483"/>
    </row>
    <row r="190" spans="2:12" s="477" customFormat="1" ht="30" customHeight="1" x14ac:dyDescent="0.7">
      <c r="B190" s="316">
        <v>93</v>
      </c>
      <c r="C190" s="370" t="s">
        <v>374</v>
      </c>
      <c r="D190" s="372" t="s">
        <v>375</v>
      </c>
      <c r="E190" s="334" t="s">
        <v>376</v>
      </c>
      <c r="F190" s="360">
        <f>500*1.07</f>
        <v>535</v>
      </c>
      <c r="G190" s="374">
        <v>44588</v>
      </c>
      <c r="H190" s="323" t="s">
        <v>377</v>
      </c>
      <c r="I190" s="336">
        <v>1</v>
      </c>
      <c r="J190" s="324"/>
      <c r="K190" s="482"/>
      <c r="L190" s="483"/>
    </row>
    <row r="191" spans="2:12" s="477" customFormat="1" ht="30" customHeight="1" x14ac:dyDescent="0.7">
      <c r="B191" s="325"/>
      <c r="C191" s="338"/>
      <c r="D191" s="373"/>
      <c r="E191" s="340"/>
      <c r="F191" s="329"/>
      <c r="G191" s="379"/>
      <c r="H191" s="341"/>
      <c r="I191" s="341"/>
      <c r="J191" s="324"/>
      <c r="K191" s="482"/>
      <c r="L191" s="483"/>
    </row>
    <row r="192" spans="2:12" s="477" customFormat="1" ht="30" customHeight="1" x14ac:dyDescent="0.7">
      <c r="B192" s="331">
        <v>94</v>
      </c>
      <c r="C192" s="332" t="s">
        <v>85</v>
      </c>
      <c r="D192" s="372" t="s">
        <v>378</v>
      </c>
      <c r="E192" s="352" t="s">
        <v>379</v>
      </c>
      <c r="F192" s="360">
        <f>8880*1.07</f>
        <v>9501.6</v>
      </c>
      <c r="G192" s="374">
        <v>44588</v>
      </c>
      <c r="H192" s="323" t="s">
        <v>380</v>
      </c>
      <c r="I192" s="336">
        <v>1</v>
      </c>
      <c r="J192" s="324"/>
      <c r="K192" s="482"/>
      <c r="L192" s="483"/>
    </row>
    <row r="193" spans="2:12" s="477" customFormat="1" ht="30" customHeight="1" x14ac:dyDescent="0.7">
      <c r="B193" s="337"/>
      <c r="C193" s="338"/>
      <c r="D193" s="373"/>
      <c r="E193" s="340" t="s">
        <v>41</v>
      </c>
      <c r="F193" s="329"/>
      <c r="G193" s="379"/>
      <c r="H193" s="341"/>
      <c r="I193" s="341"/>
      <c r="J193" s="324"/>
      <c r="K193" s="482"/>
      <c r="L193" s="483"/>
    </row>
    <row r="194" spans="2:12" s="477" customFormat="1" ht="30" customHeight="1" x14ac:dyDescent="0.7">
      <c r="B194" s="316">
        <v>95</v>
      </c>
      <c r="C194" s="332" t="s">
        <v>381</v>
      </c>
      <c r="D194" s="372" t="s">
        <v>382</v>
      </c>
      <c r="E194" s="334" t="s">
        <v>383</v>
      </c>
      <c r="F194" s="360">
        <f>48640*1.07</f>
        <v>52044.800000000003</v>
      </c>
      <c r="G194" s="374">
        <v>44589</v>
      </c>
      <c r="H194" s="323" t="s">
        <v>384</v>
      </c>
      <c r="I194" s="336">
        <v>1</v>
      </c>
      <c r="J194" s="324"/>
      <c r="K194" s="482"/>
      <c r="L194" s="483"/>
    </row>
    <row r="195" spans="2:12" s="477" customFormat="1" ht="30" customHeight="1" x14ac:dyDescent="0.7">
      <c r="B195" s="325"/>
      <c r="C195" s="338"/>
      <c r="D195" s="373" t="s">
        <v>385</v>
      </c>
      <c r="E195" s="340" t="s">
        <v>46</v>
      </c>
      <c r="F195" s="329"/>
      <c r="G195" s="379"/>
      <c r="H195" s="341"/>
      <c r="I195" s="341"/>
      <c r="J195" s="324"/>
      <c r="K195" s="482"/>
      <c r="L195" s="483"/>
    </row>
    <row r="196" spans="2:12" s="477" customFormat="1" ht="30" customHeight="1" x14ac:dyDescent="0.7">
      <c r="B196" s="331">
        <v>96</v>
      </c>
      <c r="C196" s="332" t="s">
        <v>186</v>
      </c>
      <c r="D196" s="372" t="s">
        <v>386</v>
      </c>
      <c r="E196" s="352" t="s">
        <v>387</v>
      </c>
      <c r="F196" s="360">
        <f>76000*1.07</f>
        <v>81320</v>
      </c>
      <c r="G196" s="374">
        <v>44589</v>
      </c>
      <c r="H196" s="323" t="s">
        <v>388</v>
      </c>
      <c r="I196" s="336">
        <v>1</v>
      </c>
      <c r="J196" s="324"/>
      <c r="K196" s="482"/>
      <c r="L196" s="483"/>
    </row>
    <row r="197" spans="2:12" s="477" customFormat="1" ht="30" customHeight="1" x14ac:dyDescent="0.7">
      <c r="B197" s="337"/>
      <c r="C197" s="338"/>
      <c r="D197" s="373"/>
      <c r="E197" s="353"/>
      <c r="F197" s="329"/>
      <c r="G197" s="379"/>
      <c r="H197" s="341"/>
      <c r="I197" s="341"/>
      <c r="J197" s="324"/>
      <c r="K197" s="482"/>
      <c r="L197" s="483"/>
    </row>
    <row r="198" spans="2:12" s="477" customFormat="1" ht="34.5" customHeight="1" x14ac:dyDescent="0.7">
      <c r="B198" s="316">
        <v>97</v>
      </c>
      <c r="C198" s="332" t="s">
        <v>213</v>
      </c>
      <c r="D198" s="372" t="s">
        <v>389</v>
      </c>
      <c r="E198" s="352" t="s">
        <v>390</v>
      </c>
      <c r="F198" s="320">
        <f>49292.25*1.07</f>
        <v>52742.707500000004</v>
      </c>
      <c r="G198" s="378">
        <v>44589</v>
      </c>
      <c r="H198" s="336" t="s">
        <v>391</v>
      </c>
      <c r="I198" s="336">
        <v>1</v>
      </c>
      <c r="J198" s="324"/>
      <c r="K198" s="482"/>
      <c r="L198" s="483"/>
    </row>
    <row r="199" spans="2:12" s="477" customFormat="1" ht="30" customHeight="1" x14ac:dyDescent="0.7">
      <c r="B199" s="325"/>
      <c r="C199" s="338"/>
      <c r="D199" s="373"/>
      <c r="E199" s="353" t="s">
        <v>392</v>
      </c>
      <c r="F199" s="329"/>
      <c r="G199" s="379"/>
      <c r="H199" s="397"/>
      <c r="I199" s="341"/>
      <c r="J199" s="324"/>
      <c r="K199" s="482"/>
      <c r="L199" s="483"/>
    </row>
    <row r="200" spans="2:12" s="477" customFormat="1" ht="30" customHeight="1" x14ac:dyDescent="0.7">
      <c r="B200" s="331"/>
      <c r="C200" s="368"/>
      <c r="D200" s="372"/>
      <c r="E200" s="371"/>
      <c r="F200" s="360"/>
      <c r="G200" s="374"/>
      <c r="H200" s="336"/>
      <c r="I200" s="336"/>
      <c r="J200" s="324"/>
      <c r="K200" s="482"/>
      <c r="L200" s="483"/>
    </row>
    <row r="201" spans="2:12" s="477" customFormat="1" ht="30" customHeight="1" x14ac:dyDescent="0.7">
      <c r="B201" s="337"/>
      <c r="C201" s="338"/>
      <c r="D201" s="373"/>
      <c r="E201" s="340" t="s">
        <v>395</v>
      </c>
      <c r="F201" s="329"/>
      <c r="G201" s="379"/>
      <c r="H201" s="341"/>
      <c r="I201" s="341"/>
      <c r="J201" s="324"/>
      <c r="K201" s="482"/>
      <c r="L201" s="483"/>
    </row>
    <row r="202" spans="2:12" s="477" customFormat="1" ht="30" customHeight="1" x14ac:dyDescent="0.7">
      <c r="B202" s="316">
        <v>99</v>
      </c>
      <c r="C202" s="332" t="s">
        <v>178</v>
      </c>
      <c r="D202" s="372" t="s">
        <v>179</v>
      </c>
      <c r="E202" s="371" t="s">
        <v>396</v>
      </c>
      <c r="F202" s="360">
        <f>71700*1.07</f>
        <v>76719</v>
      </c>
      <c r="G202" s="374">
        <v>44592</v>
      </c>
      <c r="H202" s="336" t="s">
        <v>397</v>
      </c>
      <c r="I202" s="336">
        <v>1</v>
      </c>
      <c r="J202" s="324"/>
      <c r="K202" s="482"/>
      <c r="L202" s="483"/>
    </row>
    <row r="203" spans="2:12" s="477" customFormat="1" ht="30" customHeight="1" x14ac:dyDescent="0.7">
      <c r="B203" s="325"/>
      <c r="C203" s="338"/>
      <c r="D203" s="373"/>
      <c r="E203" s="353"/>
      <c r="F203" s="329"/>
      <c r="G203" s="379"/>
      <c r="H203" s="341"/>
      <c r="I203" s="341"/>
      <c r="J203" s="324"/>
      <c r="K203" s="482"/>
      <c r="L203" s="483"/>
    </row>
    <row r="204" spans="2:12" s="477" customFormat="1" ht="36" customHeight="1" x14ac:dyDescent="0.7">
      <c r="B204" s="331">
        <v>100</v>
      </c>
      <c r="C204" s="332" t="s">
        <v>131</v>
      </c>
      <c r="D204" s="372" t="s">
        <v>370</v>
      </c>
      <c r="E204" s="376" t="s">
        <v>398</v>
      </c>
      <c r="F204" s="398">
        <f>3084*1.07</f>
        <v>3299.88</v>
      </c>
      <c r="G204" s="321">
        <v>44592</v>
      </c>
      <c r="H204" s="336" t="s">
        <v>399</v>
      </c>
      <c r="I204" s="336">
        <v>1</v>
      </c>
      <c r="J204" s="324"/>
      <c r="K204" s="482"/>
      <c r="L204" s="483"/>
    </row>
    <row r="205" spans="2:12" s="477" customFormat="1" ht="30" customHeight="1" x14ac:dyDescent="0.7">
      <c r="B205" s="337"/>
      <c r="C205" s="338"/>
      <c r="D205" s="373"/>
      <c r="E205" s="340" t="s">
        <v>400</v>
      </c>
      <c r="F205" s="399"/>
      <c r="G205" s="330"/>
      <c r="H205" s="341"/>
      <c r="I205" s="341"/>
      <c r="J205" s="324"/>
      <c r="K205" s="482"/>
      <c r="L205" s="483"/>
    </row>
    <row r="206" spans="2:12" s="477" customFormat="1" ht="30" customHeight="1" x14ac:dyDescent="0.7">
      <c r="B206" s="331">
        <v>101</v>
      </c>
      <c r="C206" s="332" t="s">
        <v>221</v>
      </c>
      <c r="D206" s="400" t="s">
        <v>415</v>
      </c>
      <c r="E206" s="401" t="s">
        <v>474</v>
      </c>
      <c r="F206" s="320">
        <v>96300</v>
      </c>
      <c r="G206" s="402">
        <v>44593</v>
      </c>
      <c r="H206" s="403" t="s">
        <v>553</v>
      </c>
      <c r="I206" s="323">
        <v>1</v>
      </c>
      <c r="J206" s="324"/>
      <c r="K206" s="485"/>
    </row>
    <row r="207" spans="2:12" s="477" customFormat="1" ht="30" customHeight="1" x14ac:dyDescent="0.7">
      <c r="B207" s="337"/>
      <c r="C207" s="361"/>
      <c r="D207" s="404"/>
      <c r="E207" s="405" t="s">
        <v>475</v>
      </c>
      <c r="F207" s="329"/>
      <c r="G207" s="406"/>
      <c r="H207" s="407"/>
      <c r="I207" s="323"/>
      <c r="J207" s="324"/>
      <c r="K207" s="485"/>
    </row>
    <row r="208" spans="2:12" s="477" customFormat="1" ht="30" customHeight="1" x14ac:dyDescent="0.7">
      <c r="B208" s="331"/>
      <c r="C208" s="369"/>
      <c r="D208" s="408"/>
      <c r="E208" s="401"/>
      <c r="F208" s="360"/>
      <c r="G208" s="402"/>
      <c r="H208" s="403"/>
      <c r="I208" s="336"/>
      <c r="J208" s="324"/>
      <c r="K208" s="485"/>
    </row>
    <row r="209" spans="2:10" s="477" customFormat="1" ht="30" customHeight="1" x14ac:dyDescent="0.7">
      <c r="B209" s="337"/>
      <c r="C209" s="338"/>
      <c r="D209" s="409" t="s">
        <v>406</v>
      </c>
      <c r="E209" s="405" t="s">
        <v>477</v>
      </c>
      <c r="F209" s="360"/>
      <c r="G209" s="406"/>
      <c r="H209" s="407"/>
      <c r="I209" s="341"/>
      <c r="J209" s="324"/>
    </row>
    <row r="210" spans="2:10" s="477" customFormat="1" ht="30" customHeight="1" x14ac:dyDescent="0.7">
      <c r="B210" s="331">
        <v>103</v>
      </c>
      <c r="C210" s="369" t="s">
        <v>723</v>
      </c>
      <c r="D210" s="410" t="s">
        <v>417</v>
      </c>
      <c r="E210" s="401" t="s">
        <v>478</v>
      </c>
      <c r="F210" s="320">
        <v>77896</v>
      </c>
      <c r="G210" s="402">
        <v>44593</v>
      </c>
      <c r="H210" s="403" t="s">
        <v>555</v>
      </c>
      <c r="I210" s="323">
        <v>1</v>
      </c>
      <c r="J210" s="324"/>
    </row>
    <row r="211" spans="2:10" s="477" customFormat="1" ht="30" customHeight="1" x14ac:dyDescent="0.7">
      <c r="B211" s="337"/>
      <c r="C211" s="338"/>
      <c r="D211" s="409"/>
      <c r="E211" s="405" t="s">
        <v>479</v>
      </c>
      <c r="F211" s="329"/>
      <c r="G211" s="406"/>
      <c r="H211" s="407"/>
      <c r="I211" s="323"/>
      <c r="J211" s="324"/>
    </row>
    <row r="212" spans="2:10" s="477" customFormat="1" ht="30" customHeight="1" x14ac:dyDescent="0.7">
      <c r="B212" s="331">
        <v>104</v>
      </c>
      <c r="C212" s="332" t="s">
        <v>107</v>
      </c>
      <c r="D212" s="408" t="s">
        <v>411</v>
      </c>
      <c r="E212" s="401" t="s">
        <v>483</v>
      </c>
      <c r="F212" s="320">
        <v>12628.14</v>
      </c>
      <c r="G212" s="402">
        <v>44593</v>
      </c>
      <c r="H212" s="403" t="s">
        <v>558</v>
      </c>
      <c r="I212" s="336">
        <v>1</v>
      </c>
      <c r="J212" s="324"/>
    </row>
    <row r="213" spans="2:10" s="477" customFormat="1" ht="30" customHeight="1" x14ac:dyDescent="0.7">
      <c r="B213" s="337"/>
      <c r="C213" s="350"/>
      <c r="D213" s="409"/>
      <c r="E213" s="405"/>
      <c r="F213" s="329"/>
      <c r="G213" s="406"/>
      <c r="H213" s="407"/>
      <c r="I213" s="341"/>
      <c r="J213" s="324"/>
    </row>
    <row r="214" spans="2:10" s="477" customFormat="1" ht="30" customHeight="1" x14ac:dyDescent="0.7">
      <c r="B214" s="331">
        <v>105</v>
      </c>
      <c r="C214" s="348" t="s">
        <v>328</v>
      </c>
      <c r="D214" s="408" t="s">
        <v>434</v>
      </c>
      <c r="E214" s="401" t="s">
        <v>626</v>
      </c>
      <c r="F214" s="320">
        <v>69550</v>
      </c>
      <c r="G214" s="402">
        <v>44593</v>
      </c>
      <c r="H214" s="403" t="s">
        <v>598</v>
      </c>
      <c r="I214" s="336">
        <v>1</v>
      </c>
      <c r="J214" s="349"/>
    </row>
    <row r="215" spans="2:10" s="477" customFormat="1" ht="30" customHeight="1" x14ac:dyDescent="0.7">
      <c r="B215" s="337"/>
      <c r="C215" s="350"/>
      <c r="D215" s="409"/>
      <c r="E215" s="405" t="s">
        <v>627</v>
      </c>
      <c r="F215" s="329"/>
      <c r="G215" s="406"/>
      <c r="H215" s="407"/>
      <c r="I215" s="341"/>
      <c r="J215" s="349"/>
    </row>
    <row r="216" spans="2:10" s="477" customFormat="1" ht="30" customHeight="1" x14ac:dyDescent="0.7">
      <c r="B216" s="331">
        <v>106</v>
      </c>
      <c r="C216" s="348" t="s">
        <v>724</v>
      </c>
      <c r="D216" s="408" t="s">
        <v>435</v>
      </c>
      <c r="E216" s="401" t="s">
        <v>628</v>
      </c>
      <c r="F216" s="320">
        <v>30366.6</v>
      </c>
      <c r="G216" s="402">
        <v>44593</v>
      </c>
      <c r="H216" s="403" t="s">
        <v>599</v>
      </c>
      <c r="I216" s="323">
        <v>1</v>
      </c>
      <c r="J216" s="349"/>
    </row>
    <row r="217" spans="2:10" s="477" customFormat="1" ht="30" customHeight="1" x14ac:dyDescent="0.7">
      <c r="B217" s="337"/>
      <c r="C217" s="350"/>
      <c r="D217" s="409" t="s">
        <v>406</v>
      </c>
      <c r="E217" s="405"/>
      <c r="F217" s="329"/>
      <c r="G217" s="406"/>
      <c r="H217" s="407"/>
      <c r="I217" s="323"/>
      <c r="J217" s="324"/>
    </row>
    <row r="218" spans="2:10" s="477" customFormat="1" ht="30" customHeight="1" x14ac:dyDescent="0.7">
      <c r="B218" s="331">
        <v>107</v>
      </c>
      <c r="C218" s="348" t="s">
        <v>186</v>
      </c>
      <c r="D218" s="411" t="s">
        <v>649</v>
      </c>
      <c r="E218" s="412" t="s">
        <v>676</v>
      </c>
      <c r="F218" s="413">
        <v>80464</v>
      </c>
      <c r="G218" s="335">
        <v>44593</v>
      </c>
      <c r="H218" s="414" t="s">
        <v>692</v>
      </c>
      <c r="I218" s="336">
        <v>1</v>
      </c>
      <c r="J218" s="324"/>
    </row>
    <row r="219" spans="2:10" s="477" customFormat="1" ht="30" customHeight="1" x14ac:dyDescent="0.7">
      <c r="B219" s="337"/>
      <c r="C219" s="350"/>
      <c r="D219" s="415"/>
      <c r="E219" s="416" t="s">
        <v>482</v>
      </c>
      <c r="F219" s="417"/>
      <c r="G219" s="330"/>
      <c r="H219" s="418"/>
      <c r="I219" s="341"/>
      <c r="J219" s="324"/>
    </row>
    <row r="220" spans="2:10" s="477" customFormat="1" ht="30" customHeight="1" x14ac:dyDescent="0.7">
      <c r="B220" s="331">
        <v>108</v>
      </c>
      <c r="C220" s="419" t="s">
        <v>725</v>
      </c>
      <c r="D220" s="420" t="s">
        <v>650</v>
      </c>
      <c r="E220" s="421" t="s">
        <v>677</v>
      </c>
      <c r="F220" s="422">
        <v>38520</v>
      </c>
      <c r="G220" s="321">
        <v>44593</v>
      </c>
      <c r="H220" s="414" t="s">
        <v>693</v>
      </c>
      <c r="I220" s="336">
        <v>1</v>
      </c>
      <c r="J220" s="324"/>
    </row>
    <row r="221" spans="2:10" s="477" customFormat="1" ht="30" customHeight="1" x14ac:dyDescent="0.7">
      <c r="B221" s="337"/>
      <c r="C221" s="350"/>
      <c r="D221" s="423"/>
      <c r="E221" s="424"/>
      <c r="F221" s="425"/>
      <c r="G221" s="330"/>
      <c r="H221" s="418"/>
      <c r="I221" s="341"/>
      <c r="J221" s="324"/>
    </row>
    <row r="222" spans="2:10" s="477" customFormat="1" ht="30" customHeight="1" x14ac:dyDescent="0.7">
      <c r="B222" s="331">
        <v>109</v>
      </c>
      <c r="C222" s="332" t="s">
        <v>107</v>
      </c>
      <c r="D222" s="410" t="s">
        <v>418</v>
      </c>
      <c r="E222" s="401" t="s">
        <v>484</v>
      </c>
      <c r="F222" s="320">
        <v>11342</v>
      </c>
      <c r="G222" s="402">
        <v>44594</v>
      </c>
      <c r="H222" s="403" t="s">
        <v>559</v>
      </c>
      <c r="I222" s="323">
        <v>1</v>
      </c>
      <c r="J222" s="324"/>
    </row>
    <row r="223" spans="2:10" s="477" customFormat="1" ht="30" customHeight="1" x14ac:dyDescent="0.7">
      <c r="B223" s="337"/>
      <c r="C223" s="326"/>
      <c r="D223" s="409"/>
      <c r="E223" s="405" t="s">
        <v>485</v>
      </c>
      <c r="F223" s="329"/>
      <c r="G223" s="406"/>
      <c r="H223" s="407"/>
      <c r="I223" s="323"/>
      <c r="J223" s="324"/>
    </row>
    <row r="224" spans="2:10" s="477" customFormat="1" ht="30" customHeight="1" x14ac:dyDescent="0.7">
      <c r="B224" s="331">
        <v>110</v>
      </c>
      <c r="C224" s="332" t="s">
        <v>107</v>
      </c>
      <c r="D224" s="408" t="s">
        <v>419</v>
      </c>
      <c r="E224" s="401" t="s">
        <v>486</v>
      </c>
      <c r="F224" s="360">
        <v>15408</v>
      </c>
      <c r="G224" s="402">
        <v>44594</v>
      </c>
      <c r="H224" s="403" t="s">
        <v>560</v>
      </c>
      <c r="I224" s="336">
        <v>1</v>
      </c>
      <c r="J224" s="324"/>
    </row>
    <row r="225" spans="2:11" s="477" customFormat="1" ht="30" customHeight="1" x14ac:dyDescent="0.7">
      <c r="B225" s="337"/>
      <c r="C225" s="350"/>
      <c r="D225" s="409"/>
      <c r="E225" s="405" t="s">
        <v>487</v>
      </c>
      <c r="F225" s="360"/>
      <c r="G225" s="406"/>
      <c r="H225" s="407"/>
      <c r="I225" s="341"/>
      <c r="J225" s="324"/>
    </row>
    <row r="226" spans="2:11" s="477" customFormat="1" ht="30" customHeight="1" x14ac:dyDescent="0.7">
      <c r="B226" s="331">
        <v>111</v>
      </c>
      <c r="C226" s="348" t="s">
        <v>726</v>
      </c>
      <c r="D226" s="408" t="s">
        <v>420</v>
      </c>
      <c r="E226" s="401" t="s">
        <v>488</v>
      </c>
      <c r="F226" s="320">
        <v>95230</v>
      </c>
      <c r="G226" s="402">
        <v>44594</v>
      </c>
      <c r="H226" s="403" t="s">
        <v>561</v>
      </c>
      <c r="I226" s="323">
        <v>1</v>
      </c>
      <c r="J226" s="324"/>
    </row>
    <row r="227" spans="2:11" s="477" customFormat="1" ht="30" customHeight="1" x14ac:dyDescent="0.7">
      <c r="B227" s="337"/>
      <c r="C227" s="350"/>
      <c r="D227" s="409"/>
      <c r="E227" s="405" t="s">
        <v>1215</v>
      </c>
      <c r="F227" s="329"/>
      <c r="G227" s="406"/>
      <c r="H227" s="407"/>
      <c r="I227" s="323"/>
      <c r="J227" s="324"/>
    </row>
    <row r="228" spans="2:11" s="477" customFormat="1" ht="30" customHeight="1" x14ac:dyDescent="0.7">
      <c r="B228" s="331">
        <v>112</v>
      </c>
      <c r="C228" s="354" t="s">
        <v>727</v>
      </c>
      <c r="D228" s="408" t="s">
        <v>421</v>
      </c>
      <c r="E228" s="401" t="s">
        <v>490</v>
      </c>
      <c r="F228" s="360">
        <v>14766</v>
      </c>
      <c r="G228" s="402">
        <v>44594</v>
      </c>
      <c r="H228" s="403" t="s">
        <v>562</v>
      </c>
      <c r="I228" s="336">
        <v>1</v>
      </c>
      <c r="J228" s="324"/>
    </row>
    <row r="229" spans="2:11" s="477" customFormat="1" ht="30" customHeight="1" x14ac:dyDescent="0.7">
      <c r="B229" s="337"/>
      <c r="C229" s="326"/>
      <c r="D229" s="409"/>
      <c r="E229" s="405" t="s">
        <v>491</v>
      </c>
      <c r="F229" s="360"/>
      <c r="G229" s="406"/>
      <c r="H229" s="407"/>
      <c r="I229" s="341"/>
      <c r="J229" s="324"/>
    </row>
    <row r="230" spans="2:11" s="477" customFormat="1" ht="30" customHeight="1" x14ac:dyDescent="0.7">
      <c r="B230" s="331">
        <v>113</v>
      </c>
      <c r="C230" s="332" t="s">
        <v>42</v>
      </c>
      <c r="D230" s="410" t="s">
        <v>404</v>
      </c>
      <c r="E230" s="401" t="s">
        <v>492</v>
      </c>
      <c r="F230" s="320">
        <v>42104.5</v>
      </c>
      <c r="G230" s="402">
        <v>44594</v>
      </c>
      <c r="H230" s="403" t="s">
        <v>563</v>
      </c>
      <c r="I230" s="336">
        <v>1</v>
      </c>
      <c r="J230" s="324"/>
      <c r="K230" s="485"/>
    </row>
    <row r="231" spans="2:11" s="477" customFormat="1" ht="30" customHeight="1" x14ac:dyDescent="0.7">
      <c r="B231" s="337"/>
      <c r="C231" s="350"/>
      <c r="D231" s="409"/>
      <c r="E231" s="405" t="s">
        <v>493</v>
      </c>
      <c r="F231" s="329"/>
      <c r="G231" s="406"/>
      <c r="H231" s="407"/>
      <c r="I231" s="341"/>
      <c r="J231" s="324"/>
      <c r="K231" s="485"/>
    </row>
    <row r="232" spans="2:11" s="477" customFormat="1" ht="36.75" customHeight="1" x14ac:dyDescent="0.7">
      <c r="B232" s="331">
        <v>114</v>
      </c>
      <c r="C232" s="354" t="s">
        <v>728</v>
      </c>
      <c r="D232" s="408" t="s">
        <v>273</v>
      </c>
      <c r="E232" s="401" t="s">
        <v>630</v>
      </c>
      <c r="F232" s="360">
        <v>5564</v>
      </c>
      <c r="G232" s="402">
        <v>44594</v>
      </c>
      <c r="H232" s="403" t="s">
        <v>601</v>
      </c>
      <c r="I232" s="323">
        <v>1</v>
      </c>
      <c r="J232" s="324"/>
      <c r="K232" s="485"/>
    </row>
    <row r="233" spans="2:11" s="477" customFormat="1" ht="30" customHeight="1" x14ac:dyDescent="0.7">
      <c r="B233" s="337"/>
      <c r="C233" s="350"/>
      <c r="D233" s="409"/>
      <c r="E233" s="405" t="s">
        <v>631</v>
      </c>
      <c r="F233" s="329"/>
      <c r="G233" s="406"/>
      <c r="H233" s="407"/>
      <c r="I233" s="323"/>
      <c r="J233" s="324"/>
      <c r="K233" s="485"/>
    </row>
    <row r="234" spans="2:11" s="477" customFormat="1" ht="33" customHeight="1" x14ac:dyDescent="0.7">
      <c r="B234" s="331">
        <v>115</v>
      </c>
      <c r="C234" s="348" t="s">
        <v>347</v>
      </c>
      <c r="D234" s="408" t="s">
        <v>436</v>
      </c>
      <c r="E234" s="401" t="s">
        <v>632</v>
      </c>
      <c r="F234" s="360">
        <v>32100</v>
      </c>
      <c r="G234" s="402">
        <v>44594</v>
      </c>
      <c r="H234" s="403" t="s">
        <v>602</v>
      </c>
      <c r="I234" s="336">
        <v>1</v>
      </c>
      <c r="J234" s="324"/>
      <c r="K234" s="485"/>
    </row>
    <row r="235" spans="2:11" s="477" customFormat="1" ht="30" customHeight="1" x14ac:dyDescent="0.7">
      <c r="B235" s="337"/>
      <c r="C235" s="350"/>
      <c r="D235" s="409" t="s">
        <v>437</v>
      </c>
      <c r="E235" s="405" t="s">
        <v>633</v>
      </c>
      <c r="F235" s="329"/>
      <c r="G235" s="406"/>
      <c r="H235" s="407"/>
      <c r="I235" s="341"/>
      <c r="J235" s="324"/>
      <c r="K235" s="485"/>
    </row>
    <row r="236" spans="2:11" s="477" customFormat="1" ht="30" customHeight="1" x14ac:dyDescent="0.7">
      <c r="B236" s="331">
        <v>116</v>
      </c>
      <c r="C236" s="348" t="s">
        <v>730</v>
      </c>
      <c r="D236" s="420" t="s">
        <v>651</v>
      </c>
      <c r="E236" s="421" t="s">
        <v>678</v>
      </c>
      <c r="F236" s="422">
        <v>42479</v>
      </c>
      <c r="G236" s="374">
        <v>44594</v>
      </c>
      <c r="H236" s="414" t="s">
        <v>694</v>
      </c>
      <c r="I236" s="366">
        <v>1</v>
      </c>
      <c r="J236" s="426"/>
      <c r="K236" s="485"/>
    </row>
    <row r="237" spans="2:11" s="477" customFormat="1" ht="30" customHeight="1" x14ac:dyDescent="0.7">
      <c r="B237" s="337"/>
      <c r="C237" s="350"/>
      <c r="D237" s="423"/>
      <c r="E237" s="427" t="s">
        <v>482</v>
      </c>
      <c r="F237" s="425"/>
      <c r="G237" s="379"/>
      <c r="H237" s="418"/>
      <c r="I237" s="367"/>
      <c r="J237" s="324"/>
      <c r="K237" s="485"/>
    </row>
    <row r="238" spans="2:11" s="477" customFormat="1" ht="30" customHeight="1" x14ac:dyDescent="0.7">
      <c r="B238" s="331">
        <v>117</v>
      </c>
      <c r="C238" s="354" t="s">
        <v>731</v>
      </c>
      <c r="D238" s="411" t="s">
        <v>652</v>
      </c>
      <c r="E238" s="412" t="s">
        <v>679</v>
      </c>
      <c r="F238" s="413">
        <v>16050</v>
      </c>
      <c r="G238" s="374">
        <v>44595</v>
      </c>
      <c r="H238" s="414" t="s">
        <v>695</v>
      </c>
      <c r="I238" s="366">
        <v>1</v>
      </c>
      <c r="J238" s="324"/>
      <c r="K238" s="485"/>
    </row>
    <row r="239" spans="2:11" s="477" customFormat="1" ht="30" customHeight="1" x14ac:dyDescent="0.7">
      <c r="B239" s="337"/>
      <c r="C239" s="350"/>
      <c r="D239" s="415"/>
      <c r="E239" s="428"/>
      <c r="F239" s="417"/>
      <c r="G239" s="379"/>
      <c r="H239" s="429"/>
      <c r="I239" s="367"/>
      <c r="J239" s="324"/>
      <c r="K239" s="485"/>
    </row>
    <row r="240" spans="2:11" s="477" customFormat="1" ht="30" customHeight="1" x14ac:dyDescent="0.7">
      <c r="B240" s="331">
        <v>118</v>
      </c>
      <c r="C240" s="348" t="s">
        <v>732</v>
      </c>
      <c r="D240" s="420" t="s">
        <v>179</v>
      </c>
      <c r="E240" s="421" t="s">
        <v>680</v>
      </c>
      <c r="F240" s="422">
        <v>80250</v>
      </c>
      <c r="G240" s="378">
        <v>44595</v>
      </c>
      <c r="H240" s="430" t="s">
        <v>696</v>
      </c>
      <c r="I240" s="366">
        <v>1</v>
      </c>
      <c r="J240" s="324"/>
      <c r="K240" s="485"/>
    </row>
    <row r="241" spans="2:11" s="477" customFormat="1" ht="30" customHeight="1" x14ac:dyDescent="0.7">
      <c r="B241" s="337"/>
      <c r="C241" s="350"/>
      <c r="D241" s="423"/>
      <c r="E241" s="427"/>
      <c r="F241" s="425"/>
      <c r="G241" s="379"/>
      <c r="H241" s="429"/>
      <c r="I241" s="367"/>
      <c r="J241" s="324"/>
      <c r="K241" s="485"/>
    </row>
    <row r="242" spans="2:11" s="477" customFormat="1" ht="30" customHeight="1" x14ac:dyDescent="0.7">
      <c r="B242" s="331">
        <v>119</v>
      </c>
      <c r="C242" s="348" t="s">
        <v>733</v>
      </c>
      <c r="D242" s="408" t="s">
        <v>409</v>
      </c>
      <c r="E242" s="401" t="s">
        <v>456</v>
      </c>
      <c r="F242" s="320">
        <v>3493.55</v>
      </c>
      <c r="G242" s="402">
        <v>44595</v>
      </c>
      <c r="H242" s="403" t="s">
        <v>543</v>
      </c>
      <c r="I242" s="336">
        <v>1</v>
      </c>
      <c r="J242" s="324"/>
      <c r="K242" s="485"/>
    </row>
    <row r="243" spans="2:11" s="477" customFormat="1" ht="30" customHeight="1" x14ac:dyDescent="0.7">
      <c r="B243" s="337"/>
      <c r="C243" s="350"/>
      <c r="D243" s="409"/>
      <c r="E243" s="405" t="s">
        <v>457</v>
      </c>
      <c r="F243" s="329"/>
      <c r="G243" s="406"/>
      <c r="H243" s="407"/>
      <c r="I243" s="341"/>
      <c r="J243" s="324"/>
      <c r="K243" s="485"/>
    </row>
    <row r="244" spans="2:11" s="477" customFormat="1" ht="30" customHeight="1" x14ac:dyDescent="0.7">
      <c r="B244" s="331">
        <v>120</v>
      </c>
      <c r="C244" s="419" t="s">
        <v>734</v>
      </c>
      <c r="D244" s="408" t="s">
        <v>432</v>
      </c>
      <c r="E244" s="401" t="s">
        <v>621</v>
      </c>
      <c r="F244" s="360">
        <v>26750</v>
      </c>
      <c r="G244" s="402">
        <v>44595</v>
      </c>
      <c r="H244" s="403" t="s">
        <v>595</v>
      </c>
      <c r="I244" s="336">
        <v>1</v>
      </c>
      <c r="J244" s="324"/>
      <c r="K244" s="485"/>
    </row>
    <row r="245" spans="2:11" s="477" customFormat="1" ht="30" customHeight="1" x14ac:dyDescent="0.7">
      <c r="B245" s="337"/>
      <c r="C245" s="350"/>
      <c r="D245" s="409"/>
      <c r="E245" s="405" t="s">
        <v>622</v>
      </c>
      <c r="F245" s="329"/>
      <c r="G245" s="406"/>
      <c r="H245" s="407"/>
      <c r="I245" s="341"/>
      <c r="J245" s="324"/>
      <c r="K245" s="485"/>
    </row>
    <row r="246" spans="2:11" s="477" customFormat="1" ht="30" customHeight="1" x14ac:dyDescent="0.7">
      <c r="B246" s="331">
        <v>121</v>
      </c>
      <c r="C246" s="354" t="s">
        <v>727</v>
      </c>
      <c r="D246" s="408" t="s">
        <v>421</v>
      </c>
      <c r="E246" s="401" t="s">
        <v>634</v>
      </c>
      <c r="F246" s="360">
        <v>14391.5</v>
      </c>
      <c r="G246" s="402">
        <v>44595</v>
      </c>
      <c r="H246" s="403" t="s">
        <v>603</v>
      </c>
      <c r="I246" s="323">
        <v>1</v>
      </c>
      <c r="J246" s="324"/>
      <c r="K246" s="485"/>
    </row>
    <row r="247" spans="2:11" s="477" customFormat="1" ht="30" customHeight="1" x14ac:dyDescent="0.7">
      <c r="B247" s="337"/>
      <c r="C247" s="326"/>
      <c r="D247" s="409"/>
      <c r="E247" s="405" t="s">
        <v>452</v>
      </c>
      <c r="F247" s="329"/>
      <c r="G247" s="406"/>
      <c r="H247" s="407"/>
      <c r="I247" s="323"/>
      <c r="J247" s="324"/>
      <c r="K247" s="485"/>
    </row>
    <row r="248" spans="2:11" s="477" customFormat="1" ht="30" customHeight="1" x14ac:dyDescent="0.7">
      <c r="B248" s="331">
        <v>122</v>
      </c>
      <c r="C248" s="348" t="s">
        <v>736</v>
      </c>
      <c r="D248" s="408" t="s">
        <v>403</v>
      </c>
      <c r="E248" s="401" t="s">
        <v>494</v>
      </c>
      <c r="F248" s="360">
        <v>6163.2</v>
      </c>
      <c r="G248" s="402">
        <v>44596</v>
      </c>
      <c r="H248" s="403" t="s">
        <v>564</v>
      </c>
      <c r="I248" s="336">
        <v>1</v>
      </c>
      <c r="J248" s="324"/>
      <c r="K248" s="485"/>
    </row>
    <row r="249" spans="2:11" s="477" customFormat="1" ht="30" customHeight="1" x14ac:dyDescent="0.7">
      <c r="B249" s="337"/>
      <c r="C249" s="350"/>
      <c r="D249" s="409"/>
      <c r="E249" s="405" t="s">
        <v>495</v>
      </c>
      <c r="F249" s="329"/>
      <c r="G249" s="406"/>
      <c r="H249" s="407"/>
      <c r="I249" s="341"/>
      <c r="J249" s="324"/>
      <c r="K249" s="485"/>
    </row>
    <row r="250" spans="2:11" s="477" customFormat="1" ht="30" customHeight="1" x14ac:dyDescent="0.7">
      <c r="B250" s="331">
        <v>123</v>
      </c>
      <c r="C250" s="345" t="s">
        <v>55</v>
      </c>
      <c r="D250" s="408" t="s">
        <v>422</v>
      </c>
      <c r="E250" s="401" t="s">
        <v>496</v>
      </c>
      <c r="F250" s="360">
        <v>28890</v>
      </c>
      <c r="G250" s="402">
        <v>44596</v>
      </c>
      <c r="H250" s="403" t="s">
        <v>565</v>
      </c>
      <c r="I250" s="323">
        <v>1</v>
      </c>
      <c r="J250" s="324"/>
      <c r="K250" s="485"/>
    </row>
    <row r="251" spans="2:11" s="477" customFormat="1" ht="30" customHeight="1" x14ac:dyDescent="0.7">
      <c r="B251" s="337"/>
      <c r="C251" s="326"/>
      <c r="D251" s="409"/>
      <c r="E251" s="405" t="s">
        <v>497</v>
      </c>
      <c r="F251" s="329"/>
      <c r="G251" s="406"/>
      <c r="H251" s="407"/>
      <c r="I251" s="323"/>
      <c r="J251" s="324"/>
      <c r="K251" s="485"/>
    </row>
    <row r="252" spans="2:11" s="477" customFormat="1" ht="30" customHeight="1" x14ac:dyDescent="0.7">
      <c r="B252" s="331">
        <v>124</v>
      </c>
      <c r="C252" s="348" t="s">
        <v>738</v>
      </c>
      <c r="D252" s="408" t="s">
        <v>431</v>
      </c>
      <c r="E252" s="401" t="s">
        <v>615</v>
      </c>
      <c r="F252" s="360">
        <v>6355.8</v>
      </c>
      <c r="G252" s="402">
        <v>44596</v>
      </c>
      <c r="H252" s="403" t="s">
        <v>591</v>
      </c>
      <c r="I252" s="323">
        <v>1</v>
      </c>
      <c r="J252" s="324"/>
      <c r="K252" s="485"/>
    </row>
    <row r="253" spans="2:11" s="477" customFormat="1" ht="30" customHeight="1" x14ac:dyDescent="0.7">
      <c r="B253" s="337"/>
      <c r="C253" s="350"/>
      <c r="D253" s="409"/>
      <c r="E253" s="405" t="s">
        <v>616</v>
      </c>
      <c r="F253" s="329"/>
      <c r="G253" s="406"/>
      <c r="H253" s="407"/>
      <c r="I253" s="323"/>
      <c r="J253" s="324"/>
      <c r="K253" s="485"/>
    </row>
    <row r="254" spans="2:11" s="477" customFormat="1" ht="30" customHeight="1" x14ac:dyDescent="0.7">
      <c r="B254" s="331">
        <v>125</v>
      </c>
      <c r="C254" s="332" t="s">
        <v>42</v>
      </c>
      <c r="D254" s="410" t="s">
        <v>404</v>
      </c>
      <c r="E254" s="401" t="s">
        <v>617</v>
      </c>
      <c r="F254" s="360">
        <v>3195.02</v>
      </c>
      <c r="G254" s="402">
        <v>44596</v>
      </c>
      <c r="H254" s="403" t="s">
        <v>592</v>
      </c>
      <c r="I254" s="336">
        <v>1</v>
      </c>
      <c r="J254" s="324"/>
      <c r="K254" s="485"/>
    </row>
    <row r="255" spans="2:11" s="477" customFormat="1" ht="30" customHeight="1" x14ac:dyDescent="0.7">
      <c r="B255" s="337"/>
      <c r="C255" s="350"/>
      <c r="D255" s="409"/>
      <c r="E255" s="405" t="s">
        <v>452</v>
      </c>
      <c r="F255" s="329"/>
      <c r="G255" s="406"/>
      <c r="H255" s="407"/>
      <c r="I255" s="341"/>
      <c r="J255" s="324"/>
      <c r="K255" s="485"/>
    </row>
    <row r="256" spans="2:11" s="477" customFormat="1" ht="30" customHeight="1" x14ac:dyDescent="0.7">
      <c r="B256" s="331">
        <v>126</v>
      </c>
      <c r="C256" s="345" t="s">
        <v>55</v>
      </c>
      <c r="D256" s="408" t="s">
        <v>422</v>
      </c>
      <c r="E256" s="401" t="s">
        <v>635</v>
      </c>
      <c r="F256" s="360">
        <v>38092</v>
      </c>
      <c r="G256" s="402">
        <v>44596</v>
      </c>
      <c r="H256" s="403" t="s">
        <v>604</v>
      </c>
      <c r="I256" s="336">
        <v>1</v>
      </c>
      <c r="J256" s="324"/>
    </row>
    <row r="257" spans="2:11" s="477" customFormat="1" ht="30" customHeight="1" x14ac:dyDescent="0.7">
      <c r="B257" s="337"/>
      <c r="C257" s="350"/>
      <c r="D257" s="409"/>
      <c r="E257" s="405" t="s">
        <v>636</v>
      </c>
      <c r="F257" s="329"/>
      <c r="G257" s="406"/>
      <c r="H257" s="407"/>
      <c r="I257" s="341"/>
      <c r="J257" s="324"/>
    </row>
    <row r="258" spans="2:11" s="477" customFormat="1" ht="30" customHeight="1" x14ac:dyDescent="0.7">
      <c r="B258" s="331">
        <v>127</v>
      </c>
      <c r="C258" s="348" t="s">
        <v>80</v>
      </c>
      <c r="D258" s="410" t="s">
        <v>438</v>
      </c>
      <c r="E258" s="401" t="s">
        <v>637</v>
      </c>
      <c r="F258" s="360">
        <v>58850</v>
      </c>
      <c r="G258" s="402">
        <v>44596</v>
      </c>
      <c r="H258" s="403" t="s">
        <v>605</v>
      </c>
      <c r="I258" s="336">
        <v>1</v>
      </c>
      <c r="J258" s="324"/>
    </row>
    <row r="259" spans="2:11" s="477" customFormat="1" ht="30" customHeight="1" x14ac:dyDescent="0.7">
      <c r="B259" s="337"/>
      <c r="C259" s="326"/>
      <c r="D259" s="409"/>
      <c r="E259" s="405" t="s">
        <v>638</v>
      </c>
      <c r="F259" s="329"/>
      <c r="G259" s="406"/>
      <c r="H259" s="407"/>
      <c r="I259" s="341"/>
      <c r="J259" s="324"/>
    </row>
    <row r="260" spans="2:11" s="477" customFormat="1" ht="30" customHeight="1" x14ac:dyDescent="0.7">
      <c r="B260" s="331">
        <v>128</v>
      </c>
      <c r="C260" s="348" t="s">
        <v>739</v>
      </c>
      <c r="D260" s="408" t="s">
        <v>413</v>
      </c>
      <c r="E260" s="401" t="s">
        <v>469</v>
      </c>
      <c r="F260" s="320">
        <v>97905</v>
      </c>
      <c r="G260" s="402">
        <v>44600</v>
      </c>
      <c r="H260" s="403" t="s">
        <v>551</v>
      </c>
      <c r="I260" s="323">
        <v>1</v>
      </c>
      <c r="J260" s="324"/>
    </row>
    <row r="261" spans="2:11" s="477" customFormat="1" ht="30" customHeight="1" x14ac:dyDescent="0.7">
      <c r="B261" s="337"/>
      <c r="C261" s="350"/>
      <c r="D261" s="409"/>
      <c r="E261" s="405" t="s">
        <v>471</v>
      </c>
      <c r="F261" s="329"/>
      <c r="G261" s="406"/>
      <c r="H261" s="407"/>
      <c r="I261" s="323"/>
      <c r="J261" s="324"/>
    </row>
    <row r="262" spans="2:11" s="477" customFormat="1" ht="30" customHeight="1" x14ac:dyDescent="0.7">
      <c r="B262" s="331">
        <v>129</v>
      </c>
      <c r="C262" s="348" t="s">
        <v>741</v>
      </c>
      <c r="D262" s="408" t="s">
        <v>414</v>
      </c>
      <c r="E262" s="401" t="s">
        <v>472</v>
      </c>
      <c r="F262" s="320">
        <v>9309</v>
      </c>
      <c r="G262" s="402">
        <v>44600</v>
      </c>
      <c r="H262" s="403" t="s">
        <v>552</v>
      </c>
      <c r="I262" s="336">
        <v>1</v>
      </c>
      <c r="J262" s="324"/>
    </row>
    <row r="263" spans="2:11" s="477" customFormat="1" ht="30" customHeight="1" x14ac:dyDescent="0.7">
      <c r="B263" s="337"/>
      <c r="C263" s="350"/>
      <c r="D263" s="409"/>
      <c r="E263" s="405" t="s">
        <v>473</v>
      </c>
      <c r="F263" s="329"/>
      <c r="G263" s="406"/>
      <c r="H263" s="407"/>
      <c r="I263" s="341"/>
      <c r="J263" s="324"/>
    </row>
    <row r="264" spans="2:11" s="477" customFormat="1" ht="30" customHeight="1" x14ac:dyDescent="0.7">
      <c r="B264" s="331"/>
      <c r="C264" s="368"/>
      <c r="D264" s="408"/>
      <c r="E264" s="401"/>
      <c r="F264" s="360"/>
      <c r="G264" s="402"/>
      <c r="H264" s="403"/>
      <c r="I264" s="336"/>
      <c r="J264" s="324"/>
      <c r="K264" s="485"/>
    </row>
    <row r="265" spans="2:11" s="477" customFormat="1" ht="30" customHeight="1" x14ac:dyDescent="0.7">
      <c r="B265" s="337"/>
      <c r="C265" s="338"/>
      <c r="D265" s="409" t="s">
        <v>406</v>
      </c>
      <c r="E265" s="405"/>
      <c r="F265" s="329"/>
      <c r="G265" s="406"/>
      <c r="H265" s="407"/>
      <c r="I265" s="341"/>
      <c r="J265" s="324"/>
      <c r="K265" s="485"/>
    </row>
    <row r="266" spans="2:11" s="477" customFormat="1" ht="30" customHeight="1" x14ac:dyDescent="0.7">
      <c r="B266" s="331"/>
      <c r="C266" s="368"/>
      <c r="D266" s="408"/>
      <c r="E266" s="401"/>
      <c r="F266" s="360"/>
      <c r="G266" s="402"/>
      <c r="H266" s="403"/>
      <c r="I266" s="336"/>
      <c r="J266" s="324"/>
      <c r="K266" s="485"/>
    </row>
    <row r="267" spans="2:11" s="477" customFormat="1" ht="30" customHeight="1" x14ac:dyDescent="0.7">
      <c r="B267" s="337"/>
      <c r="C267" s="338"/>
      <c r="D267" s="409" t="s">
        <v>406</v>
      </c>
      <c r="E267" s="405" t="s">
        <v>482</v>
      </c>
      <c r="F267" s="329"/>
      <c r="G267" s="406"/>
      <c r="H267" s="407"/>
      <c r="I267" s="341"/>
      <c r="J267" s="324"/>
      <c r="K267" s="485"/>
    </row>
    <row r="268" spans="2:11" s="477" customFormat="1" ht="30" customHeight="1" x14ac:dyDescent="0.7">
      <c r="B268" s="331">
        <v>132</v>
      </c>
      <c r="C268" s="332" t="s">
        <v>116</v>
      </c>
      <c r="D268" s="420" t="s">
        <v>117</v>
      </c>
      <c r="E268" s="412" t="s">
        <v>681</v>
      </c>
      <c r="F268" s="431">
        <v>99831</v>
      </c>
      <c r="G268" s="378">
        <v>44600</v>
      </c>
      <c r="H268" s="430" t="s">
        <v>697</v>
      </c>
      <c r="I268" s="366">
        <v>1</v>
      </c>
      <c r="J268" s="324"/>
      <c r="K268" s="485"/>
    </row>
    <row r="269" spans="2:11" s="477" customFormat="1" ht="30" customHeight="1" x14ac:dyDescent="0.7">
      <c r="B269" s="337"/>
      <c r="C269" s="350"/>
      <c r="D269" s="423"/>
      <c r="E269" s="428"/>
      <c r="F269" s="417"/>
      <c r="G269" s="379"/>
      <c r="H269" s="418"/>
      <c r="I269" s="367"/>
      <c r="J269" s="324"/>
    </row>
    <row r="270" spans="2:11" s="477" customFormat="1" ht="36" customHeight="1" x14ac:dyDescent="0.7">
      <c r="B270" s="331">
        <v>133</v>
      </c>
      <c r="C270" s="354" t="s">
        <v>85</v>
      </c>
      <c r="D270" s="408" t="s">
        <v>405</v>
      </c>
      <c r="E270" s="401" t="s">
        <v>451</v>
      </c>
      <c r="F270" s="320">
        <v>753.28</v>
      </c>
      <c r="G270" s="402">
        <v>44601</v>
      </c>
      <c r="H270" s="403" t="s">
        <v>540</v>
      </c>
      <c r="I270" s="336">
        <v>1</v>
      </c>
      <c r="J270" s="324"/>
    </row>
    <row r="271" spans="2:11" s="477" customFormat="1" ht="30" customHeight="1" x14ac:dyDescent="0.7">
      <c r="B271" s="337"/>
      <c r="C271" s="350"/>
      <c r="D271" s="409" t="s">
        <v>406</v>
      </c>
      <c r="E271" s="405" t="s">
        <v>452</v>
      </c>
      <c r="F271" s="329"/>
      <c r="G271" s="406"/>
      <c r="H271" s="407"/>
      <c r="I271" s="341"/>
      <c r="J271" s="324"/>
      <c r="K271" s="485"/>
    </row>
    <row r="272" spans="2:11" s="477" customFormat="1" ht="30" customHeight="1" x14ac:dyDescent="0.7">
      <c r="B272" s="331">
        <v>134</v>
      </c>
      <c r="C272" s="348" t="s">
        <v>742</v>
      </c>
      <c r="D272" s="408" t="s">
        <v>423</v>
      </c>
      <c r="E272" s="401" t="s">
        <v>498</v>
      </c>
      <c r="F272" s="360">
        <v>17904.580000000002</v>
      </c>
      <c r="G272" s="402">
        <v>44601</v>
      </c>
      <c r="H272" s="403" t="s">
        <v>566</v>
      </c>
      <c r="I272" s="336">
        <v>1</v>
      </c>
      <c r="J272" s="324"/>
      <c r="K272" s="485"/>
    </row>
    <row r="273" spans="2:11" s="477" customFormat="1" ht="34.5" customHeight="1" x14ac:dyDescent="0.7">
      <c r="B273" s="337"/>
      <c r="C273" s="350"/>
      <c r="D273" s="409"/>
      <c r="E273" s="405" t="s">
        <v>499</v>
      </c>
      <c r="F273" s="329"/>
      <c r="G273" s="406"/>
      <c r="H273" s="407"/>
      <c r="I273" s="341"/>
      <c r="J273" s="324"/>
      <c r="K273" s="485"/>
    </row>
    <row r="274" spans="2:11" s="477" customFormat="1" ht="30" customHeight="1" x14ac:dyDescent="0.7">
      <c r="B274" s="331">
        <v>135</v>
      </c>
      <c r="C274" s="354" t="s">
        <v>85</v>
      </c>
      <c r="D274" s="408" t="s">
        <v>405</v>
      </c>
      <c r="E274" s="401" t="s">
        <v>620</v>
      </c>
      <c r="F274" s="360">
        <v>802.5</v>
      </c>
      <c r="G274" s="402">
        <v>44601</v>
      </c>
      <c r="H274" s="403" t="s">
        <v>594</v>
      </c>
      <c r="I274" s="336">
        <v>1</v>
      </c>
      <c r="J274" s="324"/>
      <c r="K274" s="485"/>
    </row>
    <row r="275" spans="2:11" s="477" customFormat="1" ht="30" customHeight="1" x14ac:dyDescent="0.7">
      <c r="B275" s="337"/>
      <c r="C275" s="350"/>
      <c r="D275" s="409" t="s">
        <v>406</v>
      </c>
      <c r="E275" s="405"/>
      <c r="F275" s="329"/>
      <c r="G275" s="406"/>
      <c r="H275" s="407"/>
      <c r="I275" s="341"/>
      <c r="J275" s="324"/>
      <c r="K275" s="485"/>
    </row>
    <row r="276" spans="2:11" s="477" customFormat="1" ht="30" customHeight="1" x14ac:dyDescent="0.7">
      <c r="B276" s="331">
        <v>136</v>
      </c>
      <c r="C276" s="345" t="s">
        <v>55</v>
      </c>
      <c r="D276" s="410" t="s">
        <v>422</v>
      </c>
      <c r="E276" s="401" t="s">
        <v>500</v>
      </c>
      <c r="F276" s="360">
        <v>27606</v>
      </c>
      <c r="G276" s="402">
        <v>44602</v>
      </c>
      <c r="H276" s="403" t="s">
        <v>567</v>
      </c>
      <c r="I276" s="336">
        <v>1</v>
      </c>
      <c r="J276" s="324"/>
      <c r="K276" s="485"/>
    </row>
    <row r="277" spans="2:11" s="477" customFormat="1" ht="30" customHeight="1" x14ac:dyDescent="0.7">
      <c r="B277" s="337"/>
      <c r="C277" s="350"/>
      <c r="D277" s="409"/>
      <c r="E277" s="405" t="s">
        <v>501</v>
      </c>
      <c r="F277" s="329"/>
      <c r="G277" s="406"/>
      <c r="H277" s="407"/>
      <c r="I277" s="341"/>
      <c r="J277" s="324"/>
      <c r="K277" s="485"/>
    </row>
    <row r="278" spans="2:11" s="477" customFormat="1" ht="30" customHeight="1" x14ac:dyDescent="0.7">
      <c r="B278" s="331">
        <v>137</v>
      </c>
      <c r="C278" s="432" t="s">
        <v>355</v>
      </c>
      <c r="D278" s="408" t="s">
        <v>424</v>
      </c>
      <c r="E278" s="401" t="s">
        <v>502</v>
      </c>
      <c r="F278" s="360">
        <v>15033.5</v>
      </c>
      <c r="G278" s="402">
        <v>44602</v>
      </c>
      <c r="H278" s="403" t="s">
        <v>568</v>
      </c>
      <c r="I278" s="336">
        <v>1</v>
      </c>
      <c r="J278" s="324"/>
      <c r="K278" s="485"/>
    </row>
    <row r="279" spans="2:11" s="477" customFormat="1" ht="30" customHeight="1" x14ac:dyDescent="0.7">
      <c r="B279" s="337"/>
      <c r="C279" s="350"/>
      <c r="D279" s="409"/>
      <c r="E279" s="405" t="s">
        <v>503</v>
      </c>
      <c r="F279" s="329"/>
      <c r="G279" s="406"/>
      <c r="H279" s="407"/>
      <c r="I279" s="341"/>
      <c r="J279" s="324"/>
      <c r="K279" s="485"/>
    </row>
    <row r="280" spans="2:11" s="477" customFormat="1" ht="30" customHeight="1" x14ac:dyDescent="0.7">
      <c r="B280" s="331"/>
      <c r="C280" s="368"/>
      <c r="D280" s="408"/>
      <c r="E280" s="401"/>
      <c r="F280" s="360"/>
      <c r="G280" s="402"/>
      <c r="H280" s="403"/>
      <c r="I280" s="323"/>
      <c r="J280" s="324"/>
    </row>
    <row r="281" spans="2:11" s="477" customFormat="1" ht="30" customHeight="1" x14ac:dyDescent="0.7">
      <c r="B281" s="337"/>
      <c r="C281" s="338"/>
      <c r="D281" s="409" t="s">
        <v>406</v>
      </c>
      <c r="E281" s="405" t="s">
        <v>505</v>
      </c>
      <c r="F281" s="329"/>
      <c r="G281" s="406"/>
      <c r="H281" s="407"/>
      <c r="I281" s="323"/>
      <c r="J281" s="324"/>
      <c r="K281" s="485"/>
    </row>
    <row r="282" spans="2:11" s="477" customFormat="1" ht="30" customHeight="1" x14ac:dyDescent="0.7">
      <c r="B282" s="331">
        <v>139</v>
      </c>
      <c r="C282" s="354" t="s">
        <v>85</v>
      </c>
      <c r="D282" s="408" t="s">
        <v>405</v>
      </c>
      <c r="E282" s="401" t="s">
        <v>506</v>
      </c>
      <c r="F282" s="360">
        <v>850.65</v>
      </c>
      <c r="G282" s="402">
        <v>44602</v>
      </c>
      <c r="H282" s="403" t="s">
        <v>570</v>
      </c>
      <c r="I282" s="336">
        <v>1</v>
      </c>
      <c r="J282" s="324"/>
      <c r="K282" s="485"/>
    </row>
    <row r="283" spans="2:11" s="477" customFormat="1" ht="30" customHeight="1" x14ac:dyDescent="0.7">
      <c r="B283" s="337"/>
      <c r="C283" s="350"/>
      <c r="D283" s="409" t="s">
        <v>406</v>
      </c>
      <c r="E283" s="405" t="s">
        <v>507</v>
      </c>
      <c r="F283" s="329"/>
      <c r="G283" s="406"/>
      <c r="H283" s="407"/>
      <c r="I283" s="341"/>
      <c r="J283" s="324"/>
      <c r="K283" s="485"/>
    </row>
    <row r="284" spans="2:11" s="477" customFormat="1" ht="30" customHeight="1" x14ac:dyDescent="0.7">
      <c r="B284" s="331">
        <v>140</v>
      </c>
      <c r="C284" s="332" t="s">
        <v>116</v>
      </c>
      <c r="D284" s="420" t="s">
        <v>117</v>
      </c>
      <c r="E284" s="433" t="s">
        <v>682</v>
      </c>
      <c r="F284" s="434">
        <v>42532.5</v>
      </c>
      <c r="G284" s="378">
        <v>44602</v>
      </c>
      <c r="H284" s="414" t="s">
        <v>698</v>
      </c>
      <c r="I284" s="366">
        <v>1</v>
      </c>
      <c r="J284" s="324"/>
      <c r="K284" s="485"/>
    </row>
    <row r="285" spans="2:11" s="477" customFormat="1" ht="30" customHeight="1" x14ac:dyDescent="0.7">
      <c r="B285" s="337"/>
      <c r="C285" s="350"/>
      <c r="D285" s="423"/>
      <c r="E285" s="427"/>
      <c r="F285" s="425"/>
      <c r="G285" s="379"/>
      <c r="H285" s="418"/>
      <c r="I285" s="367"/>
      <c r="J285" s="324"/>
      <c r="K285" s="485"/>
    </row>
    <row r="286" spans="2:11" s="477" customFormat="1" ht="30" customHeight="1" x14ac:dyDescent="0.7">
      <c r="B286" s="331">
        <v>141</v>
      </c>
      <c r="C286" s="354" t="s">
        <v>721</v>
      </c>
      <c r="D286" s="411" t="s">
        <v>653</v>
      </c>
      <c r="E286" s="412" t="s">
        <v>683</v>
      </c>
      <c r="F286" s="413">
        <v>82818</v>
      </c>
      <c r="G286" s="378">
        <v>44603</v>
      </c>
      <c r="H286" s="414" t="s">
        <v>699</v>
      </c>
      <c r="I286" s="365">
        <v>1</v>
      </c>
      <c r="J286" s="324"/>
      <c r="K286" s="485"/>
    </row>
    <row r="287" spans="2:11" s="477" customFormat="1" ht="30" customHeight="1" x14ac:dyDescent="0.7">
      <c r="B287" s="337"/>
      <c r="C287" s="326"/>
      <c r="D287" s="435" t="s">
        <v>654</v>
      </c>
      <c r="E287" s="427"/>
      <c r="F287" s="425"/>
      <c r="G287" s="379"/>
      <c r="H287" s="418"/>
      <c r="I287" s="365"/>
      <c r="J287" s="324"/>
      <c r="K287" s="485"/>
    </row>
    <row r="288" spans="2:11" s="477" customFormat="1" ht="30" customHeight="1" x14ac:dyDescent="0.7">
      <c r="B288" s="331">
        <v>142</v>
      </c>
      <c r="C288" s="348" t="s">
        <v>722</v>
      </c>
      <c r="D288" s="408" t="s">
        <v>412</v>
      </c>
      <c r="E288" s="401" t="s">
        <v>469</v>
      </c>
      <c r="F288" s="320">
        <v>26750</v>
      </c>
      <c r="G288" s="402">
        <v>44603</v>
      </c>
      <c r="H288" s="403" t="s">
        <v>550</v>
      </c>
      <c r="I288" s="336">
        <v>1</v>
      </c>
      <c r="J288" s="324"/>
      <c r="K288" s="485"/>
    </row>
    <row r="289" spans="2:11" s="477" customFormat="1" ht="30" customHeight="1" x14ac:dyDescent="0.7">
      <c r="B289" s="337"/>
      <c r="C289" s="350"/>
      <c r="D289" s="409" t="s">
        <v>406</v>
      </c>
      <c r="E289" s="405" t="s">
        <v>470</v>
      </c>
      <c r="F289" s="360"/>
      <c r="G289" s="406"/>
      <c r="H289" s="407"/>
      <c r="I289" s="341"/>
      <c r="J289" s="324"/>
      <c r="K289" s="485"/>
    </row>
    <row r="290" spans="2:11" s="477" customFormat="1" ht="30" customHeight="1" x14ac:dyDescent="0.7">
      <c r="B290" s="331">
        <v>143</v>
      </c>
      <c r="C290" s="368" t="s">
        <v>281</v>
      </c>
      <c r="D290" s="408" t="s">
        <v>401</v>
      </c>
      <c r="E290" s="401" t="s">
        <v>442</v>
      </c>
      <c r="F290" s="320">
        <v>21079</v>
      </c>
      <c r="G290" s="402">
        <v>44609</v>
      </c>
      <c r="H290" s="403" t="s">
        <v>535</v>
      </c>
      <c r="I290" s="336">
        <v>1</v>
      </c>
      <c r="J290" s="324"/>
      <c r="K290" s="485"/>
    </row>
    <row r="291" spans="2:11" s="477" customFormat="1" ht="30" customHeight="1" x14ac:dyDescent="0.7">
      <c r="B291" s="337"/>
      <c r="C291" s="338"/>
      <c r="D291" s="409" t="s">
        <v>402</v>
      </c>
      <c r="E291" s="405" t="s">
        <v>443</v>
      </c>
      <c r="F291" s="329"/>
      <c r="G291" s="406"/>
      <c r="H291" s="407"/>
      <c r="I291" s="341"/>
      <c r="J291" s="324"/>
      <c r="K291" s="485"/>
    </row>
    <row r="292" spans="2:11" s="477" customFormat="1" ht="30" customHeight="1" x14ac:dyDescent="0.7">
      <c r="B292" s="331">
        <v>144</v>
      </c>
      <c r="C292" s="354" t="s">
        <v>85</v>
      </c>
      <c r="D292" s="408" t="s">
        <v>405</v>
      </c>
      <c r="E292" s="401" t="s">
        <v>618</v>
      </c>
      <c r="F292" s="360">
        <v>4601</v>
      </c>
      <c r="G292" s="402">
        <v>44609</v>
      </c>
      <c r="H292" s="403" t="s">
        <v>593</v>
      </c>
      <c r="I292" s="323">
        <v>1</v>
      </c>
      <c r="J292" s="324"/>
      <c r="K292" s="485"/>
    </row>
    <row r="293" spans="2:11" s="477" customFormat="1" ht="30" customHeight="1" x14ac:dyDescent="0.7">
      <c r="B293" s="337"/>
      <c r="C293" s="350"/>
      <c r="D293" s="409" t="s">
        <v>406</v>
      </c>
      <c r="E293" s="405" t="s">
        <v>619</v>
      </c>
      <c r="F293" s="329"/>
      <c r="G293" s="406"/>
      <c r="H293" s="407"/>
      <c r="I293" s="323"/>
      <c r="J293" s="324"/>
    </row>
    <row r="294" spans="2:11" s="477" customFormat="1" ht="30" customHeight="1" x14ac:dyDescent="0.7">
      <c r="B294" s="331">
        <v>145</v>
      </c>
      <c r="C294" s="348" t="s">
        <v>746</v>
      </c>
      <c r="D294" s="420" t="s">
        <v>655</v>
      </c>
      <c r="E294" s="421" t="s">
        <v>684</v>
      </c>
      <c r="F294" s="422">
        <v>27820</v>
      </c>
      <c r="G294" s="378">
        <v>44609</v>
      </c>
      <c r="H294" s="414" t="s">
        <v>700</v>
      </c>
      <c r="I294" s="366">
        <v>1</v>
      </c>
      <c r="J294" s="324"/>
    </row>
    <row r="295" spans="2:11" s="477" customFormat="1" ht="30" customHeight="1" x14ac:dyDescent="0.7">
      <c r="B295" s="337"/>
      <c r="C295" s="350"/>
      <c r="D295" s="423"/>
      <c r="E295" s="427"/>
      <c r="F295" s="425"/>
      <c r="G295" s="379"/>
      <c r="H295" s="418"/>
      <c r="I295" s="367"/>
      <c r="J295" s="324"/>
      <c r="K295" s="485"/>
    </row>
    <row r="296" spans="2:11" s="477" customFormat="1" ht="30" customHeight="1" x14ac:dyDescent="0.7">
      <c r="B296" s="331">
        <v>146</v>
      </c>
      <c r="C296" s="348" t="s">
        <v>186</v>
      </c>
      <c r="D296" s="420" t="s">
        <v>649</v>
      </c>
      <c r="E296" s="421" t="s">
        <v>685</v>
      </c>
      <c r="F296" s="422">
        <v>11877</v>
      </c>
      <c r="G296" s="374">
        <v>44609</v>
      </c>
      <c r="H296" s="414" t="s">
        <v>701</v>
      </c>
      <c r="I296" s="366">
        <v>1</v>
      </c>
      <c r="J296" s="324"/>
      <c r="K296" s="485"/>
    </row>
    <row r="297" spans="2:11" s="477" customFormat="1" ht="30" customHeight="1" x14ac:dyDescent="0.7">
      <c r="B297" s="337"/>
      <c r="C297" s="350"/>
      <c r="D297" s="423"/>
      <c r="E297" s="436" t="s">
        <v>447</v>
      </c>
      <c r="F297" s="425"/>
      <c r="G297" s="379"/>
      <c r="H297" s="418"/>
      <c r="I297" s="367"/>
      <c r="J297" s="324"/>
      <c r="K297" s="485"/>
    </row>
    <row r="298" spans="2:11" s="477" customFormat="1" ht="31.5" customHeight="1" x14ac:dyDescent="0.7">
      <c r="B298" s="331">
        <v>147</v>
      </c>
      <c r="C298" s="354" t="s">
        <v>745</v>
      </c>
      <c r="D298" s="411" t="s">
        <v>656</v>
      </c>
      <c r="E298" s="412" t="s">
        <v>686</v>
      </c>
      <c r="F298" s="413">
        <v>23540</v>
      </c>
      <c r="G298" s="374">
        <v>44610</v>
      </c>
      <c r="H298" s="414" t="s">
        <v>702</v>
      </c>
      <c r="I298" s="366">
        <v>1</v>
      </c>
      <c r="J298" s="324"/>
      <c r="K298" s="485"/>
    </row>
    <row r="299" spans="2:11" s="477" customFormat="1" ht="30" customHeight="1" x14ac:dyDescent="0.7">
      <c r="B299" s="337"/>
      <c r="C299" s="326"/>
      <c r="D299" s="415"/>
      <c r="E299" s="437"/>
      <c r="F299" s="417"/>
      <c r="G299" s="379"/>
      <c r="H299" s="429"/>
      <c r="I299" s="367"/>
      <c r="J299" s="324"/>
      <c r="K299" s="485"/>
    </row>
    <row r="300" spans="2:11" s="477" customFormat="1" ht="30" customHeight="1" x14ac:dyDescent="0.7">
      <c r="B300" s="331">
        <v>148</v>
      </c>
      <c r="C300" s="348" t="s">
        <v>747</v>
      </c>
      <c r="D300" s="420" t="s">
        <v>657</v>
      </c>
      <c r="E300" s="421" t="s">
        <v>687</v>
      </c>
      <c r="F300" s="422">
        <v>35096</v>
      </c>
      <c r="G300" s="374">
        <v>44610</v>
      </c>
      <c r="H300" s="430" t="s">
        <v>703</v>
      </c>
      <c r="I300" s="366">
        <v>1</v>
      </c>
      <c r="J300" s="324"/>
      <c r="K300" s="485"/>
    </row>
    <row r="301" spans="2:11" s="477" customFormat="1" ht="30" customHeight="1" x14ac:dyDescent="0.7">
      <c r="B301" s="337"/>
      <c r="C301" s="350"/>
      <c r="D301" s="423"/>
      <c r="E301" s="436"/>
      <c r="F301" s="425"/>
      <c r="G301" s="379"/>
      <c r="H301" s="429"/>
      <c r="I301" s="367"/>
      <c r="J301" s="324"/>
      <c r="K301" s="485"/>
    </row>
    <row r="302" spans="2:11" s="477" customFormat="1" ht="30" customHeight="1" x14ac:dyDescent="0.7">
      <c r="B302" s="331">
        <v>149</v>
      </c>
      <c r="C302" s="348" t="s">
        <v>732</v>
      </c>
      <c r="D302" s="420" t="s">
        <v>179</v>
      </c>
      <c r="E302" s="421" t="s">
        <v>688</v>
      </c>
      <c r="F302" s="422">
        <v>82390</v>
      </c>
      <c r="G302" s="374">
        <v>44610</v>
      </c>
      <c r="H302" s="414" t="s">
        <v>704</v>
      </c>
      <c r="I302" s="366">
        <v>1</v>
      </c>
      <c r="J302" s="324"/>
    </row>
    <row r="303" spans="2:11" s="477" customFormat="1" ht="30" customHeight="1" x14ac:dyDescent="0.7">
      <c r="B303" s="337"/>
      <c r="C303" s="350"/>
      <c r="D303" s="423"/>
      <c r="E303" s="436"/>
      <c r="F303" s="425"/>
      <c r="G303" s="379"/>
      <c r="H303" s="429"/>
      <c r="I303" s="367"/>
      <c r="J303" s="324"/>
    </row>
    <row r="304" spans="2:11" s="477" customFormat="1" ht="33.75" customHeight="1" x14ac:dyDescent="0.7">
      <c r="B304" s="331">
        <v>150</v>
      </c>
      <c r="C304" s="332" t="s">
        <v>131</v>
      </c>
      <c r="D304" s="408" t="s">
        <v>407</v>
      </c>
      <c r="E304" s="401" t="s">
        <v>453</v>
      </c>
      <c r="F304" s="320">
        <v>2113.79</v>
      </c>
      <c r="G304" s="402">
        <v>44610</v>
      </c>
      <c r="H304" s="403" t="s">
        <v>541</v>
      </c>
      <c r="I304" s="323">
        <v>1</v>
      </c>
      <c r="J304" s="324"/>
    </row>
    <row r="305" spans="2:11" s="477" customFormat="1" ht="30" customHeight="1" x14ac:dyDescent="0.7">
      <c r="B305" s="337"/>
      <c r="C305" s="350"/>
      <c r="D305" s="409" t="s">
        <v>408</v>
      </c>
      <c r="E305" s="405" t="s">
        <v>454</v>
      </c>
      <c r="F305" s="329"/>
      <c r="G305" s="406"/>
      <c r="H305" s="407"/>
      <c r="I305" s="323"/>
      <c r="J305" s="324"/>
    </row>
    <row r="306" spans="2:11" s="477" customFormat="1" ht="30" customHeight="1" x14ac:dyDescent="0.7">
      <c r="B306" s="331">
        <v>151</v>
      </c>
      <c r="C306" s="345" t="s">
        <v>55</v>
      </c>
      <c r="D306" s="410" t="s">
        <v>422</v>
      </c>
      <c r="E306" s="401" t="s">
        <v>508</v>
      </c>
      <c r="F306" s="360">
        <v>9897.5</v>
      </c>
      <c r="G306" s="402">
        <v>44610</v>
      </c>
      <c r="H306" s="403" t="s">
        <v>571</v>
      </c>
      <c r="I306" s="336">
        <v>1</v>
      </c>
      <c r="J306" s="324"/>
    </row>
    <row r="307" spans="2:11" s="477" customFormat="1" ht="33" customHeight="1" x14ac:dyDescent="0.7">
      <c r="B307" s="337"/>
      <c r="C307" s="350"/>
      <c r="D307" s="409"/>
      <c r="E307" s="405" t="s">
        <v>509</v>
      </c>
      <c r="F307" s="329"/>
      <c r="G307" s="406"/>
      <c r="H307" s="407"/>
      <c r="I307" s="341"/>
      <c r="J307" s="324"/>
    </row>
    <row r="308" spans="2:11" s="477" customFormat="1" ht="30" customHeight="1" x14ac:dyDescent="0.7">
      <c r="B308" s="331">
        <v>152</v>
      </c>
      <c r="C308" s="354" t="s">
        <v>85</v>
      </c>
      <c r="D308" s="410" t="s">
        <v>405</v>
      </c>
      <c r="E308" s="401" t="s">
        <v>629</v>
      </c>
      <c r="F308" s="320">
        <v>64499.6</v>
      </c>
      <c r="G308" s="402">
        <v>44610</v>
      </c>
      <c r="H308" s="403" t="s">
        <v>600</v>
      </c>
      <c r="I308" s="336">
        <v>1</v>
      </c>
      <c r="J308" s="324"/>
    </row>
    <row r="309" spans="2:11" s="477" customFormat="1" ht="30" customHeight="1" x14ac:dyDescent="0.7">
      <c r="B309" s="337"/>
      <c r="C309" s="350"/>
      <c r="D309" s="409" t="s">
        <v>406</v>
      </c>
      <c r="E309" s="405" t="s">
        <v>454</v>
      </c>
      <c r="F309" s="329"/>
      <c r="G309" s="406"/>
      <c r="H309" s="407"/>
      <c r="I309" s="341"/>
      <c r="J309" s="324"/>
    </row>
    <row r="310" spans="2:11" s="477" customFormat="1" ht="30" customHeight="1" x14ac:dyDescent="0.7">
      <c r="B310" s="331">
        <v>153</v>
      </c>
      <c r="C310" s="332" t="s">
        <v>139</v>
      </c>
      <c r="D310" s="408" t="s">
        <v>429</v>
      </c>
      <c r="E310" s="401" t="s">
        <v>531</v>
      </c>
      <c r="F310" s="320">
        <v>29130.75</v>
      </c>
      <c r="G310" s="402">
        <v>44610</v>
      </c>
      <c r="H310" s="403" t="s">
        <v>588</v>
      </c>
      <c r="I310" s="336">
        <v>1</v>
      </c>
      <c r="J310" s="324"/>
    </row>
    <row r="311" spans="2:11" s="477" customFormat="1" ht="30" customHeight="1" x14ac:dyDescent="0.7">
      <c r="B311" s="337"/>
      <c r="C311" s="350"/>
      <c r="D311" s="409"/>
      <c r="E311" s="405" t="s">
        <v>532</v>
      </c>
      <c r="F311" s="329"/>
      <c r="G311" s="406"/>
      <c r="H311" s="407"/>
      <c r="I311" s="341"/>
      <c r="J311" s="324"/>
      <c r="K311" s="485"/>
    </row>
    <row r="312" spans="2:11" s="477" customFormat="1" ht="30" customHeight="1" x14ac:dyDescent="0.7">
      <c r="B312" s="331">
        <v>154</v>
      </c>
      <c r="C312" s="348" t="s">
        <v>748</v>
      </c>
      <c r="D312" s="438" t="s">
        <v>430</v>
      </c>
      <c r="E312" s="401" t="s">
        <v>533</v>
      </c>
      <c r="F312" s="360">
        <v>39114.92</v>
      </c>
      <c r="G312" s="402">
        <v>44610</v>
      </c>
      <c r="H312" s="403" t="s">
        <v>589</v>
      </c>
      <c r="I312" s="323">
        <v>1</v>
      </c>
      <c r="J312" s="324"/>
      <c r="K312" s="485"/>
    </row>
    <row r="313" spans="2:11" s="477" customFormat="1" ht="30" customHeight="1" x14ac:dyDescent="0.7">
      <c r="B313" s="337"/>
      <c r="C313" s="350"/>
      <c r="D313" s="439"/>
      <c r="E313" s="405" t="s">
        <v>534</v>
      </c>
      <c r="F313" s="360"/>
      <c r="G313" s="406"/>
      <c r="H313" s="440"/>
      <c r="I313" s="323"/>
      <c r="J313" s="324"/>
      <c r="K313" s="485"/>
    </row>
    <row r="314" spans="2:11" s="477" customFormat="1" ht="30" customHeight="1" x14ac:dyDescent="0.7">
      <c r="B314" s="331">
        <v>155</v>
      </c>
      <c r="C314" s="348" t="s">
        <v>736</v>
      </c>
      <c r="D314" s="408" t="s">
        <v>403</v>
      </c>
      <c r="E314" s="401" t="s">
        <v>444</v>
      </c>
      <c r="F314" s="320">
        <v>2354</v>
      </c>
      <c r="G314" s="402">
        <v>44613</v>
      </c>
      <c r="H314" s="403" t="s">
        <v>536</v>
      </c>
      <c r="I314" s="336">
        <v>1</v>
      </c>
      <c r="J314" s="324"/>
      <c r="K314" s="485"/>
    </row>
    <row r="315" spans="2:11" s="477" customFormat="1" ht="30" customHeight="1" x14ac:dyDescent="0.7">
      <c r="B315" s="337"/>
      <c r="C315" s="350"/>
      <c r="D315" s="409"/>
      <c r="E315" s="405" t="s">
        <v>445</v>
      </c>
      <c r="F315" s="329"/>
      <c r="G315" s="406"/>
      <c r="H315" s="407"/>
      <c r="I315" s="341"/>
      <c r="J315" s="324"/>
      <c r="K315" s="485"/>
    </row>
    <row r="316" spans="2:11" s="477" customFormat="1" ht="30" customHeight="1" x14ac:dyDescent="0.7">
      <c r="B316" s="331">
        <v>156</v>
      </c>
      <c r="C316" s="332" t="s">
        <v>42</v>
      </c>
      <c r="D316" s="408" t="s">
        <v>404</v>
      </c>
      <c r="E316" s="401" t="s">
        <v>446</v>
      </c>
      <c r="F316" s="320">
        <v>1819</v>
      </c>
      <c r="G316" s="402">
        <v>44613</v>
      </c>
      <c r="H316" s="403" t="s">
        <v>537</v>
      </c>
      <c r="I316" s="323">
        <v>1</v>
      </c>
      <c r="J316" s="324"/>
      <c r="K316" s="485"/>
    </row>
    <row r="317" spans="2:11" s="477" customFormat="1" ht="30" customHeight="1" x14ac:dyDescent="0.7">
      <c r="B317" s="337"/>
      <c r="C317" s="350"/>
      <c r="D317" s="409"/>
      <c r="E317" s="405" t="s">
        <v>447</v>
      </c>
      <c r="F317" s="360"/>
      <c r="G317" s="406"/>
      <c r="H317" s="407"/>
      <c r="I317" s="323"/>
      <c r="J317" s="324"/>
      <c r="K317" s="485"/>
    </row>
    <row r="318" spans="2:11" s="477" customFormat="1" ht="30" customHeight="1" x14ac:dyDescent="0.7">
      <c r="B318" s="331">
        <v>157</v>
      </c>
      <c r="C318" s="368" t="s">
        <v>281</v>
      </c>
      <c r="D318" s="408" t="s">
        <v>401</v>
      </c>
      <c r="E318" s="401" t="s">
        <v>442</v>
      </c>
      <c r="F318" s="320">
        <v>22309.5</v>
      </c>
      <c r="G318" s="402">
        <v>44613</v>
      </c>
      <c r="H318" s="403" t="s">
        <v>538</v>
      </c>
      <c r="I318" s="336">
        <v>1</v>
      </c>
      <c r="J318" s="324"/>
      <c r="K318" s="485"/>
    </row>
    <row r="319" spans="2:11" s="477" customFormat="1" ht="30" customHeight="1" x14ac:dyDescent="0.7">
      <c r="B319" s="337"/>
      <c r="C319" s="350"/>
      <c r="D319" s="409" t="s">
        <v>402</v>
      </c>
      <c r="E319" s="405" t="s">
        <v>448</v>
      </c>
      <c r="F319" s="329"/>
      <c r="G319" s="406"/>
      <c r="H319" s="407"/>
      <c r="I319" s="341"/>
      <c r="J319" s="324"/>
      <c r="K319" s="485"/>
    </row>
    <row r="320" spans="2:11" s="477" customFormat="1" ht="30" customHeight="1" x14ac:dyDescent="0.7">
      <c r="B320" s="331">
        <v>158</v>
      </c>
      <c r="C320" s="348" t="s">
        <v>733</v>
      </c>
      <c r="D320" s="408" t="s">
        <v>409</v>
      </c>
      <c r="E320" s="401" t="s">
        <v>458</v>
      </c>
      <c r="F320" s="360">
        <v>6955</v>
      </c>
      <c r="G320" s="402">
        <v>44613</v>
      </c>
      <c r="H320" s="403" t="s">
        <v>544</v>
      </c>
      <c r="I320" s="336">
        <v>1</v>
      </c>
      <c r="J320" s="324"/>
    </row>
    <row r="321" spans="2:11" s="477" customFormat="1" ht="30" customHeight="1" x14ac:dyDescent="0.7">
      <c r="B321" s="337"/>
      <c r="C321" s="350"/>
      <c r="D321" s="409"/>
      <c r="E321" s="405"/>
      <c r="F321" s="329"/>
      <c r="G321" s="406"/>
      <c r="H321" s="407"/>
      <c r="I321" s="341"/>
      <c r="J321" s="324"/>
    </row>
    <row r="322" spans="2:11" s="477" customFormat="1" ht="30" customHeight="1" x14ac:dyDescent="0.7">
      <c r="B322" s="331">
        <v>159</v>
      </c>
      <c r="C322" s="348" t="s">
        <v>749</v>
      </c>
      <c r="D322" s="408" t="s">
        <v>441</v>
      </c>
      <c r="E322" s="401" t="s">
        <v>648</v>
      </c>
      <c r="F322" s="320">
        <v>1926</v>
      </c>
      <c r="G322" s="402">
        <v>44613</v>
      </c>
      <c r="H322" s="403" t="s">
        <v>612</v>
      </c>
      <c r="I322" s="336">
        <v>1</v>
      </c>
      <c r="J322" s="324"/>
      <c r="K322" s="485"/>
    </row>
    <row r="323" spans="2:11" s="477" customFormat="1" ht="30" customHeight="1" x14ac:dyDescent="0.7">
      <c r="B323" s="337"/>
      <c r="C323" s="350"/>
      <c r="D323" s="409"/>
      <c r="E323" s="405" t="s">
        <v>447</v>
      </c>
      <c r="F323" s="329"/>
      <c r="G323" s="406"/>
      <c r="H323" s="407"/>
      <c r="I323" s="341"/>
      <c r="J323" s="324"/>
      <c r="K323" s="485"/>
    </row>
    <row r="324" spans="2:11" s="477" customFormat="1" ht="30" customHeight="1" x14ac:dyDescent="0.7">
      <c r="B324" s="331">
        <v>160</v>
      </c>
      <c r="C324" s="332" t="s">
        <v>116</v>
      </c>
      <c r="D324" s="420" t="s">
        <v>658</v>
      </c>
      <c r="E324" s="421" t="s">
        <v>689</v>
      </c>
      <c r="F324" s="422">
        <v>98226</v>
      </c>
      <c r="G324" s="374">
        <v>44613</v>
      </c>
      <c r="H324" s="414" t="s">
        <v>705</v>
      </c>
      <c r="I324" s="366">
        <v>1</v>
      </c>
      <c r="J324" s="324"/>
      <c r="K324" s="485"/>
    </row>
    <row r="325" spans="2:11" s="477" customFormat="1" ht="30" customHeight="1" x14ac:dyDescent="0.7">
      <c r="B325" s="337"/>
      <c r="C325" s="350"/>
      <c r="D325" s="423"/>
      <c r="E325" s="436"/>
      <c r="F325" s="425"/>
      <c r="G325" s="379"/>
      <c r="H325" s="429"/>
      <c r="I325" s="367"/>
      <c r="J325" s="324"/>
      <c r="K325" s="485"/>
    </row>
    <row r="326" spans="2:11" s="477" customFormat="1" ht="30" customHeight="1" x14ac:dyDescent="0.7">
      <c r="B326" s="331">
        <v>161</v>
      </c>
      <c r="C326" s="345" t="s">
        <v>55</v>
      </c>
      <c r="D326" s="408" t="s">
        <v>422</v>
      </c>
      <c r="E326" s="401" t="s">
        <v>494</v>
      </c>
      <c r="F326" s="360">
        <v>42372</v>
      </c>
      <c r="G326" s="402">
        <v>44614</v>
      </c>
      <c r="H326" s="403" t="s">
        <v>572</v>
      </c>
      <c r="I326" s="336">
        <v>1</v>
      </c>
      <c r="J326" s="324"/>
      <c r="K326" s="485"/>
    </row>
    <row r="327" spans="2:11" s="477" customFormat="1" ht="30" customHeight="1" x14ac:dyDescent="0.7">
      <c r="B327" s="337"/>
      <c r="C327" s="350"/>
      <c r="D327" s="409"/>
      <c r="E327" s="405" t="s">
        <v>510</v>
      </c>
      <c r="F327" s="329"/>
      <c r="G327" s="406"/>
      <c r="H327" s="407"/>
      <c r="I327" s="341"/>
      <c r="J327" s="324"/>
      <c r="K327" s="485"/>
    </row>
    <row r="328" spans="2:11" s="477" customFormat="1" ht="30" customHeight="1" x14ac:dyDescent="0.7">
      <c r="B328" s="331"/>
      <c r="C328" s="368"/>
      <c r="D328" s="408"/>
      <c r="E328" s="401"/>
      <c r="F328" s="360"/>
      <c r="G328" s="402"/>
      <c r="H328" s="403"/>
      <c r="I328" s="323"/>
      <c r="J328" s="324"/>
    </row>
    <row r="329" spans="2:11" s="477" customFormat="1" ht="30" customHeight="1" x14ac:dyDescent="0.7">
      <c r="B329" s="337"/>
      <c r="C329" s="338"/>
      <c r="D329" s="409" t="s">
        <v>406</v>
      </c>
      <c r="E329" s="405"/>
      <c r="F329" s="329"/>
      <c r="G329" s="406"/>
      <c r="H329" s="407"/>
      <c r="I329" s="323"/>
      <c r="J329" s="324"/>
      <c r="K329" s="485"/>
    </row>
    <row r="330" spans="2:11" s="477" customFormat="1" ht="30" customHeight="1" x14ac:dyDescent="0.7">
      <c r="B330" s="331">
        <v>163</v>
      </c>
      <c r="C330" s="354" t="s">
        <v>85</v>
      </c>
      <c r="D330" s="408" t="s">
        <v>405</v>
      </c>
      <c r="E330" s="401" t="s">
        <v>512</v>
      </c>
      <c r="F330" s="360">
        <v>2033</v>
      </c>
      <c r="G330" s="402">
        <v>44614</v>
      </c>
      <c r="H330" s="403" t="s">
        <v>574</v>
      </c>
      <c r="I330" s="336">
        <v>1</v>
      </c>
      <c r="J330" s="324"/>
      <c r="K330" s="485"/>
    </row>
    <row r="331" spans="2:11" s="477" customFormat="1" ht="30" customHeight="1" x14ac:dyDescent="0.7">
      <c r="B331" s="337"/>
      <c r="C331" s="350"/>
      <c r="D331" s="409" t="s">
        <v>406</v>
      </c>
      <c r="E331" s="405"/>
      <c r="F331" s="329"/>
      <c r="G331" s="406"/>
      <c r="H331" s="407"/>
      <c r="I331" s="341"/>
      <c r="J331" s="324"/>
      <c r="K331" s="485"/>
    </row>
    <row r="332" spans="2:11" s="477" customFormat="1" ht="36" customHeight="1" x14ac:dyDescent="0.7">
      <c r="B332" s="331">
        <v>164</v>
      </c>
      <c r="C332" s="348" t="s">
        <v>750</v>
      </c>
      <c r="D332" s="410" t="s">
        <v>425</v>
      </c>
      <c r="E332" s="401" t="s">
        <v>513</v>
      </c>
      <c r="F332" s="360">
        <v>41370.480000000003</v>
      </c>
      <c r="G332" s="402">
        <v>44614</v>
      </c>
      <c r="H332" s="403" t="s">
        <v>575</v>
      </c>
      <c r="I332" s="323">
        <v>1</v>
      </c>
      <c r="J332" s="324"/>
      <c r="K332" s="485"/>
    </row>
    <row r="333" spans="2:11" s="477" customFormat="1" ht="30" customHeight="1" x14ac:dyDescent="0.7">
      <c r="B333" s="337"/>
      <c r="C333" s="350"/>
      <c r="D333" s="409"/>
      <c r="E333" s="405" t="s">
        <v>514</v>
      </c>
      <c r="F333" s="329"/>
      <c r="G333" s="406"/>
      <c r="H333" s="407"/>
      <c r="I333" s="323"/>
      <c r="J333" s="324"/>
      <c r="K333" s="485"/>
    </row>
    <row r="334" spans="2:11" s="477" customFormat="1" ht="30" customHeight="1" x14ac:dyDescent="0.7">
      <c r="B334" s="331">
        <v>165</v>
      </c>
      <c r="C334" s="348" t="s">
        <v>751</v>
      </c>
      <c r="D334" s="408" t="s">
        <v>426</v>
      </c>
      <c r="E334" s="401" t="s">
        <v>515</v>
      </c>
      <c r="F334" s="360">
        <v>24610</v>
      </c>
      <c r="G334" s="402">
        <v>44614</v>
      </c>
      <c r="H334" s="403" t="s">
        <v>576</v>
      </c>
      <c r="I334" s="336">
        <v>1</v>
      </c>
      <c r="J334" s="324"/>
      <c r="K334" s="485"/>
    </row>
    <row r="335" spans="2:11" s="477" customFormat="1" ht="30" customHeight="1" x14ac:dyDescent="0.7">
      <c r="B335" s="337"/>
      <c r="C335" s="350"/>
      <c r="D335" s="409" t="s">
        <v>427</v>
      </c>
      <c r="E335" s="405" t="s">
        <v>516</v>
      </c>
      <c r="F335" s="360"/>
      <c r="G335" s="406"/>
      <c r="H335" s="407"/>
      <c r="I335" s="341"/>
      <c r="J335" s="324"/>
      <c r="K335" s="485"/>
    </row>
    <row r="336" spans="2:11" s="477" customFormat="1" ht="35.25" customHeight="1" x14ac:dyDescent="0.7">
      <c r="B336" s="331">
        <v>166</v>
      </c>
      <c r="C336" s="348" t="s">
        <v>736</v>
      </c>
      <c r="D336" s="408" t="s">
        <v>403</v>
      </c>
      <c r="E336" s="401" t="s">
        <v>517</v>
      </c>
      <c r="F336" s="320">
        <v>1412.4</v>
      </c>
      <c r="G336" s="402">
        <v>44614</v>
      </c>
      <c r="H336" s="403" t="s">
        <v>577</v>
      </c>
      <c r="I336" s="336">
        <v>1</v>
      </c>
      <c r="J336" s="324"/>
      <c r="K336" s="485"/>
    </row>
    <row r="337" spans="2:11" s="477" customFormat="1" ht="30" customHeight="1" x14ac:dyDescent="0.7">
      <c r="B337" s="337"/>
      <c r="C337" s="350"/>
      <c r="D337" s="409"/>
      <c r="E337" s="405" t="s">
        <v>518</v>
      </c>
      <c r="F337" s="329"/>
      <c r="G337" s="406"/>
      <c r="H337" s="407"/>
      <c r="I337" s="341"/>
      <c r="J337" s="324"/>
      <c r="K337" s="485"/>
    </row>
    <row r="338" spans="2:11" s="477" customFormat="1" ht="30" customHeight="1" x14ac:dyDescent="0.7">
      <c r="B338" s="331">
        <v>167</v>
      </c>
      <c r="C338" s="332" t="s">
        <v>42</v>
      </c>
      <c r="D338" s="408" t="s">
        <v>404</v>
      </c>
      <c r="E338" s="401" t="s">
        <v>519</v>
      </c>
      <c r="F338" s="360">
        <v>13920.7</v>
      </c>
      <c r="G338" s="402">
        <v>44614</v>
      </c>
      <c r="H338" s="403" t="s">
        <v>578</v>
      </c>
      <c r="I338" s="336">
        <v>1</v>
      </c>
      <c r="J338" s="324"/>
      <c r="K338" s="485"/>
    </row>
    <row r="339" spans="2:11" s="477" customFormat="1" ht="30" customHeight="1" x14ac:dyDescent="0.7">
      <c r="B339" s="337"/>
      <c r="C339" s="350"/>
      <c r="D339" s="409"/>
      <c r="E339" s="405" t="s">
        <v>482</v>
      </c>
      <c r="F339" s="329"/>
      <c r="G339" s="406"/>
      <c r="H339" s="407"/>
      <c r="I339" s="341"/>
      <c r="J339" s="324"/>
      <c r="K339" s="485"/>
    </row>
    <row r="340" spans="2:11" s="477" customFormat="1" ht="30" customHeight="1" x14ac:dyDescent="0.7">
      <c r="B340" s="331">
        <v>168</v>
      </c>
      <c r="C340" s="354" t="s">
        <v>85</v>
      </c>
      <c r="D340" s="410" t="s">
        <v>405</v>
      </c>
      <c r="E340" s="401" t="s">
        <v>520</v>
      </c>
      <c r="F340" s="320">
        <v>963</v>
      </c>
      <c r="G340" s="402">
        <v>44614</v>
      </c>
      <c r="H340" s="403" t="s">
        <v>579</v>
      </c>
      <c r="I340" s="323">
        <v>1</v>
      </c>
      <c r="J340" s="324"/>
      <c r="K340" s="485"/>
    </row>
    <row r="341" spans="2:11" s="477" customFormat="1" ht="30" customHeight="1" x14ac:dyDescent="0.7">
      <c r="B341" s="337"/>
      <c r="C341" s="350"/>
      <c r="D341" s="409" t="s">
        <v>406</v>
      </c>
      <c r="E341" s="405"/>
      <c r="F341" s="329"/>
      <c r="G341" s="406"/>
      <c r="H341" s="407"/>
      <c r="I341" s="323"/>
      <c r="J341" s="324"/>
      <c r="K341" s="485"/>
    </row>
    <row r="342" spans="2:11" s="477" customFormat="1" ht="30" customHeight="1" x14ac:dyDescent="0.7">
      <c r="B342" s="331">
        <v>169</v>
      </c>
      <c r="C342" s="332" t="s">
        <v>42</v>
      </c>
      <c r="D342" s="410" t="s">
        <v>404</v>
      </c>
      <c r="E342" s="401" t="s">
        <v>623</v>
      </c>
      <c r="F342" s="320">
        <v>68207.149999999994</v>
      </c>
      <c r="G342" s="402">
        <v>44614</v>
      </c>
      <c r="H342" s="403" t="s">
        <v>596</v>
      </c>
      <c r="I342" s="336">
        <v>1</v>
      </c>
      <c r="J342" s="324"/>
      <c r="K342" s="485"/>
    </row>
    <row r="343" spans="2:11" s="477" customFormat="1" ht="30" customHeight="1" x14ac:dyDescent="0.7">
      <c r="B343" s="337"/>
      <c r="C343" s="326"/>
      <c r="D343" s="409"/>
      <c r="E343" s="405" t="s">
        <v>624</v>
      </c>
      <c r="F343" s="329"/>
      <c r="G343" s="406"/>
      <c r="H343" s="407"/>
      <c r="I343" s="341"/>
      <c r="J343" s="324"/>
      <c r="K343" s="485"/>
    </row>
    <row r="344" spans="2:11" s="477" customFormat="1" ht="30" customHeight="1" x14ac:dyDescent="0.7">
      <c r="B344" s="331">
        <v>170</v>
      </c>
      <c r="C344" s="332" t="s">
        <v>131</v>
      </c>
      <c r="D344" s="408" t="s">
        <v>407</v>
      </c>
      <c r="E344" s="401" t="s">
        <v>639</v>
      </c>
      <c r="F344" s="360">
        <v>2818.38</v>
      </c>
      <c r="G344" s="402">
        <v>44614</v>
      </c>
      <c r="H344" s="403" t="s">
        <v>606</v>
      </c>
      <c r="I344" s="336">
        <v>1</v>
      </c>
      <c r="J344" s="324"/>
    </row>
    <row r="345" spans="2:11" s="477" customFormat="1" ht="30" customHeight="1" x14ac:dyDescent="0.7">
      <c r="B345" s="337"/>
      <c r="C345" s="350"/>
      <c r="D345" s="409" t="s">
        <v>408</v>
      </c>
      <c r="E345" s="405" t="s">
        <v>452</v>
      </c>
      <c r="F345" s="329"/>
      <c r="G345" s="406"/>
      <c r="H345" s="407"/>
      <c r="I345" s="341"/>
      <c r="J345" s="324"/>
    </row>
    <row r="346" spans="2:11" s="477" customFormat="1" ht="30" customHeight="1" x14ac:dyDescent="0.7">
      <c r="B346" s="331">
        <v>171</v>
      </c>
      <c r="C346" s="348" t="s">
        <v>726</v>
      </c>
      <c r="D346" s="408" t="s">
        <v>420</v>
      </c>
      <c r="E346" s="401" t="s">
        <v>640</v>
      </c>
      <c r="F346" s="360">
        <v>86755.6</v>
      </c>
      <c r="G346" s="402">
        <v>44614</v>
      </c>
      <c r="H346" s="403" t="s">
        <v>607</v>
      </c>
      <c r="I346" s="323">
        <v>1</v>
      </c>
      <c r="J346" s="324"/>
      <c r="K346" s="485"/>
    </row>
    <row r="347" spans="2:11" s="477" customFormat="1" ht="30" customHeight="1" x14ac:dyDescent="0.7">
      <c r="B347" s="337"/>
      <c r="C347" s="350"/>
      <c r="D347" s="409"/>
      <c r="E347" s="405" t="s">
        <v>641</v>
      </c>
      <c r="F347" s="329"/>
      <c r="G347" s="406"/>
      <c r="H347" s="407"/>
      <c r="I347" s="323"/>
      <c r="J347" s="324"/>
      <c r="K347" s="485"/>
    </row>
    <row r="348" spans="2:11" s="477" customFormat="1" ht="30" customHeight="1" x14ac:dyDescent="0.7">
      <c r="B348" s="331">
        <v>172</v>
      </c>
      <c r="C348" s="348" t="s">
        <v>730</v>
      </c>
      <c r="D348" s="420" t="s">
        <v>665</v>
      </c>
      <c r="E348" s="421" t="s">
        <v>690</v>
      </c>
      <c r="F348" s="422">
        <v>74900</v>
      </c>
      <c r="G348" s="374">
        <v>44614</v>
      </c>
      <c r="H348" s="414" t="s">
        <v>706</v>
      </c>
      <c r="I348" s="366">
        <v>1</v>
      </c>
      <c r="J348" s="324"/>
      <c r="K348" s="485"/>
    </row>
    <row r="349" spans="2:11" s="477" customFormat="1" ht="30" customHeight="1" x14ac:dyDescent="0.7">
      <c r="B349" s="337"/>
      <c r="C349" s="350"/>
      <c r="D349" s="423"/>
      <c r="E349" s="441" t="s">
        <v>691</v>
      </c>
      <c r="F349" s="425"/>
      <c r="G349" s="379"/>
      <c r="H349" s="429"/>
      <c r="I349" s="367"/>
      <c r="J349" s="324"/>
      <c r="K349" s="485"/>
    </row>
    <row r="350" spans="2:11" s="477" customFormat="1" ht="30" customHeight="1" x14ac:dyDescent="0.7">
      <c r="B350" s="331">
        <v>173</v>
      </c>
      <c r="C350" s="348" t="s">
        <v>191</v>
      </c>
      <c r="D350" s="411" t="s">
        <v>659</v>
      </c>
      <c r="E350" s="442" t="s">
        <v>666</v>
      </c>
      <c r="F350" s="431">
        <v>16847.150000000001</v>
      </c>
      <c r="G350" s="374">
        <v>44614</v>
      </c>
      <c r="H350" s="430" t="s">
        <v>707</v>
      </c>
      <c r="I350" s="366">
        <v>1</v>
      </c>
      <c r="J350" s="324"/>
      <c r="K350" s="485"/>
    </row>
    <row r="351" spans="2:11" s="477" customFormat="1" ht="30" customHeight="1" x14ac:dyDescent="0.7">
      <c r="B351" s="337"/>
      <c r="C351" s="350"/>
      <c r="D351" s="423"/>
      <c r="E351" s="436" t="s">
        <v>447</v>
      </c>
      <c r="F351" s="425"/>
      <c r="G351" s="379"/>
      <c r="H351" s="429"/>
      <c r="I351" s="367"/>
      <c r="J351" s="324"/>
      <c r="K351" s="485"/>
    </row>
    <row r="352" spans="2:11" s="477" customFormat="1" ht="30" customHeight="1" x14ac:dyDescent="0.7">
      <c r="B352" s="331">
        <v>174</v>
      </c>
      <c r="C352" s="332" t="s">
        <v>131</v>
      </c>
      <c r="D352" s="408" t="s">
        <v>407</v>
      </c>
      <c r="E352" s="401" t="s">
        <v>455</v>
      </c>
      <c r="F352" s="320">
        <v>1409.19</v>
      </c>
      <c r="G352" s="402">
        <v>44615</v>
      </c>
      <c r="H352" s="403" t="s">
        <v>542</v>
      </c>
      <c r="I352" s="336">
        <v>1</v>
      </c>
      <c r="J352" s="324"/>
      <c r="K352" s="485"/>
    </row>
    <row r="353" spans="2:11" s="477" customFormat="1" ht="30" customHeight="1" x14ac:dyDescent="0.7">
      <c r="B353" s="337"/>
      <c r="C353" s="350"/>
      <c r="D353" s="409" t="s">
        <v>408</v>
      </c>
      <c r="E353" s="405" t="s">
        <v>452</v>
      </c>
      <c r="F353" s="360"/>
      <c r="G353" s="406"/>
      <c r="H353" s="407"/>
      <c r="I353" s="341"/>
      <c r="J353" s="324"/>
    </row>
    <row r="354" spans="2:11" s="477" customFormat="1" ht="30" customHeight="1" x14ac:dyDescent="0.7">
      <c r="B354" s="331">
        <v>175</v>
      </c>
      <c r="C354" s="332" t="s">
        <v>131</v>
      </c>
      <c r="D354" s="408" t="s">
        <v>407</v>
      </c>
      <c r="E354" s="401" t="s">
        <v>521</v>
      </c>
      <c r="F354" s="320">
        <v>3522.98</v>
      </c>
      <c r="G354" s="402">
        <v>44615</v>
      </c>
      <c r="H354" s="403" t="s">
        <v>580</v>
      </c>
      <c r="I354" s="336">
        <v>1</v>
      </c>
      <c r="J354" s="324"/>
    </row>
    <row r="355" spans="2:11" s="477" customFormat="1" ht="30" customHeight="1" x14ac:dyDescent="0.7">
      <c r="B355" s="337"/>
      <c r="C355" s="350"/>
      <c r="D355" s="409" t="s">
        <v>408</v>
      </c>
      <c r="E355" s="405" t="s">
        <v>452</v>
      </c>
      <c r="F355" s="360"/>
      <c r="G355" s="406"/>
      <c r="H355" s="407"/>
      <c r="I355" s="341"/>
      <c r="J355" s="324"/>
      <c r="K355" s="485"/>
    </row>
    <row r="356" spans="2:11" s="477" customFormat="1" ht="30" customHeight="1" x14ac:dyDescent="0.7">
      <c r="B356" s="331">
        <v>176</v>
      </c>
      <c r="C356" s="348" t="s">
        <v>733</v>
      </c>
      <c r="D356" s="408" t="s">
        <v>409</v>
      </c>
      <c r="E356" s="401" t="s">
        <v>522</v>
      </c>
      <c r="F356" s="320">
        <v>1765.5</v>
      </c>
      <c r="G356" s="402">
        <v>44615</v>
      </c>
      <c r="H356" s="403" t="s">
        <v>581</v>
      </c>
      <c r="I356" s="323">
        <v>1</v>
      </c>
      <c r="J356" s="324"/>
      <c r="K356" s="485"/>
    </row>
    <row r="357" spans="2:11" s="477" customFormat="1" ht="30" customHeight="1" x14ac:dyDescent="0.7">
      <c r="B357" s="337"/>
      <c r="C357" s="350"/>
      <c r="D357" s="409"/>
      <c r="E357" s="405"/>
      <c r="F357" s="329"/>
      <c r="G357" s="406"/>
      <c r="H357" s="407"/>
      <c r="I357" s="323"/>
      <c r="J357" s="324"/>
      <c r="K357" s="485"/>
    </row>
    <row r="358" spans="2:11" s="477" customFormat="1" ht="30" customHeight="1" x14ac:dyDescent="0.7">
      <c r="B358" s="331">
        <v>177</v>
      </c>
      <c r="C358" s="332" t="s">
        <v>42</v>
      </c>
      <c r="D358" s="408" t="s">
        <v>404</v>
      </c>
      <c r="E358" s="401" t="s">
        <v>523</v>
      </c>
      <c r="F358" s="360">
        <v>1177</v>
      </c>
      <c r="G358" s="402">
        <v>44615</v>
      </c>
      <c r="H358" s="403" t="s">
        <v>582</v>
      </c>
      <c r="I358" s="336">
        <v>1</v>
      </c>
      <c r="J358" s="324"/>
      <c r="K358" s="485"/>
    </row>
    <row r="359" spans="2:11" s="477" customFormat="1" ht="30" customHeight="1" x14ac:dyDescent="0.7">
      <c r="B359" s="337"/>
      <c r="C359" s="350"/>
      <c r="D359" s="409"/>
      <c r="E359" s="405"/>
      <c r="F359" s="329"/>
      <c r="G359" s="406"/>
      <c r="H359" s="407"/>
      <c r="I359" s="341"/>
      <c r="J359" s="324"/>
      <c r="K359" s="485"/>
    </row>
    <row r="360" spans="2:11" s="477" customFormat="1" ht="30" customHeight="1" x14ac:dyDescent="0.7">
      <c r="B360" s="331">
        <v>178</v>
      </c>
      <c r="C360" s="332" t="s">
        <v>42</v>
      </c>
      <c r="D360" s="408" t="s">
        <v>404</v>
      </c>
      <c r="E360" s="401" t="s">
        <v>524</v>
      </c>
      <c r="F360" s="360">
        <v>1926</v>
      </c>
      <c r="G360" s="402">
        <v>44615</v>
      </c>
      <c r="H360" s="403" t="s">
        <v>583</v>
      </c>
      <c r="I360" s="323">
        <v>1</v>
      </c>
      <c r="J360" s="324"/>
    </row>
    <row r="361" spans="2:11" s="477" customFormat="1" ht="30" customHeight="1" x14ac:dyDescent="0.7">
      <c r="B361" s="337"/>
      <c r="C361" s="326"/>
      <c r="D361" s="409"/>
      <c r="E361" s="405"/>
      <c r="F361" s="329"/>
      <c r="G361" s="406"/>
      <c r="H361" s="407"/>
      <c r="I361" s="323"/>
      <c r="J361" s="324"/>
    </row>
    <row r="362" spans="2:11" s="477" customFormat="1" ht="30" customHeight="1" x14ac:dyDescent="0.7">
      <c r="B362" s="331">
        <v>179</v>
      </c>
      <c r="C362" s="348" t="s">
        <v>737</v>
      </c>
      <c r="D362" s="408" t="s">
        <v>403</v>
      </c>
      <c r="E362" s="401" t="s">
        <v>525</v>
      </c>
      <c r="F362" s="360">
        <v>3103</v>
      </c>
      <c r="G362" s="402">
        <v>44615</v>
      </c>
      <c r="H362" s="403" t="s">
        <v>584</v>
      </c>
      <c r="I362" s="336">
        <v>1</v>
      </c>
      <c r="J362" s="324"/>
      <c r="K362" s="485"/>
    </row>
    <row r="363" spans="2:11" s="477" customFormat="1" ht="30" customHeight="1" x14ac:dyDescent="0.7">
      <c r="B363" s="337"/>
      <c r="C363" s="350"/>
      <c r="D363" s="409"/>
      <c r="E363" s="405" t="s">
        <v>526</v>
      </c>
      <c r="F363" s="329"/>
      <c r="G363" s="406"/>
      <c r="H363" s="407"/>
      <c r="I363" s="341"/>
      <c r="J363" s="324"/>
      <c r="K363" s="485"/>
    </row>
    <row r="364" spans="2:11" s="477" customFormat="1" ht="30" customHeight="1" x14ac:dyDescent="0.7">
      <c r="B364" s="331"/>
      <c r="C364" s="368"/>
      <c r="D364" s="408"/>
      <c r="E364" s="401"/>
      <c r="F364" s="360"/>
      <c r="G364" s="402"/>
      <c r="H364" s="403"/>
      <c r="I364" s="323"/>
      <c r="J364" s="324"/>
      <c r="K364" s="485"/>
    </row>
    <row r="365" spans="2:11" s="477" customFormat="1" ht="30" customHeight="1" x14ac:dyDescent="0.7">
      <c r="B365" s="337"/>
      <c r="C365" s="338"/>
      <c r="D365" s="409" t="s">
        <v>406</v>
      </c>
      <c r="E365" s="405"/>
      <c r="F365" s="329"/>
      <c r="G365" s="406"/>
      <c r="H365" s="407"/>
      <c r="I365" s="323"/>
      <c r="J365" s="324"/>
      <c r="K365" s="485"/>
    </row>
    <row r="366" spans="2:11" s="477" customFormat="1" ht="30" customHeight="1" x14ac:dyDescent="0.7">
      <c r="B366" s="331">
        <v>181</v>
      </c>
      <c r="C366" s="332" t="s">
        <v>42</v>
      </c>
      <c r="D366" s="408" t="s">
        <v>404</v>
      </c>
      <c r="E366" s="401" t="s">
        <v>528</v>
      </c>
      <c r="F366" s="360">
        <v>1669.2</v>
      </c>
      <c r="G366" s="402">
        <v>44615</v>
      </c>
      <c r="H366" s="403" t="s">
        <v>586</v>
      </c>
      <c r="I366" s="336">
        <v>1</v>
      </c>
      <c r="J366" s="324"/>
      <c r="K366" s="485"/>
    </row>
    <row r="367" spans="2:11" s="477" customFormat="1" ht="30" customHeight="1" x14ac:dyDescent="0.7">
      <c r="B367" s="337"/>
      <c r="C367" s="350"/>
      <c r="D367" s="409"/>
      <c r="E367" s="405"/>
      <c r="F367" s="360"/>
      <c r="G367" s="406"/>
      <c r="H367" s="407"/>
      <c r="I367" s="341"/>
      <c r="J367" s="324"/>
      <c r="K367" s="485"/>
    </row>
    <row r="368" spans="2:11" s="477" customFormat="1" ht="30" customHeight="1" x14ac:dyDescent="0.7">
      <c r="B368" s="331">
        <v>182</v>
      </c>
      <c r="C368" s="354" t="s">
        <v>744</v>
      </c>
      <c r="D368" s="410" t="s">
        <v>428</v>
      </c>
      <c r="E368" s="401" t="s">
        <v>529</v>
      </c>
      <c r="F368" s="320">
        <v>9228.75</v>
      </c>
      <c r="G368" s="402">
        <v>44615</v>
      </c>
      <c r="H368" s="403" t="s">
        <v>587</v>
      </c>
      <c r="I368" s="323">
        <v>1</v>
      </c>
      <c r="J368" s="324"/>
    </row>
    <row r="369" spans="2:11" s="477" customFormat="1" ht="30" customHeight="1" x14ac:dyDescent="0.7">
      <c r="B369" s="337"/>
      <c r="C369" s="350"/>
      <c r="D369" s="409"/>
      <c r="E369" s="405" t="s">
        <v>530</v>
      </c>
      <c r="F369" s="360"/>
      <c r="G369" s="406"/>
      <c r="H369" s="407"/>
      <c r="I369" s="323"/>
      <c r="J369" s="324"/>
      <c r="K369" s="485"/>
    </row>
    <row r="370" spans="2:11" s="477" customFormat="1" ht="36.75" customHeight="1" x14ac:dyDescent="0.7">
      <c r="B370" s="331">
        <v>183</v>
      </c>
      <c r="C370" s="332" t="s">
        <v>139</v>
      </c>
      <c r="D370" s="408" t="s">
        <v>429</v>
      </c>
      <c r="E370" s="401" t="s">
        <v>613</v>
      </c>
      <c r="F370" s="320">
        <v>7318.8</v>
      </c>
      <c r="G370" s="402">
        <v>44615</v>
      </c>
      <c r="H370" s="403" t="s">
        <v>590</v>
      </c>
      <c r="I370" s="336">
        <v>1</v>
      </c>
      <c r="J370" s="324"/>
      <c r="K370" s="485"/>
    </row>
    <row r="371" spans="2:11" s="477" customFormat="1" ht="30" customHeight="1" x14ac:dyDescent="0.7">
      <c r="B371" s="337"/>
      <c r="C371" s="350"/>
      <c r="D371" s="409"/>
      <c r="E371" s="405" t="s">
        <v>614</v>
      </c>
      <c r="F371" s="329"/>
      <c r="G371" s="406"/>
      <c r="H371" s="407"/>
      <c r="I371" s="341"/>
      <c r="J371" s="443"/>
      <c r="K371" s="485"/>
    </row>
    <row r="372" spans="2:11" s="477" customFormat="1" ht="30" customHeight="1" x14ac:dyDescent="0.7">
      <c r="B372" s="331">
        <v>184</v>
      </c>
      <c r="C372" s="332" t="s">
        <v>107</v>
      </c>
      <c r="D372" s="408" t="s">
        <v>411</v>
      </c>
      <c r="E372" s="401" t="s">
        <v>642</v>
      </c>
      <c r="F372" s="360">
        <v>9416</v>
      </c>
      <c r="G372" s="402">
        <v>44615</v>
      </c>
      <c r="H372" s="403" t="s">
        <v>608</v>
      </c>
      <c r="I372" s="336">
        <v>1</v>
      </c>
      <c r="J372" s="324"/>
      <c r="K372" s="485"/>
    </row>
    <row r="373" spans="2:11" s="477" customFormat="1" ht="30" customHeight="1" x14ac:dyDescent="0.7">
      <c r="B373" s="337"/>
      <c r="C373" s="350"/>
      <c r="D373" s="409"/>
      <c r="E373" s="405" t="s">
        <v>643</v>
      </c>
      <c r="F373" s="329"/>
      <c r="G373" s="406"/>
      <c r="H373" s="407"/>
      <c r="I373" s="341"/>
      <c r="J373" s="324"/>
      <c r="K373" s="485"/>
    </row>
    <row r="374" spans="2:11" s="477" customFormat="1" ht="30" customHeight="1" x14ac:dyDescent="0.7">
      <c r="B374" s="331">
        <v>185</v>
      </c>
      <c r="C374" s="419" t="s">
        <v>743</v>
      </c>
      <c r="D374" s="410" t="s">
        <v>439</v>
      </c>
      <c r="E374" s="401" t="s">
        <v>644</v>
      </c>
      <c r="F374" s="360">
        <v>20865</v>
      </c>
      <c r="G374" s="402">
        <v>44615</v>
      </c>
      <c r="H374" s="403" t="s">
        <v>609</v>
      </c>
      <c r="I374" s="323">
        <v>1</v>
      </c>
      <c r="J374" s="324"/>
      <c r="K374" s="485"/>
    </row>
    <row r="375" spans="2:11" s="477" customFormat="1" ht="30" customHeight="1" x14ac:dyDescent="0.7">
      <c r="B375" s="337"/>
      <c r="C375" s="350"/>
      <c r="D375" s="409" t="s">
        <v>402</v>
      </c>
      <c r="E375" s="405" t="s">
        <v>645</v>
      </c>
      <c r="F375" s="329"/>
      <c r="G375" s="406"/>
      <c r="H375" s="407"/>
      <c r="I375" s="323"/>
      <c r="J375" s="324"/>
      <c r="K375" s="485"/>
    </row>
    <row r="376" spans="2:11" s="477" customFormat="1" ht="30" customHeight="1" x14ac:dyDescent="0.7">
      <c r="B376" s="316">
        <v>186</v>
      </c>
      <c r="C376" s="444" t="s">
        <v>85</v>
      </c>
      <c r="D376" s="408" t="s">
        <v>405</v>
      </c>
      <c r="E376" s="401" t="s">
        <v>646</v>
      </c>
      <c r="F376" s="360">
        <v>963</v>
      </c>
      <c r="G376" s="402">
        <v>44615</v>
      </c>
      <c r="H376" s="403" t="s">
        <v>610</v>
      </c>
      <c r="I376" s="336">
        <v>1</v>
      </c>
      <c r="J376" s="324"/>
      <c r="K376" s="485"/>
    </row>
    <row r="377" spans="2:11" s="477" customFormat="1" ht="30" customHeight="1" x14ac:dyDescent="0.7">
      <c r="B377" s="325"/>
      <c r="C377" s="445"/>
      <c r="D377" s="409" t="s">
        <v>406</v>
      </c>
      <c r="E377" s="405"/>
      <c r="F377" s="360"/>
      <c r="G377" s="406"/>
      <c r="H377" s="407"/>
      <c r="I377" s="341"/>
      <c r="J377" s="324"/>
      <c r="K377" s="485"/>
    </row>
    <row r="378" spans="2:11" s="477" customFormat="1" ht="30" customHeight="1" x14ac:dyDescent="0.7">
      <c r="B378" s="316">
        <v>187</v>
      </c>
      <c r="C378" s="446" t="s">
        <v>47</v>
      </c>
      <c r="D378" s="408" t="s">
        <v>440</v>
      </c>
      <c r="E378" s="401" t="s">
        <v>647</v>
      </c>
      <c r="F378" s="320">
        <v>30495</v>
      </c>
      <c r="G378" s="402">
        <v>44615</v>
      </c>
      <c r="H378" s="403" t="s">
        <v>611</v>
      </c>
      <c r="I378" s="336">
        <v>1</v>
      </c>
      <c r="J378" s="324"/>
      <c r="K378" s="485"/>
    </row>
    <row r="379" spans="2:11" s="477" customFormat="1" ht="30" customHeight="1" x14ac:dyDescent="0.7">
      <c r="B379" s="325"/>
      <c r="C379" s="445"/>
      <c r="D379" s="409"/>
      <c r="E379" s="405" t="s">
        <v>447</v>
      </c>
      <c r="F379" s="360"/>
      <c r="G379" s="406"/>
      <c r="H379" s="407"/>
      <c r="I379" s="341"/>
      <c r="J379" s="324"/>
      <c r="K379" s="485"/>
    </row>
    <row r="380" spans="2:11" s="477" customFormat="1" ht="30" customHeight="1" x14ac:dyDescent="0.7">
      <c r="B380" s="316"/>
      <c r="C380" s="447"/>
      <c r="D380" s="420"/>
      <c r="E380" s="421"/>
      <c r="F380" s="422"/>
      <c r="G380" s="374"/>
      <c r="H380" s="430"/>
      <c r="I380" s="366"/>
      <c r="J380" s="448"/>
      <c r="K380" s="485"/>
    </row>
    <row r="381" spans="2:11" s="477" customFormat="1" ht="30" customHeight="1" x14ac:dyDescent="0.7">
      <c r="B381" s="325"/>
      <c r="C381" s="449"/>
      <c r="D381" s="423"/>
      <c r="E381" s="436"/>
      <c r="F381" s="425"/>
      <c r="G381" s="379"/>
      <c r="H381" s="429"/>
      <c r="I381" s="367"/>
      <c r="J381" s="448"/>
      <c r="K381" s="485"/>
    </row>
    <row r="382" spans="2:11" s="477" customFormat="1" ht="30" customHeight="1" x14ac:dyDescent="0.7">
      <c r="B382" s="316">
        <v>189</v>
      </c>
      <c r="C382" s="450" t="s">
        <v>731</v>
      </c>
      <c r="D382" s="411" t="s">
        <v>652</v>
      </c>
      <c r="E382" s="412" t="s">
        <v>668</v>
      </c>
      <c r="F382" s="413">
        <v>18083</v>
      </c>
      <c r="G382" s="374">
        <v>44615</v>
      </c>
      <c r="H382" s="430" t="s">
        <v>709</v>
      </c>
      <c r="I382" s="366">
        <v>1</v>
      </c>
      <c r="J382" s="448"/>
      <c r="K382" s="485"/>
    </row>
    <row r="383" spans="2:11" s="477" customFormat="1" ht="30" customHeight="1" x14ac:dyDescent="0.7">
      <c r="B383" s="325"/>
      <c r="C383" s="445"/>
      <c r="D383" s="423"/>
      <c r="E383" s="436"/>
      <c r="F383" s="425"/>
      <c r="G383" s="379"/>
      <c r="H383" s="429"/>
      <c r="I383" s="367"/>
      <c r="J383" s="448"/>
      <c r="K383" s="485"/>
    </row>
    <row r="384" spans="2:11" s="477" customFormat="1" ht="30" customHeight="1" x14ac:dyDescent="0.7">
      <c r="B384" s="316">
        <v>190</v>
      </c>
      <c r="C384" s="447" t="s">
        <v>281</v>
      </c>
      <c r="D384" s="408" t="s">
        <v>401</v>
      </c>
      <c r="E384" s="401" t="s">
        <v>449</v>
      </c>
      <c r="F384" s="320">
        <v>45742.5</v>
      </c>
      <c r="G384" s="402">
        <v>44616</v>
      </c>
      <c r="H384" s="403" t="s">
        <v>539</v>
      </c>
      <c r="I384" s="323">
        <v>1</v>
      </c>
      <c r="J384" s="448"/>
    </row>
    <row r="385" spans="2:11" s="477" customFormat="1" ht="30" customHeight="1" x14ac:dyDescent="0.7">
      <c r="B385" s="325"/>
      <c r="C385" s="451"/>
      <c r="D385" s="409" t="s">
        <v>402</v>
      </c>
      <c r="E385" s="405" t="s">
        <v>450</v>
      </c>
      <c r="F385" s="329"/>
      <c r="G385" s="406"/>
      <c r="H385" s="407"/>
      <c r="I385" s="323"/>
      <c r="J385" s="448"/>
      <c r="K385" s="485"/>
    </row>
    <row r="386" spans="2:11" s="477" customFormat="1" ht="30" customHeight="1" x14ac:dyDescent="0.7">
      <c r="B386" s="316">
        <v>191</v>
      </c>
      <c r="C386" s="450" t="s">
        <v>740</v>
      </c>
      <c r="D386" s="408" t="s">
        <v>410</v>
      </c>
      <c r="E386" s="401" t="s">
        <v>459</v>
      </c>
      <c r="F386" s="360">
        <v>15836</v>
      </c>
      <c r="G386" s="402">
        <v>44616</v>
      </c>
      <c r="H386" s="403" t="s">
        <v>545</v>
      </c>
      <c r="I386" s="323">
        <v>1</v>
      </c>
      <c r="J386" s="448"/>
      <c r="K386" s="485"/>
    </row>
    <row r="387" spans="2:11" s="477" customFormat="1" ht="30" customHeight="1" x14ac:dyDescent="0.7">
      <c r="B387" s="325"/>
      <c r="C387" s="445"/>
      <c r="D387" s="409"/>
      <c r="E387" s="405" t="s">
        <v>460</v>
      </c>
      <c r="F387" s="329"/>
      <c r="G387" s="406"/>
      <c r="H387" s="407"/>
      <c r="I387" s="323"/>
      <c r="J387" s="448"/>
    </row>
    <row r="388" spans="2:11" s="477" customFormat="1" ht="30" customHeight="1" x14ac:dyDescent="0.7">
      <c r="B388" s="316">
        <v>192</v>
      </c>
      <c r="C388" s="450" t="s">
        <v>740</v>
      </c>
      <c r="D388" s="408" t="s">
        <v>410</v>
      </c>
      <c r="E388" s="401" t="s">
        <v>461</v>
      </c>
      <c r="F388" s="360">
        <v>57780</v>
      </c>
      <c r="G388" s="402">
        <v>44616</v>
      </c>
      <c r="H388" s="403" t="s">
        <v>546</v>
      </c>
      <c r="I388" s="336">
        <v>1</v>
      </c>
      <c r="J388" s="324"/>
    </row>
    <row r="389" spans="2:11" s="477" customFormat="1" ht="30" customHeight="1" x14ac:dyDescent="0.7">
      <c r="B389" s="325"/>
      <c r="C389" s="445"/>
      <c r="D389" s="409"/>
      <c r="E389" s="405" t="s">
        <v>462</v>
      </c>
      <c r="F389" s="360"/>
      <c r="G389" s="406"/>
      <c r="H389" s="407"/>
      <c r="I389" s="341"/>
      <c r="J389" s="324"/>
    </row>
    <row r="390" spans="2:11" s="477" customFormat="1" ht="30" customHeight="1" x14ac:dyDescent="0.7">
      <c r="B390" s="316">
        <v>193</v>
      </c>
      <c r="C390" s="446" t="s">
        <v>42</v>
      </c>
      <c r="D390" s="408" t="s">
        <v>404</v>
      </c>
      <c r="E390" s="401" t="s">
        <v>463</v>
      </c>
      <c r="F390" s="320">
        <v>3723.6</v>
      </c>
      <c r="G390" s="402">
        <v>44616</v>
      </c>
      <c r="H390" s="403" t="s">
        <v>547</v>
      </c>
      <c r="I390" s="323">
        <v>1</v>
      </c>
      <c r="J390" s="448"/>
    </row>
    <row r="391" spans="2:11" s="477" customFormat="1" ht="30" customHeight="1" x14ac:dyDescent="0.7">
      <c r="B391" s="325"/>
      <c r="C391" s="445"/>
      <c r="D391" s="409"/>
      <c r="E391" s="405" t="s">
        <v>464</v>
      </c>
      <c r="F391" s="329"/>
      <c r="G391" s="406"/>
      <c r="H391" s="407"/>
      <c r="I391" s="323"/>
      <c r="J391" s="448"/>
    </row>
    <row r="392" spans="2:11" s="477" customFormat="1" ht="30" customHeight="1" x14ac:dyDescent="0.7">
      <c r="B392" s="316">
        <v>194</v>
      </c>
      <c r="C392" s="444" t="s">
        <v>735</v>
      </c>
      <c r="D392" s="408" t="s">
        <v>411</v>
      </c>
      <c r="E392" s="401" t="s">
        <v>465</v>
      </c>
      <c r="F392" s="360">
        <v>7811</v>
      </c>
      <c r="G392" s="402">
        <v>44616</v>
      </c>
      <c r="H392" s="403" t="s">
        <v>548</v>
      </c>
      <c r="I392" s="336">
        <v>1</v>
      </c>
      <c r="J392" s="448"/>
    </row>
    <row r="393" spans="2:11" s="477" customFormat="1" ht="30" customHeight="1" x14ac:dyDescent="0.7">
      <c r="B393" s="325"/>
      <c r="C393" s="451"/>
      <c r="D393" s="409"/>
      <c r="E393" s="405" t="s">
        <v>466</v>
      </c>
      <c r="F393" s="329"/>
      <c r="G393" s="406"/>
      <c r="H393" s="407"/>
      <c r="I393" s="341"/>
      <c r="J393" s="448"/>
    </row>
    <row r="394" spans="2:11" s="477" customFormat="1" ht="30" customHeight="1" x14ac:dyDescent="0.7">
      <c r="B394" s="316">
        <v>195</v>
      </c>
      <c r="C394" s="446" t="s">
        <v>42</v>
      </c>
      <c r="D394" s="408" t="s">
        <v>404</v>
      </c>
      <c r="E394" s="401" t="s">
        <v>467</v>
      </c>
      <c r="F394" s="360">
        <v>4601</v>
      </c>
      <c r="G394" s="402">
        <v>44616</v>
      </c>
      <c r="H394" s="403" t="s">
        <v>549</v>
      </c>
      <c r="I394" s="323">
        <v>1</v>
      </c>
      <c r="J394" s="448"/>
      <c r="K394" s="485"/>
    </row>
    <row r="395" spans="2:11" s="477" customFormat="1" ht="30" customHeight="1" x14ac:dyDescent="0.7">
      <c r="B395" s="325"/>
      <c r="C395" s="445"/>
      <c r="D395" s="409"/>
      <c r="E395" s="405" t="s">
        <v>468</v>
      </c>
      <c r="F395" s="360"/>
      <c r="G395" s="406"/>
      <c r="H395" s="407"/>
      <c r="I395" s="323"/>
      <c r="J395" s="448"/>
      <c r="K395" s="485"/>
    </row>
    <row r="396" spans="2:11" s="477" customFormat="1" ht="30" customHeight="1" x14ac:dyDescent="0.7">
      <c r="B396" s="316">
        <v>196</v>
      </c>
      <c r="C396" s="450" t="s">
        <v>729</v>
      </c>
      <c r="D396" s="408" t="s">
        <v>433</v>
      </c>
      <c r="E396" s="401" t="s">
        <v>625</v>
      </c>
      <c r="F396" s="320">
        <v>16692</v>
      </c>
      <c r="G396" s="402">
        <v>44616</v>
      </c>
      <c r="H396" s="403" t="s">
        <v>597</v>
      </c>
      <c r="I396" s="323">
        <v>1</v>
      </c>
      <c r="J396" s="324"/>
      <c r="K396" s="485"/>
    </row>
    <row r="397" spans="2:11" s="477" customFormat="1" ht="30" customHeight="1" x14ac:dyDescent="0.7">
      <c r="B397" s="325"/>
      <c r="C397" s="451"/>
      <c r="D397" s="409"/>
      <c r="E397" s="405" t="s">
        <v>482</v>
      </c>
      <c r="F397" s="329"/>
      <c r="G397" s="406"/>
      <c r="H397" s="407"/>
      <c r="I397" s="323"/>
      <c r="J397" s="324"/>
      <c r="K397" s="485"/>
    </row>
    <row r="398" spans="2:11" s="477" customFormat="1" ht="30" customHeight="1" x14ac:dyDescent="0.7">
      <c r="B398" s="316">
        <v>197</v>
      </c>
      <c r="C398" s="450" t="s">
        <v>720</v>
      </c>
      <c r="D398" s="452" t="s">
        <v>660</v>
      </c>
      <c r="E398" s="437" t="s">
        <v>669</v>
      </c>
      <c r="F398" s="453">
        <v>26557.4</v>
      </c>
      <c r="G398" s="374">
        <v>44616</v>
      </c>
      <c r="H398" s="430" t="s">
        <v>710</v>
      </c>
      <c r="I398" s="366">
        <v>1</v>
      </c>
      <c r="J398" s="324"/>
      <c r="K398" s="485"/>
    </row>
    <row r="399" spans="2:11" s="477" customFormat="1" ht="30" customHeight="1" x14ac:dyDescent="0.7">
      <c r="B399" s="325"/>
      <c r="C399" s="445"/>
      <c r="D399" s="423"/>
      <c r="E399" s="454"/>
      <c r="F399" s="425"/>
      <c r="G399" s="379"/>
      <c r="H399" s="429"/>
      <c r="I399" s="367"/>
      <c r="J399" s="324"/>
      <c r="K399" s="485"/>
    </row>
    <row r="400" spans="2:11" s="477" customFormat="1" ht="30" customHeight="1" x14ac:dyDescent="0.7">
      <c r="B400" s="316">
        <v>198</v>
      </c>
      <c r="C400" s="446" t="s">
        <v>116</v>
      </c>
      <c r="D400" s="455" t="s">
        <v>661</v>
      </c>
      <c r="E400" s="456" t="s">
        <v>670</v>
      </c>
      <c r="F400" s="457">
        <v>92020</v>
      </c>
      <c r="G400" s="374">
        <v>44616</v>
      </c>
      <c r="H400" s="430" t="s">
        <v>711</v>
      </c>
      <c r="I400" s="366">
        <v>1</v>
      </c>
      <c r="J400" s="324"/>
      <c r="K400" s="485"/>
    </row>
    <row r="401" spans="2:14" s="477" customFormat="1" ht="30" customHeight="1" x14ac:dyDescent="0.7">
      <c r="B401" s="325"/>
      <c r="C401" s="445"/>
      <c r="D401" s="423"/>
      <c r="E401" s="436"/>
      <c r="F401" s="425"/>
      <c r="G401" s="379"/>
      <c r="H401" s="429"/>
      <c r="I401" s="367"/>
      <c r="J401" s="324"/>
      <c r="K401" s="485"/>
    </row>
    <row r="402" spans="2:14" s="477" customFormat="1" ht="40.5" customHeight="1" x14ac:dyDescent="0.7">
      <c r="B402" s="316">
        <v>199</v>
      </c>
      <c r="C402" s="450" t="s">
        <v>178</v>
      </c>
      <c r="D402" s="452" t="s">
        <v>179</v>
      </c>
      <c r="E402" s="456" t="s">
        <v>671</v>
      </c>
      <c r="F402" s="453">
        <v>99510</v>
      </c>
      <c r="G402" s="374">
        <v>44616</v>
      </c>
      <c r="H402" s="430" t="s">
        <v>712</v>
      </c>
      <c r="I402" s="366">
        <v>1</v>
      </c>
      <c r="J402" s="324"/>
    </row>
    <row r="403" spans="2:14" s="477" customFormat="1" ht="30" customHeight="1" x14ac:dyDescent="0.7">
      <c r="B403" s="325"/>
      <c r="C403" s="445"/>
      <c r="D403" s="415"/>
      <c r="E403" s="458"/>
      <c r="F403" s="417"/>
      <c r="G403" s="379"/>
      <c r="H403" s="429"/>
      <c r="I403" s="367"/>
      <c r="J403" s="324"/>
    </row>
    <row r="404" spans="2:14" s="477" customFormat="1" ht="30" customHeight="1" x14ac:dyDescent="0.7">
      <c r="B404" s="316">
        <v>200</v>
      </c>
      <c r="C404" s="450" t="s">
        <v>719</v>
      </c>
      <c r="D404" s="420" t="s">
        <v>662</v>
      </c>
      <c r="E404" s="421" t="s">
        <v>672</v>
      </c>
      <c r="F404" s="422">
        <v>39804</v>
      </c>
      <c r="G404" s="374">
        <v>44616</v>
      </c>
      <c r="H404" s="430" t="s">
        <v>713</v>
      </c>
      <c r="I404" s="366">
        <v>1</v>
      </c>
      <c r="J404" s="324"/>
    </row>
    <row r="405" spans="2:14" s="477" customFormat="1" ht="30" customHeight="1" x14ac:dyDescent="0.7">
      <c r="B405" s="325"/>
      <c r="C405" s="445"/>
      <c r="D405" s="423"/>
      <c r="E405" s="427"/>
      <c r="F405" s="425"/>
      <c r="G405" s="379"/>
      <c r="H405" s="429"/>
      <c r="I405" s="367"/>
      <c r="J405" s="324"/>
    </row>
    <row r="406" spans="2:14" s="477" customFormat="1" ht="35.25" customHeight="1" x14ac:dyDescent="0.7">
      <c r="B406" s="316">
        <v>201</v>
      </c>
      <c r="C406" s="450" t="s">
        <v>718</v>
      </c>
      <c r="D406" s="411" t="s">
        <v>663</v>
      </c>
      <c r="E406" s="412" t="s">
        <v>673</v>
      </c>
      <c r="F406" s="413">
        <v>58422</v>
      </c>
      <c r="G406" s="374">
        <v>44617</v>
      </c>
      <c r="H406" s="430" t="s">
        <v>714</v>
      </c>
      <c r="I406" s="366">
        <v>1</v>
      </c>
      <c r="J406" s="324"/>
    </row>
    <row r="407" spans="2:14" s="477" customFormat="1" ht="30" customHeight="1" x14ac:dyDescent="0.7">
      <c r="B407" s="325"/>
      <c r="C407" s="445"/>
      <c r="D407" s="459"/>
      <c r="E407" s="428" t="s">
        <v>674</v>
      </c>
      <c r="F407" s="460"/>
      <c r="G407" s="379"/>
      <c r="H407" s="429"/>
      <c r="I407" s="367"/>
      <c r="J407" s="324"/>
    </row>
    <row r="408" spans="2:14" s="477" customFormat="1" ht="30" customHeight="1" x14ac:dyDescent="0.7">
      <c r="B408" s="316">
        <v>202</v>
      </c>
      <c r="C408" s="450" t="s">
        <v>717</v>
      </c>
      <c r="D408" s="420" t="s">
        <v>664</v>
      </c>
      <c r="E408" s="461" t="s">
        <v>675</v>
      </c>
      <c r="F408" s="413">
        <v>1883.2</v>
      </c>
      <c r="G408" s="374">
        <v>44617</v>
      </c>
      <c r="H408" s="430" t="s">
        <v>715</v>
      </c>
      <c r="I408" s="366">
        <v>1</v>
      </c>
      <c r="J408" s="324"/>
    </row>
    <row r="409" spans="2:14" s="477" customFormat="1" ht="30" customHeight="1" x14ac:dyDescent="0.7">
      <c r="B409" s="325"/>
      <c r="C409" s="445"/>
      <c r="D409" s="462"/>
      <c r="E409" s="463"/>
      <c r="F409" s="460"/>
      <c r="G409" s="379"/>
      <c r="H409" s="429"/>
      <c r="I409" s="367"/>
      <c r="J409" s="324"/>
    </row>
    <row r="410" spans="2:14" s="477" customFormat="1" ht="30" customHeight="1" x14ac:dyDescent="0.7">
      <c r="B410" s="316">
        <v>203</v>
      </c>
      <c r="C410" s="446" t="s">
        <v>1173</v>
      </c>
      <c r="D410" s="438" t="s">
        <v>752</v>
      </c>
      <c r="E410" s="464" t="s">
        <v>778</v>
      </c>
      <c r="F410" s="465">
        <f>N410*1.07</f>
        <v>20865</v>
      </c>
      <c r="G410" s="466">
        <f>H411</f>
        <v>44622</v>
      </c>
      <c r="H410" s="403" t="s">
        <v>903</v>
      </c>
      <c r="I410" s="366">
        <v>1</v>
      </c>
      <c r="J410" s="324"/>
      <c r="K410" s="482"/>
      <c r="L410" s="481"/>
      <c r="N410" s="486">
        <v>19500</v>
      </c>
    </row>
    <row r="411" spans="2:14" s="477" customFormat="1" ht="30" customHeight="1" x14ac:dyDescent="0.7">
      <c r="B411" s="325"/>
      <c r="C411" s="343"/>
      <c r="D411" s="409"/>
      <c r="E411" s="467" t="s">
        <v>779</v>
      </c>
      <c r="F411" s="327"/>
      <c r="G411" s="330"/>
      <c r="H411" s="468">
        <v>44622</v>
      </c>
      <c r="I411" s="367"/>
      <c r="J411" s="324"/>
      <c r="K411" s="482"/>
      <c r="L411" s="481"/>
      <c r="N411" s="409"/>
    </row>
    <row r="412" spans="2:14" s="477" customFormat="1" ht="30" customHeight="1" x14ac:dyDescent="0.7">
      <c r="B412" s="316">
        <v>204</v>
      </c>
      <c r="C412" s="446" t="s">
        <v>131</v>
      </c>
      <c r="D412" s="408" t="s">
        <v>407</v>
      </c>
      <c r="E412" s="464" t="s">
        <v>780</v>
      </c>
      <c r="F412" s="465">
        <f>N412*1.07</f>
        <v>7190.4000000000005</v>
      </c>
      <c r="G412" s="466">
        <f t="shared" ref="G412" si="0">H413</f>
        <v>44622</v>
      </c>
      <c r="H412" s="403" t="s">
        <v>904</v>
      </c>
      <c r="I412" s="366">
        <v>1</v>
      </c>
      <c r="J412" s="324"/>
      <c r="K412" s="482"/>
      <c r="L412" s="481"/>
      <c r="N412" s="486">
        <v>6720</v>
      </c>
    </row>
    <row r="413" spans="2:14" s="477" customFormat="1" ht="30" customHeight="1" x14ac:dyDescent="0.7">
      <c r="B413" s="325"/>
      <c r="C413" s="343"/>
      <c r="D413" s="409" t="s">
        <v>408</v>
      </c>
      <c r="E413" s="467" t="s">
        <v>781</v>
      </c>
      <c r="F413" s="327"/>
      <c r="G413" s="330"/>
      <c r="H413" s="468">
        <v>44622</v>
      </c>
      <c r="I413" s="367"/>
      <c r="J413" s="324"/>
      <c r="K413" s="482"/>
      <c r="L413" s="481"/>
      <c r="N413" s="409"/>
    </row>
    <row r="414" spans="2:14" s="477" customFormat="1" ht="30" customHeight="1" x14ac:dyDescent="0.7">
      <c r="B414" s="316">
        <v>205</v>
      </c>
      <c r="C414" s="446" t="s">
        <v>131</v>
      </c>
      <c r="D414" s="408" t="s">
        <v>407</v>
      </c>
      <c r="E414" s="464" t="s">
        <v>789</v>
      </c>
      <c r="F414" s="469">
        <f t="shared" ref="F414" si="1">N414*1.07</f>
        <v>3097.65</v>
      </c>
      <c r="G414" s="466">
        <f t="shared" ref="G414" si="2">H415</f>
        <v>44622</v>
      </c>
      <c r="H414" s="403" t="s">
        <v>909</v>
      </c>
      <c r="I414" s="366">
        <v>1</v>
      </c>
      <c r="J414" s="324"/>
      <c r="K414" s="482"/>
      <c r="L414" s="481"/>
      <c r="N414" s="486">
        <v>2895</v>
      </c>
    </row>
    <row r="415" spans="2:14" s="477" customFormat="1" ht="30" customHeight="1" x14ac:dyDescent="0.7">
      <c r="B415" s="325"/>
      <c r="C415" s="343"/>
      <c r="D415" s="409" t="s">
        <v>408</v>
      </c>
      <c r="E415" s="467" t="s">
        <v>452</v>
      </c>
      <c r="F415" s="327"/>
      <c r="G415" s="330"/>
      <c r="H415" s="468">
        <v>44622</v>
      </c>
      <c r="I415" s="367"/>
      <c r="J415" s="324"/>
      <c r="K415" s="482"/>
      <c r="L415" s="481"/>
      <c r="N415" s="409"/>
    </row>
    <row r="416" spans="2:14" s="477" customFormat="1" ht="30" customHeight="1" x14ac:dyDescent="0.7">
      <c r="B416" s="316">
        <v>206</v>
      </c>
      <c r="C416" s="446" t="s">
        <v>1176</v>
      </c>
      <c r="D416" s="408" t="s">
        <v>755</v>
      </c>
      <c r="E416" s="464" t="s">
        <v>790</v>
      </c>
      <c r="F416" s="465">
        <f t="shared" ref="F416" si="3">N416*1.07</f>
        <v>16050.000000000002</v>
      </c>
      <c r="G416" s="466">
        <f t="shared" ref="G416" si="4">H417</f>
        <v>44622</v>
      </c>
      <c r="H416" s="403" t="s">
        <v>910</v>
      </c>
      <c r="I416" s="366">
        <v>1</v>
      </c>
      <c r="J416" s="324"/>
      <c r="K416" s="482"/>
      <c r="L416" s="481"/>
      <c r="N416" s="486">
        <v>15000</v>
      </c>
    </row>
    <row r="417" spans="2:14" s="477" customFormat="1" ht="30" customHeight="1" x14ac:dyDescent="0.7">
      <c r="B417" s="325"/>
      <c r="C417" s="343"/>
      <c r="D417" s="409"/>
      <c r="E417" s="467" t="s">
        <v>791</v>
      </c>
      <c r="F417" s="327"/>
      <c r="G417" s="330"/>
      <c r="H417" s="468">
        <v>44622</v>
      </c>
      <c r="I417" s="367"/>
      <c r="J417" s="324"/>
      <c r="K417" s="482"/>
      <c r="L417" s="481"/>
      <c r="N417" s="409"/>
    </row>
    <row r="418" spans="2:14" s="477" customFormat="1" ht="30" customHeight="1" x14ac:dyDescent="0.7">
      <c r="B418" s="316">
        <v>207</v>
      </c>
      <c r="C418" s="446" t="s">
        <v>1175</v>
      </c>
      <c r="D418" s="410" t="s">
        <v>754</v>
      </c>
      <c r="E418" s="464" t="s">
        <v>788</v>
      </c>
      <c r="F418" s="469">
        <f t="shared" ref="F418" si="5">N418*1.07</f>
        <v>3852</v>
      </c>
      <c r="G418" s="466">
        <f t="shared" ref="G418" si="6">H419</f>
        <v>44622</v>
      </c>
      <c r="H418" s="403" t="s">
        <v>908</v>
      </c>
      <c r="I418" s="366">
        <v>1</v>
      </c>
      <c r="J418" s="324"/>
      <c r="K418" s="482"/>
      <c r="L418" s="481"/>
      <c r="N418" s="486">
        <v>3600</v>
      </c>
    </row>
    <row r="419" spans="2:14" s="477" customFormat="1" ht="30" customHeight="1" x14ac:dyDescent="0.7">
      <c r="B419" s="325"/>
      <c r="C419" s="343"/>
      <c r="D419" s="409" t="s">
        <v>654</v>
      </c>
      <c r="E419" s="467" t="s">
        <v>447</v>
      </c>
      <c r="F419" s="327"/>
      <c r="G419" s="330"/>
      <c r="H419" s="468">
        <v>44622</v>
      </c>
      <c r="I419" s="367"/>
      <c r="J419" s="324"/>
      <c r="K419" s="482"/>
      <c r="L419" s="481"/>
      <c r="N419" s="409"/>
    </row>
    <row r="420" spans="2:14" s="477" customFormat="1" ht="30" customHeight="1" x14ac:dyDescent="0.7">
      <c r="B420" s="316">
        <v>208</v>
      </c>
      <c r="C420" s="446" t="s">
        <v>1178</v>
      </c>
      <c r="D420" s="408" t="s">
        <v>1106</v>
      </c>
      <c r="E420" s="464" t="s">
        <v>1105</v>
      </c>
      <c r="F420" s="469">
        <f t="shared" ref="F420" si="7">N420*1.07</f>
        <v>10229.200000000001</v>
      </c>
      <c r="G420" s="466">
        <f t="shared" ref="G420" si="8">H421</f>
        <v>242949</v>
      </c>
      <c r="H420" s="403" t="s">
        <v>998</v>
      </c>
      <c r="I420" s="366">
        <v>1</v>
      </c>
      <c r="J420" s="324"/>
      <c r="K420" s="482"/>
      <c r="L420" s="481"/>
      <c r="N420" s="486">
        <v>9560</v>
      </c>
    </row>
    <row r="421" spans="2:14" s="477" customFormat="1" ht="30" customHeight="1" x14ac:dyDescent="0.7">
      <c r="B421" s="325"/>
      <c r="C421" s="343"/>
      <c r="D421" s="409"/>
      <c r="E421" s="467"/>
      <c r="F421" s="327"/>
      <c r="G421" s="330"/>
      <c r="H421" s="468">
        <v>242949</v>
      </c>
      <c r="I421" s="367"/>
      <c r="J421" s="324"/>
      <c r="K421" s="482"/>
      <c r="L421" s="481"/>
      <c r="N421" s="409"/>
    </row>
    <row r="422" spans="2:14" s="477" customFormat="1" ht="30" customHeight="1" x14ac:dyDescent="0.7">
      <c r="B422" s="316">
        <v>209</v>
      </c>
      <c r="C422" s="470" t="s">
        <v>1177</v>
      </c>
      <c r="D422" s="408" t="s">
        <v>1108</v>
      </c>
      <c r="E422" s="464" t="s">
        <v>1107</v>
      </c>
      <c r="F422" s="465">
        <f t="shared" ref="F422" si="9">N422*1.07</f>
        <v>84316</v>
      </c>
      <c r="G422" s="466">
        <f t="shared" ref="G422" si="10">H423</f>
        <v>242949</v>
      </c>
      <c r="H422" s="403" t="s">
        <v>1001</v>
      </c>
      <c r="I422" s="366">
        <v>1</v>
      </c>
      <c r="J422" s="324"/>
      <c r="K422" s="482"/>
      <c r="L422" s="481"/>
      <c r="N422" s="486">
        <v>78800</v>
      </c>
    </row>
    <row r="423" spans="2:14" s="477" customFormat="1" ht="30" customHeight="1" x14ac:dyDescent="0.7">
      <c r="B423" s="325"/>
      <c r="C423" s="343"/>
      <c r="D423" s="409"/>
      <c r="E423" s="467" t="s">
        <v>1109</v>
      </c>
      <c r="F423" s="327"/>
      <c r="G423" s="330"/>
      <c r="H423" s="468">
        <v>242949</v>
      </c>
      <c r="I423" s="367"/>
      <c r="J423" s="324"/>
      <c r="K423" s="482"/>
      <c r="L423" s="481"/>
      <c r="N423" s="409"/>
    </row>
    <row r="424" spans="2:14" s="477" customFormat="1" ht="30" customHeight="1" x14ac:dyDescent="0.7">
      <c r="B424" s="316">
        <v>210</v>
      </c>
      <c r="C424" s="450" t="s">
        <v>85</v>
      </c>
      <c r="D424" s="408" t="s">
        <v>405</v>
      </c>
      <c r="E424" s="464" t="s">
        <v>786</v>
      </c>
      <c r="F424" s="469">
        <f t="shared" ref="F424" si="11">N424*1.07</f>
        <v>5136</v>
      </c>
      <c r="G424" s="466">
        <f t="shared" ref="G424" si="12">H425</f>
        <v>44622</v>
      </c>
      <c r="H424" s="403" t="s">
        <v>907</v>
      </c>
      <c r="I424" s="366">
        <v>1</v>
      </c>
      <c r="J424" s="324"/>
      <c r="K424" s="482"/>
      <c r="L424" s="481"/>
      <c r="N424" s="486">
        <v>4800</v>
      </c>
    </row>
    <row r="425" spans="2:14" s="477" customFormat="1" ht="30" customHeight="1" x14ac:dyDescent="0.7">
      <c r="B425" s="325"/>
      <c r="C425" s="343"/>
      <c r="D425" s="409" t="s">
        <v>406</v>
      </c>
      <c r="E425" s="467" t="s">
        <v>787</v>
      </c>
      <c r="F425" s="327"/>
      <c r="G425" s="330"/>
      <c r="H425" s="468">
        <v>44622</v>
      </c>
      <c r="I425" s="367"/>
      <c r="J425" s="324"/>
      <c r="K425" s="482"/>
      <c r="L425" s="481"/>
      <c r="N425" s="409"/>
    </row>
    <row r="426" spans="2:14" s="477" customFormat="1" ht="30" customHeight="1" x14ac:dyDescent="0.7">
      <c r="B426" s="316">
        <v>211</v>
      </c>
      <c r="C426" s="446" t="s">
        <v>1174</v>
      </c>
      <c r="D426" s="408" t="s">
        <v>753</v>
      </c>
      <c r="E426" s="464" t="s">
        <v>784</v>
      </c>
      <c r="F426" s="469">
        <f t="shared" ref="F426" si="13">N426*1.07</f>
        <v>49220</v>
      </c>
      <c r="G426" s="466">
        <f t="shared" ref="G426" si="14">H427</f>
        <v>44622</v>
      </c>
      <c r="H426" s="403" t="s">
        <v>906</v>
      </c>
      <c r="I426" s="366">
        <v>1</v>
      </c>
      <c r="J426" s="324"/>
      <c r="K426" s="482"/>
      <c r="L426" s="481"/>
      <c r="N426" s="486">
        <v>46000</v>
      </c>
    </row>
    <row r="427" spans="2:14" s="477" customFormat="1" ht="30" customHeight="1" x14ac:dyDescent="0.7">
      <c r="B427" s="325"/>
      <c r="C427" s="343"/>
      <c r="D427" s="409"/>
      <c r="E427" s="467" t="s">
        <v>785</v>
      </c>
      <c r="F427" s="355"/>
      <c r="G427" s="330"/>
      <c r="H427" s="468">
        <v>44622</v>
      </c>
      <c r="I427" s="367"/>
      <c r="J427" s="324"/>
      <c r="K427" s="482"/>
      <c r="L427" s="481"/>
      <c r="N427" s="409"/>
    </row>
    <row r="428" spans="2:14" s="477" customFormat="1" ht="30" customHeight="1" x14ac:dyDescent="0.7">
      <c r="B428" s="316">
        <v>212</v>
      </c>
      <c r="C428" s="446" t="s">
        <v>131</v>
      </c>
      <c r="D428" s="408" t="s">
        <v>407</v>
      </c>
      <c r="E428" s="464" t="s">
        <v>782</v>
      </c>
      <c r="F428" s="465">
        <f t="shared" ref="F428" si="15">N428*1.07</f>
        <v>6955</v>
      </c>
      <c r="G428" s="466">
        <f t="shared" ref="G428" si="16">H429</f>
        <v>44622</v>
      </c>
      <c r="H428" s="403" t="s">
        <v>905</v>
      </c>
      <c r="I428" s="366">
        <v>1</v>
      </c>
      <c r="J428" s="324"/>
      <c r="K428" s="482"/>
      <c r="L428" s="481"/>
      <c r="N428" s="486">
        <v>6500</v>
      </c>
    </row>
    <row r="429" spans="2:14" s="477" customFormat="1" ht="30" customHeight="1" x14ac:dyDescent="0.7">
      <c r="B429" s="325"/>
      <c r="C429" s="343"/>
      <c r="D429" s="409" t="s">
        <v>408</v>
      </c>
      <c r="E429" s="467" t="s">
        <v>783</v>
      </c>
      <c r="F429" s="327"/>
      <c r="G429" s="330"/>
      <c r="H429" s="468">
        <v>44622</v>
      </c>
      <c r="I429" s="367"/>
      <c r="J429" s="324"/>
      <c r="K429" s="482"/>
      <c r="L429" s="481"/>
      <c r="N429" s="409"/>
    </row>
    <row r="430" spans="2:14" s="477" customFormat="1" ht="30" customHeight="1" x14ac:dyDescent="0.7">
      <c r="B430" s="316">
        <v>213</v>
      </c>
      <c r="C430" s="450" t="s">
        <v>85</v>
      </c>
      <c r="D430" s="408" t="s">
        <v>405</v>
      </c>
      <c r="E430" s="464" t="s">
        <v>797</v>
      </c>
      <c r="F430" s="469">
        <f t="shared" ref="F430" si="17">N430*1.07</f>
        <v>26964</v>
      </c>
      <c r="G430" s="466">
        <f t="shared" ref="G430" si="18">H431</f>
        <v>44623</v>
      </c>
      <c r="H430" s="403" t="s">
        <v>915</v>
      </c>
      <c r="I430" s="366">
        <v>1</v>
      </c>
      <c r="J430" s="324"/>
      <c r="K430" s="482"/>
      <c r="L430" s="481"/>
      <c r="N430" s="487">
        <v>25200</v>
      </c>
    </row>
    <row r="431" spans="2:14" s="477" customFormat="1" ht="30" customHeight="1" x14ac:dyDescent="0.7">
      <c r="B431" s="325"/>
      <c r="C431" s="343"/>
      <c r="D431" s="409" t="s">
        <v>406</v>
      </c>
      <c r="E431" s="467" t="s">
        <v>798</v>
      </c>
      <c r="F431" s="327"/>
      <c r="G431" s="330"/>
      <c r="H431" s="468">
        <v>44623</v>
      </c>
      <c r="I431" s="367"/>
      <c r="J431" s="324"/>
      <c r="K431" s="482"/>
      <c r="L431" s="481"/>
      <c r="N431" s="412"/>
    </row>
    <row r="432" spans="2:14" s="477" customFormat="1" ht="30" customHeight="1" x14ac:dyDescent="0.7">
      <c r="B432" s="316">
        <v>214</v>
      </c>
      <c r="C432" s="471" t="s">
        <v>1214</v>
      </c>
      <c r="D432" s="408" t="s">
        <v>1111</v>
      </c>
      <c r="E432" s="464" t="s">
        <v>1110</v>
      </c>
      <c r="F432" s="469">
        <f t="shared" ref="F432" si="19">N432*1.07</f>
        <v>80892</v>
      </c>
      <c r="G432" s="466">
        <f t="shared" ref="G432" si="20">H433</f>
        <v>242950</v>
      </c>
      <c r="H432" s="403" t="s">
        <v>1005</v>
      </c>
      <c r="I432" s="366">
        <v>1</v>
      </c>
      <c r="J432" s="324"/>
      <c r="K432" s="482"/>
      <c r="L432" s="481"/>
      <c r="N432" s="486">
        <v>75600</v>
      </c>
    </row>
    <row r="433" spans="2:14" s="477" customFormat="1" ht="30" customHeight="1" x14ac:dyDescent="0.7">
      <c r="B433" s="325"/>
      <c r="C433" s="343"/>
      <c r="D433" s="409"/>
      <c r="E433" s="467" t="s">
        <v>1112</v>
      </c>
      <c r="F433" s="355"/>
      <c r="G433" s="330"/>
      <c r="H433" s="468">
        <v>242950</v>
      </c>
      <c r="I433" s="367"/>
      <c r="J433" s="324"/>
      <c r="K433" s="482"/>
      <c r="L433" s="481"/>
      <c r="N433" s="409"/>
    </row>
    <row r="434" spans="2:14" s="477" customFormat="1" ht="30" customHeight="1" x14ac:dyDescent="0.7">
      <c r="B434" s="316">
        <v>215</v>
      </c>
      <c r="C434" s="470" t="s">
        <v>750</v>
      </c>
      <c r="D434" s="408" t="s">
        <v>425</v>
      </c>
      <c r="E434" s="464" t="s">
        <v>1113</v>
      </c>
      <c r="F434" s="465">
        <f t="shared" ref="F434" si="21">N434*1.07</f>
        <v>27184.420000000002</v>
      </c>
      <c r="G434" s="466">
        <f t="shared" ref="G434" si="22">H435</f>
        <v>242950</v>
      </c>
      <c r="H434" s="403" t="s">
        <v>1008</v>
      </c>
      <c r="I434" s="366">
        <v>1</v>
      </c>
      <c r="J434" s="324"/>
      <c r="K434" s="482"/>
      <c r="L434" s="481"/>
      <c r="N434" s="486">
        <v>25406</v>
      </c>
    </row>
    <row r="435" spans="2:14" s="477" customFormat="1" ht="30" customHeight="1" x14ac:dyDescent="0.7">
      <c r="B435" s="325"/>
      <c r="C435" s="343"/>
      <c r="D435" s="409"/>
      <c r="E435" s="467" t="s">
        <v>1114</v>
      </c>
      <c r="F435" s="327"/>
      <c r="G435" s="330"/>
      <c r="H435" s="468">
        <v>242950</v>
      </c>
      <c r="I435" s="367"/>
      <c r="J435" s="324"/>
      <c r="K435" s="482"/>
      <c r="L435" s="481"/>
      <c r="N435" s="409"/>
    </row>
    <row r="436" spans="2:14" s="477" customFormat="1" ht="30" customHeight="1" x14ac:dyDescent="0.7">
      <c r="B436" s="316"/>
      <c r="C436" s="446"/>
      <c r="D436" s="408"/>
      <c r="E436" s="464"/>
      <c r="F436" s="469"/>
      <c r="G436" s="466"/>
      <c r="H436" s="403"/>
      <c r="I436" s="366"/>
      <c r="J436" s="324"/>
      <c r="K436" s="482"/>
      <c r="L436" s="481"/>
      <c r="N436" s="486"/>
    </row>
    <row r="437" spans="2:14" s="477" customFormat="1" ht="30" customHeight="1" x14ac:dyDescent="0.7">
      <c r="B437" s="325"/>
      <c r="C437" s="343"/>
      <c r="D437" s="409" t="s">
        <v>406</v>
      </c>
      <c r="E437" s="467" t="s">
        <v>794</v>
      </c>
      <c r="F437" s="327"/>
      <c r="G437" s="330"/>
      <c r="H437" s="468">
        <v>44623</v>
      </c>
      <c r="I437" s="367"/>
      <c r="J437" s="324"/>
      <c r="K437" s="482"/>
      <c r="L437" s="481"/>
      <c r="N437" s="409"/>
    </row>
    <row r="438" spans="2:14" s="477" customFormat="1" ht="30" customHeight="1" x14ac:dyDescent="0.7">
      <c r="B438" s="316"/>
      <c r="C438" s="446"/>
      <c r="D438" s="408"/>
      <c r="E438" s="464"/>
      <c r="F438" s="469"/>
      <c r="G438" s="466"/>
      <c r="H438" s="403"/>
      <c r="I438" s="366"/>
      <c r="J438" s="324"/>
      <c r="K438" s="482"/>
      <c r="L438" s="481"/>
      <c r="N438" s="486"/>
    </row>
    <row r="439" spans="2:14" s="477" customFormat="1" ht="30" customHeight="1" x14ac:dyDescent="0.7">
      <c r="B439" s="325"/>
      <c r="C439" s="343"/>
      <c r="D439" s="409" t="s">
        <v>406</v>
      </c>
      <c r="E439" s="467"/>
      <c r="F439" s="327"/>
      <c r="G439" s="330"/>
      <c r="H439" s="468">
        <v>44623</v>
      </c>
      <c r="I439" s="367"/>
      <c r="J439" s="324"/>
      <c r="K439" s="482"/>
      <c r="L439" s="481"/>
      <c r="N439" s="409"/>
    </row>
    <row r="440" spans="2:14" s="477" customFormat="1" ht="30" customHeight="1" x14ac:dyDescent="0.7">
      <c r="B440" s="316"/>
      <c r="C440" s="446"/>
      <c r="D440" s="408"/>
      <c r="E440" s="464"/>
      <c r="F440" s="469"/>
      <c r="G440" s="466"/>
      <c r="H440" s="403"/>
      <c r="I440" s="366"/>
      <c r="J440" s="324"/>
      <c r="K440" s="482"/>
      <c r="L440" s="481"/>
      <c r="N440" s="486"/>
    </row>
    <row r="441" spans="2:14" s="477" customFormat="1" ht="30" customHeight="1" x14ac:dyDescent="0.7">
      <c r="B441" s="325"/>
      <c r="C441" s="343"/>
      <c r="D441" s="409" t="s">
        <v>406</v>
      </c>
      <c r="E441" s="467" t="s">
        <v>452</v>
      </c>
      <c r="F441" s="327"/>
      <c r="G441" s="330"/>
      <c r="H441" s="468">
        <v>44623</v>
      </c>
      <c r="I441" s="367"/>
      <c r="J441" s="324"/>
      <c r="K441" s="482"/>
      <c r="L441" s="481"/>
      <c r="N441" s="409"/>
    </row>
    <row r="442" spans="2:14" s="477" customFormat="1" ht="30" customHeight="1" x14ac:dyDescent="0.7">
      <c r="B442" s="316">
        <v>219</v>
      </c>
      <c r="C442" s="446" t="s">
        <v>1198</v>
      </c>
      <c r="D442" s="408" t="s">
        <v>756</v>
      </c>
      <c r="E442" s="464" t="s">
        <v>792</v>
      </c>
      <c r="F442" s="469">
        <f t="shared" ref="F442" si="23">N442*1.07</f>
        <v>94160</v>
      </c>
      <c r="G442" s="466">
        <f t="shared" ref="G442" si="24">H443</f>
        <v>44623</v>
      </c>
      <c r="H442" s="403" t="s">
        <v>911</v>
      </c>
      <c r="I442" s="366">
        <v>1</v>
      </c>
      <c r="J442" s="324"/>
      <c r="K442" s="482"/>
      <c r="L442" s="481"/>
      <c r="N442" s="486">
        <v>88000</v>
      </c>
    </row>
    <row r="443" spans="2:14" s="477" customFormat="1" ht="30" customHeight="1" x14ac:dyDescent="0.7">
      <c r="B443" s="325"/>
      <c r="C443" s="343"/>
      <c r="D443" s="409"/>
      <c r="E443" s="467"/>
      <c r="F443" s="327"/>
      <c r="G443" s="330"/>
      <c r="H443" s="468">
        <v>44623</v>
      </c>
      <c r="I443" s="367"/>
      <c r="J443" s="324"/>
      <c r="K443" s="482"/>
      <c r="L443" s="481"/>
      <c r="N443" s="409"/>
    </row>
    <row r="444" spans="2:14" s="477" customFormat="1" ht="36.75" customHeight="1" x14ac:dyDescent="0.7">
      <c r="B444" s="316">
        <v>220</v>
      </c>
      <c r="C444" s="446" t="s">
        <v>281</v>
      </c>
      <c r="D444" s="410" t="s">
        <v>757</v>
      </c>
      <c r="E444" s="464" t="s">
        <v>799</v>
      </c>
      <c r="F444" s="469">
        <f t="shared" ref="F444" si="25">N444*1.07</f>
        <v>50022.5</v>
      </c>
      <c r="G444" s="466">
        <f t="shared" ref="G444" si="26">H445</f>
        <v>44624</v>
      </c>
      <c r="H444" s="403" t="s">
        <v>916</v>
      </c>
      <c r="I444" s="366">
        <v>1</v>
      </c>
      <c r="J444" s="324"/>
      <c r="K444" s="482"/>
      <c r="L444" s="481"/>
      <c r="N444" s="486">
        <v>46750</v>
      </c>
    </row>
    <row r="445" spans="2:14" s="477" customFormat="1" ht="30" customHeight="1" x14ac:dyDescent="0.7">
      <c r="B445" s="325"/>
      <c r="C445" s="343"/>
      <c r="D445" s="409" t="s">
        <v>402</v>
      </c>
      <c r="E445" s="467" t="s">
        <v>800</v>
      </c>
      <c r="F445" s="355"/>
      <c r="G445" s="330"/>
      <c r="H445" s="468">
        <v>44624</v>
      </c>
      <c r="I445" s="367"/>
      <c r="J445" s="324"/>
      <c r="K445" s="482"/>
      <c r="L445" s="481"/>
      <c r="N445" s="409"/>
    </row>
    <row r="446" spans="2:14" s="477" customFormat="1" ht="30" customHeight="1" x14ac:dyDescent="0.7">
      <c r="B446" s="316">
        <v>221</v>
      </c>
      <c r="C446" s="446" t="s">
        <v>1183</v>
      </c>
      <c r="D446" s="408" t="s">
        <v>440</v>
      </c>
      <c r="E446" s="464" t="s">
        <v>801</v>
      </c>
      <c r="F446" s="465">
        <f t="shared" ref="F446" si="27">N446*1.07</f>
        <v>85386</v>
      </c>
      <c r="G446" s="466">
        <f t="shared" ref="G446" si="28">H447</f>
        <v>44624</v>
      </c>
      <c r="H446" s="403" t="s">
        <v>917</v>
      </c>
      <c r="I446" s="366">
        <v>1</v>
      </c>
      <c r="J446" s="324"/>
      <c r="K446" s="482"/>
      <c r="L446" s="481"/>
      <c r="N446" s="486">
        <v>79800</v>
      </c>
    </row>
    <row r="447" spans="2:14" s="477" customFormat="1" ht="30" customHeight="1" x14ac:dyDescent="0.7">
      <c r="B447" s="325"/>
      <c r="C447" s="343"/>
      <c r="D447" s="409"/>
      <c r="E447" s="467" t="s">
        <v>802</v>
      </c>
      <c r="F447" s="355"/>
      <c r="G447" s="330"/>
      <c r="H447" s="468">
        <v>44624</v>
      </c>
      <c r="I447" s="367"/>
      <c r="J447" s="324"/>
      <c r="K447" s="482"/>
      <c r="L447" s="481"/>
      <c r="N447" s="409"/>
    </row>
    <row r="448" spans="2:14" s="477" customFormat="1" ht="30" customHeight="1" x14ac:dyDescent="0.7">
      <c r="B448" s="316">
        <v>222</v>
      </c>
      <c r="C448" s="446" t="s">
        <v>55</v>
      </c>
      <c r="D448" s="408" t="s">
        <v>422</v>
      </c>
      <c r="E448" s="464" t="s">
        <v>803</v>
      </c>
      <c r="F448" s="465">
        <f t="shared" ref="F448" si="29">N448*1.07</f>
        <v>92127</v>
      </c>
      <c r="G448" s="466">
        <f t="shared" ref="G448" si="30">H449</f>
        <v>44624</v>
      </c>
      <c r="H448" s="403" t="s">
        <v>918</v>
      </c>
      <c r="I448" s="366">
        <v>1</v>
      </c>
      <c r="J448" s="324"/>
      <c r="K448" s="482"/>
      <c r="L448" s="481"/>
      <c r="N448" s="486">
        <v>86100</v>
      </c>
    </row>
    <row r="449" spans="2:14" s="477" customFormat="1" ht="30" customHeight="1" x14ac:dyDescent="0.7">
      <c r="B449" s="325"/>
      <c r="C449" s="343"/>
      <c r="D449" s="409"/>
      <c r="E449" s="467" t="s">
        <v>804</v>
      </c>
      <c r="F449" s="327"/>
      <c r="G449" s="330"/>
      <c r="H449" s="468">
        <v>44624</v>
      </c>
      <c r="I449" s="367"/>
      <c r="J449" s="324"/>
      <c r="K449" s="482"/>
      <c r="L449" s="481"/>
      <c r="N449" s="409"/>
    </row>
    <row r="450" spans="2:14" s="477" customFormat="1" ht="30" customHeight="1" x14ac:dyDescent="0.7">
      <c r="B450" s="316">
        <v>223</v>
      </c>
      <c r="C450" s="446" t="s">
        <v>1184</v>
      </c>
      <c r="D450" s="408" t="s">
        <v>420</v>
      </c>
      <c r="E450" s="464" t="s">
        <v>805</v>
      </c>
      <c r="F450" s="469">
        <f t="shared" ref="F450" si="31">N450*1.07</f>
        <v>94695</v>
      </c>
      <c r="G450" s="466">
        <f t="shared" ref="G450" si="32">H451</f>
        <v>44624</v>
      </c>
      <c r="H450" s="403" t="s">
        <v>919</v>
      </c>
      <c r="I450" s="366">
        <v>1</v>
      </c>
      <c r="J450" s="324"/>
      <c r="K450" s="482"/>
      <c r="L450" s="481"/>
      <c r="N450" s="486">
        <v>88500</v>
      </c>
    </row>
    <row r="451" spans="2:14" s="477" customFormat="1" ht="30" customHeight="1" x14ac:dyDescent="0.7">
      <c r="B451" s="325"/>
      <c r="C451" s="343"/>
      <c r="D451" s="409"/>
      <c r="E451" s="467" t="s">
        <v>806</v>
      </c>
      <c r="F451" s="327"/>
      <c r="G451" s="330"/>
      <c r="H451" s="468">
        <v>44624</v>
      </c>
      <c r="I451" s="367"/>
      <c r="J451" s="324"/>
      <c r="K451" s="482"/>
      <c r="L451" s="481"/>
      <c r="N451" s="409"/>
    </row>
    <row r="452" spans="2:14" s="477" customFormat="1" ht="30" customHeight="1" x14ac:dyDescent="0.7">
      <c r="B452" s="316">
        <v>224</v>
      </c>
      <c r="C452" s="446" t="s">
        <v>1183</v>
      </c>
      <c r="D452" s="408" t="s">
        <v>440</v>
      </c>
      <c r="E452" s="464" t="s">
        <v>1115</v>
      </c>
      <c r="F452" s="469">
        <f t="shared" ref="F452" si="33">N452*1.07</f>
        <v>3959.0000000000005</v>
      </c>
      <c r="G452" s="466">
        <f t="shared" ref="G452" si="34">H453</f>
        <v>242954</v>
      </c>
      <c r="H452" s="403" t="s">
        <v>1011</v>
      </c>
      <c r="I452" s="366">
        <v>1</v>
      </c>
      <c r="J452" s="324"/>
      <c r="K452" s="482"/>
      <c r="L452" s="481"/>
      <c r="N452" s="486">
        <v>3700</v>
      </c>
    </row>
    <row r="453" spans="2:14" s="477" customFormat="1" ht="30" customHeight="1" x14ac:dyDescent="0.7">
      <c r="B453" s="325"/>
      <c r="C453" s="343"/>
      <c r="D453" s="409"/>
      <c r="E453" s="467" t="s">
        <v>1116</v>
      </c>
      <c r="F453" s="355"/>
      <c r="G453" s="330"/>
      <c r="H453" s="468">
        <v>242954</v>
      </c>
      <c r="I453" s="367"/>
      <c r="J453" s="324"/>
      <c r="K453" s="482"/>
      <c r="L453" s="481"/>
      <c r="N453" s="409"/>
    </row>
    <row r="454" spans="2:14" s="477" customFormat="1" ht="30" customHeight="1" x14ac:dyDescent="0.7">
      <c r="B454" s="316">
        <v>225</v>
      </c>
      <c r="C454" s="446" t="s">
        <v>1185</v>
      </c>
      <c r="D454" s="410" t="s">
        <v>758</v>
      </c>
      <c r="E454" s="464" t="s">
        <v>807</v>
      </c>
      <c r="F454" s="465">
        <f t="shared" ref="F454" si="35">N454*1.07</f>
        <v>26750</v>
      </c>
      <c r="G454" s="466">
        <f t="shared" ref="G454" si="36">H455</f>
        <v>44628</v>
      </c>
      <c r="H454" s="403" t="s">
        <v>920</v>
      </c>
      <c r="I454" s="366">
        <v>1</v>
      </c>
      <c r="J454" s="324"/>
      <c r="K454" s="482"/>
      <c r="L454" s="481"/>
      <c r="N454" s="486">
        <v>25000</v>
      </c>
    </row>
    <row r="455" spans="2:14" s="477" customFormat="1" ht="30" customHeight="1" x14ac:dyDescent="0.7">
      <c r="B455" s="325"/>
      <c r="C455" s="343"/>
      <c r="D455" s="409"/>
      <c r="E455" s="472" t="s">
        <v>808</v>
      </c>
      <c r="F455" s="355"/>
      <c r="G455" s="330"/>
      <c r="H455" s="468">
        <v>44628</v>
      </c>
      <c r="I455" s="367"/>
      <c r="J455" s="324"/>
      <c r="K455" s="482"/>
      <c r="L455" s="481"/>
      <c r="N455" s="409"/>
    </row>
    <row r="456" spans="2:14" s="477" customFormat="1" ht="30" customHeight="1" x14ac:dyDescent="0.7">
      <c r="B456" s="316"/>
      <c r="C456" s="446"/>
      <c r="D456" s="408"/>
      <c r="E456" s="464"/>
      <c r="F456" s="465"/>
      <c r="G456" s="466"/>
      <c r="H456" s="403"/>
      <c r="I456" s="366"/>
      <c r="J456" s="324"/>
      <c r="K456" s="482"/>
      <c r="L456" s="481"/>
      <c r="N456" s="486"/>
    </row>
    <row r="457" spans="2:14" s="477" customFormat="1" ht="30" customHeight="1" x14ac:dyDescent="0.7">
      <c r="B457" s="325"/>
      <c r="C457" s="343"/>
      <c r="D457" s="409" t="s">
        <v>406</v>
      </c>
      <c r="E457" s="467" t="s">
        <v>810</v>
      </c>
      <c r="F457" s="327"/>
      <c r="G457" s="330"/>
      <c r="H457" s="468">
        <v>44628</v>
      </c>
      <c r="I457" s="367"/>
      <c r="J457" s="324"/>
      <c r="K457" s="482"/>
      <c r="L457" s="481"/>
      <c r="N457" s="409"/>
    </row>
    <row r="458" spans="2:14" s="477" customFormat="1" ht="30" customHeight="1" x14ac:dyDescent="0.7">
      <c r="B458" s="316">
        <v>227</v>
      </c>
      <c r="C458" s="450" t="s">
        <v>85</v>
      </c>
      <c r="D458" s="410" t="s">
        <v>405</v>
      </c>
      <c r="E458" s="464" t="s">
        <v>811</v>
      </c>
      <c r="F458" s="469">
        <f t="shared" ref="F458" si="37">N458*1.07</f>
        <v>9292.9500000000007</v>
      </c>
      <c r="G458" s="466">
        <f t="shared" ref="G458" si="38">H459</f>
        <v>44628</v>
      </c>
      <c r="H458" s="403" t="s">
        <v>922</v>
      </c>
      <c r="I458" s="366">
        <v>1</v>
      </c>
      <c r="J458" s="324"/>
      <c r="K458" s="482"/>
      <c r="L458" s="481"/>
      <c r="N458" s="486">
        <v>8685</v>
      </c>
    </row>
    <row r="459" spans="2:14" s="477" customFormat="1" ht="30" customHeight="1" x14ac:dyDescent="0.7">
      <c r="B459" s="325"/>
      <c r="C459" s="343"/>
      <c r="D459" s="409" t="s">
        <v>406</v>
      </c>
      <c r="E459" s="467" t="s">
        <v>812</v>
      </c>
      <c r="F459" s="327"/>
      <c r="G459" s="330"/>
      <c r="H459" s="468">
        <v>44628</v>
      </c>
      <c r="I459" s="367"/>
      <c r="J459" s="324"/>
      <c r="K459" s="482"/>
      <c r="L459" s="481"/>
      <c r="N459" s="409"/>
    </row>
    <row r="460" spans="2:14" s="477" customFormat="1" ht="30" customHeight="1" x14ac:dyDescent="0.7">
      <c r="B460" s="316">
        <v>228</v>
      </c>
      <c r="C460" s="446" t="s">
        <v>131</v>
      </c>
      <c r="D460" s="408" t="s">
        <v>407</v>
      </c>
      <c r="E460" s="464" t="s">
        <v>819</v>
      </c>
      <c r="F460" s="469">
        <f t="shared" ref="F460" si="39">N460*1.07</f>
        <v>8817.8700000000008</v>
      </c>
      <c r="G460" s="466">
        <f t="shared" ref="G460" si="40">H461</f>
        <v>44628</v>
      </c>
      <c r="H460" s="403" t="s">
        <v>927</v>
      </c>
      <c r="I460" s="366">
        <v>1</v>
      </c>
      <c r="J460" s="324"/>
      <c r="K460" s="482"/>
      <c r="L460" s="481"/>
      <c r="N460" s="486">
        <v>8241</v>
      </c>
    </row>
    <row r="461" spans="2:14" s="477" customFormat="1" ht="30" customHeight="1" x14ac:dyDescent="0.7">
      <c r="B461" s="325"/>
      <c r="C461" s="343"/>
      <c r="D461" s="409" t="s">
        <v>408</v>
      </c>
      <c r="E461" s="467" t="s">
        <v>454</v>
      </c>
      <c r="F461" s="327"/>
      <c r="G461" s="330"/>
      <c r="H461" s="468">
        <v>44628</v>
      </c>
      <c r="I461" s="367"/>
      <c r="J461" s="324"/>
      <c r="K461" s="482"/>
      <c r="L461" s="481"/>
      <c r="N461" s="409"/>
    </row>
    <row r="462" spans="2:14" s="477" customFormat="1" ht="30" customHeight="1" x14ac:dyDescent="0.7">
      <c r="B462" s="316">
        <v>229</v>
      </c>
      <c r="C462" s="446" t="s">
        <v>1188</v>
      </c>
      <c r="D462" s="408" t="s">
        <v>761</v>
      </c>
      <c r="E462" s="464" t="s">
        <v>820</v>
      </c>
      <c r="F462" s="469">
        <f t="shared" ref="F462" si="41">N462*1.07</f>
        <v>83460</v>
      </c>
      <c r="G462" s="466">
        <f t="shared" ref="G462" si="42">H463</f>
        <v>44628</v>
      </c>
      <c r="H462" s="403" t="s">
        <v>928</v>
      </c>
      <c r="I462" s="366">
        <v>1</v>
      </c>
      <c r="J462" s="324"/>
      <c r="K462" s="482"/>
      <c r="L462" s="481"/>
      <c r="N462" s="486">
        <v>78000</v>
      </c>
    </row>
    <row r="463" spans="2:14" s="477" customFormat="1" ht="30" customHeight="1" x14ac:dyDescent="0.7">
      <c r="B463" s="325"/>
      <c r="C463" s="343"/>
      <c r="D463" s="409"/>
      <c r="E463" s="467"/>
      <c r="F463" s="355"/>
      <c r="G463" s="330"/>
      <c r="H463" s="468">
        <v>44628</v>
      </c>
      <c r="I463" s="367"/>
      <c r="J463" s="324"/>
      <c r="K463" s="482"/>
      <c r="L463" s="481"/>
      <c r="N463" s="409"/>
    </row>
    <row r="464" spans="2:14" s="477" customFormat="1" ht="30" customHeight="1" x14ac:dyDescent="0.7">
      <c r="B464" s="316">
        <v>230</v>
      </c>
      <c r="C464" s="446" t="s">
        <v>1187</v>
      </c>
      <c r="D464" s="410" t="s">
        <v>759</v>
      </c>
      <c r="E464" s="464" t="s">
        <v>813</v>
      </c>
      <c r="F464" s="465">
        <f t="shared" ref="F464" si="43">N464*1.07</f>
        <v>21400</v>
      </c>
      <c r="G464" s="466">
        <f t="shared" ref="G464" si="44">H465</f>
        <v>44628</v>
      </c>
      <c r="H464" s="403" t="s">
        <v>923</v>
      </c>
      <c r="I464" s="366">
        <v>1</v>
      </c>
      <c r="J464" s="324"/>
      <c r="K464" s="482"/>
      <c r="L464" s="481"/>
      <c r="N464" s="486">
        <v>20000</v>
      </c>
    </row>
    <row r="465" spans="2:14" s="477" customFormat="1" ht="30" customHeight="1" x14ac:dyDescent="0.7">
      <c r="B465" s="325"/>
      <c r="C465" s="343"/>
      <c r="D465" s="409"/>
      <c r="E465" s="467" t="s">
        <v>814</v>
      </c>
      <c r="F465" s="355"/>
      <c r="G465" s="330"/>
      <c r="H465" s="468">
        <v>44628</v>
      </c>
      <c r="I465" s="367"/>
      <c r="J465" s="324"/>
      <c r="K465" s="482"/>
      <c r="L465" s="481"/>
      <c r="N465" s="409"/>
    </row>
    <row r="466" spans="2:14" s="477" customFormat="1" ht="30" customHeight="1" x14ac:dyDescent="0.7">
      <c r="B466" s="316">
        <v>231</v>
      </c>
      <c r="C466" s="446" t="s">
        <v>42</v>
      </c>
      <c r="D466" s="408" t="s">
        <v>404</v>
      </c>
      <c r="E466" s="464" t="s">
        <v>815</v>
      </c>
      <c r="F466" s="465">
        <f t="shared" ref="F466" si="45">N466*1.07</f>
        <v>2016.95</v>
      </c>
      <c r="G466" s="466">
        <f t="shared" ref="G466" si="46">H467</f>
        <v>44628</v>
      </c>
      <c r="H466" s="403" t="s">
        <v>924</v>
      </c>
      <c r="I466" s="366">
        <v>1</v>
      </c>
      <c r="J466" s="324"/>
      <c r="K466" s="482"/>
      <c r="L466" s="481"/>
      <c r="N466" s="486">
        <v>1885</v>
      </c>
    </row>
    <row r="467" spans="2:14" s="477" customFormat="1" ht="30" customHeight="1" x14ac:dyDescent="0.7">
      <c r="B467" s="325"/>
      <c r="C467" s="343"/>
      <c r="D467" s="409"/>
      <c r="E467" s="467"/>
      <c r="F467" s="327"/>
      <c r="G467" s="330"/>
      <c r="H467" s="468">
        <v>44628</v>
      </c>
      <c r="I467" s="367"/>
      <c r="J467" s="324"/>
      <c r="K467" s="482"/>
      <c r="L467" s="481"/>
      <c r="N467" s="409"/>
    </row>
    <row r="468" spans="2:14" s="477" customFormat="1" ht="30" customHeight="1" x14ac:dyDescent="0.7">
      <c r="B468" s="316">
        <v>232</v>
      </c>
      <c r="C468" s="446" t="s">
        <v>232</v>
      </c>
      <c r="D468" s="408" t="s">
        <v>760</v>
      </c>
      <c r="E468" s="464" t="s">
        <v>816</v>
      </c>
      <c r="F468" s="469">
        <f t="shared" ref="F468" si="47">N468*1.07</f>
        <v>19260</v>
      </c>
      <c r="G468" s="466">
        <f t="shared" ref="G468" si="48">H469</f>
        <v>44628</v>
      </c>
      <c r="H468" s="403" t="s">
        <v>925</v>
      </c>
      <c r="I468" s="366">
        <v>1</v>
      </c>
      <c r="J468" s="324"/>
      <c r="K468" s="482"/>
      <c r="L468" s="481"/>
      <c r="N468" s="486">
        <v>18000</v>
      </c>
    </row>
    <row r="469" spans="2:14" s="477" customFormat="1" ht="30" customHeight="1" x14ac:dyDescent="0.7">
      <c r="B469" s="325"/>
      <c r="C469" s="343"/>
      <c r="D469" s="409" t="s">
        <v>406</v>
      </c>
      <c r="E469" s="467" t="s">
        <v>817</v>
      </c>
      <c r="F469" s="355"/>
      <c r="G469" s="330"/>
      <c r="H469" s="468">
        <v>44628</v>
      </c>
      <c r="I469" s="367"/>
      <c r="J469" s="324"/>
      <c r="K469" s="482"/>
      <c r="L469" s="481"/>
      <c r="N469" s="409"/>
    </row>
    <row r="470" spans="2:14" s="477" customFormat="1" ht="30" customHeight="1" x14ac:dyDescent="0.7">
      <c r="B470" s="316">
        <v>233</v>
      </c>
      <c r="C470" s="450" t="s">
        <v>85</v>
      </c>
      <c r="D470" s="408" t="s">
        <v>405</v>
      </c>
      <c r="E470" s="464" t="s">
        <v>818</v>
      </c>
      <c r="F470" s="465">
        <f t="shared" ref="F470" si="49">N470*1.07</f>
        <v>12048.2</v>
      </c>
      <c r="G470" s="466">
        <f t="shared" ref="G470" si="50">H471</f>
        <v>44628</v>
      </c>
      <c r="H470" s="403" t="s">
        <v>926</v>
      </c>
      <c r="I470" s="366">
        <v>1</v>
      </c>
      <c r="J470" s="324"/>
      <c r="K470" s="482"/>
      <c r="L470" s="481"/>
      <c r="N470" s="486">
        <v>11260</v>
      </c>
    </row>
    <row r="471" spans="2:14" s="477" customFormat="1" ht="30" customHeight="1" x14ac:dyDescent="0.7">
      <c r="B471" s="325"/>
      <c r="C471" s="343"/>
      <c r="D471" s="409" t="s">
        <v>406</v>
      </c>
      <c r="E471" s="467" t="s">
        <v>452</v>
      </c>
      <c r="F471" s="355"/>
      <c r="G471" s="330"/>
      <c r="H471" s="468">
        <v>44628</v>
      </c>
      <c r="I471" s="367"/>
      <c r="J471" s="324"/>
      <c r="K471" s="482"/>
      <c r="L471" s="481"/>
      <c r="N471" s="409"/>
    </row>
    <row r="472" spans="2:14" s="477" customFormat="1" ht="30" customHeight="1" x14ac:dyDescent="0.7">
      <c r="B472" s="316">
        <v>234</v>
      </c>
      <c r="C472" s="446" t="s">
        <v>1189</v>
      </c>
      <c r="D472" s="410" t="s">
        <v>1118</v>
      </c>
      <c r="E472" s="464" t="s">
        <v>1117</v>
      </c>
      <c r="F472" s="465">
        <f t="shared" ref="F472" si="51">N472*1.07</f>
        <v>74900</v>
      </c>
      <c r="G472" s="466">
        <f t="shared" ref="G472" si="52">H473</f>
        <v>242955</v>
      </c>
      <c r="H472" s="403" t="s">
        <v>1014</v>
      </c>
      <c r="I472" s="366">
        <v>1</v>
      </c>
      <c r="J472" s="324"/>
      <c r="K472" s="482"/>
      <c r="L472" s="481"/>
      <c r="N472" s="486">
        <v>70000</v>
      </c>
    </row>
    <row r="473" spans="2:14" s="477" customFormat="1" ht="30" customHeight="1" x14ac:dyDescent="0.7">
      <c r="B473" s="325"/>
      <c r="C473" s="343"/>
      <c r="D473" s="409"/>
      <c r="E473" s="467"/>
      <c r="F473" s="355"/>
      <c r="G473" s="330"/>
      <c r="H473" s="468">
        <v>242955</v>
      </c>
      <c r="I473" s="367"/>
      <c r="J473" s="324"/>
      <c r="K473" s="482"/>
      <c r="L473" s="481"/>
      <c r="N473" s="409"/>
    </row>
    <row r="474" spans="2:14" s="477" customFormat="1" ht="30" customHeight="1" x14ac:dyDescent="0.7">
      <c r="B474" s="316">
        <v>235</v>
      </c>
      <c r="C474" s="470" t="s">
        <v>724</v>
      </c>
      <c r="D474" s="408" t="s">
        <v>278</v>
      </c>
      <c r="E474" s="464" t="s">
        <v>1119</v>
      </c>
      <c r="F474" s="465">
        <f t="shared" ref="F474" si="53">N474*1.07</f>
        <v>71946.8</v>
      </c>
      <c r="G474" s="466">
        <f t="shared" ref="G474" si="54">H475</f>
        <v>242955</v>
      </c>
      <c r="H474" s="403" t="s">
        <v>1017</v>
      </c>
      <c r="I474" s="366">
        <v>1</v>
      </c>
      <c r="J474" s="324"/>
      <c r="K474" s="482"/>
      <c r="L474" s="481"/>
      <c r="N474" s="486">
        <v>67240</v>
      </c>
    </row>
    <row r="475" spans="2:14" s="477" customFormat="1" ht="30" customHeight="1" x14ac:dyDescent="0.7">
      <c r="B475" s="325"/>
      <c r="C475" s="343"/>
      <c r="D475" s="409"/>
      <c r="E475" s="467" t="s">
        <v>1120</v>
      </c>
      <c r="F475" s="355"/>
      <c r="G475" s="330"/>
      <c r="H475" s="468">
        <v>242955</v>
      </c>
      <c r="I475" s="367"/>
      <c r="J475" s="324"/>
      <c r="K475" s="482"/>
      <c r="L475" s="481"/>
      <c r="N475" s="409"/>
    </row>
    <row r="476" spans="2:14" s="477" customFormat="1" ht="30" customHeight="1" x14ac:dyDescent="0.7">
      <c r="B476" s="316">
        <v>236</v>
      </c>
      <c r="C476" s="446" t="s">
        <v>733</v>
      </c>
      <c r="D476" s="408" t="s">
        <v>409</v>
      </c>
      <c r="E476" s="464" t="s">
        <v>821</v>
      </c>
      <c r="F476" s="465">
        <f t="shared" ref="F476" si="55">N476*1.07</f>
        <v>4066.0000000000005</v>
      </c>
      <c r="G476" s="466">
        <f t="shared" ref="G476" si="56">H477</f>
        <v>44629</v>
      </c>
      <c r="H476" s="403" t="s">
        <v>929</v>
      </c>
      <c r="I476" s="366">
        <v>1</v>
      </c>
      <c r="J476" s="324"/>
      <c r="K476" s="482"/>
      <c r="L476" s="481"/>
      <c r="N476" s="486">
        <v>3800</v>
      </c>
    </row>
    <row r="477" spans="2:14" s="477" customFormat="1" ht="30" customHeight="1" x14ac:dyDescent="0.7">
      <c r="B477" s="325"/>
      <c r="C477" s="343"/>
      <c r="D477" s="409"/>
      <c r="E477" s="467" t="s">
        <v>619</v>
      </c>
      <c r="F477" s="327"/>
      <c r="G477" s="330"/>
      <c r="H477" s="468">
        <v>44629</v>
      </c>
      <c r="I477" s="367"/>
      <c r="J477" s="324"/>
      <c r="K477" s="482"/>
      <c r="L477" s="481"/>
      <c r="N477" s="409"/>
    </row>
    <row r="478" spans="2:14" s="477" customFormat="1" ht="30" customHeight="1" x14ac:dyDescent="0.7">
      <c r="B478" s="316">
        <v>237</v>
      </c>
      <c r="C478" s="446" t="s">
        <v>42</v>
      </c>
      <c r="D478" s="408" t="s">
        <v>404</v>
      </c>
      <c r="E478" s="464" t="s">
        <v>822</v>
      </c>
      <c r="F478" s="469">
        <f t="shared" ref="F478" si="57">N478*1.07</f>
        <v>2621.5</v>
      </c>
      <c r="G478" s="466">
        <f t="shared" ref="G478" si="58">H479</f>
        <v>44629</v>
      </c>
      <c r="H478" s="403" t="s">
        <v>930</v>
      </c>
      <c r="I478" s="366">
        <v>1</v>
      </c>
      <c r="J478" s="324"/>
      <c r="K478" s="482"/>
      <c r="L478" s="481"/>
      <c r="N478" s="486">
        <v>2450</v>
      </c>
    </row>
    <row r="479" spans="2:14" s="477" customFormat="1" ht="30" customHeight="1" x14ac:dyDescent="0.7">
      <c r="B479" s="325"/>
      <c r="C479" s="343"/>
      <c r="D479" s="409"/>
      <c r="E479" s="467" t="s">
        <v>823</v>
      </c>
      <c r="F479" s="327"/>
      <c r="G479" s="330"/>
      <c r="H479" s="468">
        <v>44629</v>
      </c>
      <c r="I479" s="367"/>
      <c r="J479" s="324"/>
      <c r="K479" s="482"/>
      <c r="L479" s="481"/>
      <c r="N479" s="409"/>
    </row>
    <row r="480" spans="2:14" s="477" customFormat="1" ht="30" customHeight="1" x14ac:dyDescent="0.7">
      <c r="B480" s="316"/>
      <c r="C480" s="446"/>
      <c r="D480" s="408"/>
      <c r="E480" s="464"/>
      <c r="F480" s="469"/>
      <c r="G480" s="466"/>
      <c r="H480" s="403"/>
      <c r="I480" s="366"/>
      <c r="J480" s="324"/>
      <c r="K480" s="482"/>
      <c r="L480" s="481"/>
      <c r="N480" s="486"/>
    </row>
    <row r="481" spans="2:14" s="477" customFormat="1" ht="30" customHeight="1" x14ac:dyDescent="0.7">
      <c r="B481" s="325"/>
      <c r="C481" s="343"/>
      <c r="D481" s="409" t="s">
        <v>406</v>
      </c>
      <c r="E481" s="467"/>
      <c r="F481" s="327"/>
      <c r="G481" s="330"/>
      <c r="H481" s="468">
        <v>44629</v>
      </c>
      <c r="I481" s="367"/>
      <c r="J481" s="324"/>
      <c r="K481" s="482"/>
      <c r="L481" s="481"/>
      <c r="N481" s="409"/>
    </row>
    <row r="482" spans="2:14" s="477" customFormat="1" ht="30" customHeight="1" x14ac:dyDescent="0.7">
      <c r="B482" s="316">
        <v>239</v>
      </c>
      <c r="C482" s="446" t="s">
        <v>1192</v>
      </c>
      <c r="D482" s="408" t="s">
        <v>403</v>
      </c>
      <c r="E482" s="464" t="s">
        <v>825</v>
      </c>
      <c r="F482" s="469">
        <f t="shared" ref="F482" si="59">N482*1.07</f>
        <v>2033.0000000000002</v>
      </c>
      <c r="G482" s="466">
        <f t="shared" ref="G482" si="60">H483</f>
        <v>44630</v>
      </c>
      <c r="H482" s="403" t="s">
        <v>932</v>
      </c>
      <c r="I482" s="366">
        <v>1</v>
      </c>
      <c r="J482" s="324"/>
      <c r="K482" s="482"/>
      <c r="L482" s="481"/>
      <c r="N482" s="486">
        <v>1900</v>
      </c>
    </row>
    <row r="483" spans="2:14" s="477" customFormat="1" ht="30" customHeight="1" x14ac:dyDescent="0.7">
      <c r="B483" s="325"/>
      <c r="C483" s="343"/>
      <c r="D483" s="409"/>
      <c r="E483" s="467" t="s">
        <v>826</v>
      </c>
      <c r="F483" s="327"/>
      <c r="G483" s="330"/>
      <c r="H483" s="468">
        <v>44630</v>
      </c>
      <c r="I483" s="367"/>
      <c r="J483" s="324"/>
      <c r="K483" s="482"/>
      <c r="L483" s="481"/>
      <c r="N483" s="409"/>
    </row>
    <row r="484" spans="2:14" s="477" customFormat="1" ht="30" customHeight="1" x14ac:dyDescent="0.7">
      <c r="B484" s="316">
        <v>240</v>
      </c>
      <c r="C484" s="446" t="s">
        <v>281</v>
      </c>
      <c r="D484" s="410" t="s">
        <v>757</v>
      </c>
      <c r="E484" s="464" t="s">
        <v>827</v>
      </c>
      <c r="F484" s="469">
        <f t="shared" ref="F484" si="61">N484*1.07</f>
        <v>18992.5</v>
      </c>
      <c r="G484" s="466">
        <f t="shared" ref="G484" si="62">H485</f>
        <v>44630</v>
      </c>
      <c r="H484" s="403" t="s">
        <v>933</v>
      </c>
      <c r="I484" s="366">
        <v>1</v>
      </c>
      <c r="J484" s="324"/>
      <c r="K484" s="482"/>
      <c r="L484" s="481"/>
      <c r="N484" s="486">
        <v>17750</v>
      </c>
    </row>
    <row r="485" spans="2:14" s="477" customFormat="1" ht="30" customHeight="1" x14ac:dyDescent="0.7">
      <c r="B485" s="325"/>
      <c r="C485" s="343"/>
      <c r="D485" s="409" t="s">
        <v>402</v>
      </c>
      <c r="E485" s="467" t="s">
        <v>828</v>
      </c>
      <c r="F485" s="355"/>
      <c r="G485" s="330"/>
      <c r="H485" s="468">
        <v>44630</v>
      </c>
      <c r="I485" s="367"/>
      <c r="J485" s="324"/>
      <c r="K485" s="482"/>
      <c r="L485" s="481"/>
      <c r="N485" s="409"/>
    </row>
    <row r="486" spans="2:14" s="477" customFormat="1" ht="30" customHeight="1" x14ac:dyDescent="0.7">
      <c r="B486" s="316">
        <v>241</v>
      </c>
      <c r="C486" s="446" t="s">
        <v>1196</v>
      </c>
      <c r="D486" s="408" t="s">
        <v>117</v>
      </c>
      <c r="E486" s="464" t="s">
        <v>1121</v>
      </c>
      <c r="F486" s="465">
        <f t="shared" ref="F486" si="63">N486*1.07</f>
        <v>13696</v>
      </c>
      <c r="G486" s="466">
        <f t="shared" ref="G486" si="64">H487</f>
        <v>242957</v>
      </c>
      <c r="H486" s="403" t="s">
        <v>1020</v>
      </c>
      <c r="I486" s="366">
        <v>1</v>
      </c>
      <c r="J486" s="324"/>
      <c r="K486" s="482"/>
      <c r="L486" s="481"/>
      <c r="N486" s="486">
        <v>12800</v>
      </c>
    </row>
    <row r="487" spans="2:14" s="477" customFormat="1" ht="30" customHeight="1" x14ac:dyDescent="0.7">
      <c r="B487" s="325"/>
      <c r="C487" s="343"/>
      <c r="D487" s="409"/>
      <c r="E487" s="467"/>
      <c r="F487" s="327"/>
      <c r="G487" s="330"/>
      <c r="H487" s="468">
        <v>242957</v>
      </c>
      <c r="I487" s="367"/>
      <c r="J487" s="324"/>
      <c r="K487" s="482"/>
      <c r="L487" s="481"/>
      <c r="N487" s="409"/>
    </row>
    <row r="488" spans="2:14" s="477" customFormat="1" ht="30" customHeight="1" x14ac:dyDescent="0.7">
      <c r="B488" s="316">
        <v>242</v>
      </c>
      <c r="C488" s="446" t="s">
        <v>1197</v>
      </c>
      <c r="D488" s="408" t="s">
        <v>1123</v>
      </c>
      <c r="E488" s="464" t="s">
        <v>1122</v>
      </c>
      <c r="F488" s="469">
        <f t="shared" ref="F488" si="65">N488*1.07</f>
        <v>50825</v>
      </c>
      <c r="G488" s="466">
        <f t="shared" ref="G488" si="66">H489</f>
        <v>242957</v>
      </c>
      <c r="H488" s="403" t="s">
        <v>1023</v>
      </c>
      <c r="I488" s="366">
        <v>1</v>
      </c>
      <c r="J488" s="324"/>
      <c r="K488" s="482"/>
      <c r="L488" s="481"/>
      <c r="N488" s="486">
        <v>47500</v>
      </c>
    </row>
    <row r="489" spans="2:14" s="477" customFormat="1" ht="30" customHeight="1" x14ac:dyDescent="0.7">
      <c r="B489" s="325"/>
      <c r="C489" s="343"/>
      <c r="D489" s="409"/>
      <c r="E489" s="467" t="s">
        <v>1120</v>
      </c>
      <c r="F489" s="355"/>
      <c r="G489" s="330"/>
      <c r="H489" s="468">
        <v>242957</v>
      </c>
      <c r="I489" s="367"/>
      <c r="J489" s="324"/>
      <c r="K489" s="482"/>
      <c r="L489" s="481"/>
      <c r="N489" s="409"/>
    </row>
    <row r="490" spans="2:14" s="477" customFormat="1" ht="30" customHeight="1" x14ac:dyDescent="0.7">
      <c r="B490" s="316">
        <v>243</v>
      </c>
      <c r="C490" s="446" t="s">
        <v>131</v>
      </c>
      <c r="D490" s="408" t="s">
        <v>407</v>
      </c>
      <c r="E490" s="464" t="s">
        <v>829</v>
      </c>
      <c r="F490" s="465">
        <f t="shared" ref="F490" si="67">N490*1.07</f>
        <v>2157.1200000000003</v>
      </c>
      <c r="G490" s="466">
        <f t="shared" ref="G490" si="68">H491</f>
        <v>44634</v>
      </c>
      <c r="H490" s="403" t="s">
        <v>934</v>
      </c>
      <c r="I490" s="366">
        <v>1</v>
      </c>
      <c r="J490" s="324"/>
      <c r="K490" s="482"/>
      <c r="L490" s="481"/>
      <c r="N490" s="486">
        <v>2016</v>
      </c>
    </row>
    <row r="491" spans="2:14" s="477" customFormat="1" ht="30" customHeight="1" x14ac:dyDescent="0.7">
      <c r="B491" s="325"/>
      <c r="C491" s="343"/>
      <c r="D491" s="409" t="s">
        <v>408</v>
      </c>
      <c r="E491" s="467" t="s">
        <v>830</v>
      </c>
      <c r="F491" s="355"/>
      <c r="G491" s="330"/>
      <c r="H491" s="468">
        <v>44634</v>
      </c>
      <c r="I491" s="367"/>
      <c r="J491" s="324"/>
      <c r="K491" s="482"/>
      <c r="L491" s="481"/>
      <c r="N491" s="409"/>
    </row>
    <row r="492" spans="2:14" s="477" customFormat="1" ht="30" customHeight="1" x14ac:dyDescent="0.7">
      <c r="B492" s="316">
        <v>244</v>
      </c>
      <c r="C492" s="446" t="s">
        <v>1198</v>
      </c>
      <c r="D492" s="408" t="s">
        <v>756</v>
      </c>
      <c r="E492" s="464" t="s">
        <v>831</v>
      </c>
      <c r="F492" s="465">
        <f t="shared" ref="F492" si="69">N492*1.07</f>
        <v>25573</v>
      </c>
      <c r="G492" s="466">
        <f t="shared" ref="G492" si="70">H493</f>
        <v>44634</v>
      </c>
      <c r="H492" s="403" t="s">
        <v>935</v>
      </c>
      <c r="I492" s="366">
        <v>1</v>
      </c>
      <c r="J492" s="324"/>
      <c r="K492" s="482"/>
      <c r="L492" s="481"/>
      <c r="N492" s="486">
        <v>23900</v>
      </c>
    </row>
    <row r="493" spans="2:14" s="477" customFormat="1" ht="30" customHeight="1" x14ac:dyDescent="0.7">
      <c r="B493" s="325"/>
      <c r="C493" s="343"/>
      <c r="D493" s="409"/>
      <c r="E493" s="467" t="s">
        <v>832</v>
      </c>
      <c r="F493" s="327"/>
      <c r="G493" s="330"/>
      <c r="H493" s="468">
        <v>44634</v>
      </c>
      <c r="I493" s="367"/>
      <c r="J493" s="324"/>
      <c r="K493" s="482"/>
      <c r="L493" s="481"/>
      <c r="N493" s="409"/>
    </row>
    <row r="494" spans="2:14" s="477" customFormat="1" ht="30" customHeight="1" x14ac:dyDescent="0.7">
      <c r="B494" s="316">
        <v>245</v>
      </c>
      <c r="C494" s="446" t="s">
        <v>55</v>
      </c>
      <c r="D494" s="408" t="s">
        <v>422</v>
      </c>
      <c r="E494" s="464" t="s">
        <v>833</v>
      </c>
      <c r="F494" s="469">
        <f t="shared" ref="F494" si="71">N494*1.07</f>
        <v>98975</v>
      </c>
      <c r="G494" s="466">
        <f t="shared" ref="G494" si="72">H495</f>
        <v>44634</v>
      </c>
      <c r="H494" s="403" t="s">
        <v>936</v>
      </c>
      <c r="I494" s="366">
        <v>1</v>
      </c>
      <c r="J494" s="324"/>
      <c r="K494" s="482"/>
      <c r="L494" s="481"/>
      <c r="N494" s="486">
        <v>92500</v>
      </c>
    </row>
    <row r="495" spans="2:14" s="477" customFormat="1" ht="30" customHeight="1" x14ac:dyDescent="0.7">
      <c r="B495" s="325"/>
      <c r="C495" s="343"/>
      <c r="D495" s="409"/>
      <c r="E495" s="467" t="s">
        <v>834</v>
      </c>
      <c r="F495" s="355"/>
      <c r="G495" s="330"/>
      <c r="H495" s="468">
        <v>44634</v>
      </c>
      <c r="I495" s="367"/>
      <c r="J495" s="324"/>
      <c r="K495" s="482"/>
      <c r="L495" s="481"/>
      <c r="N495" s="409"/>
    </row>
    <row r="496" spans="2:14" s="477" customFormat="1" ht="30" customHeight="1" x14ac:dyDescent="0.7">
      <c r="B496" s="316">
        <v>246</v>
      </c>
      <c r="C496" s="446" t="s">
        <v>42</v>
      </c>
      <c r="D496" s="408" t="s">
        <v>404</v>
      </c>
      <c r="E496" s="464" t="s">
        <v>835</v>
      </c>
      <c r="F496" s="465">
        <f t="shared" ref="F496" si="73">N496*1.07</f>
        <v>7971.5000000000009</v>
      </c>
      <c r="G496" s="466">
        <f t="shared" ref="G496" si="74">H497</f>
        <v>44634</v>
      </c>
      <c r="H496" s="403" t="s">
        <v>937</v>
      </c>
      <c r="I496" s="366">
        <v>1</v>
      </c>
      <c r="J496" s="324"/>
      <c r="K496" s="482"/>
      <c r="L496" s="481"/>
      <c r="N496" s="486">
        <v>7450</v>
      </c>
    </row>
    <row r="497" spans="2:14" s="477" customFormat="1" ht="30" customHeight="1" x14ac:dyDescent="0.7">
      <c r="B497" s="325"/>
      <c r="C497" s="343"/>
      <c r="D497" s="409"/>
      <c r="E497" s="467" t="s">
        <v>447</v>
      </c>
      <c r="F497" s="355"/>
      <c r="G497" s="330"/>
      <c r="H497" s="468">
        <v>44634</v>
      </c>
      <c r="I497" s="367"/>
      <c r="J497" s="324"/>
      <c r="K497" s="482"/>
      <c r="L497" s="481"/>
      <c r="N497" s="409"/>
    </row>
    <row r="498" spans="2:14" s="477" customFormat="1" ht="30" customHeight="1" x14ac:dyDescent="0.7">
      <c r="B498" s="316">
        <v>247</v>
      </c>
      <c r="C498" s="446" t="s">
        <v>42</v>
      </c>
      <c r="D498" s="408" t="s">
        <v>404</v>
      </c>
      <c r="E498" s="464" t="s">
        <v>836</v>
      </c>
      <c r="F498" s="465">
        <f t="shared" ref="F498" si="75">N498*1.07</f>
        <v>24021.5</v>
      </c>
      <c r="G498" s="466">
        <f t="shared" ref="G498" si="76">H499</f>
        <v>44634</v>
      </c>
      <c r="H498" s="403" t="s">
        <v>938</v>
      </c>
      <c r="I498" s="366">
        <v>1</v>
      </c>
      <c r="J498" s="324"/>
      <c r="K498" s="482"/>
      <c r="L498" s="481"/>
      <c r="N498" s="486">
        <v>22450</v>
      </c>
    </row>
    <row r="499" spans="2:14" s="477" customFormat="1" ht="30" customHeight="1" x14ac:dyDescent="0.7">
      <c r="B499" s="325"/>
      <c r="C499" s="343"/>
      <c r="D499" s="409"/>
      <c r="E499" s="467" t="s">
        <v>482</v>
      </c>
      <c r="F499" s="355"/>
      <c r="G499" s="330"/>
      <c r="H499" s="468">
        <v>44634</v>
      </c>
      <c r="I499" s="367"/>
      <c r="J499" s="324"/>
      <c r="K499" s="482"/>
      <c r="L499" s="481"/>
      <c r="N499" s="409"/>
    </row>
    <row r="500" spans="2:14" s="477" customFormat="1" ht="30" customHeight="1" x14ac:dyDescent="0.7">
      <c r="B500" s="316">
        <v>248</v>
      </c>
      <c r="C500" s="446" t="s">
        <v>1202</v>
      </c>
      <c r="D500" s="410" t="s">
        <v>763</v>
      </c>
      <c r="E500" s="464" t="s">
        <v>837</v>
      </c>
      <c r="F500" s="465">
        <f t="shared" ref="F500" si="77">N500*1.07</f>
        <v>92448</v>
      </c>
      <c r="G500" s="466">
        <f t="shared" ref="G500" si="78">H501</f>
        <v>44634</v>
      </c>
      <c r="H500" s="403" t="s">
        <v>939</v>
      </c>
      <c r="I500" s="366">
        <v>1</v>
      </c>
      <c r="J500" s="324"/>
      <c r="K500" s="482"/>
      <c r="L500" s="481"/>
      <c r="N500" s="486">
        <v>86400</v>
      </c>
    </row>
    <row r="501" spans="2:14" s="477" customFormat="1" ht="30" customHeight="1" x14ac:dyDescent="0.7">
      <c r="B501" s="325"/>
      <c r="C501" s="343"/>
      <c r="D501" s="409" t="s">
        <v>764</v>
      </c>
      <c r="E501" s="467" t="s">
        <v>838</v>
      </c>
      <c r="F501" s="355"/>
      <c r="G501" s="330"/>
      <c r="H501" s="468">
        <v>44634</v>
      </c>
      <c r="I501" s="367"/>
      <c r="J501" s="324"/>
      <c r="K501" s="482"/>
      <c r="L501" s="481"/>
      <c r="N501" s="409"/>
    </row>
    <row r="502" spans="2:14" s="477" customFormat="1" ht="30" customHeight="1" x14ac:dyDescent="0.7">
      <c r="B502" s="316">
        <v>249</v>
      </c>
      <c r="C502" s="446" t="s">
        <v>1202</v>
      </c>
      <c r="D502" s="408" t="s">
        <v>1125</v>
      </c>
      <c r="E502" s="464" t="s">
        <v>1124</v>
      </c>
      <c r="F502" s="465">
        <f t="shared" ref="F502" si="79">N502*1.07</f>
        <v>13910</v>
      </c>
      <c r="G502" s="466">
        <f t="shared" ref="G502" si="80">H503</f>
        <v>242961</v>
      </c>
      <c r="H502" s="403" t="s">
        <v>1026</v>
      </c>
      <c r="I502" s="366">
        <v>1</v>
      </c>
      <c r="J502" s="324"/>
      <c r="K502" s="482"/>
      <c r="L502" s="481"/>
      <c r="N502" s="486">
        <v>13000</v>
      </c>
    </row>
    <row r="503" spans="2:14" s="477" customFormat="1" ht="30" customHeight="1" x14ac:dyDescent="0.7">
      <c r="B503" s="325"/>
      <c r="C503" s="343"/>
      <c r="D503" s="409"/>
      <c r="E503" s="467"/>
      <c r="F503" s="355"/>
      <c r="G503" s="330"/>
      <c r="H503" s="468">
        <v>242961</v>
      </c>
      <c r="I503" s="367"/>
      <c r="J503" s="324"/>
      <c r="K503" s="482"/>
      <c r="L503" s="481"/>
      <c r="N503" s="409"/>
    </row>
    <row r="504" spans="2:14" s="477" customFormat="1" ht="37.5" customHeight="1" x14ac:dyDescent="0.7">
      <c r="B504" s="316">
        <v>250</v>
      </c>
      <c r="C504" s="446" t="s">
        <v>178</v>
      </c>
      <c r="D504" s="408" t="s">
        <v>179</v>
      </c>
      <c r="E504" s="464" t="s">
        <v>1126</v>
      </c>
      <c r="F504" s="465">
        <f t="shared" ref="F504" si="81">N504*1.07</f>
        <v>94695</v>
      </c>
      <c r="G504" s="466">
        <f t="shared" ref="G504" si="82">H505</f>
        <v>242961</v>
      </c>
      <c r="H504" s="403" t="s">
        <v>1029</v>
      </c>
      <c r="I504" s="366">
        <v>1</v>
      </c>
      <c r="J504" s="324"/>
      <c r="K504" s="482"/>
      <c r="L504" s="481"/>
      <c r="N504" s="486">
        <v>88500</v>
      </c>
    </row>
    <row r="505" spans="2:14" s="477" customFormat="1" ht="30" customHeight="1" x14ac:dyDescent="0.7">
      <c r="B505" s="325"/>
      <c r="C505" s="343"/>
      <c r="D505" s="409"/>
      <c r="E505" s="467"/>
      <c r="F505" s="355"/>
      <c r="G505" s="330"/>
      <c r="H505" s="468">
        <v>242961</v>
      </c>
      <c r="I505" s="367"/>
      <c r="J505" s="324"/>
      <c r="K505" s="482"/>
      <c r="L505" s="481"/>
      <c r="N505" s="409"/>
    </row>
    <row r="506" spans="2:14" s="477" customFormat="1" ht="30" customHeight="1" x14ac:dyDescent="0.7">
      <c r="B506" s="316">
        <v>251</v>
      </c>
      <c r="C506" s="450" t="s">
        <v>719</v>
      </c>
      <c r="D506" s="408" t="s">
        <v>1128</v>
      </c>
      <c r="E506" s="464" t="s">
        <v>1127</v>
      </c>
      <c r="F506" s="465">
        <f t="shared" ref="F506" si="83">N506*1.07</f>
        <v>92555</v>
      </c>
      <c r="G506" s="466">
        <f t="shared" ref="G506" si="84">H507</f>
        <v>242961</v>
      </c>
      <c r="H506" s="403" t="s">
        <v>1031</v>
      </c>
      <c r="I506" s="366">
        <v>1</v>
      </c>
      <c r="J506" s="324"/>
      <c r="K506" s="482"/>
      <c r="L506" s="481"/>
      <c r="N506" s="486">
        <v>86500</v>
      </c>
    </row>
    <row r="507" spans="2:14" s="477" customFormat="1" ht="30" customHeight="1" x14ac:dyDescent="0.7">
      <c r="B507" s="325"/>
      <c r="C507" s="343"/>
      <c r="D507" s="409"/>
      <c r="E507" s="467"/>
      <c r="F507" s="327"/>
      <c r="G507" s="330"/>
      <c r="H507" s="468">
        <v>242961</v>
      </c>
      <c r="I507" s="367"/>
      <c r="J507" s="324"/>
      <c r="K507" s="482"/>
      <c r="L507" s="481"/>
      <c r="N507" s="409"/>
    </row>
    <row r="508" spans="2:14" s="477" customFormat="1" ht="30" customHeight="1" x14ac:dyDescent="0.7">
      <c r="B508" s="316">
        <v>252</v>
      </c>
      <c r="C508" s="446" t="s">
        <v>1203</v>
      </c>
      <c r="D508" s="408" t="s">
        <v>765</v>
      </c>
      <c r="E508" s="464" t="s">
        <v>839</v>
      </c>
      <c r="F508" s="469">
        <f t="shared" ref="F508" si="85">N508*1.07</f>
        <v>20330</v>
      </c>
      <c r="G508" s="466">
        <f t="shared" ref="G508" si="86">H509</f>
        <v>44635</v>
      </c>
      <c r="H508" s="403" t="s">
        <v>940</v>
      </c>
      <c r="I508" s="366">
        <v>1</v>
      </c>
      <c r="J508" s="324"/>
      <c r="K508" s="482"/>
      <c r="L508" s="481"/>
      <c r="N508" s="486">
        <v>19000</v>
      </c>
    </row>
    <row r="509" spans="2:14" s="477" customFormat="1" ht="30" customHeight="1" x14ac:dyDescent="0.7">
      <c r="B509" s="325"/>
      <c r="C509" s="343"/>
      <c r="D509" s="409"/>
      <c r="E509" s="467" t="s">
        <v>447</v>
      </c>
      <c r="F509" s="327"/>
      <c r="G509" s="330"/>
      <c r="H509" s="468">
        <v>44635</v>
      </c>
      <c r="I509" s="367"/>
      <c r="J509" s="324"/>
      <c r="K509" s="482"/>
      <c r="L509" s="481"/>
      <c r="N509" s="409"/>
    </row>
    <row r="510" spans="2:14" s="477" customFormat="1" ht="33" customHeight="1" x14ac:dyDescent="0.7">
      <c r="B510" s="316">
        <v>253</v>
      </c>
      <c r="C510" s="446" t="s">
        <v>1204</v>
      </c>
      <c r="D510" s="408" t="s">
        <v>1106</v>
      </c>
      <c r="E510" s="464" t="s">
        <v>1129</v>
      </c>
      <c r="F510" s="469">
        <f t="shared" ref="F510" si="87">N510*1.07</f>
        <v>32827.599999999999</v>
      </c>
      <c r="G510" s="466">
        <f t="shared" ref="G510" si="88">H511</f>
        <v>242962</v>
      </c>
      <c r="H510" s="403" t="s">
        <v>1034</v>
      </c>
      <c r="I510" s="366">
        <v>1</v>
      </c>
      <c r="J510" s="324"/>
      <c r="K510" s="482"/>
      <c r="L510" s="481"/>
      <c r="N510" s="487">
        <v>30680</v>
      </c>
    </row>
    <row r="511" spans="2:14" s="477" customFormat="1" ht="30" customHeight="1" x14ac:dyDescent="0.7">
      <c r="B511" s="325"/>
      <c r="C511" s="343"/>
      <c r="D511" s="409"/>
      <c r="E511" s="467"/>
      <c r="F511" s="327"/>
      <c r="G511" s="330"/>
      <c r="H511" s="468">
        <v>242962</v>
      </c>
      <c r="I511" s="367"/>
      <c r="J511" s="324"/>
      <c r="K511" s="482"/>
      <c r="L511" s="481"/>
      <c r="N511" s="412"/>
    </row>
    <row r="512" spans="2:14" s="477" customFormat="1" ht="30" customHeight="1" x14ac:dyDescent="0.7">
      <c r="B512" s="316">
        <v>254</v>
      </c>
      <c r="C512" s="446" t="s">
        <v>1196</v>
      </c>
      <c r="D512" s="410" t="s">
        <v>117</v>
      </c>
      <c r="E512" s="464" t="s">
        <v>1130</v>
      </c>
      <c r="F512" s="469">
        <f t="shared" ref="F512" si="89">N512*1.07</f>
        <v>99766.8</v>
      </c>
      <c r="G512" s="466">
        <f t="shared" ref="G512" si="90">H513</f>
        <v>242962</v>
      </c>
      <c r="H512" s="403" t="s">
        <v>1037</v>
      </c>
      <c r="I512" s="366">
        <v>1</v>
      </c>
      <c r="J512" s="324"/>
      <c r="K512" s="482"/>
      <c r="L512" s="481"/>
      <c r="N512" s="486">
        <v>93240</v>
      </c>
    </row>
    <row r="513" spans="2:14" s="477" customFormat="1" ht="30" customHeight="1" x14ac:dyDescent="0.7">
      <c r="B513" s="325"/>
      <c r="C513" s="343"/>
      <c r="D513" s="409"/>
      <c r="E513" s="467"/>
      <c r="F513" s="327"/>
      <c r="G513" s="330"/>
      <c r="H513" s="468">
        <v>242962</v>
      </c>
      <c r="I513" s="367"/>
      <c r="J513" s="324"/>
      <c r="K513" s="482"/>
      <c r="L513" s="481"/>
      <c r="N513" s="409"/>
    </row>
    <row r="514" spans="2:14" s="477" customFormat="1" ht="30" customHeight="1" x14ac:dyDescent="0.7">
      <c r="B514" s="316">
        <v>255</v>
      </c>
      <c r="C514" s="446" t="s">
        <v>139</v>
      </c>
      <c r="D514" s="408" t="s">
        <v>766</v>
      </c>
      <c r="E514" s="464" t="s">
        <v>842</v>
      </c>
      <c r="F514" s="469">
        <f t="shared" ref="F514" si="91">N514*1.07</f>
        <v>43335</v>
      </c>
      <c r="G514" s="466">
        <f t="shared" ref="G514" si="92">H515</f>
        <v>44636</v>
      </c>
      <c r="H514" s="403" t="s">
        <v>942</v>
      </c>
      <c r="I514" s="366">
        <v>1</v>
      </c>
      <c r="J514" s="324"/>
      <c r="K514" s="482"/>
      <c r="L514" s="481"/>
      <c r="N514" s="486">
        <v>40500</v>
      </c>
    </row>
    <row r="515" spans="2:14" s="477" customFormat="1" ht="30" customHeight="1" x14ac:dyDescent="0.7">
      <c r="B515" s="325"/>
      <c r="C515" s="343"/>
      <c r="D515" s="409"/>
      <c r="E515" s="467" t="s">
        <v>843</v>
      </c>
      <c r="F515" s="327"/>
      <c r="G515" s="330"/>
      <c r="H515" s="468">
        <v>44636</v>
      </c>
      <c r="I515" s="367"/>
      <c r="J515" s="324"/>
      <c r="K515" s="482"/>
      <c r="L515" s="481"/>
      <c r="N515" s="409"/>
    </row>
    <row r="516" spans="2:14" s="477" customFormat="1" ht="30" customHeight="1" x14ac:dyDescent="0.7">
      <c r="B516" s="316">
        <v>256</v>
      </c>
      <c r="C516" s="446" t="s">
        <v>139</v>
      </c>
      <c r="D516" s="408" t="s">
        <v>766</v>
      </c>
      <c r="E516" s="464" t="s">
        <v>844</v>
      </c>
      <c r="F516" s="469">
        <f t="shared" ref="F516" si="93">N516*1.07</f>
        <v>35823.599999999999</v>
      </c>
      <c r="G516" s="466">
        <f t="shared" ref="G516" si="94">H517</f>
        <v>44636</v>
      </c>
      <c r="H516" s="403" t="s">
        <v>943</v>
      </c>
      <c r="I516" s="366">
        <v>1</v>
      </c>
      <c r="J516" s="324"/>
      <c r="K516" s="482"/>
      <c r="L516" s="481"/>
      <c r="N516" s="486">
        <v>33480</v>
      </c>
    </row>
    <row r="517" spans="2:14" s="477" customFormat="1" ht="30" customHeight="1" x14ac:dyDescent="0.7">
      <c r="B517" s="325"/>
      <c r="C517" s="343"/>
      <c r="D517" s="409"/>
      <c r="E517" s="467" t="s">
        <v>845</v>
      </c>
      <c r="F517" s="327"/>
      <c r="G517" s="330"/>
      <c r="H517" s="468">
        <v>44636</v>
      </c>
      <c r="I517" s="367"/>
      <c r="J517" s="324"/>
      <c r="K517" s="482"/>
      <c r="L517" s="481"/>
      <c r="N517" s="409"/>
    </row>
    <row r="518" spans="2:14" s="477" customFormat="1" ht="30" customHeight="1" x14ac:dyDescent="0.7">
      <c r="B518" s="316">
        <v>257</v>
      </c>
      <c r="C518" s="446" t="s">
        <v>139</v>
      </c>
      <c r="D518" s="408" t="s">
        <v>766</v>
      </c>
      <c r="E518" s="464" t="s">
        <v>846</v>
      </c>
      <c r="F518" s="469">
        <f t="shared" ref="F518" si="95">N518*1.07</f>
        <v>5392.8</v>
      </c>
      <c r="G518" s="466">
        <f t="shared" ref="G518" si="96">H519</f>
        <v>44636</v>
      </c>
      <c r="H518" s="403" t="s">
        <v>944</v>
      </c>
      <c r="I518" s="366">
        <v>1</v>
      </c>
      <c r="J518" s="324"/>
      <c r="K518" s="482"/>
      <c r="L518" s="481"/>
      <c r="N518" s="486">
        <v>5040</v>
      </c>
    </row>
    <row r="519" spans="2:14" s="477" customFormat="1" ht="30" customHeight="1" x14ac:dyDescent="0.7">
      <c r="B519" s="325"/>
      <c r="C519" s="343"/>
      <c r="D519" s="409"/>
      <c r="E519" s="467" t="s">
        <v>847</v>
      </c>
      <c r="F519" s="327"/>
      <c r="G519" s="330"/>
      <c r="H519" s="468">
        <v>44636</v>
      </c>
      <c r="I519" s="367"/>
      <c r="J519" s="324"/>
      <c r="K519" s="482"/>
      <c r="L519" s="481"/>
      <c r="N519" s="409"/>
    </row>
    <row r="520" spans="2:14" s="477" customFormat="1" ht="30" customHeight="1" x14ac:dyDescent="0.7">
      <c r="B520" s="316">
        <v>258</v>
      </c>
      <c r="C520" s="446" t="s">
        <v>186</v>
      </c>
      <c r="D520" s="408" t="s">
        <v>649</v>
      </c>
      <c r="E520" s="464" t="s">
        <v>1131</v>
      </c>
      <c r="F520" s="469">
        <f t="shared" ref="F520" si="97">N520*1.07</f>
        <v>33084.400000000001</v>
      </c>
      <c r="G520" s="466">
        <f t="shared" ref="G520" si="98">H521</f>
        <v>242963</v>
      </c>
      <c r="H520" s="403" t="s">
        <v>1040</v>
      </c>
      <c r="I520" s="366">
        <v>1</v>
      </c>
      <c r="J520" s="324"/>
      <c r="K520" s="482"/>
      <c r="L520" s="481"/>
      <c r="N520" s="486">
        <v>30920</v>
      </c>
    </row>
    <row r="521" spans="2:14" s="477" customFormat="1" ht="30" customHeight="1" x14ac:dyDescent="0.7">
      <c r="B521" s="325"/>
      <c r="C521" s="343"/>
      <c r="D521" s="409"/>
      <c r="E521" s="467" t="s">
        <v>1132</v>
      </c>
      <c r="F521" s="327"/>
      <c r="G521" s="330"/>
      <c r="H521" s="468">
        <v>242963</v>
      </c>
      <c r="I521" s="367"/>
      <c r="J521" s="324"/>
      <c r="K521" s="482"/>
      <c r="L521" s="481"/>
      <c r="N521" s="409"/>
    </row>
    <row r="522" spans="2:14" s="477" customFormat="1" ht="30" customHeight="1" x14ac:dyDescent="0.7">
      <c r="B522" s="316">
        <v>259</v>
      </c>
      <c r="C522" s="446" t="s">
        <v>131</v>
      </c>
      <c r="D522" s="408" t="s">
        <v>407</v>
      </c>
      <c r="E522" s="464" t="s">
        <v>840</v>
      </c>
      <c r="F522" s="469">
        <f t="shared" ref="F522" si="99">N522*1.07</f>
        <v>813.2</v>
      </c>
      <c r="G522" s="466">
        <f t="shared" ref="G522" si="100">H523</f>
        <v>44636</v>
      </c>
      <c r="H522" s="403" t="s">
        <v>941</v>
      </c>
      <c r="I522" s="366">
        <v>1</v>
      </c>
      <c r="J522" s="324"/>
      <c r="K522" s="482"/>
      <c r="L522" s="481"/>
      <c r="N522" s="486">
        <v>760</v>
      </c>
    </row>
    <row r="523" spans="2:14" s="477" customFormat="1" ht="30" customHeight="1" x14ac:dyDescent="0.7">
      <c r="B523" s="325"/>
      <c r="C523" s="343"/>
      <c r="D523" s="409" t="s">
        <v>408</v>
      </c>
      <c r="E523" s="467" t="s">
        <v>841</v>
      </c>
      <c r="F523" s="355"/>
      <c r="G523" s="330"/>
      <c r="H523" s="468">
        <v>44636</v>
      </c>
      <c r="I523" s="367"/>
      <c r="J523" s="324"/>
      <c r="K523" s="482"/>
      <c r="L523" s="481"/>
      <c r="N523" s="409"/>
    </row>
    <row r="524" spans="2:14" s="477" customFormat="1" ht="30" customHeight="1" x14ac:dyDescent="0.7">
      <c r="B524" s="316">
        <v>260</v>
      </c>
      <c r="C524" s="446" t="s">
        <v>735</v>
      </c>
      <c r="D524" s="408" t="s">
        <v>418</v>
      </c>
      <c r="E524" s="464" t="s">
        <v>857</v>
      </c>
      <c r="F524" s="465">
        <f t="shared" ref="F524" si="101">N524*1.07</f>
        <v>11556</v>
      </c>
      <c r="G524" s="466">
        <f t="shared" ref="G524" si="102">H525</f>
        <v>44637</v>
      </c>
      <c r="H524" s="403" t="s">
        <v>952</v>
      </c>
      <c r="I524" s="366">
        <v>1</v>
      </c>
      <c r="J524" s="324"/>
      <c r="K524" s="482"/>
      <c r="L524" s="481"/>
      <c r="N524" s="486">
        <v>10800</v>
      </c>
    </row>
    <row r="525" spans="2:14" s="477" customFormat="1" ht="30" customHeight="1" x14ac:dyDescent="0.7">
      <c r="B525" s="325"/>
      <c r="C525" s="343"/>
      <c r="D525" s="409"/>
      <c r="E525" s="467" t="s">
        <v>447</v>
      </c>
      <c r="F525" s="355"/>
      <c r="G525" s="330"/>
      <c r="H525" s="468">
        <v>44637</v>
      </c>
      <c r="I525" s="367"/>
      <c r="J525" s="324"/>
      <c r="K525" s="482"/>
      <c r="L525" s="481"/>
      <c r="N525" s="409"/>
    </row>
    <row r="526" spans="2:14" s="477" customFormat="1" ht="30" customHeight="1" x14ac:dyDescent="0.7">
      <c r="B526" s="316">
        <v>261</v>
      </c>
      <c r="C526" s="446" t="s">
        <v>732</v>
      </c>
      <c r="D526" s="408" t="s">
        <v>179</v>
      </c>
      <c r="E526" s="464" t="s">
        <v>858</v>
      </c>
      <c r="F526" s="465">
        <f t="shared" ref="F526" si="103">N526*1.07</f>
        <v>42372</v>
      </c>
      <c r="G526" s="466">
        <f t="shared" ref="G526" si="104">H527</f>
        <v>44637</v>
      </c>
      <c r="H526" s="403" t="s">
        <v>953</v>
      </c>
      <c r="I526" s="366">
        <v>1</v>
      </c>
      <c r="J526" s="324"/>
      <c r="K526" s="482"/>
      <c r="L526" s="481"/>
      <c r="N526" s="486">
        <v>39600</v>
      </c>
    </row>
    <row r="527" spans="2:14" s="477" customFormat="1" ht="30" customHeight="1" x14ac:dyDescent="0.7">
      <c r="B527" s="325"/>
      <c r="C527" s="343"/>
      <c r="D527" s="409"/>
      <c r="E527" s="467" t="s">
        <v>447</v>
      </c>
      <c r="F527" s="355"/>
      <c r="G527" s="330"/>
      <c r="H527" s="468">
        <v>44637</v>
      </c>
      <c r="I527" s="367"/>
      <c r="J527" s="324"/>
      <c r="K527" s="482"/>
      <c r="L527" s="481"/>
      <c r="N527" s="409"/>
    </row>
    <row r="528" spans="2:14" s="477" customFormat="1" ht="30" customHeight="1" x14ac:dyDescent="0.7">
      <c r="B528" s="316">
        <v>262</v>
      </c>
      <c r="C528" s="446" t="s">
        <v>732</v>
      </c>
      <c r="D528" s="408" t="s">
        <v>179</v>
      </c>
      <c r="E528" s="464" t="s">
        <v>859</v>
      </c>
      <c r="F528" s="465">
        <f t="shared" ref="F528" si="105">N528*1.07</f>
        <v>26429</v>
      </c>
      <c r="G528" s="466">
        <f t="shared" ref="G528" si="106">H529</f>
        <v>44637</v>
      </c>
      <c r="H528" s="403" t="s">
        <v>954</v>
      </c>
      <c r="I528" s="366">
        <v>1</v>
      </c>
      <c r="J528" s="324"/>
      <c r="K528" s="482"/>
      <c r="L528" s="481"/>
      <c r="N528" s="487">
        <v>24700</v>
      </c>
    </row>
    <row r="529" spans="2:14" s="477" customFormat="1" ht="30" customHeight="1" x14ac:dyDescent="0.7">
      <c r="B529" s="325"/>
      <c r="C529" s="343"/>
      <c r="D529" s="409"/>
      <c r="E529" s="467" t="s">
        <v>860</v>
      </c>
      <c r="F529" s="355"/>
      <c r="G529" s="330"/>
      <c r="H529" s="468">
        <v>44637</v>
      </c>
      <c r="I529" s="367"/>
      <c r="J529" s="324"/>
      <c r="K529" s="482"/>
      <c r="L529" s="481"/>
      <c r="N529" s="412"/>
    </row>
    <row r="530" spans="2:14" s="477" customFormat="1" ht="30" customHeight="1" x14ac:dyDescent="0.7">
      <c r="B530" s="316">
        <v>263</v>
      </c>
      <c r="C530" s="446" t="s">
        <v>42</v>
      </c>
      <c r="D530" s="408" t="s">
        <v>404</v>
      </c>
      <c r="E530" s="464" t="s">
        <v>883</v>
      </c>
      <c r="F530" s="465">
        <f t="shared" ref="F530" si="107">N530*1.07</f>
        <v>19495.400000000001</v>
      </c>
      <c r="G530" s="466">
        <f t="shared" ref="G530" si="108">H531</f>
        <v>44643</v>
      </c>
      <c r="H530" s="403" t="s">
        <v>968</v>
      </c>
      <c r="I530" s="366">
        <v>1</v>
      </c>
      <c r="J530" s="324"/>
      <c r="K530" s="482"/>
      <c r="L530" s="481"/>
      <c r="N530" s="487">
        <v>18220</v>
      </c>
    </row>
    <row r="531" spans="2:14" s="477" customFormat="1" ht="30" customHeight="1" x14ac:dyDescent="0.7">
      <c r="B531" s="325"/>
      <c r="C531" s="343"/>
      <c r="D531" s="409"/>
      <c r="E531" s="467" t="s">
        <v>447</v>
      </c>
      <c r="F531" s="327"/>
      <c r="G531" s="330"/>
      <c r="H531" s="468">
        <v>44643</v>
      </c>
      <c r="I531" s="367"/>
      <c r="J531" s="324"/>
      <c r="K531" s="482"/>
      <c r="L531" s="481"/>
      <c r="N531" s="412"/>
    </row>
    <row r="532" spans="2:14" s="477" customFormat="1" ht="30" customHeight="1" x14ac:dyDescent="0.7">
      <c r="B532" s="316">
        <v>264</v>
      </c>
      <c r="C532" s="446" t="s">
        <v>717</v>
      </c>
      <c r="D532" s="408" t="s">
        <v>664</v>
      </c>
      <c r="E532" s="464" t="s">
        <v>1133</v>
      </c>
      <c r="F532" s="469">
        <f t="shared" ref="F532" si="109">N532*1.07</f>
        <v>7088.75</v>
      </c>
      <c r="G532" s="466">
        <f t="shared" ref="G532" si="110">H533</f>
        <v>242964</v>
      </c>
      <c r="H532" s="403" t="s">
        <v>1043</v>
      </c>
      <c r="I532" s="366">
        <v>1</v>
      </c>
      <c r="J532" s="324"/>
      <c r="K532" s="482"/>
      <c r="L532" s="481"/>
      <c r="N532" s="486">
        <v>6625</v>
      </c>
    </row>
    <row r="533" spans="2:14" s="477" customFormat="1" ht="30" customHeight="1" x14ac:dyDescent="0.7">
      <c r="B533" s="325"/>
      <c r="C533" s="343"/>
      <c r="D533" s="409"/>
      <c r="E533" s="467" t="s">
        <v>447</v>
      </c>
      <c r="F533" s="355"/>
      <c r="G533" s="330"/>
      <c r="H533" s="468">
        <v>242964</v>
      </c>
      <c r="I533" s="367"/>
      <c r="J533" s="324"/>
      <c r="K533" s="482"/>
      <c r="L533" s="481"/>
      <c r="N533" s="409"/>
    </row>
    <row r="534" spans="2:14" s="477" customFormat="1" ht="30" customHeight="1" x14ac:dyDescent="0.7">
      <c r="B534" s="316">
        <v>265</v>
      </c>
      <c r="C534" s="446" t="s">
        <v>1201</v>
      </c>
      <c r="D534" s="408" t="s">
        <v>1135</v>
      </c>
      <c r="E534" s="464" t="s">
        <v>1134</v>
      </c>
      <c r="F534" s="465">
        <f t="shared" ref="F534" si="111">N534*1.07</f>
        <v>22684</v>
      </c>
      <c r="G534" s="466">
        <f t="shared" ref="G534" si="112">H535</f>
        <v>242964</v>
      </c>
      <c r="H534" s="403" t="s">
        <v>1046</v>
      </c>
      <c r="I534" s="366">
        <v>1</v>
      </c>
      <c r="J534" s="324"/>
      <c r="K534" s="482"/>
      <c r="L534" s="481"/>
      <c r="N534" s="486">
        <v>21200</v>
      </c>
    </row>
    <row r="535" spans="2:14" s="477" customFormat="1" ht="30" customHeight="1" x14ac:dyDescent="0.7">
      <c r="B535" s="325"/>
      <c r="C535" s="343"/>
      <c r="D535" s="409"/>
      <c r="E535" s="467"/>
      <c r="F535" s="355"/>
      <c r="G535" s="330"/>
      <c r="H535" s="468">
        <v>242964</v>
      </c>
      <c r="I535" s="367"/>
      <c r="J535" s="324"/>
      <c r="K535" s="482"/>
      <c r="L535" s="481"/>
      <c r="N535" s="409"/>
    </row>
    <row r="536" spans="2:14" s="477" customFormat="1" ht="34.5" customHeight="1" x14ac:dyDescent="0.7">
      <c r="B536" s="316">
        <v>266</v>
      </c>
      <c r="C536" s="446" t="s">
        <v>213</v>
      </c>
      <c r="D536" s="410" t="s">
        <v>423</v>
      </c>
      <c r="E536" s="473" t="s">
        <v>1136</v>
      </c>
      <c r="F536" s="465">
        <f t="shared" ref="F536" si="113">N536*1.07</f>
        <v>57780</v>
      </c>
      <c r="G536" s="466">
        <f t="shared" ref="G536" si="114">H537</f>
        <v>242964</v>
      </c>
      <c r="H536" s="403" t="s">
        <v>1048</v>
      </c>
      <c r="I536" s="366">
        <v>1</v>
      </c>
      <c r="J536" s="324"/>
      <c r="K536" s="482"/>
      <c r="L536" s="481"/>
      <c r="N536" s="486">
        <v>54000</v>
      </c>
    </row>
    <row r="537" spans="2:14" s="477" customFormat="1" ht="30" customHeight="1" x14ac:dyDescent="0.7">
      <c r="B537" s="325"/>
      <c r="C537" s="343"/>
      <c r="D537" s="409"/>
      <c r="E537" s="472"/>
      <c r="F537" s="327"/>
      <c r="G537" s="330"/>
      <c r="H537" s="468">
        <v>242964</v>
      </c>
      <c r="I537" s="367"/>
      <c r="J537" s="324"/>
      <c r="K537" s="482"/>
      <c r="L537" s="481"/>
      <c r="N537" s="409"/>
    </row>
    <row r="538" spans="2:14" s="477" customFormat="1" ht="30" customHeight="1" x14ac:dyDescent="0.7">
      <c r="B538" s="316">
        <v>267</v>
      </c>
      <c r="C538" s="446" t="s">
        <v>750</v>
      </c>
      <c r="D538" s="408" t="s">
        <v>425</v>
      </c>
      <c r="E538" s="464" t="s">
        <v>1137</v>
      </c>
      <c r="F538" s="469">
        <f t="shared" ref="F538" si="115">N538*1.07</f>
        <v>99580.138500000015</v>
      </c>
      <c r="G538" s="466">
        <f t="shared" ref="G538" si="116">H539</f>
        <v>242964</v>
      </c>
      <c r="H538" s="403" t="s">
        <v>1050</v>
      </c>
      <c r="I538" s="366">
        <v>1</v>
      </c>
      <c r="J538" s="324"/>
      <c r="K538" s="482"/>
      <c r="L538" s="481"/>
      <c r="N538" s="486">
        <v>93065.55</v>
      </c>
    </row>
    <row r="539" spans="2:14" s="477" customFormat="1" ht="30" customHeight="1" x14ac:dyDescent="0.7">
      <c r="B539" s="325"/>
      <c r="C539" s="343"/>
      <c r="D539" s="409"/>
      <c r="E539" s="467" t="s">
        <v>447</v>
      </c>
      <c r="F539" s="355"/>
      <c r="G539" s="330"/>
      <c r="H539" s="468">
        <v>242964</v>
      </c>
      <c r="I539" s="367"/>
      <c r="J539" s="324"/>
      <c r="K539" s="482"/>
      <c r="L539" s="481"/>
      <c r="N539" s="409"/>
    </row>
    <row r="540" spans="2:14" s="477" customFormat="1" ht="30" customHeight="1" x14ac:dyDescent="0.7">
      <c r="B540" s="316">
        <v>268</v>
      </c>
      <c r="C540" s="470" t="s">
        <v>1200</v>
      </c>
      <c r="D540" s="410" t="s">
        <v>1139</v>
      </c>
      <c r="E540" s="464" t="s">
        <v>1138</v>
      </c>
      <c r="F540" s="465">
        <f t="shared" ref="F540" si="117">N540*1.07</f>
        <v>99510</v>
      </c>
      <c r="G540" s="466">
        <f t="shared" ref="G540" si="118">H541</f>
        <v>242964</v>
      </c>
      <c r="H540" s="403" t="s">
        <v>1053</v>
      </c>
      <c r="I540" s="366">
        <v>1</v>
      </c>
      <c r="J540" s="324"/>
      <c r="K540" s="482"/>
      <c r="L540" s="481"/>
      <c r="N540" s="486">
        <v>93000</v>
      </c>
    </row>
    <row r="541" spans="2:14" s="477" customFormat="1" ht="30" customHeight="1" x14ac:dyDescent="0.7">
      <c r="B541" s="325"/>
      <c r="C541" s="343"/>
      <c r="D541" s="409"/>
      <c r="E541" s="467" t="s">
        <v>1120</v>
      </c>
      <c r="F541" s="355"/>
      <c r="G541" s="330"/>
      <c r="H541" s="468">
        <v>242964</v>
      </c>
      <c r="I541" s="367"/>
      <c r="J541" s="324"/>
      <c r="K541" s="482"/>
      <c r="L541" s="481"/>
      <c r="N541" s="409"/>
    </row>
    <row r="542" spans="2:14" s="477" customFormat="1" ht="34.5" customHeight="1" x14ac:dyDescent="0.7">
      <c r="B542" s="316">
        <v>269</v>
      </c>
      <c r="C542" s="446" t="s">
        <v>733</v>
      </c>
      <c r="D542" s="408" t="s">
        <v>409</v>
      </c>
      <c r="E542" s="464" t="s">
        <v>848</v>
      </c>
      <c r="F542" s="465">
        <f t="shared" ref="F542" si="119">N542*1.07</f>
        <v>14691.1</v>
      </c>
      <c r="G542" s="466">
        <f t="shared" ref="G542" si="120">H543</f>
        <v>44637</v>
      </c>
      <c r="H542" s="403" t="s">
        <v>945</v>
      </c>
      <c r="I542" s="366">
        <v>1</v>
      </c>
      <c r="J542" s="324"/>
      <c r="K542" s="482"/>
      <c r="L542" s="481"/>
      <c r="N542" s="486">
        <v>13730</v>
      </c>
    </row>
    <row r="543" spans="2:14" s="477" customFormat="1" ht="30" customHeight="1" x14ac:dyDescent="0.7">
      <c r="B543" s="325"/>
      <c r="C543" s="343"/>
      <c r="D543" s="409"/>
      <c r="E543" s="467" t="s">
        <v>454</v>
      </c>
      <c r="F543" s="327"/>
      <c r="G543" s="330"/>
      <c r="H543" s="468">
        <v>44637</v>
      </c>
      <c r="I543" s="367"/>
      <c r="J543" s="324"/>
      <c r="K543" s="482"/>
      <c r="L543" s="481"/>
      <c r="N543" s="409"/>
    </row>
    <row r="544" spans="2:14" s="477" customFormat="1" ht="30" customHeight="1" x14ac:dyDescent="0.7">
      <c r="B544" s="316">
        <v>270</v>
      </c>
      <c r="C544" s="450" t="s">
        <v>85</v>
      </c>
      <c r="D544" s="408" t="s">
        <v>405</v>
      </c>
      <c r="E544" s="464" t="s">
        <v>849</v>
      </c>
      <c r="F544" s="469">
        <f t="shared" ref="F544" si="121">N544*1.07</f>
        <v>4761.5</v>
      </c>
      <c r="G544" s="466">
        <f t="shared" ref="G544" si="122">H545</f>
        <v>44637</v>
      </c>
      <c r="H544" s="403" t="s">
        <v>946</v>
      </c>
      <c r="I544" s="366">
        <v>1</v>
      </c>
      <c r="J544" s="324"/>
      <c r="K544" s="482"/>
      <c r="L544" s="481"/>
      <c r="N544" s="486">
        <v>4450</v>
      </c>
    </row>
    <row r="545" spans="2:14" s="477" customFormat="1" ht="30" customHeight="1" x14ac:dyDescent="0.7">
      <c r="B545" s="325"/>
      <c r="C545" s="343"/>
      <c r="D545" s="409" t="s">
        <v>406</v>
      </c>
      <c r="E545" s="467" t="s">
        <v>447</v>
      </c>
      <c r="F545" s="355"/>
      <c r="G545" s="330"/>
      <c r="H545" s="468">
        <v>44637</v>
      </c>
      <c r="I545" s="367"/>
      <c r="J545" s="324"/>
      <c r="K545" s="482"/>
      <c r="L545" s="481"/>
      <c r="N545" s="409"/>
    </row>
    <row r="546" spans="2:14" s="477" customFormat="1" ht="30" customHeight="1" x14ac:dyDescent="0.7">
      <c r="B546" s="316"/>
      <c r="C546" s="446"/>
      <c r="D546" s="408"/>
      <c r="E546" s="464"/>
      <c r="F546" s="465"/>
      <c r="G546" s="466"/>
      <c r="H546" s="403"/>
      <c r="I546" s="366"/>
      <c r="J546" s="324"/>
      <c r="K546" s="482"/>
      <c r="L546" s="481"/>
      <c r="N546" s="486"/>
    </row>
    <row r="547" spans="2:14" s="477" customFormat="1" ht="30" customHeight="1" x14ac:dyDescent="0.7">
      <c r="B547" s="325"/>
      <c r="C547" s="343"/>
      <c r="D547" s="409" t="s">
        <v>406</v>
      </c>
      <c r="E547" s="467" t="s">
        <v>447</v>
      </c>
      <c r="F547" s="327"/>
      <c r="G547" s="330"/>
      <c r="H547" s="468">
        <v>44637</v>
      </c>
      <c r="I547" s="367"/>
      <c r="J547" s="324"/>
      <c r="K547" s="482"/>
      <c r="L547" s="481"/>
      <c r="N547" s="409"/>
    </row>
    <row r="548" spans="2:14" s="477" customFormat="1" ht="30" customHeight="1" x14ac:dyDescent="0.7">
      <c r="B548" s="316">
        <v>272</v>
      </c>
      <c r="C548" s="446" t="s">
        <v>733</v>
      </c>
      <c r="D548" s="408" t="s">
        <v>409</v>
      </c>
      <c r="E548" s="464" t="s">
        <v>851</v>
      </c>
      <c r="F548" s="465">
        <f t="shared" ref="F548" si="123">N548*1.07</f>
        <v>16478</v>
      </c>
      <c r="G548" s="466">
        <f t="shared" ref="G548" si="124">H549</f>
        <v>44637</v>
      </c>
      <c r="H548" s="403" t="s">
        <v>948</v>
      </c>
      <c r="I548" s="366">
        <v>1</v>
      </c>
      <c r="J548" s="324"/>
      <c r="K548" s="482"/>
      <c r="L548" s="481"/>
      <c r="N548" s="486">
        <v>15400</v>
      </c>
    </row>
    <row r="549" spans="2:14" s="477" customFormat="1" ht="30" customHeight="1" x14ac:dyDescent="0.7">
      <c r="B549" s="325"/>
      <c r="C549" s="343"/>
      <c r="D549" s="409"/>
      <c r="E549" s="467" t="s">
        <v>447</v>
      </c>
      <c r="F549" s="327"/>
      <c r="G549" s="330"/>
      <c r="H549" s="468">
        <v>44637</v>
      </c>
      <c r="I549" s="367"/>
      <c r="J549" s="324"/>
      <c r="K549" s="482"/>
      <c r="L549" s="481"/>
      <c r="N549" s="409"/>
    </row>
    <row r="550" spans="2:14" s="477" customFormat="1" ht="30" customHeight="1" x14ac:dyDescent="0.7">
      <c r="B550" s="316">
        <v>273</v>
      </c>
      <c r="C550" s="446" t="s">
        <v>1194</v>
      </c>
      <c r="D550" s="410" t="s">
        <v>767</v>
      </c>
      <c r="E550" s="464" t="s">
        <v>852</v>
      </c>
      <c r="F550" s="469">
        <f t="shared" ref="F550" si="125">N550*1.07</f>
        <v>14166.800000000001</v>
      </c>
      <c r="G550" s="466">
        <f t="shared" ref="G550" si="126">H551</f>
        <v>44637</v>
      </c>
      <c r="H550" s="403" t="s">
        <v>949</v>
      </c>
      <c r="I550" s="366">
        <v>1</v>
      </c>
      <c r="J550" s="324"/>
      <c r="K550" s="482"/>
      <c r="L550" s="481"/>
      <c r="N550" s="486">
        <v>13240</v>
      </c>
    </row>
    <row r="551" spans="2:14" s="477" customFormat="1" ht="30" customHeight="1" x14ac:dyDescent="0.7">
      <c r="B551" s="325"/>
      <c r="C551" s="343"/>
      <c r="D551" s="409"/>
      <c r="E551" s="467" t="s">
        <v>853</v>
      </c>
      <c r="F551" s="355"/>
      <c r="G551" s="330"/>
      <c r="H551" s="468">
        <v>44637</v>
      </c>
      <c r="I551" s="367"/>
      <c r="J551" s="324"/>
      <c r="K551" s="482"/>
      <c r="L551" s="481"/>
      <c r="N551" s="409"/>
    </row>
    <row r="552" spans="2:14" s="477" customFormat="1" ht="30" customHeight="1" x14ac:dyDescent="0.7">
      <c r="B552" s="316">
        <v>274</v>
      </c>
      <c r="C552" s="446" t="s">
        <v>1195</v>
      </c>
      <c r="D552" s="408" t="s">
        <v>768</v>
      </c>
      <c r="E552" s="464" t="s">
        <v>854</v>
      </c>
      <c r="F552" s="465">
        <f t="shared" ref="F552" si="127">N552*1.07</f>
        <v>8025.0000000000009</v>
      </c>
      <c r="G552" s="466">
        <f t="shared" ref="G552" si="128">H553</f>
        <v>44637</v>
      </c>
      <c r="H552" s="403" t="s">
        <v>950</v>
      </c>
      <c r="I552" s="366">
        <v>1</v>
      </c>
      <c r="J552" s="324"/>
      <c r="K552" s="482"/>
      <c r="L552" s="481"/>
      <c r="N552" s="486">
        <v>7500</v>
      </c>
    </row>
    <row r="553" spans="2:14" s="477" customFormat="1" ht="30" customHeight="1" x14ac:dyDescent="0.7">
      <c r="B553" s="325"/>
      <c r="C553" s="343"/>
      <c r="D553" s="409"/>
      <c r="E553" s="467" t="s">
        <v>619</v>
      </c>
      <c r="F553" s="327"/>
      <c r="G553" s="330"/>
      <c r="H553" s="468">
        <v>44637</v>
      </c>
      <c r="I553" s="367"/>
      <c r="J553" s="324"/>
      <c r="K553" s="482"/>
      <c r="L553" s="481"/>
      <c r="N553" s="409"/>
    </row>
    <row r="554" spans="2:14" s="477" customFormat="1" ht="30" customHeight="1" x14ac:dyDescent="0.7">
      <c r="B554" s="316">
        <v>275</v>
      </c>
      <c r="C554" s="446" t="s">
        <v>1192</v>
      </c>
      <c r="D554" s="408" t="s">
        <v>403</v>
      </c>
      <c r="E554" s="464" t="s">
        <v>855</v>
      </c>
      <c r="F554" s="469">
        <f t="shared" ref="F554" si="129">N554*1.07</f>
        <v>4708</v>
      </c>
      <c r="G554" s="466">
        <f t="shared" ref="G554" si="130">H555</f>
        <v>44637</v>
      </c>
      <c r="H554" s="403" t="s">
        <v>951</v>
      </c>
      <c r="I554" s="366">
        <v>1</v>
      </c>
      <c r="J554" s="324"/>
      <c r="K554" s="482"/>
      <c r="L554" s="481"/>
      <c r="N554" s="486">
        <v>4400</v>
      </c>
    </row>
    <row r="555" spans="2:14" s="477" customFormat="1" ht="30" customHeight="1" x14ac:dyDescent="0.7">
      <c r="B555" s="325"/>
      <c r="C555" s="343"/>
      <c r="D555" s="409"/>
      <c r="E555" s="467" t="s">
        <v>856</v>
      </c>
      <c r="F555" s="355"/>
      <c r="G555" s="330"/>
      <c r="H555" s="468">
        <v>44637</v>
      </c>
      <c r="I555" s="367"/>
      <c r="J555" s="324"/>
      <c r="K555" s="482"/>
      <c r="L555" s="481"/>
      <c r="N555" s="409"/>
    </row>
    <row r="556" spans="2:14" s="477" customFormat="1" ht="30" customHeight="1" x14ac:dyDescent="0.7">
      <c r="B556" s="316">
        <v>276</v>
      </c>
      <c r="C556" s="446" t="s">
        <v>1205</v>
      </c>
      <c r="D556" s="408" t="s">
        <v>769</v>
      </c>
      <c r="E556" s="464" t="s">
        <v>861</v>
      </c>
      <c r="F556" s="465">
        <f t="shared" ref="F556" si="131">N556*1.07</f>
        <v>22951.467900000003</v>
      </c>
      <c r="G556" s="466">
        <f t="shared" ref="G556" si="132">H557</f>
        <v>44638</v>
      </c>
      <c r="H556" s="403" t="s">
        <v>955</v>
      </c>
      <c r="I556" s="366">
        <v>1</v>
      </c>
      <c r="J556" s="324"/>
      <c r="K556" s="482"/>
      <c r="L556" s="481"/>
      <c r="N556" s="486">
        <v>21449.97</v>
      </c>
    </row>
    <row r="557" spans="2:14" s="477" customFormat="1" ht="30" customHeight="1" x14ac:dyDescent="0.7">
      <c r="B557" s="325"/>
      <c r="C557" s="343"/>
      <c r="D557" s="409" t="s">
        <v>406</v>
      </c>
      <c r="E557" s="467" t="s">
        <v>862</v>
      </c>
      <c r="F557" s="327"/>
      <c r="G557" s="330"/>
      <c r="H557" s="468">
        <v>44638</v>
      </c>
      <c r="I557" s="367"/>
      <c r="J557" s="324"/>
      <c r="K557" s="482"/>
      <c r="L557" s="481"/>
      <c r="N557" s="409"/>
    </row>
    <row r="558" spans="2:14" s="477" customFormat="1" ht="30" customHeight="1" x14ac:dyDescent="0.7">
      <c r="B558" s="316">
        <v>277</v>
      </c>
      <c r="C558" s="446" t="s">
        <v>1205</v>
      </c>
      <c r="D558" s="408" t="s">
        <v>770</v>
      </c>
      <c r="E558" s="464" t="s">
        <v>863</v>
      </c>
      <c r="F558" s="465">
        <f t="shared" ref="F558" si="133">N558*1.07</f>
        <v>7490</v>
      </c>
      <c r="G558" s="466">
        <f t="shared" ref="G558" si="134">H559</f>
        <v>44638</v>
      </c>
      <c r="H558" s="403" t="s">
        <v>956</v>
      </c>
      <c r="I558" s="366">
        <v>1</v>
      </c>
      <c r="J558" s="324"/>
      <c r="K558" s="482"/>
      <c r="L558" s="481"/>
      <c r="N558" s="486">
        <v>7000</v>
      </c>
    </row>
    <row r="559" spans="2:14" s="477" customFormat="1" ht="30" customHeight="1" x14ac:dyDescent="0.7">
      <c r="B559" s="325"/>
      <c r="C559" s="343"/>
      <c r="D559" s="409"/>
      <c r="E559" s="467" t="s">
        <v>864</v>
      </c>
      <c r="F559" s="327"/>
      <c r="G559" s="330"/>
      <c r="H559" s="468">
        <v>44638</v>
      </c>
      <c r="I559" s="367"/>
      <c r="J559" s="324"/>
      <c r="K559" s="482"/>
      <c r="L559" s="481"/>
      <c r="N559" s="409"/>
    </row>
    <row r="560" spans="2:14" s="477" customFormat="1" ht="30" customHeight="1" x14ac:dyDescent="0.7">
      <c r="B560" s="316">
        <v>278</v>
      </c>
      <c r="C560" s="446" t="s">
        <v>733</v>
      </c>
      <c r="D560" s="408" t="s">
        <v>409</v>
      </c>
      <c r="E560" s="464" t="s">
        <v>865</v>
      </c>
      <c r="F560" s="465">
        <f t="shared" ref="F560" si="135">N560*1.07</f>
        <v>535</v>
      </c>
      <c r="G560" s="466">
        <f t="shared" ref="G560" si="136">H561</f>
        <v>44641</v>
      </c>
      <c r="H560" s="403" t="s">
        <v>957</v>
      </c>
      <c r="I560" s="366">
        <v>1</v>
      </c>
      <c r="J560" s="324"/>
      <c r="K560" s="482"/>
      <c r="L560" s="481"/>
      <c r="N560" s="486">
        <v>500</v>
      </c>
    </row>
    <row r="561" spans="2:14" s="477" customFormat="1" ht="30" customHeight="1" x14ac:dyDescent="0.7">
      <c r="B561" s="325"/>
      <c r="C561" s="343"/>
      <c r="D561" s="409"/>
      <c r="E561" s="467"/>
      <c r="F561" s="327"/>
      <c r="G561" s="330"/>
      <c r="H561" s="468">
        <v>44641</v>
      </c>
      <c r="I561" s="367"/>
      <c r="J561" s="324"/>
      <c r="K561" s="482"/>
      <c r="L561" s="481"/>
      <c r="N561" s="409"/>
    </row>
    <row r="562" spans="2:14" s="477" customFormat="1" ht="30" customHeight="1" x14ac:dyDescent="0.7">
      <c r="B562" s="316">
        <v>279</v>
      </c>
      <c r="C562" s="446" t="s">
        <v>1207</v>
      </c>
      <c r="D562" s="408" t="s">
        <v>772</v>
      </c>
      <c r="E562" s="464" t="s">
        <v>868</v>
      </c>
      <c r="F562" s="469">
        <f t="shared" ref="F562" si="137">N562*1.07</f>
        <v>11770</v>
      </c>
      <c r="G562" s="466">
        <f t="shared" ref="G562" si="138">H563</f>
        <v>44641</v>
      </c>
      <c r="H562" s="403" t="s">
        <v>959</v>
      </c>
      <c r="I562" s="366">
        <v>1</v>
      </c>
      <c r="J562" s="324"/>
      <c r="K562" s="482"/>
      <c r="L562" s="481"/>
      <c r="N562" s="486">
        <v>11000</v>
      </c>
    </row>
    <row r="563" spans="2:14" s="477" customFormat="1" ht="30" customHeight="1" x14ac:dyDescent="0.7">
      <c r="B563" s="325"/>
      <c r="C563" s="343"/>
      <c r="D563" s="409" t="s">
        <v>773</v>
      </c>
      <c r="E563" s="467" t="s">
        <v>869</v>
      </c>
      <c r="F563" s="355"/>
      <c r="G563" s="330"/>
      <c r="H563" s="468">
        <v>44641</v>
      </c>
      <c r="I563" s="367"/>
      <c r="J563" s="324"/>
      <c r="K563" s="482"/>
      <c r="L563" s="481"/>
      <c r="N563" s="409"/>
    </row>
    <row r="564" spans="2:14" s="477" customFormat="1" ht="30" customHeight="1" x14ac:dyDescent="0.7">
      <c r="B564" s="316">
        <v>280</v>
      </c>
      <c r="C564" s="446" t="s">
        <v>1193</v>
      </c>
      <c r="D564" s="408" t="s">
        <v>415</v>
      </c>
      <c r="E564" s="464" t="s">
        <v>870</v>
      </c>
      <c r="F564" s="465">
        <f t="shared" ref="F564" si="139">N564*1.07</f>
        <v>64200.000000000007</v>
      </c>
      <c r="G564" s="466">
        <f t="shared" ref="G564" si="140">H565</f>
        <v>44641</v>
      </c>
      <c r="H564" s="403" t="s">
        <v>960</v>
      </c>
      <c r="I564" s="366">
        <v>1</v>
      </c>
      <c r="J564" s="324"/>
      <c r="K564" s="482"/>
      <c r="L564" s="481"/>
      <c r="N564" s="486">
        <v>60000</v>
      </c>
    </row>
    <row r="565" spans="2:14" s="477" customFormat="1" ht="30" customHeight="1" x14ac:dyDescent="0.7">
      <c r="B565" s="325"/>
      <c r="C565" s="343"/>
      <c r="D565" s="409"/>
      <c r="E565" s="467" t="s">
        <v>871</v>
      </c>
      <c r="F565" s="327"/>
      <c r="G565" s="330"/>
      <c r="H565" s="468">
        <v>44641</v>
      </c>
      <c r="I565" s="367"/>
      <c r="J565" s="324"/>
      <c r="K565" s="482"/>
      <c r="L565" s="481"/>
      <c r="N565" s="409"/>
    </row>
    <row r="566" spans="2:14" s="477" customFormat="1" ht="30" customHeight="1" x14ac:dyDescent="0.7">
      <c r="B566" s="316">
        <v>281</v>
      </c>
      <c r="C566" s="446" t="s">
        <v>1208</v>
      </c>
      <c r="D566" s="410" t="s">
        <v>774</v>
      </c>
      <c r="E566" s="464" t="s">
        <v>872</v>
      </c>
      <c r="F566" s="465">
        <f t="shared" ref="F566" si="141">N566*1.07</f>
        <v>1887.48</v>
      </c>
      <c r="G566" s="466">
        <f t="shared" ref="G566" si="142">H567</f>
        <v>44641</v>
      </c>
      <c r="H566" s="403" t="s">
        <v>961</v>
      </c>
      <c r="I566" s="366">
        <v>1</v>
      </c>
      <c r="J566" s="324"/>
      <c r="K566" s="482"/>
      <c r="L566" s="481"/>
      <c r="N566" s="486">
        <v>1764</v>
      </c>
    </row>
    <row r="567" spans="2:14" s="477" customFormat="1" ht="30" customHeight="1" x14ac:dyDescent="0.7">
      <c r="B567" s="325"/>
      <c r="C567" s="343"/>
      <c r="D567" s="409"/>
      <c r="E567" s="467" t="s">
        <v>873</v>
      </c>
      <c r="F567" s="327"/>
      <c r="G567" s="330"/>
      <c r="H567" s="468">
        <v>44641</v>
      </c>
      <c r="I567" s="367"/>
      <c r="J567" s="324"/>
      <c r="K567" s="482"/>
      <c r="L567" s="481"/>
      <c r="N567" s="409"/>
    </row>
    <row r="568" spans="2:14" s="477" customFormat="1" ht="30" customHeight="1" x14ac:dyDescent="0.7">
      <c r="B568" s="316">
        <v>282</v>
      </c>
      <c r="C568" s="446" t="s">
        <v>55</v>
      </c>
      <c r="D568" s="408" t="s">
        <v>422</v>
      </c>
      <c r="E568" s="464" t="s">
        <v>874</v>
      </c>
      <c r="F568" s="465">
        <f t="shared" ref="F568" si="143">N568*1.07</f>
        <v>54891</v>
      </c>
      <c r="G568" s="466">
        <f t="shared" ref="G568" si="144">H569</f>
        <v>44641</v>
      </c>
      <c r="H568" s="403" t="s">
        <v>962</v>
      </c>
      <c r="I568" s="366">
        <v>1</v>
      </c>
      <c r="J568" s="324"/>
      <c r="K568" s="482"/>
      <c r="L568" s="481"/>
      <c r="N568" s="486">
        <v>51300</v>
      </c>
    </row>
    <row r="569" spans="2:14" s="477" customFormat="1" ht="30" customHeight="1" x14ac:dyDescent="0.7">
      <c r="B569" s="325"/>
      <c r="C569" s="343"/>
      <c r="D569" s="409"/>
      <c r="E569" s="467" t="s">
        <v>447</v>
      </c>
      <c r="F569" s="327"/>
      <c r="G569" s="330"/>
      <c r="H569" s="468">
        <v>44641</v>
      </c>
      <c r="I569" s="367"/>
      <c r="J569" s="324"/>
      <c r="K569" s="482"/>
      <c r="L569" s="481"/>
      <c r="N569" s="409"/>
    </row>
    <row r="570" spans="2:14" s="477" customFormat="1" ht="30" customHeight="1" x14ac:dyDescent="0.7">
      <c r="B570" s="316">
        <v>283</v>
      </c>
      <c r="C570" s="446" t="s">
        <v>55</v>
      </c>
      <c r="D570" s="408" t="s">
        <v>422</v>
      </c>
      <c r="E570" s="464" t="s">
        <v>875</v>
      </c>
      <c r="F570" s="465">
        <f t="shared" ref="F570" si="145">N570*1.07</f>
        <v>42800</v>
      </c>
      <c r="G570" s="466">
        <f t="shared" ref="G570" si="146">H571</f>
        <v>44641</v>
      </c>
      <c r="H570" s="403" t="s">
        <v>963</v>
      </c>
      <c r="I570" s="366">
        <v>1</v>
      </c>
      <c r="J570" s="324"/>
      <c r="K570" s="482"/>
      <c r="L570" s="481"/>
      <c r="N570" s="486">
        <v>40000</v>
      </c>
    </row>
    <row r="571" spans="2:14" s="477" customFormat="1" ht="30" customHeight="1" x14ac:dyDescent="0.7">
      <c r="B571" s="325"/>
      <c r="C571" s="343"/>
      <c r="D571" s="409"/>
      <c r="E571" s="467" t="s">
        <v>447</v>
      </c>
      <c r="F571" s="327"/>
      <c r="G571" s="330"/>
      <c r="H571" s="468">
        <v>44641</v>
      </c>
      <c r="I571" s="367"/>
      <c r="J571" s="324"/>
      <c r="K571" s="482"/>
      <c r="L571" s="481"/>
      <c r="N571" s="409"/>
    </row>
    <row r="572" spans="2:14" s="477" customFormat="1" ht="37.5" customHeight="1" x14ac:dyDescent="0.7">
      <c r="B572" s="316">
        <v>284</v>
      </c>
      <c r="C572" s="446" t="s">
        <v>1206</v>
      </c>
      <c r="D572" s="408" t="s">
        <v>771</v>
      </c>
      <c r="E572" s="464" t="s">
        <v>866</v>
      </c>
      <c r="F572" s="465">
        <f t="shared" ref="F572" si="147">N572*1.07</f>
        <v>97370</v>
      </c>
      <c r="G572" s="466">
        <f t="shared" ref="G572" si="148">H573</f>
        <v>44641</v>
      </c>
      <c r="H572" s="403" t="s">
        <v>958</v>
      </c>
      <c r="I572" s="366">
        <v>1</v>
      </c>
      <c r="J572" s="324"/>
      <c r="K572" s="482"/>
      <c r="L572" s="481"/>
      <c r="N572" s="486">
        <v>91000</v>
      </c>
    </row>
    <row r="573" spans="2:14" s="477" customFormat="1" ht="30" customHeight="1" x14ac:dyDescent="0.7">
      <c r="B573" s="325"/>
      <c r="C573" s="343"/>
      <c r="D573" s="409"/>
      <c r="E573" s="467" t="s">
        <v>867</v>
      </c>
      <c r="F573" s="327"/>
      <c r="G573" s="330"/>
      <c r="H573" s="468">
        <v>44641</v>
      </c>
      <c r="I573" s="367"/>
      <c r="J573" s="324"/>
      <c r="K573" s="482"/>
      <c r="L573" s="481"/>
      <c r="N573" s="409"/>
    </row>
    <row r="574" spans="2:14" s="477" customFormat="1" ht="30" customHeight="1" x14ac:dyDescent="0.7">
      <c r="B574" s="316">
        <v>285</v>
      </c>
      <c r="C574" s="446" t="s">
        <v>1209</v>
      </c>
      <c r="D574" s="410" t="s">
        <v>1141</v>
      </c>
      <c r="E574" s="464" t="s">
        <v>1140</v>
      </c>
      <c r="F574" s="465">
        <f t="shared" ref="F574" si="149">N574*1.07</f>
        <v>29713.9</v>
      </c>
      <c r="G574" s="466">
        <f t="shared" ref="G574" si="150">H575</f>
        <v>242968</v>
      </c>
      <c r="H574" s="403" t="s">
        <v>1056</v>
      </c>
      <c r="I574" s="366">
        <v>1</v>
      </c>
      <c r="J574" s="324"/>
      <c r="K574" s="482"/>
      <c r="L574" s="481"/>
      <c r="N574" s="486">
        <v>27770</v>
      </c>
    </row>
    <row r="575" spans="2:14" s="477" customFormat="1" ht="30" customHeight="1" x14ac:dyDescent="0.7">
      <c r="B575" s="325"/>
      <c r="C575" s="343"/>
      <c r="D575" s="409"/>
      <c r="E575" s="467"/>
      <c r="F575" s="327"/>
      <c r="G575" s="330"/>
      <c r="H575" s="468">
        <v>242968</v>
      </c>
      <c r="I575" s="367"/>
      <c r="J575" s="324"/>
      <c r="K575" s="482"/>
      <c r="L575" s="481"/>
      <c r="N575" s="409"/>
    </row>
    <row r="576" spans="2:14" s="477" customFormat="1" ht="30" customHeight="1" x14ac:dyDescent="0.7">
      <c r="B576" s="316">
        <v>286</v>
      </c>
      <c r="C576" s="446" t="s">
        <v>1210</v>
      </c>
      <c r="D576" s="408" t="s">
        <v>1143</v>
      </c>
      <c r="E576" s="464" t="s">
        <v>1142</v>
      </c>
      <c r="F576" s="465">
        <f t="shared" ref="F576" si="151">N576*1.07</f>
        <v>73295</v>
      </c>
      <c r="G576" s="466">
        <f t="shared" ref="G576" si="152">H577</f>
        <v>242968</v>
      </c>
      <c r="H576" s="403" t="s">
        <v>1059</v>
      </c>
      <c r="I576" s="366">
        <v>1</v>
      </c>
      <c r="J576" s="324"/>
      <c r="K576" s="482"/>
      <c r="L576" s="481"/>
      <c r="N576" s="486">
        <v>68500</v>
      </c>
    </row>
    <row r="577" spans="2:14" s="477" customFormat="1" ht="30" customHeight="1" x14ac:dyDescent="0.7">
      <c r="B577" s="325"/>
      <c r="C577" s="343"/>
      <c r="D577" s="409"/>
      <c r="E577" s="467" t="s">
        <v>1120</v>
      </c>
      <c r="F577" s="327"/>
      <c r="G577" s="330"/>
      <c r="H577" s="468">
        <v>242968</v>
      </c>
      <c r="I577" s="367"/>
      <c r="J577" s="324"/>
      <c r="K577" s="482"/>
      <c r="L577" s="481"/>
      <c r="N577" s="409"/>
    </row>
    <row r="578" spans="2:14" s="477" customFormat="1" ht="30" customHeight="1" x14ac:dyDescent="0.7">
      <c r="B578" s="316">
        <v>287</v>
      </c>
      <c r="C578" s="470" t="s">
        <v>1211</v>
      </c>
      <c r="D578" s="408" t="s">
        <v>1145</v>
      </c>
      <c r="E578" s="464" t="s">
        <v>1144</v>
      </c>
      <c r="F578" s="465">
        <f t="shared" ref="F578" si="153">N578*1.07</f>
        <v>59920</v>
      </c>
      <c r="G578" s="466">
        <f t="shared" ref="G578" si="154">H579</f>
        <v>242968</v>
      </c>
      <c r="H578" s="403" t="s">
        <v>1063</v>
      </c>
      <c r="I578" s="366">
        <v>1</v>
      </c>
      <c r="J578" s="324"/>
      <c r="K578" s="482"/>
      <c r="L578" s="481"/>
      <c r="N578" s="486">
        <v>56000</v>
      </c>
    </row>
    <row r="579" spans="2:14" s="477" customFormat="1" ht="30" customHeight="1" x14ac:dyDescent="0.7">
      <c r="B579" s="325"/>
      <c r="C579" s="343"/>
      <c r="D579" s="409"/>
      <c r="E579" s="467" t="s">
        <v>1146</v>
      </c>
      <c r="F579" s="327"/>
      <c r="G579" s="330"/>
      <c r="H579" s="468">
        <v>242968</v>
      </c>
      <c r="I579" s="367"/>
      <c r="J579" s="324"/>
      <c r="K579" s="482"/>
      <c r="L579" s="481"/>
      <c r="N579" s="409"/>
    </row>
    <row r="580" spans="2:14" s="477" customFormat="1" ht="30" customHeight="1" x14ac:dyDescent="0.7">
      <c r="B580" s="316">
        <v>288</v>
      </c>
      <c r="C580" s="446" t="s">
        <v>1185</v>
      </c>
      <c r="D580" s="408" t="s">
        <v>758</v>
      </c>
      <c r="E580" s="464" t="s">
        <v>876</v>
      </c>
      <c r="F580" s="469">
        <f t="shared" ref="F580" si="155">N580*1.07</f>
        <v>50290</v>
      </c>
      <c r="G580" s="466">
        <f t="shared" ref="G580" si="156">H581</f>
        <v>44642</v>
      </c>
      <c r="H580" s="403" t="s">
        <v>964</v>
      </c>
      <c r="I580" s="366">
        <v>1</v>
      </c>
      <c r="J580" s="324"/>
      <c r="K580" s="482"/>
      <c r="L580" s="481"/>
      <c r="N580" s="486">
        <v>47000</v>
      </c>
    </row>
    <row r="581" spans="2:14" s="477" customFormat="1" ht="30" customHeight="1" x14ac:dyDescent="0.7">
      <c r="B581" s="325"/>
      <c r="C581" s="343"/>
      <c r="D581" s="409"/>
      <c r="E581" s="467" t="s">
        <v>877</v>
      </c>
      <c r="F581" s="355"/>
      <c r="G581" s="330"/>
      <c r="H581" s="468">
        <v>44642</v>
      </c>
      <c r="I581" s="367"/>
      <c r="J581" s="324"/>
      <c r="K581" s="482"/>
      <c r="L581" s="481"/>
      <c r="N581" s="409"/>
    </row>
    <row r="582" spans="2:14" s="477" customFormat="1" ht="30" customHeight="1" x14ac:dyDescent="0.7">
      <c r="B582" s="316">
        <v>289</v>
      </c>
      <c r="C582" s="446" t="s">
        <v>1180</v>
      </c>
      <c r="D582" s="408" t="s">
        <v>440</v>
      </c>
      <c r="E582" s="464" t="s">
        <v>1147</v>
      </c>
      <c r="F582" s="465">
        <f t="shared" ref="F582" si="157">N582*1.07</f>
        <v>67303</v>
      </c>
      <c r="G582" s="466">
        <f t="shared" ref="G582" si="158">H583</f>
        <v>242969</v>
      </c>
      <c r="H582" s="403" t="s">
        <v>1065</v>
      </c>
      <c r="I582" s="366">
        <v>1</v>
      </c>
      <c r="J582" s="324"/>
      <c r="K582" s="482"/>
      <c r="L582" s="481"/>
      <c r="N582" s="486">
        <v>62900</v>
      </c>
    </row>
    <row r="583" spans="2:14" s="477" customFormat="1" ht="30" customHeight="1" x14ac:dyDescent="0.7">
      <c r="B583" s="325"/>
      <c r="C583" s="343"/>
      <c r="D583" s="409"/>
      <c r="E583" s="467" t="s">
        <v>1148</v>
      </c>
      <c r="F583" s="327"/>
      <c r="G583" s="330"/>
      <c r="H583" s="468">
        <v>242969</v>
      </c>
      <c r="I583" s="367"/>
      <c r="J583" s="324"/>
      <c r="K583" s="482"/>
      <c r="L583" s="481"/>
      <c r="N583" s="409"/>
    </row>
    <row r="584" spans="2:14" s="477" customFormat="1" ht="30" customHeight="1" x14ac:dyDescent="0.7">
      <c r="B584" s="316">
        <v>290</v>
      </c>
      <c r="C584" s="470" t="s">
        <v>1179</v>
      </c>
      <c r="D584" s="408" t="s">
        <v>1150</v>
      </c>
      <c r="E584" s="464" t="s">
        <v>1149</v>
      </c>
      <c r="F584" s="469">
        <f t="shared" ref="F584" si="159">N584*1.07</f>
        <v>3638</v>
      </c>
      <c r="G584" s="466">
        <f t="shared" ref="G584" si="160">H585</f>
        <v>242969</v>
      </c>
      <c r="H584" s="403" t="s">
        <v>1068</v>
      </c>
      <c r="I584" s="366">
        <v>1</v>
      </c>
      <c r="J584" s="324"/>
      <c r="K584" s="482"/>
      <c r="L584" s="481"/>
      <c r="N584" s="486">
        <v>3400</v>
      </c>
    </row>
    <row r="585" spans="2:14" s="477" customFormat="1" ht="30" customHeight="1" x14ac:dyDescent="0.7">
      <c r="B585" s="325"/>
      <c r="C585" s="343"/>
      <c r="D585" s="409"/>
      <c r="E585" s="467" t="s">
        <v>1120</v>
      </c>
      <c r="F585" s="355"/>
      <c r="G585" s="330"/>
      <c r="H585" s="468">
        <v>242969</v>
      </c>
      <c r="I585" s="367"/>
      <c r="J585" s="324"/>
      <c r="K585" s="482"/>
      <c r="L585" s="481"/>
      <c r="N585" s="409"/>
    </row>
    <row r="586" spans="2:14" s="477" customFormat="1" ht="30" customHeight="1" x14ac:dyDescent="0.7">
      <c r="B586" s="316">
        <v>291</v>
      </c>
      <c r="C586" s="446" t="s">
        <v>107</v>
      </c>
      <c r="D586" s="408" t="s">
        <v>411</v>
      </c>
      <c r="E586" s="464" t="s">
        <v>878</v>
      </c>
      <c r="F586" s="465">
        <f t="shared" ref="F586" si="161">N586*1.07</f>
        <v>9095</v>
      </c>
      <c r="G586" s="466">
        <f t="shared" ref="G586" si="162">H587</f>
        <v>44643</v>
      </c>
      <c r="H586" s="403" t="s">
        <v>965</v>
      </c>
      <c r="I586" s="366">
        <v>1</v>
      </c>
      <c r="J586" s="324"/>
      <c r="K586" s="482"/>
      <c r="L586" s="481"/>
      <c r="N586" s="486">
        <v>8500</v>
      </c>
    </row>
    <row r="587" spans="2:14" s="477" customFormat="1" ht="30" customHeight="1" x14ac:dyDescent="0.7">
      <c r="B587" s="325"/>
      <c r="C587" s="343"/>
      <c r="D587" s="409"/>
      <c r="E587" s="467" t="s">
        <v>879</v>
      </c>
      <c r="F587" s="327"/>
      <c r="G587" s="330"/>
      <c r="H587" s="468">
        <v>44643</v>
      </c>
      <c r="I587" s="367"/>
      <c r="J587" s="324"/>
      <c r="K587" s="482"/>
      <c r="L587" s="481"/>
      <c r="N587" s="409"/>
    </row>
    <row r="588" spans="2:14" s="477" customFormat="1" ht="30" customHeight="1" x14ac:dyDescent="0.7">
      <c r="B588" s="316">
        <v>292</v>
      </c>
      <c r="C588" s="446" t="s">
        <v>107</v>
      </c>
      <c r="D588" s="408" t="s">
        <v>411</v>
      </c>
      <c r="E588" s="464" t="s">
        <v>880</v>
      </c>
      <c r="F588" s="469">
        <f t="shared" ref="F588" si="163">N588*1.07</f>
        <v>26215</v>
      </c>
      <c r="G588" s="466">
        <f t="shared" ref="G588" si="164">H589</f>
        <v>44643</v>
      </c>
      <c r="H588" s="403" t="s">
        <v>966</v>
      </c>
      <c r="I588" s="366">
        <v>1</v>
      </c>
      <c r="J588" s="324"/>
      <c r="K588" s="482"/>
      <c r="L588" s="481"/>
      <c r="N588" s="486">
        <v>24500</v>
      </c>
    </row>
    <row r="589" spans="2:14" s="477" customFormat="1" ht="30" customHeight="1" x14ac:dyDescent="0.7">
      <c r="B589" s="325"/>
      <c r="C589" s="343"/>
      <c r="D589" s="409"/>
      <c r="E589" s="467" t="s">
        <v>447</v>
      </c>
      <c r="F589" s="355"/>
      <c r="G589" s="330"/>
      <c r="H589" s="468">
        <v>44643</v>
      </c>
      <c r="I589" s="367"/>
      <c r="J589" s="324"/>
      <c r="K589" s="482"/>
      <c r="L589" s="481"/>
      <c r="N589" s="409"/>
    </row>
    <row r="590" spans="2:14" s="477" customFormat="1" ht="30" customHeight="1" x14ac:dyDescent="0.7">
      <c r="B590" s="316">
        <v>293</v>
      </c>
      <c r="C590" s="446" t="s">
        <v>139</v>
      </c>
      <c r="D590" s="408" t="s">
        <v>766</v>
      </c>
      <c r="E590" s="464" t="s">
        <v>881</v>
      </c>
      <c r="F590" s="465">
        <f t="shared" ref="F590" si="165">N590*1.07</f>
        <v>52868.700000000004</v>
      </c>
      <c r="G590" s="466">
        <f t="shared" ref="G590" si="166">H591</f>
        <v>44643</v>
      </c>
      <c r="H590" s="403" t="s">
        <v>967</v>
      </c>
      <c r="I590" s="366">
        <v>1</v>
      </c>
      <c r="J590" s="324"/>
      <c r="K590" s="482"/>
      <c r="L590" s="481"/>
      <c r="N590" s="486">
        <v>49410</v>
      </c>
    </row>
    <row r="591" spans="2:14" s="477" customFormat="1" ht="30" customHeight="1" x14ac:dyDescent="0.7">
      <c r="B591" s="325"/>
      <c r="C591" s="343"/>
      <c r="D591" s="409"/>
      <c r="E591" s="467" t="s">
        <v>882</v>
      </c>
      <c r="F591" s="327"/>
      <c r="G591" s="330"/>
      <c r="H591" s="468">
        <v>44643</v>
      </c>
      <c r="I591" s="367"/>
      <c r="J591" s="324"/>
      <c r="K591" s="482"/>
      <c r="L591" s="481"/>
      <c r="N591" s="409"/>
    </row>
    <row r="592" spans="2:14" s="477" customFormat="1" ht="30" customHeight="1" x14ac:dyDescent="0.7">
      <c r="B592" s="316">
        <v>294</v>
      </c>
      <c r="C592" s="446" t="s">
        <v>1212</v>
      </c>
      <c r="D592" s="408" t="s">
        <v>1152</v>
      </c>
      <c r="E592" s="464" t="s">
        <v>1151</v>
      </c>
      <c r="F592" s="465">
        <f t="shared" ref="F592" si="167">N592*1.07</f>
        <v>53500</v>
      </c>
      <c r="G592" s="466">
        <f t="shared" ref="G592" si="168">H593</f>
        <v>242970</v>
      </c>
      <c r="H592" s="403" t="s">
        <v>1072</v>
      </c>
      <c r="I592" s="366">
        <v>1</v>
      </c>
      <c r="J592" s="324"/>
      <c r="K592" s="482"/>
      <c r="L592" s="481"/>
      <c r="N592" s="486">
        <v>50000</v>
      </c>
    </row>
    <row r="593" spans="2:14" s="477" customFormat="1" ht="30" customHeight="1" x14ac:dyDescent="0.7">
      <c r="B593" s="325"/>
      <c r="C593" s="343"/>
      <c r="D593" s="409"/>
      <c r="E593" s="467"/>
      <c r="F593" s="327"/>
      <c r="G593" s="330"/>
      <c r="H593" s="468">
        <v>242970</v>
      </c>
      <c r="I593" s="367"/>
      <c r="J593" s="324"/>
      <c r="K593" s="482"/>
      <c r="L593" s="481"/>
      <c r="N593" s="409"/>
    </row>
    <row r="594" spans="2:14" s="477" customFormat="1" ht="30" customHeight="1" x14ac:dyDescent="0.7">
      <c r="B594" s="316">
        <v>295</v>
      </c>
      <c r="C594" s="446" t="s">
        <v>1177</v>
      </c>
      <c r="D594" s="408" t="s">
        <v>1108</v>
      </c>
      <c r="E594" s="464" t="s">
        <v>1153</v>
      </c>
      <c r="F594" s="465">
        <f t="shared" ref="F594" si="169">N594*1.07</f>
        <v>92020</v>
      </c>
      <c r="G594" s="466">
        <f t="shared" ref="G594" si="170">H595</f>
        <v>242970</v>
      </c>
      <c r="H594" s="403" t="s">
        <v>1077</v>
      </c>
      <c r="I594" s="366">
        <v>1</v>
      </c>
      <c r="J594" s="324"/>
      <c r="K594" s="482"/>
      <c r="L594" s="481"/>
      <c r="N594" s="486">
        <v>86000</v>
      </c>
    </row>
    <row r="595" spans="2:14" s="477" customFormat="1" ht="30" customHeight="1" x14ac:dyDescent="0.7">
      <c r="B595" s="325"/>
      <c r="C595" s="343"/>
      <c r="D595" s="409"/>
      <c r="E595" s="467" t="s">
        <v>447</v>
      </c>
      <c r="F595" s="327"/>
      <c r="G595" s="330"/>
      <c r="H595" s="468">
        <v>242970</v>
      </c>
      <c r="I595" s="367"/>
      <c r="J595" s="324"/>
      <c r="K595" s="482"/>
      <c r="L595" s="481"/>
      <c r="N595" s="409"/>
    </row>
    <row r="596" spans="2:14" s="477" customFormat="1" ht="30" customHeight="1" x14ac:dyDescent="0.7">
      <c r="B596" s="316">
        <v>296</v>
      </c>
      <c r="C596" s="474" t="s">
        <v>1181</v>
      </c>
      <c r="D596" s="408" t="s">
        <v>1111</v>
      </c>
      <c r="E596" s="464" t="s">
        <v>1154</v>
      </c>
      <c r="F596" s="469">
        <f t="shared" ref="F596" si="171">N596*1.07</f>
        <v>68480</v>
      </c>
      <c r="G596" s="466">
        <f t="shared" ref="G596" si="172">H597</f>
        <v>242970</v>
      </c>
      <c r="H596" s="403" t="s">
        <v>1079</v>
      </c>
      <c r="I596" s="366">
        <v>1</v>
      </c>
      <c r="J596" s="324"/>
      <c r="K596" s="482"/>
      <c r="L596" s="481"/>
      <c r="N596" s="486">
        <v>64000</v>
      </c>
    </row>
    <row r="597" spans="2:14" s="477" customFormat="1" ht="30" customHeight="1" x14ac:dyDescent="0.7">
      <c r="B597" s="325"/>
      <c r="C597" s="343"/>
      <c r="D597" s="409"/>
      <c r="E597" s="467"/>
      <c r="F597" s="355"/>
      <c r="G597" s="330"/>
      <c r="H597" s="468">
        <v>242970</v>
      </c>
      <c r="I597" s="367"/>
      <c r="J597" s="324"/>
      <c r="K597" s="482"/>
      <c r="L597" s="481"/>
      <c r="N597" s="409"/>
    </row>
    <row r="598" spans="2:14" s="477" customFormat="1" ht="30" customHeight="1" x14ac:dyDescent="0.7">
      <c r="B598" s="316">
        <v>297</v>
      </c>
      <c r="C598" s="446" t="s">
        <v>131</v>
      </c>
      <c r="D598" s="408" t="s">
        <v>407</v>
      </c>
      <c r="E598" s="464" t="s">
        <v>884</v>
      </c>
      <c r="F598" s="465">
        <f t="shared" ref="F598" si="173">N598*1.07</f>
        <v>58422</v>
      </c>
      <c r="G598" s="466">
        <f t="shared" ref="G598" si="174">H599</f>
        <v>44644</v>
      </c>
      <c r="H598" s="403" t="s">
        <v>969</v>
      </c>
      <c r="I598" s="366">
        <v>1</v>
      </c>
      <c r="J598" s="324"/>
      <c r="K598" s="482"/>
      <c r="L598" s="481"/>
      <c r="N598" s="486">
        <v>54600</v>
      </c>
    </row>
    <row r="599" spans="2:14" s="477" customFormat="1" ht="30" customHeight="1" x14ac:dyDescent="0.7">
      <c r="B599" s="325"/>
      <c r="C599" s="343"/>
      <c r="D599" s="409" t="s">
        <v>408</v>
      </c>
      <c r="E599" s="467" t="s">
        <v>885</v>
      </c>
      <c r="F599" s="327"/>
      <c r="G599" s="330"/>
      <c r="H599" s="468">
        <v>44644</v>
      </c>
      <c r="I599" s="367"/>
      <c r="J599" s="324"/>
      <c r="K599" s="482"/>
      <c r="L599" s="481"/>
      <c r="N599" s="409"/>
    </row>
    <row r="600" spans="2:14" s="477" customFormat="1" ht="30" customHeight="1" x14ac:dyDescent="0.7">
      <c r="B600" s="316">
        <v>298</v>
      </c>
      <c r="C600" s="446" t="s">
        <v>131</v>
      </c>
      <c r="D600" s="408" t="s">
        <v>407</v>
      </c>
      <c r="E600" s="464" t="s">
        <v>886</v>
      </c>
      <c r="F600" s="469">
        <f t="shared" ref="F600" si="175">N600*1.07</f>
        <v>16136.67</v>
      </c>
      <c r="G600" s="466">
        <f t="shared" ref="G600" si="176">H601</f>
        <v>44644</v>
      </c>
      <c r="H600" s="403" t="s">
        <v>970</v>
      </c>
      <c r="I600" s="366">
        <v>1</v>
      </c>
      <c r="J600" s="324"/>
      <c r="K600" s="482"/>
      <c r="L600" s="481"/>
      <c r="N600" s="486">
        <v>15081</v>
      </c>
    </row>
    <row r="601" spans="2:14" s="477" customFormat="1" ht="30" customHeight="1" x14ac:dyDescent="0.7">
      <c r="B601" s="325"/>
      <c r="C601" s="343"/>
      <c r="D601" s="409" t="s">
        <v>408</v>
      </c>
      <c r="E601" s="467" t="s">
        <v>794</v>
      </c>
      <c r="F601" s="355"/>
      <c r="G601" s="330"/>
      <c r="H601" s="468">
        <v>44644</v>
      </c>
      <c r="I601" s="367"/>
      <c r="J601" s="324"/>
      <c r="K601" s="482"/>
      <c r="L601" s="481"/>
      <c r="N601" s="409"/>
    </row>
    <row r="602" spans="2:14" s="477" customFormat="1" ht="33" customHeight="1" x14ac:dyDescent="0.7">
      <c r="B602" s="316">
        <v>299</v>
      </c>
      <c r="C602" s="446" t="s">
        <v>1213</v>
      </c>
      <c r="D602" s="408" t="s">
        <v>1156</v>
      </c>
      <c r="E602" s="464" t="s">
        <v>1155</v>
      </c>
      <c r="F602" s="465">
        <f t="shared" ref="F602" si="177">N602*1.07</f>
        <v>77414.5</v>
      </c>
      <c r="G602" s="466">
        <f t="shared" ref="G602" si="178">H603</f>
        <v>242971</v>
      </c>
      <c r="H602" s="403" t="s">
        <v>1084</v>
      </c>
      <c r="I602" s="366">
        <v>1</v>
      </c>
      <c r="J602" s="324"/>
      <c r="K602" s="482"/>
      <c r="L602" s="481"/>
      <c r="N602" s="486">
        <v>72350</v>
      </c>
    </row>
    <row r="603" spans="2:14" s="477" customFormat="1" ht="30" customHeight="1" x14ac:dyDescent="0.7">
      <c r="B603" s="325"/>
      <c r="C603" s="343"/>
      <c r="D603" s="409" t="s">
        <v>654</v>
      </c>
      <c r="E603" s="467" t="s">
        <v>1157</v>
      </c>
      <c r="F603" s="327"/>
      <c r="G603" s="330"/>
      <c r="H603" s="468">
        <v>242971</v>
      </c>
      <c r="I603" s="367"/>
      <c r="J603" s="324"/>
      <c r="K603" s="482"/>
      <c r="L603" s="481"/>
      <c r="N603" s="409"/>
    </row>
    <row r="604" spans="2:14" s="477" customFormat="1" ht="30" customHeight="1" x14ac:dyDescent="0.7">
      <c r="B604" s="316">
        <v>300</v>
      </c>
      <c r="C604" s="470" t="s">
        <v>1200</v>
      </c>
      <c r="D604" s="408" t="s">
        <v>1139</v>
      </c>
      <c r="E604" s="464" t="s">
        <v>1158</v>
      </c>
      <c r="F604" s="469">
        <f t="shared" ref="F604" si="179">N604*1.07</f>
        <v>99991.5</v>
      </c>
      <c r="G604" s="466">
        <f t="shared" ref="G604" si="180">H605</f>
        <v>242971</v>
      </c>
      <c r="H604" s="403" t="s">
        <v>1086</v>
      </c>
      <c r="I604" s="366">
        <v>1</v>
      </c>
      <c r="J604" s="324"/>
      <c r="K604" s="482"/>
      <c r="L604" s="481"/>
      <c r="N604" s="486">
        <v>93450</v>
      </c>
    </row>
    <row r="605" spans="2:14" s="477" customFormat="1" ht="30" customHeight="1" x14ac:dyDescent="0.7">
      <c r="B605" s="325"/>
      <c r="C605" s="343"/>
      <c r="D605" s="409"/>
      <c r="E605" s="467"/>
      <c r="F605" s="355"/>
      <c r="G605" s="330"/>
      <c r="H605" s="468">
        <v>242971</v>
      </c>
      <c r="I605" s="367"/>
      <c r="J605" s="324"/>
      <c r="K605" s="482"/>
      <c r="L605" s="481"/>
      <c r="N605" s="409"/>
    </row>
    <row r="606" spans="2:14" s="477" customFormat="1" ht="33" customHeight="1" x14ac:dyDescent="0.7">
      <c r="B606" s="316">
        <v>301</v>
      </c>
      <c r="C606" s="446" t="s">
        <v>107</v>
      </c>
      <c r="D606" s="408" t="s">
        <v>411</v>
      </c>
      <c r="E606" s="464" t="s">
        <v>887</v>
      </c>
      <c r="F606" s="465">
        <f t="shared" ref="F606" si="181">N606*1.07</f>
        <v>9630</v>
      </c>
      <c r="G606" s="466">
        <f t="shared" ref="G606" si="182">H607</f>
        <v>44645</v>
      </c>
      <c r="H606" s="403" t="s">
        <v>971</v>
      </c>
      <c r="I606" s="366">
        <v>1</v>
      </c>
      <c r="J606" s="324"/>
      <c r="K606" s="482"/>
      <c r="L606" s="481"/>
      <c r="N606" s="486">
        <v>9000</v>
      </c>
    </row>
    <row r="607" spans="2:14" s="477" customFormat="1" ht="30" customHeight="1" x14ac:dyDescent="0.7">
      <c r="B607" s="325"/>
      <c r="C607" s="343"/>
      <c r="D607" s="409"/>
      <c r="E607" s="467" t="s">
        <v>888</v>
      </c>
      <c r="F607" s="327"/>
      <c r="G607" s="330"/>
      <c r="H607" s="468">
        <v>44645</v>
      </c>
      <c r="I607" s="367"/>
      <c r="J607" s="324"/>
      <c r="K607" s="482"/>
      <c r="L607" s="481"/>
      <c r="N607" s="409"/>
    </row>
    <row r="608" spans="2:14" s="477" customFormat="1" ht="30" customHeight="1" x14ac:dyDescent="0.7">
      <c r="B608" s="316">
        <v>302</v>
      </c>
      <c r="C608" s="446" t="s">
        <v>55</v>
      </c>
      <c r="D608" s="408" t="s">
        <v>422</v>
      </c>
      <c r="E608" s="464" t="s">
        <v>889</v>
      </c>
      <c r="F608" s="469">
        <f t="shared" ref="F608" si="183">N608*1.07</f>
        <v>57212.9</v>
      </c>
      <c r="G608" s="466">
        <f t="shared" ref="G608" si="184">H609</f>
        <v>44648</v>
      </c>
      <c r="H608" s="403" t="s">
        <v>972</v>
      </c>
      <c r="I608" s="366">
        <v>1</v>
      </c>
      <c r="J608" s="324"/>
      <c r="K608" s="482"/>
      <c r="L608" s="481"/>
      <c r="N608" s="486">
        <v>53470</v>
      </c>
    </row>
    <row r="609" spans="2:14" s="477" customFormat="1" ht="30" customHeight="1" x14ac:dyDescent="0.7">
      <c r="B609" s="325"/>
      <c r="C609" s="343"/>
      <c r="D609" s="409"/>
      <c r="E609" s="467" t="s">
        <v>452</v>
      </c>
      <c r="F609" s="355"/>
      <c r="G609" s="330"/>
      <c r="H609" s="468">
        <v>44648</v>
      </c>
      <c r="I609" s="367"/>
      <c r="J609" s="324"/>
      <c r="K609" s="482"/>
      <c r="L609" s="481"/>
      <c r="N609" s="409"/>
    </row>
    <row r="610" spans="2:14" s="477" customFormat="1" ht="37.5" customHeight="1" x14ac:dyDescent="0.7">
      <c r="B610" s="316">
        <v>303</v>
      </c>
      <c r="C610" s="446" t="s">
        <v>55</v>
      </c>
      <c r="D610" s="410" t="s">
        <v>422</v>
      </c>
      <c r="E610" s="464" t="s">
        <v>890</v>
      </c>
      <c r="F610" s="465">
        <f t="shared" ref="F610" si="185">N610*1.07</f>
        <v>14338</v>
      </c>
      <c r="G610" s="466">
        <f t="shared" ref="G610" si="186">H611</f>
        <v>44648</v>
      </c>
      <c r="H610" s="403" t="s">
        <v>973</v>
      </c>
      <c r="I610" s="366">
        <v>1</v>
      </c>
      <c r="J610" s="324"/>
      <c r="K610" s="482"/>
      <c r="L610" s="481"/>
      <c r="N610" s="486">
        <v>13400</v>
      </c>
    </row>
    <row r="611" spans="2:14" s="477" customFormat="1" ht="30" customHeight="1" x14ac:dyDescent="0.7">
      <c r="B611" s="325"/>
      <c r="C611" s="343"/>
      <c r="D611" s="409"/>
      <c r="E611" s="467" t="s">
        <v>891</v>
      </c>
      <c r="F611" s="327"/>
      <c r="G611" s="330"/>
      <c r="H611" s="468">
        <v>44648</v>
      </c>
      <c r="I611" s="367"/>
      <c r="J611" s="324"/>
      <c r="K611" s="482"/>
      <c r="L611" s="481"/>
      <c r="N611" s="409"/>
    </row>
    <row r="612" spans="2:14" s="477" customFormat="1" ht="35.25" customHeight="1" x14ac:dyDescent="0.7">
      <c r="B612" s="316">
        <v>304</v>
      </c>
      <c r="C612" s="446" t="s">
        <v>1199</v>
      </c>
      <c r="D612" s="408" t="s">
        <v>775</v>
      </c>
      <c r="E612" s="464" t="s">
        <v>892</v>
      </c>
      <c r="F612" s="469">
        <f t="shared" ref="F612" si="187">N612*1.07</f>
        <v>40232</v>
      </c>
      <c r="G612" s="466">
        <f t="shared" ref="G612" si="188">H613</f>
        <v>44648</v>
      </c>
      <c r="H612" s="403" t="s">
        <v>974</v>
      </c>
      <c r="I612" s="366">
        <v>1</v>
      </c>
      <c r="J612" s="324"/>
      <c r="K612" s="482"/>
      <c r="L612" s="481"/>
      <c r="N612" s="486">
        <v>37600</v>
      </c>
    </row>
    <row r="613" spans="2:14" s="477" customFormat="1" ht="30" customHeight="1" x14ac:dyDescent="0.7">
      <c r="B613" s="325"/>
      <c r="C613" s="343"/>
      <c r="D613" s="409" t="s">
        <v>776</v>
      </c>
      <c r="E613" s="467"/>
      <c r="F613" s="355"/>
      <c r="G613" s="330"/>
      <c r="H613" s="468">
        <v>44648</v>
      </c>
      <c r="I613" s="367"/>
      <c r="J613" s="324"/>
      <c r="K613" s="482"/>
      <c r="L613" s="481"/>
      <c r="N613" s="409"/>
    </row>
    <row r="614" spans="2:14" s="477" customFormat="1" ht="30" customHeight="1" x14ac:dyDescent="0.7">
      <c r="B614" s="316">
        <v>305</v>
      </c>
      <c r="C614" s="446" t="s">
        <v>750</v>
      </c>
      <c r="D614" s="410" t="s">
        <v>425</v>
      </c>
      <c r="E614" s="464" t="s">
        <v>1159</v>
      </c>
      <c r="F614" s="465">
        <f t="shared" ref="F614" si="189">N614*1.07</f>
        <v>71754.2</v>
      </c>
      <c r="G614" s="466">
        <f t="shared" ref="G614" si="190">H615</f>
        <v>242975</v>
      </c>
      <c r="H614" s="403" t="s">
        <v>1088</v>
      </c>
      <c r="I614" s="366">
        <v>1</v>
      </c>
      <c r="J614" s="324"/>
      <c r="K614" s="482"/>
      <c r="L614" s="481"/>
      <c r="N614" s="486">
        <v>67060</v>
      </c>
    </row>
    <row r="615" spans="2:14" s="477" customFormat="1" ht="30" customHeight="1" x14ac:dyDescent="0.7">
      <c r="B615" s="325"/>
      <c r="C615" s="343"/>
      <c r="D615" s="409"/>
      <c r="E615" s="467"/>
      <c r="F615" s="327"/>
      <c r="G615" s="330"/>
      <c r="H615" s="468">
        <v>242975</v>
      </c>
      <c r="I615" s="367"/>
      <c r="J615" s="324"/>
      <c r="K615" s="482"/>
      <c r="L615" s="481"/>
      <c r="N615" s="409"/>
    </row>
    <row r="616" spans="2:14" s="477" customFormat="1" ht="30" customHeight="1" x14ac:dyDescent="0.7">
      <c r="B616" s="316">
        <v>306</v>
      </c>
      <c r="C616" s="446" t="s">
        <v>1172</v>
      </c>
      <c r="D616" s="475" t="s">
        <v>651</v>
      </c>
      <c r="E616" s="464" t="s">
        <v>1163</v>
      </c>
      <c r="F616" s="465">
        <f t="shared" ref="F616" si="191">N616*1.07</f>
        <v>78324</v>
      </c>
      <c r="G616" s="466">
        <f t="shared" ref="G616" si="192">H617</f>
        <v>242975</v>
      </c>
      <c r="H616" s="403" t="s">
        <v>1094</v>
      </c>
      <c r="I616" s="366">
        <v>1</v>
      </c>
      <c r="J616" s="324"/>
      <c r="K616" s="482"/>
      <c r="L616" s="481"/>
      <c r="N616" s="486">
        <v>73200</v>
      </c>
    </row>
    <row r="617" spans="2:14" s="477" customFormat="1" ht="30" customHeight="1" x14ac:dyDescent="0.7">
      <c r="B617" s="325"/>
      <c r="C617" s="343"/>
      <c r="D617" s="409"/>
      <c r="E617" s="467" t="s">
        <v>1164</v>
      </c>
      <c r="F617" s="327"/>
      <c r="G617" s="330"/>
      <c r="H617" s="468">
        <v>242975</v>
      </c>
      <c r="I617" s="367"/>
      <c r="J617" s="324"/>
      <c r="K617" s="482"/>
      <c r="L617" s="481"/>
      <c r="N617" s="409"/>
    </row>
    <row r="618" spans="2:14" s="477" customFormat="1" ht="30" customHeight="1" x14ac:dyDescent="0.7">
      <c r="B618" s="316">
        <v>307</v>
      </c>
      <c r="C618" s="446" t="s">
        <v>1193</v>
      </c>
      <c r="D618" s="408" t="s">
        <v>415</v>
      </c>
      <c r="E618" s="464" t="s">
        <v>893</v>
      </c>
      <c r="F618" s="469">
        <f t="shared" ref="F618" si="193">N618*1.07</f>
        <v>45475</v>
      </c>
      <c r="G618" s="466">
        <f t="shared" ref="G618" si="194">H619</f>
        <v>44649</v>
      </c>
      <c r="H618" s="403" t="s">
        <v>975</v>
      </c>
      <c r="I618" s="366">
        <v>1</v>
      </c>
      <c r="J618" s="324"/>
      <c r="K618" s="482"/>
      <c r="L618" s="481"/>
      <c r="N618" s="486">
        <v>42500</v>
      </c>
    </row>
    <row r="619" spans="2:14" s="477" customFormat="1" ht="30" customHeight="1" x14ac:dyDescent="0.7">
      <c r="B619" s="325"/>
      <c r="C619" s="343"/>
      <c r="D619" s="409"/>
      <c r="E619" s="467" t="s">
        <v>894</v>
      </c>
      <c r="F619" s="355"/>
      <c r="G619" s="330"/>
      <c r="H619" s="468">
        <v>44649</v>
      </c>
      <c r="I619" s="367"/>
      <c r="J619" s="324"/>
      <c r="K619" s="482"/>
      <c r="L619" s="481"/>
      <c r="N619" s="409"/>
    </row>
    <row r="620" spans="2:14" s="477" customFormat="1" ht="30" customHeight="1" x14ac:dyDescent="0.7">
      <c r="B620" s="316">
        <v>308</v>
      </c>
      <c r="C620" s="446" t="s">
        <v>733</v>
      </c>
      <c r="D620" s="408" t="s">
        <v>409</v>
      </c>
      <c r="E620" s="464" t="s">
        <v>895</v>
      </c>
      <c r="F620" s="465">
        <f t="shared" ref="F620" si="195">N620*1.07</f>
        <v>12749.050000000001</v>
      </c>
      <c r="G620" s="466">
        <f t="shared" ref="G620" si="196">H621</f>
        <v>44649</v>
      </c>
      <c r="H620" s="403" t="s">
        <v>976</v>
      </c>
      <c r="I620" s="366">
        <v>1</v>
      </c>
      <c r="J620" s="324"/>
      <c r="K620" s="482"/>
      <c r="L620" s="481"/>
      <c r="N620" s="486">
        <v>11915</v>
      </c>
    </row>
    <row r="621" spans="2:14" s="477" customFormat="1" ht="30" customHeight="1" x14ac:dyDescent="0.7">
      <c r="B621" s="325"/>
      <c r="C621" s="343"/>
      <c r="D621" s="409"/>
      <c r="E621" s="467" t="s">
        <v>619</v>
      </c>
      <c r="F621" s="327"/>
      <c r="G621" s="330"/>
      <c r="H621" s="468">
        <v>44649</v>
      </c>
      <c r="I621" s="367"/>
      <c r="J621" s="324"/>
      <c r="K621" s="482"/>
      <c r="L621" s="481"/>
      <c r="N621" s="409"/>
    </row>
    <row r="622" spans="2:14" s="477" customFormat="1" ht="30" customHeight="1" x14ac:dyDescent="0.7">
      <c r="B622" s="316">
        <v>309</v>
      </c>
      <c r="C622" s="450" t="s">
        <v>85</v>
      </c>
      <c r="D622" s="408" t="s">
        <v>405</v>
      </c>
      <c r="E622" s="464" t="s">
        <v>896</v>
      </c>
      <c r="F622" s="465">
        <f t="shared" ref="F622" si="197">N622*1.07</f>
        <v>4708</v>
      </c>
      <c r="G622" s="466">
        <f t="shared" ref="G622" si="198">H623</f>
        <v>44649</v>
      </c>
      <c r="H622" s="403" t="s">
        <v>977</v>
      </c>
      <c r="I622" s="366">
        <v>1</v>
      </c>
      <c r="J622" s="324"/>
      <c r="K622" s="482"/>
      <c r="L622" s="481"/>
      <c r="N622" s="486">
        <v>4400</v>
      </c>
    </row>
    <row r="623" spans="2:14" s="477" customFormat="1" ht="30" customHeight="1" x14ac:dyDescent="0.7">
      <c r="B623" s="325"/>
      <c r="C623" s="343"/>
      <c r="D623" s="409" t="s">
        <v>406</v>
      </c>
      <c r="E623" s="467"/>
      <c r="F623" s="327"/>
      <c r="G623" s="330"/>
      <c r="H623" s="468">
        <v>44649</v>
      </c>
      <c r="I623" s="367"/>
      <c r="J623" s="324"/>
      <c r="K623" s="482"/>
      <c r="L623" s="481"/>
      <c r="N623" s="409"/>
    </row>
    <row r="624" spans="2:14" s="477" customFormat="1" ht="30" customHeight="1" x14ac:dyDescent="0.7">
      <c r="B624" s="316">
        <v>310</v>
      </c>
      <c r="C624" s="446" t="s">
        <v>1192</v>
      </c>
      <c r="D624" s="410" t="s">
        <v>403</v>
      </c>
      <c r="E624" s="464" t="s">
        <v>897</v>
      </c>
      <c r="F624" s="469">
        <f t="shared" ref="F624" si="199">N624*1.07</f>
        <v>16050.000000000002</v>
      </c>
      <c r="G624" s="466">
        <f t="shared" ref="G624" si="200">H625</f>
        <v>44649</v>
      </c>
      <c r="H624" s="403" t="s">
        <v>978</v>
      </c>
      <c r="I624" s="366">
        <v>1</v>
      </c>
      <c r="J624" s="324"/>
      <c r="K624" s="482"/>
      <c r="L624" s="481"/>
      <c r="N624" s="486">
        <v>15000</v>
      </c>
    </row>
    <row r="625" spans="2:14" s="477" customFormat="1" ht="30" customHeight="1" x14ac:dyDescent="0.7">
      <c r="B625" s="325"/>
      <c r="C625" s="343"/>
      <c r="D625" s="409"/>
      <c r="E625" s="467" t="s">
        <v>447</v>
      </c>
      <c r="F625" s="355"/>
      <c r="G625" s="330"/>
      <c r="H625" s="468">
        <v>44649</v>
      </c>
      <c r="I625" s="367"/>
      <c r="J625" s="324"/>
      <c r="K625" s="482"/>
      <c r="L625" s="481"/>
      <c r="N625" s="409"/>
    </row>
    <row r="626" spans="2:14" s="477" customFormat="1" ht="30" customHeight="1" x14ac:dyDescent="0.7">
      <c r="B626" s="316"/>
      <c r="C626" s="476"/>
      <c r="D626" s="408"/>
      <c r="E626" s="464"/>
      <c r="F626" s="465"/>
      <c r="G626" s="466"/>
      <c r="H626" s="403"/>
      <c r="I626" s="366"/>
      <c r="J626" s="324"/>
      <c r="K626" s="482"/>
      <c r="L626" s="481"/>
      <c r="N626" s="486"/>
    </row>
    <row r="627" spans="2:14" s="477" customFormat="1" ht="30" customHeight="1" x14ac:dyDescent="0.7">
      <c r="B627" s="325"/>
      <c r="C627" s="343"/>
      <c r="D627" s="409" t="s">
        <v>406</v>
      </c>
      <c r="E627" s="467"/>
      <c r="F627" s="327"/>
      <c r="G627" s="330"/>
      <c r="H627" s="468">
        <v>44649</v>
      </c>
      <c r="I627" s="367"/>
      <c r="J627" s="324"/>
      <c r="K627" s="482"/>
      <c r="L627" s="481"/>
      <c r="N627" s="409"/>
    </row>
    <row r="628" spans="2:14" s="477" customFormat="1" ht="30" customHeight="1" x14ac:dyDescent="0.7">
      <c r="B628" s="316">
        <v>312</v>
      </c>
      <c r="C628" s="446" t="s">
        <v>55</v>
      </c>
      <c r="D628" s="408" t="s">
        <v>422</v>
      </c>
      <c r="E628" s="464" t="s">
        <v>899</v>
      </c>
      <c r="F628" s="465">
        <f t="shared" ref="F628" si="201">N628*1.07</f>
        <v>23968</v>
      </c>
      <c r="G628" s="466">
        <f t="shared" ref="G628" si="202">H629</f>
        <v>44649</v>
      </c>
      <c r="H628" s="403" t="s">
        <v>980</v>
      </c>
      <c r="I628" s="366">
        <v>1</v>
      </c>
      <c r="J628" s="324"/>
      <c r="K628" s="482"/>
      <c r="L628" s="481"/>
      <c r="N628" s="486">
        <v>22400</v>
      </c>
    </row>
    <row r="629" spans="2:14" s="477" customFormat="1" ht="30" customHeight="1" x14ac:dyDescent="0.7">
      <c r="B629" s="325"/>
      <c r="C629" s="343"/>
      <c r="D629" s="409"/>
      <c r="E629" s="467" t="s">
        <v>447</v>
      </c>
      <c r="F629" s="327"/>
      <c r="G629" s="330"/>
      <c r="H629" s="468">
        <v>44649</v>
      </c>
      <c r="I629" s="367"/>
      <c r="J629" s="324"/>
      <c r="K629" s="482"/>
      <c r="L629" s="481"/>
      <c r="N629" s="409"/>
    </row>
    <row r="630" spans="2:14" s="477" customFormat="1" ht="30" customHeight="1" x14ac:dyDescent="0.7">
      <c r="B630" s="316">
        <v>313</v>
      </c>
      <c r="C630" s="446" t="s">
        <v>1191</v>
      </c>
      <c r="D630" s="408" t="s">
        <v>1161</v>
      </c>
      <c r="E630" s="464" t="s">
        <v>1160</v>
      </c>
      <c r="F630" s="465">
        <f t="shared" ref="F630" si="203">N630*1.07</f>
        <v>92020</v>
      </c>
      <c r="G630" s="466">
        <f t="shared" ref="G630" si="204">H631</f>
        <v>242976</v>
      </c>
      <c r="H630" s="403" t="s">
        <v>1091</v>
      </c>
      <c r="I630" s="366">
        <v>1</v>
      </c>
      <c r="J630" s="324"/>
      <c r="K630" s="482"/>
      <c r="L630" s="481"/>
      <c r="N630" s="486">
        <v>86000</v>
      </c>
    </row>
    <row r="631" spans="2:14" s="477" customFormat="1" ht="30" customHeight="1" x14ac:dyDescent="0.7">
      <c r="B631" s="325"/>
      <c r="C631" s="343"/>
      <c r="D631" s="409"/>
      <c r="E631" s="467" t="s">
        <v>1162</v>
      </c>
      <c r="F631" s="327"/>
      <c r="G631" s="330"/>
      <c r="H631" s="468">
        <v>242976</v>
      </c>
      <c r="I631" s="367"/>
      <c r="J631" s="324"/>
      <c r="K631" s="482"/>
      <c r="L631" s="481"/>
      <c r="N631" s="409"/>
    </row>
    <row r="632" spans="2:14" s="477" customFormat="1" ht="30" customHeight="1" x14ac:dyDescent="0.7">
      <c r="B632" s="316">
        <v>314</v>
      </c>
      <c r="C632" s="446" t="s">
        <v>732</v>
      </c>
      <c r="D632" s="408" t="s">
        <v>179</v>
      </c>
      <c r="E632" s="464" t="s">
        <v>1165</v>
      </c>
      <c r="F632" s="469">
        <f t="shared" ref="F632" si="205">N632*1.07</f>
        <v>94053</v>
      </c>
      <c r="G632" s="466">
        <f t="shared" ref="G632" si="206">H633</f>
        <v>242976</v>
      </c>
      <c r="H632" s="403" t="s">
        <v>1097</v>
      </c>
      <c r="I632" s="366">
        <v>1</v>
      </c>
      <c r="J632" s="324"/>
      <c r="K632" s="482"/>
      <c r="L632" s="481"/>
      <c r="N632" s="486">
        <v>87900</v>
      </c>
    </row>
    <row r="633" spans="2:14" s="477" customFormat="1" ht="30" customHeight="1" x14ac:dyDescent="0.7">
      <c r="B633" s="325"/>
      <c r="C633" s="343"/>
      <c r="D633" s="409"/>
      <c r="E633" s="467" t="s">
        <v>1109</v>
      </c>
      <c r="F633" s="355"/>
      <c r="G633" s="330"/>
      <c r="H633" s="468">
        <v>242976</v>
      </c>
      <c r="I633" s="367"/>
      <c r="J633" s="324"/>
      <c r="K633" s="482"/>
      <c r="L633" s="481"/>
      <c r="N633" s="409"/>
    </row>
    <row r="634" spans="2:14" s="477" customFormat="1" ht="30" customHeight="1" x14ac:dyDescent="0.7">
      <c r="B634" s="316"/>
      <c r="C634" s="476"/>
      <c r="D634" s="408"/>
      <c r="E634" s="464"/>
      <c r="F634" s="465"/>
      <c r="G634" s="466"/>
      <c r="H634" s="403"/>
      <c r="I634" s="366"/>
      <c r="J634" s="324"/>
      <c r="K634" s="482"/>
      <c r="L634" s="481"/>
      <c r="N634" s="486"/>
    </row>
    <row r="635" spans="2:14" s="477" customFormat="1" ht="30" customHeight="1" x14ac:dyDescent="0.7">
      <c r="B635" s="325"/>
      <c r="C635" s="343"/>
      <c r="D635" s="409"/>
      <c r="E635" s="467" t="s">
        <v>482</v>
      </c>
      <c r="F635" s="327"/>
      <c r="G635" s="330"/>
      <c r="H635" s="468">
        <v>242976</v>
      </c>
      <c r="I635" s="367"/>
      <c r="J635" s="324"/>
      <c r="K635" s="482"/>
      <c r="L635" s="481"/>
      <c r="N635" s="409"/>
    </row>
    <row r="636" spans="2:14" s="477" customFormat="1" ht="30" customHeight="1" x14ac:dyDescent="0.7">
      <c r="B636" s="316">
        <v>316</v>
      </c>
      <c r="C636" s="446" t="s">
        <v>1186</v>
      </c>
      <c r="D636" s="408" t="s">
        <v>1168</v>
      </c>
      <c r="E636" s="464" t="s">
        <v>1167</v>
      </c>
      <c r="F636" s="469">
        <f t="shared" ref="F636" si="207">N636*1.07</f>
        <v>55062.200000000004</v>
      </c>
      <c r="G636" s="466">
        <f t="shared" ref="G636" si="208">H637</f>
        <v>242977</v>
      </c>
      <c r="H636" s="403" t="s">
        <v>1102</v>
      </c>
      <c r="I636" s="366">
        <v>1</v>
      </c>
      <c r="J636" s="324"/>
      <c r="K636" s="482"/>
      <c r="L636" s="481"/>
      <c r="N636" s="486">
        <v>51460</v>
      </c>
    </row>
    <row r="637" spans="2:14" s="477" customFormat="1" ht="30" customHeight="1" x14ac:dyDescent="0.7">
      <c r="B637" s="325"/>
      <c r="C637" s="343"/>
      <c r="D637" s="409"/>
      <c r="E637" s="467"/>
      <c r="F637" s="355"/>
      <c r="G637" s="330"/>
      <c r="H637" s="468">
        <v>242977</v>
      </c>
      <c r="I637" s="367"/>
      <c r="J637" s="324"/>
      <c r="K637" s="482"/>
      <c r="L637" s="481"/>
      <c r="N637" s="409"/>
    </row>
    <row r="638" spans="2:14" s="477" customFormat="1" ht="30" customHeight="1" x14ac:dyDescent="0.7">
      <c r="B638" s="316">
        <v>317</v>
      </c>
      <c r="C638" s="446" t="s">
        <v>186</v>
      </c>
      <c r="D638" s="410" t="s">
        <v>649</v>
      </c>
      <c r="E638" s="464" t="s">
        <v>1169</v>
      </c>
      <c r="F638" s="465">
        <f t="shared" ref="F638" si="209">N638*1.07</f>
        <v>71904</v>
      </c>
      <c r="G638" s="466">
        <f t="shared" ref="G638" si="210">H639</f>
        <v>242977</v>
      </c>
      <c r="H638" s="403" t="s">
        <v>1170</v>
      </c>
      <c r="I638" s="366">
        <v>1</v>
      </c>
      <c r="J638" s="324"/>
      <c r="K638" s="482"/>
      <c r="L638" s="481"/>
      <c r="N638" s="486">
        <v>67200</v>
      </c>
    </row>
    <row r="639" spans="2:14" s="477" customFormat="1" ht="30" customHeight="1" x14ac:dyDescent="0.7">
      <c r="B639" s="325"/>
      <c r="C639" s="343"/>
      <c r="D639" s="409"/>
      <c r="E639" s="467"/>
      <c r="F639" s="327"/>
      <c r="G639" s="330"/>
      <c r="H639" s="468">
        <v>242977</v>
      </c>
      <c r="I639" s="367"/>
      <c r="J639" s="324"/>
      <c r="K639" s="482"/>
      <c r="L639" s="481"/>
      <c r="N639" s="409"/>
    </row>
    <row r="640" spans="2:14" s="477" customFormat="1" ht="30" customHeight="1" x14ac:dyDescent="0.7">
      <c r="B640" s="316">
        <v>318</v>
      </c>
      <c r="C640" s="446" t="s">
        <v>1172</v>
      </c>
      <c r="D640" s="408" t="s">
        <v>651</v>
      </c>
      <c r="E640" s="464" t="s">
        <v>1171</v>
      </c>
      <c r="F640" s="469">
        <f t="shared" ref="F640" si="211">N640*1.07</f>
        <v>28783</v>
      </c>
      <c r="G640" s="466">
        <f t="shared" ref="G640" si="212">H641</f>
        <v>242977</v>
      </c>
      <c r="H640" s="403" t="s">
        <v>1104</v>
      </c>
      <c r="I640" s="366">
        <v>1</v>
      </c>
      <c r="J640" s="324"/>
      <c r="K640" s="482"/>
      <c r="L640" s="481"/>
      <c r="N640" s="486">
        <v>26900</v>
      </c>
    </row>
    <row r="641" spans="2:14" s="477" customFormat="1" ht="30" customHeight="1" x14ac:dyDescent="0.7">
      <c r="B641" s="325"/>
      <c r="C641" s="343"/>
      <c r="D641" s="409"/>
      <c r="E641" s="467" t="s">
        <v>447</v>
      </c>
      <c r="F641" s="327"/>
      <c r="G641" s="330"/>
      <c r="H641" s="468">
        <v>242977</v>
      </c>
      <c r="I641" s="367"/>
      <c r="J641" s="324"/>
      <c r="K641" s="482"/>
      <c r="L641" s="481"/>
      <c r="N641" s="409"/>
    </row>
    <row r="642" spans="2:14" s="477" customFormat="1" ht="30" customHeight="1" x14ac:dyDescent="0.7">
      <c r="B642" s="316">
        <v>319</v>
      </c>
      <c r="C642" s="446" t="s">
        <v>733</v>
      </c>
      <c r="D642" s="408" t="s">
        <v>777</v>
      </c>
      <c r="E642" s="464" t="s">
        <v>902</v>
      </c>
      <c r="F642" s="469">
        <f t="shared" ref="F642" si="213">N642*1.07</f>
        <v>2140</v>
      </c>
      <c r="G642" s="466">
        <f t="shared" ref="G642" si="214">H643</f>
        <v>44650</v>
      </c>
      <c r="H642" s="403" t="s">
        <v>982</v>
      </c>
      <c r="I642" s="366">
        <v>1</v>
      </c>
      <c r="J642" s="324"/>
      <c r="K642" s="482"/>
      <c r="L642" s="481"/>
      <c r="N642" s="486">
        <v>2000</v>
      </c>
    </row>
    <row r="643" spans="2:14" s="477" customFormat="1" ht="30" customHeight="1" x14ac:dyDescent="0.7">
      <c r="B643" s="325"/>
      <c r="C643" s="343"/>
      <c r="D643" s="409"/>
      <c r="E643" s="467"/>
      <c r="F643" s="327"/>
      <c r="G643" s="330"/>
      <c r="H643" s="468">
        <v>44650</v>
      </c>
      <c r="I643" s="367"/>
      <c r="J643" s="324"/>
      <c r="K643" s="482"/>
      <c r="L643" s="481"/>
      <c r="N643" s="409"/>
    </row>
    <row r="644" spans="2:14" s="477" customFormat="1" ht="30" customHeight="1" x14ac:dyDescent="0.7">
      <c r="B644" s="316">
        <v>320</v>
      </c>
      <c r="C644" s="332" t="s">
        <v>281</v>
      </c>
      <c r="D644" s="410" t="s">
        <v>757</v>
      </c>
      <c r="E644" s="464" t="s">
        <v>900</v>
      </c>
      <c r="F644" s="465">
        <f t="shared" ref="F644" si="215">N644*1.07</f>
        <v>38092</v>
      </c>
      <c r="G644" s="466">
        <f t="shared" ref="G644" si="216">H645</f>
        <v>44650</v>
      </c>
      <c r="H644" s="403" t="s">
        <v>981</v>
      </c>
      <c r="I644" s="366">
        <v>1</v>
      </c>
      <c r="J644" s="324"/>
      <c r="K644" s="482"/>
      <c r="L644" s="481"/>
      <c r="N644" s="486">
        <v>35600</v>
      </c>
    </row>
    <row r="645" spans="2:14" s="477" customFormat="1" ht="30" customHeight="1" x14ac:dyDescent="0.7">
      <c r="B645" s="325"/>
      <c r="C645" s="343"/>
      <c r="D645" s="409" t="s">
        <v>402</v>
      </c>
      <c r="E645" s="467" t="s">
        <v>901</v>
      </c>
      <c r="F645" s="327"/>
      <c r="G645" s="330"/>
      <c r="H645" s="468">
        <v>44650</v>
      </c>
      <c r="I645" s="367"/>
      <c r="J645" s="324"/>
      <c r="K645" s="482"/>
      <c r="L645" s="481"/>
      <c r="N645" s="409"/>
    </row>
    <row r="646" spans="2:14" s="477" customFormat="1" ht="30" customHeight="1" x14ac:dyDescent="0.7">
      <c r="C646" s="349"/>
      <c r="D646" s="349"/>
      <c r="E646" s="349"/>
      <c r="F646" s="349"/>
      <c r="G646" s="478"/>
      <c r="H646" s="479"/>
      <c r="I646" s="324"/>
      <c r="J646" s="324"/>
      <c r="K646" s="482"/>
      <c r="L646" s="481"/>
    </row>
    <row r="647" spans="2:14" s="477" customFormat="1" ht="30" customHeight="1" thickBot="1" x14ac:dyDescent="0.75">
      <c r="C647" s="349"/>
      <c r="D647" s="349"/>
      <c r="E647" s="349"/>
      <c r="F647" s="480">
        <f>SUM(F6:F646)</f>
        <v>10567417.628600003</v>
      </c>
      <c r="G647" s="478"/>
      <c r="H647" s="479"/>
      <c r="I647" s="324"/>
      <c r="J647" s="324"/>
      <c r="K647" s="482"/>
      <c r="L647" s="481"/>
    </row>
    <row r="648" spans="2:14" s="477" customFormat="1" ht="30" customHeight="1" thickTop="1" x14ac:dyDescent="0.7">
      <c r="C648" s="349"/>
      <c r="D648" s="349"/>
      <c r="E648" s="349"/>
      <c r="F648" s="349"/>
      <c r="G648" s="478"/>
      <c r="H648" s="479"/>
      <c r="I648" s="324"/>
      <c r="J648" s="324"/>
      <c r="K648" s="482"/>
      <c r="L648" s="481"/>
    </row>
    <row r="649" spans="2:14" s="477" customFormat="1" ht="30" customHeight="1" x14ac:dyDescent="0.7">
      <c r="C649" s="349"/>
      <c r="D649" s="349"/>
      <c r="E649" s="349"/>
      <c r="F649" s="349"/>
      <c r="G649" s="478"/>
      <c r="H649" s="479"/>
      <c r="I649" s="324"/>
      <c r="J649" s="324"/>
      <c r="K649" s="482"/>
      <c r="L649" s="481"/>
    </row>
    <row r="650" spans="2:14" s="477" customFormat="1" ht="30" customHeight="1" x14ac:dyDescent="0.7">
      <c r="C650" s="349"/>
      <c r="D650" s="349"/>
      <c r="E650" s="349"/>
      <c r="F650" s="349"/>
      <c r="G650" s="478"/>
      <c r="H650" s="479"/>
      <c r="I650" s="324"/>
      <c r="J650" s="324"/>
      <c r="K650" s="482"/>
      <c r="L650" s="481"/>
    </row>
    <row r="651" spans="2:14" s="477" customFormat="1" ht="30" customHeight="1" x14ac:dyDescent="0.7">
      <c r="C651" s="349"/>
      <c r="D651" s="349"/>
      <c r="E651" s="349"/>
      <c r="F651" s="349"/>
      <c r="G651" s="478"/>
      <c r="H651" s="479"/>
      <c r="I651" s="324"/>
      <c r="J651" s="324"/>
      <c r="K651" s="482"/>
      <c r="L651" s="481"/>
    </row>
    <row r="652" spans="2:14" s="477" customFormat="1" ht="30" customHeight="1" x14ac:dyDescent="0.7">
      <c r="C652" s="349"/>
      <c r="D652" s="349"/>
      <c r="E652" s="349"/>
      <c r="F652" s="349"/>
      <c r="G652" s="478"/>
      <c r="H652" s="479"/>
      <c r="I652" s="324"/>
      <c r="J652" s="324"/>
      <c r="K652" s="484"/>
      <c r="L652" s="488"/>
      <c r="M652" s="485"/>
      <c r="N652" s="485"/>
    </row>
    <row r="653" spans="2:14" s="477" customFormat="1" ht="30" customHeight="1" x14ac:dyDescent="0.7">
      <c r="C653" s="349"/>
      <c r="D653" s="349"/>
      <c r="E653" s="349"/>
      <c r="F653" s="349"/>
      <c r="G653" s="478"/>
      <c r="H653" s="479"/>
      <c r="I653" s="324"/>
      <c r="J653" s="324"/>
      <c r="K653" s="484"/>
      <c r="L653" s="488"/>
      <c r="M653" s="485"/>
      <c r="N653" s="485"/>
    </row>
    <row r="654" spans="2:14" s="477" customFormat="1" ht="30" customHeight="1" x14ac:dyDescent="0.7">
      <c r="C654" s="349"/>
      <c r="D654" s="349"/>
      <c r="E654" s="349"/>
      <c r="F654" s="349"/>
      <c r="G654" s="478"/>
      <c r="H654" s="479"/>
      <c r="I654" s="324"/>
      <c r="J654" s="324"/>
      <c r="K654" s="484"/>
      <c r="L654" s="488"/>
      <c r="M654" s="485"/>
      <c r="N654" s="485"/>
    </row>
    <row r="655" spans="2:14" s="477" customFormat="1" ht="30" customHeight="1" x14ac:dyDescent="0.7">
      <c r="C655" s="349"/>
      <c r="D655" s="349"/>
      <c r="E655" s="349"/>
      <c r="F655" s="349"/>
      <c r="G655" s="478"/>
      <c r="H655" s="479"/>
      <c r="I655" s="324"/>
      <c r="J655" s="324"/>
      <c r="K655" s="482"/>
      <c r="L655" s="481"/>
    </row>
    <row r="656" spans="2:14" s="477" customFormat="1" ht="30" customHeight="1" x14ac:dyDescent="0.7">
      <c r="C656" s="349"/>
      <c r="D656" s="349"/>
      <c r="E656" s="349"/>
      <c r="F656" s="349"/>
      <c r="G656" s="478"/>
      <c r="H656" s="479"/>
      <c r="I656" s="324"/>
      <c r="J656" s="324"/>
      <c r="K656" s="482"/>
      <c r="L656" s="481"/>
    </row>
    <row r="657" spans="3:14" s="477" customFormat="1" ht="30" customHeight="1" x14ac:dyDescent="0.7">
      <c r="C657" s="349"/>
      <c r="D657" s="349"/>
      <c r="E657" s="349"/>
      <c r="F657" s="349"/>
      <c r="G657" s="478"/>
      <c r="H657" s="479"/>
      <c r="I657" s="324"/>
      <c r="J657" s="324"/>
      <c r="K657" s="482"/>
      <c r="L657" s="481"/>
    </row>
    <row r="658" spans="3:14" s="477" customFormat="1" ht="30" customHeight="1" x14ac:dyDescent="0.7">
      <c r="C658" s="349"/>
      <c r="D658" s="349"/>
      <c r="E658" s="349"/>
      <c r="F658" s="349"/>
      <c r="G658" s="478"/>
      <c r="H658" s="479"/>
      <c r="I658" s="324"/>
      <c r="J658" s="324"/>
      <c r="K658" s="482"/>
      <c r="L658" s="481"/>
    </row>
    <row r="659" spans="3:14" s="477" customFormat="1" ht="30" customHeight="1" x14ac:dyDescent="0.7">
      <c r="C659" s="349"/>
      <c r="D659" s="349"/>
      <c r="E659" s="349"/>
      <c r="F659" s="349"/>
      <c r="G659" s="478"/>
      <c r="H659" s="479"/>
      <c r="I659" s="324"/>
      <c r="J659" s="324"/>
      <c r="K659" s="484"/>
      <c r="L659" s="481"/>
    </row>
    <row r="660" spans="3:14" s="477" customFormat="1" ht="30" customHeight="1" x14ac:dyDescent="0.7">
      <c r="C660" s="349"/>
      <c r="D660" s="349"/>
      <c r="E660" s="349"/>
      <c r="F660" s="349"/>
      <c r="G660" s="478"/>
      <c r="H660" s="479"/>
      <c r="I660" s="324"/>
      <c r="J660" s="324"/>
      <c r="K660" s="484"/>
      <c r="L660" s="481"/>
    </row>
    <row r="661" spans="3:14" s="477" customFormat="1" ht="30" customHeight="1" x14ac:dyDescent="0.7">
      <c r="C661" s="349"/>
      <c r="D661" s="349"/>
      <c r="E661" s="349"/>
      <c r="F661" s="349"/>
      <c r="G661" s="478"/>
      <c r="H661" s="479"/>
      <c r="I661" s="324"/>
      <c r="J661" s="324"/>
      <c r="K661" s="484"/>
      <c r="L661" s="481"/>
    </row>
    <row r="662" spans="3:14" s="477" customFormat="1" ht="30" customHeight="1" x14ac:dyDescent="0.7">
      <c r="C662" s="349"/>
      <c r="D662" s="349"/>
      <c r="E662" s="349"/>
      <c r="F662" s="349"/>
      <c r="G662" s="478"/>
      <c r="H662" s="479"/>
      <c r="I662" s="324"/>
      <c r="J662" s="324"/>
      <c r="K662" s="484"/>
      <c r="L662" s="481"/>
    </row>
    <row r="663" spans="3:14" s="477" customFormat="1" ht="30" customHeight="1" x14ac:dyDescent="0.7">
      <c r="C663" s="349"/>
      <c r="D663" s="349"/>
      <c r="E663" s="349"/>
      <c r="F663" s="349"/>
      <c r="G663" s="478"/>
      <c r="H663" s="479"/>
      <c r="I663" s="324"/>
      <c r="J663" s="324"/>
      <c r="K663" s="484"/>
      <c r="L663" s="481"/>
    </row>
    <row r="664" spans="3:14" s="477" customFormat="1" ht="30" customHeight="1" x14ac:dyDescent="0.7">
      <c r="C664" s="349"/>
      <c r="D664" s="349"/>
      <c r="E664" s="349"/>
      <c r="F664" s="349"/>
      <c r="G664" s="478"/>
      <c r="H664" s="479"/>
      <c r="I664" s="324"/>
      <c r="J664" s="324"/>
      <c r="K664" s="484"/>
      <c r="L664" s="481"/>
    </row>
    <row r="665" spans="3:14" s="477" customFormat="1" ht="30" customHeight="1" x14ac:dyDescent="0.7">
      <c r="C665" s="349"/>
      <c r="D665" s="349"/>
      <c r="E665" s="349"/>
      <c r="F665" s="349"/>
      <c r="G665" s="478"/>
      <c r="H665" s="479"/>
      <c r="I665" s="324"/>
      <c r="J665" s="324"/>
      <c r="K665" s="484"/>
      <c r="L665" s="481"/>
    </row>
    <row r="666" spans="3:14" s="477" customFormat="1" ht="30" customHeight="1" x14ac:dyDescent="0.7">
      <c r="C666" s="349"/>
      <c r="D666" s="349"/>
      <c r="E666" s="349"/>
      <c r="F666" s="349"/>
      <c r="G666" s="478"/>
      <c r="H666" s="479"/>
      <c r="I666" s="324"/>
      <c r="J666" s="324"/>
      <c r="K666" s="484"/>
      <c r="L666" s="481"/>
    </row>
    <row r="667" spans="3:14" s="477" customFormat="1" ht="30" customHeight="1" x14ac:dyDescent="0.7">
      <c r="C667" s="349"/>
      <c r="D667" s="349"/>
      <c r="E667" s="349"/>
      <c r="F667" s="349"/>
      <c r="G667" s="478"/>
      <c r="H667" s="479"/>
      <c r="I667" s="324"/>
      <c r="J667" s="324"/>
      <c r="K667" s="484"/>
      <c r="L667" s="481"/>
    </row>
    <row r="668" spans="3:14" s="477" customFormat="1" ht="30" customHeight="1" x14ac:dyDescent="0.7">
      <c r="C668" s="349"/>
      <c r="D668" s="349"/>
      <c r="E668" s="349"/>
      <c r="F668" s="349"/>
      <c r="G668" s="478"/>
      <c r="H668" s="479"/>
      <c r="I668" s="324"/>
      <c r="J668" s="324"/>
      <c r="K668" s="482"/>
      <c r="L668" s="481"/>
    </row>
    <row r="669" spans="3:14" s="477" customFormat="1" ht="30" customHeight="1" x14ac:dyDescent="0.7">
      <c r="C669" s="349"/>
      <c r="D669" s="349"/>
      <c r="E669" s="349"/>
      <c r="F669" s="349"/>
      <c r="G669" s="478"/>
      <c r="H669" s="479"/>
      <c r="I669" s="324"/>
      <c r="J669" s="324"/>
      <c r="K669" s="482"/>
      <c r="L669" s="481"/>
    </row>
    <row r="670" spans="3:14" s="477" customFormat="1" ht="30" customHeight="1" x14ac:dyDescent="0.7">
      <c r="C670" s="349"/>
      <c r="D670" s="349"/>
      <c r="E670" s="349"/>
      <c r="F670" s="349"/>
      <c r="G670" s="478"/>
      <c r="H670" s="479"/>
      <c r="I670" s="324"/>
      <c r="J670" s="324"/>
      <c r="K670" s="484"/>
      <c r="L670" s="488"/>
      <c r="M670" s="485"/>
      <c r="N670" s="485"/>
    </row>
    <row r="671" spans="3:14" s="477" customFormat="1" ht="30" customHeight="1" x14ac:dyDescent="0.7">
      <c r="C671" s="349"/>
      <c r="D671" s="349"/>
      <c r="E671" s="349"/>
      <c r="F671" s="349"/>
      <c r="G671" s="478"/>
      <c r="H671" s="479"/>
      <c r="I671" s="324"/>
      <c r="J671" s="324"/>
      <c r="K671" s="484"/>
      <c r="L671" s="488"/>
      <c r="M671" s="485"/>
      <c r="N671" s="485"/>
    </row>
    <row r="672" spans="3:14" s="477" customFormat="1" ht="30" customHeight="1" x14ac:dyDescent="0.7">
      <c r="C672" s="349"/>
      <c r="D672" s="349"/>
      <c r="E672" s="349"/>
      <c r="F672" s="349"/>
      <c r="G672" s="478"/>
      <c r="H672" s="479"/>
      <c r="I672" s="324"/>
      <c r="J672" s="324"/>
      <c r="K672" s="484"/>
      <c r="L672" s="488"/>
      <c r="M672" s="485"/>
      <c r="N672" s="485"/>
    </row>
    <row r="673" spans="3:14" s="477" customFormat="1" ht="30" customHeight="1" x14ac:dyDescent="0.7">
      <c r="C673" s="349"/>
      <c r="D673" s="349"/>
      <c r="E673" s="349"/>
      <c r="F673" s="349"/>
      <c r="G673" s="478"/>
      <c r="H673" s="479"/>
      <c r="I673" s="324"/>
      <c r="J673" s="324"/>
      <c r="K673" s="484"/>
      <c r="L673" s="488"/>
      <c r="M673" s="485"/>
      <c r="N673" s="485"/>
    </row>
    <row r="674" spans="3:14" s="477" customFormat="1" ht="30" customHeight="1" x14ac:dyDescent="0.7">
      <c r="C674" s="349"/>
      <c r="D674" s="349"/>
      <c r="E674" s="349"/>
      <c r="F674" s="349"/>
      <c r="G674" s="478"/>
      <c r="H674" s="479"/>
      <c r="I674" s="324"/>
      <c r="J674" s="324"/>
      <c r="K674" s="482"/>
      <c r="L674" s="481"/>
    </row>
    <row r="675" spans="3:14" s="481" customFormat="1" ht="30" customHeight="1" x14ac:dyDescent="0.7">
      <c r="C675" s="349"/>
      <c r="D675" s="349"/>
      <c r="E675" s="349"/>
      <c r="F675" s="349"/>
      <c r="G675" s="478"/>
      <c r="H675" s="479"/>
      <c r="I675" s="324"/>
      <c r="J675" s="324"/>
      <c r="K675" s="484"/>
    </row>
    <row r="676" spans="3:14" s="481" customFormat="1" ht="30" customHeight="1" x14ac:dyDescent="0.7">
      <c r="C676" s="349"/>
      <c r="D676" s="349"/>
      <c r="E676" s="349"/>
      <c r="F676" s="349"/>
      <c r="G676" s="478"/>
      <c r="H676" s="479"/>
      <c r="I676" s="324"/>
      <c r="J676" s="324"/>
      <c r="K676" s="484"/>
    </row>
    <row r="677" spans="3:14" s="481" customFormat="1" ht="30" customHeight="1" x14ac:dyDescent="0.7">
      <c r="C677" s="349"/>
      <c r="D677" s="349"/>
      <c r="E677" s="349"/>
      <c r="F677" s="349"/>
      <c r="G677" s="478"/>
      <c r="H677" s="479"/>
      <c r="I677" s="324"/>
      <c r="J677" s="324"/>
      <c r="K677" s="484"/>
    </row>
    <row r="678" spans="3:14" s="481" customFormat="1" ht="30" customHeight="1" x14ac:dyDescent="0.7">
      <c r="C678" s="349"/>
      <c r="D678" s="349"/>
      <c r="E678" s="349"/>
      <c r="F678" s="349"/>
      <c r="G678" s="478"/>
      <c r="H678" s="479"/>
      <c r="I678" s="324"/>
      <c r="J678" s="324"/>
      <c r="K678" s="484"/>
    </row>
    <row r="679" spans="3:14" s="477" customFormat="1" ht="30" customHeight="1" x14ac:dyDescent="0.7">
      <c r="C679" s="349"/>
      <c r="D679" s="349"/>
      <c r="E679" s="349"/>
      <c r="F679" s="349"/>
      <c r="G679" s="478"/>
      <c r="H679" s="479"/>
      <c r="I679" s="324"/>
      <c r="J679" s="324"/>
      <c r="K679" s="482"/>
      <c r="L679" s="481"/>
    </row>
    <row r="680" spans="3:14" s="477" customFormat="1" ht="30" customHeight="1" x14ac:dyDescent="0.7">
      <c r="C680" s="349"/>
      <c r="D680" s="349"/>
      <c r="E680" s="349"/>
      <c r="F680" s="349"/>
      <c r="G680" s="478"/>
      <c r="H680" s="479"/>
      <c r="I680" s="324"/>
      <c r="J680" s="324"/>
      <c r="K680" s="482"/>
      <c r="L680" s="481"/>
    </row>
    <row r="681" spans="3:14" s="477" customFormat="1" ht="30" customHeight="1" x14ac:dyDescent="0.7">
      <c r="C681" s="349"/>
      <c r="D681" s="349"/>
      <c r="E681" s="349"/>
      <c r="F681" s="349"/>
      <c r="G681" s="478"/>
      <c r="H681" s="479"/>
      <c r="I681" s="324"/>
      <c r="J681" s="324"/>
      <c r="K681" s="482"/>
      <c r="L681" s="481"/>
    </row>
    <row r="682" spans="3:14" s="477" customFormat="1" ht="30" customHeight="1" x14ac:dyDescent="0.7">
      <c r="C682" s="349"/>
      <c r="D682" s="349"/>
      <c r="E682" s="349"/>
      <c r="F682" s="349"/>
      <c r="G682" s="478"/>
      <c r="H682" s="479"/>
      <c r="I682" s="324"/>
      <c r="J682" s="324"/>
      <c r="K682" s="482"/>
      <c r="L682" s="481"/>
    </row>
    <row r="683" spans="3:14" s="477" customFormat="1" ht="30" customHeight="1" x14ac:dyDescent="0.7">
      <c r="C683" s="349"/>
      <c r="D683" s="349"/>
      <c r="E683" s="349"/>
      <c r="F683" s="349"/>
      <c r="G683" s="478"/>
      <c r="H683" s="479"/>
      <c r="I683" s="324"/>
      <c r="J683" s="324"/>
      <c r="K683" s="482"/>
      <c r="L683" s="481"/>
    </row>
    <row r="684" spans="3:14" s="477" customFormat="1" ht="30" customHeight="1" x14ac:dyDescent="0.7">
      <c r="C684" s="349"/>
      <c r="D684" s="349"/>
      <c r="E684" s="349"/>
      <c r="F684" s="349"/>
      <c r="G684" s="478"/>
      <c r="H684" s="479"/>
      <c r="I684" s="324"/>
      <c r="J684" s="324"/>
      <c r="K684" s="482"/>
      <c r="L684" s="481"/>
    </row>
    <row r="685" spans="3:14" s="477" customFormat="1" ht="30" customHeight="1" x14ac:dyDescent="0.7">
      <c r="C685" s="349"/>
      <c r="D685" s="349"/>
      <c r="E685" s="349"/>
      <c r="F685" s="349"/>
      <c r="G685" s="478"/>
      <c r="H685" s="479"/>
      <c r="I685" s="324"/>
      <c r="J685" s="324"/>
      <c r="K685" s="482"/>
      <c r="L685" s="481"/>
    </row>
    <row r="686" spans="3:14" s="477" customFormat="1" ht="30" customHeight="1" x14ac:dyDescent="0.7">
      <c r="C686" s="349"/>
      <c r="D686" s="349"/>
      <c r="E686" s="349"/>
      <c r="F686" s="349"/>
      <c r="G686" s="478"/>
      <c r="H686" s="479"/>
      <c r="I686" s="324"/>
      <c r="J686" s="324"/>
      <c r="K686" s="482"/>
      <c r="L686" s="481"/>
    </row>
    <row r="687" spans="3:14" s="477" customFormat="1" ht="30" customHeight="1" x14ac:dyDescent="0.7">
      <c r="C687" s="349"/>
      <c r="D687" s="349"/>
      <c r="E687" s="349"/>
      <c r="F687" s="349"/>
      <c r="G687" s="478"/>
      <c r="H687" s="479"/>
      <c r="I687" s="324"/>
      <c r="J687" s="324"/>
      <c r="K687" s="482"/>
      <c r="L687" s="481"/>
    </row>
    <row r="688" spans="3:14" s="481" customFormat="1" ht="30" customHeight="1" x14ac:dyDescent="0.7">
      <c r="C688" s="349"/>
      <c r="D688" s="349"/>
      <c r="E688" s="349"/>
      <c r="F688" s="349"/>
      <c r="G688" s="478"/>
      <c r="H688" s="479"/>
      <c r="I688" s="324"/>
      <c r="J688" s="324"/>
      <c r="K688" s="484"/>
    </row>
    <row r="689" spans="3:12" s="481" customFormat="1" ht="30" customHeight="1" x14ac:dyDescent="0.7">
      <c r="C689" s="349"/>
      <c r="D689" s="349"/>
      <c r="E689" s="349"/>
      <c r="F689" s="349"/>
      <c r="G689" s="478"/>
      <c r="H689" s="479"/>
      <c r="I689" s="324"/>
      <c r="J689" s="324"/>
      <c r="K689" s="484"/>
    </row>
    <row r="690" spans="3:12" s="481" customFormat="1" ht="30" customHeight="1" x14ac:dyDescent="0.7">
      <c r="C690" s="349"/>
      <c r="D690" s="349"/>
      <c r="E690" s="349"/>
      <c r="F690" s="349"/>
      <c r="G690" s="478"/>
      <c r="H690" s="479"/>
      <c r="I690" s="324"/>
      <c r="J690" s="324"/>
      <c r="K690" s="484"/>
    </row>
    <row r="691" spans="3:12" s="481" customFormat="1" ht="30" customHeight="1" x14ac:dyDescent="0.7">
      <c r="C691" s="349"/>
      <c r="D691" s="349"/>
      <c r="E691" s="349"/>
      <c r="F691" s="349"/>
      <c r="G691" s="478"/>
      <c r="H691" s="479"/>
      <c r="I691" s="324"/>
      <c r="J691" s="324"/>
      <c r="K691" s="484"/>
    </row>
    <row r="692" spans="3:12" s="481" customFormat="1" ht="30" customHeight="1" x14ac:dyDescent="0.7">
      <c r="C692" s="349"/>
      <c r="D692" s="349"/>
      <c r="E692" s="349"/>
      <c r="F692" s="349"/>
      <c r="G692" s="478"/>
      <c r="H692" s="479"/>
      <c r="I692" s="324"/>
      <c r="J692" s="324"/>
      <c r="K692" s="484"/>
    </row>
    <row r="693" spans="3:12" s="481" customFormat="1" ht="30" customHeight="1" x14ac:dyDescent="0.7">
      <c r="C693" s="349"/>
      <c r="D693" s="349"/>
      <c r="E693" s="349"/>
      <c r="F693" s="349"/>
      <c r="G693" s="478"/>
      <c r="H693" s="479"/>
      <c r="I693" s="324"/>
      <c r="J693" s="324"/>
      <c r="K693" s="484"/>
    </row>
    <row r="694" spans="3:12" s="481" customFormat="1" ht="30" customHeight="1" x14ac:dyDescent="0.7">
      <c r="C694" s="349"/>
      <c r="D694" s="349"/>
      <c r="E694" s="349"/>
      <c r="F694" s="349"/>
      <c r="G694" s="478"/>
      <c r="H694" s="479"/>
      <c r="I694" s="324"/>
      <c r="J694" s="324"/>
      <c r="K694" s="484"/>
    </row>
    <row r="695" spans="3:12" s="477" customFormat="1" ht="30" customHeight="1" x14ac:dyDescent="0.7">
      <c r="C695" s="349"/>
      <c r="D695" s="349"/>
      <c r="E695" s="349"/>
      <c r="F695" s="349"/>
      <c r="G695" s="478"/>
      <c r="H695" s="479"/>
      <c r="I695" s="324"/>
      <c r="J695" s="324"/>
      <c r="K695" s="482"/>
      <c r="L695" s="481"/>
    </row>
    <row r="696" spans="3:12" s="481" customFormat="1" ht="30" customHeight="1" x14ac:dyDescent="0.7">
      <c r="C696" s="349"/>
      <c r="D696" s="349"/>
      <c r="E696" s="349"/>
      <c r="F696" s="349"/>
      <c r="G696" s="478"/>
      <c r="H696" s="479"/>
      <c r="I696" s="324"/>
      <c r="J696" s="324"/>
      <c r="K696" s="484"/>
    </row>
    <row r="697" spans="3:12" s="481" customFormat="1" ht="30" customHeight="1" x14ac:dyDescent="0.7">
      <c r="C697" s="349"/>
      <c r="D697" s="349"/>
      <c r="E697" s="349"/>
      <c r="F697" s="349"/>
      <c r="G697" s="478"/>
      <c r="H697" s="479"/>
      <c r="I697" s="324"/>
      <c r="J697" s="324"/>
      <c r="K697" s="484"/>
    </row>
    <row r="698" spans="3:12" s="481" customFormat="1" ht="30" customHeight="1" x14ac:dyDescent="0.7">
      <c r="C698" s="349"/>
      <c r="D698" s="349"/>
      <c r="E698" s="349"/>
      <c r="F698" s="349"/>
      <c r="G698" s="478"/>
      <c r="H698" s="479"/>
      <c r="I698" s="324"/>
      <c r="J698" s="324"/>
      <c r="K698" s="484"/>
    </row>
    <row r="699" spans="3:12" s="481" customFormat="1" ht="30" customHeight="1" x14ac:dyDescent="0.7">
      <c r="C699" s="349"/>
      <c r="D699" s="349"/>
      <c r="E699" s="349"/>
      <c r="F699" s="349"/>
      <c r="G699" s="478"/>
      <c r="H699" s="479"/>
      <c r="I699" s="324"/>
      <c r="J699" s="324"/>
      <c r="K699" s="484"/>
    </row>
    <row r="700" spans="3:12" s="481" customFormat="1" ht="30" customHeight="1" x14ac:dyDescent="0.7">
      <c r="C700" s="349"/>
      <c r="D700" s="349"/>
      <c r="E700" s="349"/>
      <c r="F700" s="349"/>
      <c r="G700" s="478"/>
      <c r="H700" s="479"/>
      <c r="I700" s="324"/>
      <c r="J700" s="324"/>
      <c r="K700" s="484"/>
    </row>
    <row r="701" spans="3:12" s="481" customFormat="1" ht="30" customHeight="1" x14ac:dyDescent="0.7">
      <c r="C701" s="349"/>
      <c r="D701" s="349"/>
      <c r="E701" s="349"/>
      <c r="F701" s="349"/>
      <c r="G701" s="478"/>
      <c r="H701" s="479"/>
      <c r="I701" s="324"/>
      <c r="J701" s="324"/>
      <c r="K701" s="484"/>
    </row>
    <row r="702" spans="3:12" s="481" customFormat="1" ht="30" customHeight="1" x14ac:dyDescent="0.7">
      <c r="C702" s="349"/>
      <c r="D702" s="349"/>
      <c r="E702" s="349"/>
      <c r="F702" s="349"/>
      <c r="G702" s="478"/>
      <c r="H702" s="479"/>
      <c r="I702" s="324"/>
      <c r="J702" s="324"/>
      <c r="K702" s="484"/>
    </row>
    <row r="703" spans="3:12" s="481" customFormat="1" ht="30" customHeight="1" x14ac:dyDescent="0.7">
      <c r="C703" s="349"/>
      <c r="D703" s="349"/>
      <c r="E703" s="349"/>
      <c r="F703" s="349"/>
      <c r="G703" s="478"/>
      <c r="H703" s="479"/>
      <c r="I703" s="324"/>
      <c r="J703" s="324"/>
      <c r="K703" s="484"/>
    </row>
    <row r="704" spans="3:12" s="481" customFormat="1" ht="30" customHeight="1" x14ac:dyDescent="0.7">
      <c r="C704" s="349"/>
      <c r="D704" s="349"/>
      <c r="E704" s="349"/>
      <c r="F704" s="349"/>
      <c r="G704" s="478"/>
      <c r="H704" s="479"/>
      <c r="I704" s="324"/>
      <c r="J704" s="324"/>
      <c r="K704" s="484"/>
    </row>
    <row r="705" spans="3:12" s="481" customFormat="1" ht="30" customHeight="1" x14ac:dyDescent="0.7">
      <c r="C705" s="349"/>
      <c r="D705" s="349"/>
      <c r="E705" s="349"/>
      <c r="F705" s="349"/>
      <c r="G705" s="478"/>
      <c r="H705" s="479"/>
      <c r="I705" s="324"/>
      <c r="J705" s="324"/>
      <c r="K705" s="484"/>
    </row>
    <row r="706" spans="3:12" s="481" customFormat="1" ht="30" customHeight="1" x14ac:dyDescent="0.7">
      <c r="C706" s="349"/>
      <c r="D706" s="349"/>
      <c r="E706" s="349"/>
      <c r="F706" s="349"/>
      <c r="G706" s="478"/>
      <c r="H706" s="479"/>
      <c r="I706" s="324"/>
      <c r="J706" s="324"/>
      <c r="K706" s="484"/>
    </row>
    <row r="707" spans="3:12" s="481" customFormat="1" ht="30" customHeight="1" x14ac:dyDescent="0.7">
      <c r="C707" s="349"/>
      <c r="D707" s="349"/>
      <c r="E707" s="349"/>
      <c r="F707" s="349"/>
      <c r="G707" s="478"/>
      <c r="H707" s="479"/>
      <c r="I707" s="324"/>
      <c r="J707" s="324"/>
      <c r="K707" s="484"/>
    </row>
    <row r="708" spans="3:12" s="481" customFormat="1" ht="30" customHeight="1" x14ac:dyDescent="0.7">
      <c r="C708" s="349"/>
      <c r="D708" s="349"/>
      <c r="E708" s="349"/>
      <c r="F708" s="349"/>
      <c r="G708" s="478"/>
      <c r="H708" s="479"/>
      <c r="I708" s="324"/>
      <c r="J708" s="324"/>
      <c r="K708" s="484"/>
    </row>
    <row r="709" spans="3:12" s="481" customFormat="1" ht="30" customHeight="1" x14ac:dyDescent="0.7">
      <c r="C709" s="349"/>
      <c r="D709" s="349"/>
      <c r="E709" s="349"/>
      <c r="F709" s="349"/>
      <c r="G709" s="478"/>
      <c r="H709" s="479"/>
      <c r="I709" s="324"/>
      <c r="J709" s="324"/>
      <c r="K709" s="484"/>
    </row>
    <row r="710" spans="3:12" s="481" customFormat="1" ht="30" customHeight="1" x14ac:dyDescent="0.7">
      <c r="C710" s="349"/>
      <c r="D710" s="349"/>
      <c r="E710" s="349"/>
      <c r="F710" s="349"/>
      <c r="G710" s="478"/>
      <c r="H710" s="479"/>
      <c r="I710" s="324"/>
      <c r="J710" s="324"/>
      <c r="K710" s="484"/>
    </row>
    <row r="711" spans="3:12" s="477" customFormat="1" ht="30" customHeight="1" x14ac:dyDescent="0.7">
      <c r="C711" s="349"/>
      <c r="D711" s="349"/>
      <c r="E711" s="349"/>
      <c r="F711" s="349"/>
      <c r="G711" s="478"/>
      <c r="H711" s="479"/>
      <c r="I711" s="324"/>
      <c r="J711" s="324"/>
      <c r="K711" s="482"/>
      <c r="L711" s="481"/>
    </row>
    <row r="712" spans="3:12" s="477" customFormat="1" ht="30" customHeight="1" x14ac:dyDescent="0.7">
      <c r="C712" s="349"/>
      <c r="D712" s="349"/>
      <c r="E712" s="349"/>
      <c r="F712" s="349"/>
      <c r="G712" s="478"/>
      <c r="H712" s="479"/>
      <c r="I712" s="324"/>
      <c r="J712" s="324"/>
      <c r="K712" s="482"/>
      <c r="L712" s="481"/>
    </row>
    <row r="713" spans="3:12" s="477" customFormat="1" ht="30" customHeight="1" x14ac:dyDescent="0.7">
      <c r="C713" s="349"/>
      <c r="D713" s="349"/>
      <c r="E713" s="349"/>
      <c r="F713" s="349"/>
      <c r="G713" s="478"/>
      <c r="H713" s="479"/>
      <c r="I713" s="324"/>
      <c r="J713" s="324"/>
      <c r="K713" s="482"/>
      <c r="L713" s="481"/>
    </row>
    <row r="714" spans="3:12" s="477" customFormat="1" ht="30" customHeight="1" x14ac:dyDescent="0.7">
      <c r="C714" s="349"/>
      <c r="D714" s="349"/>
      <c r="E714" s="349"/>
      <c r="F714" s="349"/>
      <c r="G714" s="478"/>
      <c r="H714" s="479"/>
      <c r="I714" s="324"/>
      <c r="J714" s="324"/>
      <c r="K714" s="482"/>
      <c r="L714" s="481"/>
    </row>
    <row r="715" spans="3:12" s="477" customFormat="1" ht="30" customHeight="1" x14ac:dyDescent="0.7">
      <c r="C715" s="349"/>
      <c r="D715" s="349"/>
      <c r="E715" s="349"/>
      <c r="F715" s="349"/>
      <c r="G715" s="478"/>
      <c r="H715" s="479"/>
      <c r="I715" s="324"/>
      <c r="J715" s="324"/>
      <c r="K715" s="482"/>
      <c r="L715" s="481"/>
    </row>
    <row r="716" spans="3:12" s="477" customFormat="1" ht="30" customHeight="1" x14ac:dyDescent="0.7">
      <c r="C716" s="349"/>
      <c r="D716" s="349"/>
      <c r="E716" s="349"/>
      <c r="F716" s="349"/>
      <c r="G716" s="478"/>
      <c r="H716" s="479"/>
      <c r="I716" s="324"/>
      <c r="J716" s="324"/>
      <c r="K716" s="482"/>
      <c r="L716" s="481"/>
    </row>
    <row r="717" spans="3:12" s="477" customFormat="1" ht="30" customHeight="1" x14ac:dyDescent="0.7">
      <c r="C717" s="349"/>
      <c r="D717" s="349"/>
      <c r="E717" s="349"/>
      <c r="F717" s="349"/>
      <c r="G717" s="478"/>
      <c r="H717" s="479"/>
      <c r="I717" s="324"/>
      <c r="J717" s="324"/>
      <c r="K717" s="482"/>
      <c r="L717" s="481"/>
    </row>
    <row r="718" spans="3:12" s="477" customFormat="1" ht="30" customHeight="1" x14ac:dyDescent="0.7">
      <c r="C718" s="349"/>
      <c r="D718" s="349"/>
      <c r="E718" s="349"/>
      <c r="F718" s="349"/>
      <c r="G718" s="478"/>
      <c r="H718" s="479"/>
      <c r="I718" s="324"/>
      <c r="J718" s="324"/>
      <c r="K718" s="482"/>
      <c r="L718" s="481"/>
    </row>
    <row r="719" spans="3:12" s="481" customFormat="1" ht="30" customHeight="1" x14ac:dyDescent="0.7">
      <c r="C719" s="349"/>
      <c r="D719" s="349"/>
      <c r="E719" s="349"/>
      <c r="F719" s="349"/>
      <c r="G719" s="478"/>
      <c r="H719" s="479"/>
      <c r="I719" s="324"/>
      <c r="J719" s="324"/>
      <c r="K719" s="484"/>
    </row>
    <row r="720" spans="3:12" s="481" customFormat="1" ht="30" customHeight="1" x14ac:dyDescent="0.7">
      <c r="C720" s="349"/>
      <c r="D720" s="349"/>
      <c r="E720" s="349"/>
      <c r="F720" s="349"/>
      <c r="G720" s="478"/>
      <c r="H720" s="479"/>
      <c r="I720" s="324"/>
      <c r="J720" s="324"/>
      <c r="K720" s="484"/>
    </row>
    <row r="721" spans="3:15" s="481" customFormat="1" ht="30" customHeight="1" x14ac:dyDescent="0.7">
      <c r="C721" s="349"/>
      <c r="D721" s="349"/>
      <c r="E721" s="349"/>
      <c r="F721" s="349"/>
      <c r="G721" s="478"/>
      <c r="H721" s="479"/>
      <c r="I721" s="324"/>
      <c r="J721" s="324"/>
      <c r="K721" s="484"/>
    </row>
    <row r="722" spans="3:15" s="481" customFormat="1" ht="30" customHeight="1" x14ac:dyDescent="0.7">
      <c r="C722" s="349"/>
      <c r="D722" s="349"/>
      <c r="E722" s="349"/>
      <c r="F722" s="349"/>
      <c r="G722" s="478"/>
      <c r="H722" s="479"/>
      <c r="I722" s="324"/>
      <c r="J722" s="324"/>
      <c r="K722" s="484"/>
    </row>
    <row r="723" spans="3:15" s="477" customFormat="1" ht="30" customHeight="1" x14ac:dyDescent="0.7">
      <c r="C723" s="349"/>
      <c r="D723" s="349"/>
      <c r="E723" s="349"/>
      <c r="F723" s="349"/>
      <c r="G723" s="478"/>
      <c r="H723" s="479"/>
      <c r="I723" s="324"/>
      <c r="J723" s="324"/>
      <c r="K723" s="484"/>
      <c r="L723" s="481"/>
    </row>
    <row r="724" spans="3:15" s="477" customFormat="1" ht="30" customHeight="1" x14ac:dyDescent="0.7">
      <c r="C724" s="349"/>
      <c r="D724" s="349"/>
      <c r="E724" s="349"/>
      <c r="F724" s="349"/>
      <c r="G724" s="478"/>
      <c r="H724" s="479"/>
      <c r="I724" s="324"/>
      <c r="J724" s="324"/>
      <c r="K724" s="484"/>
      <c r="L724" s="481"/>
    </row>
    <row r="725" spans="3:15" s="477" customFormat="1" ht="30" customHeight="1" x14ac:dyDescent="0.7">
      <c r="C725" s="349"/>
      <c r="D725" s="349"/>
      <c r="E725" s="349"/>
      <c r="F725" s="349"/>
      <c r="G725" s="478"/>
      <c r="H725" s="479"/>
      <c r="I725" s="324"/>
      <c r="J725" s="324"/>
      <c r="K725" s="484"/>
      <c r="L725" s="481"/>
    </row>
    <row r="726" spans="3:15" s="477" customFormat="1" ht="30" customHeight="1" x14ac:dyDescent="0.7">
      <c r="C726" s="349"/>
      <c r="D726" s="349"/>
      <c r="E726" s="349"/>
      <c r="F726" s="349"/>
      <c r="G726" s="478"/>
      <c r="H726" s="479"/>
      <c r="I726" s="324"/>
      <c r="J726" s="324"/>
      <c r="K726" s="484"/>
      <c r="L726" s="481"/>
    </row>
    <row r="727" spans="3:15" s="477" customFormat="1" ht="30" customHeight="1" x14ac:dyDescent="0.7">
      <c r="C727" s="349"/>
      <c r="D727" s="349"/>
      <c r="E727" s="349"/>
      <c r="F727" s="349"/>
      <c r="G727" s="478"/>
      <c r="H727" s="479"/>
      <c r="I727" s="324"/>
      <c r="J727" s="324"/>
      <c r="K727" s="482"/>
      <c r="L727" s="481"/>
    </row>
    <row r="728" spans="3:15" s="477" customFormat="1" ht="30" customHeight="1" x14ac:dyDescent="0.7">
      <c r="C728" s="349"/>
      <c r="D728" s="349"/>
      <c r="E728" s="349"/>
      <c r="F728" s="349"/>
      <c r="G728" s="478"/>
      <c r="H728" s="479"/>
      <c r="I728" s="324"/>
      <c r="J728" s="324"/>
      <c r="K728" s="484"/>
      <c r="L728" s="488"/>
      <c r="M728" s="485"/>
      <c r="N728" s="485"/>
      <c r="O728" s="485"/>
    </row>
    <row r="729" spans="3:15" s="477" customFormat="1" ht="30" customHeight="1" x14ac:dyDescent="0.7">
      <c r="C729" s="349"/>
      <c r="D729" s="349"/>
      <c r="E729" s="349"/>
      <c r="F729" s="349"/>
      <c r="G729" s="478"/>
      <c r="H729" s="479"/>
      <c r="I729" s="324"/>
      <c r="J729" s="324"/>
      <c r="K729" s="484"/>
      <c r="L729" s="488"/>
      <c r="M729" s="485"/>
      <c r="N729" s="485"/>
      <c r="O729" s="485"/>
    </row>
    <row r="730" spans="3:15" s="477" customFormat="1" ht="30" customHeight="1" x14ac:dyDescent="0.7">
      <c r="C730" s="349"/>
      <c r="D730" s="349"/>
      <c r="E730" s="349"/>
      <c r="F730" s="349"/>
      <c r="G730" s="478"/>
      <c r="H730" s="479"/>
      <c r="I730" s="324"/>
      <c r="J730" s="324"/>
      <c r="K730" s="484"/>
      <c r="L730" s="488"/>
      <c r="M730" s="485"/>
      <c r="N730" s="485"/>
      <c r="O730" s="485"/>
    </row>
    <row r="731" spans="3:15" s="477" customFormat="1" ht="30" customHeight="1" x14ac:dyDescent="0.7">
      <c r="C731" s="349"/>
      <c r="D731" s="349"/>
      <c r="E731" s="349"/>
      <c r="F731" s="349"/>
      <c r="G731" s="478"/>
      <c r="H731" s="479"/>
      <c r="I731" s="324"/>
      <c r="J731" s="324"/>
      <c r="K731" s="484"/>
      <c r="L731" s="488"/>
      <c r="M731" s="485"/>
      <c r="N731" s="485"/>
      <c r="O731" s="485"/>
    </row>
    <row r="732" spans="3:15" s="477" customFormat="1" ht="30" customHeight="1" x14ac:dyDescent="0.7">
      <c r="C732" s="349"/>
      <c r="D732" s="349"/>
      <c r="E732" s="349"/>
      <c r="F732" s="349"/>
      <c r="G732" s="478"/>
      <c r="H732" s="479"/>
      <c r="I732" s="324"/>
      <c r="J732" s="324"/>
      <c r="K732" s="484"/>
      <c r="L732" s="488"/>
      <c r="M732" s="485"/>
      <c r="N732" s="485"/>
      <c r="O732" s="485"/>
    </row>
    <row r="733" spans="3:15" s="477" customFormat="1" ht="30" customHeight="1" x14ac:dyDescent="0.7">
      <c r="C733" s="349"/>
      <c r="D733" s="349"/>
      <c r="E733" s="349"/>
      <c r="F733" s="349"/>
      <c r="G733" s="478"/>
      <c r="H733" s="479"/>
      <c r="I733" s="324"/>
      <c r="J733" s="324"/>
      <c r="K733" s="482"/>
      <c r="L733" s="481"/>
    </row>
    <row r="734" spans="3:15" s="477" customFormat="1" ht="30" customHeight="1" x14ac:dyDescent="0.7">
      <c r="C734" s="349"/>
      <c r="D734" s="349"/>
      <c r="E734" s="349"/>
      <c r="F734" s="349"/>
      <c r="G734" s="478"/>
      <c r="H734" s="479"/>
      <c r="I734" s="324"/>
      <c r="J734" s="324"/>
      <c r="K734" s="482"/>
      <c r="L734" s="481"/>
    </row>
    <row r="735" spans="3:15" s="477" customFormat="1" ht="30" customHeight="1" x14ac:dyDescent="0.7">
      <c r="C735" s="349"/>
      <c r="D735" s="349"/>
      <c r="E735" s="349"/>
      <c r="F735" s="349"/>
      <c r="G735" s="478"/>
      <c r="H735" s="479"/>
      <c r="I735" s="324"/>
      <c r="J735" s="324"/>
      <c r="K735" s="482"/>
      <c r="L735" s="481"/>
    </row>
    <row r="736" spans="3:15" s="477" customFormat="1" ht="30" customHeight="1" x14ac:dyDescent="0.7">
      <c r="C736" s="349"/>
      <c r="D736" s="349"/>
      <c r="E736" s="349"/>
      <c r="F736" s="349"/>
      <c r="G736" s="478"/>
      <c r="H736" s="479"/>
      <c r="I736" s="324"/>
      <c r="J736" s="324"/>
      <c r="K736" s="482"/>
      <c r="L736" s="481"/>
    </row>
    <row r="737" spans="3:12" s="477" customFormat="1" ht="30" customHeight="1" x14ac:dyDescent="0.7">
      <c r="C737" s="349"/>
      <c r="D737" s="349"/>
      <c r="E737" s="349"/>
      <c r="F737" s="349"/>
      <c r="G737" s="478"/>
      <c r="H737" s="479"/>
      <c r="I737" s="324"/>
      <c r="J737" s="324"/>
      <c r="K737" s="482"/>
      <c r="L737" s="481"/>
    </row>
    <row r="738" spans="3:12" s="477" customFormat="1" ht="30" customHeight="1" x14ac:dyDescent="0.7">
      <c r="C738" s="349"/>
      <c r="D738" s="349"/>
      <c r="E738" s="349"/>
      <c r="F738" s="349"/>
      <c r="G738" s="478"/>
      <c r="H738" s="479"/>
      <c r="I738" s="324"/>
      <c r="J738" s="324"/>
      <c r="K738" s="482"/>
      <c r="L738" s="481"/>
    </row>
    <row r="739" spans="3:12" s="477" customFormat="1" ht="30" customHeight="1" x14ac:dyDescent="0.7">
      <c r="C739" s="349"/>
      <c r="D739" s="349"/>
      <c r="E739" s="349"/>
      <c r="F739" s="349"/>
      <c r="G739" s="478"/>
      <c r="H739" s="479"/>
      <c r="I739" s="324"/>
      <c r="J739" s="324"/>
      <c r="K739" s="482"/>
      <c r="L739" s="481"/>
    </row>
    <row r="740" spans="3:12" s="477" customFormat="1" ht="30" customHeight="1" x14ac:dyDescent="0.7">
      <c r="C740" s="349"/>
      <c r="D740" s="349"/>
      <c r="E740" s="349"/>
      <c r="F740" s="349"/>
      <c r="G740" s="478"/>
      <c r="H740" s="479"/>
      <c r="I740" s="324"/>
      <c r="J740" s="324"/>
      <c r="K740" s="482"/>
      <c r="L740" s="481"/>
    </row>
    <row r="741" spans="3:12" s="477" customFormat="1" ht="30" customHeight="1" x14ac:dyDescent="0.7">
      <c r="C741" s="349"/>
      <c r="D741" s="349"/>
      <c r="E741" s="349"/>
      <c r="F741" s="349"/>
      <c r="G741" s="478"/>
      <c r="H741" s="479"/>
      <c r="I741" s="324"/>
      <c r="J741" s="324"/>
      <c r="K741" s="482"/>
      <c r="L741" s="481"/>
    </row>
    <row r="742" spans="3:12" s="477" customFormat="1" ht="30" customHeight="1" x14ac:dyDescent="0.7">
      <c r="C742" s="349"/>
      <c r="D742" s="349"/>
      <c r="E742" s="349"/>
      <c r="F742" s="349"/>
      <c r="G742" s="478"/>
      <c r="H742" s="479"/>
      <c r="I742" s="324"/>
      <c r="J742" s="324"/>
      <c r="K742" s="482"/>
      <c r="L742" s="481"/>
    </row>
    <row r="743" spans="3:12" s="477" customFormat="1" ht="30" customHeight="1" x14ac:dyDescent="0.7">
      <c r="C743" s="349"/>
      <c r="D743" s="349"/>
      <c r="E743" s="349"/>
      <c r="F743" s="349"/>
      <c r="G743" s="478"/>
      <c r="H743" s="479"/>
      <c r="I743" s="324"/>
      <c r="J743" s="324"/>
      <c r="K743" s="482"/>
      <c r="L743" s="481"/>
    </row>
    <row r="744" spans="3:12" s="477" customFormat="1" ht="30" customHeight="1" x14ac:dyDescent="0.7">
      <c r="C744" s="349"/>
      <c r="D744" s="349"/>
      <c r="E744" s="349"/>
      <c r="F744" s="349"/>
      <c r="G744" s="478"/>
      <c r="H744" s="479"/>
      <c r="I744" s="324"/>
      <c r="J744" s="324"/>
      <c r="K744" s="482"/>
      <c r="L744" s="481"/>
    </row>
    <row r="745" spans="3:12" s="477" customFormat="1" ht="30" customHeight="1" x14ac:dyDescent="0.7">
      <c r="C745" s="349"/>
      <c r="D745" s="349"/>
      <c r="E745" s="349"/>
      <c r="F745" s="349"/>
      <c r="G745" s="478"/>
      <c r="H745" s="479"/>
      <c r="I745" s="324"/>
      <c r="J745" s="324"/>
      <c r="K745" s="482"/>
      <c r="L745" s="481"/>
    </row>
    <row r="746" spans="3:12" s="477" customFormat="1" ht="30" customHeight="1" x14ac:dyDescent="0.7">
      <c r="C746" s="349"/>
      <c r="D746" s="349"/>
      <c r="E746" s="349"/>
      <c r="F746" s="349"/>
      <c r="G746" s="478"/>
      <c r="H746" s="479"/>
      <c r="I746" s="324"/>
      <c r="J746" s="324"/>
      <c r="K746" s="482"/>
      <c r="L746" s="481"/>
    </row>
    <row r="747" spans="3:12" s="477" customFormat="1" ht="30" customHeight="1" x14ac:dyDescent="0.7">
      <c r="C747" s="349"/>
      <c r="D747" s="349"/>
      <c r="E747" s="349"/>
      <c r="F747" s="349"/>
      <c r="G747" s="478"/>
      <c r="H747" s="479"/>
      <c r="I747" s="324"/>
      <c r="J747" s="324"/>
      <c r="K747" s="482"/>
      <c r="L747" s="481"/>
    </row>
    <row r="748" spans="3:12" s="477" customFormat="1" ht="30" customHeight="1" x14ac:dyDescent="0.7">
      <c r="C748" s="349"/>
      <c r="D748" s="349"/>
      <c r="E748" s="349"/>
      <c r="F748" s="349"/>
      <c r="G748" s="478"/>
      <c r="H748" s="479"/>
      <c r="I748" s="324"/>
      <c r="J748" s="324"/>
      <c r="K748" s="482"/>
      <c r="L748" s="481"/>
    </row>
    <row r="749" spans="3:12" s="477" customFormat="1" ht="30" customHeight="1" x14ac:dyDescent="0.7">
      <c r="C749" s="349"/>
      <c r="D749" s="349"/>
      <c r="E749" s="349"/>
      <c r="F749" s="349"/>
      <c r="G749" s="478"/>
      <c r="H749" s="479"/>
      <c r="I749" s="324"/>
      <c r="J749" s="324"/>
      <c r="K749" s="482"/>
      <c r="L749" s="481"/>
    </row>
    <row r="750" spans="3:12" s="477" customFormat="1" ht="30" customHeight="1" x14ac:dyDescent="0.7">
      <c r="C750" s="349"/>
      <c r="D750" s="349"/>
      <c r="E750" s="349"/>
      <c r="F750" s="349"/>
      <c r="G750" s="478"/>
      <c r="H750" s="479"/>
      <c r="I750" s="324"/>
      <c r="J750" s="324"/>
      <c r="K750" s="482"/>
      <c r="L750" s="481"/>
    </row>
    <row r="751" spans="3:12" s="477" customFormat="1" ht="30" customHeight="1" x14ac:dyDescent="0.7">
      <c r="C751" s="349"/>
      <c r="D751" s="349"/>
      <c r="E751" s="349"/>
      <c r="F751" s="349"/>
      <c r="G751" s="478"/>
      <c r="H751" s="479"/>
      <c r="I751" s="324"/>
      <c r="J751" s="324"/>
      <c r="K751" s="482"/>
      <c r="L751" s="481"/>
    </row>
    <row r="752" spans="3:12" s="477" customFormat="1" ht="30" customHeight="1" x14ac:dyDescent="0.7">
      <c r="C752" s="349"/>
      <c r="D752" s="349"/>
      <c r="E752" s="349"/>
      <c r="F752" s="349"/>
      <c r="G752" s="478"/>
      <c r="H752" s="479"/>
      <c r="I752" s="324"/>
      <c r="J752" s="324"/>
      <c r="K752" s="482"/>
      <c r="L752" s="481"/>
    </row>
    <row r="753" spans="2:12" s="477" customFormat="1" ht="30" customHeight="1" x14ac:dyDescent="0.7">
      <c r="C753" s="349"/>
      <c r="D753" s="349"/>
      <c r="E753" s="349"/>
      <c r="F753" s="349"/>
      <c r="G753" s="478"/>
      <c r="H753" s="479"/>
      <c r="I753" s="324"/>
      <c r="J753" s="324"/>
      <c r="K753" s="482"/>
      <c r="L753" s="481"/>
    </row>
    <row r="754" spans="2:12" s="477" customFormat="1" ht="30" customHeight="1" x14ac:dyDescent="0.7">
      <c r="C754" s="349"/>
      <c r="D754" s="349"/>
      <c r="E754" s="349"/>
      <c r="F754" s="349"/>
      <c r="G754" s="478"/>
      <c r="H754" s="479"/>
      <c r="I754" s="324"/>
      <c r="J754" s="324"/>
      <c r="K754" s="482"/>
      <c r="L754" s="481"/>
    </row>
    <row r="755" spans="2:12" s="477" customFormat="1" ht="30" customHeight="1" x14ac:dyDescent="0.7">
      <c r="C755" s="349"/>
      <c r="D755" s="349"/>
      <c r="E755" s="349"/>
      <c r="F755" s="349"/>
      <c r="G755" s="478"/>
      <c r="H755" s="479"/>
      <c r="I755" s="324"/>
      <c r="J755" s="324"/>
      <c r="K755" s="482"/>
      <c r="L755" s="481"/>
    </row>
    <row r="756" spans="2:12" s="477" customFormat="1" ht="30" customHeight="1" x14ac:dyDescent="0.7">
      <c r="C756" s="349"/>
      <c r="D756" s="349"/>
      <c r="E756" s="349"/>
      <c r="F756" s="349"/>
      <c r="G756" s="478"/>
      <c r="H756" s="479"/>
      <c r="I756" s="324"/>
      <c r="J756" s="324"/>
      <c r="K756" s="482"/>
      <c r="L756" s="481"/>
    </row>
    <row r="757" spans="2:12" s="481" customFormat="1" ht="30" customHeight="1" x14ac:dyDescent="0.7">
      <c r="C757" s="349"/>
      <c r="D757" s="349"/>
      <c r="E757" s="349"/>
      <c r="F757" s="349"/>
      <c r="G757" s="478"/>
      <c r="H757" s="479"/>
      <c r="I757" s="324"/>
      <c r="J757" s="324"/>
      <c r="K757" s="484"/>
    </row>
    <row r="758" spans="2:12" s="481" customFormat="1" ht="30" customHeight="1" x14ac:dyDescent="0.7">
      <c r="C758" s="349"/>
      <c r="D758" s="349"/>
      <c r="E758" s="349"/>
      <c r="F758" s="349"/>
      <c r="G758" s="478"/>
      <c r="H758" s="479"/>
      <c r="I758" s="324"/>
      <c r="J758" s="324"/>
      <c r="K758" s="484"/>
    </row>
    <row r="759" spans="2:12" s="481" customFormat="1" ht="30" customHeight="1" x14ac:dyDescent="0.7">
      <c r="C759" s="349"/>
      <c r="D759" s="349"/>
      <c r="E759" s="349"/>
      <c r="F759" s="349"/>
      <c r="G759" s="478"/>
      <c r="H759" s="479"/>
      <c r="I759" s="324"/>
      <c r="J759" s="324"/>
      <c r="K759" s="484"/>
    </row>
    <row r="760" spans="2:12" s="481" customFormat="1" ht="30" customHeight="1" x14ac:dyDescent="0.7">
      <c r="C760" s="349"/>
      <c r="D760" s="349"/>
      <c r="E760" s="349"/>
      <c r="F760" s="349"/>
      <c r="G760" s="478"/>
      <c r="H760" s="479"/>
      <c r="I760" s="324"/>
      <c r="J760" s="324"/>
      <c r="K760" s="484"/>
    </row>
    <row r="761" spans="2:12" s="481" customFormat="1" ht="30" customHeight="1" x14ac:dyDescent="0.7">
      <c r="C761" s="349"/>
      <c r="D761" s="349"/>
      <c r="E761" s="349"/>
      <c r="F761" s="349"/>
      <c r="G761" s="478"/>
      <c r="H761" s="479"/>
      <c r="I761" s="324"/>
      <c r="J761" s="324"/>
      <c r="K761" s="484"/>
    </row>
    <row r="762" spans="2:12" s="286" customFormat="1" ht="30" customHeight="1" x14ac:dyDescent="0.7">
      <c r="B762" s="481"/>
      <c r="C762" s="349"/>
      <c r="D762" s="349"/>
      <c r="E762" s="349"/>
      <c r="F762" s="349"/>
      <c r="G762" s="478"/>
      <c r="H762" s="479"/>
      <c r="I762" s="324"/>
      <c r="J762" s="324"/>
      <c r="K762" s="311"/>
    </row>
    <row r="763" spans="2:12" s="286" customFormat="1" ht="30" customHeight="1" x14ac:dyDescent="0.7">
      <c r="B763" s="481"/>
      <c r="C763" s="349"/>
      <c r="D763" s="349"/>
      <c r="E763" s="349"/>
      <c r="F763" s="349"/>
      <c r="G763" s="478"/>
      <c r="H763" s="479"/>
      <c r="I763" s="324"/>
      <c r="J763" s="324"/>
      <c r="K763" s="311"/>
    </row>
    <row r="764" spans="2:12" s="286" customFormat="1" ht="30" customHeight="1" x14ac:dyDescent="0.7">
      <c r="B764" s="481"/>
      <c r="C764" s="349"/>
      <c r="D764" s="349"/>
      <c r="E764" s="349"/>
      <c r="F764" s="349"/>
      <c r="G764" s="478"/>
      <c r="H764" s="479"/>
      <c r="I764" s="324"/>
      <c r="J764" s="324"/>
      <c r="K764" s="311"/>
    </row>
    <row r="765" spans="2:12" ht="30" customHeight="1" x14ac:dyDescent="0.7">
      <c r="B765" s="477"/>
      <c r="C765" s="349"/>
      <c r="D765" s="349"/>
      <c r="E765" s="349"/>
      <c r="F765" s="349"/>
      <c r="G765" s="478"/>
      <c r="H765" s="479"/>
      <c r="I765" s="324"/>
      <c r="J765" s="324"/>
    </row>
    <row r="766" spans="2:12" ht="30" customHeight="1" x14ac:dyDescent="0.7">
      <c r="B766" s="477"/>
      <c r="C766" s="349"/>
      <c r="D766" s="349"/>
      <c r="E766" s="349"/>
      <c r="F766" s="349"/>
      <c r="G766" s="478"/>
      <c r="H766" s="479"/>
      <c r="I766" s="324"/>
      <c r="J766" s="324"/>
    </row>
    <row r="767" spans="2:12" ht="30" customHeight="1" x14ac:dyDescent="0.7">
      <c r="B767" s="477"/>
      <c r="C767" s="349"/>
      <c r="D767" s="349"/>
      <c r="E767" s="349"/>
      <c r="F767" s="349"/>
      <c r="G767" s="478"/>
      <c r="H767" s="479"/>
      <c r="I767" s="324"/>
      <c r="J767" s="324"/>
    </row>
    <row r="768" spans="2:12" ht="30" customHeight="1" x14ac:dyDescent="0.7">
      <c r="B768" s="477"/>
      <c r="C768" s="349"/>
      <c r="D768" s="349"/>
      <c r="E768" s="349"/>
      <c r="F768" s="349"/>
      <c r="G768" s="478"/>
      <c r="H768" s="479"/>
      <c r="I768" s="324"/>
      <c r="J768" s="324"/>
    </row>
    <row r="769" spans="2:10" ht="30" customHeight="1" x14ac:dyDescent="0.7">
      <c r="B769" s="477"/>
      <c r="C769" s="349"/>
      <c r="D769" s="349"/>
      <c r="E769" s="349"/>
      <c r="F769" s="349"/>
      <c r="G769" s="478"/>
      <c r="H769" s="479"/>
      <c r="I769" s="324"/>
      <c r="J769" s="324"/>
    </row>
    <row r="770" spans="2:10" ht="30" customHeight="1" x14ac:dyDescent="0.7">
      <c r="B770" s="477"/>
      <c r="C770" s="349"/>
      <c r="D770" s="349"/>
      <c r="E770" s="349"/>
      <c r="F770" s="349"/>
      <c r="G770" s="478"/>
      <c r="H770" s="479"/>
      <c r="I770" s="324"/>
      <c r="J770" s="324"/>
    </row>
    <row r="771" spans="2:10" ht="30" customHeight="1" x14ac:dyDescent="0.7">
      <c r="B771" s="477"/>
      <c r="C771" s="349"/>
      <c r="D771" s="349"/>
      <c r="E771" s="349"/>
      <c r="F771" s="349"/>
      <c r="G771" s="478"/>
      <c r="H771" s="479"/>
      <c r="I771" s="324"/>
      <c r="J771" s="324"/>
    </row>
    <row r="772" spans="2:10" ht="30" customHeight="1" x14ac:dyDescent="0.7">
      <c r="B772" s="477"/>
      <c r="C772" s="349"/>
      <c r="D772" s="349"/>
      <c r="E772" s="349"/>
      <c r="F772" s="349"/>
      <c r="G772" s="478"/>
      <c r="H772" s="479"/>
      <c r="I772" s="324"/>
      <c r="J772" s="324"/>
    </row>
    <row r="773" spans="2:10" ht="30" customHeight="1" x14ac:dyDescent="0.7">
      <c r="B773" s="477"/>
      <c r="C773" s="349"/>
      <c r="D773" s="349"/>
      <c r="E773" s="349"/>
      <c r="F773" s="349"/>
      <c r="G773" s="478"/>
      <c r="H773" s="479"/>
      <c r="I773" s="324"/>
      <c r="J773" s="324"/>
    </row>
    <row r="774" spans="2:10" ht="30" customHeight="1" x14ac:dyDescent="0.7">
      <c r="B774" s="477"/>
      <c r="C774" s="349"/>
      <c r="D774" s="349"/>
      <c r="E774" s="349"/>
      <c r="F774" s="349"/>
      <c r="G774" s="478"/>
      <c r="H774" s="479"/>
      <c r="I774" s="324"/>
      <c r="J774" s="324"/>
    </row>
    <row r="775" spans="2:10" ht="30" customHeight="1" x14ac:dyDescent="0.7">
      <c r="B775" s="477"/>
      <c r="C775" s="349"/>
      <c r="D775" s="349"/>
      <c r="E775" s="349"/>
      <c r="F775" s="349"/>
      <c r="G775" s="478"/>
      <c r="H775" s="479"/>
      <c r="I775" s="324"/>
      <c r="J775" s="324"/>
    </row>
    <row r="776" spans="2:10" ht="30" customHeight="1" x14ac:dyDescent="0.7">
      <c r="B776" s="477"/>
      <c r="C776" s="349"/>
      <c r="D776" s="349"/>
      <c r="E776" s="349"/>
      <c r="F776" s="349"/>
      <c r="G776" s="478"/>
      <c r="H776" s="479"/>
      <c r="I776" s="324"/>
      <c r="J776" s="324"/>
    </row>
    <row r="777" spans="2:10" ht="30" customHeight="1" x14ac:dyDescent="0.7">
      <c r="B777" s="477"/>
      <c r="C777" s="349"/>
      <c r="D777" s="349"/>
      <c r="E777" s="349"/>
      <c r="F777" s="349"/>
      <c r="G777" s="478"/>
      <c r="H777" s="479"/>
      <c r="I777" s="324"/>
      <c r="J777" s="324"/>
    </row>
    <row r="778" spans="2:10" ht="30" customHeight="1" x14ac:dyDescent="0.7">
      <c r="B778" s="477"/>
      <c r="C778" s="349"/>
      <c r="D778" s="349"/>
      <c r="E778" s="349"/>
      <c r="F778" s="349"/>
      <c r="G778" s="478"/>
      <c r="H778" s="479"/>
      <c r="I778" s="324"/>
      <c r="J778" s="324"/>
    </row>
    <row r="779" spans="2:10" ht="30" customHeight="1" x14ac:dyDescent="0.7">
      <c r="B779" s="477"/>
      <c r="C779" s="349"/>
      <c r="D779" s="349"/>
      <c r="E779" s="349"/>
      <c r="F779" s="349"/>
      <c r="G779" s="478"/>
      <c r="H779" s="479"/>
      <c r="I779" s="324"/>
      <c r="J779" s="324"/>
    </row>
    <row r="780" spans="2:10" ht="30" customHeight="1" x14ac:dyDescent="0.7">
      <c r="B780" s="477"/>
      <c r="C780" s="349"/>
      <c r="D780" s="349"/>
      <c r="E780" s="349"/>
      <c r="F780" s="349"/>
      <c r="G780" s="478"/>
      <c r="H780" s="479"/>
      <c r="I780" s="324"/>
      <c r="J780" s="324"/>
    </row>
    <row r="781" spans="2:10" ht="30" customHeight="1" x14ac:dyDescent="0.7">
      <c r="B781" s="477"/>
      <c r="C781" s="349"/>
      <c r="D781" s="349"/>
      <c r="E781" s="349"/>
      <c r="F781" s="349"/>
      <c r="G781" s="478"/>
      <c r="H781" s="479"/>
      <c r="I781" s="324"/>
      <c r="J781" s="324"/>
    </row>
    <row r="782" spans="2:10" ht="30" customHeight="1" x14ac:dyDescent="0.7">
      <c r="B782" s="477"/>
      <c r="C782" s="349"/>
      <c r="D782" s="349"/>
      <c r="E782" s="349"/>
      <c r="F782" s="349"/>
      <c r="G782" s="478"/>
      <c r="H782" s="479"/>
      <c r="I782" s="324"/>
      <c r="J782" s="324"/>
    </row>
    <row r="783" spans="2:10" ht="30" customHeight="1" x14ac:dyDescent="0.7">
      <c r="B783" s="477"/>
      <c r="C783" s="349"/>
      <c r="D783" s="349"/>
      <c r="E783" s="349"/>
      <c r="F783" s="349"/>
      <c r="G783" s="478"/>
      <c r="H783" s="479"/>
      <c r="I783" s="324"/>
      <c r="J783" s="324"/>
    </row>
    <row r="784" spans="2:10" ht="30" customHeight="1" x14ac:dyDescent="0.7">
      <c r="B784" s="477"/>
      <c r="C784" s="349"/>
      <c r="D784" s="349"/>
      <c r="E784" s="349"/>
      <c r="F784" s="349"/>
      <c r="G784" s="478"/>
      <c r="H784" s="479"/>
      <c r="I784" s="324"/>
      <c r="J784" s="324"/>
    </row>
    <row r="785" spans="2:10" ht="30" customHeight="1" x14ac:dyDescent="0.7">
      <c r="B785" s="477"/>
      <c r="C785" s="349"/>
      <c r="D785" s="349"/>
      <c r="E785" s="349"/>
      <c r="F785" s="349"/>
      <c r="G785" s="478"/>
      <c r="H785" s="479"/>
      <c r="I785" s="324"/>
      <c r="J785" s="324"/>
    </row>
    <row r="786" spans="2:10" ht="30" customHeight="1" x14ac:dyDescent="0.7">
      <c r="B786" s="477"/>
      <c r="C786" s="349"/>
      <c r="D786" s="349"/>
      <c r="E786" s="349"/>
      <c r="F786" s="349"/>
      <c r="G786" s="478"/>
      <c r="H786" s="479"/>
      <c r="I786" s="324"/>
      <c r="J786" s="324"/>
    </row>
    <row r="787" spans="2:10" ht="30" customHeight="1" x14ac:dyDescent="0.7">
      <c r="B787" s="477"/>
      <c r="C787" s="349"/>
      <c r="D787" s="349"/>
      <c r="E787" s="349"/>
      <c r="F787" s="349"/>
      <c r="G787" s="478"/>
      <c r="H787" s="479"/>
      <c r="I787" s="324"/>
      <c r="J787" s="324"/>
    </row>
    <row r="788" spans="2:10" ht="30" customHeight="1" x14ac:dyDescent="0.7">
      <c r="B788" s="477"/>
      <c r="C788" s="349"/>
      <c r="D788" s="349"/>
      <c r="E788" s="349"/>
      <c r="F788" s="349"/>
      <c r="G788" s="478"/>
      <c r="H788" s="479"/>
      <c r="I788" s="324"/>
      <c r="J788" s="324"/>
    </row>
    <row r="789" spans="2:10" ht="30" customHeight="1" x14ac:dyDescent="0.7">
      <c r="B789" s="477"/>
      <c r="C789" s="349"/>
      <c r="D789" s="349"/>
      <c r="E789" s="349"/>
      <c r="F789" s="349"/>
      <c r="G789" s="478"/>
      <c r="H789" s="479"/>
      <c r="I789" s="324"/>
      <c r="J789" s="324"/>
    </row>
    <row r="790" spans="2:10" ht="30" customHeight="1" x14ac:dyDescent="0.7">
      <c r="B790" s="477"/>
      <c r="C790" s="349"/>
      <c r="D790" s="349"/>
      <c r="E790" s="349"/>
      <c r="F790" s="349"/>
      <c r="G790" s="478"/>
      <c r="H790" s="479"/>
      <c r="I790" s="324"/>
      <c r="J790" s="324"/>
    </row>
    <row r="791" spans="2:10" ht="30" customHeight="1" x14ac:dyDescent="0.7">
      <c r="B791" s="477"/>
      <c r="C791" s="349"/>
      <c r="D791" s="349"/>
      <c r="E791" s="349"/>
      <c r="F791" s="349"/>
      <c r="G791" s="478"/>
      <c r="H791" s="479"/>
      <c r="I791" s="324"/>
      <c r="J791" s="324"/>
    </row>
    <row r="792" spans="2:10" ht="30" customHeight="1" x14ac:dyDescent="0.7">
      <c r="B792" s="477"/>
      <c r="C792" s="349"/>
      <c r="D792" s="349"/>
      <c r="E792" s="349"/>
      <c r="F792" s="349"/>
      <c r="G792" s="478"/>
      <c r="H792" s="479"/>
      <c r="I792" s="324"/>
      <c r="J792" s="324"/>
    </row>
    <row r="793" spans="2:10" ht="30" customHeight="1" x14ac:dyDescent="0.7">
      <c r="B793" s="477"/>
      <c r="C793" s="349"/>
      <c r="D793" s="349"/>
      <c r="E793" s="349"/>
      <c r="F793" s="349"/>
      <c r="G793" s="478"/>
      <c r="H793" s="479"/>
      <c r="I793" s="324"/>
      <c r="J793" s="324"/>
    </row>
    <row r="794" spans="2:10" ht="30" customHeight="1" x14ac:dyDescent="0.7">
      <c r="B794" s="477"/>
      <c r="C794" s="349"/>
      <c r="D794" s="349"/>
      <c r="E794" s="349"/>
      <c r="F794" s="349"/>
      <c r="G794" s="478"/>
      <c r="H794" s="479"/>
      <c r="I794" s="324"/>
      <c r="J794" s="324"/>
    </row>
    <row r="795" spans="2:10" ht="30" customHeight="1" x14ac:dyDescent="0.7">
      <c r="B795" s="477"/>
      <c r="C795" s="349"/>
      <c r="D795" s="349"/>
      <c r="E795" s="349"/>
      <c r="F795" s="349"/>
      <c r="G795" s="478"/>
      <c r="H795" s="479"/>
      <c r="I795" s="324"/>
      <c r="J795" s="324"/>
    </row>
    <row r="796" spans="2:10" ht="30" customHeight="1" x14ac:dyDescent="0.7">
      <c r="B796" s="477"/>
      <c r="C796" s="349"/>
      <c r="D796" s="349"/>
      <c r="E796" s="349"/>
      <c r="F796" s="349"/>
      <c r="G796" s="478"/>
      <c r="H796" s="479"/>
      <c r="I796" s="324"/>
      <c r="J796" s="324"/>
    </row>
    <row r="797" spans="2:10" ht="30" customHeight="1" x14ac:dyDescent="0.7">
      <c r="B797" s="477"/>
      <c r="C797" s="349"/>
      <c r="D797" s="349"/>
      <c r="E797" s="349"/>
      <c r="F797" s="349"/>
      <c r="G797" s="478"/>
      <c r="H797" s="479"/>
      <c r="I797" s="324"/>
      <c r="J797" s="324"/>
    </row>
    <row r="798" spans="2:10" ht="30" customHeight="1" x14ac:dyDescent="0.7">
      <c r="B798" s="477"/>
      <c r="C798" s="349"/>
      <c r="D798" s="349"/>
      <c r="E798" s="349"/>
      <c r="F798" s="349"/>
      <c r="G798" s="478"/>
      <c r="H798" s="479"/>
      <c r="I798" s="324"/>
      <c r="J798" s="324"/>
    </row>
    <row r="799" spans="2:10" ht="30" customHeight="1" x14ac:dyDescent="0.7">
      <c r="B799" s="477"/>
      <c r="C799" s="349"/>
      <c r="D799" s="349"/>
      <c r="E799" s="349"/>
      <c r="F799" s="349"/>
      <c r="G799" s="478"/>
      <c r="H799" s="479"/>
      <c r="I799" s="324"/>
      <c r="J799" s="324"/>
    </row>
    <row r="800" spans="2:10" ht="30" customHeight="1" x14ac:dyDescent="0.7">
      <c r="B800" s="477"/>
      <c r="C800" s="349"/>
      <c r="D800" s="349"/>
      <c r="E800" s="349"/>
      <c r="F800" s="349"/>
      <c r="G800" s="478"/>
      <c r="H800" s="479"/>
      <c r="I800" s="324"/>
      <c r="J800" s="324"/>
    </row>
    <row r="801" spans="2:10" ht="30" customHeight="1" x14ac:dyDescent="0.7">
      <c r="B801" s="477"/>
      <c r="C801" s="349"/>
      <c r="D801" s="349"/>
      <c r="E801" s="349"/>
      <c r="F801" s="349"/>
      <c r="G801" s="478"/>
      <c r="H801" s="479"/>
      <c r="I801" s="324"/>
      <c r="J801" s="324"/>
    </row>
    <row r="802" spans="2:10" ht="30" customHeight="1" x14ac:dyDescent="0.7">
      <c r="B802" s="477"/>
      <c r="C802" s="349"/>
      <c r="D802" s="349"/>
      <c r="E802" s="349"/>
      <c r="F802" s="349"/>
      <c r="G802" s="478"/>
      <c r="H802" s="479"/>
      <c r="I802" s="324"/>
      <c r="J802" s="324"/>
    </row>
    <row r="803" spans="2:10" ht="30" customHeight="1" x14ac:dyDescent="0.7">
      <c r="B803" s="477"/>
      <c r="C803" s="349"/>
      <c r="D803" s="349"/>
      <c r="E803" s="349"/>
      <c r="F803" s="349"/>
      <c r="G803" s="478"/>
      <c r="H803" s="479"/>
      <c r="I803" s="324"/>
      <c r="J803" s="324"/>
    </row>
    <row r="804" spans="2:10" ht="30" customHeight="1" x14ac:dyDescent="0.7">
      <c r="B804" s="477"/>
      <c r="C804" s="349"/>
      <c r="D804" s="349"/>
      <c r="E804" s="349"/>
      <c r="F804" s="349"/>
      <c r="G804" s="478"/>
      <c r="H804" s="479"/>
      <c r="I804" s="324"/>
      <c r="J804" s="324"/>
    </row>
    <row r="805" spans="2:10" ht="30" customHeight="1" x14ac:dyDescent="0.7">
      <c r="B805" s="477"/>
      <c r="C805" s="349"/>
      <c r="D805" s="349"/>
      <c r="E805" s="349"/>
      <c r="F805" s="349"/>
      <c r="G805" s="478"/>
      <c r="H805" s="479"/>
      <c r="I805" s="324"/>
      <c r="J805" s="324"/>
    </row>
    <row r="806" spans="2:10" ht="30" customHeight="1" x14ac:dyDescent="0.7">
      <c r="B806" s="477"/>
      <c r="C806" s="349"/>
      <c r="D806" s="349"/>
      <c r="E806" s="349"/>
      <c r="F806" s="349"/>
      <c r="G806" s="478"/>
      <c r="H806" s="479"/>
      <c r="I806" s="324"/>
      <c r="J806" s="324"/>
    </row>
    <row r="807" spans="2:10" ht="30" customHeight="1" x14ac:dyDescent="0.7">
      <c r="B807" s="477"/>
      <c r="C807" s="349"/>
      <c r="D807" s="349"/>
      <c r="E807" s="349"/>
      <c r="F807" s="349"/>
      <c r="G807" s="478"/>
      <c r="H807" s="479"/>
      <c r="I807" s="324"/>
      <c r="J807" s="324"/>
    </row>
    <row r="808" spans="2:10" ht="30" customHeight="1" x14ac:dyDescent="0.7">
      <c r="B808" s="477"/>
      <c r="C808" s="349"/>
      <c r="D808" s="349"/>
      <c r="E808" s="349"/>
      <c r="F808" s="349"/>
      <c r="G808" s="478"/>
      <c r="H808" s="479"/>
      <c r="I808" s="324"/>
      <c r="J808" s="443"/>
    </row>
    <row r="809" spans="2:10" ht="30" customHeight="1" x14ac:dyDescent="0.7">
      <c r="B809" s="477"/>
      <c r="C809" s="349"/>
      <c r="D809" s="349"/>
      <c r="E809" s="349"/>
      <c r="F809" s="349"/>
      <c r="G809" s="478"/>
      <c r="H809" s="479"/>
      <c r="I809" s="324"/>
      <c r="J809" s="443"/>
    </row>
    <row r="810" spans="2:10" ht="30" customHeight="1" x14ac:dyDescent="0.7">
      <c r="B810" s="477"/>
      <c r="C810" s="349"/>
      <c r="D810" s="349"/>
      <c r="E810" s="349"/>
      <c r="F810" s="349"/>
      <c r="G810" s="478"/>
      <c r="H810" s="479"/>
      <c r="I810" s="324"/>
      <c r="J810" s="443"/>
    </row>
    <row r="811" spans="2:10" ht="30" customHeight="1" x14ac:dyDescent="0.7">
      <c r="B811" s="477"/>
      <c r="C811" s="349"/>
      <c r="D811" s="349"/>
      <c r="E811" s="349"/>
      <c r="F811" s="349"/>
      <c r="G811" s="478"/>
      <c r="H811" s="479"/>
      <c r="I811" s="324"/>
      <c r="J811" s="443"/>
    </row>
    <row r="812" spans="2:10" ht="30" customHeight="1" x14ac:dyDescent="0.7">
      <c r="B812" s="477"/>
      <c r="C812" s="349"/>
      <c r="D812" s="349"/>
      <c r="E812" s="349"/>
      <c r="F812" s="349"/>
      <c r="G812" s="478"/>
      <c r="H812" s="479"/>
      <c r="I812" s="324"/>
      <c r="J812" s="443"/>
    </row>
    <row r="813" spans="2:10" ht="30" customHeight="1" x14ac:dyDescent="0.7">
      <c r="B813" s="477"/>
      <c r="C813" s="349"/>
      <c r="D813" s="349"/>
      <c r="E813" s="349"/>
      <c r="F813" s="349"/>
      <c r="G813" s="478"/>
      <c r="H813" s="479"/>
      <c r="I813" s="324"/>
      <c r="J813" s="443"/>
    </row>
    <row r="814" spans="2:10" ht="30" customHeight="1" x14ac:dyDescent="0.7">
      <c r="B814" s="477"/>
      <c r="C814" s="349"/>
      <c r="D814" s="349"/>
      <c r="E814" s="349"/>
      <c r="F814" s="349"/>
      <c r="G814" s="478"/>
      <c r="H814" s="479"/>
      <c r="I814" s="324"/>
      <c r="J814" s="443"/>
    </row>
    <row r="815" spans="2:10" ht="30" customHeight="1" x14ac:dyDescent="0.7">
      <c r="B815" s="477"/>
      <c r="C815" s="349"/>
      <c r="D815" s="349"/>
      <c r="E815" s="349"/>
      <c r="F815" s="349"/>
      <c r="G815" s="478"/>
      <c r="H815" s="479"/>
      <c r="I815" s="324"/>
      <c r="J815" s="443"/>
    </row>
    <row r="816" spans="2:10" ht="30" customHeight="1" x14ac:dyDescent="0.7">
      <c r="B816" s="477"/>
      <c r="C816" s="349"/>
      <c r="D816" s="349"/>
      <c r="E816" s="349"/>
      <c r="F816" s="349"/>
      <c r="G816" s="478"/>
      <c r="H816" s="479"/>
      <c r="I816" s="324"/>
      <c r="J816" s="324"/>
    </row>
    <row r="817" spans="2:15" ht="30" customHeight="1" x14ac:dyDescent="0.7">
      <c r="B817" s="477"/>
      <c r="C817" s="349"/>
      <c r="D817" s="349"/>
      <c r="E817" s="349"/>
      <c r="F817" s="349"/>
      <c r="G817" s="478"/>
      <c r="H817" s="479"/>
      <c r="I817" s="324"/>
      <c r="J817" s="324"/>
      <c r="K817" s="311"/>
      <c r="L817" s="315"/>
      <c r="M817" s="312"/>
      <c r="N817" s="312"/>
      <c r="O817" s="312"/>
    </row>
    <row r="818" spans="2:15" ht="30" customHeight="1" x14ac:dyDescent="0.7">
      <c r="B818" s="477"/>
      <c r="C818" s="349"/>
      <c r="D818" s="349"/>
      <c r="E818" s="349"/>
      <c r="F818" s="349"/>
      <c r="G818" s="478"/>
      <c r="H818" s="479"/>
      <c r="I818" s="324"/>
      <c r="J818" s="324"/>
      <c r="K818" s="311"/>
      <c r="L818" s="315"/>
      <c r="M818" s="312"/>
      <c r="N818" s="312"/>
      <c r="O818" s="312"/>
    </row>
    <row r="819" spans="2:15" ht="30" customHeight="1" x14ac:dyDescent="0.7">
      <c r="B819" s="477"/>
      <c r="C819" s="349"/>
      <c r="D819" s="349"/>
      <c r="E819" s="349"/>
      <c r="F819" s="349"/>
      <c r="G819" s="478"/>
      <c r="H819" s="479"/>
      <c r="I819" s="324"/>
      <c r="J819" s="324"/>
      <c r="K819" s="311"/>
      <c r="L819" s="315"/>
      <c r="M819" s="312"/>
      <c r="N819" s="312"/>
      <c r="O819" s="312"/>
    </row>
    <row r="820" spans="2:15" ht="30" customHeight="1" x14ac:dyDescent="0.7">
      <c r="B820" s="477"/>
      <c r="C820" s="349"/>
      <c r="D820" s="349"/>
      <c r="E820" s="349"/>
      <c r="F820" s="349"/>
      <c r="G820" s="478"/>
      <c r="H820" s="479"/>
      <c r="I820" s="324"/>
      <c r="J820" s="324"/>
      <c r="K820" s="311"/>
      <c r="L820" s="315"/>
      <c r="M820" s="312"/>
      <c r="N820" s="312"/>
      <c r="O820" s="312"/>
    </row>
    <row r="821" spans="2:15" ht="30" customHeight="1" x14ac:dyDescent="0.7">
      <c r="B821" s="477"/>
      <c r="C821" s="349"/>
      <c r="D821" s="349"/>
      <c r="E821" s="349"/>
      <c r="F821" s="349"/>
      <c r="G821" s="478"/>
      <c r="H821" s="479"/>
      <c r="I821" s="324"/>
      <c r="J821" s="324"/>
      <c r="K821" s="311"/>
      <c r="L821" s="315"/>
      <c r="M821" s="312"/>
      <c r="N821" s="312"/>
      <c r="O821" s="312"/>
    </row>
    <row r="822" spans="2:15" ht="30" customHeight="1" x14ac:dyDescent="0.7">
      <c r="B822" s="477"/>
      <c r="C822" s="349"/>
      <c r="D822" s="349"/>
      <c r="E822" s="349"/>
      <c r="F822" s="349"/>
      <c r="G822" s="478"/>
      <c r="H822" s="479"/>
      <c r="I822" s="324"/>
      <c r="J822" s="324"/>
      <c r="K822" s="311"/>
      <c r="L822" s="315"/>
      <c r="M822" s="312"/>
      <c r="N822" s="312"/>
      <c r="O822" s="312"/>
    </row>
    <row r="823" spans="2:15" ht="30" customHeight="1" x14ac:dyDescent="0.7">
      <c r="B823" s="477"/>
      <c r="C823" s="349"/>
      <c r="D823" s="349"/>
      <c r="E823" s="349"/>
      <c r="F823" s="349"/>
      <c r="G823" s="478"/>
      <c r="H823" s="479"/>
      <c r="I823" s="324"/>
      <c r="J823" s="324"/>
      <c r="K823" s="311"/>
      <c r="L823" s="315"/>
      <c r="M823" s="312"/>
      <c r="N823" s="312"/>
      <c r="O823" s="312"/>
    </row>
    <row r="824" spans="2:15" ht="30" customHeight="1" x14ac:dyDescent="0.7">
      <c r="B824" s="477"/>
      <c r="C824" s="349"/>
      <c r="D824" s="349"/>
      <c r="E824" s="349"/>
      <c r="F824" s="349"/>
      <c r="G824" s="478"/>
      <c r="H824" s="479"/>
      <c r="I824" s="324"/>
      <c r="J824" s="324"/>
      <c r="K824" s="311"/>
      <c r="L824" s="315"/>
      <c r="M824" s="312"/>
      <c r="N824" s="312"/>
      <c r="O824" s="312"/>
    </row>
    <row r="825" spans="2:15" ht="30" customHeight="1" x14ac:dyDescent="0.65">
      <c r="I825" s="308"/>
      <c r="K825" s="311"/>
      <c r="L825" s="315"/>
      <c r="M825" s="312"/>
      <c r="N825" s="312"/>
      <c r="O825" s="312"/>
    </row>
    <row r="826" spans="2:15" ht="30" customHeight="1" x14ac:dyDescent="0.65">
      <c r="I826" s="308"/>
      <c r="K826" s="311"/>
      <c r="L826" s="315"/>
      <c r="M826" s="312"/>
      <c r="N826" s="312"/>
      <c r="O826" s="312"/>
    </row>
    <row r="827" spans="2:15" ht="30" customHeight="1" x14ac:dyDescent="0.65">
      <c r="I827" s="308"/>
      <c r="K827" s="311"/>
      <c r="L827" s="315"/>
      <c r="M827" s="312"/>
      <c r="N827" s="312"/>
      <c r="O827" s="312"/>
    </row>
    <row r="828" spans="2:15" ht="30" customHeight="1" x14ac:dyDescent="0.65">
      <c r="I828" s="308"/>
      <c r="K828" s="311"/>
      <c r="L828" s="315"/>
      <c r="M828" s="312"/>
      <c r="N828" s="312"/>
      <c r="O828" s="312"/>
    </row>
    <row r="829" spans="2:15" ht="30" customHeight="1" x14ac:dyDescent="0.65">
      <c r="I829" s="308"/>
      <c r="K829" s="311"/>
      <c r="L829" s="315"/>
      <c r="M829" s="312"/>
      <c r="N829" s="312"/>
      <c r="O829" s="312"/>
    </row>
    <row r="830" spans="2:15" ht="30" customHeight="1" x14ac:dyDescent="0.65">
      <c r="I830" s="308"/>
      <c r="K830" s="311"/>
      <c r="L830" s="315"/>
      <c r="M830" s="312"/>
      <c r="N830" s="312"/>
      <c r="O830" s="312"/>
    </row>
    <row r="831" spans="2:15" ht="30" customHeight="1" x14ac:dyDescent="0.65">
      <c r="I831" s="308"/>
      <c r="K831" s="311"/>
      <c r="L831" s="315"/>
      <c r="M831" s="312"/>
      <c r="N831" s="312"/>
      <c r="O831" s="312"/>
    </row>
    <row r="832" spans="2:15" ht="30" customHeight="1" x14ac:dyDescent="0.65">
      <c r="I832" s="308"/>
      <c r="K832" s="311"/>
      <c r="L832" s="315"/>
      <c r="M832" s="312"/>
      <c r="N832" s="312"/>
      <c r="O832" s="312"/>
    </row>
    <row r="833" spans="9:9" ht="30" customHeight="1" x14ac:dyDescent="0.65">
      <c r="I833" s="308"/>
    </row>
    <row r="834" spans="9:9" ht="30" customHeight="1" x14ac:dyDescent="0.65">
      <c r="I834" s="308"/>
    </row>
    <row r="835" spans="9:9" ht="30" customHeight="1" x14ac:dyDescent="0.65">
      <c r="I835" s="308"/>
    </row>
    <row r="836" spans="9:9" ht="30" customHeight="1" x14ac:dyDescent="0.65">
      <c r="I836" s="308"/>
    </row>
    <row r="837" spans="9:9" ht="30" customHeight="1" x14ac:dyDescent="0.65">
      <c r="I837" s="308"/>
    </row>
    <row r="838" spans="9:9" ht="30" customHeight="1" x14ac:dyDescent="0.65">
      <c r="I838" s="308"/>
    </row>
    <row r="839" spans="9:9" ht="30" customHeight="1" x14ac:dyDescent="0.65">
      <c r="I839" s="308"/>
    </row>
    <row r="840" spans="9:9" ht="30" customHeight="1" x14ac:dyDescent="0.65">
      <c r="I840" s="308"/>
    </row>
    <row r="841" spans="9:9" ht="30" customHeight="1" x14ac:dyDescent="0.65">
      <c r="I841" s="308"/>
    </row>
    <row r="842" spans="9:9" ht="30" customHeight="1" x14ac:dyDescent="0.65">
      <c r="I842" s="308"/>
    </row>
    <row r="843" spans="9:9" ht="30" customHeight="1" x14ac:dyDescent="0.65">
      <c r="I843" s="308"/>
    </row>
    <row r="844" spans="9:9" ht="30" customHeight="1" x14ac:dyDescent="0.65">
      <c r="I844" s="308"/>
    </row>
    <row r="845" spans="9:9" ht="30" customHeight="1" x14ac:dyDescent="0.65">
      <c r="I845" s="308"/>
    </row>
    <row r="846" spans="9:9" ht="30" customHeight="1" x14ac:dyDescent="0.65">
      <c r="I846" s="308"/>
    </row>
    <row r="847" spans="9:9" ht="30" customHeight="1" x14ac:dyDescent="0.65">
      <c r="I847" s="308"/>
    </row>
    <row r="848" spans="9:9" ht="30" customHeight="1" x14ac:dyDescent="0.65">
      <c r="I848" s="308"/>
    </row>
    <row r="849" spans="9:9" ht="30" customHeight="1" x14ac:dyDescent="0.65">
      <c r="I849" s="308"/>
    </row>
    <row r="850" spans="9:9" ht="30" customHeight="1" x14ac:dyDescent="0.65">
      <c r="I850" s="308"/>
    </row>
    <row r="851" spans="9:9" ht="30" customHeight="1" x14ac:dyDescent="0.65">
      <c r="I851" s="308"/>
    </row>
    <row r="852" spans="9:9" ht="30" customHeight="1" x14ac:dyDescent="0.65">
      <c r="I852" s="308"/>
    </row>
    <row r="853" spans="9:9" ht="30" customHeight="1" x14ac:dyDescent="0.65">
      <c r="I853" s="308"/>
    </row>
    <row r="854" spans="9:9" ht="30" customHeight="1" x14ac:dyDescent="0.65">
      <c r="I854" s="308"/>
    </row>
    <row r="855" spans="9:9" ht="30" customHeight="1" x14ac:dyDescent="0.65">
      <c r="I855" s="308"/>
    </row>
    <row r="856" spans="9:9" ht="30" customHeight="1" x14ac:dyDescent="0.65">
      <c r="I856" s="308"/>
    </row>
    <row r="857" spans="9:9" ht="30" customHeight="1" x14ac:dyDescent="0.65">
      <c r="I857" s="308"/>
    </row>
    <row r="858" spans="9:9" ht="30" customHeight="1" x14ac:dyDescent="0.65">
      <c r="I858" s="308"/>
    </row>
    <row r="859" spans="9:9" ht="30" customHeight="1" x14ac:dyDescent="0.65">
      <c r="I859" s="308"/>
    </row>
    <row r="860" spans="9:9" ht="30" customHeight="1" x14ac:dyDescent="0.65">
      <c r="I860" s="308"/>
    </row>
    <row r="861" spans="9:9" ht="30" customHeight="1" x14ac:dyDescent="0.65">
      <c r="I861" s="308"/>
    </row>
    <row r="862" spans="9:9" ht="30" customHeight="1" x14ac:dyDescent="0.65">
      <c r="I862" s="308"/>
    </row>
    <row r="863" spans="9:9" ht="30" customHeight="1" x14ac:dyDescent="0.65">
      <c r="I863" s="308"/>
    </row>
    <row r="864" spans="9:9" ht="30" customHeight="1" x14ac:dyDescent="0.65">
      <c r="I864" s="308"/>
    </row>
    <row r="865" spans="9:9" ht="30" customHeight="1" x14ac:dyDescent="0.65">
      <c r="I865" s="308"/>
    </row>
    <row r="866" spans="9:9" ht="30" customHeight="1" x14ac:dyDescent="0.65">
      <c r="I866" s="308"/>
    </row>
    <row r="867" spans="9:9" ht="30" customHeight="1" x14ac:dyDescent="0.65">
      <c r="I867" s="308"/>
    </row>
    <row r="868" spans="9:9" ht="30" customHeight="1" x14ac:dyDescent="0.65">
      <c r="I868" s="308"/>
    </row>
    <row r="869" spans="9:9" ht="30" customHeight="1" x14ac:dyDescent="0.65">
      <c r="I869" s="308"/>
    </row>
    <row r="870" spans="9:9" ht="30" customHeight="1" x14ac:dyDescent="0.65">
      <c r="I870" s="308"/>
    </row>
    <row r="871" spans="9:9" ht="30" customHeight="1" x14ac:dyDescent="0.65">
      <c r="I871" s="308"/>
    </row>
    <row r="872" spans="9:9" ht="30" customHeight="1" x14ac:dyDescent="0.65">
      <c r="I872" s="308"/>
    </row>
    <row r="873" spans="9:9" ht="30" customHeight="1" x14ac:dyDescent="0.65">
      <c r="I873" s="308"/>
    </row>
    <row r="874" spans="9:9" ht="30" customHeight="1" x14ac:dyDescent="0.65">
      <c r="I874" s="308"/>
    </row>
    <row r="875" spans="9:9" ht="30" customHeight="1" x14ac:dyDescent="0.65">
      <c r="I875" s="308"/>
    </row>
    <row r="876" spans="9:9" ht="30" customHeight="1" x14ac:dyDescent="0.65">
      <c r="I876" s="308"/>
    </row>
    <row r="877" spans="9:9" ht="30" customHeight="1" x14ac:dyDescent="0.65">
      <c r="I877" s="308"/>
    </row>
    <row r="878" spans="9:9" ht="30" customHeight="1" x14ac:dyDescent="0.65">
      <c r="I878" s="308"/>
    </row>
    <row r="879" spans="9:9" ht="30" customHeight="1" x14ac:dyDescent="0.65">
      <c r="I879" s="308"/>
    </row>
    <row r="880" spans="9:9" ht="30" customHeight="1" x14ac:dyDescent="0.65">
      <c r="I880" s="308"/>
    </row>
    <row r="881" spans="9:9" ht="30" customHeight="1" x14ac:dyDescent="0.65">
      <c r="I881" s="308"/>
    </row>
    <row r="882" spans="9:9" ht="30" customHeight="1" x14ac:dyDescent="0.65">
      <c r="I882" s="308"/>
    </row>
    <row r="883" spans="9:9" ht="30" customHeight="1" x14ac:dyDescent="0.65">
      <c r="I883" s="308"/>
    </row>
    <row r="884" spans="9:9" ht="30" customHeight="1" x14ac:dyDescent="0.65">
      <c r="I884" s="308"/>
    </row>
    <row r="885" spans="9:9" ht="30" customHeight="1" x14ac:dyDescent="0.65">
      <c r="I885" s="308"/>
    </row>
    <row r="886" spans="9:9" ht="30" customHeight="1" x14ac:dyDescent="0.65">
      <c r="I886" s="308"/>
    </row>
    <row r="887" spans="9:9" ht="30" customHeight="1" x14ac:dyDescent="0.65">
      <c r="I887" s="308"/>
    </row>
    <row r="888" spans="9:9" ht="30" customHeight="1" x14ac:dyDescent="0.65">
      <c r="I888" s="308"/>
    </row>
    <row r="889" spans="9:9" ht="30" customHeight="1" x14ac:dyDescent="0.65">
      <c r="I889" s="308"/>
    </row>
    <row r="890" spans="9:9" ht="30" customHeight="1" x14ac:dyDescent="0.65">
      <c r="I890" s="308"/>
    </row>
    <row r="891" spans="9:9" ht="30" customHeight="1" x14ac:dyDescent="0.65">
      <c r="I891" s="308"/>
    </row>
    <row r="892" spans="9:9" ht="30" customHeight="1" x14ac:dyDescent="0.65">
      <c r="I892" s="308"/>
    </row>
    <row r="893" spans="9:9" ht="30" customHeight="1" x14ac:dyDescent="0.65">
      <c r="I893" s="308"/>
    </row>
    <row r="894" spans="9:9" ht="30" customHeight="1" x14ac:dyDescent="0.65">
      <c r="I894" s="308"/>
    </row>
    <row r="895" spans="9:9" ht="30" customHeight="1" x14ac:dyDescent="0.65">
      <c r="I895" s="308"/>
    </row>
    <row r="896" spans="9:9" ht="30" customHeight="1" x14ac:dyDescent="0.65">
      <c r="I896" s="308"/>
    </row>
    <row r="897" spans="9:9" ht="30" customHeight="1" x14ac:dyDescent="0.65">
      <c r="I897" s="308"/>
    </row>
    <row r="898" spans="9:9" ht="30" customHeight="1" x14ac:dyDescent="0.65">
      <c r="I898" s="308"/>
    </row>
    <row r="899" spans="9:9" ht="30" customHeight="1" x14ac:dyDescent="0.65">
      <c r="I899" s="308"/>
    </row>
    <row r="900" spans="9:9" ht="30" customHeight="1" x14ac:dyDescent="0.65">
      <c r="I900" s="308"/>
    </row>
    <row r="901" spans="9:9" ht="30" customHeight="1" x14ac:dyDescent="0.65">
      <c r="I901" s="308"/>
    </row>
    <row r="902" spans="9:9" ht="30" customHeight="1" x14ac:dyDescent="0.65">
      <c r="I902" s="308"/>
    </row>
    <row r="903" spans="9:9" ht="30" customHeight="1" x14ac:dyDescent="0.65">
      <c r="I903" s="308"/>
    </row>
    <row r="904" spans="9:9" ht="30" customHeight="1" x14ac:dyDescent="0.65">
      <c r="I904" s="308"/>
    </row>
    <row r="905" spans="9:9" ht="30" customHeight="1" x14ac:dyDescent="0.65">
      <c r="I905" s="308"/>
    </row>
    <row r="906" spans="9:9" ht="30" customHeight="1" x14ac:dyDescent="0.65">
      <c r="I906" s="308"/>
    </row>
    <row r="907" spans="9:9" ht="30" customHeight="1" x14ac:dyDescent="0.65">
      <c r="I907" s="308"/>
    </row>
    <row r="908" spans="9:9" ht="30" customHeight="1" x14ac:dyDescent="0.65">
      <c r="I908" s="308"/>
    </row>
    <row r="909" spans="9:9" ht="30" customHeight="1" x14ac:dyDescent="0.65">
      <c r="I909" s="308"/>
    </row>
    <row r="910" spans="9:9" ht="30" customHeight="1" x14ac:dyDescent="0.65">
      <c r="I910" s="308"/>
    </row>
    <row r="911" spans="9:9" ht="30" customHeight="1" x14ac:dyDescent="0.65">
      <c r="I911" s="308"/>
    </row>
    <row r="912" spans="9:9" ht="30" customHeight="1" x14ac:dyDescent="0.65">
      <c r="I912" s="308"/>
    </row>
    <row r="913" spans="1:16382" ht="30" customHeight="1" x14ac:dyDescent="0.65">
      <c r="I913" s="308"/>
    </row>
    <row r="914" spans="1:16382" ht="30" customHeight="1" x14ac:dyDescent="0.65">
      <c r="I914" s="308"/>
    </row>
    <row r="915" spans="1:16382" ht="30" customHeight="1" x14ac:dyDescent="0.65">
      <c r="I915" s="308"/>
    </row>
    <row r="916" spans="1:16382" ht="30" customHeight="1" x14ac:dyDescent="0.65">
      <c r="I916" s="308"/>
    </row>
    <row r="917" spans="1:16382" ht="30" customHeight="1" x14ac:dyDescent="0.65">
      <c r="I917" s="308"/>
    </row>
    <row r="918" spans="1:16382" ht="30" customHeight="1" x14ac:dyDescent="0.65">
      <c r="I918" s="308"/>
    </row>
    <row r="919" spans="1:16382" ht="30" customHeight="1" x14ac:dyDescent="0.65">
      <c r="I919" s="308"/>
    </row>
    <row r="920" spans="1:16382" ht="30" customHeight="1" x14ac:dyDescent="0.65">
      <c r="I920" s="308"/>
    </row>
    <row r="921" spans="1:16382" ht="30" customHeight="1" x14ac:dyDescent="0.65">
      <c r="I921" s="308"/>
    </row>
    <row r="922" spans="1:16382" ht="30" customHeight="1" x14ac:dyDescent="0.65">
      <c r="I922" s="308"/>
    </row>
    <row r="923" spans="1:16382" ht="30" customHeight="1" x14ac:dyDescent="0.65">
      <c r="I923" s="308"/>
    </row>
    <row r="924" spans="1:16382" ht="30" customHeight="1" x14ac:dyDescent="0.65">
      <c r="I924" s="308"/>
    </row>
    <row r="925" spans="1:16382" ht="30" customHeight="1" x14ac:dyDescent="0.65">
      <c r="I925" s="308"/>
    </row>
    <row r="927" spans="1:16382" ht="30" customHeight="1" x14ac:dyDescent="0.65">
      <c r="A927" s="286"/>
      <c r="B927" s="729"/>
      <c r="C927" s="729"/>
      <c r="D927" s="729"/>
      <c r="E927" s="729"/>
      <c r="F927" s="729"/>
      <c r="G927" s="729"/>
      <c r="H927" s="729"/>
      <c r="I927" s="729"/>
      <c r="J927" s="287"/>
      <c r="K927" s="288"/>
      <c r="L927" s="289"/>
    </row>
    <row r="928" spans="1:16382" ht="30" customHeight="1" x14ac:dyDescent="0.7">
      <c r="A928" s="477"/>
      <c r="B928" s="316"/>
      <c r="C928" s="317"/>
      <c r="D928" s="318"/>
      <c r="E928" s="319"/>
      <c r="F928" s="320"/>
      <c r="G928" s="321"/>
      <c r="H928" s="322"/>
      <c r="I928" s="323"/>
      <c r="J928" s="324"/>
      <c r="K928" s="483"/>
      <c r="L928" s="477"/>
      <c r="M928" s="477"/>
      <c r="N928" s="477"/>
      <c r="O928" s="477"/>
      <c r="P928" s="477"/>
      <c r="Q928" s="477"/>
      <c r="R928" s="477"/>
      <c r="S928" s="477"/>
      <c r="T928" s="477"/>
      <c r="U928" s="477"/>
      <c r="V928" s="477"/>
      <c r="W928" s="477"/>
      <c r="X928" s="477"/>
      <c r="Y928" s="477"/>
      <c r="Z928" s="477"/>
      <c r="AA928" s="477"/>
      <c r="AB928" s="477"/>
      <c r="AC928" s="477"/>
      <c r="AD928" s="477"/>
      <c r="AE928" s="477"/>
      <c r="AF928" s="477"/>
      <c r="AG928" s="477"/>
      <c r="AH928" s="477"/>
      <c r="AI928" s="477"/>
      <c r="AJ928" s="477"/>
      <c r="AK928" s="477"/>
      <c r="AL928" s="477"/>
      <c r="AM928" s="477"/>
      <c r="AN928" s="477"/>
      <c r="AO928" s="477"/>
      <c r="AP928" s="477"/>
      <c r="AQ928" s="477"/>
      <c r="AR928" s="477"/>
      <c r="AS928" s="477"/>
      <c r="AT928" s="477"/>
      <c r="AU928" s="477"/>
      <c r="AV928" s="477"/>
      <c r="AW928" s="477"/>
      <c r="AX928" s="477"/>
      <c r="AY928" s="477"/>
      <c r="AZ928" s="477"/>
      <c r="BA928" s="477"/>
      <c r="BB928" s="477"/>
      <c r="BC928" s="477"/>
      <c r="BD928" s="477"/>
      <c r="BE928" s="477"/>
      <c r="BF928" s="477"/>
      <c r="BG928" s="477"/>
      <c r="BH928" s="477"/>
      <c r="BI928" s="477"/>
      <c r="BJ928" s="477"/>
      <c r="BK928" s="477"/>
      <c r="BL928" s="477"/>
      <c r="BM928" s="477"/>
      <c r="BN928" s="477"/>
      <c r="BO928" s="477"/>
      <c r="BP928" s="477"/>
      <c r="BQ928" s="477"/>
      <c r="BR928" s="477"/>
      <c r="BS928" s="477"/>
      <c r="BT928" s="477"/>
      <c r="BU928" s="477"/>
      <c r="BV928" s="477"/>
      <c r="BW928" s="477"/>
      <c r="BX928" s="477"/>
      <c r="BY928" s="477"/>
      <c r="BZ928" s="477"/>
      <c r="CA928" s="477"/>
      <c r="CB928" s="477"/>
      <c r="CC928" s="477"/>
      <c r="CD928" s="477"/>
      <c r="CE928" s="477"/>
      <c r="CF928" s="477"/>
      <c r="CG928" s="477"/>
      <c r="CH928" s="477"/>
      <c r="CI928" s="477"/>
      <c r="CJ928" s="477"/>
      <c r="CK928" s="477"/>
      <c r="CL928" s="477"/>
      <c r="CM928" s="477"/>
      <c r="CN928" s="477"/>
      <c r="CO928" s="477"/>
      <c r="CP928" s="477"/>
      <c r="CQ928" s="477"/>
      <c r="CR928" s="477"/>
      <c r="CS928" s="477"/>
      <c r="CT928" s="477"/>
      <c r="CU928" s="477"/>
      <c r="CV928" s="477"/>
      <c r="CW928" s="477"/>
      <c r="CX928" s="477"/>
      <c r="CY928" s="477"/>
      <c r="CZ928" s="477"/>
      <c r="DA928" s="477"/>
      <c r="DB928" s="477"/>
      <c r="DC928" s="477"/>
      <c r="DD928" s="477"/>
      <c r="DE928" s="477"/>
      <c r="DF928" s="477"/>
      <c r="DG928" s="477"/>
      <c r="DH928" s="477"/>
      <c r="DI928" s="477"/>
      <c r="DJ928" s="477"/>
      <c r="DK928" s="477"/>
      <c r="DL928" s="477"/>
      <c r="DM928" s="477"/>
      <c r="DN928" s="477"/>
      <c r="DO928" s="477"/>
      <c r="DP928" s="477"/>
      <c r="DQ928" s="477"/>
      <c r="DR928" s="477"/>
      <c r="DS928" s="477"/>
      <c r="DT928" s="477"/>
      <c r="DU928" s="477"/>
      <c r="DV928" s="477"/>
      <c r="DW928" s="477"/>
      <c r="DX928" s="477"/>
      <c r="DY928" s="477"/>
      <c r="DZ928" s="477"/>
      <c r="EA928" s="477"/>
      <c r="EB928" s="477"/>
      <c r="EC928" s="477"/>
      <c r="ED928" s="477"/>
      <c r="EE928" s="477"/>
      <c r="EF928" s="477"/>
      <c r="EG928" s="477"/>
      <c r="EH928" s="477"/>
      <c r="EI928" s="477"/>
      <c r="EJ928" s="477"/>
      <c r="EK928" s="477"/>
      <c r="EL928" s="477"/>
      <c r="EM928" s="477"/>
      <c r="EN928" s="477"/>
      <c r="EO928" s="477"/>
      <c r="EP928" s="477"/>
      <c r="EQ928" s="477"/>
      <c r="ER928" s="477"/>
      <c r="ES928" s="477"/>
      <c r="ET928" s="477"/>
      <c r="EU928" s="477"/>
      <c r="EV928" s="477"/>
      <c r="EW928" s="477"/>
      <c r="EX928" s="477"/>
      <c r="EY928" s="477"/>
      <c r="EZ928" s="477"/>
      <c r="FA928" s="477"/>
      <c r="FB928" s="477"/>
      <c r="FC928" s="477"/>
      <c r="FD928" s="477"/>
      <c r="FE928" s="477"/>
      <c r="FF928" s="477"/>
      <c r="FG928" s="477"/>
      <c r="FH928" s="477"/>
      <c r="FI928" s="477"/>
      <c r="FJ928" s="477"/>
      <c r="FK928" s="477"/>
      <c r="FL928" s="477"/>
      <c r="FM928" s="477"/>
      <c r="FN928" s="477"/>
      <c r="FO928" s="477"/>
      <c r="FP928" s="477"/>
      <c r="FQ928" s="477"/>
      <c r="FR928" s="477"/>
      <c r="FS928" s="477"/>
      <c r="FT928" s="477"/>
      <c r="FU928" s="477"/>
      <c r="FV928" s="477"/>
      <c r="FW928" s="477"/>
      <c r="FX928" s="477"/>
      <c r="FY928" s="477"/>
      <c r="FZ928" s="477"/>
      <c r="GA928" s="477"/>
      <c r="GB928" s="477"/>
      <c r="GC928" s="477"/>
      <c r="GD928" s="477"/>
      <c r="GE928" s="477"/>
      <c r="GF928" s="477"/>
      <c r="GG928" s="477"/>
      <c r="GH928" s="477"/>
      <c r="GI928" s="477"/>
      <c r="GJ928" s="477"/>
      <c r="GK928" s="477"/>
      <c r="GL928" s="477"/>
      <c r="GM928" s="477"/>
      <c r="GN928" s="477"/>
      <c r="GO928" s="477"/>
      <c r="GP928" s="477"/>
      <c r="GQ928" s="477"/>
      <c r="GR928" s="477"/>
      <c r="GS928" s="477"/>
      <c r="GT928" s="477"/>
      <c r="GU928" s="477"/>
      <c r="GV928" s="477"/>
      <c r="GW928" s="477"/>
      <c r="GX928" s="477"/>
      <c r="GY928" s="477"/>
      <c r="GZ928" s="477"/>
      <c r="HA928" s="477"/>
      <c r="HB928" s="477"/>
      <c r="HC928" s="477"/>
      <c r="HD928" s="477"/>
      <c r="HE928" s="477"/>
      <c r="HF928" s="477"/>
      <c r="HG928" s="477"/>
      <c r="HH928" s="477"/>
      <c r="HI928" s="477"/>
      <c r="HJ928" s="477"/>
      <c r="HK928" s="477"/>
      <c r="HL928" s="477"/>
      <c r="HM928" s="477"/>
      <c r="HN928" s="477"/>
      <c r="HO928" s="477"/>
      <c r="HP928" s="477"/>
      <c r="HQ928" s="477"/>
      <c r="HR928" s="477"/>
      <c r="HS928" s="477"/>
      <c r="HT928" s="477"/>
      <c r="HU928" s="477"/>
      <c r="HV928" s="477"/>
      <c r="HW928" s="477"/>
      <c r="HX928" s="477"/>
      <c r="HY928" s="477"/>
      <c r="HZ928" s="477"/>
      <c r="IA928" s="477"/>
      <c r="IB928" s="477"/>
      <c r="IC928" s="477"/>
      <c r="ID928" s="477"/>
      <c r="IE928" s="477"/>
      <c r="IF928" s="477"/>
      <c r="IG928" s="477"/>
      <c r="IH928" s="477"/>
      <c r="II928" s="477"/>
      <c r="IJ928" s="477"/>
      <c r="IK928" s="477"/>
      <c r="IL928" s="477"/>
      <c r="IM928" s="477"/>
      <c r="IN928" s="477"/>
      <c r="IO928" s="477"/>
      <c r="IP928" s="477"/>
      <c r="IQ928" s="477"/>
      <c r="IR928" s="477"/>
      <c r="IS928" s="477"/>
      <c r="IT928" s="477"/>
      <c r="IU928" s="477"/>
      <c r="IV928" s="477"/>
      <c r="IW928" s="477"/>
      <c r="IX928" s="477"/>
      <c r="IY928" s="477"/>
      <c r="IZ928" s="477"/>
      <c r="JA928" s="477"/>
      <c r="JB928" s="477"/>
      <c r="JC928" s="477"/>
      <c r="JD928" s="477"/>
      <c r="JE928" s="477"/>
      <c r="JF928" s="477"/>
      <c r="JG928" s="477"/>
      <c r="JH928" s="477"/>
      <c r="JI928" s="477"/>
      <c r="JJ928" s="477"/>
      <c r="JK928" s="477"/>
      <c r="JL928" s="477"/>
      <c r="JM928" s="477"/>
      <c r="JN928" s="477"/>
      <c r="JO928" s="477"/>
      <c r="JP928" s="477"/>
      <c r="JQ928" s="477"/>
      <c r="JR928" s="477"/>
      <c r="JS928" s="477"/>
      <c r="JT928" s="477"/>
      <c r="JU928" s="477"/>
      <c r="JV928" s="477"/>
      <c r="JW928" s="477"/>
      <c r="JX928" s="477"/>
      <c r="JY928" s="477"/>
      <c r="JZ928" s="477"/>
      <c r="KA928" s="477"/>
      <c r="KB928" s="477"/>
      <c r="KC928" s="477"/>
      <c r="KD928" s="477"/>
      <c r="KE928" s="477"/>
      <c r="KF928" s="477"/>
      <c r="KG928" s="477"/>
      <c r="KH928" s="477"/>
      <c r="KI928" s="477"/>
      <c r="KJ928" s="477"/>
      <c r="KK928" s="477"/>
      <c r="KL928" s="477"/>
      <c r="KM928" s="477"/>
      <c r="KN928" s="477"/>
      <c r="KO928" s="477"/>
      <c r="KP928" s="477"/>
      <c r="KQ928" s="477"/>
      <c r="KR928" s="477"/>
      <c r="KS928" s="477"/>
      <c r="KT928" s="477"/>
      <c r="KU928" s="477"/>
      <c r="KV928" s="477"/>
      <c r="KW928" s="477"/>
      <c r="KX928" s="477"/>
      <c r="KY928" s="477"/>
      <c r="KZ928" s="477"/>
      <c r="LA928" s="477"/>
      <c r="LB928" s="477"/>
      <c r="LC928" s="477"/>
      <c r="LD928" s="477"/>
      <c r="LE928" s="477"/>
      <c r="LF928" s="477"/>
      <c r="LG928" s="477"/>
      <c r="LH928" s="477"/>
      <c r="LI928" s="477"/>
      <c r="LJ928" s="477"/>
      <c r="LK928" s="477"/>
      <c r="LL928" s="477"/>
      <c r="LM928" s="477"/>
      <c r="LN928" s="477"/>
      <c r="LO928" s="477"/>
      <c r="LP928" s="477"/>
      <c r="LQ928" s="477"/>
      <c r="LR928" s="477"/>
      <c r="LS928" s="477"/>
      <c r="LT928" s="477"/>
      <c r="LU928" s="477"/>
      <c r="LV928" s="477"/>
      <c r="LW928" s="477"/>
      <c r="LX928" s="477"/>
      <c r="LY928" s="477"/>
      <c r="LZ928" s="477"/>
      <c r="MA928" s="477"/>
      <c r="MB928" s="477"/>
      <c r="MC928" s="477"/>
      <c r="MD928" s="477"/>
      <c r="ME928" s="477"/>
      <c r="MF928" s="477"/>
      <c r="MG928" s="477"/>
      <c r="MH928" s="477"/>
      <c r="MI928" s="477"/>
      <c r="MJ928" s="477"/>
      <c r="MK928" s="477"/>
      <c r="ML928" s="477"/>
      <c r="MM928" s="477"/>
      <c r="MN928" s="477"/>
      <c r="MO928" s="477"/>
      <c r="MP928" s="477"/>
      <c r="MQ928" s="477"/>
      <c r="MR928" s="477"/>
      <c r="MS928" s="477"/>
      <c r="MT928" s="477"/>
      <c r="MU928" s="477"/>
      <c r="MV928" s="477"/>
      <c r="MW928" s="477"/>
      <c r="MX928" s="477"/>
      <c r="MY928" s="477"/>
      <c r="MZ928" s="477"/>
      <c r="NA928" s="477"/>
      <c r="NB928" s="477"/>
      <c r="NC928" s="477"/>
      <c r="ND928" s="477"/>
      <c r="NE928" s="477"/>
      <c r="NF928" s="477"/>
      <c r="NG928" s="477"/>
      <c r="NH928" s="477"/>
      <c r="NI928" s="477"/>
      <c r="NJ928" s="477"/>
      <c r="NK928" s="477"/>
      <c r="NL928" s="477"/>
      <c r="NM928" s="477"/>
      <c r="NN928" s="477"/>
      <c r="NO928" s="477"/>
      <c r="NP928" s="477"/>
      <c r="NQ928" s="477"/>
      <c r="NR928" s="477"/>
      <c r="NS928" s="477"/>
      <c r="NT928" s="477"/>
      <c r="NU928" s="477"/>
      <c r="NV928" s="477"/>
      <c r="NW928" s="477"/>
      <c r="NX928" s="477"/>
      <c r="NY928" s="477"/>
      <c r="NZ928" s="477"/>
      <c r="OA928" s="477"/>
      <c r="OB928" s="477"/>
      <c r="OC928" s="477"/>
      <c r="OD928" s="477"/>
      <c r="OE928" s="477"/>
      <c r="OF928" s="477"/>
      <c r="OG928" s="477"/>
      <c r="OH928" s="477"/>
      <c r="OI928" s="477"/>
      <c r="OJ928" s="477"/>
      <c r="OK928" s="477"/>
      <c r="OL928" s="477"/>
      <c r="OM928" s="477"/>
      <c r="ON928" s="477"/>
      <c r="OO928" s="477"/>
      <c r="OP928" s="477"/>
      <c r="OQ928" s="477"/>
      <c r="OR928" s="477"/>
      <c r="OS928" s="477"/>
      <c r="OT928" s="477"/>
      <c r="OU928" s="477"/>
      <c r="OV928" s="477"/>
      <c r="OW928" s="477"/>
      <c r="OX928" s="477"/>
      <c r="OY928" s="477"/>
      <c r="OZ928" s="477"/>
      <c r="PA928" s="477"/>
      <c r="PB928" s="477"/>
      <c r="PC928" s="477"/>
      <c r="PD928" s="477"/>
      <c r="PE928" s="477"/>
      <c r="PF928" s="477"/>
      <c r="PG928" s="477"/>
      <c r="PH928" s="477"/>
      <c r="PI928" s="477"/>
      <c r="PJ928" s="477"/>
      <c r="PK928" s="477"/>
      <c r="PL928" s="477"/>
      <c r="PM928" s="477"/>
      <c r="PN928" s="477"/>
      <c r="PO928" s="477"/>
      <c r="PP928" s="477"/>
      <c r="PQ928" s="477"/>
      <c r="PR928" s="477"/>
      <c r="PS928" s="477"/>
      <c r="PT928" s="477"/>
      <c r="PU928" s="477"/>
      <c r="PV928" s="477"/>
      <c r="PW928" s="477"/>
      <c r="PX928" s="477"/>
      <c r="PY928" s="477"/>
      <c r="PZ928" s="477"/>
      <c r="QA928" s="477"/>
      <c r="QB928" s="477"/>
      <c r="QC928" s="477"/>
      <c r="QD928" s="477"/>
      <c r="QE928" s="477"/>
      <c r="QF928" s="477"/>
      <c r="QG928" s="477"/>
      <c r="QH928" s="477"/>
      <c r="QI928" s="477"/>
      <c r="QJ928" s="477"/>
      <c r="QK928" s="477"/>
      <c r="QL928" s="477"/>
      <c r="QM928" s="477"/>
      <c r="QN928" s="477"/>
      <c r="QO928" s="477"/>
      <c r="QP928" s="477"/>
      <c r="QQ928" s="477"/>
      <c r="QR928" s="477"/>
      <c r="QS928" s="477"/>
      <c r="QT928" s="477"/>
      <c r="QU928" s="477"/>
      <c r="QV928" s="477"/>
      <c r="QW928" s="477"/>
      <c r="QX928" s="477"/>
      <c r="QY928" s="477"/>
      <c r="QZ928" s="477"/>
      <c r="RA928" s="477"/>
      <c r="RB928" s="477"/>
      <c r="RC928" s="477"/>
      <c r="RD928" s="477"/>
      <c r="RE928" s="477"/>
      <c r="RF928" s="477"/>
      <c r="RG928" s="477"/>
      <c r="RH928" s="477"/>
      <c r="RI928" s="477"/>
      <c r="RJ928" s="477"/>
      <c r="RK928" s="477"/>
      <c r="RL928" s="477"/>
      <c r="RM928" s="477"/>
      <c r="RN928" s="477"/>
      <c r="RO928" s="477"/>
      <c r="RP928" s="477"/>
      <c r="RQ928" s="477"/>
      <c r="RR928" s="477"/>
      <c r="RS928" s="477"/>
      <c r="RT928" s="477"/>
      <c r="RU928" s="477"/>
      <c r="RV928" s="477"/>
      <c r="RW928" s="477"/>
      <c r="RX928" s="477"/>
      <c r="RY928" s="477"/>
      <c r="RZ928" s="477"/>
      <c r="SA928" s="477"/>
      <c r="SB928" s="477"/>
      <c r="SC928" s="477"/>
      <c r="SD928" s="477"/>
      <c r="SE928" s="477"/>
      <c r="SF928" s="477"/>
      <c r="SG928" s="477"/>
      <c r="SH928" s="477"/>
      <c r="SI928" s="477"/>
      <c r="SJ928" s="477"/>
      <c r="SK928" s="477"/>
      <c r="SL928" s="477"/>
      <c r="SM928" s="477"/>
      <c r="SN928" s="477"/>
      <c r="SO928" s="477"/>
      <c r="SP928" s="477"/>
      <c r="SQ928" s="477"/>
      <c r="SR928" s="477"/>
      <c r="SS928" s="477"/>
      <c r="ST928" s="477"/>
      <c r="SU928" s="477"/>
      <c r="SV928" s="477"/>
      <c r="SW928" s="477"/>
      <c r="SX928" s="477"/>
      <c r="SY928" s="477"/>
      <c r="SZ928" s="477"/>
      <c r="TA928" s="477"/>
      <c r="TB928" s="477"/>
      <c r="TC928" s="477"/>
      <c r="TD928" s="477"/>
      <c r="TE928" s="477"/>
      <c r="TF928" s="477"/>
      <c r="TG928" s="477"/>
      <c r="TH928" s="477"/>
      <c r="TI928" s="477"/>
      <c r="TJ928" s="477"/>
      <c r="TK928" s="477"/>
      <c r="TL928" s="477"/>
      <c r="TM928" s="477"/>
      <c r="TN928" s="477"/>
      <c r="TO928" s="477"/>
      <c r="TP928" s="477"/>
      <c r="TQ928" s="477"/>
      <c r="TR928" s="477"/>
      <c r="TS928" s="477"/>
      <c r="TT928" s="477"/>
      <c r="TU928" s="477"/>
      <c r="TV928" s="477"/>
      <c r="TW928" s="477"/>
      <c r="TX928" s="477"/>
      <c r="TY928" s="477"/>
      <c r="TZ928" s="477"/>
      <c r="UA928" s="477"/>
      <c r="UB928" s="477"/>
      <c r="UC928" s="477"/>
      <c r="UD928" s="477"/>
      <c r="UE928" s="477"/>
      <c r="UF928" s="477"/>
      <c r="UG928" s="477"/>
      <c r="UH928" s="477"/>
      <c r="UI928" s="477"/>
      <c r="UJ928" s="477"/>
      <c r="UK928" s="477"/>
      <c r="UL928" s="477"/>
      <c r="UM928" s="477"/>
      <c r="UN928" s="477"/>
      <c r="UO928" s="477"/>
      <c r="UP928" s="477"/>
      <c r="UQ928" s="477"/>
      <c r="UR928" s="477"/>
      <c r="US928" s="477"/>
      <c r="UT928" s="477"/>
      <c r="UU928" s="477"/>
      <c r="UV928" s="477"/>
      <c r="UW928" s="477"/>
      <c r="UX928" s="477"/>
      <c r="UY928" s="477"/>
      <c r="UZ928" s="477"/>
      <c r="VA928" s="477"/>
      <c r="VB928" s="477"/>
      <c r="VC928" s="477"/>
      <c r="VD928" s="477"/>
      <c r="VE928" s="477"/>
      <c r="VF928" s="477"/>
      <c r="VG928" s="477"/>
      <c r="VH928" s="477"/>
      <c r="VI928" s="477"/>
      <c r="VJ928" s="477"/>
      <c r="VK928" s="477"/>
      <c r="VL928" s="477"/>
      <c r="VM928" s="477"/>
      <c r="VN928" s="477"/>
      <c r="VO928" s="477"/>
      <c r="VP928" s="477"/>
      <c r="VQ928" s="477"/>
      <c r="VR928" s="477"/>
      <c r="VS928" s="477"/>
      <c r="VT928" s="477"/>
      <c r="VU928" s="477"/>
      <c r="VV928" s="477"/>
      <c r="VW928" s="477"/>
      <c r="VX928" s="477"/>
      <c r="VY928" s="477"/>
      <c r="VZ928" s="477"/>
      <c r="WA928" s="477"/>
      <c r="WB928" s="477"/>
      <c r="WC928" s="477"/>
      <c r="WD928" s="477"/>
      <c r="WE928" s="477"/>
      <c r="WF928" s="477"/>
      <c r="WG928" s="477"/>
      <c r="WH928" s="477"/>
      <c r="WI928" s="477"/>
      <c r="WJ928" s="477"/>
      <c r="WK928" s="477"/>
      <c r="WL928" s="477"/>
      <c r="WM928" s="477"/>
      <c r="WN928" s="477"/>
      <c r="WO928" s="477"/>
      <c r="WP928" s="477"/>
      <c r="WQ928" s="477"/>
      <c r="WR928" s="477"/>
      <c r="WS928" s="477"/>
      <c r="WT928" s="477"/>
      <c r="WU928" s="477"/>
      <c r="WV928" s="477"/>
      <c r="WW928" s="477"/>
      <c r="WX928" s="477"/>
      <c r="WY928" s="477"/>
      <c r="WZ928" s="477"/>
      <c r="XA928" s="477"/>
      <c r="XB928" s="477"/>
      <c r="XC928" s="477"/>
      <c r="XD928" s="477"/>
      <c r="XE928" s="477"/>
      <c r="XF928" s="477"/>
      <c r="XG928" s="477"/>
      <c r="XH928" s="477"/>
      <c r="XI928" s="477"/>
      <c r="XJ928" s="477"/>
      <c r="XK928" s="477"/>
      <c r="XL928" s="477"/>
      <c r="XM928" s="477"/>
      <c r="XN928" s="477"/>
      <c r="XO928" s="477"/>
      <c r="XP928" s="477"/>
      <c r="XQ928" s="477"/>
      <c r="XR928" s="477"/>
      <c r="XS928" s="477"/>
      <c r="XT928" s="477"/>
      <c r="XU928" s="477"/>
      <c r="XV928" s="477"/>
      <c r="XW928" s="477"/>
      <c r="XX928" s="477"/>
      <c r="XY928" s="477"/>
      <c r="XZ928" s="477"/>
      <c r="YA928" s="477"/>
      <c r="YB928" s="477"/>
      <c r="YC928" s="477"/>
      <c r="YD928" s="477"/>
      <c r="YE928" s="477"/>
      <c r="YF928" s="477"/>
      <c r="YG928" s="477"/>
      <c r="YH928" s="477"/>
      <c r="YI928" s="477"/>
      <c r="YJ928" s="477"/>
      <c r="YK928" s="477"/>
      <c r="YL928" s="477"/>
      <c r="YM928" s="477"/>
      <c r="YN928" s="477"/>
      <c r="YO928" s="477"/>
      <c r="YP928" s="477"/>
      <c r="YQ928" s="477"/>
      <c r="YR928" s="477"/>
      <c r="YS928" s="477"/>
      <c r="YT928" s="477"/>
      <c r="YU928" s="477"/>
      <c r="YV928" s="477"/>
      <c r="YW928" s="477"/>
      <c r="YX928" s="477"/>
      <c r="YY928" s="477"/>
      <c r="YZ928" s="477"/>
      <c r="ZA928" s="477"/>
      <c r="ZB928" s="477"/>
      <c r="ZC928" s="477"/>
      <c r="ZD928" s="477"/>
      <c r="ZE928" s="477"/>
      <c r="ZF928" s="477"/>
      <c r="ZG928" s="477"/>
      <c r="ZH928" s="477"/>
      <c r="ZI928" s="477"/>
      <c r="ZJ928" s="477"/>
      <c r="ZK928" s="477"/>
      <c r="ZL928" s="477"/>
      <c r="ZM928" s="477"/>
      <c r="ZN928" s="477"/>
      <c r="ZO928" s="477"/>
      <c r="ZP928" s="477"/>
      <c r="ZQ928" s="477"/>
      <c r="ZR928" s="477"/>
      <c r="ZS928" s="477"/>
      <c r="ZT928" s="477"/>
      <c r="ZU928" s="477"/>
      <c r="ZV928" s="477"/>
      <c r="ZW928" s="477"/>
      <c r="ZX928" s="477"/>
      <c r="ZY928" s="477"/>
      <c r="ZZ928" s="477"/>
      <c r="AAA928" s="477"/>
      <c r="AAB928" s="477"/>
      <c r="AAC928" s="477"/>
      <c r="AAD928" s="477"/>
      <c r="AAE928" s="477"/>
      <c r="AAF928" s="477"/>
      <c r="AAG928" s="477"/>
      <c r="AAH928" s="477"/>
      <c r="AAI928" s="477"/>
      <c r="AAJ928" s="477"/>
      <c r="AAK928" s="477"/>
      <c r="AAL928" s="477"/>
      <c r="AAM928" s="477"/>
      <c r="AAN928" s="477"/>
      <c r="AAO928" s="477"/>
      <c r="AAP928" s="477"/>
      <c r="AAQ928" s="477"/>
      <c r="AAR928" s="477"/>
      <c r="AAS928" s="477"/>
      <c r="AAT928" s="477"/>
      <c r="AAU928" s="477"/>
      <c r="AAV928" s="477"/>
      <c r="AAW928" s="477"/>
      <c r="AAX928" s="477"/>
      <c r="AAY928" s="477"/>
      <c r="AAZ928" s="477"/>
      <c r="ABA928" s="477"/>
      <c r="ABB928" s="477"/>
      <c r="ABC928" s="477"/>
      <c r="ABD928" s="477"/>
      <c r="ABE928" s="477"/>
      <c r="ABF928" s="477"/>
      <c r="ABG928" s="477"/>
      <c r="ABH928" s="477"/>
      <c r="ABI928" s="477"/>
      <c r="ABJ928" s="477"/>
      <c r="ABK928" s="477"/>
      <c r="ABL928" s="477"/>
      <c r="ABM928" s="477"/>
      <c r="ABN928" s="477"/>
      <c r="ABO928" s="477"/>
      <c r="ABP928" s="477"/>
      <c r="ABQ928" s="477"/>
      <c r="ABR928" s="477"/>
      <c r="ABS928" s="477"/>
      <c r="ABT928" s="477"/>
      <c r="ABU928" s="477"/>
      <c r="ABV928" s="477"/>
      <c r="ABW928" s="477"/>
      <c r="ABX928" s="477"/>
      <c r="ABY928" s="477"/>
      <c r="ABZ928" s="477"/>
      <c r="ACA928" s="477"/>
      <c r="ACB928" s="477"/>
      <c r="ACC928" s="477"/>
      <c r="ACD928" s="477"/>
      <c r="ACE928" s="477"/>
      <c r="ACF928" s="477"/>
      <c r="ACG928" s="477"/>
      <c r="ACH928" s="477"/>
      <c r="ACI928" s="477"/>
      <c r="ACJ928" s="477"/>
      <c r="ACK928" s="477"/>
      <c r="ACL928" s="477"/>
      <c r="ACM928" s="477"/>
      <c r="ACN928" s="477"/>
      <c r="ACO928" s="477"/>
      <c r="ACP928" s="477"/>
      <c r="ACQ928" s="477"/>
      <c r="ACR928" s="477"/>
      <c r="ACS928" s="477"/>
      <c r="ACT928" s="477"/>
      <c r="ACU928" s="477"/>
      <c r="ACV928" s="477"/>
      <c r="ACW928" s="477"/>
      <c r="ACX928" s="477"/>
      <c r="ACY928" s="477"/>
      <c r="ACZ928" s="477"/>
      <c r="ADA928" s="477"/>
      <c r="ADB928" s="477"/>
      <c r="ADC928" s="477"/>
      <c r="ADD928" s="477"/>
      <c r="ADE928" s="477"/>
      <c r="ADF928" s="477"/>
      <c r="ADG928" s="477"/>
      <c r="ADH928" s="477"/>
      <c r="ADI928" s="477"/>
      <c r="ADJ928" s="477"/>
      <c r="ADK928" s="477"/>
      <c r="ADL928" s="477"/>
      <c r="ADM928" s="477"/>
      <c r="ADN928" s="477"/>
      <c r="ADO928" s="477"/>
      <c r="ADP928" s="477"/>
      <c r="ADQ928" s="477"/>
      <c r="ADR928" s="477"/>
      <c r="ADS928" s="477"/>
      <c r="ADT928" s="477"/>
      <c r="ADU928" s="477"/>
      <c r="ADV928" s="477"/>
      <c r="ADW928" s="477"/>
      <c r="ADX928" s="477"/>
      <c r="ADY928" s="477"/>
      <c r="ADZ928" s="477"/>
      <c r="AEA928" s="477"/>
      <c r="AEB928" s="477"/>
      <c r="AEC928" s="477"/>
      <c r="AED928" s="477"/>
      <c r="AEE928" s="477"/>
      <c r="AEF928" s="477"/>
      <c r="AEG928" s="477"/>
      <c r="AEH928" s="477"/>
      <c r="AEI928" s="477"/>
      <c r="AEJ928" s="477"/>
      <c r="AEK928" s="477"/>
      <c r="AEL928" s="477"/>
      <c r="AEM928" s="477"/>
      <c r="AEN928" s="477"/>
      <c r="AEO928" s="477"/>
      <c r="AEP928" s="477"/>
      <c r="AEQ928" s="477"/>
      <c r="AER928" s="477"/>
      <c r="AES928" s="477"/>
      <c r="AET928" s="477"/>
      <c r="AEU928" s="477"/>
      <c r="AEV928" s="477"/>
      <c r="AEW928" s="477"/>
      <c r="AEX928" s="477"/>
      <c r="AEY928" s="477"/>
      <c r="AEZ928" s="477"/>
      <c r="AFA928" s="477"/>
      <c r="AFB928" s="477"/>
      <c r="AFC928" s="477"/>
      <c r="AFD928" s="477"/>
      <c r="AFE928" s="477"/>
      <c r="AFF928" s="477"/>
      <c r="AFG928" s="477"/>
      <c r="AFH928" s="477"/>
      <c r="AFI928" s="477"/>
      <c r="AFJ928" s="477"/>
      <c r="AFK928" s="477"/>
      <c r="AFL928" s="477"/>
      <c r="AFM928" s="477"/>
      <c r="AFN928" s="477"/>
      <c r="AFO928" s="477"/>
      <c r="AFP928" s="477"/>
      <c r="AFQ928" s="477"/>
      <c r="AFR928" s="477"/>
      <c r="AFS928" s="477"/>
      <c r="AFT928" s="477"/>
      <c r="AFU928" s="477"/>
      <c r="AFV928" s="477"/>
      <c r="AFW928" s="477"/>
      <c r="AFX928" s="477"/>
      <c r="AFY928" s="477"/>
      <c r="AFZ928" s="477"/>
      <c r="AGA928" s="477"/>
      <c r="AGB928" s="477"/>
      <c r="AGC928" s="477"/>
      <c r="AGD928" s="477"/>
      <c r="AGE928" s="477"/>
      <c r="AGF928" s="477"/>
      <c r="AGG928" s="477"/>
      <c r="AGH928" s="477"/>
      <c r="AGI928" s="477"/>
      <c r="AGJ928" s="477"/>
      <c r="AGK928" s="477"/>
      <c r="AGL928" s="477"/>
      <c r="AGM928" s="477"/>
      <c r="AGN928" s="477"/>
      <c r="AGO928" s="477"/>
      <c r="AGP928" s="477"/>
      <c r="AGQ928" s="477"/>
      <c r="AGR928" s="477"/>
      <c r="AGS928" s="477"/>
      <c r="AGT928" s="477"/>
      <c r="AGU928" s="477"/>
      <c r="AGV928" s="477"/>
      <c r="AGW928" s="477"/>
      <c r="AGX928" s="477"/>
      <c r="AGY928" s="477"/>
      <c r="AGZ928" s="477"/>
      <c r="AHA928" s="477"/>
      <c r="AHB928" s="477"/>
      <c r="AHC928" s="477"/>
      <c r="AHD928" s="477"/>
      <c r="AHE928" s="477"/>
      <c r="AHF928" s="477"/>
      <c r="AHG928" s="477"/>
      <c r="AHH928" s="477"/>
      <c r="AHI928" s="477"/>
      <c r="AHJ928" s="477"/>
      <c r="AHK928" s="477"/>
      <c r="AHL928" s="477"/>
      <c r="AHM928" s="477"/>
      <c r="AHN928" s="477"/>
      <c r="AHO928" s="477"/>
      <c r="AHP928" s="477"/>
      <c r="AHQ928" s="477"/>
      <c r="AHR928" s="477"/>
      <c r="AHS928" s="477"/>
      <c r="AHT928" s="477"/>
      <c r="AHU928" s="477"/>
      <c r="AHV928" s="477"/>
      <c r="AHW928" s="477"/>
      <c r="AHX928" s="477"/>
      <c r="AHY928" s="477"/>
      <c r="AHZ928" s="477"/>
      <c r="AIA928" s="477"/>
      <c r="AIB928" s="477"/>
      <c r="AIC928" s="477"/>
      <c r="AID928" s="477"/>
      <c r="AIE928" s="477"/>
      <c r="AIF928" s="477"/>
      <c r="AIG928" s="477"/>
      <c r="AIH928" s="477"/>
      <c r="AII928" s="477"/>
      <c r="AIJ928" s="477"/>
      <c r="AIK928" s="477"/>
      <c r="AIL928" s="477"/>
      <c r="AIM928" s="477"/>
      <c r="AIN928" s="477"/>
      <c r="AIO928" s="477"/>
      <c r="AIP928" s="477"/>
      <c r="AIQ928" s="477"/>
      <c r="AIR928" s="477"/>
      <c r="AIS928" s="477"/>
      <c r="AIT928" s="477"/>
      <c r="AIU928" s="477"/>
      <c r="AIV928" s="477"/>
      <c r="AIW928" s="477"/>
      <c r="AIX928" s="477"/>
      <c r="AIY928" s="477"/>
      <c r="AIZ928" s="477"/>
      <c r="AJA928" s="477"/>
      <c r="AJB928" s="477"/>
      <c r="AJC928" s="477"/>
      <c r="AJD928" s="477"/>
      <c r="AJE928" s="477"/>
      <c r="AJF928" s="477"/>
      <c r="AJG928" s="477"/>
      <c r="AJH928" s="477"/>
      <c r="AJI928" s="477"/>
      <c r="AJJ928" s="477"/>
      <c r="AJK928" s="477"/>
      <c r="AJL928" s="477"/>
      <c r="AJM928" s="477"/>
      <c r="AJN928" s="477"/>
      <c r="AJO928" s="477"/>
      <c r="AJP928" s="477"/>
      <c r="AJQ928" s="477"/>
      <c r="AJR928" s="477"/>
      <c r="AJS928" s="477"/>
      <c r="AJT928" s="477"/>
      <c r="AJU928" s="477"/>
      <c r="AJV928" s="477"/>
      <c r="AJW928" s="477"/>
      <c r="AJX928" s="477"/>
      <c r="AJY928" s="477"/>
      <c r="AJZ928" s="477"/>
      <c r="AKA928" s="477"/>
      <c r="AKB928" s="477"/>
      <c r="AKC928" s="477"/>
      <c r="AKD928" s="477"/>
      <c r="AKE928" s="477"/>
      <c r="AKF928" s="477"/>
      <c r="AKG928" s="477"/>
      <c r="AKH928" s="477"/>
      <c r="AKI928" s="477"/>
      <c r="AKJ928" s="477"/>
      <c r="AKK928" s="477"/>
      <c r="AKL928" s="477"/>
      <c r="AKM928" s="477"/>
      <c r="AKN928" s="477"/>
      <c r="AKO928" s="477"/>
      <c r="AKP928" s="477"/>
      <c r="AKQ928" s="477"/>
      <c r="AKR928" s="477"/>
      <c r="AKS928" s="477"/>
      <c r="AKT928" s="477"/>
      <c r="AKU928" s="477"/>
      <c r="AKV928" s="477"/>
      <c r="AKW928" s="477"/>
      <c r="AKX928" s="477"/>
      <c r="AKY928" s="477"/>
      <c r="AKZ928" s="477"/>
      <c r="ALA928" s="477"/>
      <c r="ALB928" s="477"/>
      <c r="ALC928" s="477"/>
      <c r="ALD928" s="477"/>
      <c r="ALE928" s="477"/>
      <c r="ALF928" s="477"/>
      <c r="ALG928" s="477"/>
      <c r="ALH928" s="477"/>
      <c r="ALI928" s="477"/>
      <c r="ALJ928" s="477"/>
      <c r="ALK928" s="477"/>
      <c r="ALL928" s="477"/>
      <c r="ALM928" s="477"/>
      <c r="ALN928" s="477"/>
      <c r="ALO928" s="477"/>
      <c r="ALP928" s="477"/>
      <c r="ALQ928" s="477"/>
      <c r="ALR928" s="477"/>
      <c r="ALS928" s="477"/>
      <c r="ALT928" s="477"/>
      <c r="ALU928" s="477"/>
      <c r="ALV928" s="477"/>
      <c r="ALW928" s="477"/>
      <c r="ALX928" s="477"/>
      <c r="ALY928" s="477"/>
      <c r="ALZ928" s="477"/>
      <c r="AMA928" s="477"/>
      <c r="AMB928" s="477"/>
      <c r="AMC928" s="477"/>
      <c r="AMD928" s="477"/>
      <c r="AME928" s="477"/>
      <c r="AMF928" s="477"/>
      <c r="AMG928" s="477"/>
      <c r="AMH928" s="477"/>
      <c r="AMI928" s="477"/>
      <c r="AMJ928" s="477"/>
      <c r="AMK928" s="477"/>
      <c r="AML928" s="477"/>
      <c r="AMM928" s="477"/>
      <c r="AMN928" s="477"/>
      <c r="AMO928" s="477"/>
      <c r="AMP928" s="477"/>
      <c r="AMQ928" s="477"/>
      <c r="AMR928" s="477"/>
      <c r="AMS928" s="477"/>
      <c r="AMT928" s="477"/>
      <c r="AMU928" s="477"/>
      <c r="AMV928" s="477"/>
      <c r="AMW928" s="477"/>
      <c r="AMX928" s="477"/>
      <c r="AMY928" s="477"/>
      <c r="AMZ928" s="477"/>
      <c r="ANA928" s="477"/>
      <c r="ANB928" s="477"/>
      <c r="ANC928" s="477"/>
      <c r="AND928" s="477"/>
      <c r="ANE928" s="477"/>
      <c r="ANF928" s="477"/>
      <c r="ANG928" s="477"/>
      <c r="ANH928" s="477"/>
      <c r="ANI928" s="477"/>
      <c r="ANJ928" s="477"/>
      <c r="ANK928" s="477"/>
      <c r="ANL928" s="477"/>
      <c r="ANM928" s="477"/>
      <c r="ANN928" s="477"/>
      <c r="ANO928" s="477"/>
      <c r="ANP928" s="477"/>
      <c r="ANQ928" s="477"/>
      <c r="ANR928" s="477"/>
      <c r="ANS928" s="477"/>
      <c r="ANT928" s="477"/>
      <c r="ANU928" s="477"/>
      <c r="ANV928" s="477"/>
      <c r="ANW928" s="477"/>
      <c r="ANX928" s="477"/>
      <c r="ANY928" s="477"/>
      <c r="ANZ928" s="477"/>
      <c r="AOA928" s="477"/>
      <c r="AOB928" s="477"/>
      <c r="AOC928" s="477"/>
      <c r="AOD928" s="477"/>
      <c r="AOE928" s="477"/>
      <c r="AOF928" s="477"/>
      <c r="AOG928" s="477"/>
      <c r="AOH928" s="477"/>
      <c r="AOI928" s="477"/>
      <c r="AOJ928" s="477"/>
      <c r="AOK928" s="477"/>
      <c r="AOL928" s="477"/>
      <c r="AOM928" s="477"/>
      <c r="AON928" s="477"/>
      <c r="AOO928" s="477"/>
      <c r="AOP928" s="477"/>
      <c r="AOQ928" s="477"/>
      <c r="AOR928" s="477"/>
      <c r="AOS928" s="477"/>
      <c r="AOT928" s="477"/>
      <c r="AOU928" s="477"/>
      <c r="AOV928" s="477"/>
      <c r="AOW928" s="477"/>
      <c r="AOX928" s="477"/>
      <c r="AOY928" s="477"/>
      <c r="AOZ928" s="477"/>
      <c r="APA928" s="477"/>
      <c r="APB928" s="477"/>
      <c r="APC928" s="477"/>
      <c r="APD928" s="477"/>
      <c r="APE928" s="477"/>
      <c r="APF928" s="477"/>
      <c r="APG928" s="477"/>
      <c r="APH928" s="477"/>
      <c r="API928" s="477"/>
      <c r="APJ928" s="477"/>
      <c r="APK928" s="477"/>
      <c r="APL928" s="477"/>
      <c r="APM928" s="477"/>
      <c r="APN928" s="477"/>
      <c r="APO928" s="477"/>
      <c r="APP928" s="477"/>
      <c r="APQ928" s="477"/>
      <c r="APR928" s="477"/>
      <c r="APS928" s="477"/>
      <c r="APT928" s="477"/>
      <c r="APU928" s="477"/>
      <c r="APV928" s="477"/>
      <c r="APW928" s="477"/>
      <c r="APX928" s="477"/>
      <c r="APY928" s="477"/>
      <c r="APZ928" s="477"/>
      <c r="AQA928" s="477"/>
      <c r="AQB928" s="477"/>
      <c r="AQC928" s="477"/>
      <c r="AQD928" s="477"/>
      <c r="AQE928" s="477"/>
      <c r="AQF928" s="477"/>
      <c r="AQG928" s="477"/>
      <c r="AQH928" s="477"/>
      <c r="AQI928" s="477"/>
      <c r="AQJ928" s="477"/>
      <c r="AQK928" s="477"/>
      <c r="AQL928" s="477"/>
      <c r="AQM928" s="477"/>
      <c r="AQN928" s="477"/>
      <c r="AQO928" s="477"/>
      <c r="AQP928" s="477"/>
      <c r="AQQ928" s="477"/>
      <c r="AQR928" s="477"/>
      <c r="AQS928" s="477"/>
      <c r="AQT928" s="477"/>
      <c r="AQU928" s="477"/>
      <c r="AQV928" s="477"/>
      <c r="AQW928" s="477"/>
      <c r="AQX928" s="477"/>
      <c r="AQY928" s="477"/>
      <c r="AQZ928" s="477"/>
      <c r="ARA928" s="477"/>
      <c r="ARB928" s="477"/>
      <c r="ARC928" s="477"/>
      <c r="ARD928" s="477"/>
      <c r="ARE928" s="477"/>
      <c r="ARF928" s="477"/>
      <c r="ARG928" s="477"/>
      <c r="ARH928" s="477"/>
      <c r="ARI928" s="477"/>
      <c r="ARJ928" s="477"/>
      <c r="ARK928" s="477"/>
      <c r="ARL928" s="477"/>
      <c r="ARM928" s="477"/>
      <c r="ARN928" s="477"/>
      <c r="ARO928" s="477"/>
      <c r="ARP928" s="477"/>
      <c r="ARQ928" s="477"/>
      <c r="ARR928" s="477"/>
      <c r="ARS928" s="477"/>
      <c r="ART928" s="477"/>
      <c r="ARU928" s="477"/>
      <c r="ARV928" s="477"/>
      <c r="ARW928" s="477"/>
      <c r="ARX928" s="477"/>
      <c r="ARY928" s="477"/>
      <c r="ARZ928" s="477"/>
      <c r="ASA928" s="477"/>
      <c r="ASB928" s="477"/>
      <c r="ASC928" s="477"/>
      <c r="ASD928" s="477"/>
      <c r="ASE928" s="477"/>
      <c r="ASF928" s="477"/>
      <c r="ASG928" s="477"/>
      <c r="ASH928" s="477"/>
      <c r="ASI928" s="477"/>
      <c r="ASJ928" s="477"/>
      <c r="ASK928" s="477"/>
      <c r="ASL928" s="477"/>
      <c r="ASM928" s="477"/>
      <c r="ASN928" s="477"/>
      <c r="ASO928" s="477"/>
      <c r="ASP928" s="477"/>
      <c r="ASQ928" s="477"/>
      <c r="ASR928" s="477"/>
      <c r="ASS928" s="477"/>
      <c r="AST928" s="477"/>
      <c r="ASU928" s="477"/>
      <c r="ASV928" s="477"/>
      <c r="ASW928" s="477"/>
      <c r="ASX928" s="477"/>
      <c r="ASY928" s="477"/>
      <c r="ASZ928" s="477"/>
      <c r="ATA928" s="477"/>
      <c r="ATB928" s="477"/>
      <c r="ATC928" s="477"/>
      <c r="ATD928" s="477"/>
      <c r="ATE928" s="477"/>
      <c r="ATF928" s="477"/>
      <c r="ATG928" s="477"/>
      <c r="ATH928" s="477"/>
      <c r="ATI928" s="477"/>
      <c r="ATJ928" s="477"/>
      <c r="ATK928" s="477"/>
      <c r="ATL928" s="477"/>
      <c r="ATM928" s="477"/>
      <c r="ATN928" s="477"/>
      <c r="ATO928" s="477"/>
      <c r="ATP928" s="477"/>
      <c r="ATQ928" s="477"/>
      <c r="ATR928" s="477"/>
      <c r="ATS928" s="477"/>
      <c r="ATT928" s="477"/>
      <c r="ATU928" s="477"/>
      <c r="ATV928" s="477"/>
      <c r="ATW928" s="477"/>
      <c r="ATX928" s="477"/>
      <c r="ATY928" s="477"/>
      <c r="ATZ928" s="477"/>
      <c r="AUA928" s="477"/>
      <c r="AUB928" s="477"/>
      <c r="AUC928" s="477"/>
      <c r="AUD928" s="477"/>
      <c r="AUE928" s="477"/>
      <c r="AUF928" s="477"/>
      <c r="AUG928" s="477"/>
      <c r="AUH928" s="477"/>
      <c r="AUI928" s="477"/>
      <c r="AUJ928" s="477"/>
      <c r="AUK928" s="477"/>
      <c r="AUL928" s="477"/>
      <c r="AUM928" s="477"/>
      <c r="AUN928" s="477"/>
      <c r="AUO928" s="477"/>
      <c r="AUP928" s="477"/>
      <c r="AUQ928" s="477"/>
      <c r="AUR928" s="477"/>
      <c r="AUS928" s="477"/>
      <c r="AUT928" s="477"/>
      <c r="AUU928" s="477"/>
      <c r="AUV928" s="477"/>
      <c r="AUW928" s="477"/>
      <c r="AUX928" s="477"/>
      <c r="AUY928" s="477"/>
      <c r="AUZ928" s="477"/>
      <c r="AVA928" s="477"/>
      <c r="AVB928" s="477"/>
      <c r="AVC928" s="477"/>
      <c r="AVD928" s="477"/>
      <c r="AVE928" s="477"/>
      <c r="AVF928" s="477"/>
      <c r="AVG928" s="477"/>
      <c r="AVH928" s="477"/>
      <c r="AVI928" s="477"/>
      <c r="AVJ928" s="477"/>
      <c r="AVK928" s="477"/>
      <c r="AVL928" s="477"/>
      <c r="AVM928" s="477"/>
      <c r="AVN928" s="477"/>
      <c r="AVO928" s="477"/>
      <c r="AVP928" s="477"/>
      <c r="AVQ928" s="477"/>
      <c r="AVR928" s="477"/>
      <c r="AVS928" s="477"/>
      <c r="AVT928" s="477"/>
      <c r="AVU928" s="477"/>
      <c r="AVV928" s="477"/>
      <c r="AVW928" s="477"/>
      <c r="AVX928" s="477"/>
      <c r="AVY928" s="477"/>
      <c r="AVZ928" s="477"/>
      <c r="AWA928" s="477"/>
      <c r="AWB928" s="477"/>
      <c r="AWC928" s="477"/>
      <c r="AWD928" s="477"/>
      <c r="AWE928" s="477"/>
      <c r="AWF928" s="477"/>
      <c r="AWG928" s="477"/>
      <c r="AWH928" s="477"/>
      <c r="AWI928" s="477"/>
      <c r="AWJ928" s="477"/>
      <c r="AWK928" s="477"/>
      <c r="AWL928" s="477"/>
      <c r="AWM928" s="477"/>
      <c r="AWN928" s="477"/>
      <c r="AWO928" s="477"/>
      <c r="AWP928" s="477"/>
      <c r="AWQ928" s="477"/>
      <c r="AWR928" s="477"/>
      <c r="AWS928" s="477"/>
      <c r="AWT928" s="477"/>
      <c r="AWU928" s="477"/>
      <c r="AWV928" s="477"/>
      <c r="AWW928" s="477"/>
      <c r="AWX928" s="477"/>
      <c r="AWY928" s="477"/>
      <c r="AWZ928" s="477"/>
      <c r="AXA928" s="477"/>
      <c r="AXB928" s="477"/>
      <c r="AXC928" s="477"/>
      <c r="AXD928" s="477"/>
      <c r="AXE928" s="477"/>
      <c r="AXF928" s="477"/>
      <c r="AXG928" s="477"/>
      <c r="AXH928" s="477"/>
      <c r="AXI928" s="477"/>
      <c r="AXJ928" s="477"/>
      <c r="AXK928" s="477"/>
      <c r="AXL928" s="477"/>
      <c r="AXM928" s="477"/>
      <c r="AXN928" s="477"/>
      <c r="AXO928" s="477"/>
      <c r="AXP928" s="477"/>
      <c r="AXQ928" s="477"/>
      <c r="AXR928" s="477"/>
      <c r="AXS928" s="477"/>
      <c r="AXT928" s="477"/>
      <c r="AXU928" s="477"/>
      <c r="AXV928" s="477"/>
      <c r="AXW928" s="477"/>
      <c r="AXX928" s="477"/>
      <c r="AXY928" s="477"/>
      <c r="AXZ928" s="477"/>
      <c r="AYA928" s="477"/>
      <c r="AYB928" s="477"/>
      <c r="AYC928" s="477"/>
      <c r="AYD928" s="477"/>
      <c r="AYE928" s="477"/>
      <c r="AYF928" s="477"/>
      <c r="AYG928" s="477"/>
      <c r="AYH928" s="477"/>
      <c r="AYI928" s="477"/>
      <c r="AYJ928" s="477"/>
      <c r="AYK928" s="477"/>
      <c r="AYL928" s="477"/>
      <c r="AYM928" s="477"/>
      <c r="AYN928" s="477"/>
      <c r="AYO928" s="477"/>
      <c r="AYP928" s="477"/>
      <c r="AYQ928" s="477"/>
      <c r="AYR928" s="477"/>
      <c r="AYS928" s="477"/>
      <c r="AYT928" s="477"/>
      <c r="AYU928" s="477"/>
      <c r="AYV928" s="477"/>
      <c r="AYW928" s="477"/>
      <c r="AYX928" s="477"/>
      <c r="AYY928" s="477"/>
      <c r="AYZ928" s="477"/>
      <c r="AZA928" s="477"/>
      <c r="AZB928" s="477"/>
      <c r="AZC928" s="477"/>
      <c r="AZD928" s="477"/>
      <c r="AZE928" s="477"/>
      <c r="AZF928" s="477"/>
      <c r="AZG928" s="477"/>
      <c r="AZH928" s="477"/>
      <c r="AZI928" s="477"/>
      <c r="AZJ928" s="477"/>
      <c r="AZK928" s="477"/>
      <c r="AZL928" s="477"/>
      <c r="AZM928" s="477"/>
      <c r="AZN928" s="477"/>
      <c r="AZO928" s="477"/>
      <c r="AZP928" s="477"/>
      <c r="AZQ928" s="477"/>
      <c r="AZR928" s="477"/>
      <c r="AZS928" s="477"/>
      <c r="AZT928" s="477"/>
      <c r="AZU928" s="477"/>
      <c r="AZV928" s="477"/>
      <c r="AZW928" s="477"/>
      <c r="AZX928" s="477"/>
      <c r="AZY928" s="477"/>
      <c r="AZZ928" s="477"/>
      <c r="BAA928" s="477"/>
      <c r="BAB928" s="477"/>
      <c r="BAC928" s="477"/>
      <c r="BAD928" s="477"/>
      <c r="BAE928" s="477"/>
      <c r="BAF928" s="477"/>
      <c r="BAG928" s="477"/>
      <c r="BAH928" s="477"/>
      <c r="BAI928" s="477"/>
      <c r="BAJ928" s="477"/>
      <c r="BAK928" s="477"/>
      <c r="BAL928" s="477"/>
      <c r="BAM928" s="477"/>
      <c r="BAN928" s="477"/>
      <c r="BAO928" s="477"/>
      <c r="BAP928" s="477"/>
      <c r="BAQ928" s="477"/>
      <c r="BAR928" s="477"/>
      <c r="BAS928" s="477"/>
      <c r="BAT928" s="477"/>
      <c r="BAU928" s="477"/>
      <c r="BAV928" s="477"/>
      <c r="BAW928" s="477"/>
      <c r="BAX928" s="477"/>
      <c r="BAY928" s="477"/>
      <c r="BAZ928" s="477"/>
      <c r="BBA928" s="477"/>
      <c r="BBB928" s="477"/>
      <c r="BBC928" s="477"/>
      <c r="BBD928" s="477"/>
      <c r="BBE928" s="477"/>
      <c r="BBF928" s="477"/>
      <c r="BBG928" s="477"/>
      <c r="BBH928" s="477"/>
      <c r="BBI928" s="477"/>
      <c r="BBJ928" s="477"/>
      <c r="BBK928" s="477"/>
      <c r="BBL928" s="477"/>
      <c r="BBM928" s="477"/>
      <c r="BBN928" s="477"/>
      <c r="BBO928" s="477"/>
      <c r="BBP928" s="477"/>
      <c r="BBQ928" s="477"/>
      <c r="BBR928" s="477"/>
      <c r="BBS928" s="477"/>
      <c r="BBT928" s="477"/>
      <c r="BBU928" s="477"/>
      <c r="BBV928" s="477"/>
      <c r="BBW928" s="477"/>
      <c r="BBX928" s="477"/>
      <c r="BBY928" s="477"/>
      <c r="BBZ928" s="477"/>
      <c r="BCA928" s="477"/>
      <c r="BCB928" s="477"/>
      <c r="BCC928" s="477"/>
      <c r="BCD928" s="477"/>
      <c r="BCE928" s="477"/>
      <c r="BCF928" s="477"/>
      <c r="BCG928" s="477"/>
      <c r="BCH928" s="477"/>
      <c r="BCI928" s="477"/>
      <c r="BCJ928" s="477"/>
      <c r="BCK928" s="477"/>
      <c r="BCL928" s="477"/>
      <c r="BCM928" s="477"/>
      <c r="BCN928" s="477"/>
      <c r="BCO928" s="477"/>
      <c r="BCP928" s="477"/>
      <c r="BCQ928" s="477"/>
      <c r="BCR928" s="477"/>
      <c r="BCS928" s="477"/>
      <c r="BCT928" s="477"/>
      <c r="BCU928" s="477"/>
      <c r="BCV928" s="477"/>
      <c r="BCW928" s="477"/>
      <c r="BCX928" s="477"/>
      <c r="BCY928" s="477"/>
      <c r="BCZ928" s="477"/>
      <c r="BDA928" s="477"/>
      <c r="BDB928" s="477"/>
      <c r="BDC928" s="477"/>
      <c r="BDD928" s="477"/>
      <c r="BDE928" s="477"/>
      <c r="BDF928" s="477"/>
      <c r="BDG928" s="477"/>
      <c r="BDH928" s="477"/>
      <c r="BDI928" s="477"/>
      <c r="BDJ928" s="477"/>
      <c r="BDK928" s="477"/>
      <c r="BDL928" s="477"/>
      <c r="BDM928" s="477"/>
      <c r="BDN928" s="477"/>
      <c r="BDO928" s="477"/>
      <c r="BDP928" s="477"/>
      <c r="BDQ928" s="477"/>
      <c r="BDR928" s="477"/>
      <c r="BDS928" s="477"/>
      <c r="BDT928" s="477"/>
      <c r="BDU928" s="477"/>
      <c r="BDV928" s="477"/>
      <c r="BDW928" s="477"/>
      <c r="BDX928" s="477"/>
      <c r="BDY928" s="477"/>
      <c r="BDZ928" s="477"/>
      <c r="BEA928" s="477"/>
      <c r="BEB928" s="477"/>
      <c r="BEC928" s="477"/>
      <c r="BED928" s="477"/>
      <c r="BEE928" s="477"/>
      <c r="BEF928" s="477"/>
      <c r="BEG928" s="477"/>
      <c r="BEH928" s="477"/>
      <c r="BEI928" s="477"/>
      <c r="BEJ928" s="477"/>
      <c r="BEK928" s="477"/>
      <c r="BEL928" s="477"/>
      <c r="BEM928" s="477"/>
      <c r="BEN928" s="477"/>
      <c r="BEO928" s="477"/>
      <c r="BEP928" s="477"/>
      <c r="BEQ928" s="477"/>
      <c r="BER928" s="477"/>
      <c r="BES928" s="477"/>
      <c r="BET928" s="477"/>
      <c r="BEU928" s="477"/>
      <c r="BEV928" s="477"/>
      <c r="BEW928" s="477"/>
      <c r="BEX928" s="477"/>
      <c r="BEY928" s="477"/>
      <c r="BEZ928" s="477"/>
      <c r="BFA928" s="477"/>
      <c r="BFB928" s="477"/>
      <c r="BFC928" s="477"/>
      <c r="BFD928" s="477"/>
      <c r="BFE928" s="477"/>
      <c r="BFF928" s="477"/>
      <c r="BFG928" s="477"/>
      <c r="BFH928" s="477"/>
      <c r="BFI928" s="477"/>
      <c r="BFJ928" s="477"/>
      <c r="BFK928" s="477"/>
      <c r="BFL928" s="477"/>
      <c r="BFM928" s="477"/>
      <c r="BFN928" s="477"/>
      <c r="BFO928" s="477"/>
      <c r="BFP928" s="477"/>
      <c r="BFQ928" s="477"/>
      <c r="BFR928" s="477"/>
      <c r="BFS928" s="477"/>
      <c r="BFT928" s="477"/>
      <c r="BFU928" s="477"/>
      <c r="BFV928" s="477"/>
      <c r="BFW928" s="477"/>
      <c r="BFX928" s="477"/>
      <c r="BFY928" s="477"/>
      <c r="BFZ928" s="477"/>
      <c r="BGA928" s="477"/>
      <c r="BGB928" s="477"/>
      <c r="BGC928" s="477"/>
      <c r="BGD928" s="477"/>
      <c r="BGE928" s="477"/>
      <c r="BGF928" s="477"/>
      <c r="BGG928" s="477"/>
      <c r="BGH928" s="477"/>
      <c r="BGI928" s="477"/>
      <c r="BGJ928" s="477"/>
      <c r="BGK928" s="477"/>
      <c r="BGL928" s="477"/>
      <c r="BGM928" s="477"/>
      <c r="BGN928" s="477"/>
      <c r="BGO928" s="477"/>
      <c r="BGP928" s="477"/>
      <c r="BGQ928" s="477"/>
      <c r="BGR928" s="477"/>
      <c r="BGS928" s="477"/>
      <c r="BGT928" s="477"/>
      <c r="BGU928" s="477"/>
      <c r="BGV928" s="477"/>
      <c r="BGW928" s="477"/>
      <c r="BGX928" s="477"/>
      <c r="BGY928" s="477"/>
      <c r="BGZ928" s="477"/>
      <c r="BHA928" s="477"/>
      <c r="BHB928" s="477"/>
      <c r="BHC928" s="477"/>
      <c r="BHD928" s="477"/>
      <c r="BHE928" s="477"/>
      <c r="BHF928" s="477"/>
      <c r="BHG928" s="477"/>
      <c r="BHH928" s="477"/>
      <c r="BHI928" s="477"/>
      <c r="BHJ928" s="477"/>
      <c r="BHK928" s="477"/>
      <c r="BHL928" s="477"/>
      <c r="BHM928" s="477"/>
      <c r="BHN928" s="477"/>
      <c r="BHO928" s="477"/>
      <c r="BHP928" s="477"/>
      <c r="BHQ928" s="477"/>
      <c r="BHR928" s="477"/>
      <c r="BHS928" s="477"/>
      <c r="BHT928" s="477"/>
      <c r="BHU928" s="477"/>
      <c r="BHV928" s="477"/>
      <c r="BHW928" s="477"/>
      <c r="BHX928" s="477"/>
      <c r="BHY928" s="477"/>
      <c r="BHZ928" s="477"/>
      <c r="BIA928" s="477"/>
      <c r="BIB928" s="477"/>
      <c r="BIC928" s="477"/>
      <c r="BID928" s="477"/>
      <c r="BIE928" s="477"/>
      <c r="BIF928" s="477"/>
      <c r="BIG928" s="477"/>
      <c r="BIH928" s="477"/>
      <c r="BII928" s="477"/>
      <c r="BIJ928" s="477"/>
      <c r="BIK928" s="477"/>
      <c r="BIL928" s="477"/>
      <c r="BIM928" s="477"/>
      <c r="BIN928" s="477"/>
      <c r="BIO928" s="477"/>
      <c r="BIP928" s="477"/>
      <c r="BIQ928" s="477"/>
      <c r="BIR928" s="477"/>
      <c r="BIS928" s="477"/>
      <c r="BIT928" s="477"/>
      <c r="BIU928" s="477"/>
      <c r="BIV928" s="477"/>
      <c r="BIW928" s="477"/>
      <c r="BIX928" s="477"/>
      <c r="BIY928" s="477"/>
      <c r="BIZ928" s="477"/>
      <c r="BJA928" s="477"/>
      <c r="BJB928" s="477"/>
      <c r="BJC928" s="477"/>
      <c r="BJD928" s="477"/>
      <c r="BJE928" s="477"/>
      <c r="BJF928" s="477"/>
      <c r="BJG928" s="477"/>
      <c r="BJH928" s="477"/>
      <c r="BJI928" s="477"/>
      <c r="BJJ928" s="477"/>
      <c r="BJK928" s="477"/>
      <c r="BJL928" s="477"/>
      <c r="BJM928" s="477"/>
      <c r="BJN928" s="477"/>
      <c r="BJO928" s="477"/>
      <c r="BJP928" s="477"/>
      <c r="BJQ928" s="477"/>
      <c r="BJR928" s="477"/>
      <c r="BJS928" s="477"/>
      <c r="BJT928" s="477"/>
      <c r="BJU928" s="477"/>
      <c r="BJV928" s="477"/>
      <c r="BJW928" s="477"/>
      <c r="BJX928" s="477"/>
      <c r="BJY928" s="477"/>
      <c r="BJZ928" s="477"/>
      <c r="BKA928" s="477"/>
      <c r="BKB928" s="477"/>
      <c r="BKC928" s="477"/>
      <c r="BKD928" s="477"/>
      <c r="BKE928" s="477"/>
      <c r="BKF928" s="477"/>
      <c r="BKG928" s="477"/>
      <c r="BKH928" s="477"/>
      <c r="BKI928" s="477"/>
      <c r="BKJ928" s="477"/>
      <c r="BKK928" s="477"/>
      <c r="BKL928" s="477"/>
      <c r="BKM928" s="477"/>
      <c r="BKN928" s="477"/>
      <c r="BKO928" s="477"/>
      <c r="BKP928" s="477"/>
      <c r="BKQ928" s="477"/>
      <c r="BKR928" s="477"/>
      <c r="BKS928" s="477"/>
      <c r="BKT928" s="477"/>
      <c r="BKU928" s="477"/>
      <c r="BKV928" s="477"/>
      <c r="BKW928" s="477"/>
      <c r="BKX928" s="477"/>
      <c r="BKY928" s="477"/>
      <c r="BKZ928" s="477"/>
      <c r="BLA928" s="477"/>
      <c r="BLB928" s="477"/>
      <c r="BLC928" s="477"/>
      <c r="BLD928" s="477"/>
      <c r="BLE928" s="477"/>
      <c r="BLF928" s="477"/>
      <c r="BLG928" s="477"/>
      <c r="BLH928" s="477"/>
      <c r="BLI928" s="477"/>
      <c r="BLJ928" s="477"/>
      <c r="BLK928" s="477"/>
      <c r="BLL928" s="477"/>
      <c r="BLM928" s="477"/>
      <c r="BLN928" s="477"/>
      <c r="BLO928" s="477"/>
      <c r="BLP928" s="477"/>
      <c r="BLQ928" s="477"/>
      <c r="BLR928" s="477"/>
      <c r="BLS928" s="477"/>
      <c r="BLT928" s="477"/>
      <c r="BLU928" s="477"/>
      <c r="BLV928" s="477"/>
      <c r="BLW928" s="477"/>
      <c r="BLX928" s="477"/>
      <c r="BLY928" s="477"/>
      <c r="BLZ928" s="477"/>
      <c r="BMA928" s="477"/>
      <c r="BMB928" s="477"/>
      <c r="BMC928" s="477"/>
      <c r="BMD928" s="477"/>
      <c r="BME928" s="477"/>
      <c r="BMF928" s="477"/>
      <c r="BMG928" s="477"/>
      <c r="BMH928" s="477"/>
      <c r="BMI928" s="477"/>
      <c r="BMJ928" s="477"/>
      <c r="BMK928" s="477"/>
      <c r="BML928" s="477"/>
      <c r="BMM928" s="477"/>
      <c r="BMN928" s="477"/>
      <c r="BMO928" s="477"/>
      <c r="BMP928" s="477"/>
      <c r="BMQ928" s="477"/>
      <c r="BMR928" s="477"/>
      <c r="BMS928" s="477"/>
      <c r="BMT928" s="477"/>
      <c r="BMU928" s="477"/>
      <c r="BMV928" s="477"/>
      <c r="BMW928" s="477"/>
      <c r="BMX928" s="477"/>
      <c r="BMY928" s="477"/>
      <c r="BMZ928" s="477"/>
      <c r="BNA928" s="477"/>
      <c r="BNB928" s="477"/>
      <c r="BNC928" s="477"/>
      <c r="BND928" s="477"/>
      <c r="BNE928" s="477"/>
      <c r="BNF928" s="477"/>
      <c r="BNG928" s="477"/>
      <c r="BNH928" s="477"/>
      <c r="BNI928" s="477"/>
      <c r="BNJ928" s="477"/>
      <c r="BNK928" s="477"/>
      <c r="BNL928" s="477"/>
      <c r="BNM928" s="477"/>
      <c r="BNN928" s="477"/>
      <c r="BNO928" s="477"/>
      <c r="BNP928" s="477"/>
      <c r="BNQ928" s="477"/>
      <c r="BNR928" s="477"/>
      <c r="BNS928" s="477"/>
      <c r="BNT928" s="477"/>
      <c r="BNU928" s="477"/>
      <c r="BNV928" s="477"/>
      <c r="BNW928" s="477"/>
      <c r="BNX928" s="477"/>
      <c r="BNY928" s="477"/>
      <c r="BNZ928" s="477"/>
      <c r="BOA928" s="477"/>
      <c r="BOB928" s="477"/>
      <c r="BOC928" s="477"/>
      <c r="BOD928" s="477"/>
      <c r="BOE928" s="477"/>
      <c r="BOF928" s="477"/>
      <c r="BOG928" s="477"/>
      <c r="BOH928" s="477"/>
      <c r="BOI928" s="477"/>
      <c r="BOJ928" s="477"/>
      <c r="BOK928" s="477"/>
      <c r="BOL928" s="477"/>
      <c r="BOM928" s="477"/>
      <c r="BON928" s="477"/>
      <c r="BOO928" s="477"/>
      <c r="BOP928" s="477"/>
      <c r="BOQ928" s="477"/>
      <c r="BOR928" s="477"/>
      <c r="BOS928" s="477"/>
      <c r="BOT928" s="477"/>
      <c r="BOU928" s="477"/>
      <c r="BOV928" s="477"/>
      <c r="BOW928" s="477"/>
      <c r="BOX928" s="477"/>
      <c r="BOY928" s="477"/>
      <c r="BOZ928" s="477"/>
      <c r="BPA928" s="477"/>
      <c r="BPB928" s="477"/>
      <c r="BPC928" s="477"/>
      <c r="BPD928" s="477"/>
      <c r="BPE928" s="477"/>
      <c r="BPF928" s="477"/>
      <c r="BPG928" s="477"/>
      <c r="BPH928" s="477"/>
      <c r="BPI928" s="477"/>
      <c r="BPJ928" s="477"/>
      <c r="BPK928" s="477"/>
      <c r="BPL928" s="477"/>
      <c r="BPM928" s="477"/>
      <c r="BPN928" s="477"/>
      <c r="BPO928" s="477"/>
      <c r="BPP928" s="477"/>
      <c r="BPQ928" s="477"/>
      <c r="BPR928" s="477"/>
      <c r="BPS928" s="477"/>
      <c r="BPT928" s="477"/>
      <c r="BPU928" s="477"/>
      <c r="BPV928" s="477"/>
      <c r="BPW928" s="477"/>
      <c r="BPX928" s="477"/>
      <c r="BPY928" s="477"/>
      <c r="BPZ928" s="477"/>
      <c r="BQA928" s="477"/>
      <c r="BQB928" s="477"/>
      <c r="BQC928" s="477"/>
      <c r="BQD928" s="477"/>
      <c r="BQE928" s="477"/>
      <c r="BQF928" s="477"/>
      <c r="BQG928" s="477"/>
      <c r="BQH928" s="477"/>
      <c r="BQI928" s="477"/>
      <c r="BQJ928" s="477"/>
      <c r="BQK928" s="477"/>
      <c r="BQL928" s="477"/>
      <c r="BQM928" s="477"/>
      <c r="BQN928" s="477"/>
      <c r="BQO928" s="477"/>
      <c r="BQP928" s="477"/>
      <c r="BQQ928" s="477"/>
      <c r="BQR928" s="477"/>
      <c r="BQS928" s="477"/>
      <c r="BQT928" s="477"/>
      <c r="BQU928" s="477"/>
      <c r="BQV928" s="477"/>
      <c r="BQW928" s="477"/>
      <c r="BQX928" s="477"/>
      <c r="BQY928" s="477"/>
      <c r="BQZ928" s="477"/>
      <c r="BRA928" s="477"/>
      <c r="BRB928" s="477"/>
      <c r="BRC928" s="477"/>
      <c r="BRD928" s="477"/>
      <c r="BRE928" s="477"/>
      <c r="BRF928" s="477"/>
      <c r="BRG928" s="477"/>
      <c r="BRH928" s="477"/>
      <c r="BRI928" s="477"/>
      <c r="BRJ928" s="477"/>
      <c r="BRK928" s="477"/>
      <c r="BRL928" s="477"/>
      <c r="BRM928" s="477"/>
      <c r="BRN928" s="477"/>
      <c r="BRO928" s="477"/>
      <c r="BRP928" s="477"/>
      <c r="BRQ928" s="477"/>
      <c r="BRR928" s="477"/>
      <c r="BRS928" s="477"/>
      <c r="BRT928" s="477"/>
      <c r="BRU928" s="477"/>
      <c r="BRV928" s="477"/>
      <c r="BRW928" s="477"/>
      <c r="BRX928" s="477"/>
      <c r="BRY928" s="477"/>
      <c r="BRZ928" s="477"/>
      <c r="BSA928" s="477"/>
      <c r="BSB928" s="477"/>
      <c r="BSC928" s="477"/>
      <c r="BSD928" s="477"/>
      <c r="BSE928" s="477"/>
      <c r="BSF928" s="477"/>
      <c r="BSG928" s="477"/>
      <c r="BSH928" s="477"/>
      <c r="BSI928" s="477"/>
      <c r="BSJ928" s="477"/>
      <c r="BSK928" s="477"/>
      <c r="BSL928" s="477"/>
      <c r="BSM928" s="477"/>
      <c r="BSN928" s="477"/>
      <c r="BSO928" s="477"/>
      <c r="BSP928" s="477"/>
      <c r="BSQ928" s="477"/>
      <c r="BSR928" s="477"/>
      <c r="BSS928" s="477"/>
      <c r="BST928" s="477"/>
      <c r="BSU928" s="477"/>
      <c r="BSV928" s="477"/>
      <c r="BSW928" s="477"/>
      <c r="BSX928" s="477"/>
      <c r="BSY928" s="477"/>
      <c r="BSZ928" s="477"/>
      <c r="BTA928" s="477"/>
      <c r="BTB928" s="477"/>
      <c r="BTC928" s="477"/>
      <c r="BTD928" s="477"/>
      <c r="BTE928" s="477"/>
      <c r="BTF928" s="477"/>
      <c r="BTG928" s="477"/>
      <c r="BTH928" s="477"/>
      <c r="BTI928" s="477"/>
      <c r="BTJ928" s="477"/>
      <c r="BTK928" s="477"/>
      <c r="BTL928" s="477"/>
      <c r="BTM928" s="477"/>
      <c r="BTN928" s="477"/>
      <c r="BTO928" s="477"/>
      <c r="BTP928" s="477"/>
      <c r="BTQ928" s="477"/>
      <c r="BTR928" s="477"/>
      <c r="BTS928" s="477"/>
      <c r="BTT928" s="477"/>
      <c r="BTU928" s="477"/>
      <c r="BTV928" s="477"/>
      <c r="BTW928" s="477"/>
      <c r="BTX928" s="477"/>
      <c r="BTY928" s="477"/>
      <c r="BTZ928" s="477"/>
      <c r="BUA928" s="477"/>
      <c r="BUB928" s="477"/>
      <c r="BUC928" s="477"/>
      <c r="BUD928" s="477"/>
      <c r="BUE928" s="477"/>
      <c r="BUF928" s="477"/>
      <c r="BUG928" s="477"/>
      <c r="BUH928" s="477"/>
      <c r="BUI928" s="477"/>
      <c r="BUJ928" s="477"/>
      <c r="BUK928" s="477"/>
      <c r="BUL928" s="477"/>
      <c r="BUM928" s="477"/>
      <c r="BUN928" s="477"/>
      <c r="BUO928" s="477"/>
      <c r="BUP928" s="477"/>
      <c r="BUQ928" s="477"/>
      <c r="BUR928" s="477"/>
      <c r="BUS928" s="477"/>
      <c r="BUT928" s="477"/>
      <c r="BUU928" s="477"/>
      <c r="BUV928" s="477"/>
      <c r="BUW928" s="477"/>
      <c r="BUX928" s="477"/>
      <c r="BUY928" s="477"/>
      <c r="BUZ928" s="477"/>
      <c r="BVA928" s="477"/>
      <c r="BVB928" s="477"/>
      <c r="BVC928" s="477"/>
      <c r="BVD928" s="477"/>
      <c r="BVE928" s="477"/>
      <c r="BVF928" s="477"/>
      <c r="BVG928" s="477"/>
      <c r="BVH928" s="477"/>
      <c r="BVI928" s="477"/>
      <c r="BVJ928" s="477"/>
      <c r="BVK928" s="477"/>
      <c r="BVL928" s="477"/>
      <c r="BVM928" s="477"/>
      <c r="BVN928" s="477"/>
      <c r="BVO928" s="477"/>
      <c r="BVP928" s="477"/>
      <c r="BVQ928" s="477"/>
      <c r="BVR928" s="477"/>
      <c r="BVS928" s="477"/>
      <c r="BVT928" s="477"/>
      <c r="BVU928" s="477"/>
      <c r="BVV928" s="477"/>
      <c r="BVW928" s="477"/>
      <c r="BVX928" s="477"/>
      <c r="BVY928" s="477"/>
      <c r="BVZ928" s="477"/>
      <c r="BWA928" s="477"/>
      <c r="BWB928" s="477"/>
      <c r="BWC928" s="477"/>
      <c r="BWD928" s="477"/>
      <c r="BWE928" s="477"/>
      <c r="BWF928" s="477"/>
      <c r="BWG928" s="477"/>
      <c r="BWH928" s="477"/>
      <c r="BWI928" s="477"/>
      <c r="BWJ928" s="477"/>
      <c r="BWK928" s="477"/>
      <c r="BWL928" s="477"/>
      <c r="BWM928" s="477"/>
      <c r="BWN928" s="477"/>
      <c r="BWO928" s="477"/>
      <c r="BWP928" s="477"/>
      <c r="BWQ928" s="477"/>
      <c r="BWR928" s="477"/>
      <c r="BWS928" s="477"/>
      <c r="BWT928" s="477"/>
      <c r="BWU928" s="477"/>
      <c r="BWV928" s="477"/>
      <c r="BWW928" s="477"/>
      <c r="BWX928" s="477"/>
      <c r="BWY928" s="477"/>
      <c r="BWZ928" s="477"/>
      <c r="BXA928" s="477"/>
      <c r="BXB928" s="477"/>
      <c r="BXC928" s="477"/>
      <c r="BXD928" s="477"/>
      <c r="BXE928" s="477"/>
      <c r="BXF928" s="477"/>
      <c r="BXG928" s="477"/>
      <c r="BXH928" s="477"/>
      <c r="BXI928" s="477"/>
      <c r="BXJ928" s="477"/>
      <c r="BXK928" s="477"/>
      <c r="BXL928" s="477"/>
      <c r="BXM928" s="477"/>
      <c r="BXN928" s="477"/>
      <c r="BXO928" s="477"/>
      <c r="BXP928" s="477"/>
      <c r="BXQ928" s="477"/>
      <c r="BXR928" s="477"/>
      <c r="BXS928" s="477"/>
      <c r="BXT928" s="477"/>
      <c r="BXU928" s="477"/>
      <c r="BXV928" s="477"/>
      <c r="BXW928" s="477"/>
      <c r="BXX928" s="477"/>
      <c r="BXY928" s="477"/>
      <c r="BXZ928" s="477"/>
      <c r="BYA928" s="477"/>
      <c r="BYB928" s="477"/>
      <c r="BYC928" s="477"/>
      <c r="BYD928" s="477"/>
      <c r="BYE928" s="477"/>
      <c r="BYF928" s="477"/>
      <c r="BYG928" s="477"/>
      <c r="BYH928" s="477"/>
      <c r="BYI928" s="477"/>
      <c r="BYJ928" s="477"/>
      <c r="BYK928" s="477"/>
      <c r="BYL928" s="477"/>
      <c r="BYM928" s="477"/>
      <c r="BYN928" s="477"/>
      <c r="BYO928" s="477"/>
      <c r="BYP928" s="477"/>
      <c r="BYQ928" s="477"/>
      <c r="BYR928" s="477"/>
      <c r="BYS928" s="477"/>
      <c r="BYT928" s="477"/>
      <c r="BYU928" s="477"/>
      <c r="BYV928" s="477"/>
      <c r="BYW928" s="477"/>
      <c r="BYX928" s="477"/>
      <c r="BYY928" s="477"/>
      <c r="BYZ928" s="477"/>
      <c r="BZA928" s="477"/>
      <c r="BZB928" s="477"/>
      <c r="BZC928" s="477"/>
      <c r="BZD928" s="477"/>
      <c r="BZE928" s="477"/>
      <c r="BZF928" s="477"/>
      <c r="BZG928" s="477"/>
      <c r="BZH928" s="477"/>
      <c r="BZI928" s="477"/>
      <c r="BZJ928" s="477"/>
      <c r="BZK928" s="477"/>
      <c r="BZL928" s="477"/>
      <c r="BZM928" s="477"/>
      <c r="BZN928" s="477"/>
      <c r="BZO928" s="477"/>
      <c r="BZP928" s="477"/>
      <c r="BZQ928" s="477"/>
      <c r="BZR928" s="477"/>
      <c r="BZS928" s="477"/>
      <c r="BZT928" s="477"/>
      <c r="BZU928" s="477"/>
      <c r="BZV928" s="477"/>
      <c r="BZW928" s="477"/>
      <c r="BZX928" s="477"/>
      <c r="BZY928" s="477"/>
      <c r="BZZ928" s="477"/>
      <c r="CAA928" s="477"/>
      <c r="CAB928" s="477"/>
      <c r="CAC928" s="477"/>
      <c r="CAD928" s="477"/>
      <c r="CAE928" s="477"/>
      <c r="CAF928" s="477"/>
      <c r="CAG928" s="477"/>
      <c r="CAH928" s="477"/>
      <c r="CAI928" s="477"/>
      <c r="CAJ928" s="477"/>
      <c r="CAK928" s="477"/>
      <c r="CAL928" s="477"/>
      <c r="CAM928" s="477"/>
      <c r="CAN928" s="477"/>
      <c r="CAO928" s="477"/>
      <c r="CAP928" s="477"/>
      <c r="CAQ928" s="477"/>
      <c r="CAR928" s="477"/>
      <c r="CAS928" s="477"/>
      <c r="CAT928" s="477"/>
      <c r="CAU928" s="477"/>
      <c r="CAV928" s="477"/>
      <c r="CAW928" s="477"/>
      <c r="CAX928" s="477"/>
      <c r="CAY928" s="477"/>
      <c r="CAZ928" s="477"/>
      <c r="CBA928" s="477"/>
      <c r="CBB928" s="477"/>
      <c r="CBC928" s="477"/>
      <c r="CBD928" s="477"/>
      <c r="CBE928" s="477"/>
      <c r="CBF928" s="477"/>
      <c r="CBG928" s="477"/>
      <c r="CBH928" s="477"/>
      <c r="CBI928" s="477"/>
      <c r="CBJ928" s="477"/>
      <c r="CBK928" s="477"/>
      <c r="CBL928" s="477"/>
      <c r="CBM928" s="477"/>
      <c r="CBN928" s="477"/>
      <c r="CBO928" s="477"/>
      <c r="CBP928" s="477"/>
      <c r="CBQ928" s="477"/>
      <c r="CBR928" s="477"/>
      <c r="CBS928" s="477"/>
      <c r="CBT928" s="477"/>
      <c r="CBU928" s="477"/>
      <c r="CBV928" s="477"/>
      <c r="CBW928" s="477"/>
      <c r="CBX928" s="477"/>
      <c r="CBY928" s="477"/>
      <c r="CBZ928" s="477"/>
      <c r="CCA928" s="477"/>
      <c r="CCB928" s="477"/>
      <c r="CCC928" s="477"/>
      <c r="CCD928" s="477"/>
      <c r="CCE928" s="477"/>
      <c r="CCF928" s="477"/>
      <c r="CCG928" s="477"/>
      <c r="CCH928" s="477"/>
      <c r="CCI928" s="477"/>
      <c r="CCJ928" s="477"/>
      <c r="CCK928" s="477"/>
      <c r="CCL928" s="477"/>
      <c r="CCM928" s="477"/>
      <c r="CCN928" s="477"/>
      <c r="CCO928" s="477"/>
      <c r="CCP928" s="477"/>
      <c r="CCQ928" s="477"/>
      <c r="CCR928" s="477"/>
      <c r="CCS928" s="477"/>
      <c r="CCT928" s="477"/>
      <c r="CCU928" s="477"/>
      <c r="CCV928" s="477"/>
      <c r="CCW928" s="477"/>
      <c r="CCX928" s="477"/>
      <c r="CCY928" s="477"/>
      <c r="CCZ928" s="477"/>
      <c r="CDA928" s="477"/>
      <c r="CDB928" s="477"/>
      <c r="CDC928" s="477"/>
      <c r="CDD928" s="477"/>
      <c r="CDE928" s="477"/>
      <c r="CDF928" s="477"/>
      <c r="CDG928" s="477"/>
      <c r="CDH928" s="477"/>
      <c r="CDI928" s="477"/>
      <c r="CDJ928" s="477"/>
      <c r="CDK928" s="477"/>
      <c r="CDL928" s="477"/>
      <c r="CDM928" s="477"/>
      <c r="CDN928" s="477"/>
      <c r="CDO928" s="477"/>
      <c r="CDP928" s="477"/>
      <c r="CDQ928" s="477"/>
      <c r="CDR928" s="477"/>
      <c r="CDS928" s="477"/>
      <c r="CDT928" s="477"/>
      <c r="CDU928" s="477"/>
      <c r="CDV928" s="477"/>
      <c r="CDW928" s="477"/>
      <c r="CDX928" s="477"/>
      <c r="CDY928" s="477"/>
      <c r="CDZ928" s="477"/>
      <c r="CEA928" s="477"/>
      <c r="CEB928" s="477"/>
      <c r="CEC928" s="477"/>
      <c r="CED928" s="477"/>
      <c r="CEE928" s="477"/>
      <c r="CEF928" s="477"/>
      <c r="CEG928" s="477"/>
      <c r="CEH928" s="477"/>
      <c r="CEI928" s="477"/>
      <c r="CEJ928" s="477"/>
      <c r="CEK928" s="477"/>
      <c r="CEL928" s="477"/>
      <c r="CEM928" s="477"/>
      <c r="CEN928" s="477"/>
      <c r="CEO928" s="477"/>
      <c r="CEP928" s="477"/>
      <c r="CEQ928" s="477"/>
      <c r="CER928" s="477"/>
      <c r="CES928" s="477"/>
      <c r="CET928" s="477"/>
      <c r="CEU928" s="477"/>
      <c r="CEV928" s="477"/>
      <c r="CEW928" s="477"/>
      <c r="CEX928" s="477"/>
      <c r="CEY928" s="477"/>
      <c r="CEZ928" s="477"/>
      <c r="CFA928" s="477"/>
      <c r="CFB928" s="477"/>
      <c r="CFC928" s="477"/>
      <c r="CFD928" s="477"/>
      <c r="CFE928" s="477"/>
      <c r="CFF928" s="477"/>
      <c r="CFG928" s="477"/>
      <c r="CFH928" s="477"/>
      <c r="CFI928" s="477"/>
      <c r="CFJ928" s="477"/>
      <c r="CFK928" s="477"/>
      <c r="CFL928" s="477"/>
      <c r="CFM928" s="477"/>
      <c r="CFN928" s="477"/>
      <c r="CFO928" s="477"/>
      <c r="CFP928" s="477"/>
      <c r="CFQ928" s="477"/>
      <c r="CFR928" s="477"/>
      <c r="CFS928" s="477"/>
      <c r="CFT928" s="477"/>
      <c r="CFU928" s="477"/>
      <c r="CFV928" s="477"/>
      <c r="CFW928" s="477"/>
      <c r="CFX928" s="477"/>
      <c r="CFY928" s="477"/>
      <c r="CFZ928" s="477"/>
      <c r="CGA928" s="477"/>
      <c r="CGB928" s="477"/>
      <c r="CGC928" s="477"/>
      <c r="CGD928" s="477"/>
      <c r="CGE928" s="477"/>
      <c r="CGF928" s="477"/>
      <c r="CGG928" s="477"/>
      <c r="CGH928" s="477"/>
      <c r="CGI928" s="477"/>
      <c r="CGJ928" s="477"/>
      <c r="CGK928" s="477"/>
      <c r="CGL928" s="477"/>
      <c r="CGM928" s="477"/>
      <c r="CGN928" s="477"/>
      <c r="CGO928" s="477"/>
      <c r="CGP928" s="477"/>
      <c r="CGQ928" s="477"/>
      <c r="CGR928" s="477"/>
      <c r="CGS928" s="477"/>
      <c r="CGT928" s="477"/>
      <c r="CGU928" s="477"/>
      <c r="CGV928" s="477"/>
      <c r="CGW928" s="477"/>
      <c r="CGX928" s="477"/>
      <c r="CGY928" s="477"/>
      <c r="CGZ928" s="477"/>
      <c r="CHA928" s="477"/>
      <c r="CHB928" s="477"/>
      <c r="CHC928" s="477"/>
      <c r="CHD928" s="477"/>
      <c r="CHE928" s="477"/>
      <c r="CHF928" s="477"/>
      <c r="CHG928" s="477"/>
      <c r="CHH928" s="477"/>
      <c r="CHI928" s="477"/>
      <c r="CHJ928" s="477"/>
      <c r="CHK928" s="477"/>
      <c r="CHL928" s="477"/>
      <c r="CHM928" s="477"/>
      <c r="CHN928" s="477"/>
      <c r="CHO928" s="477"/>
      <c r="CHP928" s="477"/>
      <c r="CHQ928" s="477"/>
      <c r="CHR928" s="477"/>
      <c r="CHS928" s="477"/>
      <c r="CHT928" s="477"/>
      <c r="CHU928" s="477"/>
      <c r="CHV928" s="477"/>
      <c r="CHW928" s="477"/>
      <c r="CHX928" s="477"/>
      <c r="CHY928" s="477"/>
      <c r="CHZ928" s="477"/>
      <c r="CIA928" s="477"/>
      <c r="CIB928" s="477"/>
      <c r="CIC928" s="477"/>
      <c r="CID928" s="477"/>
      <c r="CIE928" s="477"/>
      <c r="CIF928" s="477"/>
      <c r="CIG928" s="477"/>
      <c r="CIH928" s="477"/>
      <c r="CII928" s="477"/>
      <c r="CIJ928" s="477"/>
      <c r="CIK928" s="477"/>
      <c r="CIL928" s="477"/>
      <c r="CIM928" s="477"/>
      <c r="CIN928" s="477"/>
      <c r="CIO928" s="477"/>
      <c r="CIP928" s="477"/>
      <c r="CIQ928" s="477"/>
      <c r="CIR928" s="477"/>
      <c r="CIS928" s="477"/>
      <c r="CIT928" s="477"/>
      <c r="CIU928" s="477"/>
      <c r="CIV928" s="477"/>
      <c r="CIW928" s="477"/>
      <c r="CIX928" s="477"/>
      <c r="CIY928" s="477"/>
      <c r="CIZ928" s="477"/>
      <c r="CJA928" s="477"/>
      <c r="CJB928" s="477"/>
      <c r="CJC928" s="477"/>
      <c r="CJD928" s="477"/>
      <c r="CJE928" s="477"/>
      <c r="CJF928" s="477"/>
      <c r="CJG928" s="477"/>
      <c r="CJH928" s="477"/>
      <c r="CJI928" s="477"/>
      <c r="CJJ928" s="477"/>
      <c r="CJK928" s="477"/>
      <c r="CJL928" s="477"/>
      <c r="CJM928" s="477"/>
      <c r="CJN928" s="477"/>
      <c r="CJO928" s="477"/>
      <c r="CJP928" s="477"/>
      <c r="CJQ928" s="477"/>
      <c r="CJR928" s="477"/>
      <c r="CJS928" s="477"/>
      <c r="CJT928" s="477"/>
      <c r="CJU928" s="477"/>
      <c r="CJV928" s="477"/>
      <c r="CJW928" s="477"/>
      <c r="CJX928" s="477"/>
      <c r="CJY928" s="477"/>
      <c r="CJZ928" s="477"/>
      <c r="CKA928" s="477"/>
      <c r="CKB928" s="477"/>
      <c r="CKC928" s="477"/>
      <c r="CKD928" s="477"/>
      <c r="CKE928" s="477"/>
      <c r="CKF928" s="477"/>
      <c r="CKG928" s="477"/>
      <c r="CKH928" s="477"/>
      <c r="CKI928" s="477"/>
      <c r="CKJ928" s="477"/>
      <c r="CKK928" s="477"/>
      <c r="CKL928" s="477"/>
      <c r="CKM928" s="477"/>
      <c r="CKN928" s="477"/>
      <c r="CKO928" s="477"/>
      <c r="CKP928" s="477"/>
      <c r="CKQ928" s="477"/>
      <c r="CKR928" s="477"/>
      <c r="CKS928" s="477"/>
      <c r="CKT928" s="477"/>
      <c r="CKU928" s="477"/>
      <c r="CKV928" s="477"/>
      <c r="CKW928" s="477"/>
      <c r="CKX928" s="477"/>
      <c r="CKY928" s="477"/>
      <c r="CKZ928" s="477"/>
      <c r="CLA928" s="477"/>
      <c r="CLB928" s="477"/>
      <c r="CLC928" s="477"/>
      <c r="CLD928" s="477"/>
      <c r="CLE928" s="477"/>
      <c r="CLF928" s="477"/>
      <c r="CLG928" s="477"/>
      <c r="CLH928" s="477"/>
      <c r="CLI928" s="477"/>
      <c r="CLJ928" s="477"/>
      <c r="CLK928" s="477"/>
      <c r="CLL928" s="477"/>
      <c r="CLM928" s="477"/>
      <c r="CLN928" s="477"/>
      <c r="CLO928" s="477"/>
      <c r="CLP928" s="477"/>
      <c r="CLQ928" s="477"/>
      <c r="CLR928" s="477"/>
      <c r="CLS928" s="477"/>
      <c r="CLT928" s="477"/>
      <c r="CLU928" s="477"/>
      <c r="CLV928" s="477"/>
      <c r="CLW928" s="477"/>
      <c r="CLX928" s="477"/>
      <c r="CLY928" s="477"/>
      <c r="CLZ928" s="477"/>
      <c r="CMA928" s="477"/>
      <c r="CMB928" s="477"/>
      <c r="CMC928" s="477"/>
      <c r="CMD928" s="477"/>
      <c r="CME928" s="477"/>
      <c r="CMF928" s="477"/>
      <c r="CMG928" s="477"/>
      <c r="CMH928" s="477"/>
      <c r="CMI928" s="477"/>
      <c r="CMJ928" s="477"/>
      <c r="CMK928" s="477"/>
      <c r="CML928" s="477"/>
      <c r="CMM928" s="477"/>
      <c r="CMN928" s="477"/>
      <c r="CMO928" s="477"/>
      <c r="CMP928" s="477"/>
      <c r="CMQ928" s="477"/>
      <c r="CMR928" s="477"/>
      <c r="CMS928" s="477"/>
      <c r="CMT928" s="477"/>
      <c r="CMU928" s="477"/>
      <c r="CMV928" s="477"/>
      <c r="CMW928" s="477"/>
      <c r="CMX928" s="477"/>
      <c r="CMY928" s="477"/>
      <c r="CMZ928" s="477"/>
      <c r="CNA928" s="477"/>
      <c r="CNB928" s="477"/>
      <c r="CNC928" s="477"/>
      <c r="CND928" s="477"/>
      <c r="CNE928" s="477"/>
      <c r="CNF928" s="477"/>
      <c r="CNG928" s="477"/>
      <c r="CNH928" s="477"/>
      <c r="CNI928" s="477"/>
      <c r="CNJ928" s="477"/>
      <c r="CNK928" s="477"/>
      <c r="CNL928" s="477"/>
      <c r="CNM928" s="477"/>
      <c r="CNN928" s="477"/>
      <c r="CNO928" s="477"/>
      <c r="CNP928" s="477"/>
      <c r="CNQ928" s="477"/>
      <c r="CNR928" s="477"/>
      <c r="CNS928" s="477"/>
      <c r="CNT928" s="477"/>
      <c r="CNU928" s="477"/>
      <c r="CNV928" s="477"/>
      <c r="CNW928" s="477"/>
      <c r="CNX928" s="477"/>
      <c r="CNY928" s="477"/>
      <c r="CNZ928" s="477"/>
      <c r="COA928" s="477"/>
      <c r="COB928" s="477"/>
      <c r="COC928" s="477"/>
      <c r="COD928" s="477"/>
      <c r="COE928" s="477"/>
      <c r="COF928" s="477"/>
      <c r="COG928" s="477"/>
      <c r="COH928" s="477"/>
      <c r="COI928" s="477"/>
      <c r="COJ928" s="477"/>
      <c r="COK928" s="477"/>
      <c r="COL928" s="477"/>
      <c r="COM928" s="477"/>
      <c r="CON928" s="477"/>
      <c r="COO928" s="477"/>
      <c r="COP928" s="477"/>
      <c r="COQ928" s="477"/>
      <c r="COR928" s="477"/>
      <c r="COS928" s="477"/>
      <c r="COT928" s="477"/>
      <c r="COU928" s="477"/>
      <c r="COV928" s="477"/>
      <c r="COW928" s="477"/>
      <c r="COX928" s="477"/>
      <c r="COY928" s="477"/>
      <c r="COZ928" s="477"/>
      <c r="CPA928" s="477"/>
      <c r="CPB928" s="477"/>
      <c r="CPC928" s="477"/>
      <c r="CPD928" s="477"/>
      <c r="CPE928" s="477"/>
      <c r="CPF928" s="477"/>
      <c r="CPG928" s="477"/>
      <c r="CPH928" s="477"/>
      <c r="CPI928" s="477"/>
      <c r="CPJ928" s="477"/>
      <c r="CPK928" s="477"/>
      <c r="CPL928" s="477"/>
      <c r="CPM928" s="477"/>
      <c r="CPN928" s="477"/>
      <c r="CPO928" s="477"/>
      <c r="CPP928" s="477"/>
      <c r="CPQ928" s="477"/>
      <c r="CPR928" s="477"/>
      <c r="CPS928" s="477"/>
      <c r="CPT928" s="477"/>
      <c r="CPU928" s="477"/>
      <c r="CPV928" s="477"/>
      <c r="CPW928" s="477"/>
      <c r="CPX928" s="477"/>
      <c r="CPY928" s="477"/>
      <c r="CPZ928" s="477"/>
      <c r="CQA928" s="477"/>
      <c r="CQB928" s="477"/>
      <c r="CQC928" s="477"/>
      <c r="CQD928" s="477"/>
      <c r="CQE928" s="477"/>
      <c r="CQF928" s="477"/>
      <c r="CQG928" s="477"/>
      <c r="CQH928" s="477"/>
      <c r="CQI928" s="477"/>
      <c r="CQJ928" s="477"/>
      <c r="CQK928" s="477"/>
      <c r="CQL928" s="477"/>
      <c r="CQM928" s="477"/>
      <c r="CQN928" s="477"/>
      <c r="CQO928" s="477"/>
      <c r="CQP928" s="477"/>
      <c r="CQQ928" s="477"/>
      <c r="CQR928" s="477"/>
      <c r="CQS928" s="477"/>
      <c r="CQT928" s="477"/>
      <c r="CQU928" s="477"/>
      <c r="CQV928" s="477"/>
      <c r="CQW928" s="477"/>
      <c r="CQX928" s="477"/>
      <c r="CQY928" s="477"/>
      <c r="CQZ928" s="477"/>
      <c r="CRA928" s="477"/>
      <c r="CRB928" s="477"/>
      <c r="CRC928" s="477"/>
      <c r="CRD928" s="477"/>
      <c r="CRE928" s="477"/>
      <c r="CRF928" s="477"/>
      <c r="CRG928" s="477"/>
      <c r="CRH928" s="477"/>
      <c r="CRI928" s="477"/>
      <c r="CRJ928" s="477"/>
      <c r="CRK928" s="477"/>
      <c r="CRL928" s="477"/>
      <c r="CRM928" s="477"/>
      <c r="CRN928" s="477"/>
      <c r="CRO928" s="477"/>
      <c r="CRP928" s="477"/>
      <c r="CRQ928" s="477"/>
      <c r="CRR928" s="477"/>
      <c r="CRS928" s="477"/>
      <c r="CRT928" s="477"/>
      <c r="CRU928" s="477"/>
      <c r="CRV928" s="477"/>
      <c r="CRW928" s="477"/>
      <c r="CRX928" s="477"/>
      <c r="CRY928" s="477"/>
      <c r="CRZ928" s="477"/>
      <c r="CSA928" s="477"/>
      <c r="CSB928" s="477"/>
      <c r="CSC928" s="477"/>
      <c r="CSD928" s="477"/>
      <c r="CSE928" s="477"/>
      <c r="CSF928" s="477"/>
      <c r="CSG928" s="477"/>
      <c r="CSH928" s="477"/>
      <c r="CSI928" s="477"/>
      <c r="CSJ928" s="477"/>
      <c r="CSK928" s="477"/>
      <c r="CSL928" s="477"/>
      <c r="CSM928" s="477"/>
      <c r="CSN928" s="477"/>
      <c r="CSO928" s="477"/>
      <c r="CSP928" s="477"/>
      <c r="CSQ928" s="477"/>
      <c r="CSR928" s="477"/>
      <c r="CSS928" s="477"/>
      <c r="CST928" s="477"/>
      <c r="CSU928" s="477"/>
      <c r="CSV928" s="477"/>
      <c r="CSW928" s="477"/>
      <c r="CSX928" s="477"/>
      <c r="CSY928" s="477"/>
      <c r="CSZ928" s="477"/>
      <c r="CTA928" s="477"/>
      <c r="CTB928" s="477"/>
      <c r="CTC928" s="477"/>
      <c r="CTD928" s="477"/>
      <c r="CTE928" s="477"/>
      <c r="CTF928" s="477"/>
      <c r="CTG928" s="477"/>
      <c r="CTH928" s="477"/>
      <c r="CTI928" s="477"/>
      <c r="CTJ928" s="477"/>
      <c r="CTK928" s="477"/>
      <c r="CTL928" s="477"/>
      <c r="CTM928" s="477"/>
      <c r="CTN928" s="477"/>
      <c r="CTO928" s="477"/>
      <c r="CTP928" s="477"/>
      <c r="CTQ928" s="477"/>
      <c r="CTR928" s="477"/>
      <c r="CTS928" s="477"/>
      <c r="CTT928" s="477"/>
      <c r="CTU928" s="477"/>
      <c r="CTV928" s="477"/>
      <c r="CTW928" s="477"/>
      <c r="CTX928" s="477"/>
      <c r="CTY928" s="477"/>
      <c r="CTZ928" s="477"/>
      <c r="CUA928" s="477"/>
      <c r="CUB928" s="477"/>
      <c r="CUC928" s="477"/>
      <c r="CUD928" s="477"/>
      <c r="CUE928" s="477"/>
      <c r="CUF928" s="477"/>
      <c r="CUG928" s="477"/>
      <c r="CUH928" s="477"/>
      <c r="CUI928" s="477"/>
      <c r="CUJ928" s="477"/>
      <c r="CUK928" s="477"/>
      <c r="CUL928" s="477"/>
      <c r="CUM928" s="477"/>
      <c r="CUN928" s="477"/>
      <c r="CUO928" s="477"/>
      <c r="CUP928" s="477"/>
      <c r="CUQ928" s="477"/>
      <c r="CUR928" s="477"/>
      <c r="CUS928" s="477"/>
      <c r="CUT928" s="477"/>
      <c r="CUU928" s="477"/>
      <c r="CUV928" s="477"/>
      <c r="CUW928" s="477"/>
      <c r="CUX928" s="477"/>
      <c r="CUY928" s="477"/>
      <c r="CUZ928" s="477"/>
      <c r="CVA928" s="477"/>
      <c r="CVB928" s="477"/>
      <c r="CVC928" s="477"/>
      <c r="CVD928" s="477"/>
      <c r="CVE928" s="477"/>
      <c r="CVF928" s="477"/>
      <c r="CVG928" s="477"/>
      <c r="CVH928" s="477"/>
      <c r="CVI928" s="477"/>
      <c r="CVJ928" s="477"/>
      <c r="CVK928" s="477"/>
      <c r="CVL928" s="477"/>
      <c r="CVM928" s="477"/>
      <c r="CVN928" s="477"/>
      <c r="CVO928" s="477"/>
      <c r="CVP928" s="477"/>
      <c r="CVQ928" s="477"/>
      <c r="CVR928" s="477"/>
      <c r="CVS928" s="477"/>
      <c r="CVT928" s="477"/>
      <c r="CVU928" s="477"/>
      <c r="CVV928" s="477"/>
      <c r="CVW928" s="477"/>
      <c r="CVX928" s="477"/>
      <c r="CVY928" s="477"/>
      <c r="CVZ928" s="477"/>
      <c r="CWA928" s="477"/>
      <c r="CWB928" s="477"/>
      <c r="CWC928" s="477"/>
      <c r="CWD928" s="477"/>
      <c r="CWE928" s="477"/>
      <c r="CWF928" s="477"/>
      <c r="CWG928" s="477"/>
      <c r="CWH928" s="477"/>
      <c r="CWI928" s="477"/>
      <c r="CWJ928" s="477"/>
      <c r="CWK928" s="477"/>
      <c r="CWL928" s="477"/>
      <c r="CWM928" s="477"/>
      <c r="CWN928" s="477"/>
      <c r="CWO928" s="477"/>
      <c r="CWP928" s="477"/>
      <c r="CWQ928" s="477"/>
      <c r="CWR928" s="477"/>
      <c r="CWS928" s="477"/>
      <c r="CWT928" s="477"/>
      <c r="CWU928" s="477"/>
      <c r="CWV928" s="477"/>
      <c r="CWW928" s="477"/>
      <c r="CWX928" s="477"/>
      <c r="CWY928" s="477"/>
      <c r="CWZ928" s="477"/>
      <c r="CXA928" s="477"/>
      <c r="CXB928" s="477"/>
      <c r="CXC928" s="477"/>
      <c r="CXD928" s="477"/>
      <c r="CXE928" s="477"/>
      <c r="CXF928" s="477"/>
      <c r="CXG928" s="477"/>
      <c r="CXH928" s="477"/>
      <c r="CXI928" s="477"/>
      <c r="CXJ928" s="477"/>
      <c r="CXK928" s="477"/>
      <c r="CXL928" s="477"/>
      <c r="CXM928" s="477"/>
      <c r="CXN928" s="477"/>
      <c r="CXO928" s="477"/>
      <c r="CXP928" s="477"/>
      <c r="CXQ928" s="477"/>
      <c r="CXR928" s="477"/>
      <c r="CXS928" s="477"/>
      <c r="CXT928" s="477"/>
      <c r="CXU928" s="477"/>
      <c r="CXV928" s="477"/>
      <c r="CXW928" s="477"/>
      <c r="CXX928" s="477"/>
      <c r="CXY928" s="477"/>
      <c r="CXZ928" s="477"/>
      <c r="CYA928" s="477"/>
      <c r="CYB928" s="477"/>
      <c r="CYC928" s="477"/>
      <c r="CYD928" s="477"/>
      <c r="CYE928" s="477"/>
      <c r="CYF928" s="477"/>
      <c r="CYG928" s="477"/>
      <c r="CYH928" s="477"/>
      <c r="CYI928" s="477"/>
      <c r="CYJ928" s="477"/>
      <c r="CYK928" s="477"/>
      <c r="CYL928" s="477"/>
      <c r="CYM928" s="477"/>
      <c r="CYN928" s="477"/>
      <c r="CYO928" s="477"/>
      <c r="CYP928" s="477"/>
      <c r="CYQ928" s="477"/>
      <c r="CYR928" s="477"/>
      <c r="CYS928" s="477"/>
      <c r="CYT928" s="477"/>
      <c r="CYU928" s="477"/>
      <c r="CYV928" s="477"/>
      <c r="CYW928" s="477"/>
      <c r="CYX928" s="477"/>
      <c r="CYY928" s="477"/>
      <c r="CYZ928" s="477"/>
      <c r="CZA928" s="477"/>
      <c r="CZB928" s="477"/>
      <c r="CZC928" s="477"/>
      <c r="CZD928" s="477"/>
      <c r="CZE928" s="477"/>
      <c r="CZF928" s="477"/>
      <c r="CZG928" s="477"/>
      <c r="CZH928" s="477"/>
      <c r="CZI928" s="477"/>
      <c r="CZJ928" s="477"/>
      <c r="CZK928" s="477"/>
      <c r="CZL928" s="477"/>
      <c r="CZM928" s="477"/>
      <c r="CZN928" s="477"/>
      <c r="CZO928" s="477"/>
      <c r="CZP928" s="477"/>
      <c r="CZQ928" s="477"/>
      <c r="CZR928" s="477"/>
      <c r="CZS928" s="477"/>
      <c r="CZT928" s="477"/>
      <c r="CZU928" s="477"/>
      <c r="CZV928" s="477"/>
      <c r="CZW928" s="477"/>
      <c r="CZX928" s="477"/>
      <c r="CZY928" s="477"/>
      <c r="CZZ928" s="477"/>
      <c r="DAA928" s="477"/>
      <c r="DAB928" s="477"/>
      <c r="DAC928" s="477"/>
      <c r="DAD928" s="477"/>
      <c r="DAE928" s="477"/>
      <c r="DAF928" s="477"/>
      <c r="DAG928" s="477"/>
      <c r="DAH928" s="477"/>
      <c r="DAI928" s="477"/>
      <c r="DAJ928" s="477"/>
      <c r="DAK928" s="477"/>
      <c r="DAL928" s="477"/>
      <c r="DAM928" s="477"/>
      <c r="DAN928" s="477"/>
      <c r="DAO928" s="477"/>
      <c r="DAP928" s="477"/>
      <c r="DAQ928" s="477"/>
      <c r="DAR928" s="477"/>
      <c r="DAS928" s="477"/>
      <c r="DAT928" s="477"/>
      <c r="DAU928" s="477"/>
      <c r="DAV928" s="477"/>
      <c r="DAW928" s="477"/>
      <c r="DAX928" s="477"/>
      <c r="DAY928" s="477"/>
      <c r="DAZ928" s="477"/>
      <c r="DBA928" s="477"/>
      <c r="DBB928" s="477"/>
      <c r="DBC928" s="477"/>
      <c r="DBD928" s="477"/>
      <c r="DBE928" s="477"/>
      <c r="DBF928" s="477"/>
      <c r="DBG928" s="477"/>
      <c r="DBH928" s="477"/>
      <c r="DBI928" s="477"/>
      <c r="DBJ928" s="477"/>
      <c r="DBK928" s="477"/>
      <c r="DBL928" s="477"/>
      <c r="DBM928" s="477"/>
      <c r="DBN928" s="477"/>
      <c r="DBO928" s="477"/>
      <c r="DBP928" s="477"/>
      <c r="DBQ928" s="477"/>
      <c r="DBR928" s="477"/>
      <c r="DBS928" s="477"/>
      <c r="DBT928" s="477"/>
      <c r="DBU928" s="477"/>
      <c r="DBV928" s="477"/>
      <c r="DBW928" s="477"/>
      <c r="DBX928" s="477"/>
      <c r="DBY928" s="477"/>
      <c r="DBZ928" s="477"/>
      <c r="DCA928" s="477"/>
      <c r="DCB928" s="477"/>
      <c r="DCC928" s="477"/>
      <c r="DCD928" s="477"/>
      <c r="DCE928" s="477"/>
      <c r="DCF928" s="477"/>
      <c r="DCG928" s="477"/>
      <c r="DCH928" s="477"/>
      <c r="DCI928" s="477"/>
      <c r="DCJ928" s="477"/>
      <c r="DCK928" s="477"/>
      <c r="DCL928" s="477"/>
      <c r="DCM928" s="477"/>
      <c r="DCN928" s="477"/>
      <c r="DCO928" s="477"/>
      <c r="DCP928" s="477"/>
      <c r="DCQ928" s="477"/>
      <c r="DCR928" s="477"/>
      <c r="DCS928" s="477"/>
      <c r="DCT928" s="477"/>
      <c r="DCU928" s="477"/>
      <c r="DCV928" s="477"/>
      <c r="DCW928" s="477"/>
      <c r="DCX928" s="477"/>
      <c r="DCY928" s="477"/>
      <c r="DCZ928" s="477"/>
      <c r="DDA928" s="477"/>
      <c r="DDB928" s="477"/>
      <c r="DDC928" s="477"/>
      <c r="DDD928" s="477"/>
      <c r="DDE928" s="477"/>
      <c r="DDF928" s="477"/>
      <c r="DDG928" s="477"/>
      <c r="DDH928" s="477"/>
      <c r="DDI928" s="477"/>
      <c r="DDJ928" s="477"/>
      <c r="DDK928" s="477"/>
      <c r="DDL928" s="477"/>
      <c r="DDM928" s="477"/>
      <c r="DDN928" s="477"/>
      <c r="DDO928" s="477"/>
      <c r="DDP928" s="477"/>
      <c r="DDQ928" s="477"/>
      <c r="DDR928" s="477"/>
      <c r="DDS928" s="477"/>
      <c r="DDT928" s="477"/>
      <c r="DDU928" s="477"/>
      <c r="DDV928" s="477"/>
      <c r="DDW928" s="477"/>
      <c r="DDX928" s="477"/>
      <c r="DDY928" s="477"/>
      <c r="DDZ928" s="477"/>
      <c r="DEA928" s="477"/>
      <c r="DEB928" s="477"/>
      <c r="DEC928" s="477"/>
      <c r="DED928" s="477"/>
      <c r="DEE928" s="477"/>
      <c r="DEF928" s="477"/>
      <c r="DEG928" s="477"/>
      <c r="DEH928" s="477"/>
      <c r="DEI928" s="477"/>
      <c r="DEJ928" s="477"/>
      <c r="DEK928" s="477"/>
      <c r="DEL928" s="477"/>
      <c r="DEM928" s="477"/>
      <c r="DEN928" s="477"/>
      <c r="DEO928" s="477"/>
      <c r="DEP928" s="477"/>
      <c r="DEQ928" s="477"/>
      <c r="DER928" s="477"/>
      <c r="DES928" s="477"/>
      <c r="DET928" s="477"/>
      <c r="DEU928" s="477"/>
      <c r="DEV928" s="477"/>
      <c r="DEW928" s="477"/>
      <c r="DEX928" s="477"/>
      <c r="DEY928" s="477"/>
      <c r="DEZ928" s="477"/>
      <c r="DFA928" s="477"/>
      <c r="DFB928" s="477"/>
      <c r="DFC928" s="477"/>
      <c r="DFD928" s="477"/>
      <c r="DFE928" s="477"/>
      <c r="DFF928" s="477"/>
      <c r="DFG928" s="477"/>
      <c r="DFH928" s="477"/>
      <c r="DFI928" s="477"/>
      <c r="DFJ928" s="477"/>
      <c r="DFK928" s="477"/>
      <c r="DFL928" s="477"/>
      <c r="DFM928" s="477"/>
      <c r="DFN928" s="477"/>
      <c r="DFO928" s="477"/>
      <c r="DFP928" s="477"/>
      <c r="DFQ928" s="477"/>
      <c r="DFR928" s="477"/>
      <c r="DFS928" s="477"/>
      <c r="DFT928" s="477"/>
      <c r="DFU928" s="477"/>
      <c r="DFV928" s="477"/>
      <c r="DFW928" s="477"/>
      <c r="DFX928" s="477"/>
      <c r="DFY928" s="477"/>
      <c r="DFZ928" s="477"/>
      <c r="DGA928" s="477"/>
      <c r="DGB928" s="477"/>
      <c r="DGC928" s="477"/>
      <c r="DGD928" s="477"/>
      <c r="DGE928" s="477"/>
      <c r="DGF928" s="477"/>
      <c r="DGG928" s="477"/>
      <c r="DGH928" s="477"/>
      <c r="DGI928" s="477"/>
      <c r="DGJ928" s="477"/>
      <c r="DGK928" s="477"/>
      <c r="DGL928" s="477"/>
      <c r="DGM928" s="477"/>
      <c r="DGN928" s="477"/>
      <c r="DGO928" s="477"/>
      <c r="DGP928" s="477"/>
      <c r="DGQ928" s="477"/>
      <c r="DGR928" s="477"/>
      <c r="DGS928" s="477"/>
      <c r="DGT928" s="477"/>
      <c r="DGU928" s="477"/>
      <c r="DGV928" s="477"/>
      <c r="DGW928" s="477"/>
      <c r="DGX928" s="477"/>
      <c r="DGY928" s="477"/>
      <c r="DGZ928" s="477"/>
      <c r="DHA928" s="477"/>
      <c r="DHB928" s="477"/>
      <c r="DHC928" s="477"/>
      <c r="DHD928" s="477"/>
      <c r="DHE928" s="477"/>
      <c r="DHF928" s="477"/>
      <c r="DHG928" s="477"/>
      <c r="DHH928" s="477"/>
      <c r="DHI928" s="477"/>
      <c r="DHJ928" s="477"/>
      <c r="DHK928" s="477"/>
      <c r="DHL928" s="477"/>
      <c r="DHM928" s="477"/>
      <c r="DHN928" s="477"/>
      <c r="DHO928" s="477"/>
      <c r="DHP928" s="477"/>
      <c r="DHQ928" s="477"/>
      <c r="DHR928" s="477"/>
      <c r="DHS928" s="477"/>
      <c r="DHT928" s="477"/>
      <c r="DHU928" s="477"/>
      <c r="DHV928" s="477"/>
      <c r="DHW928" s="477"/>
      <c r="DHX928" s="477"/>
      <c r="DHY928" s="477"/>
      <c r="DHZ928" s="477"/>
      <c r="DIA928" s="477"/>
      <c r="DIB928" s="477"/>
      <c r="DIC928" s="477"/>
      <c r="DID928" s="477"/>
      <c r="DIE928" s="477"/>
      <c r="DIF928" s="477"/>
      <c r="DIG928" s="477"/>
      <c r="DIH928" s="477"/>
      <c r="DII928" s="477"/>
      <c r="DIJ928" s="477"/>
      <c r="DIK928" s="477"/>
      <c r="DIL928" s="477"/>
      <c r="DIM928" s="477"/>
      <c r="DIN928" s="477"/>
      <c r="DIO928" s="477"/>
      <c r="DIP928" s="477"/>
      <c r="DIQ928" s="477"/>
      <c r="DIR928" s="477"/>
      <c r="DIS928" s="477"/>
      <c r="DIT928" s="477"/>
      <c r="DIU928" s="477"/>
      <c r="DIV928" s="477"/>
      <c r="DIW928" s="477"/>
      <c r="DIX928" s="477"/>
      <c r="DIY928" s="477"/>
      <c r="DIZ928" s="477"/>
      <c r="DJA928" s="477"/>
      <c r="DJB928" s="477"/>
      <c r="DJC928" s="477"/>
      <c r="DJD928" s="477"/>
      <c r="DJE928" s="477"/>
      <c r="DJF928" s="477"/>
      <c r="DJG928" s="477"/>
      <c r="DJH928" s="477"/>
      <c r="DJI928" s="477"/>
      <c r="DJJ928" s="477"/>
      <c r="DJK928" s="477"/>
      <c r="DJL928" s="477"/>
      <c r="DJM928" s="477"/>
      <c r="DJN928" s="477"/>
      <c r="DJO928" s="477"/>
      <c r="DJP928" s="477"/>
      <c r="DJQ928" s="477"/>
      <c r="DJR928" s="477"/>
      <c r="DJS928" s="477"/>
      <c r="DJT928" s="477"/>
      <c r="DJU928" s="477"/>
      <c r="DJV928" s="477"/>
      <c r="DJW928" s="477"/>
      <c r="DJX928" s="477"/>
      <c r="DJY928" s="477"/>
      <c r="DJZ928" s="477"/>
      <c r="DKA928" s="477"/>
      <c r="DKB928" s="477"/>
      <c r="DKC928" s="477"/>
      <c r="DKD928" s="477"/>
      <c r="DKE928" s="477"/>
      <c r="DKF928" s="477"/>
      <c r="DKG928" s="477"/>
      <c r="DKH928" s="477"/>
      <c r="DKI928" s="477"/>
      <c r="DKJ928" s="477"/>
      <c r="DKK928" s="477"/>
      <c r="DKL928" s="477"/>
      <c r="DKM928" s="477"/>
      <c r="DKN928" s="477"/>
      <c r="DKO928" s="477"/>
      <c r="DKP928" s="477"/>
      <c r="DKQ928" s="477"/>
      <c r="DKR928" s="477"/>
      <c r="DKS928" s="477"/>
      <c r="DKT928" s="477"/>
      <c r="DKU928" s="477"/>
      <c r="DKV928" s="477"/>
      <c r="DKW928" s="477"/>
      <c r="DKX928" s="477"/>
      <c r="DKY928" s="477"/>
      <c r="DKZ928" s="477"/>
      <c r="DLA928" s="477"/>
      <c r="DLB928" s="477"/>
      <c r="DLC928" s="477"/>
      <c r="DLD928" s="477"/>
      <c r="DLE928" s="477"/>
      <c r="DLF928" s="477"/>
      <c r="DLG928" s="477"/>
      <c r="DLH928" s="477"/>
      <c r="DLI928" s="477"/>
      <c r="DLJ928" s="477"/>
      <c r="DLK928" s="477"/>
      <c r="DLL928" s="477"/>
      <c r="DLM928" s="477"/>
      <c r="DLN928" s="477"/>
      <c r="DLO928" s="477"/>
      <c r="DLP928" s="477"/>
      <c r="DLQ928" s="477"/>
      <c r="DLR928" s="477"/>
      <c r="DLS928" s="477"/>
      <c r="DLT928" s="477"/>
      <c r="DLU928" s="477"/>
      <c r="DLV928" s="477"/>
      <c r="DLW928" s="477"/>
      <c r="DLX928" s="477"/>
      <c r="DLY928" s="477"/>
      <c r="DLZ928" s="477"/>
      <c r="DMA928" s="477"/>
      <c r="DMB928" s="477"/>
      <c r="DMC928" s="477"/>
      <c r="DMD928" s="477"/>
      <c r="DME928" s="477"/>
      <c r="DMF928" s="477"/>
      <c r="DMG928" s="477"/>
      <c r="DMH928" s="477"/>
      <c r="DMI928" s="477"/>
      <c r="DMJ928" s="477"/>
      <c r="DMK928" s="477"/>
      <c r="DML928" s="477"/>
      <c r="DMM928" s="477"/>
      <c r="DMN928" s="477"/>
      <c r="DMO928" s="477"/>
      <c r="DMP928" s="477"/>
      <c r="DMQ928" s="477"/>
      <c r="DMR928" s="477"/>
      <c r="DMS928" s="477"/>
      <c r="DMT928" s="477"/>
      <c r="DMU928" s="477"/>
      <c r="DMV928" s="477"/>
      <c r="DMW928" s="477"/>
      <c r="DMX928" s="477"/>
      <c r="DMY928" s="477"/>
      <c r="DMZ928" s="477"/>
      <c r="DNA928" s="477"/>
      <c r="DNB928" s="477"/>
      <c r="DNC928" s="477"/>
      <c r="DND928" s="477"/>
      <c r="DNE928" s="477"/>
      <c r="DNF928" s="477"/>
      <c r="DNG928" s="477"/>
      <c r="DNH928" s="477"/>
      <c r="DNI928" s="477"/>
      <c r="DNJ928" s="477"/>
      <c r="DNK928" s="477"/>
      <c r="DNL928" s="477"/>
      <c r="DNM928" s="477"/>
      <c r="DNN928" s="477"/>
      <c r="DNO928" s="477"/>
      <c r="DNP928" s="477"/>
      <c r="DNQ928" s="477"/>
      <c r="DNR928" s="477"/>
      <c r="DNS928" s="477"/>
      <c r="DNT928" s="477"/>
      <c r="DNU928" s="477"/>
      <c r="DNV928" s="477"/>
      <c r="DNW928" s="477"/>
      <c r="DNX928" s="477"/>
      <c r="DNY928" s="477"/>
      <c r="DNZ928" s="477"/>
      <c r="DOA928" s="477"/>
      <c r="DOB928" s="477"/>
      <c r="DOC928" s="477"/>
      <c r="DOD928" s="477"/>
      <c r="DOE928" s="477"/>
      <c r="DOF928" s="477"/>
      <c r="DOG928" s="477"/>
      <c r="DOH928" s="477"/>
      <c r="DOI928" s="477"/>
      <c r="DOJ928" s="477"/>
      <c r="DOK928" s="477"/>
      <c r="DOL928" s="477"/>
      <c r="DOM928" s="477"/>
      <c r="DON928" s="477"/>
      <c r="DOO928" s="477"/>
      <c r="DOP928" s="477"/>
      <c r="DOQ928" s="477"/>
      <c r="DOR928" s="477"/>
      <c r="DOS928" s="477"/>
      <c r="DOT928" s="477"/>
      <c r="DOU928" s="477"/>
      <c r="DOV928" s="477"/>
      <c r="DOW928" s="477"/>
      <c r="DOX928" s="477"/>
      <c r="DOY928" s="477"/>
      <c r="DOZ928" s="477"/>
      <c r="DPA928" s="477"/>
      <c r="DPB928" s="477"/>
      <c r="DPC928" s="477"/>
      <c r="DPD928" s="477"/>
      <c r="DPE928" s="477"/>
      <c r="DPF928" s="477"/>
      <c r="DPG928" s="477"/>
      <c r="DPH928" s="477"/>
      <c r="DPI928" s="477"/>
      <c r="DPJ928" s="477"/>
      <c r="DPK928" s="477"/>
      <c r="DPL928" s="477"/>
      <c r="DPM928" s="477"/>
      <c r="DPN928" s="477"/>
      <c r="DPO928" s="477"/>
      <c r="DPP928" s="477"/>
      <c r="DPQ928" s="477"/>
      <c r="DPR928" s="477"/>
      <c r="DPS928" s="477"/>
      <c r="DPT928" s="477"/>
      <c r="DPU928" s="477"/>
      <c r="DPV928" s="477"/>
      <c r="DPW928" s="477"/>
      <c r="DPX928" s="477"/>
      <c r="DPY928" s="477"/>
      <c r="DPZ928" s="477"/>
      <c r="DQA928" s="477"/>
      <c r="DQB928" s="477"/>
      <c r="DQC928" s="477"/>
      <c r="DQD928" s="477"/>
      <c r="DQE928" s="477"/>
      <c r="DQF928" s="477"/>
      <c r="DQG928" s="477"/>
      <c r="DQH928" s="477"/>
      <c r="DQI928" s="477"/>
      <c r="DQJ928" s="477"/>
      <c r="DQK928" s="477"/>
      <c r="DQL928" s="477"/>
      <c r="DQM928" s="477"/>
      <c r="DQN928" s="477"/>
      <c r="DQO928" s="477"/>
      <c r="DQP928" s="477"/>
      <c r="DQQ928" s="477"/>
      <c r="DQR928" s="477"/>
      <c r="DQS928" s="477"/>
      <c r="DQT928" s="477"/>
      <c r="DQU928" s="477"/>
      <c r="DQV928" s="477"/>
      <c r="DQW928" s="477"/>
      <c r="DQX928" s="477"/>
      <c r="DQY928" s="477"/>
      <c r="DQZ928" s="477"/>
      <c r="DRA928" s="477"/>
      <c r="DRB928" s="477"/>
      <c r="DRC928" s="477"/>
      <c r="DRD928" s="477"/>
      <c r="DRE928" s="477"/>
      <c r="DRF928" s="477"/>
      <c r="DRG928" s="477"/>
      <c r="DRH928" s="477"/>
      <c r="DRI928" s="477"/>
      <c r="DRJ928" s="477"/>
      <c r="DRK928" s="477"/>
      <c r="DRL928" s="477"/>
      <c r="DRM928" s="477"/>
      <c r="DRN928" s="477"/>
      <c r="DRO928" s="477"/>
      <c r="DRP928" s="477"/>
      <c r="DRQ928" s="477"/>
      <c r="DRR928" s="477"/>
      <c r="DRS928" s="477"/>
      <c r="DRT928" s="477"/>
      <c r="DRU928" s="477"/>
      <c r="DRV928" s="477"/>
      <c r="DRW928" s="477"/>
      <c r="DRX928" s="477"/>
      <c r="DRY928" s="477"/>
      <c r="DRZ928" s="477"/>
      <c r="DSA928" s="477"/>
      <c r="DSB928" s="477"/>
      <c r="DSC928" s="477"/>
      <c r="DSD928" s="477"/>
      <c r="DSE928" s="477"/>
      <c r="DSF928" s="477"/>
      <c r="DSG928" s="477"/>
      <c r="DSH928" s="477"/>
      <c r="DSI928" s="477"/>
      <c r="DSJ928" s="477"/>
      <c r="DSK928" s="477"/>
      <c r="DSL928" s="477"/>
      <c r="DSM928" s="477"/>
      <c r="DSN928" s="477"/>
      <c r="DSO928" s="477"/>
      <c r="DSP928" s="477"/>
      <c r="DSQ928" s="477"/>
      <c r="DSR928" s="477"/>
      <c r="DSS928" s="477"/>
      <c r="DST928" s="477"/>
      <c r="DSU928" s="477"/>
      <c r="DSV928" s="477"/>
      <c r="DSW928" s="477"/>
      <c r="DSX928" s="477"/>
      <c r="DSY928" s="477"/>
      <c r="DSZ928" s="477"/>
      <c r="DTA928" s="477"/>
      <c r="DTB928" s="477"/>
      <c r="DTC928" s="477"/>
      <c r="DTD928" s="477"/>
      <c r="DTE928" s="477"/>
      <c r="DTF928" s="477"/>
      <c r="DTG928" s="477"/>
      <c r="DTH928" s="477"/>
      <c r="DTI928" s="477"/>
      <c r="DTJ928" s="477"/>
      <c r="DTK928" s="477"/>
      <c r="DTL928" s="477"/>
      <c r="DTM928" s="477"/>
      <c r="DTN928" s="477"/>
      <c r="DTO928" s="477"/>
      <c r="DTP928" s="477"/>
      <c r="DTQ928" s="477"/>
      <c r="DTR928" s="477"/>
      <c r="DTS928" s="477"/>
      <c r="DTT928" s="477"/>
      <c r="DTU928" s="477"/>
      <c r="DTV928" s="477"/>
      <c r="DTW928" s="477"/>
      <c r="DTX928" s="477"/>
      <c r="DTY928" s="477"/>
      <c r="DTZ928" s="477"/>
      <c r="DUA928" s="477"/>
      <c r="DUB928" s="477"/>
      <c r="DUC928" s="477"/>
      <c r="DUD928" s="477"/>
      <c r="DUE928" s="477"/>
      <c r="DUF928" s="477"/>
      <c r="DUG928" s="477"/>
      <c r="DUH928" s="477"/>
      <c r="DUI928" s="477"/>
      <c r="DUJ928" s="477"/>
      <c r="DUK928" s="477"/>
      <c r="DUL928" s="477"/>
      <c r="DUM928" s="477"/>
      <c r="DUN928" s="477"/>
      <c r="DUO928" s="477"/>
      <c r="DUP928" s="477"/>
      <c r="DUQ928" s="477"/>
      <c r="DUR928" s="477"/>
      <c r="DUS928" s="477"/>
      <c r="DUT928" s="477"/>
      <c r="DUU928" s="477"/>
      <c r="DUV928" s="477"/>
      <c r="DUW928" s="477"/>
      <c r="DUX928" s="477"/>
      <c r="DUY928" s="477"/>
      <c r="DUZ928" s="477"/>
      <c r="DVA928" s="477"/>
      <c r="DVB928" s="477"/>
      <c r="DVC928" s="477"/>
      <c r="DVD928" s="477"/>
      <c r="DVE928" s="477"/>
      <c r="DVF928" s="477"/>
      <c r="DVG928" s="477"/>
      <c r="DVH928" s="477"/>
      <c r="DVI928" s="477"/>
      <c r="DVJ928" s="477"/>
      <c r="DVK928" s="477"/>
      <c r="DVL928" s="477"/>
      <c r="DVM928" s="477"/>
      <c r="DVN928" s="477"/>
      <c r="DVO928" s="477"/>
      <c r="DVP928" s="477"/>
      <c r="DVQ928" s="477"/>
      <c r="DVR928" s="477"/>
      <c r="DVS928" s="477"/>
      <c r="DVT928" s="477"/>
      <c r="DVU928" s="477"/>
      <c r="DVV928" s="477"/>
      <c r="DVW928" s="477"/>
      <c r="DVX928" s="477"/>
      <c r="DVY928" s="477"/>
      <c r="DVZ928" s="477"/>
      <c r="DWA928" s="477"/>
      <c r="DWB928" s="477"/>
      <c r="DWC928" s="477"/>
      <c r="DWD928" s="477"/>
      <c r="DWE928" s="477"/>
      <c r="DWF928" s="477"/>
      <c r="DWG928" s="477"/>
      <c r="DWH928" s="477"/>
      <c r="DWI928" s="477"/>
      <c r="DWJ928" s="477"/>
      <c r="DWK928" s="477"/>
      <c r="DWL928" s="477"/>
      <c r="DWM928" s="477"/>
      <c r="DWN928" s="477"/>
      <c r="DWO928" s="477"/>
      <c r="DWP928" s="477"/>
      <c r="DWQ928" s="477"/>
      <c r="DWR928" s="477"/>
      <c r="DWS928" s="477"/>
      <c r="DWT928" s="477"/>
      <c r="DWU928" s="477"/>
      <c r="DWV928" s="477"/>
      <c r="DWW928" s="477"/>
      <c r="DWX928" s="477"/>
      <c r="DWY928" s="477"/>
      <c r="DWZ928" s="477"/>
      <c r="DXA928" s="477"/>
      <c r="DXB928" s="477"/>
      <c r="DXC928" s="477"/>
      <c r="DXD928" s="477"/>
      <c r="DXE928" s="477"/>
      <c r="DXF928" s="477"/>
      <c r="DXG928" s="477"/>
      <c r="DXH928" s="477"/>
      <c r="DXI928" s="477"/>
      <c r="DXJ928" s="477"/>
      <c r="DXK928" s="477"/>
      <c r="DXL928" s="477"/>
      <c r="DXM928" s="477"/>
      <c r="DXN928" s="477"/>
      <c r="DXO928" s="477"/>
      <c r="DXP928" s="477"/>
      <c r="DXQ928" s="477"/>
      <c r="DXR928" s="477"/>
      <c r="DXS928" s="477"/>
      <c r="DXT928" s="477"/>
      <c r="DXU928" s="477"/>
      <c r="DXV928" s="477"/>
      <c r="DXW928" s="477"/>
      <c r="DXX928" s="477"/>
      <c r="DXY928" s="477"/>
      <c r="DXZ928" s="477"/>
      <c r="DYA928" s="477"/>
      <c r="DYB928" s="477"/>
      <c r="DYC928" s="477"/>
      <c r="DYD928" s="477"/>
      <c r="DYE928" s="477"/>
      <c r="DYF928" s="477"/>
      <c r="DYG928" s="477"/>
      <c r="DYH928" s="477"/>
      <c r="DYI928" s="477"/>
      <c r="DYJ928" s="477"/>
      <c r="DYK928" s="477"/>
      <c r="DYL928" s="477"/>
      <c r="DYM928" s="477"/>
      <c r="DYN928" s="477"/>
      <c r="DYO928" s="477"/>
      <c r="DYP928" s="477"/>
      <c r="DYQ928" s="477"/>
      <c r="DYR928" s="477"/>
      <c r="DYS928" s="477"/>
      <c r="DYT928" s="477"/>
      <c r="DYU928" s="477"/>
      <c r="DYV928" s="477"/>
      <c r="DYW928" s="477"/>
      <c r="DYX928" s="477"/>
      <c r="DYY928" s="477"/>
      <c r="DYZ928" s="477"/>
      <c r="DZA928" s="477"/>
      <c r="DZB928" s="477"/>
      <c r="DZC928" s="477"/>
      <c r="DZD928" s="477"/>
      <c r="DZE928" s="477"/>
      <c r="DZF928" s="477"/>
      <c r="DZG928" s="477"/>
      <c r="DZH928" s="477"/>
      <c r="DZI928" s="477"/>
      <c r="DZJ928" s="477"/>
      <c r="DZK928" s="477"/>
      <c r="DZL928" s="477"/>
      <c r="DZM928" s="477"/>
      <c r="DZN928" s="477"/>
      <c r="DZO928" s="477"/>
      <c r="DZP928" s="477"/>
      <c r="DZQ928" s="477"/>
      <c r="DZR928" s="477"/>
      <c r="DZS928" s="477"/>
      <c r="DZT928" s="477"/>
      <c r="DZU928" s="477"/>
      <c r="DZV928" s="477"/>
      <c r="DZW928" s="477"/>
      <c r="DZX928" s="477"/>
      <c r="DZY928" s="477"/>
      <c r="DZZ928" s="477"/>
      <c r="EAA928" s="477"/>
      <c r="EAB928" s="477"/>
      <c r="EAC928" s="477"/>
      <c r="EAD928" s="477"/>
      <c r="EAE928" s="477"/>
      <c r="EAF928" s="477"/>
      <c r="EAG928" s="477"/>
      <c r="EAH928" s="477"/>
      <c r="EAI928" s="477"/>
      <c r="EAJ928" s="477"/>
      <c r="EAK928" s="477"/>
      <c r="EAL928" s="477"/>
      <c r="EAM928" s="477"/>
      <c r="EAN928" s="477"/>
      <c r="EAO928" s="477"/>
      <c r="EAP928" s="477"/>
      <c r="EAQ928" s="477"/>
      <c r="EAR928" s="477"/>
      <c r="EAS928" s="477"/>
      <c r="EAT928" s="477"/>
      <c r="EAU928" s="477"/>
      <c r="EAV928" s="477"/>
      <c r="EAW928" s="477"/>
      <c r="EAX928" s="477"/>
      <c r="EAY928" s="477"/>
      <c r="EAZ928" s="477"/>
      <c r="EBA928" s="477"/>
      <c r="EBB928" s="477"/>
      <c r="EBC928" s="477"/>
      <c r="EBD928" s="477"/>
      <c r="EBE928" s="477"/>
      <c r="EBF928" s="477"/>
      <c r="EBG928" s="477"/>
      <c r="EBH928" s="477"/>
      <c r="EBI928" s="477"/>
      <c r="EBJ928" s="477"/>
      <c r="EBK928" s="477"/>
      <c r="EBL928" s="477"/>
      <c r="EBM928" s="477"/>
      <c r="EBN928" s="477"/>
      <c r="EBO928" s="477"/>
      <c r="EBP928" s="477"/>
      <c r="EBQ928" s="477"/>
      <c r="EBR928" s="477"/>
      <c r="EBS928" s="477"/>
      <c r="EBT928" s="477"/>
      <c r="EBU928" s="477"/>
      <c r="EBV928" s="477"/>
      <c r="EBW928" s="477"/>
      <c r="EBX928" s="477"/>
      <c r="EBY928" s="477"/>
      <c r="EBZ928" s="477"/>
      <c r="ECA928" s="477"/>
      <c r="ECB928" s="477"/>
      <c r="ECC928" s="477"/>
      <c r="ECD928" s="477"/>
      <c r="ECE928" s="477"/>
      <c r="ECF928" s="477"/>
      <c r="ECG928" s="477"/>
      <c r="ECH928" s="477"/>
      <c r="ECI928" s="477"/>
      <c r="ECJ928" s="477"/>
      <c r="ECK928" s="477"/>
      <c r="ECL928" s="477"/>
      <c r="ECM928" s="477"/>
      <c r="ECN928" s="477"/>
      <c r="ECO928" s="477"/>
      <c r="ECP928" s="477"/>
      <c r="ECQ928" s="477"/>
      <c r="ECR928" s="477"/>
      <c r="ECS928" s="477"/>
      <c r="ECT928" s="477"/>
      <c r="ECU928" s="477"/>
      <c r="ECV928" s="477"/>
      <c r="ECW928" s="477"/>
      <c r="ECX928" s="477"/>
      <c r="ECY928" s="477"/>
      <c r="ECZ928" s="477"/>
      <c r="EDA928" s="477"/>
      <c r="EDB928" s="477"/>
      <c r="EDC928" s="477"/>
      <c r="EDD928" s="477"/>
      <c r="EDE928" s="477"/>
      <c r="EDF928" s="477"/>
      <c r="EDG928" s="477"/>
      <c r="EDH928" s="477"/>
      <c r="EDI928" s="477"/>
      <c r="EDJ928" s="477"/>
      <c r="EDK928" s="477"/>
      <c r="EDL928" s="477"/>
      <c r="EDM928" s="477"/>
      <c r="EDN928" s="477"/>
      <c r="EDO928" s="477"/>
      <c r="EDP928" s="477"/>
      <c r="EDQ928" s="477"/>
      <c r="EDR928" s="477"/>
      <c r="EDS928" s="477"/>
      <c r="EDT928" s="477"/>
      <c r="EDU928" s="477"/>
      <c r="EDV928" s="477"/>
      <c r="EDW928" s="477"/>
      <c r="EDX928" s="477"/>
      <c r="EDY928" s="477"/>
      <c r="EDZ928" s="477"/>
      <c r="EEA928" s="477"/>
      <c r="EEB928" s="477"/>
      <c r="EEC928" s="477"/>
      <c r="EED928" s="477"/>
      <c r="EEE928" s="477"/>
      <c r="EEF928" s="477"/>
      <c r="EEG928" s="477"/>
      <c r="EEH928" s="477"/>
      <c r="EEI928" s="477"/>
      <c r="EEJ928" s="477"/>
      <c r="EEK928" s="477"/>
      <c r="EEL928" s="477"/>
      <c r="EEM928" s="477"/>
      <c r="EEN928" s="477"/>
      <c r="EEO928" s="477"/>
      <c r="EEP928" s="477"/>
      <c r="EEQ928" s="477"/>
      <c r="EER928" s="477"/>
      <c r="EES928" s="477"/>
      <c r="EET928" s="477"/>
      <c r="EEU928" s="477"/>
      <c r="EEV928" s="477"/>
      <c r="EEW928" s="477"/>
      <c r="EEX928" s="477"/>
      <c r="EEY928" s="477"/>
      <c r="EEZ928" s="477"/>
      <c r="EFA928" s="477"/>
      <c r="EFB928" s="477"/>
      <c r="EFC928" s="477"/>
      <c r="EFD928" s="477"/>
      <c r="EFE928" s="477"/>
      <c r="EFF928" s="477"/>
      <c r="EFG928" s="477"/>
      <c r="EFH928" s="477"/>
      <c r="EFI928" s="477"/>
      <c r="EFJ928" s="477"/>
      <c r="EFK928" s="477"/>
      <c r="EFL928" s="477"/>
      <c r="EFM928" s="477"/>
      <c r="EFN928" s="477"/>
      <c r="EFO928" s="477"/>
      <c r="EFP928" s="477"/>
      <c r="EFQ928" s="477"/>
      <c r="EFR928" s="477"/>
      <c r="EFS928" s="477"/>
      <c r="EFT928" s="477"/>
      <c r="EFU928" s="477"/>
      <c r="EFV928" s="477"/>
      <c r="EFW928" s="477"/>
      <c r="EFX928" s="477"/>
      <c r="EFY928" s="477"/>
      <c r="EFZ928" s="477"/>
      <c r="EGA928" s="477"/>
      <c r="EGB928" s="477"/>
      <c r="EGC928" s="477"/>
      <c r="EGD928" s="477"/>
      <c r="EGE928" s="477"/>
      <c r="EGF928" s="477"/>
      <c r="EGG928" s="477"/>
      <c r="EGH928" s="477"/>
      <c r="EGI928" s="477"/>
      <c r="EGJ928" s="477"/>
      <c r="EGK928" s="477"/>
      <c r="EGL928" s="477"/>
      <c r="EGM928" s="477"/>
      <c r="EGN928" s="477"/>
      <c r="EGO928" s="477"/>
      <c r="EGP928" s="477"/>
      <c r="EGQ928" s="477"/>
      <c r="EGR928" s="477"/>
      <c r="EGS928" s="477"/>
      <c r="EGT928" s="477"/>
      <c r="EGU928" s="477"/>
      <c r="EGV928" s="477"/>
      <c r="EGW928" s="477"/>
      <c r="EGX928" s="477"/>
      <c r="EGY928" s="477"/>
      <c r="EGZ928" s="477"/>
      <c r="EHA928" s="477"/>
      <c r="EHB928" s="477"/>
      <c r="EHC928" s="477"/>
      <c r="EHD928" s="477"/>
      <c r="EHE928" s="477"/>
      <c r="EHF928" s="477"/>
      <c r="EHG928" s="477"/>
      <c r="EHH928" s="477"/>
      <c r="EHI928" s="477"/>
      <c r="EHJ928" s="477"/>
      <c r="EHK928" s="477"/>
      <c r="EHL928" s="477"/>
      <c r="EHM928" s="477"/>
      <c r="EHN928" s="477"/>
      <c r="EHO928" s="477"/>
      <c r="EHP928" s="477"/>
      <c r="EHQ928" s="477"/>
      <c r="EHR928" s="477"/>
      <c r="EHS928" s="477"/>
      <c r="EHT928" s="477"/>
      <c r="EHU928" s="477"/>
      <c r="EHV928" s="477"/>
      <c r="EHW928" s="477"/>
      <c r="EHX928" s="477"/>
      <c r="EHY928" s="477"/>
      <c r="EHZ928" s="477"/>
      <c r="EIA928" s="477"/>
      <c r="EIB928" s="477"/>
      <c r="EIC928" s="477"/>
      <c r="EID928" s="477"/>
      <c r="EIE928" s="477"/>
      <c r="EIF928" s="477"/>
      <c r="EIG928" s="477"/>
      <c r="EIH928" s="477"/>
      <c r="EII928" s="477"/>
      <c r="EIJ928" s="477"/>
      <c r="EIK928" s="477"/>
      <c r="EIL928" s="477"/>
      <c r="EIM928" s="477"/>
      <c r="EIN928" s="477"/>
      <c r="EIO928" s="477"/>
      <c r="EIP928" s="477"/>
      <c r="EIQ928" s="477"/>
      <c r="EIR928" s="477"/>
      <c r="EIS928" s="477"/>
      <c r="EIT928" s="477"/>
      <c r="EIU928" s="477"/>
      <c r="EIV928" s="477"/>
      <c r="EIW928" s="477"/>
      <c r="EIX928" s="477"/>
      <c r="EIY928" s="477"/>
      <c r="EIZ928" s="477"/>
      <c r="EJA928" s="477"/>
      <c r="EJB928" s="477"/>
      <c r="EJC928" s="477"/>
      <c r="EJD928" s="477"/>
      <c r="EJE928" s="477"/>
      <c r="EJF928" s="477"/>
      <c r="EJG928" s="477"/>
      <c r="EJH928" s="477"/>
      <c r="EJI928" s="477"/>
      <c r="EJJ928" s="477"/>
      <c r="EJK928" s="477"/>
      <c r="EJL928" s="477"/>
      <c r="EJM928" s="477"/>
      <c r="EJN928" s="477"/>
      <c r="EJO928" s="477"/>
      <c r="EJP928" s="477"/>
      <c r="EJQ928" s="477"/>
      <c r="EJR928" s="477"/>
      <c r="EJS928" s="477"/>
      <c r="EJT928" s="477"/>
      <c r="EJU928" s="477"/>
      <c r="EJV928" s="477"/>
      <c r="EJW928" s="477"/>
      <c r="EJX928" s="477"/>
      <c r="EJY928" s="477"/>
      <c r="EJZ928" s="477"/>
      <c r="EKA928" s="477"/>
      <c r="EKB928" s="477"/>
      <c r="EKC928" s="477"/>
      <c r="EKD928" s="477"/>
      <c r="EKE928" s="477"/>
      <c r="EKF928" s="477"/>
      <c r="EKG928" s="477"/>
      <c r="EKH928" s="477"/>
      <c r="EKI928" s="477"/>
      <c r="EKJ928" s="477"/>
      <c r="EKK928" s="477"/>
      <c r="EKL928" s="477"/>
      <c r="EKM928" s="477"/>
      <c r="EKN928" s="477"/>
      <c r="EKO928" s="477"/>
      <c r="EKP928" s="477"/>
      <c r="EKQ928" s="477"/>
      <c r="EKR928" s="477"/>
      <c r="EKS928" s="477"/>
      <c r="EKT928" s="477"/>
      <c r="EKU928" s="477"/>
      <c r="EKV928" s="477"/>
      <c r="EKW928" s="477"/>
      <c r="EKX928" s="477"/>
      <c r="EKY928" s="477"/>
      <c r="EKZ928" s="477"/>
      <c r="ELA928" s="477"/>
      <c r="ELB928" s="477"/>
      <c r="ELC928" s="477"/>
      <c r="ELD928" s="477"/>
      <c r="ELE928" s="477"/>
      <c r="ELF928" s="477"/>
      <c r="ELG928" s="477"/>
      <c r="ELH928" s="477"/>
      <c r="ELI928" s="477"/>
      <c r="ELJ928" s="477"/>
      <c r="ELK928" s="477"/>
      <c r="ELL928" s="477"/>
      <c r="ELM928" s="477"/>
      <c r="ELN928" s="477"/>
      <c r="ELO928" s="477"/>
      <c r="ELP928" s="477"/>
      <c r="ELQ928" s="477"/>
      <c r="ELR928" s="477"/>
      <c r="ELS928" s="477"/>
      <c r="ELT928" s="477"/>
      <c r="ELU928" s="477"/>
      <c r="ELV928" s="477"/>
      <c r="ELW928" s="477"/>
      <c r="ELX928" s="477"/>
      <c r="ELY928" s="477"/>
      <c r="ELZ928" s="477"/>
      <c r="EMA928" s="477"/>
      <c r="EMB928" s="477"/>
      <c r="EMC928" s="477"/>
      <c r="EMD928" s="477"/>
      <c r="EME928" s="477"/>
      <c r="EMF928" s="477"/>
      <c r="EMG928" s="477"/>
      <c r="EMH928" s="477"/>
      <c r="EMI928" s="477"/>
      <c r="EMJ928" s="477"/>
      <c r="EMK928" s="477"/>
      <c r="EML928" s="477"/>
      <c r="EMM928" s="477"/>
      <c r="EMN928" s="477"/>
      <c r="EMO928" s="477"/>
      <c r="EMP928" s="477"/>
      <c r="EMQ928" s="477"/>
      <c r="EMR928" s="477"/>
      <c r="EMS928" s="477"/>
      <c r="EMT928" s="477"/>
      <c r="EMU928" s="477"/>
      <c r="EMV928" s="477"/>
      <c r="EMW928" s="477"/>
      <c r="EMX928" s="477"/>
      <c r="EMY928" s="477"/>
      <c r="EMZ928" s="477"/>
      <c r="ENA928" s="477"/>
      <c r="ENB928" s="477"/>
      <c r="ENC928" s="477"/>
      <c r="END928" s="477"/>
      <c r="ENE928" s="477"/>
      <c r="ENF928" s="477"/>
      <c r="ENG928" s="477"/>
      <c r="ENH928" s="477"/>
      <c r="ENI928" s="477"/>
      <c r="ENJ928" s="477"/>
      <c r="ENK928" s="477"/>
      <c r="ENL928" s="477"/>
      <c r="ENM928" s="477"/>
      <c r="ENN928" s="477"/>
      <c r="ENO928" s="477"/>
      <c r="ENP928" s="477"/>
      <c r="ENQ928" s="477"/>
      <c r="ENR928" s="477"/>
      <c r="ENS928" s="477"/>
      <c r="ENT928" s="477"/>
      <c r="ENU928" s="477"/>
      <c r="ENV928" s="477"/>
      <c r="ENW928" s="477"/>
      <c r="ENX928" s="477"/>
      <c r="ENY928" s="477"/>
      <c r="ENZ928" s="477"/>
      <c r="EOA928" s="477"/>
      <c r="EOB928" s="477"/>
      <c r="EOC928" s="477"/>
      <c r="EOD928" s="477"/>
      <c r="EOE928" s="477"/>
      <c r="EOF928" s="477"/>
      <c r="EOG928" s="477"/>
      <c r="EOH928" s="477"/>
      <c r="EOI928" s="477"/>
      <c r="EOJ928" s="477"/>
      <c r="EOK928" s="477"/>
      <c r="EOL928" s="477"/>
      <c r="EOM928" s="477"/>
      <c r="EON928" s="477"/>
      <c r="EOO928" s="477"/>
      <c r="EOP928" s="477"/>
      <c r="EOQ928" s="477"/>
      <c r="EOR928" s="477"/>
      <c r="EOS928" s="477"/>
      <c r="EOT928" s="477"/>
      <c r="EOU928" s="477"/>
      <c r="EOV928" s="477"/>
      <c r="EOW928" s="477"/>
      <c r="EOX928" s="477"/>
      <c r="EOY928" s="477"/>
      <c r="EOZ928" s="477"/>
      <c r="EPA928" s="477"/>
      <c r="EPB928" s="477"/>
      <c r="EPC928" s="477"/>
      <c r="EPD928" s="477"/>
      <c r="EPE928" s="477"/>
      <c r="EPF928" s="477"/>
      <c r="EPG928" s="477"/>
      <c r="EPH928" s="477"/>
      <c r="EPI928" s="477"/>
      <c r="EPJ928" s="477"/>
      <c r="EPK928" s="477"/>
      <c r="EPL928" s="477"/>
      <c r="EPM928" s="477"/>
      <c r="EPN928" s="477"/>
      <c r="EPO928" s="477"/>
      <c r="EPP928" s="477"/>
      <c r="EPQ928" s="477"/>
      <c r="EPR928" s="477"/>
      <c r="EPS928" s="477"/>
      <c r="EPT928" s="477"/>
      <c r="EPU928" s="477"/>
      <c r="EPV928" s="477"/>
      <c r="EPW928" s="477"/>
      <c r="EPX928" s="477"/>
      <c r="EPY928" s="477"/>
      <c r="EPZ928" s="477"/>
      <c r="EQA928" s="477"/>
      <c r="EQB928" s="477"/>
      <c r="EQC928" s="477"/>
      <c r="EQD928" s="477"/>
      <c r="EQE928" s="477"/>
      <c r="EQF928" s="477"/>
      <c r="EQG928" s="477"/>
      <c r="EQH928" s="477"/>
      <c r="EQI928" s="477"/>
      <c r="EQJ928" s="477"/>
      <c r="EQK928" s="477"/>
      <c r="EQL928" s="477"/>
      <c r="EQM928" s="477"/>
      <c r="EQN928" s="477"/>
      <c r="EQO928" s="477"/>
      <c r="EQP928" s="477"/>
      <c r="EQQ928" s="477"/>
      <c r="EQR928" s="477"/>
      <c r="EQS928" s="477"/>
      <c r="EQT928" s="477"/>
      <c r="EQU928" s="477"/>
      <c r="EQV928" s="477"/>
      <c r="EQW928" s="477"/>
      <c r="EQX928" s="477"/>
      <c r="EQY928" s="477"/>
      <c r="EQZ928" s="477"/>
      <c r="ERA928" s="477"/>
      <c r="ERB928" s="477"/>
      <c r="ERC928" s="477"/>
      <c r="ERD928" s="477"/>
      <c r="ERE928" s="477"/>
      <c r="ERF928" s="477"/>
      <c r="ERG928" s="477"/>
      <c r="ERH928" s="477"/>
      <c r="ERI928" s="477"/>
      <c r="ERJ928" s="477"/>
      <c r="ERK928" s="477"/>
      <c r="ERL928" s="477"/>
      <c r="ERM928" s="477"/>
      <c r="ERN928" s="477"/>
      <c r="ERO928" s="477"/>
      <c r="ERP928" s="477"/>
      <c r="ERQ928" s="477"/>
      <c r="ERR928" s="477"/>
      <c r="ERS928" s="477"/>
      <c r="ERT928" s="477"/>
      <c r="ERU928" s="477"/>
      <c r="ERV928" s="477"/>
      <c r="ERW928" s="477"/>
      <c r="ERX928" s="477"/>
      <c r="ERY928" s="477"/>
      <c r="ERZ928" s="477"/>
      <c r="ESA928" s="477"/>
      <c r="ESB928" s="477"/>
      <c r="ESC928" s="477"/>
      <c r="ESD928" s="477"/>
      <c r="ESE928" s="477"/>
      <c r="ESF928" s="477"/>
      <c r="ESG928" s="477"/>
      <c r="ESH928" s="477"/>
      <c r="ESI928" s="477"/>
      <c r="ESJ928" s="477"/>
      <c r="ESK928" s="477"/>
      <c r="ESL928" s="477"/>
      <c r="ESM928" s="477"/>
      <c r="ESN928" s="477"/>
      <c r="ESO928" s="477"/>
      <c r="ESP928" s="477"/>
      <c r="ESQ928" s="477"/>
      <c r="ESR928" s="477"/>
      <c r="ESS928" s="477"/>
      <c r="EST928" s="477"/>
      <c r="ESU928" s="477"/>
      <c r="ESV928" s="477"/>
      <c r="ESW928" s="477"/>
      <c r="ESX928" s="477"/>
      <c r="ESY928" s="477"/>
      <c r="ESZ928" s="477"/>
      <c r="ETA928" s="477"/>
      <c r="ETB928" s="477"/>
      <c r="ETC928" s="477"/>
      <c r="ETD928" s="477"/>
      <c r="ETE928" s="477"/>
      <c r="ETF928" s="477"/>
      <c r="ETG928" s="477"/>
      <c r="ETH928" s="477"/>
      <c r="ETI928" s="477"/>
      <c r="ETJ928" s="477"/>
      <c r="ETK928" s="477"/>
      <c r="ETL928" s="477"/>
      <c r="ETM928" s="477"/>
      <c r="ETN928" s="477"/>
      <c r="ETO928" s="477"/>
      <c r="ETP928" s="477"/>
      <c r="ETQ928" s="477"/>
      <c r="ETR928" s="477"/>
      <c r="ETS928" s="477"/>
      <c r="ETT928" s="477"/>
      <c r="ETU928" s="477"/>
      <c r="ETV928" s="477"/>
      <c r="ETW928" s="477"/>
      <c r="ETX928" s="477"/>
      <c r="ETY928" s="477"/>
      <c r="ETZ928" s="477"/>
      <c r="EUA928" s="477"/>
      <c r="EUB928" s="477"/>
      <c r="EUC928" s="477"/>
      <c r="EUD928" s="477"/>
      <c r="EUE928" s="477"/>
      <c r="EUF928" s="477"/>
      <c r="EUG928" s="477"/>
      <c r="EUH928" s="477"/>
      <c r="EUI928" s="477"/>
      <c r="EUJ928" s="477"/>
      <c r="EUK928" s="477"/>
      <c r="EUL928" s="477"/>
      <c r="EUM928" s="477"/>
      <c r="EUN928" s="477"/>
      <c r="EUO928" s="477"/>
      <c r="EUP928" s="477"/>
      <c r="EUQ928" s="477"/>
      <c r="EUR928" s="477"/>
      <c r="EUS928" s="477"/>
      <c r="EUT928" s="477"/>
      <c r="EUU928" s="477"/>
      <c r="EUV928" s="477"/>
      <c r="EUW928" s="477"/>
      <c r="EUX928" s="477"/>
      <c r="EUY928" s="477"/>
      <c r="EUZ928" s="477"/>
      <c r="EVA928" s="477"/>
      <c r="EVB928" s="477"/>
      <c r="EVC928" s="477"/>
      <c r="EVD928" s="477"/>
      <c r="EVE928" s="477"/>
      <c r="EVF928" s="477"/>
      <c r="EVG928" s="477"/>
      <c r="EVH928" s="477"/>
      <c r="EVI928" s="477"/>
      <c r="EVJ928" s="477"/>
      <c r="EVK928" s="477"/>
      <c r="EVL928" s="477"/>
      <c r="EVM928" s="477"/>
      <c r="EVN928" s="477"/>
      <c r="EVO928" s="477"/>
      <c r="EVP928" s="477"/>
      <c r="EVQ928" s="477"/>
      <c r="EVR928" s="477"/>
      <c r="EVS928" s="477"/>
      <c r="EVT928" s="477"/>
      <c r="EVU928" s="477"/>
      <c r="EVV928" s="477"/>
      <c r="EVW928" s="477"/>
      <c r="EVX928" s="477"/>
      <c r="EVY928" s="477"/>
      <c r="EVZ928" s="477"/>
      <c r="EWA928" s="477"/>
      <c r="EWB928" s="477"/>
      <c r="EWC928" s="477"/>
      <c r="EWD928" s="477"/>
      <c r="EWE928" s="477"/>
      <c r="EWF928" s="477"/>
      <c r="EWG928" s="477"/>
      <c r="EWH928" s="477"/>
      <c r="EWI928" s="477"/>
      <c r="EWJ928" s="477"/>
      <c r="EWK928" s="477"/>
      <c r="EWL928" s="477"/>
      <c r="EWM928" s="477"/>
      <c r="EWN928" s="477"/>
      <c r="EWO928" s="477"/>
      <c r="EWP928" s="477"/>
      <c r="EWQ928" s="477"/>
      <c r="EWR928" s="477"/>
      <c r="EWS928" s="477"/>
      <c r="EWT928" s="477"/>
      <c r="EWU928" s="477"/>
      <c r="EWV928" s="477"/>
      <c r="EWW928" s="477"/>
      <c r="EWX928" s="477"/>
      <c r="EWY928" s="477"/>
      <c r="EWZ928" s="477"/>
      <c r="EXA928" s="477"/>
      <c r="EXB928" s="477"/>
      <c r="EXC928" s="477"/>
      <c r="EXD928" s="477"/>
      <c r="EXE928" s="477"/>
      <c r="EXF928" s="477"/>
      <c r="EXG928" s="477"/>
      <c r="EXH928" s="477"/>
      <c r="EXI928" s="477"/>
      <c r="EXJ928" s="477"/>
      <c r="EXK928" s="477"/>
      <c r="EXL928" s="477"/>
      <c r="EXM928" s="477"/>
      <c r="EXN928" s="477"/>
      <c r="EXO928" s="477"/>
      <c r="EXP928" s="477"/>
      <c r="EXQ928" s="477"/>
      <c r="EXR928" s="477"/>
      <c r="EXS928" s="477"/>
      <c r="EXT928" s="477"/>
      <c r="EXU928" s="477"/>
      <c r="EXV928" s="477"/>
      <c r="EXW928" s="477"/>
      <c r="EXX928" s="477"/>
      <c r="EXY928" s="477"/>
      <c r="EXZ928" s="477"/>
      <c r="EYA928" s="477"/>
      <c r="EYB928" s="477"/>
      <c r="EYC928" s="477"/>
      <c r="EYD928" s="477"/>
      <c r="EYE928" s="477"/>
      <c r="EYF928" s="477"/>
      <c r="EYG928" s="477"/>
      <c r="EYH928" s="477"/>
      <c r="EYI928" s="477"/>
      <c r="EYJ928" s="477"/>
      <c r="EYK928" s="477"/>
      <c r="EYL928" s="477"/>
      <c r="EYM928" s="477"/>
      <c r="EYN928" s="477"/>
      <c r="EYO928" s="477"/>
      <c r="EYP928" s="477"/>
      <c r="EYQ928" s="477"/>
      <c r="EYR928" s="477"/>
      <c r="EYS928" s="477"/>
      <c r="EYT928" s="477"/>
      <c r="EYU928" s="477"/>
      <c r="EYV928" s="477"/>
      <c r="EYW928" s="477"/>
      <c r="EYX928" s="477"/>
      <c r="EYY928" s="477"/>
      <c r="EYZ928" s="477"/>
      <c r="EZA928" s="477"/>
      <c r="EZB928" s="477"/>
      <c r="EZC928" s="477"/>
      <c r="EZD928" s="477"/>
      <c r="EZE928" s="477"/>
      <c r="EZF928" s="477"/>
      <c r="EZG928" s="477"/>
      <c r="EZH928" s="477"/>
      <c r="EZI928" s="477"/>
      <c r="EZJ928" s="477"/>
      <c r="EZK928" s="477"/>
      <c r="EZL928" s="477"/>
      <c r="EZM928" s="477"/>
      <c r="EZN928" s="477"/>
      <c r="EZO928" s="477"/>
      <c r="EZP928" s="477"/>
      <c r="EZQ928" s="477"/>
      <c r="EZR928" s="477"/>
      <c r="EZS928" s="477"/>
      <c r="EZT928" s="477"/>
      <c r="EZU928" s="477"/>
      <c r="EZV928" s="477"/>
      <c r="EZW928" s="477"/>
      <c r="EZX928" s="477"/>
      <c r="EZY928" s="477"/>
      <c r="EZZ928" s="477"/>
      <c r="FAA928" s="477"/>
      <c r="FAB928" s="477"/>
      <c r="FAC928" s="477"/>
      <c r="FAD928" s="477"/>
      <c r="FAE928" s="477"/>
      <c r="FAF928" s="477"/>
      <c r="FAG928" s="477"/>
      <c r="FAH928" s="477"/>
      <c r="FAI928" s="477"/>
      <c r="FAJ928" s="477"/>
      <c r="FAK928" s="477"/>
      <c r="FAL928" s="477"/>
      <c r="FAM928" s="477"/>
      <c r="FAN928" s="477"/>
      <c r="FAO928" s="477"/>
      <c r="FAP928" s="477"/>
      <c r="FAQ928" s="477"/>
      <c r="FAR928" s="477"/>
      <c r="FAS928" s="477"/>
      <c r="FAT928" s="477"/>
      <c r="FAU928" s="477"/>
      <c r="FAV928" s="477"/>
      <c r="FAW928" s="477"/>
      <c r="FAX928" s="477"/>
      <c r="FAY928" s="477"/>
      <c r="FAZ928" s="477"/>
      <c r="FBA928" s="477"/>
      <c r="FBB928" s="477"/>
      <c r="FBC928" s="477"/>
      <c r="FBD928" s="477"/>
      <c r="FBE928" s="477"/>
      <c r="FBF928" s="477"/>
      <c r="FBG928" s="477"/>
      <c r="FBH928" s="477"/>
      <c r="FBI928" s="477"/>
      <c r="FBJ928" s="477"/>
      <c r="FBK928" s="477"/>
      <c r="FBL928" s="477"/>
      <c r="FBM928" s="477"/>
      <c r="FBN928" s="477"/>
      <c r="FBO928" s="477"/>
      <c r="FBP928" s="477"/>
      <c r="FBQ928" s="477"/>
      <c r="FBR928" s="477"/>
      <c r="FBS928" s="477"/>
      <c r="FBT928" s="477"/>
      <c r="FBU928" s="477"/>
      <c r="FBV928" s="477"/>
      <c r="FBW928" s="477"/>
      <c r="FBX928" s="477"/>
      <c r="FBY928" s="477"/>
      <c r="FBZ928" s="477"/>
      <c r="FCA928" s="477"/>
      <c r="FCB928" s="477"/>
      <c r="FCC928" s="477"/>
      <c r="FCD928" s="477"/>
      <c r="FCE928" s="477"/>
      <c r="FCF928" s="477"/>
      <c r="FCG928" s="477"/>
      <c r="FCH928" s="477"/>
      <c r="FCI928" s="477"/>
      <c r="FCJ928" s="477"/>
      <c r="FCK928" s="477"/>
      <c r="FCL928" s="477"/>
      <c r="FCM928" s="477"/>
      <c r="FCN928" s="477"/>
      <c r="FCO928" s="477"/>
      <c r="FCP928" s="477"/>
      <c r="FCQ928" s="477"/>
      <c r="FCR928" s="477"/>
      <c r="FCS928" s="477"/>
      <c r="FCT928" s="477"/>
      <c r="FCU928" s="477"/>
      <c r="FCV928" s="477"/>
      <c r="FCW928" s="477"/>
      <c r="FCX928" s="477"/>
      <c r="FCY928" s="477"/>
      <c r="FCZ928" s="477"/>
      <c r="FDA928" s="477"/>
      <c r="FDB928" s="477"/>
      <c r="FDC928" s="477"/>
      <c r="FDD928" s="477"/>
      <c r="FDE928" s="477"/>
      <c r="FDF928" s="477"/>
      <c r="FDG928" s="477"/>
      <c r="FDH928" s="477"/>
      <c r="FDI928" s="477"/>
      <c r="FDJ928" s="477"/>
      <c r="FDK928" s="477"/>
      <c r="FDL928" s="477"/>
      <c r="FDM928" s="477"/>
      <c r="FDN928" s="477"/>
      <c r="FDO928" s="477"/>
      <c r="FDP928" s="477"/>
      <c r="FDQ928" s="477"/>
      <c r="FDR928" s="477"/>
      <c r="FDS928" s="477"/>
      <c r="FDT928" s="477"/>
      <c r="FDU928" s="477"/>
      <c r="FDV928" s="477"/>
      <c r="FDW928" s="477"/>
      <c r="FDX928" s="477"/>
      <c r="FDY928" s="477"/>
      <c r="FDZ928" s="477"/>
      <c r="FEA928" s="477"/>
      <c r="FEB928" s="477"/>
      <c r="FEC928" s="477"/>
      <c r="FED928" s="477"/>
      <c r="FEE928" s="477"/>
      <c r="FEF928" s="477"/>
      <c r="FEG928" s="477"/>
      <c r="FEH928" s="477"/>
      <c r="FEI928" s="477"/>
      <c r="FEJ928" s="477"/>
      <c r="FEK928" s="477"/>
      <c r="FEL928" s="477"/>
      <c r="FEM928" s="477"/>
      <c r="FEN928" s="477"/>
      <c r="FEO928" s="477"/>
      <c r="FEP928" s="477"/>
      <c r="FEQ928" s="477"/>
      <c r="FER928" s="477"/>
      <c r="FES928" s="477"/>
      <c r="FET928" s="477"/>
      <c r="FEU928" s="477"/>
      <c r="FEV928" s="477"/>
      <c r="FEW928" s="477"/>
      <c r="FEX928" s="477"/>
      <c r="FEY928" s="477"/>
      <c r="FEZ928" s="477"/>
      <c r="FFA928" s="477"/>
      <c r="FFB928" s="477"/>
      <c r="FFC928" s="477"/>
      <c r="FFD928" s="477"/>
      <c r="FFE928" s="477"/>
      <c r="FFF928" s="477"/>
      <c r="FFG928" s="477"/>
      <c r="FFH928" s="477"/>
      <c r="FFI928" s="477"/>
      <c r="FFJ928" s="477"/>
      <c r="FFK928" s="477"/>
      <c r="FFL928" s="477"/>
      <c r="FFM928" s="477"/>
      <c r="FFN928" s="477"/>
      <c r="FFO928" s="477"/>
      <c r="FFP928" s="477"/>
      <c r="FFQ928" s="477"/>
      <c r="FFR928" s="477"/>
      <c r="FFS928" s="477"/>
      <c r="FFT928" s="477"/>
      <c r="FFU928" s="477"/>
      <c r="FFV928" s="477"/>
      <c r="FFW928" s="477"/>
      <c r="FFX928" s="477"/>
      <c r="FFY928" s="477"/>
      <c r="FFZ928" s="477"/>
      <c r="FGA928" s="477"/>
      <c r="FGB928" s="477"/>
      <c r="FGC928" s="477"/>
      <c r="FGD928" s="477"/>
      <c r="FGE928" s="477"/>
      <c r="FGF928" s="477"/>
      <c r="FGG928" s="477"/>
      <c r="FGH928" s="477"/>
      <c r="FGI928" s="477"/>
      <c r="FGJ928" s="477"/>
      <c r="FGK928" s="477"/>
      <c r="FGL928" s="477"/>
      <c r="FGM928" s="477"/>
      <c r="FGN928" s="477"/>
      <c r="FGO928" s="477"/>
      <c r="FGP928" s="477"/>
      <c r="FGQ928" s="477"/>
      <c r="FGR928" s="477"/>
      <c r="FGS928" s="477"/>
      <c r="FGT928" s="477"/>
      <c r="FGU928" s="477"/>
      <c r="FGV928" s="477"/>
      <c r="FGW928" s="477"/>
      <c r="FGX928" s="477"/>
      <c r="FGY928" s="477"/>
      <c r="FGZ928" s="477"/>
      <c r="FHA928" s="477"/>
      <c r="FHB928" s="477"/>
      <c r="FHC928" s="477"/>
      <c r="FHD928" s="477"/>
      <c r="FHE928" s="477"/>
      <c r="FHF928" s="477"/>
      <c r="FHG928" s="477"/>
      <c r="FHH928" s="477"/>
      <c r="FHI928" s="477"/>
      <c r="FHJ928" s="477"/>
      <c r="FHK928" s="477"/>
      <c r="FHL928" s="477"/>
      <c r="FHM928" s="477"/>
      <c r="FHN928" s="477"/>
      <c r="FHO928" s="477"/>
      <c r="FHP928" s="477"/>
      <c r="FHQ928" s="477"/>
      <c r="FHR928" s="477"/>
      <c r="FHS928" s="477"/>
      <c r="FHT928" s="477"/>
      <c r="FHU928" s="477"/>
      <c r="FHV928" s="477"/>
      <c r="FHW928" s="477"/>
      <c r="FHX928" s="477"/>
      <c r="FHY928" s="477"/>
      <c r="FHZ928" s="477"/>
      <c r="FIA928" s="477"/>
      <c r="FIB928" s="477"/>
      <c r="FIC928" s="477"/>
      <c r="FID928" s="477"/>
      <c r="FIE928" s="477"/>
      <c r="FIF928" s="477"/>
      <c r="FIG928" s="477"/>
      <c r="FIH928" s="477"/>
      <c r="FII928" s="477"/>
      <c r="FIJ928" s="477"/>
      <c r="FIK928" s="477"/>
      <c r="FIL928" s="477"/>
      <c r="FIM928" s="477"/>
      <c r="FIN928" s="477"/>
      <c r="FIO928" s="477"/>
      <c r="FIP928" s="477"/>
      <c r="FIQ928" s="477"/>
      <c r="FIR928" s="477"/>
      <c r="FIS928" s="477"/>
      <c r="FIT928" s="477"/>
      <c r="FIU928" s="477"/>
      <c r="FIV928" s="477"/>
      <c r="FIW928" s="477"/>
      <c r="FIX928" s="477"/>
      <c r="FIY928" s="477"/>
      <c r="FIZ928" s="477"/>
      <c r="FJA928" s="477"/>
      <c r="FJB928" s="477"/>
      <c r="FJC928" s="477"/>
      <c r="FJD928" s="477"/>
      <c r="FJE928" s="477"/>
      <c r="FJF928" s="477"/>
      <c r="FJG928" s="477"/>
      <c r="FJH928" s="477"/>
      <c r="FJI928" s="477"/>
      <c r="FJJ928" s="477"/>
      <c r="FJK928" s="477"/>
      <c r="FJL928" s="477"/>
      <c r="FJM928" s="477"/>
      <c r="FJN928" s="477"/>
      <c r="FJO928" s="477"/>
      <c r="FJP928" s="477"/>
      <c r="FJQ928" s="477"/>
      <c r="FJR928" s="477"/>
      <c r="FJS928" s="477"/>
      <c r="FJT928" s="477"/>
      <c r="FJU928" s="477"/>
      <c r="FJV928" s="477"/>
      <c r="FJW928" s="477"/>
      <c r="FJX928" s="477"/>
      <c r="FJY928" s="477"/>
      <c r="FJZ928" s="477"/>
      <c r="FKA928" s="477"/>
      <c r="FKB928" s="477"/>
      <c r="FKC928" s="477"/>
      <c r="FKD928" s="477"/>
      <c r="FKE928" s="477"/>
      <c r="FKF928" s="477"/>
      <c r="FKG928" s="477"/>
      <c r="FKH928" s="477"/>
      <c r="FKI928" s="477"/>
      <c r="FKJ928" s="477"/>
      <c r="FKK928" s="477"/>
      <c r="FKL928" s="477"/>
      <c r="FKM928" s="477"/>
      <c r="FKN928" s="477"/>
      <c r="FKO928" s="477"/>
      <c r="FKP928" s="477"/>
      <c r="FKQ928" s="477"/>
      <c r="FKR928" s="477"/>
      <c r="FKS928" s="477"/>
      <c r="FKT928" s="477"/>
      <c r="FKU928" s="477"/>
      <c r="FKV928" s="477"/>
      <c r="FKW928" s="477"/>
      <c r="FKX928" s="477"/>
      <c r="FKY928" s="477"/>
      <c r="FKZ928" s="477"/>
      <c r="FLA928" s="477"/>
      <c r="FLB928" s="477"/>
      <c r="FLC928" s="477"/>
      <c r="FLD928" s="477"/>
      <c r="FLE928" s="477"/>
      <c r="FLF928" s="477"/>
      <c r="FLG928" s="477"/>
      <c r="FLH928" s="477"/>
      <c r="FLI928" s="477"/>
      <c r="FLJ928" s="477"/>
      <c r="FLK928" s="477"/>
      <c r="FLL928" s="477"/>
      <c r="FLM928" s="477"/>
      <c r="FLN928" s="477"/>
      <c r="FLO928" s="477"/>
      <c r="FLP928" s="477"/>
      <c r="FLQ928" s="477"/>
      <c r="FLR928" s="477"/>
      <c r="FLS928" s="477"/>
      <c r="FLT928" s="477"/>
      <c r="FLU928" s="477"/>
      <c r="FLV928" s="477"/>
      <c r="FLW928" s="477"/>
      <c r="FLX928" s="477"/>
      <c r="FLY928" s="477"/>
      <c r="FLZ928" s="477"/>
      <c r="FMA928" s="477"/>
      <c r="FMB928" s="477"/>
      <c r="FMC928" s="477"/>
      <c r="FMD928" s="477"/>
      <c r="FME928" s="477"/>
      <c r="FMF928" s="477"/>
      <c r="FMG928" s="477"/>
      <c r="FMH928" s="477"/>
      <c r="FMI928" s="477"/>
      <c r="FMJ928" s="477"/>
      <c r="FMK928" s="477"/>
      <c r="FML928" s="477"/>
      <c r="FMM928" s="477"/>
      <c r="FMN928" s="477"/>
      <c r="FMO928" s="477"/>
      <c r="FMP928" s="477"/>
      <c r="FMQ928" s="477"/>
      <c r="FMR928" s="477"/>
      <c r="FMS928" s="477"/>
      <c r="FMT928" s="477"/>
      <c r="FMU928" s="477"/>
      <c r="FMV928" s="477"/>
      <c r="FMW928" s="477"/>
      <c r="FMX928" s="477"/>
      <c r="FMY928" s="477"/>
      <c r="FMZ928" s="477"/>
      <c r="FNA928" s="477"/>
      <c r="FNB928" s="477"/>
      <c r="FNC928" s="477"/>
      <c r="FND928" s="477"/>
      <c r="FNE928" s="477"/>
      <c r="FNF928" s="477"/>
      <c r="FNG928" s="477"/>
      <c r="FNH928" s="477"/>
      <c r="FNI928" s="477"/>
      <c r="FNJ928" s="477"/>
      <c r="FNK928" s="477"/>
      <c r="FNL928" s="477"/>
      <c r="FNM928" s="477"/>
      <c r="FNN928" s="477"/>
      <c r="FNO928" s="477"/>
      <c r="FNP928" s="477"/>
      <c r="FNQ928" s="477"/>
      <c r="FNR928" s="477"/>
      <c r="FNS928" s="477"/>
      <c r="FNT928" s="477"/>
      <c r="FNU928" s="477"/>
      <c r="FNV928" s="477"/>
      <c r="FNW928" s="477"/>
      <c r="FNX928" s="477"/>
      <c r="FNY928" s="477"/>
      <c r="FNZ928" s="477"/>
      <c r="FOA928" s="477"/>
      <c r="FOB928" s="477"/>
      <c r="FOC928" s="477"/>
      <c r="FOD928" s="477"/>
      <c r="FOE928" s="477"/>
      <c r="FOF928" s="477"/>
      <c r="FOG928" s="477"/>
      <c r="FOH928" s="477"/>
      <c r="FOI928" s="477"/>
      <c r="FOJ928" s="477"/>
      <c r="FOK928" s="477"/>
      <c r="FOL928" s="477"/>
      <c r="FOM928" s="477"/>
      <c r="FON928" s="477"/>
      <c r="FOO928" s="477"/>
      <c r="FOP928" s="477"/>
      <c r="FOQ928" s="477"/>
      <c r="FOR928" s="477"/>
      <c r="FOS928" s="477"/>
      <c r="FOT928" s="477"/>
      <c r="FOU928" s="477"/>
      <c r="FOV928" s="477"/>
      <c r="FOW928" s="477"/>
      <c r="FOX928" s="477"/>
      <c r="FOY928" s="477"/>
      <c r="FOZ928" s="477"/>
      <c r="FPA928" s="477"/>
      <c r="FPB928" s="477"/>
      <c r="FPC928" s="477"/>
      <c r="FPD928" s="477"/>
      <c r="FPE928" s="477"/>
      <c r="FPF928" s="477"/>
      <c r="FPG928" s="477"/>
      <c r="FPH928" s="477"/>
      <c r="FPI928" s="477"/>
      <c r="FPJ928" s="477"/>
      <c r="FPK928" s="477"/>
      <c r="FPL928" s="477"/>
      <c r="FPM928" s="477"/>
      <c r="FPN928" s="477"/>
      <c r="FPO928" s="477"/>
      <c r="FPP928" s="477"/>
      <c r="FPQ928" s="477"/>
      <c r="FPR928" s="477"/>
      <c r="FPS928" s="477"/>
      <c r="FPT928" s="477"/>
      <c r="FPU928" s="477"/>
      <c r="FPV928" s="477"/>
      <c r="FPW928" s="477"/>
      <c r="FPX928" s="477"/>
      <c r="FPY928" s="477"/>
      <c r="FPZ928" s="477"/>
      <c r="FQA928" s="477"/>
      <c r="FQB928" s="477"/>
      <c r="FQC928" s="477"/>
      <c r="FQD928" s="477"/>
      <c r="FQE928" s="477"/>
      <c r="FQF928" s="477"/>
      <c r="FQG928" s="477"/>
      <c r="FQH928" s="477"/>
      <c r="FQI928" s="477"/>
      <c r="FQJ928" s="477"/>
      <c r="FQK928" s="477"/>
      <c r="FQL928" s="477"/>
      <c r="FQM928" s="477"/>
      <c r="FQN928" s="477"/>
      <c r="FQO928" s="477"/>
      <c r="FQP928" s="477"/>
      <c r="FQQ928" s="477"/>
      <c r="FQR928" s="477"/>
      <c r="FQS928" s="477"/>
      <c r="FQT928" s="477"/>
      <c r="FQU928" s="477"/>
      <c r="FQV928" s="477"/>
      <c r="FQW928" s="477"/>
      <c r="FQX928" s="477"/>
      <c r="FQY928" s="477"/>
      <c r="FQZ928" s="477"/>
      <c r="FRA928" s="477"/>
      <c r="FRB928" s="477"/>
      <c r="FRC928" s="477"/>
      <c r="FRD928" s="477"/>
      <c r="FRE928" s="477"/>
      <c r="FRF928" s="477"/>
      <c r="FRG928" s="477"/>
      <c r="FRH928" s="477"/>
      <c r="FRI928" s="477"/>
      <c r="FRJ928" s="477"/>
      <c r="FRK928" s="477"/>
      <c r="FRL928" s="477"/>
      <c r="FRM928" s="477"/>
      <c r="FRN928" s="477"/>
      <c r="FRO928" s="477"/>
      <c r="FRP928" s="477"/>
      <c r="FRQ928" s="477"/>
      <c r="FRR928" s="477"/>
      <c r="FRS928" s="477"/>
      <c r="FRT928" s="477"/>
      <c r="FRU928" s="477"/>
      <c r="FRV928" s="477"/>
      <c r="FRW928" s="477"/>
      <c r="FRX928" s="477"/>
      <c r="FRY928" s="477"/>
      <c r="FRZ928" s="477"/>
      <c r="FSA928" s="477"/>
      <c r="FSB928" s="477"/>
      <c r="FSC928" s="477"/>
      <c r="FSD928" s="477"/>
      <c r="FSE928" s="477"/>
      <c r="FSF928" s="477"/>
      <c r="FSG928" s="477"/>
      <c r="FSH928" s="477"/>
      <c r="FSI928" s="477"/>
      <c r="FSJ928" s="477"/>
      <c r="FSK928" s="477"/>
      <c r="FSL928" s="477"/>
      <c r="FSM928" s="477"/>
      <c r="FSN928" s="477"/>
      <c r="FSO928" s="477"/>
      <c r="FSP928" s="477"/>
      <c r="FSQ928" s="477"/>
      <c r="FSR928" s="477"/>
      <c r="FSS928" s="477"/>
      <c r="FST928" s="477"/>
      <c r="FSU928" s="477"/>
      <c r="FSV928" s="477"/>
      <c r="FSW928" s="477"/>
      <c r="FSX928" s="477"/>
      <c r="FSY928" s="477"/>
      <c r="FSZ928" s="477"/>
      <c r="FTA928" s="477"/>
      <c r="FTB928" s="477"/>
      <c r="FTC928" s="477"/>
      <c r="FTD928" s="477"/>
      <c r="FTE928" s="477"/>
      <c r="FTF928" s="477"/>
      <c r="FTG928" s="477"/>
      <c r="FTH928" s="477"/>
      <c r="FTI928" s="477"/>
      <c r="FTJ928" s="477"/>
      <c r="FTK928" s="477"/>
      <c r="FTL928" s="477"/>
      <c r="FTM928" s="477"/>
      <c r="FTN928" s="477"/>
      <c r="FTO928" s="477"/>
      <c r="FTP928" s="477"/>
      <c r="FTQ928" s="477"/>
      <c r="FTR928" s="477"/>
      <c r="FTS928" s="477"/>
      <c r="FTT928" s="477"/>
      <c r="FTU928" s="477"/>
      <c r="FTV928" s="477"/>
      <c r="FTW928" s="477"/>
      <c r="FTX928" s="477"/>
      <c r="FTY928" s="477"/>
      <c r="FTZ928" s="477"/>
      <c r="FUA928" s="477"/>
      <c r="FUB928" s="477"/>
      <c r="FUC928" s="477"/>
      <c r="FUD928" s="477"/>
      <c r="FUE928" s="477"/>
      <c r="FUF928" s="477"/>
      <c r="FUG928" s="477"/>
      <c r="FUH928" s="477"/>
      <c r="FUI928" s="477"/>
      <c r="FUJ928" s="477"/>
      <c r="FUK928" s="477"/>
      <c r="FUL928" s="477"/>
      <c r="FUM928" s="477"/>
      <c r="FUN928" s="477"/>
      <c r="FUO928" s="477"/>
      <c r="FUP928" s="477"/>
      <c r="FUQ928" s="477"/>
      <c r="FUR928" s="477"/>
      <c r="FUS928" s="477"/>
      <c r="FUT928" s="477"/>
      <c r="FUU928" s="477"/>
      <c r="FUV928" s="477"/>
      <c r="FUW928" s="477"/>
      <c r="FUX928" s="477"/>
      <c r="FUY928" s="477"/>
      <c r="FUZ928" s="477"/>
      <c r="FVA928" s="477"/>
      <c r="FVB928" s="477"/>
      <c r="FVC928" s="477"/>
      <c r="FVD928" s="477"/>
      <c r="FVE928" s="477"/>
      <c r="FVF928" s="477"/>
      <c r="FVG928" s="477"/>
      <c r="FVH928" s="477"/>
      <c r="FVI928" s="477"/>
      <c r="FVJ928" s="477"/>
      <c r="FVK928" s="477"/>
      <c r="FVL928" s="477"/>
      <c r="FVM928" s="477"/>
      <c r="FVN928" s="477"/>
      <c r="FVO928" s="477"/>
      <c r="FVP928" s="477"/>
      <c r="FVQ928" s="477"/>
      <c r="FVR928" s="477"/>
      <c r="FVS928" s="477"/>
      <c r="FVT928" s="477"/>
      <c r="FVU928" s="477"/>
      <c r="FVV928" s="477"/>
      <c r="FVW928" s="477"/>
      <c r="FVX928" s="477"/>
      <c r="FVY928" s="477"/>
      <c r="FVZ928" s="477"/>
      <c r="FWA928" s="477"/>
      <c r="FWB928" s="477"/>
      <c r="FWC928" s="477"/>
      <c r="FWD928" s="477"/>
      <c r="FWE928" s="477"/>
      <c r="FWF928" s="477"/>
      <c r="FWG928" s="477"/>
      <c r="FWH928" s="477"/>
      <c r="FWI928" s="477"/>
      <c r="FWJ928" s="477"/>
      <c r="FWK928" s="477"/>
      <c r="FWL928" s="477"/>
      <c r="FWM928" s="477"/>
      <c r="FWN928" s="477"/>
      <c r="FWO928" s="477"/>
      <c r="FWP928" s="477"/>
      <c r="FWQ928" s="477"/>
      <c r="FWR928" s="477"/>
      <c r="FWS928" s="477"/>
      <c r="FWT928" s="477"/>
      <c r="FWU928" s="477"/>
      <c r="FWV928" s="477"/>
      <c r="FWW928" s="477"/>
      <c r="FWX928" s="477"/>
      <c r="FWY928" s="477"/>
      <c r="FWZ928" s="477"/>
      <c r="FXA928" s="477"/>
      <c r="FXB928" s="477"/>
      <c r="FXC928" s="477"/>
      <c r="FXD928" s="477"/>
      <c r="FXE928" s="477"/>
      <c r="FXF928" s="477"/>
      <c r="FXG928" s="477"/>
      <c r="FXH928" s="477"/>
      <c r="FXI928" s="477"/>
      <c r="FXJ928" s="477"/>
      <c r="FXK928" s="477"/>
      <c r="FXL928" s="477"/>
      <c r="FXM928" s="477"/>
      <c r="FXN928" s="477"/>
      <c r="FXO928" s="477"/>
      <c r="FXP928" s="477"/>
      <c r="FXQ928" s="477"/>
      <c r="FXR928" s="477"/>
      <c r="FXS928" s="477"/>
      <c r="FXT928" s="477"/>
      <c r="FXU928" s="477"/>
      <c r="FXV928" s="477"/>
      <c r="FXW928" s="477"/>
      <c r="FXX928" s="477"/>
      <c r="FXY928" s="477"/>
      <c r="FXZ928" s="477"/>
      <c r="FYA928" s="477"/>
      <c r="FYB928" s="477"/>
      <c r="FYC928" s="477"/>
      <c r="FYD928" s="477"/>
      <c r="FYE928" s="477"/>
      <c r="FYF928" s="477"/>
      <c r="FYG928" s="477"/>
      <c r="FYH928" s="477"/>
      <c r="FYI928" s="477"/>
      <c r="FYJ928" s="477"/>
      <c r="FYK928" s="477"/>
      <c r="FYL928" s="477"/>
      <c r="FYM928" s="477"/>
      <c r="FYN928" s="477"/>
      <c r="FYO928" s="477"/>
      <c r="FYP928" s="477"/>
      <c r="FYQ928" s="477"/>
      <c r="FYR928" s="477"/>
      <c r="FYS928" s="477"/>
      <c r="FYT928" s="477"/>
      <c r="FYU928" s="477"/>
      <c r="FYV928" s="477"/>
      <c r="FYW928" s="477"/>
      <c r="FYX928" s="477"/>
      <c r="FYY928" s="477"/>
      <c r="FYZ928" s="477"/>
      <c r="FZA928" s="477"/>
      <c r="FZB928" s="477"/>
      <c r="FZC928" s="477"/>
      <c r="FZD928" s="477"/>
      <c r="FZE928" s="477"/>
      <c r="FZF928" s="477"/>
      <c r="FZG928" s="477"/>
      <c r="FZH928" s="477"/>
      <c r="FZI928" s="477"/>
      <c r="FZJ928" s="477"/>
      <c r="FZK928" s="477"/>
      <c r="FZL928" s="477"/>
      <c r="FZM928" s="477"/>
      <c r="FZN928" s="477"/>
      <c r="FZO928" s="477"/>
      <c r="FZP928" s="477"/>
      <c r="FZQ928" s="477"/>
      <c r="FZR928" s="477"/>
      <c r="FZS928" s="477"/>
      <c r="FZT928" s="477"/>
      <c r="FZU928" s="477"/>
      <c r="FZV928" s="477"/>
      <c r="FZW928" s="477"/>
      <c r="FZX928" s="477"/>
      <c r="FZY928" s="477"/>
      <c r="FZZ928" s="477"/>
      <c r="GAA928" s="477"/>
      <c r="GAB928" s="477"/>
      <c r="GAC928" s="477"/>
      <c r="GAD928" s="477"/>
      <c r="GAE928" s="477"/>
      <c r="GAF928" s="477"/>
      <c r="GAG928" s="477"/>
      <c r="GAH928" s="477"/>
      <c r="GAI928" s="477"/>
      <c r="GAJ928" s="477"/>
      <c r="GAK928" s="477"/>
      <c r="GAL928" s="477"/>
      <c r="GAM928" s="477"/>
      <c r="GAN928" s="477"/>
      <c r="GAO928" s="477"/>
      <c r="GAP928" s="477"/>
      <c r="GAQ928" s="477"/>
      <c r="GAR928" s="477"/>
      <c r="GAS928" s="477"/>
      <c r="GAT928" s="477"/>
      <c r="GAU928" s="477"/>
      <c r="GAV928" s="477"/>
      <c r="GAW928" s="477"/>
      <c r="GAX928" s="477"/>
      <c r="GAY928" s="477"/>
      <c r="GAZ928" s="477"/>
      <c r="GBA928" s="477"/>
      <c r="GBB928" s="477"/>
      <c r="GBC928" s="477"/>
      <c r="GBD928" s="477"/>
      <c r="GBE928" s="477"/>
      <c r="GBF928" s="477"/>
      <c r="GBG928" s="477"/>
      <c r="GBH928" s="477"/>
      <c r="GBI928" s="477"/>
      <c r="GBJ928" s="477"/>
      <c r="GBK928" s="477"/>
      <c r="GBL928" s="477"/>
      <c r="GBM928" s="477"/>
      <c r="GBN928" s="477"/>
      <c r="GBO928" s="477"/>
      <c r="GBP928" s="477"/>
      <c r="GBQ928" s="477"/>
      <c r="GBR928" s="477"/>
      <c r="GBS928" s="477"/>
      <c r="GBT928" s="477"/>
      <c r="GBU928" s="477"/>
      <c r="GBV928" s="477"/>
      <c r="GBW928" s="477"/>
      <c r="GBX928" s="477"/>
      <c r="GBY928" s="477"/>
      <c r="GBZ928" s="477"/>
      <c r="GCA928" s="477"/>
      <c r="GCB928" s="477"/>
      <c r="GCC928" s="477"/>
      <c r="GCD928" s="477"/>
      <c r="GCE928" s="477"/>
      <c r="GCF928" s="477"/>
      <c r="GCG928" s="477"/>
      <c r="GCH928" s="477"/>
      <c r="GCI928" s="477"/>
      <c r="GCJ928" s="477"/>
      <c r="GCK928" s="477"/>
      <c r="GCL928" s="477"/>
      <c r="GCM928" s="477"/>
      <c r="GCN928" s="477"/>
      <c r="GCO928" s="477"/>
      <c r="GCP928" s="477"/>
      <c r="GCQ928" s="477"/>
      <c r="GCR928" s="477"/>
      <c r="GCS928" s="477"/>
      <c r="GCT928" s="477"/>
      <c r="GCU928" s="477"/>
      <c r="GCV928" s="477"/>
      <c r="GCW928" s="477"/>
      <c r="GCX928" s="477"/>
      <c r="GCY928" s="477"/>
      <c r="GCZ928" s="477"/>
      <c r="GDA928" s="477"/>
      <c r="GDB928" s="477"/>
      <c r="GDC928" s="477"/>
      <c r="GDD928" s="477"/>
      <c r="GDE928" s="477"/>
      <c r="GDF928" s="477"/>
      <c r="GDG928" s="477"/>
      <c r="GDH928" s="477"/>
      <c r="GDI928" s="477"/>
      <c r="GDJ928" s="477"/>
      <c r="GDK928" s="477"/>
      <c r="GDL928" s="477"/>
      <c r="GDM928" s="477"/>
      <c r="GDN928" s="477"/>
      <c r="GDO928" s="477"/>
      <c r="GDP928" s="477"/>
      <c r="GDQ928" s="477"/>
      <c r="GDR928" s="477"/>
      <c r="GDS928" s="477"/>
      <c r="GDT928" s="477"/>
      <c r="GDU928" s="477"/>
      <c r="GDV928" s="477"/>
      <c r="GDW928" s="477"/>
      <c r="GDX928" s="477"/>
      <c r="GDY928" s="477"/>
      <c r="GDZ928" s="477"/>
      <c r="GEA928" s="477"/>
      <c r="GEB928" s="477"/>
      <c r="GEC928" s="477"/>
      <c r="GED928" s="477"/>
      <c r="GEE928" s="477"/>
      <c r="GEF928" s="477"/>
      <c r="GEG928" s="477"/>
      <c r="GEH928" s="477"/>
      <c r="GEI928" s="477"/>
      <c r="GEJ928" s="477"/>
      <c r="GEK928" s="477"/>
      <c r="GEL928" s="477"/>
      <c r="GEM928" s="477"/>
      <c r="GEN928" s="477"/>
      <c r="GEO928" s="477"/>
      <c r="GEP928" s="477"/>
      <c r="GEQ928" s="477"/>
      <c r="GER928" s="477"/>
      <c r="GES928" s="477"/>
      <c r="GET928" s="477"/>
      <c r="GEU928" s="477"/>
      <c r="GEV928" s="477"/>
      <c r="GEW928" s="477"/>
      <c r="GEX928" s="477"/>
      <c r="GEY928" s="477"/>
      <c r="GEZ928" s="477"/>
      <c r="GFA928" s="477"/>
      <c r="GFB928" s="477"/>
      <c r="GFC928" s="477"/>
      <c r="GFD928" s="477"/>
      <c r="GFE928" s="477"/>
      <c r="GFF928" s="477"/>
      <c r="GFG928" s="477"/>
      <c r="GFH928" s="477"/>
      <c r="GFI928" s="477"/>
      <c r="GFJ928" s="477"/>
      <c r="GFK928" s="477"/>
      <c r="GFL928" s="477"/>
      <c r="GFM928" s="477"/>
      <c r="GFN928" s="477"/>
      <c r="GFO928" s="477"/>
      <c r="GFP928" s="477"/>
      <c r="GFQ928" s="477"/>
      <c r="GFR928" s="477"/>
      <c r="GFS928" s="477"/>
      <c r="GFT928" s="477"/>
      <c r="GFU928" s="477"/>
      <c r="GFV928" s="477"/>
      <c r="GFW928" s="477"/>
      <c r="GFX928" s="477"/>
      <c r="GFY928" s="477"/>
      <c r="GFZ928" s="477"/>
      <c r="GGA928" s="477"/>
      <c r="GGB928" s="477"/>
      <c r="GGC928" s="477"/>
      <c r="GGD928" s="477"/>
      <c r="GGE928" s="477"/>
      <c r="GGF928" s="477"/>
      <c r="GGG928" s="477"/>
      <c r="GGH928" s="477"/>
      <c r="GGI928" s="477"/>
      <c r="GGJ928" s="477"/>
      <c r="GGK928" s="477"/>
      <c r="GGL928" s="477"/>
      <c r="GGM928" s="477"/>
      <c r="GGN928" s="477"/>
      <c r="GGO928" s="477"/>
      <c r="GGP928" s="477"/>
      <c r="GGQ928" s="477"/>
      <c r="GGR928" s="477"/>
      <c r="GGS928" s="477"/>
      <c r="GGT928" s="477"/>
      <c r="GGU928" s="477"/>
      <c r="GGV928" s="477"/>
      <c r="GGW928" s="477"/>
      <c r="GGX928" s="477"/>
      <c r="GGY928" s="477"/>
      <c r="GGZ928" s="477"/>
      <c r="GHA928" s="477"/>
      <c r="GHB928" s="477"/>
      <c r="GHC928" s="477"/>
      <c r="GHD928" s="477"/>
      <c r="GHE928" s="477"/>
      <c r="GHF928" s="477"/>
      <c r="GHG928" s="477"/>
      <c r="GHH928" s="477"/>
      <c r="GHI928" s="477"/>
      <c r="GHJ928" s="477"/>
      <c r="GHK928" s="477"/>
      <c r="GHL928" s="477"/>
      <c r="GHM928" s="477"/>
      <c r="GHN928" s="477"/>
      <c r="GHO928" s="477"/>
      <c r="GHP928" s="477"/>
      <c r="GHQ928" s="477"/>
      <c r="GHR928" s="477"/>
      <c r="GHS928" s="477"/>
      <c r="GHT928" s="477"/>
      <c r="GHU928" s="477"/>
      <c r="GHV928" s="477"/>
      <c r="GHW928" s="477"/>
      <c r="GHX928" s="477"/>
      <c r="GHY928" s="477"/>
      <c r="GHZ928" s="477"/>
      <c r="GIA928" s="477"/>
      <c r="GIB928" s="477"/>
      <c r="GIC928" s="477"/>
      <c r="GID928" s="477"/>
      <c r="GIE928" s="477"/>
      <c r="GIF928" s="477"/>
      <c r="GIG928" s="477"/>
      <c r="GIH928" s="477"/>
      <c r="GII928" s="477"/>
      <c r="GIJ928" s="477"/>
      <c r="GIK928" s="477"/>
      <c r="GIL928" s="477"/>
      <c r="GIM928" s="477"/>
      <c r="GIN928" s="477"/>
      <c r="GIO928" s="477"/>
      <c r="GIP928" s="477"/>
      <c r="GIQ928" s="477"/>
      <c r="GIR928" s="477"/>
      <c r="GIS928" s="477"/>
      <c r="GIT928" s="477"/>
      <c r="GIU928" s="477"/>
      <c r="GIV928" s="477"/>
      <c r="GIW928" s="477"/>
      <c r="GIX928" s="477"/>
      <c r="GIY928" s="477"/>
      <c r="GIZ928" s="477"/>
      <c r="GJA928" s="477"/>
      <c r="GJB928" s="477"/>
      <c r="GJC928" s="477"/>
      <c r="GJD928" s="477"/>
      <c r="GJE928" s="477"/>
      <c r="GJF928" s="477"/>
      <c r="GJG928" s="477"/>
      <c r="GJH928" s="477"/>
      <c r="GJI928" s="477"/>
      <c r="GJJ928" s="477"/>
      <c r="GJK928" s="477"/>
      <c r="GJL928" s="477"/>
      <c r="GJM928" s="477"/>
      <c r="GJN928" s="477"/>
      <c r="GJO928" s="477"/>
      <c r="GJP928" s="477"/>
      <c r="GJQ928" s="477"/>
      <c r="GJR928" s="477"/>
      <c r="GJS928" s="477"/>
      <c r="GJT928" s="477"/>
      <c r="GJU928" s="477"/>
      <c r="GJV928" s="477"/>
      <c r="GJW928" s="477"/>
      <c r="GJX928" s="477"/>
      <c r="GJY928" s="477"/>
      <c r="GJZ928" s="477"/>
      <c r="GKA928" s="477"/>
      <c r="GKB928" s="477"/>
      <c r="GKC928" s="477"/>
      <c r="GKD928" s="477"/>
      <c r="GKE928" s="477"/>
      <c r="GKF928" s="477"/>
      <c r="GKG928" s="477"/>
      <c r="GKH928" s="477"/>
      <c r="GKI928" s="477"/>
      <c r="GKJ928" s="477"/>
      <c r="GKK928" s="477"/>
      <c r="GKL928" s="477"/>
      <c r="GKM928" s="477"/>
      <c r="GKN928" s="477"/>
      <c r="GKO928" s="477"/>
      <c r="GKP928" s="477"/>
      <c r="GKQ928" s="477"/>
      <c r="GKR928" s="477"/>
      <c r="GKS928" s="477"/>
      <c r="GKT928" s="477"/>
      <c r="GKU928" s="477"/>
      <c r="GKV928" s="477"/>
      <c r="GKW928" s="477"/>
      <c r="GKX928" s="477"/>
      <c r="GKY928" s="477"/>
      <c r="GKZ928" s="477"/>
      <c r="GLA928" s="477"/>
      <c r="GLB928" s="477"/>
      <c r="GLC928" s="477"/>
      <c r="GLD928" s="477"/>
      <c r="GLE928" s="477"/>
      <c r="GLF928" s="477"/>
      <c r="GLG928" s="477"/>
      <c r="GLH928" s="477"/>
      <c r="GLI928" s="477"/>
      <c r="GLJ928" s="477"/>
      <c r="GLK928" s="477"/>
      <c r="GLL928" s="477"/>
      <c r="GLM928" s="477"/>
      <c r="GLN928" s="477"/>
      <c r="GLO928" s="477"/>
      <c r="GLP928" s="477"/>
      <c r="GLQ928" s="477"/>
      <c r="GLR928" s="477"/>
      <c r="GLS928" s="477"/>
      <c r="GLT928" s="477"/>
      <c r="GLU928" s="477"/>
      <c r="GLV928" s="477"/>
      <c r="GLW928" s="477"/>
      <c r="GLX928" s="477"/>
      <c r="GLY928" s="477"/>
      <c r="GLZ928" s="477"/>
      <c r="GMA928" s="477"/>
      <c r="GMB928" s="477"/>
      <c r="GMC928" s="477"/>
      <c r="GMD928" s="477"/>
      <c r="GME928" s="477"/>
      <c r="GMF928" s="477"/>
      <c r="GMG928" s="477"/>
      <c r="GMH928" s="477"/>
      <c r="GMI928" s="477"/>
      <c r="GMJ928" s="477"/>
      <c r="GMK928" s="477"/>
      <c r="GML928" s="477"/>
      <c r="GMM928" s="477"/>
      <c r="GMN928" s="477"/>
      <c r="GMO928" s="477"/>
      <c r="GMP928" s="477"/>
      <c r="GMQ928" s="477"/>
      <c r="GMR928" s="477"/>
      <c r="GMS928" s="477"/>
      <c r="GMT928" s="477"/>
      <c r="GMU928" s="477"/>
      <c r="GMV928" s="477"/>
      <c r="GMW928" s="477"/>
      <c r="GMX928" s="477"/>
      <c r="GMY928" s="477"/>
      <c r="GMZ928" s="477"/>
      <c r="GNA928" s="477"/>
      <c r="GNB928" s="477"/>
      <c r="GNC928" s="477"/>
      <c r="GND928" s="477"/>
      <c r="GNE928" s="477"/>
      <c r="GNF928" s="477"/>
      <c r="GNG928" s="477"/>
      <c r="GNH928" s="477"/>
      <c r="GNI928" s="477"/>
      <c r="GNJ928" s="477"/>
      <c r="GNK928" s="477"/>
      <c r="GNL928" s="477"/>
      <c r="GNM928" s="477"/>
      <c r="GNN928" s="477"/>
      <c r="GNO928" s="477"/>
      <c r="GNP928" s="477"/>
      <c r="GNQ928" s="477"/>
      <c r="GNR928" s="477"/>
      <c r="GNS928" s="477"/>
      <c r="GNT928" s="477"/>
      <c r="GNU928" s="477"/>
      <c r="GNV928" s="477"/>
      <c r="GNW928" s="477"/>
      <c r="GNX928" s="477"/>
      <c r="GNY928" s="477"/>
      <c r="GNZ928" s="477"/>
      <c r="GOA928" s="477"/>
      <c r="GOB928" s="477"/>
      <c r="GOC928" s="477"/>
      <c r="GOD928" s="477"/>
      <c r="GOE928" s="477"/>
      <c r="GOF928" s="477"/>
      <c r="GOG928" s="477"/>
      <c r="GOH928" s="477"/>
      <c r="GOI928" s="477"/>
      <c r="GOJ928" s="477"/>
      <c r="GOK928" s="477"/>
      <c r="GOL928" s="477"/>
      <c r="GOM928" s="477"/>
      <c r="GON928" s="477"/>
      <c r="GOO928" s="477"/>
      <c r="GOP928" s="477"/>
      <c r="GOQ928" s="477"/>
      <c r="GOR928" s="477"/>
      <c r="GOS928" s="477"/>
      <c r="GOT928" s="477"/>
      <c r="GOU928" s="477"/>
      <c r="GOV928" s="477"/>
      <c r="GOW928" s="477"/>
      <c r="GOX928" s="477"/>
      <c r="GOY928" s="477"/>
      <c r="GOZ928" s="477"/>
      <c r="GPA928" s="477"/>
      <c r="GPB928" s="477"/>
      <c r="GPC928" s="477"/>
      <c r="GPD928" s="477"/>
      <c r="GPE928" s="477"/>
      <c r="GPF928" s="477"/>
      <c r="GPG928" s="477"/>
      <c r="GPH928" s="477"/>
      <c r="GPI928" s="477"/>
      <c r="GPJ928" s="477"/>
      <c r="GPK928" s="477"/>
      <c r="GPL928" s="477"/>
      <c r="GPM928" s="477"/>
      <c r="GPN928" s="477"/>
      <c r="GPO928" s="477"/>
      <c r="GPP928" s="477"/>
      <c r="GPQ928" s="477"/>
      <c r="GPR928" s="477"/>
      <c r="GPS928" s="477"/>
      <c r="GPT928" s="477"/>
      <c r="GPU928" s="477"/>
      <c r="GPV928" s="477"/>
      <c r="GPW928" s="477"/>
      <c r="GPX928" s="477"/>
      <c r="GPY928" s="477"/>
      <c r="GPZ928" s="477"/>
      <c r="GQA928" s="477"/>
      <c r="GQB928" s="477"/>
      <c r="GQC928" s="477"/>
      <c r="GQD928" s="477"/>
      <c r="GQE928" s="477"/>
      <c r="GQF928" s="477"/>
      <c r="GQG928" s="477"/>
      <c r="GQH928" s="477"/>
      <c r="GQI928" s="477"/>
      <c r="GQJ928" s="477"/>
      <c r="GQK928" s="477"/>
      <c r="GQL928" s="477"/>
      <c r="GQM928" s="477"/>
      <c r="GQN928" s="477"/>
      <c r="GQO928" s="477"/>
      <c r="GQP928" s="477"/>
      <c r="GQQ928" s="477"/>
      <c r="GQR928" s="477"/>
      <c r="GQS928" s="477"/>
      <c r="GQT928" s="477"/>
      <c r="GQU928" s="477"/>
      <c r="GQV928" s="477"/>
      <c r="GQW928" s="477"/>
      <c r="GQX928" s="477"/>
      <c r="GQY928" s="477"/>
      <c r="GQZ928" s="477"/>
      <c r="GRA928" s="477"/>
      <c r="GRB928" s="477"/>
      <c r="GRC928" s="477"/>
      <c r="GRD928" s="477"/>
      <c r="GRE928" s="477"/>
      <c r="GRF928" s="477"/>
      <c r="GRG928" s="477"/>
      <c r="GRH928" s="477"/>
      <c r="GRI928" s="477"/>
      <c r="GRJ928" s="477"/>
      <c r="GRK928" s="477"/>
      <c r="GRL928" s="477"/>
      <c r="GRM928" s="477"/>
      <c r="GRN928" s="477"/>
      <c r="GRO928" s="477"/>
      <c r="GRP928" s="477"/>
      <c r="GRQ928" s="477"/>
      <c r="GRR928" s="477"/>
      <c r="GRS928" s="477"/>
      <c r="GRT928" s="477"/>
      <c r="GRU928" s="477"/>
      <c r="GRV928" s="477"/>
      <c r="GRW928" s="477"/>
      <c r="GRX928" s="477"/>
      <c r="GRY928" s="477"/>
      <c r="GRZ928" s="477"/>
      <c r="GSA928" s="477"/>
      <c r="GSB928" s="477"/>
      <c r="GSC928" s="477"/>
      <c r="GSD928" s="477"/>
      <c r="GSE928" s="477"/>
      <c r="GSF928" s="477"/>
      <c r="GSG928" s="477"/>
      <c r="GSH928" s="477"/>
      <c r="GSI928" s="477"/>
      <c r="GSJ928" s="477"/>
      <c r="GSK928" s="477"/>
      <c r="GSL928" s="477"/>
      <c r="GSM928" s="477"/>
      <c r="GSN928" s="477"/>
      <c r="GSO928" s="477"/>
      <c r="GSP928" s="477"/>
      <c r="GSQ928" s="477"/>
      <c r="GSR928" s="477"/>
      <c r="GSS928" s="477"/>
      <c r="GST928" s="477"/>
      <c r="GSU928" s="477"/>
      <c r="GSV928" s="477"/>
      <c r="GSW928" s="477"/>
      <c r="GSX928" s="477"/>
      <c r="GSY928" s="477"/>
      <c r="GSZ928" s="477"/>
      <c r="GTA928" s="477"/>
      <c r="GTB928" s="477"/>
      <c r="GTC928" s="477"/>
      <c r="GTD928" s="477"/>
      <c r="GTE928" s="477"/>
      <c r="GTF928" s="477"/>
      <c r="GTG928" s="477"/>
      <c r="GTH928" s="477"/>
      <c r="GTI928" s="477"/>
      <c r="GTJ928" s="477"/>
      <c r="GTK928" s="477"/>
      <c r="GTL928" s="477"/>
      <c r="GTM928" s="477"/>
      <c r="GTN928" s="477"/>
      <c r="GTO928" s="477"/>
      <c r="GTP928" s="477"/>
      <c r="GTQ928" s="477"/>
      <c r="GTR928" s="477"/>
      <c r="GTS928" s="477"/>
      <c r="GTT928" s="477"/>
      <c r="GTU928" s="477"/>
      <c r="GTV928" s="477"/>
      <c r="GTW928" s="477"/>
      <c r="GTX928" s="477"/>
      <c r="GTY928" s="477"/>
      <c r="GTZ928" s="477"/>
      <c r="GUA928" s="477"/>
      <c r="GUB928" s="477"/>
      <c r="GUC928" s="477"/>
      <c r="GUD928" s="477"/>
      <c r="GUE928" s="477"/>
      <c r="GUF928" s="477"/>
      <c r="GUG928" s="477"/>
      <c r="GUH928" s="477"/>
      <c r="GUI928" s="477"/>
      <c r="GUJ928" s="477"/>
      <c r="GUK928" s="477"/>
      <c r="GUL928" s="477"/>
      <c r="GUM928" s="477"/>
      <c r="GUN928" s="477"/>
      <c r="GUO928" s="477"/>
      <c r="GUP928" s="477"/>
      <c r="GUQ928" s="477"/>
      <c r="GUR928" s="477"/>
      <c r="GUS928" s="477"/>
      <c r="GUT928" s="477"/>
      <c r="GUU928" s="477"/>
      <c r="GUV928" s="477"/>
      <c r="GUW928" s="477"/>
      <c r="GUX928" s="477"/>
      <c r="GUY928" s="477"/>
      <c r="GUZ928" s="477"/>
      <c r="GVA928" s="477"/>
      <c r="GVB928" s="477"/>
      <c r="GVC928" s="477"/>
      <c r="GVD928" s="477"/>
      <c r="GVE928" s="477"/>
      <c r="GVF928" s="477"/>
      <c r="GVG928" s="477"/>
      <c r="GVH928" s="477"/>
      <c r="GVI928" s="477"/>
      <c r="GVJ928" s="477"/>
      <c r="GVK928" s="477"/>
      <c r="GVL928" s="477"/>
      <c r="GVM928" s="477"/>
      <c r="GVN928" s="477"/>
      <c r="GVO928" s="477"/>
      <c r="GVP928" s="477"/>
      <c r="GVQ928" s="477"/>
      <c r="GVR928" s="477"/>
      <c r="GVS928" s="477"/>
      <c r="GVT928" s="477"/>
      <c r="GVU928" s="477"/>
      <c r="GVV928" s="477"/>
      <c r="GVW928" s="477"/>
      <c r="GVX928" s="477"/>
      <c r="GVY928" s="477"/>
      <c r="GVZ928" s="477"/>
      <c r="GWA928" s="477"/>
      <c r="GWB928" s="477"/>
      <c r="GWC928" s="477"/>
      <c r="GWD928" s="477"/>
      <c r="GWE928" s="477"/>
      <c r="GWF928" s="477"/>
      <c r="GWG928" s="477"/>
      <c r="GWH928" s="477"/>
      <c r="GWI928" s="477"/>
      <c r="GWJ928" s="477"/>
      <c r="GWK928" s="477"/>
      <c r="GWL928" s="477"/>
      <c r="GWM928" s="477"/>
      <c r="GWN928" s="477"/>
      <c r="GWO928" s="477"/>
      <c r="GWP928" s="477"/>
      <c r="GWQ928" s="477"/>
      <c r="GWR928" s="477"/>
      <c r="GWS928" s="477"/>
      <c r="GWT928" s="477"/>
      <c r="GWU928" s="477"/>
      <c r="GWV928" s="477"/>
      <c r="GWW928" s="477"/>
      <c r="GWX928" s="477"/>
      <c r="GWY928" s="477"/>
      <c r="GWZ928" s="477"/>
      <c r="GXA928" s="477"/>
      <c r="GXB928" s="477"/>
      <c r="GXC928" s="477"/>
      <c r="GXD928" s="477"/>
      <c r="GXE928" s="477"/>
      <c r="GXF928" s="477"/>
      <c r="GXG928" s="477"/>
      <c r="GXH928" s="477"/>
      <c r="GXI928" s="477"/>
      <c r="GXJ928" s="477"/>
      <c r="GXK928" s="477"/>
      <c r="GXL928" s="477"/>
      <c r="GXM928" s="477"/>
      <c r="GXN928" s="477"/>
      <c r="GXO928" s="477"/>
      <c r="GXP928" s="477"/>
      <c r="GXQ928" s="477"/>
      <c r="GXR928" s="477"/>
      <c r="GXS928" s="477"/>
      <c r="GXT928" s="477"/>
      <c r="GXU928" s="477"/>
      <c r="GXV928" s="477"/>
      <c r="GXW928" s="477"/>
      <c r="GXX928" s="477"/>
      <c r="GXY928" s="477"/>
      <c r="GXZ928" s="477"/>
      <c r="GYA928" s="477"/>
      <c r="GYB928" s="477"/>
      <c r="GYC928" s="477"/>
      <c r="GYD928" s="477"/>
      <c r="GYE928" s="477"/>
      <c r="GYF928" s="477"/>
      <c r="GYG928" s="477"/>
      <c r="GYH928" s="477"/>
      <c r="GYI928" s="477"/>
      <c r="GYJ928" s="477"/>
      <c r="GYK928" s="477"/>
      <c r="GYL928" s="477"/>
      <c r="GYM928" s="477"/>
      <c r="GYN928" s="477"/>
      <c r="GYO928" s="477"/>
      <c r="GYP928" s="477"/>
      <c r="GYQ928" s="477"/>
      <c r="GYR928" s="477"/>
      <c r="GYS928" s="477"/>
      <c r="GYT928" s="477"/>
      <c r="GYU928" s="477"/>
      <c r="GYV928" s="477"/>
      <c r="GYW928" s="477"/>
      <c r="GYX928" s="477"/>
      <c r="GYY928" s="477"/>
      <c r="GYZ928" s="477"/>
      <c r="GZA928" s="477"/>
      <c r="GZB928" s="477"/>
      <c r="GZC928" s="477"/>
      <c r="GZD928" s="477"/>
      <c r="GZE928" s="477"/>
      <c r="GZF928" s="477"/>
      <c r="GZG928" s="477"/>
      <c r="GZH928" s="477"/>
      <c r="GZI928" s="477"/>
      <c r="GZJ928" s="477"/>
      <c r="GZK928" s="477"/>
      <c r="GZL928" s="477"/>
      <c r="GZM928" s="477"/>
      <c r="GZN928" s="477"/>
      <c r="GZO928" s="477"/>
      <c r="GZP928" s="477"/>
      <c r="GZQ928" s="477"/>
      <c r="GZR928" s="477"/>
      <c r="GZS928" s="477"/>
      <c r="GZT928" s="477"/>
      <c r="GZU928" s="477"/>
      <c r="GZV928" s="477"/>
      <c r="GZW928" s="477"/>
      <c r="GZX928" s="477"/>
      <c r="GZY928" s="477"/>
      <c r="GZZ928" s="477"/>
      <c r="HAA928" s="477"/>
      <c r="HAB928" s="477"/>
      <c r="HAC928" s="477"/>
      <c r="HAD928" s="477"/>
      <c r="HAE928" s="477"/>
      <c r="HAF928" s="477"/>
      <c r="HAG928" s="477"/>
      <c r="HAH928" s="477"/>
      <c r="HAI928" s="477"/>
      <c r="HAJ928" s="477"/>
      <c r="HAK928" s="477"/>
      <c r="HAL928" s="477"/>
      <c r="HAM928" s="477"/>
      <c r="HAN928" s="477"/>
      <c r="HAO928" s="477"/>
      <c r="HAP928" s="477"/>
      <c r="HAQ928" s="477"/>
      <c r="HAR928" s="477"/>
      <c r="HAS928" s="477"/>
      <c r="HAT928" s="477"/>
      <c r="HAU928" s="477"/>
      <c r="HAV928" s="477"/>
      <c r="HAW928" s="477"/>
      <c r="HAX928" s="477"/>
      <c r="HAY928" s="477"/>
      <c r="HAZ928" s="477"/>
      <c r="HBA928" s="477"/>
      <c r="HBB928" s="477"/>
      <c r="HBC928" s="477"/>
      <c r="HBD928" s="477"/>
      <c r="HBE928" s="477"/>
      <c r="HBF928" s="477"/>
      <c r="HBG928" s="477"/>
      <c r="HBH928" s="477"/>
      <c r="HBI928" s="477"/>
      <c r="HBJ928" s="477"/>
      <c r="HBK928" s="477"/>
      <c r="HBL928" s="477"/>
      <c r="HBM928" s="477"/>
      <c r="HBN928" s="477"/>
      <c r="HBO928" s="477"/>
      <c r="HBP928" s="477"/>
      <c r="HBQ928" s="477"/>
      <c r="HBR928" s="477"/>
      <c r="HBS928" s="477"/>
      <c r="HBT928" s="477"/>
      <c r="HBU928" s="477"/>
      <c r="HBV928" s="477"/>
      <c r="HBW928" s="477"/>
      <c r="HBX928" s="477"/>
      <c r="HBY928" s="477"/>
      <c r="HBZ928" s="477"/>
      <c r="HCA928" s="477"/>
      <c r="HCB928" s="477"/>
      <c r="HCC928" s="477"/>
      <c r="HCD928" s="477"/>
      <c r="HCE928" s="477"/>
      <c r="HCF928" s="477"/>
      <c r="HCG928" s="477"/>
      <c r="HCH928" s="477"/>
      <c r="HCI928" s="477"/>
      <c r="HCJ928" s="477"/>
      <c r="HCK928" s="477"/>
      <c r="HCL928" s="477"/>
      <c r="HCM928" s="477"/>
      <c r="HCN928" s="477"/>
      <c r="HCO928" s="477"/>
      <c r="HCP928" s="477"/>
      <c r="HCQ928" s="477"/>
      <c r="HCR928" s="477"/>
      <c r="HCS928" s="477"/>
      <c r="HCT928" s="477"/>
      <c r="HCU928" s="477"/>
      <c r="HCV928" s="477"/>
      <c r="HCW928" s="477"/>
      <c r="HCX928" s="477"/>
      <c r="HCY928" s="477"/>
      <c r="HCZ928" s="477"/>
      <c r="HDA928" s="477"/>
      <c r="HDB928" s="477"/>
      <c r="HDC928" s="477"/>
      <c r="HDD928" s="477"/>
      <c r="HDE928" s="477"/>
      <c r="HDF928" s="477"/>
      <c r="HDG928" s="477"/>
      <c r="HDH928" s="477"/>
      <c r="HDI928" s="477"/>
      <c r="HDJ928" s="477"/>
      <c r="HDK928" s="477"/>
      <c r="HDL928" s="477"/>
      <c r="HDM928" s="477"/>
      <c r="HDN928" s="477"/>
      <c r="HDO928" s="477"/>
      <c r="HDP928" s="477"/>
      <c r="HDQ928" s="477"/>
      <c r="HDR928" s="477"/>
      <c r="HDS928" s="477"/>
      <c r="HDT928" s="477"/>
      <c r="HDU928" s="477"/>
      <c r="HDV928" s="477"/>
      <c r="HDW928" s="477"/>
      <c r="HDX928" s="477"/>
      <c r="HDY928" s="477"/>
      <c r="HDZ928" s="477"/>
      <c r="HEA928" s="477"/>
      <c r="HEB928" s="477"/>
      <c r="HEC928" s="477"/>
      <c r="HED928" s="477"/>
      <c r="HEE928" s="477"/>
      <c r="HEF928" s="477"/>
      <c r="HEG928" s="477"/>
      <c r="HEH928" s="477"/>
      <c r="HEI928" s="477"/>
      <c r="HEJ928" s="477"/>
      <c r="HEK928" s="477"/>
      <c r="HEL928" s="477"/>
      <c r="HEM928" s="477"/>
      <c r="HEN928" s="477"/>
      <c r="HEO928" s="477"/>
      <c r="HEP928" s="477"/>
      <c r="HEQ928" s="477"/>
      <c r="HER928" s="477"/>
      <c r="HES928" s="477"/>
      <c r="HET928" s="477"/>
      <c r="HEU928" s="477"/>
      <c r="HEV928" s="477"/>
      <c r="HEW928" s="477"/>
      <c r="HEX928" s="477"/>
      <c r="HEY928" s="477"/>
      <c r="HEZ928" s="477"/>
      <c r="HFA928" s="477"/>
      <c r="HFB928" s="477"/>
      <c r="HFC928" s="477"/>
      <c r="HFD928" s="477"/>
      <c r="HFE928" s="477"/>
      <c r="HFF928" s="477"/>
      <c r="HFG928" s="477"/>
      <c r="HFH928" s="477"/>
      <c r="HFI928" s="477"/>
      <c r="HFJ928" s="477"/>
      <c r="HFK928" s="477"/>
      <c r="HFL928" s="477"/>
      <c r="HFM928" s="477"/>
      <c r="HFN928" s="477"/>
      <c r="HFO928" s="477"/>
      <c r="HFP928" s="477"/>
      <c r="HFQ928" s="477"/>
      <c r="HFR928" s="477"/>
      <c r="HFS928" s="477"/>
      <c r="HFT928" s="477"/>
      <c r="HFU928" s="477"/>
      <c r="HFV928" s="477"/>
      <c r="HFW928" s="477"/>
      <c r="HFX928" s="477"/>
      <c r="HFY928" s="477"/>
      <c r="HFZ928" s="477"/>
      <c r="HGA928" s="477"/>
      <c r="HGB928" s="477"/>
      <c r="HGC928" s="477"/>
      <c r="HGD928" s="477"/>
      <c r="HGE928" s="477"/>
      <c r="HGF928" s="477"/>
      <c r="HGG928" s="477"/>
      <c r="HGH928" s="477"/>
      <c r="HGI928" s="477"/>
      <c r="HGJ928" s="477"/>
      <c r="HGK928" s="477"/>
      <c r="HGL928" s="477"/>
      <c r="HGM928" s="477"/>
      <c r="HGN928" s="477"/>
      <c r="HGO928" s="477"/>
      <c r="HGP928" s="477"/>
      <c r="HGQ928" s="477"/>
      <c r="HGR928" s="477"/>
      <c r="HGS928" s="477"/>
      <c r="HGT928" s="477"/>
      <c r="HGU928" s="477"/>
      <c r="HGV928" s="477"/>
      <c r="HGW928" s="477"/>
      <c r="HGX928" s="477"/>
      <c r="HGY928" s="477"/>
      <c r="HGZ928" s="477"/>
      <c r="HHA928" s="477"/>
      <c r="HHB928" s="477"/>
      <c r="HHC928" s="477"/>
      <c r="HHD928" s="477"/>
      <c r="HHE928" s="477"/>
      <c r="HHF928" s="477"/>
      <c r="HHG928" s="477"/>
      <c r="HHH928" s="477"/>
      <c r="HHI928" s="477"/>
      <c r="HHJ928" s="477"/>
      <c r="HHK928" s="477"/>
      <c r="HHL928" s="477"/>
      <c r="HHM928" s="477"/>
      <c r="HHN928" s="477"/>
      <c r="HHO928" s="477"/>
      <c r="HHP928" s="477"/>
      <c r="HHQ928" s="477"/>
      <c r="HHR928" s="477"/>
      <c r="HHS928" s="477"/>
      <c r="HHT928" s="477"/>
      <c r="HHU928" s="477"/>
      <c r="HHV928" s="477"/>
      <c r="HHW928" s="477"/>
      <c r="HHX928" s="477"/>
      <c r="HHY928" s="477"/>
      <c r="HHZ928" s="477"/>
      <c r="HIA928" s="477"/>
      <c r="HIB928" s="477"/>
      <c r="HIC928" s="477"/>
      <c r="HID928" s="477"/>
      <c r="HIE928" s="477"/>
      <c r="HIF928" s="477"/>
      <c r="HIG928" s="477"/>
      <c r="HIH928" s="477"/>
      <c r="HII928" s="477"/>
      <c r="HIJ928" s="477"/>
      <c r="HIK928" s="477"/>
      <c r="HIL928" s="477"/>
      <c r="HIM928" s="477"/>
      <c r="HIN928" s="477"/>
      <c r="HIO928" s="477"/>
      <c r="HIP928" s="477"/>
      <c r="HIQ928" s="477"/>
      <c r="HIR928" s="477"/>
      <c r="HIS928" s="477"/>
      <c r="HIT928" s="477"/>
      <c r="HIU928" s="477"/>
      <c r="HIV928" s="477"/>
      <c r="HIW928" s="477"/>
      <c r="HIX928" s="477"/>
      <c r="HIY928" s="477"/>
      <c r="HIZ928" s="477"/>
      <c r="HJA928" s="477"/>
      <c r="HJB928" s="477"/>
      <c r="HJC928" s="477"/>
      <c r="HJD928" s="477"/>
      <c r="HJE928" s="477"/>
      <c r="HJF928" s="477"/>
      <c r="HJG928" s="477"/>
      <c r="HJH928" s="477"/>
      <c r="HJI928" s="477"/>
      <c r="HJJ928" s="477"/>
      <c r="HJK928" s="477"/>
      <c r="HJL928" s="477"/>
      <c r="HJM928" s="477"/>
      <c r="HJN928" s="477"/>
      <c r="HJO928" s="477"/>
      <c r="HJP928" s="477"/>
      <c r="HJQ928" s="477"/>
      <c r="HJR928" s="477"/>
      <c r="HJS928" s="477"/>
      <c r="HJT928" s="477"/>
      <c r="HJU928" s="477"/>
      <c r="HJV928" s="477"/>
      <c r="HJW928" s="477"/>
      <c r="HJX928" s="477"/>
      <c r="HJY928" s="477"/>
      <c r="HJZ928" s="477"/>
      <c r="HKA928" s="477"/>
      <c r="HKB928" s="477"/>
      <c r="HKC928" s="477"/>
      <c r="HKD928" s="477"/>
      <c r="HKE928" s="477"/>
      <c r="HKF928" s="477"/>
      <c r="HKG928" s="477"/>
      <c r="HKH928" s="477"/>
      <c r="HKI928" s="477"/>
      <c r="HKJ928" s="477"/>
      <c r="HKK928" s="477"/>
      <c r="HKL928" s="477"/>
      <c r="HKM928" s="477"/>
      <c r="HKN928" s="477"/>
      <c r="HKO928" s="477"/>
      <c r="HKP928" s="477"/>
      <c r="HKQ928" s="477"/>
      <c r="HKR928" s="477"/>
      <c r="HKS928" s="477"/>
      <c r="HKT928" s="477"/>
      <c r="HKU928" s="477"/>
      <c r="HKV928" s="477"/>
      <c r="HKW928" s="477"/>
      <c r="HKX928" s="477"/>
      <c r="HKY928" s="477"/>
      <c r="HKZ928" s="477"/>
      <c r="HLA928" s="477"/>
      <c r="HLB928" s="477"/>
      <c r="HLC928" s="477"/>
      <c r="HLD928" s="477"/>
      <c r="HLE928" s="477"/>
      <c r="HLF928" s="477"/>
      <c r="HLG928" s="477"/>
      <c r="HLH928" s="477"/>
      <c r="HLI928" s="477"/>
      <c r="HLJ928" s="477"/>
      <c r="HLK928" s="477"/>
      <c r="HLL928" s="477"/>
      <c r="HLM928" s="477"/>
      <c r="HLN928" s="477"/>
      <c r="HLO928" s="477"/>
      <c r="HLP928" s="477"/>
      <c r="HLQ928" s="477"/>
      <c r="HLR928" s="477"/>
      <c r="HLS928" s="477"/>
      <c r="HLT928" s="477"/>
      <c r="HLU928" s="477"/>
      <c r="HLV928" s="477"/>
      <c r="HLW928" s="477"/>
      <c r="HLX928" s="477"/>
      <c r="HLY928" s="477"/>
      <c r="HLZ928" s="477"/>
      <c r="HMA928" s="477"/>
      <c r="HMB928" s="477"/>
      <c r="HMC928" s="477"/>
      <c r="HMD928" s="477"/>
      <c r="HME928" s="477"/>
      <c r="HMF928" s="477"/>
      <c r="HMG928" s="477"/>
      <c r="HMH928" s="477"/>
      <c r="HMI928" s="477"/>
      <c r="HMJ928" s="477"/>
      <c r="HMK928" s="477"/>
      <c r="HML928" s="477"/>
      <c r="HMM928" s="477"/>
      <c r="HMN928" s="477"/>
      <c r="HMO928" s="477"/>
      <c r="HMP928" s="477"/>
      <c r="HMQ928" s="477"/>
      <c r="HMR928" s="477"/>
      <c r="HMS928" s="477"/>
      <c r="HMT928" s="477"/>
      <c r="HMU928" s="477"/>
      <c r="HMV928" s="477"/>
      <c r="HMW928" s="477"/>
      <c r="HMX928" s="477"/>
      <c r="HMY928" s="477"/>
      <c r="HMZ928" s="477"/>
      <c r="HNA928" s="477"/>
      <c r="HNB928" s="477"/>
      <c r="HNC928" s="477"/>
      <c r="HND928" s="477"/>
      <c r="HNE928" s="477"/>
      <c r="HNF928" s="477"/>
      <c r="HNG928" s="477"/>
      <c r="HNH928" s="477"/>
      <c r="HNI928" s="477"/>
      <c r="HNJ928" s="477"/>
      <c r="HNK928" s="477"/>
      <c r="HNL928" s="477"/>
      <c r="HNM928" s="477"/>
      <c r="HNN928" s="477"/>
      <c r="HNO928" s="477"/>
      <c r="HNP928" s="477"/>
      <c r="HNQ928" s="477"/>
      <c r="HNR928" s="477"/>
      <c r="HNS928" s="477"/>
      <c r="HNT928" s="477"/>
      <c r="HNU928" s="477"/>
      <c r="HNV928" s="477"/>
      <c r="HNW928" s="477"/>
      <c r="HNX928" s="477"/>
      <c r="HNY928" s="477"/>
      <c r="HNZ928" s="477"/>
      <c r="HOA928" s="477"/>
      <c r="HOB928" s="477"/>
      <c r="HOC928" s="477"/>
      <c r="HOD928" s="477"/>
      <c r="HOE928" s="477"/>
      <c r="HOF928" s="477"/>
      <c r="HOG928" s="477"/>
      <c r="HOH928" s="477"/>
      <c r="HOI928" s="477"/>
      <c r="HOJ928" s="477"/>
      <c r="HOK928" s="477"/>
      <c r="HOL928" s="477"/>
      <c r="HOM928" s="477"/>
      <c r="HON928" s="477"/>
      <c r="HOO928" s="477"/>
      <c r="HOP928" s="477"/>
      <c r="HOQ928" s="477"/>
      <c r="HOR928" s="477"/>
      <c r="HOS928" s="477"/>
      <c r="HOT928" s="477"/>
      <c r="HOU928" s="477"/>
      <c r="HOV928" s="477"/>
      <c r="HOW928" s="477"/>
      <c r="HOX928" s="477"/>
      <c r="HOY928" s="477"/>
      <c r="HOZ928" s="477"/>
      <c r="HPA928" s="477"/>
      <c r="HPB928" s="477"/>
      <c r="HPC928" s="477"/>
      <c r="HPD928" s="477"/>
      <c r="HPE928" s="477"/>
      <c r="HPF928" s="477"/>
      <c r="HPG928" s="477"/>
      <c r="HPH928" s="477"/>
      <c r="HPI928" s="477"/>
      <c r="HPJ928" s="477"/>
      <c r="HPK928" s="477"/>
      <c r="HPL928" s="477"/>
      <c r="HPM928" s="477"/>
      <c r="HPN928" s="477"/>
      <c r="HPO928" s="477"/>
      <c r="HPP928" s="477"/>
      <c r="HPQ928" s="477"/>
      <c r="HPR928" s="477"/>
      <c r="HPS928" s="477"/>
      <c r="HPT928" s="477"/>
      <c r="HPU928" s="477"/>
      <c r="HPV928" s="477"/>
      <c r="HPW928" s="477"/>
      <c r="HPX928" s="477"/>
      <c r="HPY928" s="477"/>
      <c r="HPZ928" s="477"/>
      <c r="HQA928" s="477"/>
      <c r="HQB928" s="477"/>
      <c r="HQC928" s="477"/>
      <c r="HQD928" s="477"/>
      <c r="HQE928" s="477"/>
      <c r="HQF928" s="477"/>
      <c r="HQG928" s="477"/>
      <c r="HQH928" s="477"/>
      <c r="HQI928" s="477"/>
      <c r="HQJ928" s="477"/>
      <c r="HQK928" s="477"/>
      <c r="HQL928" s="477"/>
      <c r="HQM928" s="477"/>
      <c r="HQN928" s="477"/>
      <c r="HQO928" s="477"/>
      <c r="HQP928" s="477"/>
      <c r="HQQ928" s="477"/>
      <c r="HQR928" s="477"/>
      <c r="HQS928" s="477"/>
      <c r="HQT928" s="477"/>
      <c r="HQU928" s="477"/>
      <c r="HQV928" s="477"/>
      <c r="HQW928" s="477"/>
      <c r="HQX928" s="477"/>
      <c r="HQY928" s="477"/>
      <c r="HQZ928" s="477"/>
      <c r="HRA928" s="477"/>
      <c r="HRB928" s="477"/>
      <c r="HRC928" s="477"/>
      <c r="HRD928" s="477"/>
      <c r="HRE928" s="477"/>
      <c r="HRF928" s="477"/>
      <c r="HRG928" s="477"/>
      <c r="HRH928" s="477"/>
      <c r="HRI928" s="477"/>
      <c r="HRJ928" s="477"/>
      <c r="HRK928" s="477"/>
      <c r="HRL928" s="477"/>
      <c r="HRM928" s="477"/>
      <c r="HRN928" s="477"/>
      <c r="HRO928" s="477"/>
      <c r="HRP928" s="477"/>
      <c r="HRQ928" s="477"/>
      <c r="HRR928" s="477"/>
      <c r="HRS928" s="477"/>
      <c r="HRT928" s="477"/>
      <c r="HRU928" s="477"/>
      <c r="HRV928" s="477"/>
      <c r="HRW928" s="477"/>
      <c r="HRX928" s="477"/>
      <c r="HRY928" s="477"/>
      <c r="HRZ928" s="477"/>
      <c r="HSA928" s="477"/>
      <c r="HSB928" s="477"/>
      <c r="HSC928" s="477"/>
      <c r="HSD928" s="477"/>
      <c r="HSE928" s="477"/>
      <c r="HSF928" s="477"/>
      <c r="HSG928" s="477"/>
      <c r="HSH928" s="477"/>
      <c r="HSI928" s="477"/>
      <c r="HSJ928" s="477"/>
      <c r="HSK928" s="477"/>
      <c r="HSL928" s="477"/>
      <c r="HSM928" s="477"/>
      <c r="HSN928" s="477"/>
      <c r="HSO928" s="477"/>
      <c r="HSP928" s="477"/>
      <c r="HSQ928" s="477"/>
      <c r="HSR928" s="477"/>
      <c r="HSS928" s="477"/>
      <c r="HST928" s="477"/>
      <c r="HSU928" s="477"/>
      <c r="HSV928" s="477"/>
      <c r="HSW928" s="477"/>
      <c r="HSX928" s="477"/>
      <c r="HSY928" s="477"/>
      <c r="HSZ928" s="477"/>
      <c r="HTA928" s="477"/>
      <c r="HTB928" s="477"/>
      <c r="HTC928" s="477"/>
      <c r="HTD928" s="477"/>
      <c r="HTE928" s="477"/>
      <c r="HTF928" s="477"/>
      <c r="HTG928" s="477"/>
      <c r="HTH928" s="477"/>
      <c r="HTI928" s="477"/>
      <c r="HTJ928" s="477"/>
      <c r="HTK928" s="477"/>
      <c r="HTL928" s="477"/>
      <c r="HTM928" s="477"/>
      <c r="HTN928" s="477"/>
      <c r="HTO928" s="477"/>
      <c r="HTP928" s="477"/>
      <c r="HTQ928" s="477"/>
      <c r="HTR928" s="477"/>
      <c r="HTS928" s="477"/>
      <c r="HTT928" s="477"/>
      <c r="HTU928" s="477"/>
      <c r="HTV928" s="477"/>
      <c r="HTW928" s="477"/>
      <c r="HTX928" s="477"/>
      <c r="HTY928" s="477"/>
      <c r="HTZ928" s="477"/>
      <c r="HUA928" s="477"/>
      <c r="HUB928" s="477"/>
      <c r="HUC928" s="477"/>
      <c r="HUD928" s="477"/>
      <c r="HUE928" s="477"/>
      <c r="HUF928" s="477"/>
      <c r="HUG928" s="477"/>
      <c r="HUH928" s="477"/>
      <c r="HUI928" s="477"/>
      <c r="HUJ928" s="477"/>
      <c r="HUK928" s="477"/>
      <c r="HUL928" s="477"/>
      <c r="HUM928" s="477"/>
      <c r="HUN928" s="477"/>
      <c r="HUO928" s="477"/>
      <c r="HUP928" s="477"/>
      <c r="HUQ928" s="477"/>
      <c r="HUR928" s="477"/>
      <c r="HUS928" s="477"/>
      <c r="HUT928" s="477"/>
      <c r="HUU928" s="477"/>
      <c r="HUV928" s="477"/>
      <c r="HUW928" s="477"/>
      <c r="HUX928" s="477"/>
      <c r="HUY928" s="477"/>
      <c r="HUZ928" s="477"/>
      <c r="HVA928" s="477"/>
      <c r="HVB928" s="477"/>
      <c r="HVC928" s="477"/>
      <c r="HVD928" s="477"/>
      <c r="HVE928" s="477"/>
      <c r="HVF928" s="477"/>
      <c r="HVG928" s="477"/>
      <c r="HVH928" s="477"/>
      <c r="HVI928" s="477"/>
      <c r="HVJ928" s="477"/>
      <c r="HVK928" s="477"/>
      <c r="HVL928" s="477"/>
      <c r="HVM928" s="477"/>
      <c r="HVN928" s="477"/>
      <c r="HVO928" s="477"/>
      <c r="HVP928" s="477"/>
      <c r="HVQ928" s="477"/>
      <c r="HVR928" s="477"/>
      <c r="HVS928" s="477"/>
      <c r="HVT928" s="477"/>
      <c r="HVU928" s="477"/>
      <c r="HVV928" s="477"/>
      <c r="HVW928" s="477"/>
      <c r="HVX928" s="477"/>
      <c r="HVY928" s="477"/>
      <c r="HVZ928" s="477"/>
      <c r="HWA928" s="477"/>
      <c r="HWB928" s="477"/>
      <c r="HWC928" s="477"/>
      <c r="HWD928" s="477"/>
      <c r="HWE928" s="477"/>
      <c r="HWF928" s="477"/>
      <c r="HWG928" s="477"/>
      <c r="HWH928" s="477"/>
      <c r="HWI928" s="477"/>
      <c r="HWJ928" s="477"/>
      <c r="HWK928" s="477"/>
      <c r="HWL928" s="477"/>
      <c r="HWM928" s="477"/>
      <c r="HWN928" s="477"/>
      <c r="HWO928" s="477"/>
      <c r="HWP928" s="477"/>
      <c r="HWQ928" s="477"/>
      <c r="HWR928" s="477"/>
      <c r="HWS928" s="477"/>
      <c r="HWT928" s="477"/>
      <c r="HWU928" s="477"/>
      <c r="HWV928" s="477"/>
      <c r="HWW928" s="477"/>
      <c r="HWX928" s="477"/>
      <c r="HWY928" s="477"/>
      <c r="HWZ928" s="477"/>
      <c r="HXA928" s="477"/>
      <c r="HXB928" s="477"/>
      <c r="HXC928" s="477"/>
      <c r="HXD928" s="477"/>
      <c r="HXE928" s="477"/>
      <c r="HXF928" s="477"/>
      <c r="HXG928" s="477"/>
      <c r="HXH928" s="477"/>
      <c r="HXI928" s="477"/>
      <c r="HXJ928" s="477"/>
      <c r="HXK928" s="477"/>
      <c r="HXL928" s="477"/>
      <c r="HXM928" s="477"/>
      <c r="HXN928" s="477"/>
      <c r="HXO928" s="477"/>
      <c r="HXP928" s="477"/>
      <c r="HXQ928" s="477"/>
      <c r="HXR928" s="477"/>
      <c r="HXS928" s="477"/>
      <c r="HXT928" s="477"/>
      <c r="HXU928" s="477"/>
      <c r="HXV928" s="477"/>
      <c r="HXW928" s="477"/>
      <c r="HXX928" s="477"/>
      <c r="HXY928" s="477"/>
      <c r="HXZ928" s="477"/>
      <c r="HYA928" s="477"/>
      <c r="HYB928" s="477"/>
      <c r="HYC928" s="477"/>
      <c r="HYD928" s="477"/>
      <c r="HYE928" s="477"/>
      <c r="HYF928" s="477"/>
      <c r="HYG928" s="477"/>
      <c r="HYH928" s="477"/>
      <c r="HYI928" s="477"/>
      <c r="HYJ928" s="477"/>
      <c r="HYK928" s="477"/>
      <c r="HYL928" s="477"/>
      <c r="HYM928" s="477"/>
      <c r="HYN928" s="477"/>
      <c r="HYO928" s="477"/>
      <c r="HYP928" s="477"/>
      <c r="HYQ928" s="477"/>
      <c r="HYR928" s="477"/>
      <c r="HYS928" s="477"/>
      <c r="HYT928" s="477"/>
      <c r="HYU928" s="477"/>
      <c r="HYV928" s="477"/>
      <c r="HYW928" s="477"/>
      <c r="HYX928" s="477"/>
      <c r="HYY928" s="477"/>
      <c r="HYZ928" s="477"/>
      <c r="HZA928" s="477"/>
      <c r="HZB928" s="477"/>
      <c r="HZC928" s="477"/>
      <c r="HZD928" s="477"/>
      <c r="HZE928" s="477"/>
      <c r="HZF928" s="477"/>
      <c r="HZG928" s="477"/>
      <c r="HZH928" s="477"/>
      <c r="HZI928" s="477"/>
      <c r="HZJ928" s="477"/>
      <c r="HZK928" s="477"/>
      <c r="HZL928" s="477"/>
      <c r="HZM928" s="477"/>
      <c r="HZN928" s="477"/>
      <c r="HZO928" s="477"/>
      <c r="HZP928" s="477"/>
      <c r="HZQ928" s="477"/>
      <c r="HZR928" s="477"/>
      <c r="HZS928" s="477"/>
      <c r="HZT928" s="477"/>
      <c r="HZU928" s="477"/>
      <c r="HZV928" s="477"/>
      <c r="HZW928" s="477"/>
      <c r="HZX928" s="477"/>
      <c r="HZY928" s="477"/>
      <c r="HZZ928" s="477"/>
      <c r="IAA928" s="477"/>
      <c r="IAB928" s="477"/>
      <c r="IAC928" s="477"/>
      <c r="IAD928" s="477"/>
      <c r="IAE928" s="477"/>
      <c r="IAF928" s="477"/>
      <c r="IAG928" s="477"/>
      <c r="IAH928" s="477"/>
      <c r="IAI928" s="477"/>
      <c r="IAJ928" s="477"/>
      <c r="IAK928" s="477"/>
      <c r="IAL928" s="477"/>
      <c r="IAM928" s="477"/>
      <c r="IAN928" s="477"/>
      <c r="IAO928" s="477"/>
      <c r="IAP928" s="477"/>
      <c r="IAQ928" s="477"/>
      <c r="IAR928" s="477"/>
      <c r="IAS928" s="477"/>
      <c r="IAT928" s="477"/>
      <c r="IAU928" s="477"/>
      <c r="IAV928" s="477"/>
      <c r="IAW928" s="477"/>
      <c r="IAX928" s="477"/>
      <c r="IAY928" s="477"/>
      <c r="IAZ928" s="477"/>
      <c r="IBA928" s="477"/>
      <c r="IBB928" s="477"/>
      <c r="IBC928" s="477"/>
      <c r="IBD928" s="477"/>
      <c r="IBE928" s="477"/>
      <c r="IBF928" s="477"/>
      <c r="IBG928" s="477"/>
      <c r="IBH928" s="477"/>
      <c r="IBI928" s="477"/>
      <c r="IBJ928" s="477"/>
      <c r="IBK928" s="477"/>
      <c r="IBL928" s="477"/>
      <c r="IBM928" s="477"/>
      <c r="IBN928" s="477"/>
      <c r="IBO928" s="477"/>
      <c r="IBP928" s="477"/>
      <c r="IBQ928" s="477"/>
      <c r="IBR928" s="477"/>
      <c r="IBS928" s="477"/>
      <c r="IBT928" s="477"/>
      <c r="IBU928" s="477"/>
      <c r="IBV928" s="477"/>
      <c r="IBW928" s="477"/>
      <c r="IBX928" s="477"/>
      <c r="IBY928" s="477"/>
      <c r="IBZ928" s="477"/>
      <c r="ICA928" s="477"/>
      <c r="ICB928" s="477"/>
      <c r="ICC928" s="477"/>
      <c r="ICD928" s="477"/>
      <c r="ICE928" s="477"/>
      <c r="ICF928" s="477"/>
      <c r="ICG928" s="477"/>
      <c r="ICH928" s="477"/>
      <c r="ICI928" s="477"/>
      <c r="ICJ928" s="477"/>
      <c r="ICK928" s="477"/>
      <c r="ICL928" s="477"/>
      <c r="ICM928" s="477"/>
      <c r="ICN928" s="477"/>
      <c r="ICO928" s="477"/>
      <c r="ICP928" s="477"/>
      <c r="ICQ928" s="477"/>
      <c r="ICR928" s="477"/>
      <c r="ICS928" s="477"/>
      <c r="ICT928" s="477"/>
      <c r="ICU928" s="477"/>
      <c r="ICV928" s="477"/>
      <c r="ICW928" s="477"/>
      <c r="ICX928" s="477"/>
      <c r="ICY928" s="477"/>
      <c r="ICZ928" s="477"/>
      <c r="IDA928" s="477"/>
      <c r="IDB928" s="477"/>
      <c r="IDC928" s="477"/>
      <c r="IDD928" s="477"/>
      <c r="IDE928" s="477"/>
      <c r="IDF928" s="477"/>
      <c r="IDG928" s="477"/>
      <c r="IDH928" s="477"/>
      <c r="IDI928" s="477"/>
      <c r="IDJ928" s="477"/>
      <c r="IDK928" s="477"/>
      <c r="IDL928" s="477"/>
      <c r="IDM928" s="477"/>
      <c r="IDN928" s="477"/>
      <c r="IDO928" s="477"/>
      <c r="IDP928" s="477"/>
      <c r="IDQ928" s="477"/>
      <c r="IDR928" s="477"/>
      <c r="IDS928" s="477"/>
      <c r="IDT928" s="477"/>
      <c r="IDU928" s="477"/>
      <c r="IDV928" s="477"/>
      <c r="IDW928" s="477"/>
      <c r="IDX928" s="477"/>
      <c r="IDY928" s="477"/>
      <c r="IDZ928" s="477"/>
      <c r="IEA928" s="477"/>
      <c r="IEB928" s="477"/>
      <c r="IEC928" s="477"/>
      <c r="IED928" s="477"/>
      <c r="IEE928" s="477"/>
      <c r="IEF928" s="477"/>
      <c r="IEG928" s="477"/>
      <c r="IEH928" s="477"/>
      <c r="IEI928" s="477"/>
      <c r="IEJ928" s="477"/>
      <c r="IEK928" s="477"/>
      <c r="IEL928" s="477"/>
      <c r="IEM928" s="477"/>
      <c r="IEN928" s="477"/>
      <c r="IEO928" s="477"/>
      <c r="IEP928" s="477"/>
      <c r="IEQ928" s="477"/>
      <c r="IER928" s="477"/>
      <c r="IES928" s="477"/>
      <c r="IET928" s="477"/>
      <c r="IEU928" s="477"/>
      <c r="IEV928" s="477"/>
      <c r="IEW928" s="477"/>
      <c r="IEX928" s="477"/>
      <c r="IEY928" s="477"/>
      <c r="IEZ928" s="477"/>
      <c r="IFA928" s="477"/>
      <c r="IFB928" s="477"/>
      <c r="IFC928" s="477"/>
      <c r="IFD928" s="477"/>
      <c r="IFE928" s="477"/>
      <c r="IFF928" s="477"/>
      <c r="IFG928" s="477"/>
      <c r="IFH928" s="477"/>
      <c r="IFI928" s="477"/>
      <c r="IFJ928" s="477"/>
      <c r="IFK928" s="477"/>
      <c r="IFL928" s="477"/>
      <c r="IFM928" s="477"/>
      <c r="IFN928" s="477"/>
      <c r="IFO928" s="477"/>
      <c r="IFP928" s="477"/>
      <c r="IFQ928" s="477"/>
      <c r="IFR928" s="477"/>
      <c r="IFS928" s="477"/>
      <c r="IFT928" s="477"/>
      <c r="IFU928" s="477"/>
      <c r="IFV928" s="477"/>
      <c r="IFW928" s="477"/>
      <c r="IFX928" s="477"/>
      <c r="IFY928" s="477"/>
      <c r="IFZ928" s="477"/>
      <c r="IGA928" s="477"/>
      <c r="IGB928" s="477"/>
      <c r="IGC928" s="477"/>
      <c r="IGD928" s="477"/>
      <c r="IGE928" s="477"/>
      <c r="IGF928" s="477"/>
      <c r="IGG928" s="477"/>
      <c r="IGH928" s="477"/>
      <c r="IGI928" s="477"/>
      <c r="IGJ928" s="477"/>
      <c r="IGK928" s="477"/>
      <c r="IGL928" s="477"/>
      <c r="IGM928" s="477"/>
      <c r="IGN928" s="477"/>
      <c r="IGO928" s="477"/>
      <c r="IGP928" s="477"/>
      <c r="IGQ928" s="477"/>
      <c r="IGR928" s="477"/>
      <c r="IGS928" s="477"/>
      <c r="IGT928" s="477"/>
      <c r="IGU928" s="477"/>
      <c r="IGV928" s="477"/>
      <c r="IGW928" s="477"/>
      <c r="IGX928" s="477"/>
      <c r="IGY928" s="477"/>
      <c r="IGZ928" s="477"/>
      <c r="IHA928" s="477"/>
      <c r="IHB928" s="477"/>
      <c r="IHC928" s="477"/>
      <c r="IHD928" s="477"/>
      <c r="IHE928" s="477"/>
      <c r="IHF928" s="477"/>
      <c r="IHG928" s="477"/>
      <c r="IHH928" s="477"/>
      <c r="IHI928" s="477"/>
      <c r="IHJ928" s="477"/>
      <c r="IHK928" s="477"/>
      <c r="IHL928" s="477"/>
      <c r="IHM928" s="477"/>
      <c r="IHN928" s="477"/>
      <c r="IHO928" s="477"/>
      <c r="IHP928" s="477"/>
      <c r="IHQ928" s="477"/>
      <c r="IHR928" s="477"/>
      <c r="IHS928" s="477"/>
      <c r="IHT928" s="477"/>
      <c r="IHU928" s="477"/>
      <c r="IHV928" s="477"/>
      <c r="IHW928" s="477"/>
      <c r="IHX928" s="477"/>
      <c r="IHY928" s="477"/>
      <c r="IHZ928" s="477"/>
      <c r="IIA928" s="477"/>
      <c r="IIB928" s="477"/>
      <c r="IIC928" s="477"/>
      <c r="IID928" s="477"/>
      <c r="IIE928" s="477"/>
      <c r="IIF928" s="477"/>
      <c r="IIG928" s="477"/>
      <c r="IIH928" s="477"/>
      <c r="III928" s="477"/>
      <c r="IIJ928" s="477"/>
      <c r="IIK928" s="477"/>
      <c r="IIL928" s="477"/>
      <c r="IIM928" s="477"/>
      <c r="IIN928" s="477"/>
      <c r="IIO928" s="477"/>
      <c r="IIP928" s="477"/>
      <c r="IIQ928" s="477"/>
      <c r="IIR928" s="477"/>
      <c r="IIS928" s="477"/>
      <c r="IIT928" s="477"/>
      <c r="IIU928" s="477"/>
      <c r="IIV928" s="477"/>
      <c r="IIW928" s="477"/>
      <c r="IIX928" s="477"/>
      <c r="IIY928" s="477"/>
      <c r="IIZ928" s="477"/>
      <c r="IJA928" s="477"/>
      <c r="IJB928" s="477"/>
      <c r="IJC928" s="477"/>
      <c r="IJD928" s="477"/>
      <c r="IJE928" s="477"/>
      <c r="IJF928" s="477"/>
      <c r="IJG928" s="477"/>
      <c r="IJH928" s="477"/>
      <c r="IJI928" s="477"/>
      <c r="IJJ928" s="477"/>
      <c r="IJK928" s="477"/>
      <c r="IJL928" s="477"/>
      <c r="IJM928" s="477"/>
      <c r="IJN928" s="477"/>
      <c r="IJO928" s="477"/>
      <c r="IJP928" s="477"/>
      <c r="IJQ928" s="477"/>
      <c r="IJR928" s="477"/>
      <c r="IJS928" s="477"/>
      <c r="IJT928" s="477"/>
      <c r="IJU928" s="477"/>
      <c r="IJV928" s="477"/>
      <c r="IJW928" s="477"/>
      <c r="IJX928" s="477"/>
      <c r="IJY928" s="477"/>
      <c r="IJZ928" s="477"/>
      <c r="IKA928" s="477"/>
      <c r="IKB928" s="477"/>
      <c r="IKC928" s="477"/>
      <c r="IKD928" s="477"/>
      <c r="IKE928" s="477"/>
      <c r="IKF928" s="477"/>
      <c r="IKG928" s="477"/>
      <c r="IKH928" s="477"/>
      <c r="IKI928" s="477"/>
      <c r="IKJ928" s="477"/>
      <c r="IKK928" s="477"/>
      <c r="IKL928" s="477"/>
      <c r="IKM928" s="477"/>
      <c r="IKN928" s="477"/>
      <c r="IKO928" s="477"/>
      <c r="IKP928" s="477"/>
      <c r="IKQ928" s="477"/>
      <c r="IKR928" s="477"/>
      <c r="IKS928" s="477"/>
      <c r="IKT928" s="477"/>
      <c r="IKU928" s="477"/>
      <c r="IKV928" s="477"/>
      <c r="IKW928" s="477"/>
      <c r="IKX928" s="477"/>
      <c r="IKY928" s="477"/>
      <c r="IKZ928" s="477"/>
      <c r="ILA928" s="477"/>
      <c r="ILB928" s="477"/>
      <c r="ILC928" s="477"/>
      <c r="ILD928" s="477"/>
      <c r="ILE928" s="477"/>
      <c r="ILF928" s="477"/>
      <c r="ILG928" s="477"/>
      <c r="ILH928" s="477"/>
      <c r="ILI928" s="477"/>
      <c r="ILJ928" s="477"/>
      <c r="ILK928" s="477"/>
      <c r="ILL928" s="477"/>
      <c r="ILM928" s="477"/>
      <c r="ILN928" s="477"/>
      <c r="ILO928" s="477"/>
      <c r="ILP928" s="477"/>
      <c r="ILQ928" s="477"/>
      <c r="ILR928" s="477"/>
      <c r="ILS928" s="477"/>
      <c r="ILT928" s="477"/>
      <c r="ILU928" s="477"/>
      <c r="ILV928" s="477"/>
      <c r="ILW928" s="477"/>
      <c r="ILX928" s="477"/>
      <c r="ILY928" s="477"/>
      <c r="ILZ928" s="477"/>
      <c r="IMA928" s="477"/>
      <c r="IMB928" s="477"/>
      <c r="IMC928" s="477"/>
      <c r="IMD928" s="477"/>
      <c r="IME928" s="477"/>
      <c r="IMF928" s="477"/>
      <c r="IMG928" s="477"/>
      <c r="IMH928" s="477"/>
      <c r="IMI928" s="477"/>
      <c r="IMJ928" s="477"/>
      <c r="IMK928" s="477"/>
      <c r="IML928" s="477"/>
      <c r="IMM928" s="477"/>
      <c r="IMN928" s="477"/>
      <c r="IMO928" s="477"/>
      <c r="IMP928" s="477"/>
      <c r="IMQ928" s="477"/>
      <c r="IMR928" s="477"/>
      <c r="IMS928" s="477"/>
      <c r="IMT928" s="477"/>
      <c r="IMU928" s="477"/>
      <c r="IMV928" s="477"/>
      <c r="IMW928" s="477"/>
      <c r="IMX928" s="477"/>
      <c r="IMY928" s="477"/>
      <c r="IMZ928" s="477"/>
      <c r="INA928" s="477"/>
      <c r="INB928" s="477"/>
      <c r="INC928" s="477"/>
      <c r="IND928" s="477"/>
      <c r="INE928" s="477"/>
      <c r="INF928" s="477"/>
      <c r="ING928" s="477"/>
      <c r="INH928" s="477"/>
      <c r="INI928" s="477"/>
      <c r="INJ928" s="477"/>
      <c r="INK928" s="477"/>
      <c r="INL928" s="477"/>
      <c r="INM928" s="477"/>
      <c r="INN928" s="477"/>
      <c r="INO928" s="477"/>
      <c r="INP928" s="477"/>
      <c r="INQ928" s="477"/>
      <c r="INR928" s="477"/>
      <c r="INS928" s="477"/>
      <c r="INT928" s="477"/>
      <c r="INU928" s="477"/>
      <c r="INV928" s="477"/>
      <c r="INW928" s="477"/>
      <c r="INX928" s="477"/>
      <c r="INY928" s="477"/>
      <c r="INZ928" s="477"/>
      <c r="IOA928" s="477"/>
      <c r="IOB928" s="477"/>
      <c r="IOC928" s="477"/>
      <c r="IOD928" s="477"/>
      <c r="IOE928" s="477"/>
      <c r="IOF928" s="477"/>
      <c r="IOG928" s="477"/>
      <c r="IOH928" s="477"/>
      <c r="IOI928" s="477"/>
      <c r="IOJ928" s="477"/>
      <c r="IOK928" s="477"/>
      <c r="IOL928" s="477"/>
      <c r="IOM928" s="477"/>
      <c r="ION928" s="477"/>
      <c r="IOO928" s="477"/>
      <c r="IOP928" s="477"/>
      <c r="IOQ928" s="477"/>
      <c r="IOR928" s="477"/>
      <c r="IOS928" s="477"/>
      <c r="IOT928" s="477"/>
      <c r="IOU928" s="477"/>
      <c r="IOV928" s="477"/>
      <c r="IOW928" s="477"/>
      <c r="IOX928" s="477"/>
      <c r="IOY928" s="477"/>
      <c r="IOZ928" s="477"/>
      <c r="IPA928" s="477"/>
      <c r="IPB928" s="477"/>
      <c r="IPC928" s="477"/>
      <c r="IPD928" s="477"/>
      <c r="IPE928" s="477"/>
      <c r="IPF928" s="477"/>
      <c r="IPG928" s="477"/>
      <c r="IPH928" s="477"/>
      <c r="IPI928" s="477"/>
      <c r="IPJ928" s="477"/>
      <c r="IPK928" s="477"/>
      <c r="IPL928" s="477"/>
      <c r="IPM928" s="477"/>
      <c r="IPN928" s="477"/>
      <c r="IPO928" s="477"/>
      <c r="IPP928" s="477"/>
      <c r="IPQ928" s="477"/>
      <c r="IPR928" s="477"/>
      <c r="IPS928" s="477"/>
      <c r="IPT928" s="477"/>
      <c r="IPU928" s="477"/>
      <c r="IPV928" s="477"/>
      <c r="IPW928" s="477"/>
      <c r="IPX928" s="477"/>
      <c r="IPY928" s="477"/>
      <c r="IPZ928" s="477"/>
      <c r="IQA928" s="477"/>
      <c r="IQB928" s="477"/>
      <c r="IQC928" s="477"/>
      <c r="IQD928" s="477"/>
      <c r="IQE928" s="477"/>
      <c r="IQF928" s="477"/>
      <c r="IQG928" s="477"/>
      <c r="IQH928" s="477"/>
      <c r="IQI928" s="477"/>
      <c r="IQJ928" s="477"/>
      <c r="IQK928" s="477"/>
      <c r="IQL928" s="477"/>
      <c r="IQM928" s="477"/>
      <c r="IQN928" s="477"/>
      <c r="IQO928" s="477"/>
      <c r="IQP928" s="477"/>
      <c r="IQQ928" s="477"/>
      <c r="IQR928" s="477"/>
      <c r="IQS928" s="477"/>
      <c r="IQT928" s="477"/>
      <c r="IQU928" s="477"/>
      <c r="IQV928" s="477"/>
      <c r="IQW928" s="477"/>
      <c r="IQX928" s="477"/>
      <c r="IQY928" s="477"/>
      <c r="IQZ928" s="477"/>
      <c r="IRA928" s="477"/>
      <c r="IRB928" s="477"/>
      <c r="IRC928" s="477"/>
      <c r="IRD928" s="477"/>
      <c r="IRE928" s="477"/>
      <c r="IRF928" s="477"/>
      <c r="IRG928" s="477"/>
      <c r="IRH928" s="477"/>
      <c r="IRI928" s="477"/>
      <c r="IRJ928" s="477"/>
      <c r="IRK928" s="477"/>
      <c r="IRL928" s="477"/>
      <c r="IRM928" s="477"/>
      <c r="IRN928" s="477"/>
      <c r="IRO928" s="477"/>
      <c r="IRP928" s="477"/>
      <c r="IRQ928" s="477"/>
      <c r="IRR928" s="477"/>
      <c r="IRS928" s="477"/>
      <c r="IRT928" s="477"/>
      <c r="IRU928" s="477"/>
      <c r="IRV928" s="477"/>
      <c r="IRW928" s="477"/>
      <c r="IRX928" s="477"/>
      <c r="IRY928" s="477"/>
      <c r="IRZ928" s="477"/>
      <c r="ISA928" s="477"/>
      <c r="ISB928" s="477"/>
      <c r="ISC928" s="477"/>
      <c r="ISD928" s="477"/>
      <c r="ISE928" s="477"/>
      <c r="ISF928" s="477"/>
      <c r="ISG928" s="477"/>
      <c r="ISH928" s="477"/>
      <c r="ISI928" s="477"/>
      <c r="ISJ928" s="477"/>
      <c r="ISK928" s="477"/>
      <c r="ISL928" s="477"/>
      <c r="ISM928" s="477"/>
      <c r="ISN928" s="477"/>
      <c r="ISO928" s="477"/>
      <c r="ISP928" s="477"/>
      <c r="ISQ928" s="477"/>
      <c r="ISR928" s="477"/>
      <c r="ISS928" s="477"/>
      <c r="IST928" s="477"/>
      <c r="ISU928" s="477"/>
      <c r="ISV928" s="477"/>
      <c r="ISW928" s="477"/>
      <c r="ISX928" s="477"/>
      <c r="ISY928" s="477"/>
      <c r="ISZ928" s="477"/>
      <c r="ITA928" s="477"/>
      <c r="ITB928" s="477"/>
      <c r="ITC928" s="477"/>
      <c r="ITD928" s="477"/>
      <c r="ITE928" s="477"/>
      <c r="ITF928" s="477"/>
      <c r="ITG928" s="477"/>
      <c r="ITH928" s="477"/>
      <c r="ITI928" s="477"/>
      <c r="ITJ928" s="477"/>
      <c r="ITK928" s="477"/>
      <c r="ITL928" s="477"/>
      <c r="ITM928" s="477"/>
      <c r="ITN928" s="477"/>
      <c r="ITO928" s="477"/>
      <c r="ITP928" s="477"/>
      <c r="ITQ928" s="477"/>
      <c r="ITR928" s="477"/>
      <c r="ITS928" s="477"/>
      <c r="ITT928" s="477"/>
      <c r="ITU928" s="477"/>
      <c r="ITV928" s="477"/>
      <c r="ITW928" s="477"/>
      <c r="ITX928" s="477"/>
      <c r="ITY928" s="477"/>
      <c r="ITZ928" s="477"/>
      <c r="IUA928" s="477"/>
      <c r="IUB928" s="477"/>
      <c r="IUC928" s="477"/>
      <c r="IUD928" s="477"/>
      <c r="IUE928" s="477"/>
      <c r="IUF928" s="477"/>
      <c r="IUG928" s="477"/>
      <c r="IUH928" s="477"/>
      <c r="IUI928" s="477"/>
      <c r="IUJ928" s="477"/>
      <c r="IUK928" s="477"/>
      <c r="IUL928" s="477"/>
      <c r="IUM928" s="477"/>
      <c r="IUN928" s="477"/>
      <c r="IUO928" s="477"/>
      <c r="IUP928" s="477"/>
      <c r="IUQ928" s="477"/>
      <c r="IUR928" s="477"/>
      <c r="IUS928" s="477"/>
      <c r="IUT928" s="477"/>
      <c r="IUU928" s="477"/>
      <c r="IUV928" s="477"/>
      <c r="IUW928" s="477"/>
      <c r="IUX928" s="477"/>
      <c r="IUY928" s="477"/>
      <c r="IUZ928" s="477"/>
      <c r="IVA928" s="477"/>
      <c r="IVB928" s="477"/>
      <c r="IVC928" s="477"/>
      <c r="IVD928" s="477"/>
      <c r="IVE928" s="477"/>
      <c r="IVF928" s="477"/>
      <c r="IVG928" s="477"/>
      <c r="IVH928" s="477"/>
      <c r="IVI928" s="477"/>
      <c r="IVJ928" s="477"/>
      <c r="IVK928" s="477"/>
      <c r="IVL928" s="477"/>
      <c r="IVM928" s="477"/>
      <c r="IVN928" s="477"/>
      <c r="IVO928" s="477"/>
      <c r="IVP928" s="477"/>
      <c r="IVQ928" s="477"/>
      <c r="IVR928" s="477"/>
      <c r="IVS928" s="477"/>
      <c r="IVT928" s="477"/>
      <c r="IVU928" s="477"/>
      <c r="IVV928" s="477"/>
      <c r="IVW928" s="477"/>
      <c r="IVX928" s="477"/>
      <c r="IVY928" s="477"/>
      <c r="IVZ928" s="477"/>
      <c r="IWA928" s="477"/>
      <c r="IWB928" s="477"/>
      <c r="IWC928" s="477"/>
      <c r="IWD928" s="477"/>
      <c r="IWE928" s="477"/>
      <c r="IWF928" s="477"/>
      <c r="IWG928" s="477"/>
      <c r="IWH928" s="477"/>
      <c r="IWI928" s="477"/>
      <c r="IWJ928" s="477"/>
      <c r="IWK928" s="477"/>
      <c r="IWL928" s="477"/>
      <c r="IWM928" s="477"/>
      <c r="IWN928" s="477"/>
      <c r="IWO928" s="477"/>
      <c r="IWP928" s="477"/>
      <c r="IWQ928" s="477"/>
      <c r="IWR928" s="477"/>
      <c r="IWS928" s="477"/>
      <c r="IWT928" s="477"/>
      <c r="IWU928" s="477"/>
      <c r="IWV928" s="477"/>
      <c r="IWW928" s="477"/>
      <c r="IWX928" s="477"/>
      <c r="IWY928" s="477"/>
      <c r="IWZ928" s="477"/>
      <c r="IXA928" s="477"/>
      <c r="IXB928" s="477"/>
      <c r="IXC928" s="477"/>
      <c r="IXD928" s="477"/>
      <c r="IXE928" s="477"/>
      <c r="IXF928" s="477"/>
      <c r="IXG928" s="477"/>
      <c r="IXH928" s="477"/>
      <c r="IXI928" s="477"/>
      <c r="IXJ928" s="477"/>
      <c r="IXK928" s="477"/>
      <c r="IXL928" s="477"/>
      <c r="IXM928" s="477"/>
      <c r="IXN928" s="477"/>
      <c r="IXO928" s="477"/>
      <c r="IXP928" s="477"/>
      <c r="IXQ928" s="477"/>
      <c r="IXR928" s="477"/>
      <c r="IXS928" s="477"/>
      <c r="IXT928" s="477"/>
      <c r="IXU928" s="477"/>
      <c r="IXV928" s="477"/>
      <c r="IXW928" s="477"/>
      <c r="IXX928" s="477"/>
      <c r="IXY928" s="477"/>
      <c r="IXZ928" s="477"/>
      <c r="IYA928" s="477"/>
      <c r="IYB928" s="477"/>
      <c r="IYC928" s="477"/>
      <c r="IYD928" s="477"/>
      <c r="IYE928" s="477"/>
      <c r="IYF928" s="477"/>
      <c r="IYG928" s="477"/>
      <c r="IYH928" s="477"/>
      <c r="IYI928" s="477"/>
      <c r="IYJ928" s="477"/>
      <c r="IYK928" s="477"/>
      <c r="IYL928" s="477"/>
      <c r="IYM928" s="477"/>
      <c r="IYN928" s="477"/>
      <c r="IYO928" s="477"/>
      <c r="IYP928" s="477"/>
      <c r="IYQ928" s="477"/>
      <c r="IYR928" s="477"/>
      <c r="IYS928" s="477"/>
      <c r="IYT928" s="477"/>
      <c r="IYU928" s="477"/>
      <c r="IYV928" s="477"/>
      <c r="IYW928" s="477"/>
      <c r="IYX928" s="477"/>
      <c r="IYY928" s="477"/>
      <c r="IYZ928" s="477"/>
      <c r="IZA928" s="477"/>
      <c r="IZB928" s="477"/>
      <c r="IZC928" s="477"/>
      <c r="IZD928" s="477"/>
      <c r="IZE928" s="477"/>
      <c r="IZF928" s="477"/>
      <c r="IZG928" s="477"/>
      <c r="IZH928" s="477"/>
      <c r="IZI928" s="477"/>
      <c r="IZJ928" s="477"/>
      <c r="IZK928" s="477"/>
      <c r="IZL928" s="477"/>
      <c r="IZM928" s="477"/>
      <c r="IZN928" s="477"/>
      <c r="IZO928" s="477"/>
      <c r="IZP928" s="477"/>
      <c r="IZQ928" s="477"/>
      <c r="IZR928" s="477"/>
      <c r="IZS928" s="477"/>
      <c r="IZT928" s="477"/>
      <c r="IZU928" s="477"/>
      <c r="IZV928" s="477"/>
      <c r="IZW928" s="477"/>
      <c r="IZX928" s="477"/>
      <c r="IZY928" s="477"/>
      <c r="IZZ928" s="477"/>
      <c r="JAA928" s="477"/>
      <c r="JAB928" s="477"/>
      <c r="JAC928" s="477"/>
      <c r="JAD928" s="477"/>
      <c r="JAE928" s="477"/>
      <c r="JAF928" s="477"/>
      <c r="JAG928" s="477"/>
      <c r="JAH928" s="477"/>
      <c r="JAI928" s="477"/>
      <c r="JAJ928" s="477"/>
      <c r="JAK928" s="477"/>
      <c r="JAL928" s="477"/>
      <c r="JAM928" s="477"/>
      <c r="JAN928" s="477"/>
      <c r="JAO928" s="477"/>
      <c r="JAP928" s="477"/>
      <c r="JAQ928" s="477"/>
      <c r="JAR928" s="477"/>
      <c r="JAS928" s="477"/>
      <c r="JAT928" s="477"/>
      <c r="JAU928" s="477"/>
      <c r="JAV928" s="477"/>
      <c r="JAW928" s="477"/>
      <c r="JAX928" s="477"/>
      <c r="JAY928" s="477"/>
      <c r="JAZ928" s="477"/>
      <c r="JBA928" s="477"/>
      <c r="JBB928" s="477"/>
      <c r="JBC928" s="477"/>
      <c r="JBD928" s="477"/>
      <c r="JBE928" s="477"/>
      <c r="JBF928" s="477"/>
      <c r="JBG928" s="477"/>
      <c r="JBH928" s="477"/>
      <c r="JBI928" s="477"/>
      <c r="JBJ928" s="477"/>
      <c r="JBK928" s="477"/>
      <c r="JBL928" s="477"/>
      <c r="JBM928" s="477"/>
      <c r="JBN928" s="477"/>
      <c r="JBO928" s="477"/>
      <c r="JBP928" s="477"/>
      <c r="JBQ928" s="477"/>
      <c r="JBR928" s="477"/>
      <c r="JBS928" s="477"/>
      <c r="JBT928" s="477"/>
      <c r="JBU928" s="477"/>
      <c r="JBV928" s="477"/>
      <c r="JBW928" s="477"/>
      <c r="JBX928" s="477"/>
      <c r="JBY928" s="477"/>
      <c r="JBZ928" s="477"/>
      <c r="JCA928" s="477"/>
      <c r="JCB928" s="477"/>
      <c r="JCC928" s="477"/>
      <c r="JCD928" s="477"/>
      <c r="JCE928" s="477"/>
      <c r="JCF928" s="477"/>
      <c r="JCG928" s="477"/>
      <c r="JCH928" s="477"/>
      <c r="JCI928" s="477"/>
      <c r="JCJ928" s="477"/>
      <c r="JCK928" s="477"/>
      <c r="JCL928" s="477"/>
      <c r="JCM928" s="477"/>
      <c r="JCN928" s="477"/>
      <c r="JCO928" s="477"/>
      <c r="JCP928" s="477"/>
      <c r="JCQ928" s="477"/>
      <c r="JCR928" s="477"/>
      <c r="JCS928" s="477"/>
      <c r="JCT928" s="477"/>
      <c r="JCU928" s="477"/>
      <c r="JCV928" s="477"/>
      <c r="JCW928" s="477"/>
      <c r="JCX928" s="477"/>
      <c r="JCY928" s="477"/>
      <c r="JCZ928" s="477"/>
      <c r="JDA928" s="477"/>
      <c r="JDB928" s="477"/>
      <c r="JDC928" s="477"/>
      <c r="JDD928" s="477"/>
      <c r="JDE928" s="477"/>
      <c r="JDF928" s="477"/>
      <c r="JDG928" s="477"/>
      <c r="JDH928" s="477"/>
      <c r="JDI928" s="477"/>
      <c r="JDJ928" s="477"/>
      <c r="JDK928" s="477"/>
      <c r="JDL928" s="477"/>
      <c r="JDM928" s="477"/>
      <c r="JDN928" s="477"/>
      <c r="JDO928" s="477"/>
      <c r="JDP928" s="477"/>
      <c r="JDQ928" s="477"/>
      <c r="JDR928" s="477"/>
      <c r="JDS928" s="477"/>
      <c r="JDT928" s="477"/>
      <c r="JDU928" s="477"/>
      <c r="JDV928" s="477"/>
      <c r="JDW928" s="477"/>
      <c r="JDX928" s="477"/>
      <c r="JDY928" s="477"/>
      <c r="JDZ928" s="477"/>
      <c r="JEA928" s="477"/>
      <c r="JEB928" s="477"/>
      <c r="JEC928" s="477"/>
      <c r="JED928" s="477"/>
      <c r="JEE928" s="477"/>
      <c r="JEF928" s="477"/>
      <c r="JEG928" s="477"/>
      <c r="JEH928" s="477"/>
      <c r="JEI928" s="477"/>
      <c r="JEJ928" s="477"/>
      <c r="JEK928" s="477"/>
      <c r="JEL928" s="477"/>
      <c r="JEM928" s="477"/>
      <c r="JEN928" s="477"/>
      <c r="JEO928" s="477"/>
      <c r="JEP928" s="477"/>
      <c r="JEQ928" s="477"/>
      <c r="JER928" s="477"/>
      <c r="JES928" s="477"/>
      <c r="JET928" s="477"/>
      <c r="JEU928" s="477"/>
      <c r="JEV928" s="477"/>
      <c r="JEW928" s="477"/>
      <c r="JEX928" s="477"/>
      <c r="JEY928" s="477"/>
      <c r="JEZ928" s="477"/>
      <c r="JFA928" s="477"/>
      <c r="JFB928" s="477"/>
      <c r="JFC928" s="477"/>
      <c r="JFD928" s="477"/>
      <c r="JFE928" s="477"/>
      <c r="JFF928" s="477"/>
      <c r="JFG928" s="477"/>
      <c r="JFH928" s="477"/>
      <c r="JFI928" s="477"/>
      <c r="JFJ928" s="477"/>
      <c r="JFK928" s="477"/>
      <c r="JFL928" s="477"/>
      <c r="JFM928" s="477"/>
      <c r="JFN928" s="477"/>
      <c r="JFO928" s="477"/>
      <c r="JFP928" s="477"/>
      <c r="JFQ928" s="477"/>
      <c r="JFR928" s="477"/>
      <c r="JFS928" s="477"/>
      <c r="JFT928" s="477"/>
      <c r="JFU928" s="477"/>
      <c r="JFV928" s="477"/>
      <c r="JFW928" s="477"/>
      <c r="JFX928" s="477"/>
      <c r="JFY928" s="477"/>
      <c r="JFZ928" s="477"/>
      <c r="JGA928" s="477"/>
      <c r="JGB928" s="477"/>
      <c r="JGC928" s="477"/>
      <c r="JGD928" s="477"/>
      <c r="JGE928" s="477"/>
      <c r="JGF928" s="477"/>
      <c r="JGG928" s="477"/>
      <c r="JGH928" s="477"/>
      <c r="JGI928" s="477"/>
      <c r="JGJ928" s="477"/>
      <c r="JGK928" s="477"/>
      <c r="JGL928" s="477"/>
      <c r="JGM928" s="477"/>
      <c r="JGN928" s="477"/>
      <c r="JGO928" s="477"/>
      <c r="JGP928" s="477"/>
      <c r="JGQ928" s="477"/>
      <c r="JGR928" s="477"/>
      <c r="JGS928" s="477"/>
      <c r="JGT928" s="477"/>
      <c r="JGU928" s="477"/>
      <c r="JGV928" s="477"/>
      <c r="JGW928" s="477"/>
      <c r="JGX928" s="477"/>
      <c r="JGY928" s="477"/>
      <c r="JGZ928" s="477"/>
      <c r="JHA928" s="477"/>
      <c r="JHB928" s="477"/>
      <c r="JHC928" s="477"/>
      <c r="JHD928" s="477"/>
      <c r="JHE928" s="477"/>
      <c r="JHF928" s="477"/>
      <c r="JHG928" s="477"/>
      <c r="JHH928" s="477"/>
      <c r="JHI928" s="477"/>
      <c r="JHJ928" s="477"/>
      <c r="JHK928" s="477"/>
      <c r="JHL928" s="477"/>
      <c r="JHM928" s="477"/>
      <c r="JHN928" s="477"/>
      <c r="JHO928" s="477"/>
      <c r="JHP928" s="477"/>
      <c r="JHQ928" s="477"/>
      <c r="JHR928" s="477"/>
      <c r="JHS928" s="477"/>
      <c r="JHT928" s="477"/>
      <c r="JHU928" s="477"/>
      <c r="JHV928" s="477"/>
      <c r="JHW928" s="477"/>
      <c r="JHX928" s="477"/>
      <c r="JHY928" s="477"/>
      <c r="JHZ928" s="477"/>
      <c r="JIA928" s="477"/>
      <c r="JIB928" s="477"/>
      <c r="JIC928" s="477"/>
      <c r="JID928" s="477"/>
      <c r="JIE928" s="477"/>
      <c r="JIF928" s="477"/>
      <c r="JIG928" s="477"/>
      <c r="JIH928" s="477"/>
      <c r="JII928" s="477"/>
      <c r="JIJ928" s="477"/>
      <c r="JIK928" s="477"/>
      <c r="JIL928" s="477"/>
      <c r="JIM928" s="477"/>
      <c r="JIN928" s="477"/>
      <c r="JIO928" s="477"/>
      <c r="JIP928" s="477"/>
      <c r="JIQ928" s="477"/>
      <c r="JIR928" s="477"/>
      <c r="JIS928" s="477"/>
      <c r="JIT928" s="477"/>
      <c r="JIU928" s="477"/>
      <c r="JIV928" s="477"/>
      <c r="JIW928" s="477"/>
      <c r="JIX928" s="477"/>
      <c r="JIY928" s="477"/>
      <c r="JIZ928" s="477"/>
      <c r="JJA928" s="477"/>
      <c r="JJB928" s="477"/>
      <c r="JJC928" s="477"/>
      <c r="JJD928" s="477"/>
      <c r="JJE928" s="477"/>
      <c r="JJF928" s="477"/>
      <c r="JJG928" s="477"/>
      <c r="JJH928" s="477"/>
      <c r="JJI928" s="477"/>
      <c r="JJJ928" s="477"/>
      <c r="JJK928" s="477"/>
      <c r="JJL928" s="477"/>
      <c r="JJM928" s="477"/>
      <c r="JJN928" s="477"/>
      <c r="JJO928" s="477"/>
      <c r="JJP928" s="477"/>
      <c r="JJQ928" s="477"/>
      <c r="JJR928" s="477"/>
      <c r="JJS928" s="477"/>
      <c r="JJT928" s="477"/>
      <c r="JJU928" s="477"/>
      <c r="JJV928" s="477"/>
      <c r="JJW928" s="477"/>
      <c r="JJX928" s="477"/>
      <c r="JJY928" s="477"/>
      <c r="JJZ928" s="477"/>
      <c r="JKA928" s="477"/>
      <c r="JKB928" s="477"/>
      <c r="JKC928" s="477"/>
      <c r="JKD928" s="477"/>
      <c r="JKE928" s="477"/>
      <c r="JKF928" s="477"/>
      <c r="JKG928" s="477"/>
      <c r="JKH928" s="477"/>
      <c r="JKI928" s="477"/>
      <c r="JKJ928" s="477"/>
      <c r="JKK928" s="477"/>
      <c r="JKL928" s="477"/>
      <c r="JKM928" s="477"/>
      <c r="JKN928" s="477"/>
      <c r="JKO928" s="477"/>
      <c r="JKP928" s="477"/>
      <c r="JKQ928" s="477"/>
      <c r="JKR928" s="477"/>
      <c r="JKS928" s="477"/>
      <c r="JKT928" s="477"/>
      <c r="JKU928" s="477"/>
      <c r="JKV928" s="477"/>
      <c r="JKW928" s="477"/>
      <c r="JKX928" s="477"/>
      <c r="JKY928" s="477"/>
      <c r="JKZ928" s="477"/>
      <c r="JLA928" s="477"/>
      <c r="JLB928" s="477"/>
      <c r="JLC928" s="477"/>
      <c r="JLD928" s="477"/>
      <c r="JLE928" s="477"/>
      <c r="JLF928" s="477"/>
      <c r="JLG928" s="477"/>
      <c r="JLH928" s="477"/>
      <c r="JLI928" s="477"/>
      <c r="JLJ928" s="477"/>
      <c r="JLK928" s="477"/>
      <c r="JLL928" s="477"/>
      <c r="JLM928" s="477"/>
      <c r="JLN928" s="477"/>
      <c r="JLO928" s="477"/>
      <c r="JLP928" s="477"/>
      <c r="JLQ928" s="477"/>
      <c r="JLR928" s="477"/>
      <c r="JLS928" s="477"/>
      <c r="JLT928" s="477"/>
      <c r="JLU928" s="477"/>
      <c r="JLV928" s="477"/>
      <c r="JLW928" s="477"/>
      <c r="JLX928" s="477"/>
      <c r="JLY928" s="477"/>
      <c r="JLZ928" s="477"/>
      <c r="JMA928" s="477"/>
      <c r="JMB928" s="477"/>
      <c r="JMC928" s="477"/>
      <c r="JMD928" s="477"/>
      <c r="JME928" s="477"/>
      <c r="JMF928" s="477"/>
      <c r="JMG928" s="477"/>
      <c r="JMH928" s="477"/>
      <c r="JMI928" s="477"/>
      <c r="JMJ928" s="477"/>
      <c r="JMK928" s="477"/>
      <c r="JML928" s="477"/>
      <c r="JMM928" s="477"/>
      <c r="JMN928" s="477"/>
      <c r="JMO928" s="477"/>
      <c r="JMP928" s="477"/>
      <c r="JMQ928" s="477"/>
      <c r="JMR928" s="477"/>
      <c r="JMS928" s="477"/>
      <c r="JMT928" s="477"/>
      <c r="JMU928" s="477"/>
      <c r="JMV928" s="477"/>
      <c r="JMW928" s="477"/>
      <c r="JMX928" s="477"/>
      <c r="JMY928" s="477"/>
      <c r="JMZ928" s="477"/>
      <c r="JNA928" s="477"/>
      <c r="JNB928" s="477"/>
      <c r="JNC928" s="477"/>
      <c r="JND928" s="477"/>
      <c r="JNE928" s="477"/>
      <c r="JNF928" s="477"/>
      <c r="JNG928" s="477"/>
      <c r="JNH928" s="477"/>
      <c r="JNI928" s="477"/>
      <c r="JNJ928" s="477"/>
      <c r="JNK928" s="477"/>
      <c r="JNL928" s="477"/>
      <c r="JNM928" s="477"/>
      <c r="JNN928" s="477"/>
      <c r="JNO928" s="477"/>
      <c r="JNP928" s="477"/>
      <c r="JNQ928" s="477"/>
      <c r="JNR928" s="477"/>
      <c r="JNS928" s="477"/>
      <c r="JNT928" s="477"/>
      <c r="JNU928" s="477"/>
      <c r="JNV928" s="477"/>
      <c r="JNW928" s="477"/>
      <c r="JNX928" s="477"/>
      <c r="JNY928" s="477"/>
      <c r="JNZ928" s="477"/>
      <c r="JOA928" s="477"/>
      <c r="JOB928" s="477"/>
      <c r="JOC928" s="477"/>
      <c r="JOD928" s="477"/>
      <c r="JOE928" s="477"/>
      <c r="JOF928" s="477"/>
      <c r="JOG928" s="477"/>
      <c r="JOH928" s="477"/>
      <c r="JOI928" s="477"/>
      <c r="JOJ928" s="477"/>
      <c r="JOK928" s="477"/>
      <c r="JOL928" s="477"/>
      <c r="JOM928" s="477"/>
      <c r="JON928" s="477"/>
      <c r="JOO928" s="477"/>
      <c r="JOP928" s="477"/>
      <c r="JOQ928" s="477"/>
      <c r="JOR928" s="477"/>
      <c r="JOS928" s="477"/>
      <c r="JOT928" s="477"/>
      <c r="JOU928" s="477"/>
      <c r="JOV928" s="477"/>
      <c r="JOW928" s="477"/>
      <c r="JOX928" s="477"/>
      <c r="JOY928" s="477"/>
      <c r="JOZ928" s="477"/>
      <c r="JPA928" s="477"/>
      <c r="JPB928" s="477"/>
      <c r="JPC928" s="477"/>
      <c r="JPD928" s="477"/>
      <c r="JPE928" s="477"/>
      <c r="JPF928" s="477"/>
      <c r="JPG928" s="477"/>
      <c r="JPH928" s="477"/>
      <c r="JPI928" s="477"/>
      <c r="JPJ928" s="477"/>
      <c r="JPK928" s="477"/>
      <c r="JPL928" s="477"/>
      <c r="JPM928" s="477"/>
      <c r="JPN928" s="477"/>
      <c r="JPO928" s="477"/>
      <c r="JPP928" s="477"/>
      <c r="JPQ928" s="477"/>
      <c r="JPR928" s="477"/>
      <c r="JPS928" s="477"/>
      <c r="JPT928" s="477"/>
      <c r="JPU928" s="477"/>
      <c r="JPV928" s="477"/>
      <c r="JPW928" s="477"/>
      <c r="JPX928" s="477"/>
      <c r="JPY928" s="477"/>
      <c r="JPZ928" s="477"/>
      <c r="JQA928" s="477"/>
      <c r="JQB928" s="477"/>
      <c r="JQC928" s="477"/>
      <c r="JQD928" s="477"/>
      <c r="JQE928" s="477"/>
      <c r="JQF928" s="477"/>
      <c r="JQG928" s="477"/>
      <c r="JQH928" s="477"/>
      <c r="JQI928" s="477"/>
      <c r="JQJ928" s="477"/>
      <c r="JQK928" s="477"/>
      <c r="JQL928" s="477"/>
      <c r="JQM928" s="477"/>
      <c r="JQN928" s="477"/>
      <c r="JQO928" s="477"/>
      <c r="JQP928" s="477"/>
      <c r="JQQ928" s="477"/>
      <c r="JQR928" s="477"/>
      <c r="JQS928" s="477"/>
      <c r="JQT928" s="477"/>
      <c r="JQU928" s="477"/>
      <c r="JQV928" s="477"/>
      <c r="JQW928" s="477"/>
      <c r="JQX928" s="477"/>
      <c r="JQY928" s="477"/>
      <c r="JQZ928" s="477"/>
      <c r="JRA928" s="477"/>
      <c r="JRB928" s="477"/>
      <c r="JRC928" s="477"/>
      <c r="JRD928" s="477"/>
      <c r="JRE928" s="477"/>
      <c r="JRF928" s="477"/>
      <c r="JRG928" s="477"/>
      <c r="JRH928" s="477"/>
      <c r="JRI928" s="477"/>
      <c r="JRJ928" s="477"/>
      <c r="JRK928" s="477"/>
      <c r="JRL928" s="477"/>
      <c r="JRM928" s="477"/>
      <c r="JRN928" s="477"/>
      <c r="JRO928" s="477"/>
      <c r="JRP928" s="477"/>
      <c r="JRQ928" s="477"/>
      <c r="JRR928" s="477"/>
      <c r="JRS928" s="477"/>
      <c r="JRT928" s="477"/>
      <c r="JRU928" s="477"/>
      <c r="JRV928" s="477"/>
      <c r="JRW928" s="477"/>
      <c r="JRX928" s="477"/>
      <c r="JRY928" s="477"/>
      <c r="JRZ928" s="477"/>
      <c r="JSA928" s="477"/>
      <c r="JSB928" s="477"/>
      <c r="JSC928" s="477"/>
      <c r="JSD928" s="477"/>
      <c r="JSE928" s="477"/>
      <c r="JSF928" s="477"/>
      <c r="JSG928" s="477"/>
      <c r="JSH928" s="477"/>
      <c r="JSI928" s="477"/>
      <c r="JSJ928" s="477"/>
      <c r="JSK928" s="477"/>
      <c r="JSL928" s="477"/>
      <c r="JSM928" s="477"/>
      <c r="JSN928" s="477"/>
      <c r="JSO928" s="477"/>
      <c r="JSP928" s="477"/>
      <c r="JSQ928" s="477"/>
      <c r="JSR928" s="477"/>
      <c r="JSS928" s="477"/>
      <c r="JST928" s="477"/>
      <c r="JSU928" s="477"/>
      <c r="JSV928" s="477"/>
      <c r="JSW928" s="477"/>
      <c r="JSX928" s="477"/>
      <c r="JSY928" s="477"/>
      <c r="JSZ928" s="477"/>
      <c r="JTA928" s="477"/>
      <c r="JTB928" s="477"/>
      <c r="JTC928" s="477"/>
      <c r="JTD928" s="477"/>
      <c r="JTE928" s="477"/>
      <c r="JTF928" s="477"/>
      <c r="JTG928" s="477"/>
      <c r="JTH928" s="477"/>
      <c r="JTI928" s="477"/>
      <c r="JTJ928" s="477"/>
      <c r="JTK928" s="477"/>
      <c r="JTL928" s="477"/>
      <c r="JTM928" s="477"/>
      <c r="JTN928" s="477"/>
      <c r="JTO928" s="477"/>
      <c r="JTP928" s="477"/>
      <c r="JTQ928" s="477"/>
      <c r="JTR928" s="477"/>
      <c r="JTS928" s="477"/>
      <c r="JTT928" s="477"/>
      <c r="JTU928" s="477"/>
      <c r="JTV928" s="477"/>
      <c r="JTW928" s="477"/>
      <c r="JTX928" s="477"/>
      <c r="JTY928" s="477"/>
      <c r="JTZ928" s="477"/>
      <c r="JUA928" s="477"/>
      <c r="JUB928" s="477"/>
      <c r="JUC928" s="477"/>
      <c r="JUD928" s="477"/>
      <c r="JUE928" s="477"/>
      <c r="JUF928" s="477"/>
      <c r="JUG928" s="477"/>
      <c r="JUH928" s="477"/>
      <c r="JUI928" s="477"/>
      <c r="JUJ928" s="477"/>
      <c r="JUK928" s="477"/>
      <c r="JUL928" s="477"/>
      <c r="JUM928" s="477"/>
      <c r="JUN928" s="477"/>
      <c r="JUO928" s="477"/>
      <c r="JUP928" s="477"/>
      <c r="JUQ928" s="477"/>
      <c r="JUR928" s="477"/>
      <c r="JUS928" s="477"/>
      <c r="JUT928" s="477"/>
      <c r="JUU928" s="477"/>
      <c r="JUV928" s="477"/>
      <c r="JUW928" s="477"/>
      <c r="JUX928" s="477"/>
      <c r="JUY928" s="477"/>
      <c r="JUZ928" s="477"/>
      <c r="JVA928" s="477"/>
      <c r="JVB928" s="477"/>
      <c r="JVC928" s="477"/>
      <c r="JVD928" s="477"/>
      <c r="JVE928" s="477"/>
      <c r="JVF928" s="477"/>
      <c r="JVG928" s="477"/>
      <c r="JVH928" s="477"/>
      <c r="JVI928" s="477"/>
      <c r="JVJ928" s="477"/>
      <c r="JVK928" s="477"/>
      <c r="JVL928" s="477"/>
      <c r="JVM928" s="477"/>
      <c r="JVN928" s="477"/>
      <c r="JVO928" s="477"/>
      <c r="JVP928" s="477"/>
      <c r="JVQ928" s="477"/>
      <c r="JVR928" s="477"/>
      <c r="JVS928" s="477"/>
      <c r="JVT928" s="477"/>
      <c r="JVU928" s="477"/>
      <c r="JVV928" s="477"/>
      <c r="JVW928" s="477"/>
      <c r="JVX928" s="477"/>
      <c r="JVY928" s="477"/>
      <c r="JVZ928" s="477"/>
      <c r="JWA928" s="477"/>
      <c r="JWB928" s="477"/>
      <c r="JWC928" s="477"/>
      <c r="JWD928" s="477"/>
      <c r="JWE928" s="477"/>
      <c r="JWF928" s="477"/>
      <c r="JWG928" s="477"/>
      <c r="JWH928" s="477"/>
      <c r="JWI928" s="477"/>
      <c r="JWJ928" s="477"/>
      <c r="JWK928" s="477"/>
      <c r="JWL928" s="477"/>
      <c r="JWM928" s="477"/>
      <c r="JWN928" s="477"/>
      <c r="JWO928" s="477"/>
      <c r="JWP928" s="477"/>
      <c r="JWQ928" s="477"/>
      <c r="JWR928" s="477"/>
      <c r="JWS928" s="477"/>
      <c r="JWT928" s="477"/>
      <c r="JWU928" s="477"/>
      <c r="JWV928" s="477"/>
      <c r="JWW928" s="477"/>
      <c r="JWX928" s="477"/>
      <c r="JWY928" s="477"/>
      <c r="JWZ928" s="477"/>
      <c r="JXA928" s="477"/>
      <c r="JXB928" s="477"/>
      <c r="JXC928" s="477"/>
      <c r="JXD928" s="477"/>
      <c r="JXE928" s="477"/>
      <c r="JXF928" s="477"/>
      <c r="JXG928" s="477"/>
      <c r="JXH928" s="477"/>
      <c r="JXI928" s="477"/>
      <c r="JXJ928" s="477"/>
      <c r="JXK928" s="477"/>
      <c r="JXL928" s="477"/>
      <c r="JXM928" s="477"/>
      <c r="JXN928" s="477"/>
      <c r="JXO928" s="477"/>
      <c r="JXP928" s="477"/>
      <c r="JXQ928" s="477"/>
      <c r="JXR928" s="477"/>
      <c r="JXS928" s="477"/>
      <c r="JXT928" s="477"/>
      <c r="JXU928" s="477"/>
      <c r="JXV928" s="477"/>
      <c r="JXW928" s="477"/>
      <c r="JXX928" s="477"/>
      <c r="JXY928" s="477"/>
      <c r="JXZ928" s="477"/>
      <c r="JYA928" s="477"/>
      <c r="JYB928" s="477"/>
      <c r="JYC928" s="477"/>
      <c r="JYD928" s="477"/>
      <c r="JYE928" s="477"/>
      <c r="JYF928" s="477"/>
      <c r="JYG928" s="477"/>
      <c r="JYH928" s="477"/>
      <c r="JYI928" s="477"/>
      <c r="JYJ928" s="477"/>
      <c r="JYK928" s="477"/>
      <c r="JYL928" s="477"/>
      <c r="JYM928" s="477"/>
      <c r="JYN928" s="477"/>
      <c r="JYO928" s="477"/>
      <c r="JYP928" s="477"/>
      <c r="JYQ928" s="477"/>
      <c r="JYR928" s="477"/>
      <c r="JYS928" s="477"/>
      <c r="JYT928" s="477"/>
      <c r="JYU928" s="477"/>
      <c r="JYV928" s="477"/>
      <c r="JYW928" s="477"/>
      <c r="JYX928" s="477"/>
      <c r="JYY928" s="477"/>
      <c r="JYZ928" s="477"/>
      <c r="JZA928" s="477"/>
      <c r="JZB928" s="477"/>
      <c r="JZC928" s="477"/>
      <c r="JZD928" s="477"/>
      <c r="JZE928" s="477"/>
      <c r="JZF928" s="477"/>
      <c r="JZG928" s="477"/>
      <c r="JZH928" s="477"/>
      <c r="JZI928" s="477"/>
      <c r="JZJ928" s="477"/>
      <c r="JZK928" s="477"/>
      <c r="JZL928" s="477"/>
      <c r="JZM928" s="477"/>
      <c r="JZN928" s="477"/>
      <c r="JZO928" s="477"/>
      <c r="JZP928" s="477"/>
      <c r="JZQ928" s="477"/>
      <c r="JZR928" s="477"/>
      <c r="JZS928" s="477"/>
      <c r="JZT928" s="477"/>
      <c r="JZU928" s="477"/>
      <c r="JZV928" s="477"/>
      <c r="JZW928" s="477"/>
      <c r="JZX928" s="477"/>
      <c r="JZY928" s="477"/>
      <c r="JZZ928" s="477"/>
      <c r="KAA928" s="477"/>
      <c r="KAB928" s="477"/>
      <c r="KAC928" s="477"/>
      <c r="KAD928" s="477"/>
      <c r="KAE928" s="477"/>
      <c r="KAF928" s="477"/>
      <c r="KAG928" s="477"/>
      <c r="KAH928" s="477"/>
      <c r="KAI928" s="477"/>
      <c r="KAJ928" s="477"/>
      <c r="KAK928" s="477"/>
      <c r="KAL928" s="477"/>
      <c r="KAM928" s="477"/>
      <c r="KAN928" s="477"/>
      <c r="KAO928" s="477"/>
      <c r="KAP928" s="477"/>
      <c r="KAQ928" s="477"/>
      <c r="KAR928" s="477"/>
      <c r="KAS928" s="477"/>
      <c r="KAT928" s="477"/>
      <c r="KAU928" s="477"/>
      <c r="KAV928" s="477"/>
      <c r="KAW928" s="477"/>
      <c r="KAX928" s="477"/>
      <c r="KAY928" s="477"/>
      <c r="KAZ928" s="477"/>
      <c r="KBA928" s="477"/>
      <c r="KBB928" s="477"/>
      <c r="KBC928" s="477"/>
      <c r="KBD928" s="477"/>
      <c r="KBE928" s="477"/>
      <c r="KBF928" s="477"/>
      <c r="KBG928" s="477"/>
      <c r="KBH928" s="477"/>
      <c r="KBI928" s="477"/>
      <c r="KBJ928" s="477"/>
      <c r="KBK928" s="477"/>
      <c r="KBL928" s="477"/>
      <c r="KBM928" s="477"/>
      <c r="KBN928" s="477"/>
      <c r="KBO928" s="477"/>
      <c r="KBP928" s="477"/>
      <c r="KBQ928" s="477"/>
      <c r="KBR928" s="477"/>
      <c r="KBS928" s="477"/>
      <c r="KBT928" s="477"/>
      <c r="KBU928" s="477"/>
      <c r="KBV928" s="477"/>
      <c r="KBW928" s="477"/>
      <c r="KBX928" s="477"/>
      <c r="KBY928" s="477"/>
      <c r="KBZ928" s="477"/>
      <c r="KCA928" s="477"/>
      <c r="KCB928" s="477"/>
      <c r="KCC928" s="477"/>
      <c r="KCD928" s="477"/>
      <c r="KCE928" s="477"/>
      <c r="KCF928" s="477"/>
      <c r="KCG928" s="477"/>
      <c r="KCH928" s="477"/>
      <c r="KCI928" s="477"/>
      <c r="KCJ928" s="477"/>
      <c r="KCK928" s="477"/>
      <c r="KCL928" s="477"/>
      <c r="KCM928" s="477"/>
      <c r="KCN928" s="477"/>
      <c r="KCO928" s="477"/>
      <c r="KCP928" s="477"/>
      <c r="KCQ928" s="477"/>
      <c r="KCR928" s="477"/>
      <c r="KCS928" s="477"/>
      <c r="KCT928" s="477"/>
      <c r="KCU928" s="477"/>
      <c r="KCV928" s="477"/>
      <c r="KCW928" s="477"/>
      <c r="KCX928" s="477"/>
      <c r="KCY928" s="477"/>
      <c r="KCZ928" s="477"/>
      <c r="KDA928" s="477"/>
      <c r="KDB928" s="477"/>
      <c r="KDC928" s="477"/>
      <c r="KDD928" s="477"/>
      <c r="KDE928" s="477"/>
      <c r="KDF928" s="477"/>
      <c r="KDG928" s="477"/>
      <c r="KDH928" s="477"/>
      <c r="KDI928" s="477"/>
      <c r="KDJ928" s="477"/>
      <c r="KDK928" s="477"/>
      <c r="KDL928" s="477"/>
      <c r="KDM928" s="477"/>
      <c r="KDN928" s="477"/>
      <c r="KDO928" s="477"/>
      <c r="KDP928" s="477"/>
      <c r="KDQ928" s="477"/>
      <c r="KDR928" s="477"/>
      <c r="KDS928" s="477"/>
      <c r="KDT928" s="477"/>
      <c r="KDU928" s="477"/>
      <c r="KDV928" s="477"/>
      <c r="KDW928" s="477"/>
      <c r="KDX928" s="477"/>
      <c r="KDY928" s="477"/>
      <c r="KDZ928" s="477"/>
      <c r="KEA928" s="477"/>
      <c r="KEB928" s="477"/>
      <c r="KEC928" s="477"/>
      <c r="KED928" s="477"/>
      <c r="KEE928" s="477"/>
      <c r="KEF928" s="477"/>
      <c r="KEG928" s="477"/>
      <c r="KEH928" s="477"/>
      <c r="KEI928" s="477"/>
      <c r="KEJ928" s="477"/>
      <c r="KEK928" s="477"/>
      <c r="KEL928" s="477"/>
      <c r="KEM928" s="477"/>
      <c r="KEN928" s="477"/>
      <c r="KEO928" s="477"/>
      <c r="KEP928" s="477"/>
      <c r="KEQ928" s="477"/>
      <c r="KER928" s="477"/>
      <c r="KES928" s="477"/>
      <c r="KET928" s="477"/>
      <c r="KEU928" s="477"/>
      <c r="KEV928" s="477"/>
      <c r="KEW928" s="477"/>
      <c r="KEX928" s="477"/>
      <c r="KEY928" s="477"/>
      <c r="KEZ928" s="477"/>
      <c r="KFA928" s="477"/>
      <c r="KFB928" s="477"/>
      <c r="KFC928" s="477"/>
      <c r="KFD928" s="477"/>
      <c r="KFE928" s="477"/>
      <c r="KFF928" s="477"/>
      <c r="KFG928" s="477"/>
      <c r="KFH928" s="477"/>
      <c r="KFI928" s="477"/>
      <c r="KFJ928" s="477"/>
      <c r="KFK928" s="477"/>
      <c r="KFL928" s="477"/>
      <c r="KFM928" s="477"/>
      <c r="KFN928" s="477"/>
      <c r="KFO928" s="477"/>
      <c r="KFP928" s="477"/>
      <c r="KFQ928" s="477"/>
      <c r="KFR928" s="477"/>
      <c r="KFS928" s="477"/>
      <c r="KFT928" s="477"/>
      <c r="KFU928" s="477"/>
      <c r="KFV928" s="477"/>
      <c r="KFW928" s="477"/>
      <c r="KFX928" s="477"/>
      <c r="KFY928" s="477"/>
      <c r="KFZ928" s="477"/>
      <c r="KGA928" s="477"/>
      <c r="KGB928" s="477"/>
      <c r="KGC928" s="477"/>
      <c r="KGD928" s="477"/>
      <c r="KGE928" s="477"/>
      <c r="KGF928" s="477"/>
      <c r="KGG928" s="477"/>
      <c r="KGH928" s="477"/>
      <c r="KGI928" s="477"/>
      <c r="KGJ928" s="477"/>
      <c r="KGK928" s="477"/>
      <c r="KGL928" s="477"/>
      <c r="KGM928" s="477"/>
      <c r="KGN928" s="477"/>
      <c r="KGO928" s="477"/>
      <c r="KGP928" s="477"/>
      <c r="KGQ928" s="477"/>
      <c r="KGR928" s="477"/>
      <c r="KGS928" s="477"/>
      <c r="KGT928" s="477"/>
      <c r="KGU928" s="477"/>
      <c r="KGV928" s="477"/>
      <c r="KGW928" s="477"/>
      <c r="KGX928" s="477"/>
      <c r="KGY928" s="477"/>
      <c r="KGZ928" s="477"/>
      <c r="KHA928" s="477"/>
      <c r="KHB928" s="477"/>
      <c r="KHC928" s="477"/>
      <c r="KHD928" s="477"/>
      <c r="KHE928" s="477"/>
      <c r="KHF928" s="477"/>
      <c r="KHG928" s="477"/>
      <c r="KHH928" s="477"/>
      <c r="KHI928" s="477"/>
      <c r="KHJ928" s="477"/>
      <c r="KHK928" s="477"/>
      <c r="KHL928" s="477"/>
      <c r="KHM928" s="477"/>
      <c r="KHN928" s="477"/>
      <c r="KHO928" s="477"/>
      <c r="KHP928" s="477"/>
      <c r="KHQ928" s="477"/>
      <c r="KHR928" s="477"/>
      <c r="KHS928" s="477"/>
      <c r="KHT928" s="477"/>
      <c r="KHU928" s="477"/>
      <c r="KHV928" s="477"/>
      <c r="KHW928" s="477"/>
      <c r="KHX928" s="477"/>
      <c r="KHY928" s="477"/>
      <c r="KHZ928" s="477"/>
      <c r="KIA928" s="477"/>
      <c r="KIB928" s="477"/>
      <c r="KIC928" s="477"/>
      <c r="KID928" s="477"/>
      <c r="KIE928" s="477"/>
      <c r="KIF928" s="477"/>
      <c r="KIG928" s="477"/>
      <c r="KIH928" s="477"/>
      <c r="KII928" s="477"/>
      <c r="KIJ928" s="477"/>
      <c r="KIK928" s="477"/>
      <c r="KIL928" s="477"/>
      <c r="KIM928" s="477"/>
      <c r="KIN928" s="477"/>
      <c r="KIO928" s="477"/>
      <c r="KIP928" s="477"/>
      <c r="KIQ928" s="477"/>
      <c r="KIR928" s="477"/>
      <c r="KIS928" s="477"/>
      <c r="KIT928" s="477"/>
      <c r="KIU928" s="477"/>
      <c r="KIV928" s="477"/>
      <c r="KIW928" s="477"/>
      <c r="KIX928" s="477"/>
      <c r="KIY928" s="477"/>
      <c r="KIZ928" s="477"/>
      <c r="KJA928" s="477"/>
      <c r="KJB928" s="477"/>
      <c r="KJC928" s="477"/>
      <c r="KJD928" s="477"/>
      <c r="KJE928" s="477"/>
      <c r="KJF928" s="477"/>
      <c r="KJG928" s="477"/>
      <c r="KJH928" s="477"/>
      <c r="KJI928" s="477"/>
      <c r="KJJ928" s="477"/>
      <c r="KJK928" s="477"/>
      <c r="KJL928" s="477"/>
      <c r="KJM928" s="477"/>
      <c r="KJN928" s="477"/>
      <c r="KJO928" s="477"/>
      <c r="KJP928" s="477"/>
      <c r="KJQ928" s="477"/>
      <c r="KJR928" s="477"/>
      <c r="KJS928" s="477"/>
      <c r="KJT928" s="477"/>
      <c r="KJU928" s="477"/>
      <c r="KJV928" s="477"/>
      <c r="KJW928" s="477"/>
      <c r="KJX928" s="477"/>
      <c r="KJY928" s="477"/>
      <c r="KJZ928" s="477"/>
      <c r="KKA928" s="477"/>
      <c r="KKB928" s="477"/>
      <c r="KKC928" s="477"/>
      <c r="KKD928" s="477"/>
      <c r="KKE928" s="477"/>
      <c r="KKF928" s="477"/>
      <c r="KKG928" s="477"/>
      <c r="KKH928" s="477"/>
      <c r="KKI928" s="477"/>
      <c r="KKJ928" s="477"/>
      <c r="KKK928" s="477"/>
      <c r="KKL928" s="477"/>
      <c r="KKM928" s="477"/>
      <c r="KKN928" s="477"/>
      <c r="KKO928" s="477"/>
      <c r="KKP928" s="477"/>
      <c r="KKQ928" s="477"/>
      <c r="KKR928" s="477"/>
      <c r="KKS928" s="477"/>
      <c r="KKT928" s="477"/>
      <c r="KKU928" s="477"/>
      <c r="KKV928" s="477"/>
      <c r="KKW928" s="477"/>
      <c r="KKX928" s="477"/>
      <c r="KKY928" s="477"/>
      <c r="KKZ928" s="477"/>
      <c r="KLA928" s="477"/>
      <c r="KLB928" s="477"/>
      <c r="KLC928" s="477"/>
      <c r="KLD928" s="477"/>
      <c r="KLE928" s="477"/>
      <c r="KLF928" s="477"/>
      <c r="KLG928" s="477"/>
      <c r="KLH928" s="477"/>
      <c r="KLI928" s="477"/>
      <c r="KLJ928" s="477"/>
      <c r="KLK928" s="477"/>
      <c r="KLL928" s="477"/>
      <c r="KLM928" s="477"/>
      <c r="KLN928" s="477"/>
      <c r="KLO928" s="477"/>
      <c r="KLP928" s="477"/>
      <c r="KLQ928" s="477"/>
      <c r="KLR928" s="477"/>
      <c r="KLS928" s="477"/>
      <c r="KLT928" s="477"/>
      <c r="KLU928" s="477"/>
      <c r="KLV928" s="477"/>
      <c r="KLW928" s="477"/>
      <c r="KLX928" s="477"/>
      <c r="KLY928" s="477"/>
      <c r="KLZ928" s="477"/>
      <c r="KMA928" s="477"/>
      <c r="KMB928" s="477"/>
      <c r="KMC928" s="477"/>
      <c r="KMD928" s="477"/>
      <c r="KME928" s="477"/>
      <c r="KMF928" s="477"/>
      <c r="KMG928" s="477"/>
      <c r="KMH928" s="477"/>
      <c r="KMI928" s="477"/>
      <c r="KMJ928" s="477"/>
      <c r="KMK928" s="477"/>
      <c r="KML928" s="477"/>
      <c r="KMM928" s="477"/>
      <c r="KMN928" s="477"/>
      <c r="KMO928" s="477"/>
      <c r="KMP928" s="477"/>
      <c r="KMQ928" s="477"/>
      <c r="KMR928" s="477"/>
      <c r="KMS928" s="477"/>
      <c r="KMT928" s="477"/>
      <c r="KMU928" s="477"/>
      <c r="KMV928" s="477"/>
      <c r="KMW928" s="477"/>
      <c r="KMX928" s="477"/>
      <c r="KMY928" s="477"/>
      <c r="KMZ928" s="477"/>
      <c r="KNA928" s="477"/>
      <c r="KNB928" s="477"/>
      <c r="KNC928" s="477"/>
      <c r="KND928" s="477"/>
      <c r="KNE928" s="477"/>
      <c r="KNF928" s="477"/>
      <c r="KNG928" s="477"/>
      <c r="KNH928" s="477"/>
      <c r="KNI928" s="477"/>
      <c r="KNJ928" s="477"/>
      <c r="KNK928" s="477"/>
      <c r="KNL928" s="477"/>
      <c r="KNM928" s="477"/>
      <c r="KNN928" s="477"/>
      <c r="KNO928" s="477"/>
      <c r="KNP928" s="477"/>
      <c r="KNQ928" s="477"/>
      <c r="KNR928" s="477"/>
      <c r="KNS928" s="477"/>
      <c r="KNT928" s="477"/>
      <c r="KNU928" s="477"/>
      <c r="KNV928" s="477"/>
      <c r="KNW928" s="477"/>
      <c r="KNX928" s="477"/>
      <c r="KNY928" s="477"/>
      <c r="KNZ928" s="477"/>
      <c r="KOA928" s="477"/>
      <c r="KOB928" s="477"/>
      <c r="KOC928" s="477"/>
      <c r="KOD928" s="477"/>
      <c r="KOE928" s="477"/>
      <c r="KOF928" s="477"/>
      <c r="KOG928" s="477"/>
      <c r="KOH928" s="477"/>
      <c r="KOI928" s="477"/>
      <c r="KOJ928" s="477"/>
      <c r="KOK928" s="477"/>
      <c r="KOL928" s="477"/>
      <c r="KOM928" s="477"/>
      <c r="KON928" s="477"/>
      <c r="KOO928" s="477"/>
      <c r="KOP928" s="477"/>
      <c r="KOQ928" s="477"/>
      <c r="KOR928" s="477"/>
      <c r="KOS928" s="477"/>
      <c r="KOT928" s="477"/>
      <c r="KOU928" s="477"/>
      <c r="KOV928" s="477"/>
      <c r="KOW928" s="477"/>
      <c r="KOX928" s="477"/>
      <c r="KOY928" s="477"/>
      <c r="KOZ928" s="477"/>
      <c r="KPA928" s="477"/>
      <c r="KPB928" s="477"/>
      <c r="KPC928" s="477"/>
      <c r="KPD928" s="477"/>
      <c r="KPE928" s="477"/>
      <c r="KPF928" s="477"/>
      <c r="KPG928" s="477"/>
      <c r="KPH928" s="477"/>
      <c r="KPI928" s="477"/>
      <c r="KPJ928" s="477"/>
      <c r="KPK928" s="477"/>
      <c r="KPL928" s="477"/>
      <c r="KPM928" s="477"/>
      <c r="KPN928" s="477"/>
      <c r="KPO928" s="477"/>
      <c r="KPP928" s="477"/>
      <c r="KPQ928" s="477"/>
      <c r="KPR928" s="477"/>
      <c r="KPS928" s="477"/>
      <c r="KPT928" s="477"/>
      <c r="KPU928" s="477"/>
      <c r="KPV928" s="477"/>
      <c r="KPW928" s="477"/>
      <c r="KPX928" s="477"/>
      <c r="KPY928" s="477"/>
      <c r="KPZ928" s="477"/>
      <c r="KQA928" s="477"/>
      <c r="KQB928" s="477"/>
      <c r="KQC928" s="477"/>
      <c r="KQD928" s="477"/>
      <c r="KQE928" s="477"/>
      <c r="KQF928" s="477"/>
      <c r="KQG928" s="477"/>
      <c r="KQH928" s="477"/>
      <c r="KQI928" s="477"/>
      <c r="KQJ928" s="477"/>
      <c r="KQK928" s="477"/>
      <c r="KQL928" s="477"/>
      <c r="KQM928" s="477"/>
      <c r="KQN928" s="477"/>
      <c r="KQO928" s="477"/>
      <c r="KQP928" s="477"/>
      <c r="KQQ928" s="477"/>
      <c r="KQR928" s="477"/>
      <c r="KQS928" s="477"/>
      <c r="KQT928" s="477"/>
      <c r="KQU928" s="477"/>
      <c r="KQV928" s="477"/>
      <c r="KQW928" s="477"/>
      <c r="KQX928" s="477"/>
      <c r="KQY928" s="477"/>
      <c r="KQZ928" s="477"/>
      <c r="KRA928" s="477"/>
      <c r="KRB928" s="477"/>
      <c r="KRC928" s="477"/>
      <c r="KRD928" s="477"/>
      <c r="KRE928" s="477"/>
      <c r="KRF928" s="477"/>
      <c r="KRG928" s="477"/>
      <c r="KRH928" s="477"/>
      <c r="KRI928" s="477"/>
      <c r="KRJ928" s="477"/>
      <c r="KRK928" s="477"/>
      <c r="KRL928" s="477"/>
      <c r="KRM928" s="477"/>
      <c r="KRN928" s="477"/>
      <c r="KRO928" s="477"/>
      <c r="KRP928" s="477"/>
      <c r="KRQ928" s="477"/>
      <c r="KRR928" s="477"/>
      <c r="KRS928" s="477"/>
      <c r="KRT928" s="477"/>
      <c r="KRU928" s="477"/>
      <c r="KRV928" s="477"/>
      <c r="KRW928" s="477"/>
      <c r="KRX928" s="477"/>
      <c r="KRY928" s="477"/>
      <c r="KRZ928" s="477"/>
      <c r="KSA928" s="477"/>
      <c r="KSB928" s="477"/>
      <c r="KSC928" s="477"/>
      <c r="KSD928" s="477"/>
      <c r="KSE928" s="477"/>
      <c r="KSF928" s="477"/>
      <c r="KSG928" s="477"/>
      <c r="KSH928" s="477"/>
      <c r="KSI928" s="477"/>
      <c r="KSJ928" s="477"/>
      <c r="KSK928" s="477"/>
      <c r="KSL928" s="477"/>
      <c r="KSM928" s="477"/>
      <c r="KSN928" s="477"/>
      <c r="KSO928" s="477"/>
      <c r="KSP928" s="477"/>
      <c r="KSQ928" s="477"/>
      <c r="KSR928" s="477"/>
      <c r="KSS928" s="477"/>
      <c r="KST928" s="477"/>
      <c r="KSU928" s="477"/>
      <c r="KSV928" s="477"/>
      <c r="KSW928" s="477"/>
      <c r="KSX928" s="477"/>
      <c r="KSY928" s="477"/>
      <c r="KSZ928" s="477"/>
      <c r="KTA928" s="477"/>
      <c r="KTB928" s="477"/>
      <c r="KTC928" s="477"/>
      <c r="KTD928" s="477"/>
      <c r="KTE928" s="477"/>
      <c r="KTF928" s="477"/>
      <c r="KTG928" s="477"/>
      <c r="KTH928" s="477"/>
      <c r="KTI928" s="477"/>
      <c r="KTJ928" s="477"/>
      <c r="KTK928" s="477"/>
      <c r="KTL928" s="477"/>
      <c r="KTM928" s="477"/>
      <c r="KTN928" s="477"/>
      <c r="KTO928" s="477"/>
      <c r="KTP928" s="477"/>
      <c r="KTQ928" s="477"/>
      <c r="KTR928" s="477"/>
      <c r="KTS928" s="477"/>
      <c r="KTT928" s="477"/>
      <c r="KTU928" s="477"/>
      <c r="KTV928" s="477"/>
      <c r="KTW928" s="477"/>
      <c r="KTX928" s="477"/>
      <c r="KTY928" s="477"/>
      <c r="KTZ928" s="477"/>
      <c r="KUA928" s="477"/>
      <c r="KUB928" s="477"/>
      <c r="KUC928" s="477"/>
      <c r="KUD928" s="477"/>
      <c r="KUE928" s="477"/>
      <c r="KUF928" s="477"/>
      <c r="KUG928" s="477"/>
      <c r="KUH928" s="477"/>
      <c r="KUI928" s="477"/>
      <c r="KUJ928" s="477"/>
      <c r="KUK928" s="477"/>
      <c r="KUL928" s="477"/>
      <c r="KUM928" s="477"/>
      <c r="KUN928" s="477"/>
      <c r="KUO928" s="477"/>
      <c r="KUP928" s="477"/>
      <c r="KUQ928" s="477"/>
      <c r="KUR928" s="477"/>
      <c r="KUS928" s="477"/>
      <c r="KUT928" s="477"/>
      <c r="KUU928" s="477"/>
      <c r="KUV928" s="477"/>
      <c r="KUW928" s="477"/>
      <c r="KUX928" s="477"/>
      <c r="KUY928" s="477"/>
      <c r="KUZ928" s="477"/>
      <c r="KVA928" s="477"/>
      <c r="KVB928" s="477"/>
      <c r="KVC928" s="477"/>
      <c r="KVD928" s="477"/>
      <c r="KVE928" s="477"/>
      <c r="KVF928" s="477"/>
      <c r="KVG928" s="477"/>
      <c r="KVH928" s="477"/>
      <c r="KVI928" s="477"/>
      <c r="KVJ928" s="477"/>
      <c r="KVK928" s="477"/>
      <c r="KVL928" s="477"/>
      <c r="KVM928" s="477"/>
      <c r="KVN928" s="477"/>
      <c r="KVO928" s="477"/>
      <c r="KVP928" s="477"/>
      <c r="KVQ928" s="477"/>
      <c r="KVR928" s="477"/>
      <c r="KVS928" s="477"/>
      <c r="KVT928" s="477"/>
      <c r="KVU928" s="477"/>
      <c r="KVV928" s="477"/>
      <c r="KVW928" s="477"/>
      <c r="KVX928" s="477"/>
      <c r="KVY928" s="477"/>
      <c r="KVZ928" s="477"/>
      <c r="KWA928" s="477"/>
      <c r="KWB928" s="477"/>
      <c r="KWC928" s="477"/>
      <c r="KWD928" s="477"/>
      <c r="KWE928" s="477"/>
      <c r="KWF928" s="477"/>
      <c r="KWG928" s="477"/>
      <c r="KWH928" s="477"/>
      <c r="KWI928" s="477"/>
      <c r="KWJ928" s="477"/>
      <c r="KWK928" s="477"/>
      <c r="KWL928" s="477"/>
      <c r="KWM928" s="477"/>
      <c r="KWN928" s="477"/>
      <c r="KWO928" s="477"/>
      <c r="KWP928" s="477"/>
      <c r="KWQ928" s="477"/>
      <c r="KWR928" s="477"/>
      <c r="KWS928" s="477"/>
      <c r="KWT928" s="477"/>
      <c r="KWU928" s="477"/>
      <c r="KWV928" s="477"/>
      <c r="KWW928" s="477"/>
      <c r="KWX928" s="477"/>
      <c r="KWY928" s="477"/>
      <c r="KWZ928" s="477"/>
      <c r="KXA928" s="477"/>
      <c r="KXB928" s="477"/>
      <c r="KXC928" s="477"/>
      <c r="KXD928" s="477"/>
      <c r="KXE928" s="477"/>
      <c r="KXF928" s="477"/>
      <c r="KXG928" s="477"/>
      <c r="KXH928" s="477"/>
      <c r="KXI928" s="477"/>
      <c r="KXJ928" s="477"/>
      <c r="KXK928" s="477"/>
      <c r="KXL928" s="477"/>
      <c r="KXM928" s="477"/>
      <c r="KXN928" s="477"/>
      <c r="KXO928" s="477"/>
      <c r="KXP928" s="477"/>
      <c r="KXQ928" s="477"/>
      <c r="KXR928" s="477"/>
      <c r="KXS928" s="477"/>
      <c r="KXT928" s="477"/>
      <c r="KXU928" s="477"/>
      <c r="KXV928" s="477"/>
      <c r="KXW928" s="477"/>
      <c r="KXX928" s="477"/>
      <c r="KXY928" s="477"/>
      <c r="KXZ928" s="477"/>
      <c r="KYA928" s="477"/>
      <c r="KYB928" s="477"/>
      <c r="KYC928" s="477"/>
      <c r="KYD928" s="477"/>
      <c r="KYE928" s="477"/>
      <c r="KYF928" s="477"/>
      <c r="KYG928" s="477"/>
      <c r="KYH928" s="477"/>
      <c r="KYI928" s="477"/>
      <c r="KYJ928" s="477"/>
      <c r="KYK928" s="477"/>
      <c r="KYL928" s="477"/>
      <c r="KYM928" s="477"/>
      <c r="KYN928" s="477"/>
      <c r="KYO928" s="477"/>
      <c r="KYP928" s="477"/>
      <c r="KYQ928" s="477"/>
      <c r="KYR928" s="477"/>
      <c r="KYS928" s="477"/>
      <c r="KYT928" s="477"/>
      <c r="KYU928" s="477"/>
      <c r="KYV928" s="477"/>
      <c r="KYW928" s="477"/>
      <c r="KYX928" s="477"/>
      <c r="KYY928" s="477"/>
      <c r="KYZ928" s="477"/>
      <c r="KZA928" s="477"/>
      <c r="KZB928" s="477"/>
      <c r="KZC928" s="477"/>
      <c r="KZD928" s="477"/>
      <c r="KZE928" s="477"/>
      <c r="KZF928" s="477"/>
      <c r="KZG928" s="477"/>
      <c r="KZH928" s="477"/>
      <c r="KZI928" s="477"/>
      <c r="KZJ928" s="477"/>
      <c r="KZK928" s="477"/>
      <c r="KZL928" s="477"/>
      <c r="KZM928" s="477"/>
      <c r="KZN928" s="477"/>
      <c r="KZO928" s="477"/>
      <c r="KZP928" s="477"/>
      <c r="KZQ928" s="477"/>
      <c r="KZR928" s="477"/>
      <c r="KZS928" s="477"/>
      <c r="KZT928" s="477"/>
      <c r="KZU928" s="477"/>
      <c r="KZV928" s="477"/>
      <c r="KZW928" s="477"/>
      <c r="KZX928" s="477"/>
      <c r="KZY928" s="477"/>
      <c r="KZZ928" s="477"/>
      <c r="LAA928" s="477"/>
      <c r="LAB928" s="477"/>
      <c r="LAC928" s="477"/>
      <c r="LAD928" s="477"/>
      <c r="LAE928" s="477"/>
      <c r="LAF928" s="477"/>
      <c r="LAG928" s="477"/>
      <c r="LAH928" s="477"/>
      <c r="LAI928" s="477"/>
      <c r="LAJ928" s="477"/>
      <c r="LAK928" s="477"/>
      <c r="LAL928" s="477"/>
      <c r="LAM928" s="477"/>
      <c r="LAN928" s="477"/>
      <c r="LAO928" s="477"/>
      <c r="LAP928" s="477"/>
      <c r="LAQ928" s="477"/>
      <c r="LAR928" s="477"/>
      <c r="LAS928" s="477"/>
      <c r="LAT928" s="477"/>
      <c r="LAU928" s="477"/>
      <c r="LAV928" s="477"/>
      <c r="LAW928" s="477"/>
      <c r="LAX928" s="477"/>
      <c r="LAY928" s="477"/>
      <c r="LAZ928" s="477"/>
      <c r="LBA928" s="477"/>
      <c r="LBB928" s="477"/>
      <c r="LBC928" s="477"/>
      <c r="LBD928" s="477"/>
      <c r="LBE928" s="477"/>
      <c r="LBF928" s="477"/>
      <c r="LBG928" s="477"/>
      <c r="LBH928" s="477"/>
      <c r="LBI928" s="477"/>
      <c r="LBJ928" s="477"/>
      <c r="LBK928" s="477"/>
      <c r="LBL928" s="477"/>
      <c r="LBM928" s="477"/>
      <c r="LBN928" s="477"/>
      <c r="LBO928" s="477"/>
      <c r="LBP928" s="477"/>
      <c r="LBQ928" s="477"/>
      <c r="LBR928" s="477"/>
      <c r="LBS928" s="477"/>
      <c r="LBT928" s="477"/>
      <c r="LBU928" s="477"/>
      <c r="LBV928" s="477"/>
      <c r="LBW928" s="477"/>
      <c r="LBX928" s="477"/>
      <c r="LBY928" s="477"/>
      <c r="LBZ928" s="477"/>
      <c r="LCA928" s="477"/>
      <c r="LCB928" s="477"/>
      <c r="LCC928" s="477"/>
      <c r="LCD928" s="477"/>
      <c r="LCE928" s="477"/>
      <c r="LCF928" s="477"/>
      <c r="LCG928" s="477"/>
      <c r="LCH928" s="477"/>
      <c r="LCI928" s="477"/>
      <c r="LCJ928" s="477"/>
      <c r="LCK928" s="477"/>
      <c r="LCL928" s="477"/>
      <c r="LCM928" s="477"/>
      <c r="LCN928" s="477"/>
      <c r="LCO928" s="477"/>
      <c r="LCP928" s="477"/>
      <c r="LCQ928" s="477"/>
      <c r="LCR928" s="477"/>
      <c r="LCS928" s="477"/>
      <c r="LCT928" s="477"/>
      <c r="LCU928" s="477"/>
      <c r="LCV928" s="477"/>
      <c r="LCW928" s="477"/>
      <c r="LCX928" s="477"/>
      <c r="LCY928" s="477"/>
      <c r="LCZ928" s="477"/>
      <c r="LDA928" s="477"/>
      <c r="LDB928" s="477"/>
      <c r="LDC928" s="477"/>
      <c r="LDD928" s="477"/>
      <c r="LDE928" s="477"/>
      <c r="LDF928" s="477"/>
      <c r="LDG928" s="477"/>
      <c r="LDH928" s="477"/>
      <c r="LDI928" s="477"/>
      <c r="LDJ928" s="477"/>
      <c r="LDK928" s="477"/>
      <c r="LDL928" s="477"/>
      <c r="LDM928" s="477"/>
      <c r="LDN928" s="477"/>
      <c r="LDO928" s="477"/>
      <c r="LDP928" s="477"/>
      <c r="LDQ928" s="477"/>
      <c r="LDR928" s="477"/>
      <c r="LDS928" s="477"/>
      <c r="LDT928" s="477"/>
      <c r="LDU928" s="477"/>
      <c r="LDV928" s="477"/>
      <c r="LDW928" s="477"/>
      <c r="LDX928" s="477"/>
      <c r="LDY928" s="477"/>
      <c r="LDZ928" s="477"/>
      <c r="LEA928" s="477"/>
      <c r="LEB928" s="477"/>
      <c r="LEC928" s="477"/>
      <c r="LED928" s="477"/>
      <c r="LEE928" s="477"/>
      <c r="LEF928" s="477"/>
      <c r="LEG928" s="477"/>
      <c r="LEH928" s="477"/>
      <c r="LEI928" s="477"/>
      <c r="LEJ928" s="477"/>
      <c r="LEK928" s="477"/>
      <c r="LEL928" s="477"/>
      <c r="LEM928" s="477"/>
      <c r="LEN928" s="477"/>
      <c r="LEO928" s="477"/>
      <c r="LEP928" s="477"/>
      <c r="LEQ928" s="477"/>
      <c r="LER928" s="477"/>
      <c r="LES928" s="477"/>
      <c r="LET928" s="477"/>
      <c r="LEU928" s="477"/>
      <c r="LEV928" s="477"/>
      <c r="LEW928" s="477"/>
      <c r="LEX928" s="477"/>
      <c r="LEY928" s="477"/>
      <c r="LEZ928" s="477"/>
      <c r="LFA928" s="477"/>
      <c r="LFB928" s="477"/>
      <c r="LFC928" s="477"/>
      <c r="LFD928" s="477"/>
      <c r="LFE928" s="477"/>
      <c r="LFF928" s="477"/>
      <c r="LFG928" s="477"/>
      <c r="LFH928" s="477"/>
      <c r="LFI928" s="477"/>
      <c r="LFJ928" s="477"/>
      <c r="LFK928" s="477"/>
      <c r="LFL928" s="477"/>
      <c r="LFM928" s="477"/>
      <c r="LFN928" s="477"/>
      <c r="LFO928" s="477"/>
      <c r="LFP928" s="477"/>
      <c r="LFQ928" s="477"/>
      <c r="LFR928" s="477"/>
      <c r="LFS928" s="477"/>
      <c r="LFT928" s="477"/>
      <c r="LFU928" s="477"/>
      <c r="LFV928" s="477"/>
      <c r="LFW928" s="477"/>
      <c r="LFX928" s="477"/>
      <c r="LFY928" s="477"/>
      <c r="LFZ928" s="477"/>
      <c r="LGA928" s="477"/>
      <c r="LGB928" s="477"/>
      <c r="LGC928" s="477"/>
      <c r="LGD928" s="477"/>
      <c r="LGE928" s="477"/>
      <c r="LGF928" s="477"/>
      <c r="LGG928" s="477"/>
      <c r="LGH928" s="477"/>
      <c r="LGI928" s="477"/>
      <c r="LGJ928" s="477"/>
      <c r="LGK928" s="477"/>
      <c r="LGL928" s="477"/>
      <c r="LGM928" s="477"/>
      <c r="LGN928" s="477"/>
      <c r="LGO928" s="477"/>
      <c r="LGP928" s="477"/>
      <c r="LGQ928" s="477"/>
      <c r="LGR928" s="477"/>
      <c r="LGS928" s="477"/>
      <c r="LGT928" s="477"/>
      <c r="LGU928" s="477"/>
      <c r="LGV928" s="477"/>
      <c r="LGW928" s="477"/>
      <c r="LGX928" s="477"/>
      <c r="LGY928" s="477"/>
      <c r="LGZ928" s="477"/>
      <c r="LHA928" s="477"/>
      <c r="LHB928" s="477"/>
      <c r="LHC928" s="477"/>
      <c r="LHD928" s="477"/>
      <c r="LHE928" s="477"/>
      <c r="LHF928" s="477"/>
      <c r="LHG928" s="477"/>
      <c r="LHH928" s="477"/>
      <c r="LHI928" s="477"/>
      <c r="LHJ928" s="477"/>
      <c r="LHK928" s="477"/>
      <c r="LHL928" s="477"/>
      <c r="LHM928" s="477"/>
      <c r="LHN928" s="477"/>
      <c r="LHO928" s="477"/>
      <c r="LHP928" s="477"/>
      <c r="LHQ928" s="477"/>
      <c r="LHR928" s="477"/>
      <c r="LHS928" s="477"/>
      <c r="LHT928" s="477"/>
      <c r="LHU928" s="477"/>
      <c r="LHV928" s="477"/>
      <c r="LHW928" s="477"/>
      <c r="LHX928" s="477"/>
      <c r="LHY928" s="477"/>
      <c r="LHZ928" s="477"/>
      <c r="LIA928" s="477"/>
      <c r="LIB928" s="477"/>
      <c r="LIC928" s="477"/>
      <c r="LID928" s="477"/>
      <c r="LIE928" s="477"/>
      <c r="LIF928" s="477"/>
      <c r="LIG928" s="477"/>
      <c r="LIH928" s="477"/>
      <c r="LII928" s="477"/>
      <c r="LIJ928" s="477"/>
      <c r="LIK928" s="477"/>
      <c r="LIL928" s="477"/>
      <c r="LIM928" s="477"/>
      <c r="LIN928" s="477"/>
      <c r="LIO928" s="477"/>
      <c r="LIP928" s="477"/>
      <c r="LIQ928" s="477"/>
      <c r="LIR928" s="477"/>
      <c r="LIS928" s="477"/>
      <c r="LIT928" s="477"/>
      <c r="LIU928" s="477"/>
      <c r="LIV928" s="477"/>
      <c r="LIW928" s="477"/>
      <c r="LIX928" s="477"/>
      <c r="LIY928" s="477"/>
      <c r="LIZ928" s="477"/>
      <c r="LJA928" s="477"/>
      <c r="LJB928" s="477"/>
      <c r="LJC928" s="477"/>
      <c r="LJD928" s="477"/>
      <c r="LJE928" s="477"/>
      <c r="LJF928" s="477"/>
      <c r="LJG928" s="477"/>
      <c r="LJH928" s="477"/>
      <c r="LJI928" s="477"/>
      <c r="LJJ928" s="477"/>
      <c r="LJK928" s="477"/>
      <c r="LJL928" s="477"/>
      <c r="LJM928" s="477"/>
      <c r="LJN928" s="477"/>
      <c r="LJO928" s="477"/>
      <c r="LJP928" s="477"/>
      <c r="LJQ928" s="477"/>
      <c r="LJR928" s="477"/>
      <c r="LJS928" s="477"/>
      <c r="LJT928" s="477"/>
      <c r="LJU928" s="477"/>
      <c r="LJV928" s="477"/>
      <c r="LJW928" s="477"/>
      <c r="LJX928" s="477"/>
      <c r="LJY928" s="477"/>
      <c r="LJZ928" s="477"/>
      <c r="LKA928" s="477"/>
      <c r="LKB928" s="477"/>
      <c r="LKC928" s="477"/>
      <c r="LKD928" s="477"/>
      <c r="LKE928" s="477"/>
      <c r="LKF928" s="477"/>
      <c r="LKG928" s="477"/>
      <c r="LKH928" s="477"/>
      <c r="LKI928" s="477"/>
      <c r="LKJ928" s="477"/>
      <c r="LKK928" s="477"/>
      <c r="LKL928" s="477"/>
      <c r="LKM928" s="477"/>
      <c r="LKN928" s="477"/>
      <c r="LKO928" s="477"/>
      <c r="LKP928" s="477"/>
      <c r="LKQ928" s="477"/>
      <c r="LKR928" s="477"/>
      <c r="LKS928" s="477"/>
      <c r="LKT928" s="477"/>
      <c r="LKU928" s="477"/>
      <c r="LKV928" s="477"/>
      <c r="LKW928" s="477"/>
      <c r="LKX928" s="477"/>
      <c r="LKY928" s="477"/>
      <c r="LKZ928" s="477"/>
      <c r="LLA928" s="477"/>
      <c r="LLB928" s="477"/>
      <c r="LLC928" s="477"/>
      <c r="LLD928" s="477"/>
      <c r="LLE928" s="477"/>
      <c r="LLF928" s="477"/>
      <c r="LLG928" s="477"/>
      <c r="LLH928" s="477"/>
      <c r="LLI928" s="477"/>
      <c r="LLJ928" s="477"/>
      <c r="LLK928" s="477"/>
      <c r="LLL928" s="477"/>
      <c r="LLM928" s="477"/>
      <c r="LLN928" s="477"/>
      <c r="LLO928" s="477"/>
      <c r="LLP928" s="477"/>
      <c r="LLQ928" s="477"/>
      <c r="LLR928" s="477"/>
      <c r="LLS928" s="477"/>
      <c r="LLT928" s="477"/>
      <c r="LLU928" s="477"/>
      <c r="LLV928" s="477"/>
      <c r="LLW928" s="477"/>
      <c r="LLX928" s="477"/>
      <c r="LLY928" s="477"/>
      <c r="LLZ928" s="477"/>
      <c r="LMA928" s="477"/>
      <c r="LMB928" s="477"/>
      <c r="LMC928" s="477"/>
      <c r="LMD928" s="477"/>
      <c r="LME928" s="477"/>
      <c r="LMF928" s="477"/>
      <c r="LMG928" s="477"/>
      <c r="LMH928" s="477"/>
      <c r="LMI928" s="477"/>
      <c r="LMJ928" s="477"/>
      <c r="LMK928" s="477"/>
      <c r="LML928" s="477"/>
      <c r="LMM928" s="477"/>
      <c r="LMN928" s="477"/>
      <c r="LMO928" s="477"/>
      <c r="LMP928" s="477"/>
      <c r="LMQ928" s="477"/>
      <c r="LMR928" s="477"/>
      <c r="LMS928" s="477"/>
      <c r="LMT928" s="477"/>
      <c r="LMU928" s="477"/>
      <c r="LMV928" s="477"/>
      <c r="LMW928" s="477"/>
      <c r="LMX928" s="477"/>
      <c r="LMY928" s="477"/>
      <c r="LMZ928" s="477"/>
      <c r="LNA928" s="477"/>
      <c r="LNB928" s="477"/>
      <c r="LNC928" s="477"/>
      <c r="LND928" s="477"/>
      <c r="LNE928" s="477"/>
      <c r="LNF928" s="477"/>
      <c r="LNG928" s="477"/>
      <c r="LNH928" s="477"/>
      <c r="LNI928" s="477"/>
      <c r="LNJ928" s="477"/>
      <c r="LNK928" s="477"/>
      <c r="LNL928" s="477"/>
      <c r="LNM928" s="477"/>
      <c r="LNN928" s="477"/>
      <c r="LNO928" s="477"/>
      <c r="LNP928" s="477"/>
      <c r="LNQ928" s="477"/>
      <c r="LNR928" s="477"/>
      <c r="LNS928" s="477"/>
      <c r="LNT928" s="477"/>
      <c r="LNU928" s="477"/>
      <c r="LNV928" s="477"/>
      <c r="LNW928" s="477"/>
      <c r="LNX928" s="477"/>
      <c r="LNY928" s="477"/>
      <c r="LNZ928" s="477"/>
      <c r="LOA928" s="477"/>
      <c r="LOB928" s="477"/>
      <c r="LOC928" s="477"/>
      <c r="LOD928" s="477"/>
      <c r="LOE928" s="477"/>
      <c r="LOF928" s="477"/>
      <c r="LOG928" s="477"/>
      <c r="LOH928" s="477"/>
      <c r="LOI928" s="477"/>
      <c r="LOJ928" s="477"/>
      <c r="LOK928" s="477"/>
      <c r="LOL928" s="477"/>
      <c r="LOM928" s="477"/>
      <c r="LON928" s="477"/>
      <c r="LOO928" s="477"/>
      <c r="LOP928" s="477"/>
      <c r="LOQ928" s="477"/>
      <c r="LOR928" s="477"/>
      <c r="LOS928" s="477"/>
      <c r="LOT928" s="477"/>
      <c r="LOU928" s="477"/>
      <c r="LOV928" s="477"/>
      <c r="LOW928" s="477"/>
      <c r="LOX928" s="477"/>
      <c r="LOY928" s="477"/>
      <c r="LOZ928" s="477"/>
      <c r="LPA928" s="477"/>
      <c r="LPB928" s="477"/>
      <c r="LPC928" s="477"/>
      <c r="LPD928" s="477"/>
      <c r="LPE928" s="477"/>
      <c r="LPF928" s="477"/>
      <c r="LPG928" s="477"/>
      <c r="LPH928" s="477"/>
      <c r="LPI928" s="477"/>
      <c r="LPJ928" s="477"/>
      <c r="LPK928" s="477"/>
      <c r="LPL928" s="477"/>
      <c r="LPM928" s="477"/>
      <c r="LPN928" s="477"/>
      <c r="LPO928" s="477"/>
      <c r="LPP928" s="477"/>
      <c r="LPQ928" s="477"/>
      <c r="LPR928" s="477"/>
      <c r="LPS928" s="477"/>
      <c r="LPT928" s="477"/>
      <c r="LPU928" s="477"/>
      <c r="LPV928" s="477"/>
      <c r="LPW928" s="477"/>
      <c r="LPX928" s="477"/>
      <c r="LPY928" s="477"/>
      <c r="LPZ928" s="477"/>
      <c r="LQA928" s="477"/>
      <c r="LQB928" s="477"/>
      <c r="LQC928" s="477"/>
      <c r="LQD928" s="477"/>
      <c r="LQE928" s="477"/>
      <c r="LQF928" s="477"/>
      <c r="LQG928" s="477"/>
      <c r="LQH928" s="477"/>
      <c r="LQI928" s="477"/>
      <c r="LQJ928" s="477"/>
      <c r="LQK928" s="477"/>
      <c r="LQL928" s="477"/>
      <c r="LQM928" s="477"/>
      <c r="LQN928" s="477"/>
      <c r="LQO928" s="477"/>
      <c r="LQP928" s="477"/>
      <c r="LQQ928" s="477"/>
      <c r="LQR928" s="477"/>
      <c r="LQS928" s="477"/>
      <c r="LQT928" s="477"/>
      <c r="LQU928" s="477"/>
      <c r="LQV928" s="477"/>
      <c r="LQW928" s="477"/>
      <c r="LQX928" s="477"/>
      <c r="LQY928" s="477"/>
      <c r="LQZ928" s="477"/>
      <c r="LRA928" s="477"/>
      <c r="LRB928" s="477"/>
      <c r="LRC928" s="477"/>
      <c r="LRD928" s="477"/>
      <c r="LRE928" s="477"/>
      <c r="LRF928" s="477"/>
      <c r="LRG928" s="477"/>
      <c r="LRH928" s="477"/>
      <c r="LRI928" s="477"/>
      <c r="LRJ928" s="477"/>
      <c r="LRK928" s="477"/>
      <c r="LRL928" s="477"/>
      <c r="LRM928" s="477"/>
      <c r="LRN928" s="477"/>
      <c r="LRO928" s="477"/>
      <c r="LRP928" s="477"/>
      <c r="LRQ928" s="477"/>
      <c r="LRR928" s="477"/>
      <c r="LRS928" s="477"/>
      <c r="LRT928" s="477"/>
      <c r="LRU928" s="477"/>
      <c r="LRV928" s="477"/>
      <c r="LRW928" s="477"/>
      <c r="LRX928" s="477"/>
      <c r="LRY928" s="477"/>
      <c r="LRZ928" s="477"/>
      <c r="LSA928" s="477"/>
      <c r="LSB928" s="477"/>
      <c r="LSC928" s="477"/>
      <c r="LSD928" s="477"/>
      <c r="LSE928" s="477"/>
      <c r="LSF928" s="477"/>
      <c r="LSG928" s="477"/>
      <c r="LSH928" s="477"/>
      <c r="LSI928" s="477"/>
      <c r="LSJ928" s="477"/>
      <c r="LSK928" s="477"/>
      <c r="LSL928" s="477"/>
      <c r="LSM928" s="477"/>
      <c r="LSN928" s="477"/>
      <c r="LSO928" s="477"/>
      <c r="LSP928" s="477"/>
      <c r="LSQ928" s="477"/>
      <c r="LSR928" s="477"/>
      <c r="LSS928" s="477"/>
      <c r="LST928" s="477"/>
      <c r="LSU928" s="477"/>
      <c r="LSV928" s="477"/>
      <c r="LSW928" s="477"/>
      <c r="LSX928" s="477"/>
      <c r="LSY928" s="477"/>
      <c r="LSZ928" s="477"/>
      <c r="LTA928" s="477"/>
      <c r="LTB928" s="477"/>
      <c r="LTC928" s="477"/>
      <c r="LTD928" s="477"/>
      <c r="LTE928" s="477"/>
      <c r="LTF928" s="477"/>
      <c r="LTG928" s="477"/>
      <c r="LTH928" s="477"/>
      <c r="LTI928" s="477"/>
      <c r="LTJ928" s="477"/>
      <c r="LTK928" s="477"/>
      <c r="LTL928" s="477"/>
      <c r="LTM928" s="477"/>
      <c r="LTN928" s="477"/>
      <c r="LTO928" s="477"/>
      <c r="LTP928" s="477"/>
      <c r="LTQ928" s="477"/>
      <c r="LTR928" s="477"/>
      <c r="LTS928" s="477"/>
      <c r="LTT928" s="477"/>
      <c r="LTU928" s="477"/>
      <c r="LTV928" s="477"/>
      <c r="LTW928" s="477"/>
      <c r="LTX928" s="477"/>
      <c r="LTY928" s="477"/>
      <c r="LTZ928" s="477"/>
      <c r="LUA928" s="477"/>
      <c r="LUB928" s="477"/>
      <c r="LUC928" s="477"/>
      <c r="LUD928" s="477"/>
      <c r="LUE928" s="477"/>
      <c r="LUF928" s="477"/>
      <c r="LUG928" s="477"/>
      <c r="LUH928" s="477"/>
      <c r="LUI928" s="477"/>
      <c r="LUJ928" s="477"/>
      <c r="LUK928" s="477"/>
      <c r="LUL928" s="477"/>
      <c r="LUM928" s="477"/>
      <c r="LUN928" s="477"/>
      <c r="LUO928" s="477"/>
      <c r="LUP928" s="477"/>
      <c r="LUQ928" s="477"/>
      <c r="LUR928" s="477"/>
      <c r="LUS928" s="477"/>
      <c r="LUT928" s="477"/>
      <c r="LUU928" s="477"/>
      <c r="LUV928" s="477"/>
      <c r="LUW928" s="477"/>
      <c r="LUX928" s="477"/>
      <c r="LUY928" s="477"/>
      <c r="LUZ928" s="477"/>
      <c r="LVA928" s="477"/>
      <c r="LVB928" s="477"/>
      <c r="LVC928" s="477"/>
      <c r="LVD928" s="477"/>
      <c r="LVE928" s="477"/>
      <c r="LVF928" s="477"/>
      <c r="LVG928" s="477"/>
      <c r="LVH928" s="477"/>
      <c r="LVI928" s="477"/>
      <c r="LVJ928" s="477"/>
      <c r="LVK928" s="477"/>
      <c r="LVL928" s="477"/>
      <c r="LVM928" s="477"/>
      <c r="LVN928" s="477"/>
      <c r="LVO928" s="477"/>
      <c r="LVP928" s="477"/>
      <c r="LVQ928" s="477"/>
      <c r="LVR928" s="477"/>
      <c r="LVS928" s="477"/>
      <c r="LVT928" s="477"/>
      <c r="LVU928" s="477"/>
      <c r="LVV928" s="477"/>
      <c r="LVW928" s="477"/>
      <c r="LVX928" s="477"/>
      <c r="LVY928" s="477"/>
      <c r="LVZ928" s="477"/>
      <c r="LWA928" s="477"/>
      <c r="LWB928" s="477"/>
      <c r="LWC928" s="477"/>
      <c r="LWD928" s="477"/>
      <c r="LWE928" s="477"/>
      <c r="LWF928" s="477"/>
      <c r="LWG928" s="477"/>
      <c r="LWH928" s="477"/>
      <c r="LWI928" s="477"/>
      <c r="LWJ928" s="477"/>
      <c r="LWK928" s="477"/>
      <c r="LWL928" s="477"/>
      <c r="LWM928" s="477"/>
      <c r="LWN928" s="477"/>
      <c r="LWO928" s="477"/>
      <c r="LWP928" s="477"/>
      <c r="LWQ928" s="477"/>
      <c r="LWR928" s="477"/>
      <c r="LWS928" s="477"/>
      <c r="LWT928" s="477"/>
      <c r="LWU928" s="477"/>
      <c r="LWV928" s="477"/>
      <c r="LWW928" s="477"/>
      <c r="LWX928" s="477"/>
      <c r="LWY928" s="477"/>
      <c r="LWZ928" s="477"/>
      <c r="LXA928" s="477"/>
      <c r="LXB928" s="477"/>
      <c r="LXC928" s="477"/>
      <c r="LXD928" s="477"/>
      <c r="LXE928" s="477"/>
      <c r="LXF928" s="477"/>
      <c r="LXG928" s="477"/>
      <c r="LXH928" s="477"/>
      <c r="LXI928" s="477"/>
      <c r="LXJ928" s="477"/>
      <c r="LXK928" s="477"/>
      <c r="LXL928" s="477"/>
      <c r="LXM928" s="477"/>
      <c r="LXN928" s="477"/>
      <c r="LXO928" s="477"/>
      <c r="LXP928" s="477"/>
      <c r="LXQ928" s="477"/>
      <c r="LXR928" s="477"/>
      <c r="LXS928" s="477"/>
      <c r="LXT928" s="477"/>
      <c r="LXU928" s="477"/>
      <c r="LXV928" s="477"/>
      <c r="LXW928" s="477"/>
      <c r="LXX928" s="477"/>
      <c r="LXY928" s="477"/>
      <c r="LXZ928" s="477"/>
      <c r="LYA928" s="477"/>
      <c r="LYB928" s="477"/>
      <c r="LYC928" s="477"/>
      <c r="LYD928" s="477"/>
      <c r="LYE928" s="477"/>
      <c r="LYF928" s="477"/>
      <c r="LYG928" s="477"/>
      <c r="LYH928" s="477"/>
      <c r="LYI928" s="477"/>
      <c r="LYJ928" s="477"/>
      <c r="LYK928" s="477"/>
      <c r="LYL928" s="477"/>
      <c r="LYM928" s="477"/>
      <c r="LYN928" s="477"/>
      <c r="LYO928" s="477"/>
      <c r="LYP928" s="477"/>
      <c r="LYQ928" s="477"/>
      <c r="LYR928" s="477"/>
      <c r="LYS928" s="477"/>
      <c r="LYT928" s="477"/>
      <c r="LYU928" s="477"/>
      <c r="LYV928" s="477"/>
      <c r="LYW928" s="477"/>
      <c r="LYX928" s="477"/>
      <c r="LYY928" s="477"/>
      <c r="LYZ928" s="477"/>
      <c r="LZA928" s="477"/>
      <c r="LZB928" s="477"/>
      <c r="LZC928" s="477"/>
      <c r="LZD928" s="477"/>
      <c r="LZE928" s="477"/>
      <c r="LZF928" s="477"/>
      <c r="LZG928" s="477"/>
      <c r="LZH928" s="477"/>
      <c r="LZI928" s="477"/>
      <c r="LZJ928" s="477"/>
      <c r="LZK928" s="477"/>
      <c r="LZL928" s="477"/>
      <c r="LZM928" s="477"/>
      <c r="LZN928" s="477"/>
      <c r="LZO928" s="477"/>
      <c r="LZP928" s="477"/>
      <c r="LZQ928" s="477"/>
      <c r="LZR928" s="477"/>
      <c r="LZS928" s="477"/>
      <c r="LZT928" s="477"/>
      <c r="LZU928" s="477"/>
      <c r="LZV928" s="477"/>
      <c r="LZW928" s="477"/>
      <c r="LZX928" s="477"/>
      <c r="LZY928" s="477"/>
      <c r="LZZ928" s="477"/>
      <c r="MAA928" s="477"/>
      <c r="MAB928" s="477"/>
      <c r="MAC928" s="477"/>
      <c r="MAD928" s="477"/>
      <c r="MAE928" s="477"/>
      <c r="MAF928" s="477"/>
      <c r="MAG928" s="477"/>
      <c r="MAH928" s="477"/>
      <c r="MAI928" s="477"/>
      <c r="MAJ928" s="477"/>
      <c r="MAK928" s="477"/>
      <c r="MAL928" s="477"/>
      <c r="MAM928" s="477"/>
      <c r="MAN928" s="477"/>
      <c r="MAO928" s="477"/>
      <c r="MAP928" s="477"/>
      <c r="MAQ928" s="477"/>
      <c r="MAR928" s="477"/>
      <c r="MAS928" s="477"/>
      <c r="MAT928" s="477"/>
      <c r="MAU928" s="477"/>
      <c r="MAV928" s="477"/>
      <c r="MAW928" s="477"/>
      <c r="MAX928" s="477"/>
      <c r="MAY928" s="477"/>
      <c r="MAZ928" s="477"/>
      <c r="MBA928" s="477"/>
      <c r="MBB928" s="477"/>
      <c r="MBC928" s="477"/>
      <c r="MBD928" s="477"/>
      <c r="MBE928" s="477"/>
      <c r="MBF928" s="477"/>
      <c r="MBG928" s="477"/>
      <c r="MBH928" s="477"/>
      <c r="MBI928" s="477"/>
      <c r="MBJ928" s="477"/>
      <c r="MBK928" s="477"/>
      <c r="MBL928" s="477"/>
      <c r="MBM928" s="477"/>
      <c r="MBN928" s="477"/>
      <c r="MBO928" s="477"/>
      <c r="MBP928" s="477"/>
      <c r="MBQ928" s="477"/>
      <c r="MBR928" s="477"/>
      <c r="MBS928" s="477"/>
      <c r="MBT928" s="477"/>
      <c r="MBU928" s="477"/>
      <c r="MBV928" s="477"/>
      <c r="MBW928" s="477"/>
      <c r="MBX928" s="477"/>
      <c r="MBY928" s="477"/>
      <c r="MBZ928" s="477"/>
      <c r="MCA928" s="477"/>
      <c r="MCB928" s="477"/>
      <c r="MCC928" s="477"/>
      <c r="MCD928" s="477"/>
      <c r="MCE928" s="477"/>
      <c r="MCF928" s="477"/>
      <c r="MCG928" s="477"/>
      <c r="MCH928" s="477"/>
      <c r="MCI928" s="477"/>
      <c r="MCJ928" s="477"/>
      <c r="MCK928" s="477"/>
      <c r="MCL928" s="477"/>
      <c r="MCM928" s="477"/>
      <c r="MCN928" s="477"/>
      <c r="MCO928" s="477"/>
      <c r="MCP928" s="477"/>
      <c r="MCQ928" s="477"/>
      <c r="MCR928" s="477"/>
      <c r="MCS928" s="477"/>
      <c r="MCT928" s="477"/>
      <c r="MCU928" s="477"/>
      <c r="MCV928" s="477"/>
      <c r="MCW928" s="477"/>
      <c r="MCX928" s="477"/>
      <c r="MCY928" s="477"/>
      <c r="MCZ928" s="477"/>
      <c r="MDA928" s="477"/>
      <c r="MDB928" s="477"/>
      <c r="MDC928" s="477"/>
      <c r="MDD928" s="477"/>
      <c r="MDE928" s="477"/>
      <c r="MDF928" s="477"/>
      <c r="MDG928" s="477"/>
      <c r="MDH928" s="477"/>
      <c r="MDI928" s="477"/>
      <c r="MDJ928" s="477"/>
      <c r="MDK928" s="477"/>
      <c r="MDL928" s="477"/>
      <c r="MDM928" s="477"/>
      <c r="MDN928" s="477"/>
      <c r="MDO928" s="477"/>
      <c r="MDP928" s="477"/>
      <c r="MDQ928" s="477"/>
      <c r="MDR928" s="477"/>
      <c r="MDS928" s="477"/>
      <c r="MDT928" s="477"/>
      <c r="MDU928" s="477"/>
      <c r="MDV928" s="477"/>
      <c r="MDW928" s="477"/>
      <c r="MDX928" s="477"/>
      <c r="MDY928" s="477"/>
      <c r="MDZ928" s="477"/>
      <c r="MEA928" s="477"/>
      <c r="MEB928" s="477"/>
      <c r="MEC928" s="477"/>
      <c r="MED928" s="477"/>
      <c r="MEE928" s="477"/>
      <c r="MEF928" s="477"/>
      <c r="MEG928" s="477"/>
      <c r="MEH928" s="477"/>
      <c r="MEI928" s="477"/>
      <c r="MEJ928" s="477"/>
      <c r="MEK928" s="477"/>
      <c r="MEL928" s="477"/>
      <c r="MEM928" s="477"/>
      <c r="MEN928" s="477"/>
      <c r="MEO928" s="477"/>
      <c r="MEP928" s="477"/>
      <c r="MEQ928" s="477"/>
      <c r="MER928" s="477"/>
      <c r="MES928" s="477"/>
      <c r="MET928" s="477"/>
      <c r="MEU928" s="477"/>
      <c r="MEV928" s="477"/>
      <c r="MEW928" s="477"/>
      <c r="MEX928" s="477"/>
      <c r="MEY928" s="477"/>
      <c r="MEZ928" s="477"/>
      <c r="MFA928" s="477"/>
      <c r="MFB928" s="477"/>
      <c r="MFC928" s="477"/>
      <c r="MFD928" s="477"/>
      <c r="MFE928" s="477"/>
      <c r="MFF928" s="477"/>
      <c r="MFG928" s="477"/>
      <c r="MFH928" s="477"/>
      <c r="MFI928" s="477"/>
      <c r="MFJ928" s="477"/>
      <c r="MFK928" s="477"/>
      <c r="MFL928" s="477"/>
      <c r="MFM928" s="477"/>
      <c r="MFN928" s="477"/>
      <c r="MFO928" s="477"/>
      <c r="MFP928" s="477"/>
      <c r="MFQ928" s="477"/>
      <c r="MFR928" s="477"/>
      <c r="MFS928" s="477"/>
      <c r="MFT928" s="477"/>
      <c r="MFU928" s="477"/>
      <c r="MFV928" s="477"/>
      <c r="MFW928" s="477"/>
      <c r="MFX928" s="477"/>
      <c r="MFY928" s="477"/>
      <c r="MFZ928" s="477"/>
      <c r="MGA928" s="477"/>
      <c r="MGB928" s="477"/>
      <c r="MGC928" s="477"/>
      <c r="MGD928" s="477"/>
      <c r="MGE928" s="477"/>
      <c r="MGF928" s="477"/>
      <c r="MGG928" s="477"/>
      <c r="MGH928" s="477"/>
      <c r="MGI928" s="477"/>
      <c r="MGJ928" s="477"/>
      <c r="MGK928" s="477"/>
      <c r="MGL928" s="477"/>
      <c r="MGM928" s="477"/>
      <c r="MGN928" s="477"/>
      <c r="MGO928" s="477"/>
      <c r="MGP928" s="477"/>
      <c r="MGQ928" s="477"/>
      <c r="MGR928" s="477"/>
      <c r="MGS928" s="477"/>
      <c r="MGT928" s="477"/>
      <c r="MGU928" s="477"/>
      <c r="MGV928" s="477"/>
      <c r="MGW928" s="477"/>
      <c r="MGX928" s="477"/>
      <c r="MGY928" s="477"/>
      <c r="MGZ928" s="477"/>
      <c r="MHA928" s="477"/>
      <c r="MHB928" s="477"/>
      <c r="MHC928" s="477"/>
      <c r="MHD928" s="477"/>
      <c r="MHE928" s="477"/>
      <c r="MHF928" s="477"/>
      <c r="MHG928" s="477"/>
      <c r="MHH928" s="477"/>
      <c r="MHI928" s="477"/>
      <c r="MHJ928" s="477"/>
      <c r="MHK928" s="477"/>
      <c r="MHL928" s="477"/>
      <c r="MHM928" s="477"/>
      <c r="MHN928" s="477"/>
      <c r="MHO928" s="477"/>
      <c r="MHP928" s="477"/>
      <c r="MHQ928" s="477"/>
      <c r="MHR928" s="477"/>
      <c r="MHS928" s="477"/>
      <c r="MHT928" s="477"/>
      <c r="MHU928" s="477"/>
      <c r="MHV928" s="477"/>
      <c r="MHW928" s="477"/>
      <c r="MHX928" s="477"/>
      <c r="MHY928" s="477"/>
      <c r="MHZ928" s="477"/>
      <c r="MIA928" s="477"/>
      <c r="MIB928" s="477"/>
      <c r="MIC928" s="477"/>
      <c r="MID928" s="477"/>
      <c r="MIE928" s="477"/>
      <c r="MIF928" s="477"/>
      <c r="MIG928" s="477"/>
      <c r="MIH928" s="477"/>
      <c r="MII928" s="477"/>
      <c r="MIJ928" s="477"/>
      <c r="MIK928" s="477"/>
      <c r="MIL928" s="477"/>
      <c r="MIM928" s="477"/>
      <c r="MIN928" s="477"/>
      <c r="MIO928" s="477"/>
      <c r="MIP928" s="477"/>
      <c r="MIQ928" s="477"/>
      <c r="MIR928" s="477"/>
      <c r="MIS928" s="477"/>
      <c r="MIT928" s="477"/>
      <c r="MIU928" s="477"/>
      <c r="MIV928" s="477"/>
      <c r="MIW928" s="477"/>
      <c r="MIX928" s="477"/>
      <c r="MIY928" s="477"/>
      <c r="MIZ928" s="477"/>
      <c r="MJA928" s="477"/>
      <c r="MJB928" s="477"/>
      <c r="MJC928" s="477"/>
      <c r="MJD928" s="477"/>
      <c r="MJE928" s="477"/>
      <c r="MJF928" s="477"/>
      <c r="MJG928" s="477"/>
      <c r="MJH928" s="477"/>
      <c r="MJI928" s="477"/>
      <c r="MJJ928" s="477"/>
      <c r="MJK928" s="477"/>
      <c r="MJL928" s="477"/>
      <c r="MJM928" s="477"/>
      <c r="MJN928" s="477"/>
      <c r="MJO928" s="477"/>
      <c r="MJP928" s="477"/>
      <c r="MJQ928" s="477"/>
      <c r="MJR928" s="477"/>
      <c r="MJS928" s="477"/>
      <c r="MJT928" s="477"/>
      <c r="MJU928" s="477"/>
      <c r="MJV928" s="477"/>
      <c r="MJW928" s="477"/>
      <c r="MJX928" s="477"/>
      <c r="MJY928" s="477"/>
      <c r="MJZ928" s="477"/>
      <c r="MKA928" s="477"/>
      <c r="MKB928" s="477"/>
      <c r="MKC928" s="477"/>
      <c r="MKD928" s="477"/>
      <c r="MKE928" s="477"/>
      <c r="MKF928" s="477"/>
      <c r="MKG928" s="477"/>
      <c r="MKH928" s="477"/>
      <c r="MKI928" s="477"/>
      <c r="MKJ928" s="477"/>
      <c r="MKK928" s="477"/>
      <c r="MKL928" s="477"/>
      <c r="MKM928" s="477"/>
      <c r="MKN928" s="477"/>
      <c r="MKO928" s="477"/>
      <c r="MKP928" s="477"/>
      <c r="MKQ928" s="477"/>
      <c r="MKR928" s="477"/>
      <c r="MKS928" s="477"/>
      <c r="MKT928" s="477"/>
      <c r="MKU928" s="477"/>
      <c r="MKV928" s="477"/>
      <c r="MKW928" s="477"/>
      <c r="MKX928" s="477"/>
      <c r="MKY928" s="477"/>
      <c r="MKZ928" s="477"/>
      <c r="MLA928" s="477"/>
      <c r="MLB928" s="477"/>
      <c r="MLC928" s="477"/>
      <c r="MLD928" s="477"/>
      <c r="MLE928" s="477"/>
      <c r="MLF928" s="477"/>
      <c r="MLG928" s="477"/>
      <c r="MLH928" s="477"/>
      <c r="MLI928" s="477"/>
      <c r="MLJ928" s="477"/>
      <c r="MLK928" s="477"/>
      <c r="MLL928" s="477"/>
      <c r="MLM928" s="477"/>
      <c r="MLN928" s="477"/>
      <c r="MLO928" s="477"/>
      <c r="MLP928" s="477"/>
      <c r="MLQ928" s="477"/>
      <c r="MLR928" s="477"/>
      <c r="MLS928" s="477"/>
      <c r="MLT928" s="477"/>
      <c r="MLU928" s="477"/>
      <c r="MLV928" s="477"/>
      <c r="MLW928" s="477"/>
      <c r="MLX928" s="477"/>
      <c r="MLY928" s="477"/>
      <c r="MLZ928" s="477"/>
      <c r="MMA928" s="477"/>
      <c r="MMB928" s="477"/>
      <c r="MMC928" s="477"/>
      <c r="MMD928" s="477"/>
      <c r="MME928" s="477"/>
      <c r="MMF928" s="477"/>
      <c r="MMG928" s="477"/>
      <c r="MMH928" s="477"/>
      <c r="MMI928" s="477"/>
      <c r="MMJ928" s="477"/>
      <c r="MMK928" s="477"/>
      <c r="MML928" s="477"/>
      <c r="MMM928" s="477"/>
      <c r="MMN928" s="477"/>
      <c r="MMO928" s="477"/>
      <c r="MMP928" s="477"/>
      <c r="MMQ928" s="477"/>
      <c r="MMR928" s="477"/>
      <c r="MMS928" s="477"/>
      <c r="MMT928" s="477"/>
      <c r="MMU928" s="477"/>
      <c r="MMV928" s="477"/>
      <c r="MMW928" s="477"/>
      <c r="MMX928" s="477"/>
      <c r="MMY928" s="477"/>
      <c r="MMZ928" s="477"/>
      <c r="MNA928" s="477"/>
      <c r="MNB928" s="477"/>
      <c r="MNC928" s="477"/>
      <c r="MND928" s="477"/>
      <c r="MNE928" s="477"/>
      <c r="MNF928" s="477"/>
      <c r="MNG928" s="477"/>
      <c r="MNH928" s="477"/>
      <c r="MNI928" s="477"/>
      <c r="MNJ928" s="477"/>
      <c r="MNK928" s="477"/>
      <c r="MNL928" s="477"/>
      <c r="MNM928" s="477"/>
      <c r="MNN928" s="477"/>
      <c r="MNO928" s="477"/>
      <c r="MNP928" s="477"/>
      <c r="MNQ928" s="477"/>
      <c r="MNR928" s="477"/>
      <c r="MNS928" s="477"/>
      <c r="MNT928" s="477"/>
      <c r="MNU928" s="477"/>
      <c r="MNV928" s="477"/>
      <c r="MNW928" s="477"/>
      <c r="MNX928" s="477"/>
      <c r="MNY928" s="477"/>
      <c r="MNZ928" s="477"/>
      <c r="MOA928" s="477"/>
      <c r="MOB928" s="477"/>
      <c r="MOC928" s="477"/>
      <c r="MOD928" s="477"/>
      <c r="MOE928" s="477"/>
      <c r="MOF928" s="477"/>
      <c r="MOG928" s="477"/>
      <c r="MOH928" s="477"/>
      <c r="MOI928" s="477"/>
      <c r="MOJ928" s="477"/>
      <c r="MOK928" s="477"/>
      <c r="MOL928" s="477"/>
      <c r="MOM928" s="477"/>
      <c r="MON928" s="477"/>
      <c r="MOO928" s="477"/>
      <c r="MOP928" s="477"/>
      <c r="MOQ928" s="477"/>
      <c r="MOR928" s="477"/>
      <c r="MOS928" s="477"/>
      <c r="MOT928" s="477"/>
      <c r="MOU928" s="477"/>
      <c r="MOV928" s="477"/>
      <c r="MOW928" s="477"/>
      <c r="MOX928" s="477"/>
      <c r="MOY928" s="477"/>
      <c r="MOZ928" s="477"/>
      <c r="MPA928" s="477"/>
      <c r="MPB928" s="477"/>
      <c r="MPC928" s="477"/>
      <c r="MPD928" s="477"/>
      <c r="MPE928" s="477"/>
      <c r="MPF928" s="477"/>
      <c r="MPG928" s="477"/>
      <c r="MPH928" s="477"/>
      <c r="MPI928" s="477"/>
      <c r="MPJ928" s="477"/>
      <c r="MPK928" s="477"/>
      <c r="MPL928" s="477"/>
      <c r="MPM928" s="477"/>
      <c r="MPN928" s="477"/>
      <c r="MPO928" s="477"/>
      <c r="MPP928" s="477"/>
      <c r="MPQ928" s="477"/>
      <c r="MPR928" s="477"/>
      <c r="MPS928" s="477"/>
      <c r="MPT928" s="477"/>
      <c r="MPU928" s="477"/>
      <c r="MPV928" s="477"/>
      <c r="MPW928" s="477"/>
      <c r="MPX928" s="477"/>
      <c r="MPY928" s="477"/>
      <c r="MPZ928" s="477"/>
      <c r="MQA928" s="477"/>
      <c r="MQB928" s="477"/>
      <c r="MQC928" s="477"/>
      <c r="MQD928" s="477"/>
      <c r="MQE928" s="477"/>
      <c r="MQF928" s="477"/>
      <c r="MQG928" s="477"/>
      <c r="MQH928" s="477"/>
      <c r="MQI928" s="477"/>
      <c r="MQJ928" s="477"/>
      <c r="MQK928" s="477"/>
      <c r="MQL928" s="477"/>
      <c r="MQM928" s="477"/>
      <c r="MQN928" s="477"/>
      <c r="MQO928" s="477"/>
      <c r="MQP928" s="477"/>
      <c r="MQQ928" s="477"/>
      <c r="MQR928" s="477"/>
      <c r="MQS928" s="477"/>
      <c r="MQT928" s="477"/>
      <c r="MQU928" s="477"/>
      <c r="MQV928" s="477"/>
      <c r="MQW928" s="477"/>
      <c r="MQX928" s="477"/>
      <c r="MQY928" s="477"/>
      <c r="MQZ928" s="477"/>
      <c r="MRA928" s="477"/>
      <c r="MRB928" s="477"/>
      <c r="MRC928" s="477"/>
      <c r="MRD928" s="477"/>
      <c r="MRE928" s="477"/>
      <c r="MRF928" s="477"/>
      <c r="MRG928" s="477"/>
      <c r="MRH928" s="477"/>
      <c r="MRI928" s="477"/>
      <c r="MRJ928" s="477"/>
      <c r="MRK928" s="477"/>
      <c r="MRL928" s="477"/>
      <c r="MRM928" s="477"/>
      <c r="MRN928" s="477"/>
      <c r="MRO928" s="477"/>
      <c r="MRP928" s="477"/>
      <c r="MRQ928" s="477"/>
      <c r="MRR928" s="477"/>
      <c r="MRS928" s="477"/>
      <c r="MRT928" s="477"/>
      <c r="MRU928" s="477"/>
      <c r="MRV928" s="477"/>
      <c r="MRW928" s="477"/>
      <c r="MRX928" s="477"/>
      <c r="MRY928" s="477"/>
      <c r="MRZ928" s="477"/>
      <c r="MSA928" s="477"/>
      <c r="MSB928" s="477"/>
      <c r="MSC928" s="477"/>
      <c r="MSD928" s="477"/>
      <c r="MSE928" s="477"/>
      <c r="MSF928" s="477"/>
      <c r="MSG928" s="477"/>
      <c r="MSH928" s="477"/>
      <c r="MSI928" s="477"/>
      <c r="MSJ928" s="477"/>
      <c r="MSK928" s="477"/>
      <c r="MSL928" s="477"/>
      <c r="MSM928" s="477"/>
      <c r="MSN928" s="477"/>
      <c r="MSO928" s="477"/>
      <c r="MSP928" s="477"/>
      <c r="MSQ928" s="477"/>
      <c r="MSR928" s="477"/>
      <c r="MSS928" s="477"/>
      <c r="MST928" s="477"/>
      <c r="MSU928" s="477"/>
      <c r="MSV928" s="477"/>
      <c r="MSW928" s="477"/>
      <c r="MSX928" s="477"/>
      <c r="MSY928" s="477"/>
      <c r="MSZ928" s="477"/>
      <c r="MTA928" s="477"/>
      <c r="MTB928" s="477"/>
      <c r="MTC928" s="477"/>
      <c r="MTD928" s="477"/>
      <c r="MTE928" s="477"/>
      <c r="MTF928" s="477"/>
      <c r="MTG928" s="477"/>
      <c r="MTH928" s="477"/>
      <c r="MTI928" s="477"/>
      <c r="MTJ928" s="477"/>
      <c r="MTK928" s="477"/>
      <c r="MTL928" s="477"/>
      <c r="MTM928" s="477"/>
      <c r="MTN928" s="477"/>
      <c r="MTO928" s="477"/>
      <c r="MTP928" s="477"/>
      <c r="MTQ928" s="477"/>
      <c r="MTR928" s="477"/>
      <c r="MTS928" s="477"/>
      <c r="MTT928" s="477"/>
      <c r="MTU928" s="477"/>
      <c r="MTV928" s="477"/>
      <c r="MTW928" s="477"/>
      <c r="MTX928" s="477"/>
      <c r="MTY928" s="477"/>
      <c r="MTZ928" s="477"/>
      <c r="MUA928" s="477"/>
      <c r="MUB928" s="477"/>
      <c r="MUC928" s="477"/>
      <c r="MUD928" s="477"/>
      <c r="MUE928" s="477"/>
      <c r="MUF928" s="477"/>
      <c r="MUG928" s="477"/>
      <c r="MUH928" s="477"/>
      <c r="MUI928" s="477"/>
      <c r="MUJ928" s="477"/>
      <c r="MUK928" s="477"/>
      <c r="MUL928" s="477"/>
      <c r="MUM928" s="477"/>
      <c r="MUN928" s="477"/>
      <c r="MUO928" s="477"/>
      <c r="MUP928" s="477"/>
      <c r="MUQ928" s="477"/>
      <c r="MUR928" s="477"/>
      <c r="MUS928" s="477"/>
      <c r="MUT928" s="477"/>
      <c r="MUU928" s="477"/>
      <c r="MUV928" s="477"/>
      <c r="MUW928" s="477"/>
      <c r="MUX928" s="477"/>
      <c r="MUY928" s="477"/>
      <c r="MUZ928" s="477"/>
      <c r="MVA928" s="477"/>
      <c r="MVB928" s="477"/>
      <c r="MVC928" s="477"/>
      <c r="MVD928" s="477"/>
      <c r="MVE928" s="477"/>
      <c r="MVF928" s="477"/>
      <c r="MVG928" s="477"/>
      <c r="MVH928" s="477"/>
      <c r="MVI928" s="477"/>
      <c r="MVJ928" s="477"/>
      <c r="MVK928" s="477"/>
      <c r="MVL928" s="477"/>
      <c r="MVM928" s="477"/>
      <c r="MVN928" s="477"/>
      <c r="MVO928" s="477"/>
      <c r="MVP928" s="477"/>
      <c r="MVQ928" s="477"/>
      <c r="MVR928" s="477"/>
      <c r="MVS928" s="477"/>
      <c r="MVT928" s="477"/>
      <c r="MVU928" s="477"/>
      <c r="MVV928" s="477"/>
      <c r="MVW928" s="477"/>
      <c r="MVX928" s="477"/>
      <c r="MVY928" s="477"/>
      <c r="MVZ928" s="477"/>
      <c r="MWA928" s="477"/>
      <c r="MWB928" s="477"/>
      <c r="MWC928" s="477"/>
      <c r="MWD928" s="477"/>
      <c r="MWE928" s="477"/>
      <c r="MWF928" s="477"/>
      <c r="MWG928" s="477"/>
      <c r="MWH928" s="477"/>
      <c r="MWI928" s="477"/>
      <c r="MWJ928" s="477"/>
      <c r="MWK928" s="477"/>
      <c r="MWL928" s="477"/>
      <c r="MWM928" s="477"/>
      <c r="MWN928" s="477"/>
      <c r="MWO928" s="477"/>
      <c r="MWP928" s="477"/>
      <c r="MWQ928" s="477"/>
      <c r="MWR928" s="477"/>
      <c r="MWS928" s="477"/>
      <c r="MWT928" s="477"/>
      <c r="MWU928" s="477"/>
      <c r="MWV928" s="477"/>
      <c r="MWW928" s="477"/>
      <c r="MWX928" s="477"/>
      <c r="MWY928" s="477"/>
      <c r="MWZ928" s="477"/>
      <c r="MXA928" s="477"/>
      <c r="MXB928" s="477"/>
      <c r="MXC928" s="477"/>
      <c r="MXD928" s="477"/>
      <c r="MXE928" s="477"/>
      <c r="MXF928" s="477"/>
      <c r="MXG928" s="477"/>
      <c r="MXH928" s="477"/>
      <c r="MXI928" s="477"/>
      <c r="MXJ928" s="477"/>
      <c r="MXK928" s="477"/>
      <c r="MXL928" s="477"/>
      <c r="MXM928" s="477"/>
      <c r="MXN928" s="477"/>
      <c r="MXO928" s="477"/>
      <c r="MXP928" s="477"/>
      <c r="MXQ928" s="477"/>
      <c r="MXR928" s="477"/>
      <c r="MXS928" s="477"/>
      <c r="MXT928" s="477"/>
      <c r="MXU928" s="477"/>
      <c r="MXV928" s="477"/>
      <c r="MXW928" s="477"/>
      <c r="MXX928" s="477"/>
      <c r="MXY928" s="477"/>
      <c r="MXZ928" s="477"/>
      <c r="MYA928" s="477"/>
      <c r="MYB928" s="477"/>
      <c r="MYC928" s="477"/>
      <c r="MYD928" s="477"/>
      <c r="MYE928" s="477"/>
      <c r="MYF928" s="477"/>
      <c r="MYG928" s="477"/>
      <c r="MYH928" s="477"/>
      <c r="MYI928" s="477"/>
      <c r="MYJ928" s="477"/>
      <c r="MYK928" s="477"/>
      <c r="MYL928" s="477"/>
      <c r="MYM928" s="477"/>
      <c r="MYN928" s="477"/>
      <c r="MYO928" s="477"/>
      <c r="MYP928" s="477"/>
      <c r="MYQ928" s="477"/>
      <c r="MYR928" s="477"/>
      <c r="MYS928" s="477"/>
      <c r="MYT928" s="477"/>
      <c r="MYU928" s="477"/>
      <c r="MYV928" s="477"/>
      <c r="MYW928" s="477"/>
      <c r="MYX928" s="477"/>
      <c r="MYY928" s="477"/>
      <c r="MYZ928" s="477"/>
      <c r="MZA928" s="477"/>
      <c r="MZB928" s="477"/>
      <c r="MZC928" s="477"/>
      <c r="MZD928" s="477"/>
      <c r="MZE928" s="477"/>
      <c r="MZF928" s="477"/>
      <c r="MZG928" s="477"/>
      <c r="MZH928" s="477"/>
      <c r="MZI928" s="477"/>
      <c r="MZJ928" s="477"/>
      <c r="MZK928" s="477"/>
      <c r="MZL928" s="477"/>
      <c r="MZM928" s="477"/>
      <c r="MZN928" s="477"/>
      <c r="MZO928" s="477"/>
      <c r="MZP928" s="477"/>
      <c r="MZQ928" s="477"/>
      <c r="MZR928" s="477"/>
      <c r="MZS928" s="477"/>
      <c r="MZT928" s="477"/>
      <c r="MZU928" s="477"/>
      <c r="MZV928" s="477"/>
      <c r="MZW928" s="477"/>
      <c r="MZX928" s="477"/>
      <c r="MZY928" s="477"/>
      <c r="MZZ928" s="477"/>
      <c r="NAA928" s="477"/>
      <c r="NAB928" s="477"/>
      <c r="NAC928" s="477"/>
      <c r="NAD928" s="477"/>
      <c r="NAE928" s="477"/>
      <c r="NAF928" s="477"/>
      <c r="NAG928" s="477"/>
      <c r="NAH928" s="477"/>
      <c r="NAI928" s="477"/>
      <c r="NAJ928" s="477"/>
      <c r="NAK928" s="477"/>
      <c r="NAL928" s="477"/>
      <c r="NAM928" s="477"/>
      <c r="NAN928" s="477"/>
      <c r="NAO928" s="477"/>
      <c r="NAP928" s="477"/>
      <c r="NAQ928" s="477"/>
      <c r="NAR928" s="477"/>
      <c r="NAS928" s="477"/>
      <c r="NAT928" s="477"/>
      <c r="NAU928" s="477"/>
      <c r="NAV928" s="477"/>
      <c r="NAW928" s="477"/>
      <c r="NAX928" s="477"/>
      <c r="NAY928" s="477"/>
      <c r="NAZ928" s="477"/>
      <c r="NBA928" s="477"/>
      <c r="NBB928" s="477"/>
      <c r="NBC928" s="477"/>
      <c r="NBD928" s="477"/>
      <c r="NBE928" s="477"/>
      <c r="NBF928" s="477"/>
      <c r="NBG928" s="477"/>
      <c r="NBH928" s="477"/>
      <c r="NBI928" s="477"/>
      <c r="NBJ928" s="477"/>
      <c r="NBK928" s="477"/>
      <c r="NBL928" s="477"/>
      <c r="NBM928" s="477"/>
      <c r="NBN928" s="477"/>
      <c r="NBO928" s="477"/>
      <c r="NBP928" s="477"/>
      <c r="NBQ928" s="477"/>
      <c r="NBR928" s="477"/>
      <c r="NBS928" s="477"/>
      <c r="NBT928" s="477"/>
      <c r="NBU928" s="477"/>
      <c r="NBV928" s="477"/>
      <c r="NBW928" s="477"/>
      <c r="NBX928" s="477"/>
      <c r="NBY928" s="477"/>
      <c r="NBZ928" s="477"/>
      <c r="NCA928" s="477"/>
      <c r="NCB928" s="477"/>
      <c r="NCC928" s="477"/>
      <c r="NCD928" s="477"/>
      <c r="NCE928" s="477"/>
      <c r="NCF928" s="477"/>
      <c r="NCG928" s="477"/>
      <c r="NCH928" s="477"/>
      <c r="NCI928" s="477"/>
      <c r="NCJ928" s="477"/>
      <c r="NCK928" s="477"/>
      <c r="NCL928" s="477"/>
      <c r="NCM928" s="477"/>
      <c r="NCN928" s="477"/>
      <c r="NCO928" s="477"/>
      <c r="NCP928" s="477"/>
      <c r="NCQ928" s="477"/>
      <c r="NCR928" s="477"/>
      <c r="NCS928" s="477"/>
      <c r="NCT928" s="477"/>
      <c r="NCU928" s="477"/>
      <c r="NCV928" s="477"/>
      <c r="NCW928" s="477"/>
      <c r="NCX928" s="477"/>
      <c r="NCY928" s="477"/>
      <c r="NCZ928" s="477"/>
      <c r="NDA928" s="477"/>
      <c r="NDB928" s="477"/>
      <c r="NDC928" s="477"/>
      <c r="NDD928" s="477"/>
      <c r="NDE928" s="477"/>
      <c r="NDF928" s="477"/>
      <c r="NDG928" s="477"/>
      <c r="NDH928" s="477"/>
      <c r="NDI928" s="477"/>
      <c r="NDJ928" s="477"/>
      <c r="NDK928" s="477"/>
      <c r="NDL928" s="477"/>
      <c r="NDM928" s="477"/>
      <c r="NDN928" s="477"/>
      <c r="NDO928" s="477"/>
      <c r="NDP928" s="477"/>
      <c r="NDQ928" s="477"/>
      <c r="NDR928" s="477"/>
      <c r="NDS928" s="477"/>
      <c r="NDT928" s="477"/>
      <c r="NDU928" s="477"/>
      <c r="NDV928" s="477"/>
      <c r="NDW928" s="477"/>
      <c r="NDX928" s="477"/>
      <c r="NDY928" s="477"/>
      <c r="NDZ928" s="477"/>
      <c r="NEA928" s="477"/>
      <c r="NEB928" s="477"/>
      <c r="NEC928" s="477"/>
      <c r="NED928" s="477"/>
      <c r="NEE928" s="477"/>
      <c r="NEF928" s="477"/>
      <c r="NEG928" s="477"/>
      <c r="NEH928" s="477"/>
      <c r="NEI928" s="477"/>
      <c r="NEJ928" s="477"/>
      <c r="NEK928" s="477"/>
      <c r="NEL928" s="477"/>
      <c r="NEM928" s="477"/>
      <c r="NEN928" s="477"/>
      <c r="NEO928" s="477"/>
      <c r="NEP928" s="477"/>
      <c r="NEQ928" s="477"/>
      <c r="NER928" s="477"/>
      <c r="NES928" s="477"/>
      <c r="NET928" s="477"/>
      <c r="NEU928" s="477"/>
      <c r="NEV928" s="477"/>
      <c r="NEW928" s="477"/>
      <c r="NEX928" s="477"/>
      <c r="NEY928" s="477"/>
      <c r="NEZ928" s="477"/>
      <c r="NFA928" s="477"/>
      <c r="NFB928" s="477"/>
      <c r="NFC928" s="477"/>
      <c r="NFD928" s="477"/>
      <c r="NFE928" s="477"/>
      <c r="NFF928" s="477"/>
      <c r="NFG928" s="477"/>
      <c r="NFH928" s="477"/>
      <c r="NFI928" s="477"/>
      <c r="NFJ928" s="477"/>
      <c r="NFK928" s="477"/>
      <c r="NFL928" s="477"/>
      <c r="NFM928" s="477"/>
      <c r="NFN928" s="477"/>
      <c r="NFO928" s="477"/>
      <c r="NFP928" s="477"/>
      <c r="NFQ928" s="477"/>
      <c r="NFR928" s="477"/>
      <c r="NFS928" s="477"/>
      <c r="NFT928" s="477"/>
      <c r="NFU928" s="477"/>
      <c r="NFV928" s="477"/>
      <c r="NFW928" s="477"/>
      <c r="NFX928" s="477"/>
      <c r="NFY928" s="477"/>
      <c r="NFZ928" s="477"/>
      <c r="NGA928" s="477"/>
      <c r="NGB928" s="477"/>
      <c r="NGC928" s="477"/>
      <c r="NGD928" s="477"/>
      <c r="NGE928" s="477"/>
      <c r="NGF928" s="477"/>
      <c r="NGG928" s="477"/>
      <c r="NGH928" s="477"/>
      <c r="NGI928" s="477"/>
      <c r="NGJ928" s="477"/>
      <c r="NGK928" s="477"/>
      <c r="NGL928" s="477"/>
      <c r="NGM928" s="477"/>
      <c r="NGN928" s="477"/>
      <c r="NGO928" s="477"/>
      <c r="NGP928" s="477"/>
      <c r="NGQ928" s="477"/>
      <c r="NGR928" s="477"/>
      <c r="NGS928" s="477"/>
      <c r="NGT928" s="477"/>
      <c r="NGU928" s="477"/>
      <c r="NGV928" s="477"/>
      <c r="NGW928" s="477"/>
      <c r="NGX928" s="477"/>
      <c r="NGY928" s="477"/>
      <c r="NGZ928" s="477"/>
      <c r="NHA928" s="477"/>
      <c r="NHB928" s="477"/>
      <c r="NHC928" s="477"/>
      <c r="NHD928" s="477"/>
      <c r="NHE928" s="477"/>
      <c r="NHF928" s="477"/>
      <c r="NHG928" s="477"/>
      <c r="NHH928" s="477"/>
      <c r="NHI928" s="477"/>
      <c r="NHJ928" s="477"/>
      <c r="NHK928" s="477"/>
      <c r="NHL928" s="477"/>
      <c r="NHM928" s="477"/>
      <c r="NHN928" s="477"/>
      <c r="NHO928" s="477"/>
      <c r="NHP928" s="477"/>
      <c r="NHQ928" s="477"/>
      <c r="NHR928" s="477"/>
      <c r="NHS928" s="477"/>
      <c r="NHT928" s="477"/>
      <c r="NHU928" s="477"/>
      <c r="NHV928" s="477"/>
      <c r="NHW928" s="477"/>
      <c r="NHX928" s="477"/>
      <c r="NHY928" s="477"/>
      <c r="NHZ928" s="477"/>
      <c r="NIA928" s="477"/>
      <c r="NIB928" s="477"/>
      <c r="NIC928" s="477"/>
      <c r="NID928" s="477"/>
      <c r="NIE928" s="477"/>
      <c r="NIF928" s="477"/>
      <c r="NIG928" s="477"/>
      <c r="NIH928" s="477"/>
      <c r="NII928" s="477"/>
      <c r="NIJ928" s="477"/>
      <c r="NIK928" s="477"/>
      <c r="NIL928" s="477"/>
      <c r="NIM928" s="477"/>
      <c r="NIN928" s="477"/>
      <c r="NIO928" s="477"/>
      <c r="NIP928" s="477"/>
      <c r="NIQ928" s="477"/>
      <c r="NIR928" s="477"/>
      <c r="NIS928" s="477"/>
      <c r="NIT928" s="477"/>
      <c r="NIU928" s="477"/>
      <c r="NIV928" s="477"/>
      <c r="NIW928" s="477"/>
      <c r="NIX928" s="477"/>
      <c r="NIY928" s="477"/>
      <c r="NIZ928" s="477"/>
      <c r="NJA928" s="477"/>
      <c r="NJB928" s="477"/>
      <c r="NJC928" s="477"/>
      <c r="NJD928" s="477"/>
      <c r="NJE928" s="477"/>
      <c r="NJF928" s="477"/>
      <c r="NJG928" s="477"/>
      <c r="NJH928" s="477"/>
      <c r="NJI928" s="477"/>
      <c r="NJJ928" s="477"/>
      <c r="NJK928" s="477"/>
      <c r="NJL928" s="477"/>
      <c r="NJM928" s="477"/>
      <c r="NJN928" s="477"/>
      <c r="NJO928" s="477"/>
      <c r="NJP928" s="477"/>
      <c r="NJQ928" s="477"/>
      <c r="NJR928" s="477"/>
      <c r="NJS928" s="477"/>
      <c r="NJT928" s="477"/>
      <c r="NJU928" s="477"/>
      <c r="NJV928" s="477"/>
      <c r="NJW928" s="477"/>
      <c r="NJX928" s="477"/>
      <c r="NJY928" s="477"/>
      <c r="NJZ928" s="477"/>
      <c r="NKA928" s="477"/>
      <c r="NKB928" s="477"/>
      <c r="NKC928" s="477"/>
      <c r="NKD928" s="477"/>
      <c r="NKE928" s="477"/>
      <c r="NKF928" s="477"/>
      <c r="NKG928" s="477"/>
      <c r="NKH928" s="477"/>
      <c r="NKI928" s="477"/>
      <c r="NKJ928" s="477"/>
      <c r="NKK928" s="477"/>
      <c r="NKL928" s="477"/>
      <c r="NKM928" s="477"/>
      <c r="NKN928" s="477"/>
      <c r="NKO928" s="477"/>
      <c r="NKP928" s="477"/>
      <c r="NKQ928" s="477"/>
      <c r="NKR928" s="477"/>
      <c r="NKS928" s="477"/>
      <c r="NKT928" s="477"/>
      <c r="NKU928" s="477"/>
      <c r="NKV928" s="477"/>
      <c r="NKW928" s="477"/>
      <c r="NKX928" s="477"/>
      <c r="NKY928" s="477"/>
      <c r="NKZ928" s="477"/>
      <c r="NLA928" s="477"/>
      <c r="NLB928" s="477"/>
      <c r="NLC928" s="477"/>
      <c r="NLD928" s="477"/>
      <c r="NLE928" s="477"/>
      <c r="NLF928" s="477"/>
      <c r="NLG928" s="477"/>
      <c r="NLH928" s="477"/>
      <c r="NLI928" s="477"/>
      <c r="NLJ928" s="477"/>
      <c r="NLK928" s="477"/>
      <c r="NLL928" s="477"/>
      <c r="NLM928" s="477"/>
      <c r="NLN928" s="477"/>
      <c r="NLO928" s="477"/>
      <c r="NLP928" s="477"/>
      <c r="NLQ928" s="477"/>
      <c r="NLR928" s="477"/>
      <c r="NLS928" s="477"/>
      <c r="NLT928" s="477"/>
      <c r="NLU928" s="477"/>
      <c r="NLV928" s="477"/>
      <c r="NLW928" s="477"/>
      <c r="NLX928" s="477"/>
      <c r="NLY928" s="477"/>
      <c r="NLZ928" s="477"/>
      <c r="NMA928" s="477"/>
      <c r="NMB928" s="477"/>
      <c r="NMC928" s="477"/>
      <c r="NMD928" s="477"/>
      <c r="NME928" s="477"/>
      <c r="NMF928" s="477"/>
      <c r="NMG928" s="477"/>
      <c r="NMH928" s="477"/>
      <c r="NMI928" s="477"/>
      <c r="NMJ928" s="477"/>
      <c r="NMK928" s="477"/>
      <c r="NML928" s="477"/>
      <c r="NMM928" s="477"/>
      <c r="NMN928" s="477"/>
      <c r="NMO928" s="477"/>
      <c r="NMP928" s="477"/>
      <c r="NMQ928" s="477"/>
      <c r="NMR928" s="477"/>
      <c r="NMS928" s="477"/>
      <c r="NMT928" s="477"/>
      <c r="NMU928" s="477"/>
      <c r="NMV928" s="477"/>
      <c r="NMW928" s="477"/>
      <c r="NMX928" s="477"/>
      <c r="NMY928" s="477"/>
      <c r="NMZ928" s="477"/>
      <c r="NNA928" s="477"/>
      <c r="NNB928" s="477"/>
      <c r="NNC928" s="477"/>
      <c r="NND928" s="477"/>
      <c r="NNE928" s="477"/>
      <c r="NNF928" s="477"/>
      <c r="NNG928" s="477"/>
      <c r="NNH928" s="477"/>
      <c r="NNI928" s="477"/>
      <c r="NNJ928" s="477"/>
      <c r="NNK928" s="477"/>
      <c r="NNL928" s="477"/>
      <c r="NNM928" s="477"/>
      <c r="NNN928" s="477"/>
      <c r="NNO928" s="477"/>
      <c r="NNP928" s="477"/>
      <c r="NNQ928" s="477"/>
      <c r="NNR928" s="477"/>
      <c r="NNS928" s="477"/>
      <c r="NNT928" s="477"/>
      <c r="NNU928" s="477"/>
      <c r="NNV928" s="477"/>
      <c r="NNW928" s="477"/>
      <c r="NNX928" s="477"/>
      <c r="NNY928" s="477"/>
      <c r="NNZ928" s="477"/>
      <c r="NOA928" s="477"/>
      <c r="NOB928" s="477"/>
      <c r="NOC928" s="477"/>
      <c r="NOD928" s="477"/>
      <c r="NOE928" s="477"/>
      <c r="NOF928" s="477"/>
      <c r="NOG928" s="477"/>
      <c r="NOH928" s="477"/>
      <c r="NOI928" s="477"/>
      <c r="NOJ928" s="477"/>
      <c r="NOK928" s="477"/>
      <c r="NOL928" s="477"/>
      <c r="NOM928" s="477"/>
      <c r="NON928" s="477"/>
      <c r="NOO928" s="477"/>
      <c r="NOP928" s="477"/>
      <c r="NOQ928" s="477"/>
      <c r="NOR928" s="477"/>
      <c r="NOS928" s="477"/>
      <c r="NOT928" s="477"/>
      <c r="NOU928" s="477"/>
      <c r="NOV928" s="477"/>
      <c r="NOW928" s="477"/>
      <c r="NOX928" s="477"/>
      <c r="NOY928" s="477"/>
      <c r="NOZ928" s="477"/>
      <c r="NPA928" s="477"/>
      <c r="NPB928" s="477"/>
      <c r="NPC928" s="477"/>
      <c r="NPD928" s="477"/>
      <c r="NPE928" s="477"/>
      <c r="NPF928" s="477"/>
      <c r="NPG928" s="477"/>
      <c r="NPH928" s="477"/>
      <c r="NPI928" s="477"/>
      <c r="NPJ928" s="477"/>
      <c r="NPK928" s="477"/>
      <c r="NPL928" s="477"/>
      <c r="NPM928" s="477"/>
      <c r="NPN928" s="477"/>
      <c r="NPO928" s="477"/>
      <c r="NPP928" s="477"/>
      <c r="NPQ928" s="477"/>
      <c r="NPR928" s="477"/>
      <c r="NPS928" s="477"/>
      <c r="NPT928" s="477"/>
      <c r="NPU928" s="477"/>
      <c r="NPV928" s="477"/>
      <c r="NPW928" s="477"/>
      <c r="NPX928" s="477"/>
      <c r="NPY928" s="477"/>
      <c r="NPZ928" s="477"/>
      <c r="NQA928" s="477"/>
      <c r="NQB928" s="477"/>
      <c r="NQC928" s="477"/>
      <c r="NQD928" s="477"/>
      <c r="NQE928" s="477"/>
      <c r="NQF928" s="477"/>
      <c r="NQG928" s="477"/>
      <c r="NQH928" s="477"/>
      <c r="NQI928" s="477"/>
      <c r="NQJ928" s="477"/>
      <c r="NQK928" s="477"/>
      <c r="NQL928" s="477"/>
      <c r="NQM928" s="477"/>
      <c r="NQN928" s="477"/>
      <c r="NQO928" s="477"/>
      <c r="NQP928" s="477"/>
      <c r="NQQ928" s="477"/>
      <c r="NQR928" s="477"/>
      <c r="NQS928" s="477"/>
      <c r="NQT928" s="477"/>
      <c r="NQU928" s="477"/>
      <c r="NQV928" s="477"/>
      <c r="NQW928" s="477"/>
      <c r="NQX928" s="477"/>
      <c r="NQY928" s="477"/>
      <c r="NQZ928" s="477"/>
      <c r="NRA928" s="477"/>
      <c r="NRB928" s="477"/>
      <c r="NRC928" s="477"/>
      <c r="NRD928" s="477"/>
      <c r="NRE928" s="477"/>
      <c r="NRF928" s="477"/>
      <c r="NRG928" s="477"/>
      <c r="NRH928" s="477"/>
      <c r="NRI928" s="477"/>
      <c r="NRJ928" s="477"/>
      <c r="NRK928" s="477"/>
      <c r="NRL928" s="477"/>
      <c r="NRM928" s="477"/>
      <c r="NRN928" s="477"/>
      <c r="NRO928" s="477"/>
      <c r="NRP928" s="477"/>
      <c r="NRQ928" s="477"/>
      <c r="NRR928" s="477"/>
      <c r="NRS928" s="477"/>
      <c r="NRT928" s="477"/>
      <c r="NRU928" s="477"/>
      <c r="NRV928" s="477"/>
      <c r="NRW928" s="477"/>
      <c r="NRX928" s="477"/>
      <c r="NRY928" s="477"/>
      <c r="NRZ928" s="477"/>
      <c r="NSA928" s="477"/>
      <c r="NSB928" s="477"/>
      <c r="NSC928" s="477"/>
      <c r="NSD928" s="477"/>
      <c r="NSE928" s="477"/>
      <c r="NSF928" s="477"/>
      <c r="NSG928" s="477"/>
      <c r="NSH928" s="477"/>
      <c r="NSI928" s="477"/>
      <c r="NSJ928" s="477"/>
      <c r="NSK928" s="477"/>
      <c r="NSL928" s="477"/>
      <c r="NSM928" s="477"/>
      <c r="NSN928" s="477"/>
      <c r="NSO928" s="477"/>
      <c r="NSP928" s="477"/>
      <c r="NSQ928" s="477"/>
      <c r="NSR928" s="477"/>
      <c r="NSS928" s="477"/>
      <c r="NST928" s="477"/>
      <c r="NSU928" s="477"/>
      <c r="NSV928" s="477"/>
      <c r="NSW928" s="477"/>
      <c r="NSX928" s="477"/>
      <c r="NSY928" s="477"/>
      <c r="NSZ928" s="477"/>
      <c r="NTA928" s="477"/>
      <c r="NTB928" s="477"/>
      <c r="NTC928" s="477"/>
      <c r="NTD928" s="477"/>
      <c r="NTE928" s="477"/>
      <c r="NTF928" s="477"/>
      <c r="NTG928" s="477"/>
      <c r="NTH928" s="477"/>
      <c r="NTI928" s="477"/>
      <c r="NTJ928" s="477"/>
      <c r="NTK928" s="477"/>
      <c r="NTL928" s="477"/>
      <c r="NTM928" s="477"/>
      <c r="NTN928" s="477"/>
      <c r="NTO928" s="477"/>
      <c r="NTP928" s="477"/>
      <c r="NTQ928" s="477"/>
      <c r="NTR928" s="477"/>
      <c r="NTS928" s="477"/>
      <c r="NTT928" s="477"/>
      <c r="NTU928" s="477"/>
      <c r="NTV928" s="477"/>
      <c r="NTW928" s="477"/>
      <c r="NTX928" s="477"/>
      <c r="NTY928" s="477"/>
      <c r="NTZ928" s="477"/>
      <c r="NUA928" s="477"/>
      <c r="NUB928" s="477"/>
      <c r="NUC928" s="477"/>
      <c r="NUD928" s="477"/>
      <c r="NUE928" s="477"/>
      <c r="NUF928" s="477"/>
      <c r="NUG928" s="477"/>
      <c r="NUH928" s="477"/>
      <c r="NUI928" s="477"/>
      <c r="NUJ928" s="477"/>
      <c r="NUK928" s="477"/>
      <c r="NUL928" s="477"/>
      <c r="NUM928" s="477"/>
      <c r="NUN928" s="477"/>
      <c r="NUO928" s="477"/>
      <c r="NUP928" s="477"/>
      <c r="NUQ928" s="477"/>
      <c r="NUR928" s="477"/>
      <c r="NUS928" s="477"/>
      <c r="NUT928" s="477"/>
      <c r="NUU928" s="477"/>
      <c r="NUV928" s="477"/>
      <c r="NUW928" s="477"/>
      <c r="NUX928" s="477"/>
      <c r="NUY928" s="477"/>
      <c r="NUZ928" s="477"/>
      <c r="NVA928" s="477"/>
      <c r="NVB928" s="477"/>
      <c r="NVC928" s="477"/>
      <c r="NVD928" s="477"/>
      <c r="NVE928" s="477"/>
      <c r="NVF928" s="477"/>
      <c r="NVG928" s="477"/>
      <c r="NVH928" s="477"/>
      <c r="NVI928" s="477"/>
      <c r="NVJ928" s="477"/>
      <c r="NVK928" s="477"/>
      <c r="NVL928" s="477"/>
      <c r="NVM928" s="477"/>
      <c r="NVN928" s="477"/>
      <c r="NVO928" s="477"/>
      <c r="NVP928" s="477"/>
      <c r="NVQ928" s="477"/>
      <c r="NVR928" s="477"/>
      <c r="NVS928" s="477"/>
      <c r="NVT928" s="477"/>
      <c r="NVU928" s="477"/>
      <c r="NVV928" s="477"/>
      <c r="NVW928" s="477"/>
      <c r="NVX928" s="477"/>
      <c r="NVY928" s="477"/>
      <c r="NVZ928" s="477"/>
      <c r="NWA928" s="477"/>
      <c r="NWB928" s="477"/>
      <c r="NWC928" s="477"/>
      <c r="NWD928" s="477"/>
      <c r="NWE928" s="477"/>
      <c r="NWF928" s="477"/>
      <c r="NWG928" s="477"/>
      <c r="NWH928" s="477"/>
      <c r="NWI928" s="477"/>
      <c r="NWJ928" s="477"/>
      <c r="NWK928" s="477"/>
      <c r="NWL928" s="477"/>
      <c r="NWM928" s="477"/>
      <c r="NWN928" s="477"/>
      <c r="NWO928" s="477"/>
      <c r="NWP928" s="477"/>
      <c r="NWQ928" s="477"/>
      <c r="NWR928" s="477"/>
      <c r="NWS928" s="477"/>
      <c r="NWT928" s="477"/>
      <c r="NWU928" s="477"/>
      <c r="NWV928" s="477"/>
      <c r="NWW928" s="477"/>
      <c r="NWX928" s="477"/>
      <c r="NWY928" s="477"/>
      <c r="NWZ928" s="477"/>
      <c r="NXA928" s="477"/>
      <c r="NXB928" s="477"/>
      <c r="NXC928" s="477"/>
      <c r="NXD928" s="477"/>
      <c r="NXE928" s="477"/>
      <c r="NXF928" s="477"/>
      <c r="NXG928" s="477"/>
      <c r="NXH928" s="477"/>
      <c r="NXI928" s="477"/>
      <c r="NXJ928" s="477"/>
      <c r="NXK928" s="477"/>
      <c r="NXL928" s="477"/>
      <c r="NXM928" s="477"/>
      <c r="NXN928" s="477"/>
      <c r="NXO928" s="477"/>
      <c r="NXP928" s="477"/>
      <c r="NXQ928" s="477"/>
      <c r="NXR928" s="477"/>
      <c r="NXS928" s="477"/>
      <c r="NXT928" s="477"/>
      <c r="NXU928" s="477"/>
      <c r="NXV928" s="477"/>
      <c r="NXW928" s="477"/>
      <c r="NXX928" s="477"/>
      <c r="NXY928" s="477"/>
      <c r="NXZ928" s="477"/>
      <c r="NYA928" s="477"/>
      <c r="NYB928" s="477"/>
      <c r="NYC928" s="477"/>
      <c r="NYD928" s="477"/>
      <c r="NYE928" s="477"/>
      <c r="NYF928" s="477"/>
      <c r="NYG928" s="477"/>
      <c r="NYH928" s="477"/>
      <c r="NYI928" s="477"/>
      <c r="NYJ928" s="477"/>
      <c r="NYK928" s="477"/>
      <c r="NYL928" s="477"/>
      <c r="NYM928" s="477"/>
      <c r="NYN928" s="477"/>
      <c r="NYO928" s="477"/>
      <c r="NYP928" s="477"/>
      <c r="NYQ928" s="477"/>
      <c r="NYR928" s="477"/>
      <c r="NYS928" s="477"/>
      <c r="NYT928" s="477"/>
      <c r="NYU928" s="477"/>
      <c r="NYV928" s="477"/>
      <c r="NYW928" s="477"/>
      <c r="NYX928" s="477"/>
      <c r="NYY928" s="477"/>
      <c r="NYZ928" s="477"/>
      <c r="NZA928" s="477"/>
      <c r="NZB928" s="477"/>
      <c r="NZC928" s="477"/>
      <c r="NZD928" s="477"/>
      <c r="NZE928" s="477"/>
      <c r="NZF928" s="477"/>
      <c r="NZG928" s="477"/>
      <c r="NZH928" s="477"/>
      <c r="NZI928" s="477"/>
      <c r="NZJ928" s="477"/>
      <c r="NZK928" s="477"/>
      <c r="NZL928" s="477"/>
      <c r="NZM928" s="477"/>
      <c r="NZN928" s="477"/>
      <c r="NZO928" s="477"/>
      <c r="NZP928" s="477"/>
      <c r="NZQ928" s="477"/>
      <c r="NZR928" s="477"/>
      <c r="NZS928" s="477"/>
      <c r="NZT928" s="477"/>
      <c r="NZU928" s="477"/>
      <c r="NZV928" s="477"/>
      <c r="NZW928" s="477"/>
      <c r="NZX928" s="477"/>
      <c r="NZY928" s="477"/>
      <c r="NZZ928" s="477"/>
      <c r="OAA928" s="477"/>
      <c r="OAB928" s="477"/>
      <c r="OAC928" s="477"/>
      <c r="OAD928" s="477"/>
      <c r="OAE928" s="477"/>
      <c r="OAF928" s="477"/>
      <c r="OAG928" s="477"/>
      <c r="OAH928" s="477"/>
      <c r="OAI928" s="477"/>
      <c r="OAJ928" s="477"/>
      <c r="OAK928" s="477"/>
      <c r="OAL928" s="477"/>
      <c r="OAM928" s="477"/>
      <c r="OAN928" s="477"/>
      <c r="OAO928" s="477"/>
      <c r="OAP928" s="477"/>
      <c r="OAQ928" s="477"/>
      <c r="OAR928" s="477"/>
      <c r="OAS928" s="477"/>
      <c r="OAT928" s="477"/>
      <c r="OAU928" s="477"/>
      <c r="OAV928" s="477"/>
      <c r="OAW928" s="477"/>
      <c r="OAX928" s="477"/>
      <c r="OAY928" s="477"/>
      <c r="OAZ928" s="477"/>
      <c r="OBA928" s="477"/>
      <c r="OBB928" s="477"/>
      <c r="OBC928" s="477"/>
      <c r="OBD928" s="477"/>
      <c r="OBE928" s="477"/>
      <c r="OBF928" s="477"/>
      <c r="OBG928" s="477"/>
      <c r="OBH928" s="477"/>
      <c r="OBI928" s="477"/>
      <c r="OBJ928" s="477"/>
      <c r="OBK928" s="477"/>
      <c r="OBL928" s="477"/>
      <c r="OBM928" s="477"/>
      <c r="OBN928" s="477"/>
      <c r="OBO928" s="477"/>
      <c r="OBP928" s="477"/>
      <c r="OBQ928" s="477"/>
      <c r="OBR928" s="477"/>
      <c r="OBS928" s="477"/>
      <c r="OBT928" s="477"/>
      <c r="OBU928" s="477"/>
      <c r="OBV928" s="477"/>
      <c r="OBW928" s="477"/>
      <c r="OBX928" s="477"/>
      <c r="OBY928" s="477"/>
      <c r="OBZ928" s="477"/>
      <c r="OCA928" s="477"/>
      <c r="OCB928" s="477"/>
      <c r="OCC928" s="477"/>
      <c r="OCD928" s="477"/>
      <c r="OCE928" s="477"/>
      <c r="OCF928" s="477"/>
      <c r="OCG928" s="477"/>
      <c r="OCH928" s="477"/>
      <c r="OCI928" s="477"/>
      <c r="OCJ928" s="477"/>
      <c r="OCK928" s="477"/>
      <c r="OCL928" s="477"/>
      <c r="OCM928" s="477"/>
      <c r="OCN928" s="477"/>
      <c r="OCO928" s="477"/>
      <c r="OCP928" s="477"/>
      <c r="OCQ928" s="477"/>
      <c r="OCR928" s="477"/>
      <c r="OCS928" s="477"/>
      <c r="OCT928" s="477"/>
      <c r="OCU928" s="477"/>
      <c r="OCV928" s="477"/>
      <c r="OCW928" s="477"/>
      <c r="OCX928" s="477"/>
      <c r="OCY928" s="477"/>
      <c r="OCZ928" s="477"/>
      <c r="ODA928" s="477"/>
      <c r="ODB928" s="477"/>
      <c r="ODC928" s="477"/>
      <c r="ODD928" s="477"/>
      <c r="ODE928" s="477"/>
      <c r="ODF928" s="477"/>
      <c r="ODG928" s="477"/>
      <c r="ODH928" s="477"/>
      <c r="ODI928" s="477"/>
      <c r="ODJ928" s="477"/>
      <c r="ODK928" s="477"/>
      <c r="ODL928" s="477"/>
      <c r="ODM928" s="477"/>
      <c r="ODN928" s="477"/>
      <c r="ODO928" s="477"/>
      <c r="ODP928" s="477"/>
      <c r="ODQ928" s="477"/>
      <c r="ODR928" s="477"/>
      <c r="ODS928" s="477"/>
      <c r="ODT928" s="477"/>
      <c r="ODU928" s="477"/>
      <c r="ODV928" s="477"/>
      <c r="ODW928" s="477"/>
      <c r="ODX928" s="477"/>
      <c r="ODY928" s="477"/>
      <c r="ODZ928" s="477"/>
      <c r="OEA928" s="477"/>
      <c r="OEB928" s="477"/>
      <c r="OEC928" s="477"/>
      <c r="OED928" s="477"/>
      <c r="OEE928" s="477"/>
      <c r="OEF928" s="477"/>
      <c r="OEG928" s="477"/>
      <c r="OEH928" s="477"/>
      <c r="OEI928" s="477"/>
      <c r="OEJ928" s="477"/>
      <c r="OEK928" s="477"/>
      <c r="OEL928" s="477"/>
      <c r="OEM928" s="477"/>
      <c r="OEN928" s="477"/>
      <c r="OEO928" s="477"/>
      <c r="OEP928" s="477"/>
      <c r="OEQ928" s="477"/>
      <c r="OER928" s="477"/>
      <c r="OES928" s="477"/>
      <c r="OET928" s="477"/>
      <c r="OEU928" s="477"/>
      <c r="OEV928" s="477"/>
      <c r="OEW928" s="477"/>
      <c r="OEX928" s="477"/>
      <c r="OEY928" s="477"/>
      <c r="OEZ928" s="477"/>
      <c r="OFA928" s="477"/>
      <c r="OFB928" s="477"/>
      <c r="OFC928" s="477"/>
      <c r="OFD928" s="477"/>
      <c r="OFE928" s="477"/>
      <c r="OFF928" s="477"/>
      <c r="OFG928" s="477"/>
      <c r="OFH928" s="477"/>
      <c r="OFI928" s="477"/>
      <c r="OFJ928" s="477"/>
      <c r="OFK928" s="477"/>
      <c r="OFL928" s="477"/>
      <c r="OFM928" s="477"/>
      <c r="OFN928" s="477"/>
      <c r="OFO928" s="477"/>
      <c r="OFP928" s="477"/>
      <c r="OFQ928" s="477"/>
      <c r="OFR928" s="477"/>
      <c r="OFS928" s="477"/>
      <c r="OFT928" s="477"/>
      <c r="OFU928" s="477"/>
      <c r="OFV928" s="477"/>
      <c r="OFW928" s="477"/>
      <c r="OFX928" s="477"/>
      <c r="OFY928" s="477"/>
      <c r="OFZ928" s="477"/>
      <c r="OGA928" s="477"/>
      <c r="OGB928" s="477"/>
      <c r="OGC928" s="477"/>
      <c r="OGD928" s="477"/>
      <c r="OGE928" s="477"/>
      <c r="OGF928" s="477"/>
      <c r="OGG928" s="477"/>
      <c r="OGH928" s="477"/>
      <c r="OGI928" s="477"/>
      <c r="OGJ928" s="477"/>
      <c r="OGK928" s="477"/>
      <c r="OGL928" s="477"/>
      <c r="OGM928" s="477"/>
      <c r="OGN928" s="477"/>
      <c r="OGO928" s="477"/>
      <c r="OGP928" s="477"/>
      <c r="OGQ928" s="477"/>
      <c r="OGR928" s="477"/>
      <c r="OGS928" s="477"/>
      <c r="OGT928" s="477"/>
      <c r="OGU928" s="477"/>
      <c r="OGV928" s="477"/>
      <c r="OGW928" s="477"/>
      <c r="OGX928" s="477"/>
      <c r="OGY928" s="477"/>
      <c r="OGZ928" s="477"/>
      <c r="OHA928" s="477"/>
      <c r="OHB928" s="477"/>
      <c r="OHC928" s="477"/>
      <c r="OHD928" s="477"/>
      <c r="OHE928" s="477"/>
      <c r="OHF928" s="477"/>
      <c r="OHG928" s="477"/>
      <c r="OHH928" s="477"/>
      <c r="OHI928" s="477"/>
      <c r="OHJ928" s="477"/>
      <c r="OHK928" s="477"/>
      <c r="OHL928" s="477"/>
      <c r="OHM928" s="477"/>
      <c r="OHN928" s="477"/>
      <c r="OHO928" s="477"/>
      <c r="OHP928" s="477"/>
      <c r="OHQ928" s="477"/>
      <c r="OHR928" s="477"/>
      <c r="OHS928" s="477"/>
      <c r="OHT928" s="477"/>
      <c r="OHU928" s="477"/>
      <c r="OHV928" s="477"/>
      <c r="OHW928" s="477"/>
      <c r="OHX928" s="477"/>
      <c r="OHY928" s="477"/>
      <c r="OHZ928" s="477"/>
      <c r="OIA928" s="477"/>
      <c r="OIB928" s="477"/>
      <c r="OIC928" s="477"/>
      <c r="OID928" s="477"/>
      <c r="OIE928" s="477"/>
      <c r="OIF928" s="477"/>
      <c r="OIG928" s="477"/>
      <c r="OIH928" s="477"/>
      <c r="OII928" s="477"/>
      <c r="OIJ928" s="477"/>
      <c r="OIK928" s="477"/>
      <c r="OIL928" s="477"/>
      <c r="OIM928" s="477"/>
      <c r="OIN928" s="477"/>
      <c r="OIO928" s="477"/>
      <c r="OIP928" s="477"/>
      <c r="OIQ928" s="477"/>
      <c r="OIR928" s="477"/>
      <c r="OIS928" s="477"/>
      <c r="OIT928" s="477"/>
      <c r="OIU928" s="477"/>
      <c r="OIV928" s="477"/>
      <c r="OIW928" s="477"/>
      <c r="OIX928" s="477"/>
      <c r="OIY928" s="477"/>
      <c r="OIZ928" s="477"/>
      <c r="OJA928" s="477"/>
      <c r="OJB928" s="477"/>
      <c r="OJC928" s="477"/>
      <c r="OJD928" s="477"/>
      <c r="OJE928" s="477"/>
      <c r="OJF928" s="477"/>
      <c r="OJG928" s="477"/>
      <c r="OJH928" s="477"/>
      <c r="OJI928" s="477"/>
      <c r="OJJ928" s="477"/>
      <c r="OJK928" s="477"/>
      <c r="OJL928" s="477"/>
      <c r="OJM928" s="477"/>
      <c r="OJN928" s="477"/>
      <c r="OJO928" s="477"/>
      <c r="OJP928" s="477"/>
      <c r="OJQ928" s="477"/>
      <c r="OJR928" s="477"/>
      <c r="OJS928" s="477"/>
      <c r="OJT928" s="477"/>
      <c r="OJU928" s="477"/>
      <c r="OJV928" s="477"/>
      <c r="OJW928" s="477"/>
      <c r="OJX928" s="477"/>
      <c r="OJY928" s="477"/>
      <c r="OJZ928" s="477"/>
      <c r="OKA928" s="477"/>
      <c r="OKB928" s="477"/>
      <c r="OKC928" s="477"/>
      <c r="OKD928" s="477"/>
      <c r="OKE928" s="477"/>
      <c r="OKF928" s="477"/>
      <c r="OKG928" s="477"/>
      <c r="OKH928" s="477"/>
      <c r="OKI928" s="477"/>
      <c r="OKJ928" s="477"/>
      <c r="OKK928" s="477"/>
      <c r="OKL928" s="477"/>
      <c r="OKM928" s="477"/>
      <c r="OKN928" s="477"/>
      <c r="OKO928" s="477"/>
      <c r="OKP928" s="477"/>
      <c r="OKQ928" s="477"/>
      <c r="OKR928" s="477"/>
      <c r="OKS928" s="477"/>
      <c r="OKT928" s="477"/>
      <c r="OKU928" s="477"/>
      <c r="OKV928" s="477"/>
      <c r="OKW928" s="477"/>
      <c r="OKX928" s="477"/>
      <c r="OKY928" s="477"/>
      <c r="OKZ928" s="477"/>
      <c r="OLA928" s="477"/>
      <c r="OLB928" s="477"/>
      <c r="OLC928" s="477"/>
      <c r="OLD928" s="477"/>
      <c r="OLE928" s="477"/>
      <c r="OLF928" s="477"/>
      <c r="OLG928" s="477"/>
      <c r="OLH928" s="477"/>
      <c r="OLI928" s="477"/>
      <c r="OLJ928" s="477"/>
      <c r="OLK928" s="477"/>
      <c r="OLL928" s="477"/>
      <c r="OLM928" s="477"/>
      <c r="OLN928" s="477"/>
      <c r="OLO928" s="477"/>
      <c r="OLP928" s="477"/>
      <c r="OLQ928" s="477"/>
      <c r="OLR928" s="477"/>
      <c r="OLS928" s="477"/>
      <c r="OLT928" s="477"/>
      <c r="OLU928" s="477"/>
      <c r="OLV928" s="477"/>
      <c r="OLW928" s="477"/>
      <c r="OLX928" s="477"/>
      <c r="OLY928" s="477"/>
      <c r="OLZ928" s="477"/>
      <c r="OMA928" s="477"/>
      <c r="OMB928" s="477"/>
      <c r="OMC928" s="477"/>
      <c r="OMD928" s="477"/>
      <c r="OME928" s="477"/>
      <c r="OMF928" s="477"/>
      <c r="OMG928" s="477"/>
      <c r="OMH928" s="477"/>
      <c r="OMI928" s="477"/>
      <c r="OMJ928" s="477"/>
      <c r="OMK928" s="477"/>
      <c r="OML928" s="477"/>
      <c r="OMM928" s="477"/>
      <c r="OMN928" s="477"/>
      <c r="OMO928" s="477"/>
      <c r="OMP928" s="477"/>
      <c r="OMQ928" s="477"/>
      <c r="OMR928" s="477"/>
      <c r="OMS928" s="477"/>
      <c r="OMT928" s="477"/>
      <c r="OMU928" s="477"/>
      <c r="OMV928" s="477"/>
      <c r="OMW928" s="477"/>
      <c r="OMX928" s="477"/>
      <c r="OMY928" s="477"/>
      <c r="OMZ928" s="477"/>
      <c r="ONA928" s="477"/>
      <c r="ONB928" s="477"/>
      <c r="ONC928" s="477"/>
      <c r="OND928" s="477"/>
      <c r="ONE928" s="477"/>
      <c r="ONF928" s="477"/>
      <c r="ONG928" s="477"/>
      <c r="ONH928" s="477"/>
      <c r="ONI928" s="477"/>
      <c r="ONJ928" s="477"/>
      <c r="ONK928" s="477"/>
      <c r="ONL928" s="477"/>
      <c r="ONM928" s="477"/>
      <c r="ONN928" s="477"/>
      <c r="ONO928" s="477"/>
      <c r="ONP928" s="477"/>
      <c r="ONQ928" s="477"/>
      <c r="ONR928" s="477"/>
      <c r="ONS928" s="477"/>
      <c r="ONT928" s="477"/>
      <c r="ONU928" s="477"/>
      <c r="ONV928" s="477"/>
      <c r="ONW928" s="477"/>
      <c r="ONX928" s="477"/>
      <c r="ONY928" s="477"/>
      <c r="ONZ928" s="477"/>
      <c r="OOA928" s="477"/>
      <c r="OOB928" s="477"/>
      <c r="OOC928" s="477"/>
      <c r="OOD928" s="477"/>
      <c r="OOE928" s="477"/>
      <c r="OOF928" s="477"/>
      <c r="OOG928" s="477"/>
      <c r="OOH928" s="477"/>
      <c r="OOI928" s="477"/>
      <c r="OOJ928" s="477"/>
      <c r="OOK928" s="477"/>
      <c r="OOL928" s="477"/>
      <c r="OOM928" s="477"/>
      <c r="OON928" s="477"/>
      <c r="OOO928" s="477"/>
      <c r="OOP928" s="477"/>
      <c r="OOQ928" s="477"/>
      <c r="OOR928" s="477"/>
      <c r="OOS928" s="477"/>
      <c r="OOT928" s="477"/>
      <c r="OOU928" s="477"/>
      <c r="OOV928" s="477"/>
      <c r="OOW928" s="477"/>
      <c r="OOX928" s="477"/>
      <c r="OOY928" s="477"/>
      <c r="OOZ928" s="477"/>
      <c r="OPA928" s="477"/>
      <c r="OPB928" s="477"/>
      <c r="OPC928" s="477"/>
      <c r="OPD928" s="477"/>
      <c r="OPE928" s="477"/>
      <c r="OPF928" s="477"/>
      <c r="OPG928" s="477"/>
      <c r="OPH928" s="477"/>
      <c r="OPI928" s="477"/>
      <c r="OPJ928" s="477"/>
      <c r="OPK928" s="477"/>
      <c r="OPL928" s="477"/>
      <c r="OPM928" s="477"/>
      <c r="OPN928" s="477"/>
      <c r="OPO928" s="477"/>
      <c r="OPP928" s="477"/>
      <c r="OPQ928" s="477"/>
      <c r="OPR928" s="477"/>
      <c r="OPS928" s="477"/>
      <c r="OPT928" s="477"/>
      <c r="OPU928" s="477"/>
      <c r="OPV928" s="477"/>
      <c r="OPW928" s="477"/>
      <c r="OPX928" s="477"/>
      <c r="OPY928" s="477"/>
      <c r="OPZ928" s="477"/>
      <c r="OQA928" s="477"/>
      <c r="OQB928" s="477"/>
      <c r="OQC928" s="477"/>
      <c r="OQD928" s="477"/>
      <c r="OQE928" s="477"/>
      <c r="OQF928" s="477"/>
      <c r="OQG928" s="477"/>
      <c r="OQH928" s="477"/>
      <c r="OQI928" s="477"/>
      <c r="OQJ928" s="477"/>
      <c r="OQK928" s="477"/>
      <c r="OQL928" s="477"/>
      <c r="OQM928" s="477"/>
      <c r="OQN928" s="477"/>
      <c r="OQO928" s="477"/>
      <c r="OQP928" s="477"/>
      <c r="OQQ928" s="477"/>
      <c r="OQR928" s="477"/>
      <c r="OQS928" s="477"/>
      <c r="OQT928" s="477"/>
      <c r="OQU928" s="477"/>
      <c r="OQV928" s="477"/>
      <c r="OQW928" s="477"/>
      <c r="OQX928" s="477"/>
      <c r="OQY928" s="477"/>
      <c r="OQZ928" s="477"/>
      <c r="ORA928" s="477"/>
      <c r="ORB928" s="477"/>
      <c r="ORC928" s="477"/>
      <c r="ORD928" s="477"/>
      <c r="ORE928" s="477"/>
      <c r="ORF928" s="477"/>
      <c r="ORG928" s="477"/>
      <c r="ORH928" s="477"/>
      <c r="ORI928" s="477"/>
      <c r="ORJ928" s="477"/>
      <c r="ORK928" s="477"/>
      <c r="ORL928" s="477"/>
      <c r="ORM928" s="477"/>
      <c r="ORN928" s="477"/>
      <c r="ORO928" s="477"/>
      <c r="ORP928" s="477"/>
      <c r="ORQ928" s="477"/>
      <c r="ORR928" s="477"/>
      <c r="ORS928" s="477"/>
      <c r="ORT928" s="477"/>
      <c r="ORU928" s="477"/>
      <c r="ORV928" s="477"/>
      <c r="ORW928" s="477"/>
      <c r="ORX928" s="477"/>
      <c r="ORY928" s="477"/>
      <c r="ORZ928" s="477"/>
      <c r="OSA928" s="477"/>
      <c r="OSB928" s="477"/>
      <c r="OSC928" s="477"/>
      <c r="OSD928" s="477"/>
      <c r="OSE928" s="477"/>
      <c r="OSF928" s="477"/>
      <c r="OSG928" s="477"/>
      <c r="OSH928" s="477"/>
      <c r="OSI928" s="477"/>
      <c r="OSJ928" s="477"/>
      <c r="OSK928" s="477"/>
      <c r="OSL928" s="477"/>
      <c r="OSM928" s="477"/>
      <c r="OSN928" s="477"/>
      <c r="OSO928" s="477"/>
      <c r="OSP928" s="477"/>
      <c r="OSQ928" s="477"/>
      <c r="OSR928" s="477"/>
      <c r="OSS928" s="477"/>
      <c r="OST928" s="477"/>
      <c r="OSU928" s="477"/>
      <c r="OSV928" s="477"/>
      <c r="OSW928" s="477"/>
      <c r="OSX928" s="477"/>
      <c r="OSY928" s="477"/>
      <c r="OSZ928" s="477"/>
      <c r="OTA928" s="477"/>
      <c r="OTB928" s="477"/>
      <c r="OTC928" s="477"/>
      <c r="OTD928" s="477"/>
      <c r="OTE928" s="477"/>
      <c r="OTF928" s="477"/>
      <c r="OTG928" s="477"/>
      <c r="OTH928" s="477"/>
      <c r="OTI928" s="477"/>
      <c r="OTJ928" s="477"/>
      <c r="OTK928" s="477"/>
      <c r="OTL928" s="477"/>
      <c r="OTM928" s="477"/>
      <c r="OTN928" s="477"/>
      <c r="OTO928" s="477"/>
      <c r="OTP928" s="477"/>
      <c r="OTQ928" s="477"/>
      <c r="OTR928" s="477"/>
      <c r="OTS928" s="477"/>
      <c r="OTT928" s="477"/>
      <c r="OTU928" s="477"/>
      <c r="OTV928" s="477"/>
      <c r="OTW928" s="477"/>
      <c r="OTX928" s="477"/>
      <c r="OTY928" s="477"/>
      <c r="OTZ928" s="477"/>
      <c r="OUA928" s="477"/>
      <c r="OUB928" s="477"/>
      <c r="OUC928" s="477"/>
      <c r="OUD928" s="477"/>
      <c r="OUE928" s="477"/>
      <c r="OUF928" s="477"/>
      <c r="OUG928" s="477"/>
      <c r="OUH928" s="477"/>
      <c r="OUI928" s="477"/>
      <c r="OUJ928" s="477"/>
      <c r="OUK928" s="477"/>
      <c r="OUL928" s="477"/>
      <c r="OUM928" s="477"/>
      <c r="OUN928" s="477"/>
      <c r="OUO928" s="477"/>
      <c r="OUP928" s="477"/>
      <c r="OUQ928" s="477"/>
      <c r="OUR928" s="477"/>
      <c r="OUS928" s="477"/>
      <c r="OUT928" s="477"/>
      <c r="OUU928" s="477"/>
      <c r="OUV928" s="477"/>
      <c r="OUW928" s="477"/>
      <c r="OUX928" s="477"/>
      <c r="OUY928" s="477"/>
      <c r="OUZ928" s="477"/>
      <c r="OVA928" s="477"/>
      <c r="OVB928" s="477"/>
      <c r="OVC928" s="477"/>
      <c r="OVD928" s="477"/>
      <c r="OVE928" s="477"/>
      <c r="OVF928" s="477"/>
      <c r="OVG928" s="477"/>
      <c r="OVH928" s="477"/>
      <c r="OVI928" s="477"/>
      <c r="OVJ928" s="477"/>
      <c r="OVK928" s="477"/>
      <c r="OVL928" s="477"/>
      <c r="OVM928" s="477"/>
      <c r="OVN928" s="477"/>
      <c r="OVO928" s="477"/>
      <c r="OVP928" s="477"/>
      <c r="OVQ928" s="477"/>
      <c r="OVR928" s="477"/>
      <c r="OVS928" s="477"/>
      <c r="OVT928" s="477"/>
      <c r="OVU928" s="477"/>
      <c r="OVV928" s="477"/>
      <c r="OVW928" s="477"/>
      <c r="OVX928" s="477"/>
      <c r="OVY928" s="477"/>
      <c r="OVZ928" s="477"/>
      <c r="OWA928" s="477"/>
      <c r="OWB928" s="477"/>
      <c r="OWC928" s="477"/>
      <c r="OWD928" s="477"/>
      <c r="OWE928" s="477"/>
      <c r="OWF928" s="477"/>
      <c r="OWG928" s="477"/>
      <c r="OWH928" s="477"/>
      <c r="OWI928" s="477"/>
      <c r="OWJ928" s="477"/>
      <c r="OWK928" s="477"/>
      <c r="OWL928" s="477"/>
      <c r="OWM928" s="477"/>
      <c r="OWN928" s="477"/>
      <c r="OWO928" s="477"/>
      <c r="OWP928" s="477"/>
      <c r="OWQ928" s="477"/>
      <c r="OWR928" s="477"/>
      <c r="OWS928" s="477"/>
      <c r="OWT928" s="477"/>
      <c r="OWU928" s="477"/>
      <c r="OWV928" s="477"/>
      <c r="OWW928" s="477"/>
      <c r="OWX928" s="477"/>
      <c r="OWY928" s="477"/>
      <c r="OWZ928" s="477"/>
      <c r="OXA928" s="477"/>
      <c r="OXB928" s="477"/>
      <c r="OXC928" s="477"/>
      <c r="OXD928" s="477"/>
      <c r="OXE928" s="477"/>
      <c r="OXF928" s="477"/>
      <c r="OXG928" s="477"/>
      <c r="OXH928" s="477"/>
      <c r="OXI928" s="477"/>
      <c r="OXJ928" s="477"/>
      <c r="OXK928" s="477"/>
      <c r="OXL928" s="477"/>
      <c r="OXM928" s="477"/>
      <c r="OXN928" s="477"/>
      <c r="OXO928" s="477"/>
      <c r="OXP928" s="477"/>
      <c r="OXQ928" s="477"/>
      <c r="OXR928" s="477"/>
      <c r="OXS928" s="477"/>
      <c r="OXT928" s="477"/>
      <c r="OXU928" s="477"/>
      <c r="OXV928" s="477"/>
      <c r="OXW928" s="477"/>
      <c r="OXX928" s="477"/>
      <c r="OXY928" s="477"/>
      <c r="OXZ928" s="477"/>
      <c r="OYA928" s="477"/>
      <c r="OYB928" s="477"/>
      <c r="OYC928" s="477"/>
      <c r="OYD928" s="477"/>
      <c r="OYE928" s="477"/>
      <c r="OYF928" s="477"/>
      <c r="OYG928" s="477"/>
      <c r="OYH928" s="477"/>
      <c r="OYI928" s="477"/>
      <c r="OYJ928" s="477"/>
      <c r="OYK928" s="477"/>
      <c r="OYL928" s="477"/>
      <c r="OYM928" s="477"/>
      <c r="OYN928" s="477"/>
      <c r="OYO928" s="477"/>
      <c r="OYP928" s="477"/>
      <c r="OYQ928" s="477"/>
      <c r="OYR928" s="477"/>
      <c r="OYS928" s="477"/>
      <c r="OYT928" s="477"/>
      <c r="OYU928" s="477"/>
      <c r="OYV928" s="477"/>
      <c r="OYW928" s="477"/>
      <c r="OYX928" s="477"/>
      <c r="OYY928" s="477"/>
      <c r="OYZ928" s="477"/>
      <c r="OZA928" s="477"/>
      <c r="OZB928" s="477"/>
      <c r="OZC928" s="477"/>
      <c r="OZD928" s="477"/>
      <c r="OZE928" s="477"/>
      <c r="OZF928" s="477"/>
      <c r="OZG928" s="477"/>
      <c r="OZH928" s="477"/>
      <c r="OZI928" s="477"/>
      <c r="OZJ928" s="477"/>
      <c r="OZK928" s="477"/>
      <c r="OZL928" s="477"/>
      <c r="OZM928" s="477"/>
      <c r="OZN928" s="477"/>
      <c r="OZO928" s="477"/>
      <c r="OZP928" s="477"/>
      <c r="OZQ928" s="477"/>
      <c r="OZR928" s="477"/>
      <c r="OZS928" s="477"/>
      <c r="OZT928" s="477"/>
      <c r="OZU928" s="477"/>
      <c r="OZV928" s="477"/>
      <c r="OZW928" s="477"/>
      <c r="OZX928" s="477"/>
      <c r="OZY928" s="477"/>
      <c r="OZZ928" s="477"/>
      <c r="PAA928" s="477"/>
      <c r="PAB928" s="477"/>
      <c r="PAC928" s="477"/>
      <c r="PAD928" s="477"/>
      <c r="PAE928" s="477"/>
      <c r="PAF928" s="477"/>
      <c r="PAG928" s="477"/>
      <c r="PAH928" s="477"/>
      <c r="PAI928" s="477"/>
      <c r="PAJ928" s="477"/>
      <c r="PAK928" s="477"/>
      <c r="PAL928" s="477"/>
      <c r="PAM928" s="477"/>
      <c r="PAN928" s="477"/>
      <c r="PAO928" s="477"/>
      <c r="PAP928" s="477"/>
      <c r="PAQ928" s="477"/>
      <c r="PAR928" s="477"/>
      <c r="PAS928" s="477"/>
      <c r="PAT928" s="477"/>
      <c r="PAU928" s="477"/>
      <c r="PAV928" s="477"/>
      <c r="PAW928" s="477"/>
      <c r="PAX928" s="477"/>
      <c r="PAY928" s="477"/>
      <c r="PAZ928" s="477"/>
      <c r="PBA928" s="477"/>
      <c r="PBB928" s="477"/>
      <c r="PBC928" s="477"/>
      <c r="PBD928" s="477"/>
      <c r="PBE928" s="477"/>
      <c r="PBF928" s="477"/>
      <c r="PBG928" s="477"/>
      <c r="PBH928" s="477"/>
      <c r="PBI928" s="477"/>
      <c r="PBJ928" s="477"/>
      <c r="PBK928" s="477"/>
      <c r="PBL928" s="477"/>
      <c r="PBM928" s="477"/>
      <c r="PBN928" s="477"/>
      <c r="PBO928" s="477"/>
      <c r="PBP928" s="477"/>
      <c r="PBQ928" s="477"/>
      <c r="PBR928" s="477"/>
      <c r="PBS928" s="477"/>
      <c r="PBT928" s="477"/>
      <c r="PBU928" s="477"/>
      <c r="PBV928" s="477"/>
      <c r="PBW928" s="477"/>
      <c r="PBX928" s="477"/>
      <c r="PBY928" s="477"/>
      <c r="PBZ928" s="477"/>
      <c r="PCA928" s="477"/>
      <c r="PCB928" s="477"/>
      <c r="PCC928" s="477"/>
      <c r="PCD928" s="477"/>
      <c r="PCE928" s="477"/>
      <c r="PCF928" s="477"/>
      <c r="PCG928" s="477"/>
      <c r="PCH928" s="477"/>
      <c r="PCI928" s="477"/>
      <c r="PCJ928" s="477"/>
      <c r="PCK928" s="477"/>
      <c r="PCL928" s="477"/>
      <c r="PCM928" s="477"/>
      <c r="PCN928" s="477"/>
      <c r="PCO928" s="477"/>
      <c r="PCP928" s="477"/>
      <c r="PCQ928" s="477"/>
      <c r="PCR928" s="477"/>
      <c r="PCS928" s="477"/>
      <c r="PCT928" s="477"/>
      <c r="PCU928" s="477"/>
      <c r="PCV928" s="477"/>
      <c r="PCW928" s="477"/>
      <c r="PCX928" s="477"/>
      <c r="PCY928" s="477"/>
      <c r="PCZ928" s="477"/>
      <c r="PDA928" s="477"/>
      <c r="PDB928" s="477"/>
      <c r="PDC928" s="477"/>
      <c r="PDD928" s="477"/>
      <c r="PDE928" s="477"/>
      <c r="PDF928" s="477"/>
      <c r="PDG928" s="477"/>
      <c r="PDH928" s="477"/>
      <c r="PDI928" s="477"/>
      <c r="PDJ928" s="477"/>
      <c r="PDK928" s="477"/>
      <c r="PDL928" s="477"/>
      <c r="PDM928" s="477"/>
      <c r="PDN928" s="477"/>
      <c r="PDO928" s="477"/>
      <c r="PDP928" s="477"/>
      <c r="PDQ928" s="477"/>
      <c r="PDR928" s="477"/>
      <c r="PDS928" s="477"/>
      <c r="PDT928" s="477"/>
      <c r="PDU928" s="477"/>
      <c r="PDV928" s="477"/>
      <c r="PDW928" s="477"/>
      <c r="PDX928" s="477"/>
      <c r="PDY928" s="477"/>
      <c r="PDZ928" s="477"/>
      <c r="PEA928" s="477"/>
      <c r="PEB928" s="477"/>
      <c r="PEC928" s="477"/>
      <c r="PED928" s="477"/>
      <c r="PEE928" s="477"/>
      <c r="PEF928" s="477"/>
      <c r="PEG928" s="477"/>
      <c r="PEH928" s="477"/>
      <c r="PEI928" s="477"/>
      <c r="PEJ928" s="477"/>
      <c r="PEK928" s="477"/>
      <c r="PEL928" s="477"/>
      <c r="PEM928" s="477"/>
      <c r="PEN928" s="477"/>
      <c r="PEO928" s="477"/>
      <c r="PEP928" s="477"/>
      <c r="PEQ928" s="477"/>
      <c r="PER928" s="477"/>
      <c r="PES928" s="477"/>
      <c r="PET928" s="477"/>
      <c r="PEU928" s="477"/>
      <c r="PEV928" s="477"/>
      <c r="PEW928" s="477"/>
      <c r="PEX928" s="477"/>
      <c r="PEY928" s="477"/>
      <c r="PEZ928" s="477"/>
      <c r="PFA928" s="477"/>
      <c r="PFB928" s="477"/>
      <c r="PFC928" s="477"/>
      <c r="PFD928" s="477"/>
      <c r="PFE928" s="477"/>
      <c r="PFF928" s="477"/>
      <c r="PFG928" s="477"/>
      <c r="PFH928" s="477"/>
      <c r="PFI928" s="477"/>
      <c r="PFJ928" s="477"/>
      <c r="PFK928" s="477"/>
      <c r="PFL928" s="477"/>
      <c r="PFM928" s="477"/>
      <c r="PFN928" s="477"/>
      <c r="PFO928" s="477"/>
      <c r="PFP928" s="477"/>
      <c r="PFQ928" s="477"/>
      <c r="PFR928" s="477"/>
      <c r="PFS928" s="477"/>
      <c r="PFT928" s="477"/>
      <c r="PFU928" s="477"/>
      <c r="PFV928" s="477"/>
      <c r="PFW928" s="477"/>
      <c r="PFX928" s="477"/>
      <c r="PFY928" s="477"/>
      <c r="PFZ928" s="477"/>
      <c r="PGA928" s="477"/>
      <c r="PGB928" s="477"/>
      <c r="PGC928" s="477"/>
      <c r="PGD928" s="477"/>
      <c r="PGE928" s="477"/>
      <c r="PGF928" s="477"/>
      <c r="PGG928" s="477"/>
      <c r="PGH928" s="477"/>
      <c r="PGI928" s="477"/>
      <c r="PGJ928" s="477"/>
      <c r="PGK928" s="477"/>
      <c r="PGL928" s="477"/>
      <c r="PGM928" s="477"/>
      <c r="PGN928" s="477"/>
      <c r="PGO928" s="477"/>
      <c r="PGP928" s="477"/>
      <c r="PGQ928" s="477"/>
      <c r="PGR928" s="477"/>
      <c r="PGS928" s="477"/>
      <c r="PGT928" s="477"/>
      <c r="PGU928" s="477"/>
      <c r="PGV928" s="477"/>
      <c r="PGW928" s="477"/>
      <c r="PGX928" s="477"/>
      <c r="PGY928" s="477"/>
      <c r="PGZ928" s="477"/>
      <c r="PHA928" s="477"/>
      <c r="PHB928" s="477"/>
      <c r="PHC928" s="477"/>
      <c r="PHD928" s="477"/>
      <c r="PHE928" s="477"/>
      <c r="PHF928" s="477"/>
      <c r="PHG928" s="477"/>
      <c r="PHH928" s="477"/>
      <c r="PHI928" s="477"/>
      <c r="PHJ928" s="477"/>
      <c r="PHK928" s="477"/>
      <c r="PHL928" s="477"/>
      <c r="PHM928" s="477"/>
      <c r="PHN928" s="477"/>
      <c r="PHO928" s="477"/>
      <c r="PHP928" s="477"/>
      <c r="PHQ928" s="477"/>
      <c r="PHR928" s="477"/>
      <c r="PHS928" s="477"/>
      <c r="PHT928" s="477"/>
      <c r="PHU928" s="477"/>
      <c r="PHV928" s="477"/>
      <c r="PHW928" s="477"/>
      <c r="PHX928" s="477"/>
      <c r="PHY928" s="477"/>
      <c r="PHZ928" s="477"/>
      <c r="PIA928" s="477"/>
      <c r="PIB928" s="477"/>
      <c r="PIC928" s="477"/>
      <c r="PID928" s="477"/>
      <c r="PIE928" s="477"/>
      <c r="PIF928" s="477"/>
      <c r="PIG928" s="477"/>
      <c r="PIH928" s="477"/>
      <c r="PII928" s="477"/>
      <c r="PIJ928" s="477"/>
      <c r="PIK928" s="477"/>
      <c r="PIL928" s="477"/>
      <c r="PIM928" s="477"/>
      <c r="PIN928" s="477"/>
      <c r="PIO928" s="477"/>
      <c r="PIP928" s="477"/>
      <c r="PIQ928" s="477"/>
      <c r="PIR928" s="477"/>
      <c r="PIS928" s="477"/>
      <c r="PIT928" s="477"/>
      <c r="PIU928" s="477"/>
      <c r="PIV928" s="477"/>
      <c r="PIW928" s="477"/>
      <c r="PIX928" s="477"/>
      <c r="PIY928" s="477"/>
      <c r="PIZ928" s="477"/>
      <c r="PJA928" s="477"/>
      <c r="PJB928" s="477"/>
      <c r="PJC928" s="477"/>
      <c r="PJD928" s="477"/>
      <c r="PJE928" s="477"/>
      <c r="PJF928" s="477"/>
      <c r="PJG928" s="477"/>
      <c r="PJH928" s="477"/>
      <c r="PJI928" s="477"/>
      <c r="PJJ928" s="477"/>
      <c r="PJK928" s="477"/>
      <c r="PJL928" s="477"/>
      <c r="PJM928" s="477"/>
      <c r="PJN928" s="477"/>
      <c r="PJO928" s="477"/>
      <c r="PJP928" s="477"/>
      <c r="PJQ928" s="477"/>
      <c r="PJR928" s="477"/>
      <c r="PJS928" s="477"/>
      <c r="PJT928" s="477"/>
      <c r="PJU928" s="477"/>
      <c r="PJV928" s="477"/>
      <c r="PJW928" s="477"/>
      <c r="PJX928" s="477"/>
      <c r="PJY928" s="477"/>
      <c r="PJZ928" s="477"/>
      <c r="PKA928" s="477"/>
      <c r="PKB928" s="477"/>
      <c r="PKC928" s="477"/>
      <c r="PKD928" s="477"/>
      <c r="PKE928" s="477"/>
      <c r="PKF928" s="477"/>
      <c r="PKG928" s="477"/>
      <c r="PKH928" s="477"/>
      <c r="PKI928" s="477"/>
      <c r="PKJ928" s="477"/>
      <c r="PKK928" s="477"/>
      <c r="PKL928" s="477"/>
      <c r="PKM928" s="477"/>
      <c r="PKN928" s="477"/>
      <c r="PKO928" s="477"/>
      <c r="PKP928" s="477"/>
      <c r="PKQ928" s="477"/>
      <c r="PKR928" s="477"/>
      <c r="PKS928" s="477"/>
      <c r="PKT928" s="477"/>
      <c r="PKU928" s="477"/>
      <c r="PKV928" s="477"/>
      <c r="PKW928" s="477"/>
      <c r="PKX928" s="477"/>
      <c r="PKY928" s="477"/>
      <c r="PKZ928" s="477"/>
      <c r="PLA928" s="477"/>
      <c r="PLB928" s="477"/>
      <c r="PLC928" s="477"/>
      <c r="PLD928" s="477"/>
      <c r="PLE928" s="477"/>
      <c r="PLF928" s="477"/>
      <c r="PLG928" s="477"/>
      <c r="PLH928" s="477"/>
      <c r="PLI928" s="477"/>
      <c r="PLJ928" s="477"/>
      <c r="PLK928" s="477"/>
      <c r="PLL928" s="477"/>
      <c r="PLM928" s="477"/>
      <c r="PLN928" s="477"/>
      <c r="PLO928" s="477"/>
      <c r="PLP928" s="477"/>
      <c r="PLQ928" s="477"/>
      <c r="PLR928" s="477"/>
      <c r="PLS928" s="477"/>
      <c r="PLT928" s="477"/>
      <c r="PLU928" s="477"/>
      <c r="PLV928" s="477"/>
      <c r="PLW928" s="477"/>
      <c r="PLX928" s="477"/>
      <c r="PLY928" s="477"/>
      <c r="PLZ928" s="477"/>
      <c r="PMA928" s="477"/>
      <c r="PMB928" s="477"/>
      <c r="PMC928" s="477"/>
      <c r="PMD928" s="477"/>
      <c r="PME928" s="477"/>
      <c r="PMF928" s="477"/>
      <c r="PMG928" s="477"/>
      <c r="PMH928" s="477"/>
      <c r="PMI928" s="477"/>
      <c r="PMJ928" s="477"/>
      <c r="PMK928" s="477"/>
      <c r="PML928" s="477"/>
      <c r="PMM928" s="477"/>
      <c r="PMN928" s="477"/>
      <c r="PMO928" s="477"/>
      <c r="PMP928" s="477"/>
      <c r="PMQ928" s="477"/>
      <c r="PMR928" s="477"/>
      <c r="PMS928" s="477"/>
      <c r="PMT928" s="477"/>
      <c r="PMU928" s="477"/>
      <c r="PMV928" s="477"/>
      <c r="PMW928" s="477"/>
      <c r="PMX928" s="477"/>
      <c r="PMY928" s="477"/>
      <c r="PMZ928" s="477"/>
      <c r="PNA928" s="477"/>
      <c r="PNB928" s="477"/>
      <c r="PNC928" s="477"/>
      <c r="PND928" s="477"/>
      <c r="PNE928" s="477"/>
      <c r="PNF928" s="477"/>
      <c r="PNG928" s="477"/>
      <c r="PNH928" s="477"/>
      <c r="PNI928" s="477"/>
      <c r="PNJ928" s="477"/>
      <c r="PNK928" s="477"/>
      <c r="PNL928" s="477"/>
      <c r="PNM928" s="477"/>
      <c r="PNN928" s="477"/>
      <c r="PNO928" s="477"/>
      <c r="PNP928" s="477"/>
      <c r="PNQ928" s="477"/>
      <c r="PNR928" s="477"/>
      <c r="PNS928" s="477"/>
      <c r="PNT928" s="477"/>
      <c r="PNU928" s="477"/>
      <c r="PNV928" s="477"/>
      <c r="PNW928" s="477"/>
      <c r="PNX928" s="477"/>
      <c r="PNY928" s="477"/>
      <c r="PNZ928" s="477"/>
      <c r="POA928" s="477"/>
      <c r="POB928" s="477"/>
      <c r="POC928" s="477"/>
      <c r="POD928" s="477"/>
      <c r="POE928" s="477"/>
      <c r="POF928" s="477"/>
      <c r="POG928" s="477"/>
      <c r="POH928" s="477"/>
      <c r="POI928" s="477"/>
      <c r="POJ928" s="477"/>
      <c r="POK928" s="477"/>
      <c r="POL928" s="477"/>
      <c r="POM928" s="477"/>
      <c r="PON928" s="477"/>
      <c r="POO928" s="477"/>
      <c r="POP928" s="477"/>
      <c r="POQ928" s="477"/>
      <c r="POR928" s="477"/>
      <c r="POS928" s="477"/>
      <c r="POT928" s="477"/>
      <c r="POU928" s="477"/>
      <c r="POV928" s="477"/>
      <c r="POW928" s="477"/>
      <c r="POX928" s="477"/>
      <c r="POY928" s="477"/>
      <c r="POZ928" s="477"/>
      <c r="PPA928" s="477"/>
      <c r="PPB928" s="477"/>
      <c r="PPC928" s="477"/>
      <c r="PPD928" s="477"/>
      <c r="PPE928" s="477"/>
      <c r="PPF928" s="477"/>
      <c r="PPG928" s="477"/>
      <c r="PPH928" s="477"/>
      <c r="PPI928" s="477"/>
      <c r="PPJ928" s="477"/>
      <c r="PPK928" s="477"/>
      <c r="PPL928" s="477"/>
      <c r="PPM928" s="477"/>
      <c r="PPN928" s="477"/>
      <c r="PPO928" s="477"/>
      <c r="PPP928" s="477"/>
      <c r="PPQ928" s="477"/>
      <c r="PPR928" s="477"/>
      <c r="PPS928" s="477"/>
      <c r="PPT928" s="477"/>
      <c r="PPU928" s="477"/>
      <c r="PPV928" s="477"/>
      <c r="PPW928" s="477"/>
      <c r="PPX928" s="477"/>
      <c r="PPY928" s="477"/>
      <c r="PPZ928" s="477"/>
      <c r="PQA928" s="477"/>
      <c r="PQB928" s="477"/>
      <c r="PQC928" s="477"/>
      <c r="PQD928" s="477"/>
      <c r="PQE928" s="477"/>
      <c r="PQF928" s="477"/>
      <c r="PQG928" s="477"/>
      <c r="PQH928" s="477"/>
      <c r="PQI928" s="477"/>
      <c r="PQJ928" s="477"/>
      <c r="PQK928" s="477"/>
      <c r="PQL928" s="477"/>
      <c r="PQM928" s="477"/>
      <c r="PQN928" s="477"/>
      <c r="PQO928" s="477"/>
      <c r="PQP928" s="477"/>
      <c r="PQQ928" s="477"/>
      <c r="PQR928" s="477"/>
      <c r="PQS928" s="477"/>
      <c r="PQT928" s="477"/>
      <c r="PQU928" s="477"/>
      <c r="PQV928" s="477"/>
      <c r="PQW928" s="477"/>
      <c r="PQX928" s="477"/>
      <c r="PQY928" s="477"/>
      <c r="PQZ928" s="477"/>
      <c r="PRA928" s="477"/>
      <c r="PRB928" s="477"/>
      <c r="PRC928" s="477"/>
      <c r="PRD928" s="477"/>
      <c r="PRE928" s="477"/>
      <c r="PRF928" s="477"/>
      <c r="PRG928" s="477"/>
      <c r="PRH928" s="477"/>
      <c r="PRI928" s="477"/>
      <c r="PRJ928" s="477"/>
      <c r="PRK928" s="477"/>
      <c r="PRL928" s="477"/>
      <c r="PRM928" s="477"/>
      <c r="PRN928" s="477"/>
      <c r="PRO928" s="477"/>
      <c r="PRP928" s="477"/>
      <c r="PRQ928" s="477"/>
      <c r="PRR928" s="477"/>
      <c r="PRS928" s="477"/>
      <c r="PRT928" s="477"/>
      <c r="PRU928" s="477"/>
      <c r="PRV928" s="477"/>
      <c r="PRW928" s="477"/>
      <c r="PRX928" s="477"/>
      <c r="PRY928" s="477"/>
      <c r="PRZ928" s="477"/>
      <c r="PSA928" s="477"/>
      <c r="PSB928" s="477"/>
      <c r="PSC928" s="477"/>
      <c r="PSD928" s="477"/>
      <c r="PSE928" s="477"/>
      <c r="PSF928" s="477"/>
      <c r="PSG928" s="477"/>
      <c r="PSH928" s="477"/>
      <c r="PSI928" s="477"/>
      <c r="PSJ928" s="477"/>
      <c r="PSK928" s="477"/>
      <c r="PSL928" s="477"/>
      <c r="PSM928" s="477"/>
      <c r="PSN928" s="477"/>
      <c r="PSO928" s="477"/>
      <c r="PSP928" s="477"/>
      <c r="PSQ928" s="477"/>
      <c r="PSR928" s="477"/>
      <c r="PSS928" s="477"/>
      <c r="PST928" s="477"/>
      <c r="PSU928" s="477"/>
      <c r="PSV928" s="477"/>
      <c r="PSW928" s="477"/>
      <c r="PSX928" s="477"/>
      <c r="PSY928" s="477"/>
      <c r="PSZ928" s="477"/>
      <c r="PTA928" s="477"/>
      <c r="PTB928" s="477"/>
      <c r="PTC928" s="477"/>
      <c r="PTD928" s="477"/>
      <c r="PTE928" s="477"/>
      <c r="PTF928" s="477"/>
      <c r="PTG928" s="477"/>
      <c r="PTH928" s="477"/>
      <c r="PTI928" s="477"/>
      <c r="PTJ928" s="477"/>
      <c r="PTK928" s="477"/>
      <c r="PTL928" s="477"/>
      <c r="PTM928" s="477"/>
      <c r="PTN928" s="477"/>
      <c r="PTO928" s="477"/>
      <c r="PTP928" s="477"/>
      <c r="PTQ928" s="477"/>
      <c r="PTR928" s="477"/>
      <c r="PTS928" s="477"/>
      <c r="PTT928" s="477"/>
      <c r="PTU928" s="477"/>
      <c r="PTV928" s="477"/>
      <c r="PTW928" s="477"/>
      <c r="PTX928" s="477"/>
      <c r="PTY928" s="477"/>
      <c r="PTZ928" s="477"/>
      <c r="PUA928" s="477"/>
      <c r="PUB928" s="477"/>
      <c r="PUC928" s="477"/>
      <c r="PUD928" s="477"/>
      <c r="PUE928" s="477"/>
      <c r="PUF928" s="477"/>
      <c r="PUG928" s="477"/>
      <c r="PUH928" s="477"/>
      <c r="PUI928" s="477"/>
      <c r="PUJ928" s="477"/>
      <c r="PUK928" s="477"/>
      <c r="PUL928" s="477"/>
      <c r="PUM928" s="477"/>
      <c r="PUN928" s="477"/>
      <c r="PUO928" s="477"/>
      <c r="PUP928" s="477"/>
      <c r="PUQ928" s="477"/>
      <c r="PUR928" s="477"/>
      <c r="PUS928" s="477"/>
      <c r="PUT928" s="477"/>
      <c r="PUU928" s="477"/>
      <c r="PUV928" s="477"/>
      <c r="PUW928" s="477"/>
      <c r="PUX928" s="477"/>
      <c r="PUY928" s="477"/>
      <c r="PUZ928" s="477"/>
      <c r="PVA928" s="477"/>
      <c r="PVB928" s="477"/>
      <c r="PVC928" s="477"/>
      <c r="PVD928" s="477"/>
      <c r="PVE928" s="477"/>
      <c r="PVF928" s="477"/>
      <c r="PVG928" s="477"/>
      <c r="PVH928" s="477"/>
      <c r="PVI928" s="477"/>
      <c r="PVJ928" s="477"/>
      <c r="PVK928" s="477"/>
      <c r="PVL928" s="477"/>
      <c r="PVM928" s="477"/>
      <c r="PVN928" s="477"/>
      <c r="PVO928" s="477"/>
      <c r="PVP928" s="477"/>
      <c r="PVQ928" s="477"/>
      <c r="PVR928" s="477"/>
      <c r="PVS928" s="477"/>
      <c r="PVT928" s="477"/>
      <c r="PVU928" s="477"/>
      <c r="PVV928" s="477"/>
      <c r="PVW928" s="477"/>
      <c r="PVX928" s="477"/>
      <c r="PVY928" s="477"/>
      <c r="PVZ928" s="477"/>
      <c r="PWA928" s="477"/>
      <c r="PWB928" s="477"/>
      <c r="PWC928" s="477"/>
      <c r="PWD928" s="477"/>
      <c r="PWE928" s="477"/>
      <c r="PWF928" s="477"/>
      <c r="PWG928" s="477"/>
      <c r="PWH928" s="477"/>
      <c r="PWI928" s="477"/>
      <c r="PWJ928" s="477"/>
      <c r="PWK928" s="477"/>
      <c r="PWL928" s="477"/>
      <c r="PWM928" s="477"/>
      <c r="PWN928" s="477"/>
      <c r="PWO928" s="477"/>
      <c r="PWP928" s="477"/>
      <c r="PWQ928" s="477"/>
      <c r="PWR928" s="477"/>
      <c r="PWS928" s="477"/>
      <c r="PWT928" s="477"/>
      <c r="PWU928" s="477"/>
      <c r="PWV928" s="477"/>
      <c r="PWW928" s="477"/>
      <c r="PWX928" s="477"/>
      <c r="PWY928" s="477"/>
      <c r="PWZ928" s="477"/>
      <c r="PXA928" s="477"/>
      <c r="PXB928" s="477"/>
      <c r="PXC928" s="477"/>
      <c r="PXD928" s="477"/>
      <c r="PXE928" s="477"/>
      <c r="PXF928" s="477"/>
      <c r="PXG928" s="477"/>
      <c r="PXH928" s="477"/>
      <c r="PXI928" s="477"/>
      <c r="PXJ928" s="477"/>
      <c r="PXK928" s="477"/>
      <c r="PXL928" s="477"/>
      <c r="PXM928" s="477"/>
      <c r="PXN928" s="477"/>
      <c r="PXO928" s="477"/>
      <c r="PXP928" s="477"/>
      <c r="PXQ928" s="477"/>
      <c r="PXR928" s="477"/>
      <c r="PXS928" s="477"/>
      <c r="PXT928" s="477"/>
      <c r="PXU928" s="477"/>
      <c r="PXV928" s="477"/>
      <c r="PXW928" s="477"/>
      <c r="PXX928" s="477"/>
      <c r="PXY928" s="477"/>
      <c r="PXZ928" s="477"/>
      <c r="PYA928" s="477"/>
      <c r="PYB928" s="477"/>
      <c r="PYC928" s="477"/>
      <c r="PYD928" s="477"/>
      <c r="PYE928" s="477"/>
      <c r="PYF928" s="477"/>
      <c r="PYG928" s="477"/>
      <c r="PYH928" s="477"/>
      <c r="PYI928" s="477"/>
      <c r="PYJ928" s="477"/>
      <c r="PYK928" s="477"/>
      <c r="PYL928" s="477"/>
      <c r="PYM928" s="477"/>
      <c r="PYN928" s="477"/>
      <c r="PYO928" s="477"/>
      <c r="PYP928" s="477"/>
      <c r="PYQ928" s="477"/>
      <c r="PYR928" s="477"/>
      <c r="PYS928" s="477"/>
      <c r="PYT928" s="477"/>
      <c r="PYU928" s="477"/>
      <c r="PYV928" s="477"/>
      <c r="PYW928" s="477"/>
      <c r="PYX928" s="477"/>
      <c r="PYY928" s="477"/>
      <c r="PYZ928" s="477"/>
      <c r="PZA928" s="477"/>
      <c r="PZB928" s="477"/>
      <c r="PZC928" s="477"/>
      <c r="PZD928" s="477"/>
      <c r="PZE928" s="477"/>
      <c r="PZF928" s="477"/>
      <c r="PZG928" s="477"/>
      <c r="PZH928" s="477"/>
      <c r="PZI928" s="477"/>
      <c r="PZJ928" s="477"/>
      <c r="PZK928" s="477"/>
      <c r="PZL928" s="477"/>
      <c r="PZM928" s="477"/>
      <c r="PZN928" s="477"/>
      <c r="PZO928" s="477"/>
      <c r="PZP928" s="477"/>
      <c r="PZQ928" s="477"/>
      <c r="PZR928" s="477"/>
      <c r="PZS928" s="477"/>
      <c r="PZT928" s="477"/>
      <c r="PZU928" s="477"/>
      <c r="PZV928" s="477"/>
      <c r="PZW928" s="477"/>
      <c r="PZX928" s="477"/>
      <c r="PZY928" s="477"/>
      <c r="PZZ928" s="477"/>
      <c r="QAA928" s="477"/>
      <c r="QAB928" s="477"/>
      <c r="QAC928" s="477"/>
      <c r="QAD928" s="477"/>
      <c r="QAE928" s="477"/>
      <c r="QAF928" s="477"/>
      <c r="QAG928" s="477"/>
      <c r="QAH928" s="477"/>
      <c r="QAI928" s="477"/>
      <c r="QAJ928" s="477"/>
      <c r="QAK928" s="477"/>
      <c r="QAL928" s="477"/>
      <c r="QAM928" s="477"/>
      <c r="QAN928" s="477"/>
      <c r="QAO928" s="477"/>
      <c r="QAP928" s="477"/>
      <c r="QAQ928" s="477"/>
      <c r="QAR928" s="477"/>
      <c r="QAS928" s="477"/>
      <c r="QAT928" s="477"/>
      <c r="QAU928" s="477"/>
      <c r="QAV928" s="477"/>
      <c r="QAW928" s="477"/>
      <c r="QAX928" s="477"/>
      <c r="QAY928" s="477"/>
      <c r="QAZ928" s="477"/>
      <c r="QBA928" s="477"/>
      <c r="QBB928" s="477"/>
      <c r="QBC928" s="477"/>
      <c r="QBD928" s="477"/>
      <c r="QBE928" s="477"/>
      <c r="QBF928" s="477"/>
      <c r="QBG928" s="477"/>
      <c r="QBH928" s="477"/>
      <c r="QBI928" s="477"/>
      <c r="QBJ928" s="477"/>
      <c r="QBK928" s="477"/>
      <c r="QBL928" s="477"/>
      <c r="QBM928" s="477"/>
      <c r="QBN928" s="477"/>
      <c r="QBO928" s="477"/>
      <c r="QBP928" s="477"/>
      <c r="QBQ928" s="477"/>
      <c r="QBR928" s="477"/>
      <c r="QBS928" s="477"/>
      <c r="QBT928" s="477"/>
      <c r="QBU928" s="477"/>
      <c r="QBV928" s="477"/>
      <c r="QBW928" s="477"/>
      <c r="QBX928" s="477"/>
      <c r="QBY928" s="477"/>
      <c r="QBZ928" s="477"/>
      <c r="QCA928" s="477"/>
      <c r="QCB928" s="477"/>
      <c r="QCC928" s="477"/>
      <c r="QCD928" s="477"/>
      <c r="QCE928" s="477"/>
      <c r="QCF928" s="477"/>
      <c r="QCG928" s="477"/>
      <c r="QCH928" s="477"/>
      <c r="QCI928" s="477"/>
      <c r="QCJ928" s="477"/>
      <c r="QCK928" s="477"/>
      <c r="QCL928" s="477"/>
      <c r="QCM928" s="477"/>
      <c r="QCN928" s="477"/>
      <c r="QCO928" s="477"/>
      <c r="QCP928" s="477"/>
      <c r="QCQ928" s="477"/>
      <c r="QCR928" s="477"/>
      <c r="QCS928" s="477"/>
      <c r="QCT928" s="477"/>
      <c r="QCU928" s="477"/>
      <c r="QCV928" s="477"/>
      <c r="QCW928" s="477"/>
      <c r="QCX928" s="477"/>
      <c r="QCY928" s="477"/>
      <c r="QCZ928" s="477"/>
      <c r="QDA928" s="477"/>
      <c r="QDB928" s="477"/>
      <c r="QDC928" s="477"/>
      <c r="QDD928" s="477"/>
      <c r="QDE928" s="477"/>
      <c r="QDF928" s="477"/>
      <c r="QDG928" s="477"/>
      <c r="QDH928" s="477"/>
      <c r="QDI928" s="477"/>
      <c r="QDJ928" s="477"/>
      <c r="QDK928" s="477"/>
      <c r="QDL928" s="477"/>
      <c r="QDM928" s="477"/>
      <c r="QDN928" s="477"/>
      <c r="QDO928" s="477"/>
      <c r="QDP928" s="477"/>
      <c r="QDQ928" s="477"/>
      <c r="QDR928" s="477"/>
      <c r="QDS928" s="477"/>
      <c r="QDT928" s="477"/>
      <c r="QDU928" s="477"/>
      <c r="QDV928" s="477"/>
      <c r="QDW928" s="477"/>
      <c r="QDX928" s="477"/>
      <c r="QDY928" s="477"/>
      <c r="QDZ928" s="477"/>
      <c r="QEA928" s="477"/>
      <c r="QEB928" s="477"/>
      <c r="QEC928" s="477"/>
      <c r="QED928" s="477"/>
      <c r="QEE928" s="477"/>
      <c r="QEF928" s="477"/>
      <c r="QEG928" s="477"/>
      <c r="QEH928" s="477"/>
      <c r="QEI928" s="477"/>
      <c r="QEJ928" s="477"/>
      <c r="QEK928" s="477"/>
      <c r="QEL928" s="477"/>
      <c r="QEM928" s="477"/>
      <c r="QEN928" s="477"/>
      <c r="QEO928" s="477"/>
      <c r="QEP928" s="477"/>
      <c r="QEQ928" s="477"/>
      <c r="QER928" s="477"/>
      <c r="QES928" s="477"/>
      <c r="QET928" s="477"/>
      <c r="QEU928" s="477"/>
      <c r="QEV928" s="477"/>
      <c r="QEW928" s="477"/>
      <c r="QEX928" s="477"/>
      <c r="QEY928" s="477"/>
      <c r="QEZ928" s="477"/>
      <c r="QFA928" s="477"/>
      <c r="QFB928" s="477"/>
      <c r="QFC928" s="477"/>
      <c r="QFD928" s="477"/>
      <c r="QFE928" s="477"/>
      <c r="QFF928" s="477"/>
      <c r="QFG928" s="477"/>
      <c r="QFH928" s="477"/>
      <c r="QFI928" s="477"/>
      <c r="QFJ928" s="477"/>
      <c r="QFK928" s="477"/>
      <c r="QFL928" s="477"/>
      <c r="QFM928" s="477"/>
      <c r="QFN928" s="477"/>
      <c r="QFO928" s="477"/>
      <c r="QFP928" s="477"/>
      <c r="QFQ928" s="477"/>
      <c r="QFR928" s="477"/>
      <c r="QFS928" s="477"/>
      <c r="QFT928" s="477"/>
      <c r="QFU928" s="477"/>
      <c r="QFV928" s="477"/>
      <c r="QFW928" s="477"/>
      <c r="QFX928" s="477"/>
      <c r="QFY928" s="477"/>
      <c r="QFZ928" s="477"/>
      <c r="QGA928" s="477"/>
      <c r="QGB928" s="477"/>
      <c r="QGC928" s="477"/>
      <c r="QGD928" s="477"/>
      <c r="QGE928" s="477"/>
      <c r="QGF928" s="477"/>
      <c r="QGG928" s="477"/>
      <c r="QGH928" s="477"/>
      <c r="QGI928" s="477"/>
      <c r="QGJ928" s="477"/>
      <c r="QGK928" s="477"/>
      <c r="QGL928" s="477"/>
      <c r="QGM928" s="477"/>
      <c r="QGN928" s="477"/>
      <c r="QGO928" s="477"/>
      <c r="QGP928" s="477"/>
      <c r="QGQ928" s="477"/>
      <c r="QGR928" s="477"/>
      <c r="QGS928" s="477"/>
      <c r="QGT928" s="477"/>
      <c r="QGU928" s="477"/>
      <c r="QGV928" s="477"/>
      <c r="QGW928" s="477"/>
      <c r="QGX928" s="477"/>
      <c r="QGY928" s="477"/>
      <c r="QGZ928" s="477"/>
      <c r="QHA928" s="477"/>
      <c r="QHB928" s="477"/>
      <c r="QHC928" s="477"/>
      <c r="QHD928" s="477"/>
      <c r="QHE928" s="477"/>
      <c r="QHF928" s="477"/>
      <c r="QHG928" s="477"/>
      <c r="QHH928" s="477"/>
      <c r="QHI928" s="477"/>
      <c r="QHJ928" s="477"/>
      <c r="QHK928" s="477"/>
      <c r="QHL928" s="477"/>
      <c r="QHM928" s="477"/>
      <c r="QHN928" s="477"/>
      <c r="QHO928" s="477"/>
      <c r="QHP928" s="477"/>
      <c r="QHQ928" s="477"/>
      <c r="QHR928" s="477"/>
      <c r="QHS928" s="477"/>
      <c r="QHT928" s="477"/>
      <c r="QHU928" s="477"/>
      <c r="QHV928" s="477"/>
      <c r="QHW928" s="477"/>
      <c r="QHX928" s="477"/>
      <c r="QHY928" s="477"/>
      <c r="QHZ928" s="477"/>
      <c r="QIA928" s="477"/>
      <c r="QIB928" s="477"/>
      <c r="QIC928" s="477"/>
      <c r="QID928" s="477"/>
      <c r="QIE928" s="477"/>
      <c r="QIF928" s="477"/>
      <c r="QIG928" s="477"/>
      <c r="QIH928" s="477"/>
      <c r="QII928" s="477"/>
      <c r="QIJ928" s="477"/>
      <c r="QIK928" s="477"/>
      <c r="QIL928" s="477"/>
      <c r="QIM928" s="477"/>
      <c r="QIN928" s="477"/>
      <c r="QIO928" s="477"/>
      <c r="QIP928" s="477"/>
      <c r="QIQ928" s="477"/>
      <c r="QIR928" s="477"/>
      <c r="QIS928" s="477"/>
      <c r="QIT928" s="477"/>
      <c r="QIU928" s="477"/>
      <c r="QIV928" s="477"/>
      <c r="QIW928" s="477"/>
      <c r="QIX928" s="477"/>
      <c r="QIY928" s="477"/>
      <c r="QIZ928" s="477"/>
      <c r="QJA928" s="477"/>
      <c r="QJB928" s="477"/>
      <c r="QJC928" s="477"/>
      <c r="QJD928" s="477"/>
      <c r="QJE928" s="477"/>
      <c r="QJF928" s="477"/>
      <c r="QJG928" s="477"/>
      <c r="QJH928" s="477"/>
      <c r="QJI928" s="477"/>
      <c r="QJJ928" s="477"/>
      <c r="QJK928" s="477"/>
      <c r="QJL928" s="477"/>
      <c r="QJM928" s="477"/>
      <c r="QJN928" s="477"/>
      <c r="QJO928" s="477"/>
      <c r="QJP928" s="477"/>
      <c r="QJQ928" s="477"/>
      <c r="QJR928" s="477"/>
      <c r="QJS928" s="477"/>
      <c r="QJT928" s="477"/>
      <c r="QJU928" s="477"/>
      <c r="QJV928" s="477"/>
      <c r="QJW928" s="477"/>
      <c r="QJX928" s="477"/>
      <c r="QJY928" s="477"/>
      <c r="QJZ928" s="477"/>
      <c r="QKA928" s="477"/>
      <c r="QKB928" s="477"/>
      <c r="QKC928" s="477"/>
      <c r="QKD928" s="477"/>
      <c r="QKE928" s="477"/>
      <c r="QKF928" s="477"/>
      <c r="QKG928" s="477"/>
      <c r="QKH928" s="477"/>
      <c r="QKI928" s="477"/>
      <c r="QKJ928" s="477"/>
      <c r="QKK928" s="477"/>
      <c r="QKL928" s="477"/>
      <c r="QKM928" s="477"/>
      <c r="QKN928" s="477"/>
      <c r="QKO928" s="477"/>
      <c r="QKP928" s="477"/>
      <c r="QKQ928" s="477"/>
      <c r="QKR928" s="477"/>
      <c r="QKS928" s="477"/>
      <c r="QKT928" s="477"/>
      <c r="QKU928" s="477"/>
      <c r="QKV928" s="477"/>
      <c r="QKW928" s="477"/>
      <c r="QKX928" s="477"/>
      <c r="QKY928" s="477"/>
      <c r="QKZ928" s="477"/>
      <c r="QLA928" s="477"/>
      <c r="QLB928" s="477"/>
      <c r="QLC928" s="477"/>
      <c r="QLD928" s="477"/>
      <c r="QLE928" s="477"/>
      <c r="QLF928" s="477"/>
      <c r="QLG928" s="477"/>
      <c r="QLH928" s="477"/>
      <c r="QLI928" s="477"/>
      <c r="QLJ928" s="477"/>
      <c r="QLK928" s="477"/>
      <c r="QLL928" s="477"/>
      <c r="QLM928" s="477"/>
      <c r="QLN928" s="477"/>
      <c r="QLO928" s="477"/>
      <c r="QLP928" s="477"/>
      <c r="QLQ928" s="477"/>
      <c r="QLR928" s="477"/>
      <c r="QLS928" s="477"/>
      <c r="QLT928" s="477"/>
      <c r="QLU928" s="477"/>
      <c r="QLV928" s="477"/>
      <c r="QLW928" s="477"/>
      <c r="QLX928" s="477"/>
      <c r="QLY928" s="477"/>
      <c r="QLZ928" s="477"/>
      <c r="QMA928" s="477"/>
      <c r="QMB928" s="477"/>
      <c r="QMC928" s="477"/>
      <c r="QMD928" s="477"/>
      <c r="QME928" s="477"/>
      <c r="QMF928" s="477"/>
      <c r="QMG928" s="477"/>
      <c r="QMH928" s="477"/>
      <c r="QMI928" s="477"/>
      <c r="QMJ928" s="477"/>
      <c r="QMK928" s="477"/>
      <c r="QML928" s="477"/>
      <c r="QMM928" s="477"/>
      <c r="QMN928" s="477"/>
      <c r="QMO928" s="477"/>
      <c r="QMP928" s="477"/>
      <c r="QMQ928" s="477"/>
      <c r="QMR928" s="477"/>
      <c r="QMS928" s="477"/>
      <c r="QMT928" s="477"/>
      <c r="QMU928" s="477"/>
      <c r="QMV928" s="477"/>
      <c r="QMW928" s="477"/>
      <c r="QMX928" s="477"/>
      <c r="QMY928" s="477"/>
      <c r="QMZ928" s="477"/>
      <c r="QNA928" s="477"/>
      <c r="QNB928" s="477"/>
      <c r="QNC928" s="477"/>
      <c r="QND928" s="477"/>
      <c r="QNE928" s="477"/>
      <c r="QNF928" s="477"/>
      <c r="QNG928" s="477"/>
      <c r="QNH928" s="477"/>
      <c r="QNI928" s="477"/>
      <c r="QNJ928" s="477"/>
      <c r="QNK928" s="477"/>
      <c r="QNL928" s="477"/>
      <c r="QNM928" s="477"/>
      <c r="QNN928" s="477"/>
      <c r="QNO928" s="477"/>
      <c r="QNP928" s="477"/>
      <c r="QNQ928" s="477"/>
      <c r="QNR928" s="477"/>
      <c r="QNS928" s="477"/>
      <c r="QNT928" s="477"/>
      <c r="QNU928" s="477"/>
      <c r="QNV928" s="477"/>
      <c r="QNW928" s="477"/>
      <c r="QNX928" s="477"/>
      <c r="QNY928" s="477"/>
      <c r="QNZ928" s="477"/>
      <c r="QOA928" s="477"/>
      <c r="QOB928" s="477"/>
      <c r="QOC928" s="477"/>
      <c r="QOD928" s="477"/>
      <c r="QOE928" s="477"/>
      <c r="QOF928" s="477"/>
      <c r="QOG928" s="477"/>
      <c r="QOH928" s="477"/>
      <c r="QOI928" s="477"/>
      <c r="QOJ928" s="477"/>
      <c r="QOK928" s="477"/>
      <c r="QOL928" s="477"/>
      <c r="QOM928" s="477"/>
      <c r="QON928" s="477"/>
      <c r="QOO928" s="477"/>
      <c r="QOP928" s="477"/>
      <c r="QOQ928" s="477"/>
      <c r="QOR928" s="477"/>
      <c r="QOS928" s="477"/>
      <c r="QOT928" s="477"/>
      <c r="QOU928" s="477"/>
      <c r="QOV928" s="477"/>
      <c r="QOW928" s="477"/>
      <c r="QOX928" s="477"/>
      <c r="QOY928" s="477"/>
      <c r="QOZ928" s="477"/>
      <c r="QPA928" s="477"/>
      <c r="QPB928" s="477"/>
      <c r="QPC928" s="477"/>
      <c r="QPD928" s="477"/>
      <c r="QPE928" s="477"/>
      <c r="QPF928" s="477"/>
      <c r="QPG928" s="477"/>
      <c r="QPH928" s="477"/>
      <c r="QPI928" s="477"/>
      <c r="QPJ928" s="477"/>
      <c r="QPK928" s="477"/>
      <c r="QPL928" s="477"/>
      <c r="QPM928" s="477"/>
      <c r="QPN928" s="477"/>
      <c r="QPO928" s="477"/>
      <c r="QPP928" s="477"/>
      <c r="QPQ928" s="477"/>
      <c r="QPR928" s="477"/>
      <c r="QPS928" s="477"/>
      <c r="QPT928" s="477"/>
      <c r="QPU928" s="477"/>
      <c r="QPV928" s="477"/>
      <c r="QPW928" s="477"/>
      <c r="QPX928" s="477"/>
      <c r="QPY928" s="477"/>
      <c r="QPZ928" s="477"/>
      <c r="QQA928" s="477"/>
      <c r="QQB928" s="477"/>
      <c r="QQC928" s="477"/>
      <c r="QQD928" s="477"/>
      <c r="QQE928" s="477"/>
      <c r="QQF928" s="477"/>
      <c r="QQG928" s="477"/>
      <c r="QQH928" s="477"/>
      <c r="QQI928" s="477"/>
      <c r="QQJ928" s="477"/>
      <c r="QQK928" s="477"/>
      <c r="QQL928" s="477"/>
      <c r="QQM928" s="477"/>
      <c r="QQN928" s="477"/>
      <c r="QQO928" s="477"/>
      <c r="QQP928" s="477"/>
      <c r="QQQ928" s="477"/>
      <c r="QQR928" s="477"/>
      <c r="QQS928" s="477"/>
      <c r="QQT928" s="477"/>
      <c r="QQU928" s="477"/>
      <c r="QQV928" s="477"/>
      <c r="QQW928" s="477"/>
      <c r="QQX928" s="477"/>
      <c r="QQY928" s="477"/>
      <c r="QQZ928" s="477"/>
      <c r="QRA928" s="477"/>
      <c r="QRB928" s="477"/>
      <c r="QRC928" s="477"/>
      <c r="QRD928" s="477"/>
      <c r="QRE928" s="477"/>
      <c r="QRF928" s="477"/>
      <c r="QRG928" s="477"/>
      <c r="QRH928" s="477"/>
      <c r="QRI928" s="477"/>
      <c r="QRJ928" s="477"/>
      <c r="QRK928" s="477"/>
      <c r="QRL928" s="477"/>
      <c r="QRM928" s="477"/>
      <c r="QRN928" s="477"/>
      <c r="QRO928" s="477"/>
      <c r="QRP928" s="477"/>
      <c r="QRQ928" s="477"/>
      <c r="QRR928" s="477"/>
      <c r="QRS928" s="477"/>
      <c r="QRT928" s="477"/>
      <c r="QRU928" s="477"/>
      <c r="QRV928" s="477"/>
      <c r="QRW928" s="477"/>
      <c r="QRX928" s="477"/>
      <c r="QRY928" s="477"/>
      <c r="QRZ928" s="477"/>
      <c r="QSA928" s="477"/>
      <c r="QSB928" s="477"/>
      <c r="QSC928" s="477"/>
      <c r="QSD928" s="477"/>
      <c r="QSE928" s="477"/>
      <c r="QSF928" s="477"/>
      <c r="QSG928" s="477"/>
      <c r="QSH928" s="477"/>
      <c r="QSI928" s="477"/>
      <c r="QSJ928" s="477"/>
      <c r="QSK928" s="477"/>
      <c r="QSL928" s="477"/>
      <c r="QSM928" s="477"/>
      <c r="QSN928" s="477"/>
      <c r="QSO928" s="477"/>
      <c r="QSP928" s="477"/>
      <c r="QSQ928" s="477"/>
      <c r="QSR928" s="477"/>
      <c r="QSS928" s="477"/>
      <c r="QST928" s="477"/>
      <c r="QSU928" s="477"/>
      <c r="QSV928" s="477"/>
      <c r="QSW928" s="477"/>
      <c r="QSX928" s="477"/>
      <c r="QSY928" s="477"/>
      <c r="QSZ928" s="477"/>
      <c r="QTA928" s="477"/>
      <c r="QTB928" s="477"/>
      <c r="QTC928" s="477"/>
      <c r="QTD928" s="477"/>
      <c r="QTE928" s="477"/>
      <c r="QTF928" s="477"/>
      <c r="QTG928" s="477"/>
      <c r="QTH928" s="477"/>
      <c r="QTI928" s="477"/>
      <c r="QTJ928" s="477"/>
      <c r="QTK928" s="477"/>
      <c r="QTL928" s="477"/>
      <c r="QTM928" s="477"/>
      <c r="QTN928" s="477"/>
      <c r="QTO928" s="477"/>
      <c r="QTP928" s="477"/>
      <c r="QTQ928" s="477"/>
      <c r="QTR928" s="477"/>
      <c r="QTS928" s="477"/>
      <c r="QTT928" s="477"/>
      <c r="QTU928" s="477"/>
      <c r="QTV928" s="477"/>
      <c r="QTW928" s="477"/>
      <c r="QTX928" s="477"/>
      <c r="QTY928" s="477"/>
      <c r="QTZ928" s="477"/>
      <c r="QUA928" s="477"/>
      <c r="QUB928" s="477"/>
      <c r="QUC928" s="477"/>
      <c r="QUD928" s="477"/>
      <c r="QUE928" s="477"/>
      <c r="QUF928" s="477"/>
      <c r="QUG928" s="477"/>
      <c r="QUH928" s="477"/>
      <c r="QUI928" s="477"/>
      <c r="QUJ928" s="477"/>
      <c r="QUK928" s="477"/>
      <c r="QUL928" s="477"/>
      <c r="QUM928" s="477"/>
      <c r="QUN928" s="477"/>
      <c r="QUO928" s="477"/>
      <c r="QUP928" s="477"/>
      <c r="QUQ928" s="477"/>
      <c r="QUR928" s="477"/>
      <c r="QUS928" s="477"/>
      <c r="QUT928" s="477"/>
      <c r="QUU928" s="477"/>
      <c r="QUV928" s="477"/>
      <c r="QUW928" s="477"/>
      <c r="QUX928" s="477"/>
      <c r="QUY928" s="477"/>
      <c r="QUZ928" s="477"/>
      <c r="QVA928" s="477"/>
      <c r="QVB928" s="477"/>
      <c r="QVC928" s="477"/>
      <c r="QVD928" s="477"/>
      <c r="QVE928" s="477"/>
      <c r="QVF928" s="477"/>
      <c r="QVG928" s="477"/>
      <c r="QVH928" s="477"/>
      <c r="QVI928" s="477"/>
      <c r="QVJ928" s="477"/>
      <c r="QVK928" s="477"/>
      <c r="QVL928" s="477"/>
      <c r="QVM928" s="477"/>
      <c r="QVN928" s="477"/>
      <c r="QVO928" s="477"/>
      <c r="QVP928" s="477"/>
      <c r="QVQ928" s="477"/>
      <c r="QVR928" s="477"/>
      <c r="QVS928" s="477"/>
      <c r="QVT928" s="477"/>
      <c r="QVU928" s="477"/>
      <c r="QVV928" s="477"/>
      <c r="QVW928" s="477"/>
      <c r="QVX928" s="477"/>
      <c r="QVY928" s="477"/>
      <c r="QVZ928" s="477"/>
      <c r="QWA928" s="477"/>
      <c r="QWB928" s="477"/>
      <c r="QWC928" s="477"/>
      <c r="QWD928" s="477"/>
      <c r="QWE928" s="477"/>
      <c r="QWF928" s="477"/>
      <c r="QWG928" s="477"/>
      <c r="QWH928" s="477"/>
      <c r="QWI928" s="477"/>
      <c r="QWJ928" s="477"/>
      <c r="QWK928" s="477"/>
      <c r="QWL928" s="477"/>
      <c r="QWM928" s="477"/>
      <c r="QWN928" s="477"/>
      <c r="QWO928" s="477"/>
      <c r="QWP928" s="477"/>
      <c r="QWQ928" s="477"/>
      <c r="QWR928" s="477"/>
      <c r="QWS928" s="477"/>
      <c r="QWT928" s="477"/>
      <c r="QWU928" s="477"/>
      <c r="QWV928" s="477"/>
      <c r="QWW928" s="477"/>
      <c r="QWX928" s="477"/>
      <c r="QWY928" s="477"/>
      <c r="QWZ928" s="477"/>
      <c r="QXA928" s="477"/>
      <c r="QXB928" s="477"/>
      <c r="QXC928" s="477"/>
      <c r="QXD928" s="477"/>
      <c r="QXE928" s="477"/>
      <c r="QXF928" s="477"/>
      <c r="QXG928" s="477"/>
      <c r="QXH928" s="477"/>
      <c r="QXI928" s="477"/>
      <c r="QXJ928" s="477"/>
      <c r="QXK928" s="477"/>
      <c r="QXL928" s="477"/>
      <c r="QXM928" s="477"/>
      <c r="QXN928" s="477"/>
      <c r="QXO928" s="477"/>
      <c r="QXP928" s="477"/>
      <c r="QXQ928" s="477"/>
      <c r="QXR928" s="477"/>
      <c r="QXS928" s="477"/>
      <c r="QXT928" s="477"/>
      <c r="QXU928" s="477"/>
      <c r="QXV928" s="477"/>
      <c r="QXW928" s="477"/>
      <c r="QXX928" s="477"/>
      <c r="QXY928" s="477"/>
      <c r="QXZ928" s="477"/>
      <c r="QYA928" s="477"/>
      <c r="QYB928" s="477"/>
      <c r="QYC928" s="477"/>
      <c r="QYD928" s="477"/>
      <c r="QYE928" s="477"/>
      <c r="QYF928" s="477"/>
      <c r="QYG928" s="477"/>
      <c r="QYH928" s="477"/>
      <c r="QYI928" s="477"/>
      <c r="QYJ928" s="477"/>
      <c r="QYK928" s="477"/>
      <c r="QYL928" s="477"/>
      <c r="QYM928" s="477"/>
      <c r="QYN928" s="477"/>
      <c r="QYO928" s="477"/>
      <c r="QYP928" s="477"/>
      <c r="QYQ928" s="477"/>
      <c r="QYR928" s="477"/>
      <c r="QYS928" s="477"/>
      <c r="QYT928" s="477"/>
      <c r="QYU928" s="477"/>
      <c r="QYV928" s="477"/>
      <c r="QYW928" s="477"/>
      <c r="QYX928" s="477"/>
      <c r="QYY928" s="477"/>
      <c r="QYZ928" s="477"/>
      <c r="QZA928" s="477"/>
      <c r="QZB928" s="477"/>
      <c r="QZC928" s="477"/>
      <c r="QZD928" s="477"/>
      <c r="QZE928" s="477"/>
      <c r="QZF928" s="477"/>
      <c r="QZG928" s="477"/>
      <c r="QZH928" s="477"/>
      <c r="QZI928" s="477"/>
      <c r="QZJ928" s="477"/>
      <c r="QZK928" s="477"/>
      <c r="QZL928" s="477"/>
      <c r="QZM928" s="477"/>
      <c r="QZN928" s="477"/>
      <c r="QZO928" s="477"/>
      <c r="QZP928" s="477"/>
      <c r="QZQ928" s="477"/>
      <c r="QZR928" s="477"/>
      <c r="QZS928" s="477"/>
      <c r="QZT928" s="477"/>
      <c r="QZU928" s="477"/>
      <c r="QZV928" s="477"/>
      <c r="QZW928" s="477"/>
      <c r="QZX928" s="477"/>
      <c r="QZY928" s="477"/>
      <c r="QZZ928" s="477"/>
      <c r="RAA928" s="477"/>
      <c r="RAB928" s="477"/>
      <c r="RAC928" s="477"/>
      <c r="RAD928" s="477"/>
      <c r="RAE928" s="477"/>
      <c r="RAF928" s="477"/>
      <c r="RAG928" s="477"/>
      <c r="RAH928" s="477"/>
      <c r="RAI928" s="477"/>
      <c r="RAJ928" s="477"/>
      <c r="RAK928" s="477"/>
      <c r="RAL928" s="477"/>
      <c r="RAM928" s="477"/>
      <c r="RAN928" s="477"/>
      <c r="RAO928" s="477"/>
      <c r="RAP928" s="477"/>
      <c r="RAQ928" s="477"/>
      <c r="RAR928" s="477"/>
      <c r="RAS928" s="477"/>
      <c r="RAT928" s="477"/>
      <c r="RAU928" s="477"/>
      <c r="RAV928" s="477"/>
      <c r="RAW928" s="477"/>
      <c r="RAX928" s="477"/>
      <c r="RAY928" s="477"/>
      <c r="RAZ928" s="477"/>
      <c r="RBA928" s="477"/>
      <c r="RBB928" s="477"/>
      <c r="RBC928" s="477"/>
      <c r="RBD928" s="477"/>
      <c r="RBE928" s="477"/>
      <c r="RBF928" s="477"/>
      <c r="RBG928" s="477"/>
      <c r="RBH928" s="477"/>
      <c r="RBI928" s="477"/>
      <c r="RBJ928" s="477"/>
      <c r="RBK928" s="477"/>
      <c r="RBL928" s="477"/>
      <c r="RBM928" s="477"/>
      <c r="RBN928" s="477"/>
      <c r="RBO928" s="477"/>
      <c r="RBP928" s="477"/>
      <c r="RBQ928" s="477"/>
      <c r="RBR928" s="477"/>
      <c r="RBS928" s="477"/>
      <c r="RBT928" s="477"/>
      <c r="RBU928" s="477"/>
      <c r="RBV928" s="477"/>
      <c r="RBW928" s="477"/>
      <c r="RBX928" s="477"/>
      <c r="RBY928" s="477"/>
      <c r="RBZ928" s="477"/>
      <c r="RCA928" s="477"/>
      <c r="RCB928" s="477"/>
      <c r="RCC928" s="477"/>
      <c r="RCD928" s="477"/>
      <c r="RCE928" s="477"/>
      <c r="RCF928" s="477"/>
      <c r="RCG928" s="477"/>
      <c r="RCH928" s="477"/>
      <c r="RCI928" s="477"/>
      <c r="RCJ928" s="477"/>
      <c r="RCK928" s="477"/>
      <c r="RCL928" s="477"/>
      <c r="RCM928" s="477"/>
      <c r="RCN928" s="477"/>
      <c r="RCO928" s="477"/>
      <c r="RCP928" s="477"/>
      <c r="RCQ928" s="477"/>
      <c r="RCR928" s="477"/>
      <c r="RCS928" s="477"/>
      <c r="RCT928" s="477"/>
      <c r="RCU928" s="477"/>
      <c r="RCV928" s="477"/>
      <c r="RCW928" s="477"/>
      <c r="RCX928" s="477"/>
      <c r="RCY928" s="477"/>
      <c r="RCZ928" s="477"/>
      <c r="RDA928" s="477"/>
      <c r="RDB928" s="477"/>
      <c r="RDC928" s="477"/>
      <c r="RDD928" s="477"/>
      <c r="RDE928" s="477"/>
      <c r="RDF928" s="477"/>
      <c r="RDG928" s="477"/>
      <c r="RDH928" s="477"/>
      <c r="RDI928" s="477"/>
      <c r="RDJ928" s="477"/>
      <c r="RDK928" s="477"/>
      <c r="RDL928" s="477"/>
      <c r="RDM928" s="477"/>
      <c r="RDN928" s="477"/>
      <c r="RDO928" s="477"/>
      <c r="RDP928" s="477"/>
      <c r="RDQ928" s="477"/>
      <c r="RDR928" s="477"/>
      <c r="RDS928" s="477"/>
      <c r="RDT928" s="477"/>
      <c r="RDU928" s="477"/>
      <c r="RDV928" s="477"/>
      <c r="RDW928" s="477"/>
      <c r="RDX928" s="477"/>
      <c r="RDY928" s="477"/>
      <c r="RDZ928" s="477"/>
      <c r="REA928" s="477"/>
      <c r="REB928" s="477"/>
      <c r="REC928" s="477"/>
      <c r="RED928" s="477"/>
      <c r="REE928" s="477"/>
      <c r="REF928" s="477"/>
      <c r="REG928" s="477"/>
      <c r="REH928" s="477"/>
      <c r="REI928" s="477"/>
      <c r="REJ928" s="477"/>
      <c r="REK928" s="477"/>
      <c r="REL928" s="477"/>
      <c r="REM928" s="477"/>
      <c r="REN928" s="477"/>
      <c r="REO928" s="477"/>
      <c r="REP928" s="477"/>
      <c r="REQ928" s="477"/>
      <c r="RER928" s="477"/>
      <c r="RES928" s="477"/>
      <c r="RET928" s="477"/>
      <c r="REU928" s="477"/>
      <c r="REV928" s="477"/>
      <c r="REW928" s="477"/>
      <c r="REX928" s="477"/>
      <c r="REY928" s="477"/>
      <c r="REZ928" s="477"/>
      <c r="RFA928" s="477"/>
      <c r="RFB928" s="477"/>
      <c r="RFC928" s="477"/>
      <c r="RFD928" s="477"/>
      <c r="RFE928" s="477"/>
      <c r="RFF928" s="477"/>
      <c r="RFG928" s="477"/>
      <c r="RFH928" s="477"/>
      <c r="RFI928" s="477"/>
      <c r="RFJ928" s="477"/>
      <c r="RFK928" s="477"/>
      <c r="RFL928" s="477"/>
      <c r="RFM928" s="477"/>
      <c r="RFN928" s="477"/>
      <c r="RFO928" s="477"/>
      <c r="RFP928" s="477"/>
      <c r="RFQ928" s="477"/>
      <c r="RFR928" s="477"/>
      <c r="RFS928" s="477"/>
      <c r="RFT928" s="477"/>
      <c r="RFU928" s="477"/>
      <c r="RFV928" s="477"/>
      <c r="RFW928" s="477"/>
      <c r="RFX928" s="477"/>
      <c r="RFY928" s="477"/>
      <c r="RFZ928" s="477"/>
      <c r="RGA928" s="477"/>
      <c r="RGB928" s="477"/>
      <c r="RGC928" s="477"/>
      <c r="RGD928" s="477"/>
      <c r="RGE928" s="477"/>
      <c r="RGF928" s="477"/>
      <c r="RGG928" s="477"/>
      <c r="RGH928" s="477"/>
      <c r="RGI928" s="477"/>
      <c r="RGJ928" s="477"/>
      <c r="RGK928" s="477"/>
      <c r="RGL928" s="477"/>
      <c r="RGM928" s="477"/>
      <c r="RGN928" s="477"/>
      <c r="RGO928" s="477"/>
      <c r="RGP928" s="477"/>
      <c r="RGQ928" s="477"/>
      <c r="RGR928" s="477"/>
      <c r="RGS928" s="477"/>
      <c r="RGT928" s="477"/>
      <c r="RGU928" s="477"/>
      <c r="RGV928" s="477"/>
      <c r="RGW928" s="477"/>
      <c r="RGX928" s="477"/>
      <c r="RGY928" s="477"/>
      <c r="RGZ928" s="477"/>
      <c r="RHA928" s="477"/>
      <c r="RHB928" s="477"/>
      <c r="RHC928" s="477"/>
      <c r="RHD928" s="477"/>
      <c r="RHE928" s="477"/>
      <c r="RHF928" s="477"/>
      <c r="RHG928" s="477"/>
      <c r="RHH928" s="477"/>
      <c r="RHI928" s="477"/>
      <c r="RHJ928" s="477"/>
      <c r="RHK928" s="477"/>
      <c r="RHL928" s="477"/>
      <c r="RHM928" s="477"/>
      <c r="RHN928" s="477"/>
      <c r="RHO928" s="477"/>
      <c r="RHP928" s="477"/>
      <c r="RHQ928" s="477"/>
      <c r="RHR928" s="477"/>
      <c r="RHS928" s="477"/>
      <c r="RHT928" s="477"/>
      <c r="RHU928" s="477"/>
      <c r="RHV928" s="477"/>
      <c r="RHW928" s="477"/>
      <c r="RHX928" s="477"/>
      <c r="RHY928" s="477"/>
      <c r="RHZ928" s="477"/>
      <c r="RIA928" s="477"/>
      <c r="RIB928" s="477"/>
      <c r="RIC928" s="477"/>
      <c r="RID928" s="477"/>
      <c r="RIE928" s="477"/>
      <c r="RIF928" s="477"/>
      <c r="RIG928" s="477"/>
      <c r="RIH928" s="477"/>
      <c r="RII928" s="477"/>
      <c r="RIJ928" s="477"/>
      <c r="RIK928" s="477"/>
      <c r="RIL928" s="477"/>
      <c r="RIM928" s="477"/>
      <c r="RIN928" s="477"/>
      <c r="RIO928" s="477"/>
      <c r="RIP928" s="477"/>
      <c r="RIQ928" s="477"/>
      <c r="RIR928" s="477"/>
      <c r="RIS928" s="477"/>
      <c r="RIT928" s="477"/>
      <c r="RIU928" s="477"/>
      <c r="RIV928" s="477"/>
      <c r="RIW928" s="477"/>
      <c r="RIX928" s="477"/>
      <c r="RIY928" s="477"/>
      <c r="RIZ928" s="477"/>
      <c r="RJA928" s="477"/>
      <c r="RJB928" s="477"/>
      <c r="RJC928" s="477"/>
      <c r="RJD928" s="477"/>
      <c r="RJE928" s="477"/>
      <c r="RJF928" s="477"/>
      <c r="RJG928" s="477"/>
      <c r="RJH928" s="477"/>
      <c r="RJI928" s="477"/>
      <c r="RJJ928" s="477"/>
      <c r="RJK928" s="477"/>
      <c r="RJL928" s="477"/>
      <c r="RJM928" s="477"/>
      <c r="RJN928" s="477"/>
      <c r="RJO928" s="477"/>
      <c r="RJP928" s="477"/>
      <c r="RJQ928" s="477"/>
      <c r="RJR928" s="477"/>
      <c r="RJS928" s="477"/>
      <c r="RJT928" s="477"/>
      <c r="RJU928" s="477"/>
      <c r="RJV928" s="477"/>
      <c r="RJW928" s="477"/>
      <c r="RJX928" s="477"/>
      <c r="RJY928" s="477"/>
      <c r="RJZ928" s="477"/>
      <c r="RKA928" s="477"/>
      <c r="RKB928" s="477"/>
      <c r="RKC928" s="477"/>
      <c r="RKD928" s="477"/>
      <c r="RKE928" s="477"/>
      <c r="RKF928" s="477"/>
      <c r="RKG928" s="477"/>
      <c r="RKH928" s="477"/>
      <c r="RKI928" s="477"/>
      <c r="RKJ928" s="477"/>
      <c r="RKK928" s="477"/>
      <c r="RKL928" s="477"/>
      <c r="RKM928" s="477"/>
      <c r="RKN928" s="477"/>
      <c r="RKO928" s="477"/>
      <c r="RKP928" s="477"/>
      <c r="RKQ928" s="477"/>
      <c r="RKR928" s="477"/>
      <c r="RKS928" s="477"/>
      <c r="RKT928" s="477"/>
      <c r="RKU928" s="477"/>
      <c r="RKV928" s="477"/>
      <c r="RKW928" s="477"/>
      <c r="RKX928" s="477"/>
      <c r="RKY928" s="477"/>
      <c r="RKZ928" s="477"/>
      <c r="RLA928" s="477"/>
      <c r="RLB928" s="477"/>
      <c r="RLC928" s="477"/>
      <c r="RLD928" s="477"/>
      <c r="RLE928" s="477"/>
      <c r="RLF928" s="477"/>
      <c r="RLG928" s="477"/>
      <c r="RLH928" s="477"/>
      <c r="RLI928" s="477"/>
      <c r="RLJ928" s="477"/>
      <c r="RLK928" s="477"/>
      <c r="RLL928" s="477"/>
      <c r="RLM928" s="477"/>
      <c r="RLN928" s="477"/>
      <c r="RLO928" s="477"/>
      <c r="RLP928" s="477"/>
      <c r="RLQ928" s="477"/>
      <c r="RLR928" s="477"/>
      <c r="RLS928" s="477"/>
      <c r="RLT928" s="477"/>
      <c r="RLU928" s="477"/>
      <c r="RLV928" s="477"/>
      <c r="RLW928" s="477"/>
      <c r="RLX928" s="477"/>
      <c r="RLY928" s="477"/>
      <c r="RLZ928" s="477"/>
      <c r="RMA928" s="477"/>
      <c r="RMB928" s="477"/>
      <c r="RMC928" s="477"/>
      <c r="RMD928" s="477"/>
      <c r="RME928" s="477"/>
      <c r="RMF928" s="477"/>
      <c r="RMG928" s="477"/>
      <c r="RMH928" s="477"/>
      <c r="RMI928" s="477"/>
      <c r="RMJ928" s="477"/>
      <c r="RMK928" s="477"/>
      <c r="RML928" s="477"/>
      <c r="RMM928" s="477"/>
      <c r="RMN928" s="477"/>
      <c r="RMO928" s="477"/>
      <c r="RMP928" s="477"/>
      <c r="RMQ928" s="477"/>
      <c r="RMR928" s="477"/>
      <c r="RMS928" s="477"/>
      <c r="RMT928" s="477"/>
      <c r="RMU928" s="477"/>
      <c r="RMV928" s="477"/>
      <c r="RMW928" s="477"/>
      <c r="RMX928" s="477"/>
      <c r="RMY928" s="477"/>
      <c r="RMZ928" s="477"/>
      <c r="RNA928" s="477"/>
      <c r="RNB928" s="477"/>
      <c r="RNC928" s="477"/>
      <c r="RND928" s="477"/>
      <c r="RNE928" s="477"/>
      <c r="RNF928" s="477"/>
      <c r="RNG928" s="477"/>
      <c r="RNH928" s="477"/>
      <c r="RNI928" s="477"/>
      <c r="RNJ928" s="477"/>
      <c r="RNK928" s="477"/>
      <c r="RNL928" s="477"/>
      <c r="RNM928" s="477"/>
      <c r="RNN928" s="477"/>
      <c r="RNO928" s="477"/>
      <c r="RNP928" s="477"/>
      <c r="RNQ928" s="477"/>
      <c r="RNR928" s="477"/>
      <c r="RNS928" s="477"/>
      <c r="RNT928" s="477"/>
      <c r="RNU928" s="477"/>
      <c r="RNV928" s="477"/>
      <c r="RNW928" s="477"/>
      <c r="RNX928" s="477"/>
      <c r="RNY928" s="477"/>
      <c r="RNZ928" s="477"/>
      <c r="ROA928" s="477"/>
      <c r="ROB928" s="477"/>
      <c r="ROC928" s="477"/>
      <c r="ROD928" s="477"/>
      <c r="ROE928" s="477"/>
      <c r="ROF928" s="477"/>
      <c r="ROG928" s="477"/>
      <c r="ROH928" s="477"/>
      <c r="ROI928" s="477"/>
      <c r="ROJ928" s="477"/>
      <c r="ROK928" s="477"/>
      <c r="ROL928" s="477"/>
      <c r="ROM928" s="477"/>
      <c r="RON928" s="477"/>
      <c r="ROO928" s="477"/>
      <c r="ROP928" s="477"/>
      <c r="ROQ928" s="477"/>
      <c r="ROR928" s="477"/>
      <c r="ROS928" s="477"/>
      <c r="ROT928" s="477"/>
      <c r="ROU928" s="477"/>
      <c r="ROV928" s="477"/>
      <c r="ROW928" s="477"/>
      <c r="ROX928" s="477"/>
      <c r="ROY928" s="477"/>
      <c r="ROZ928" s="477"/>
      <c r="RPA928" s="477"/>
      <c r="RPB928" s="477"/>
      <c r="RPC928" s="477"/>
      <c r="RPD928" s="477"/>
      <c r="RPE928" s="477"/>
      <c r="RPF928" s="477"/>
      <c r="RPG928" s="477"/>
      <c r="RPH928" s="477"/>
      <c r="RPI928" s="477"/>
      <c r="RPJ928" s="477"/>
      <c r="RPK928" s="477"/>
      <c r="RPL928" s="477"/>
      <c r="RPM928" s="477"/>
      <c r="RPN928" s="477"/>
      <c r="RPO928" s="477"/>
      <c r="RPP928" s="477"/>
      <c r="RPQ928" s="477"/>
      <c r="RPR928" s="477"/>
      <c r="RPS928" s="477"/>
      <c r="RPT928" s="477"/>
      <c r="RPU928" s="477"/>
      <c r="RPV928" s="477"/>
      <c r="RPW928" s="477"/>
      <c r="RPX928" s="477"/>
      <c r="RPY928" s="477"/>
      <c r="RPZ928" s="477"/>
      <c r="RQA928" s="477"/>
      <c r="RQB928" s="477"/>
      <c r="RQC928" s="477"/>
      <c r="RQD928" s="477"/>
      <c r="RQE928" s="477"/>
      <c r="RQF928" s="477"/>
      <c r="RQG928" s="477"/>
      <c r="RQH928" s="477"/>
      <c r="RQI928" s="477"/>
      <c r="RQJ928" s="477"/>
      <c r="RQK928" s="477"/>
      <c r="RQL928" s="477"/>
      <c r="RQM928" s="477"/>
      <c r="RQN928" s="477"/>
      <c r="RQO928" s="477"/>
      <c r="RQP928" s="477"/>
      <c r="RQQ928" s="477"/>
      <c r="RQR928" s="477"/>
      <c r="RQS928" s="477"/>
      <c r="RQT928" s="477"/>
      <c r="RQU928" s="477"/>
      <c r="RQV928" s="477"/>
      <c r="RQW928" s="477"/>
      <c r="RQX928" s="477"/>
      <c r="RQY928" s="477"/>
      <c r="RQZ928" s="477"/>
      <c r="RRA928" s="477"/>
      <c r="RRB928" s="477"/>
      <c r="RRC928" s="477"/>
      <c r="RRD928" s="477"/>
      <c r="RRE928" s="477"/>
      <c r="RRF928" s="477"/>
      <c r="RRG928" s="477"/>
      <c r="RRH928" s="477"/>
      <c r="RRI928" s="477"/>
      <c r="RRJ928" s="477"/>
      <c r="RRK928" s="477"/>
      <c r="RRL928" s="477"/>
      <c r="RRM928" s="477"/>
      <c r="RRN928" s="477"/>
      <c r="RRO928" s="477"/>
      <c r="RRP928" s="477"/>
      <c r="RRQ928" s="477"/>
      <c r="RRR928" s="477"/>
      <c r="RRS928" s="477"/>
      <c r="RRT928" s="477"/>
      <c r="RRU928" s="477"/>
      <c r="RRV928" s="477"/>
      <c r="RRW928" s="477"/>
      <c r="RRX928" s="477"/>
      <c r="RRY928" s="477"/>
      <c r="RRZ928" s="477"/>
      <c r="RSA928" s="477"/>
      <c r="RSB928" s="477"/>
      <c r="RSC928" s="477"/>
      <c r="RSD928" s="477"/>
      <c r="RSE928" s="477"/>
      <c r="RSF928" s="477"/>
      <c r="RSG928" s="477"/>
      <c r="RSH928" s="477"/>
      <c r="RSI928" s="477"/>
      <c r="RSJ928" s="477"/>
      <c r="RSK928" s="477"/>
      <c r="RSL928" s="477"/>
      <c r="RSM928" s="477"/>
      <c r="RSN928" s="477"/>
      <c r="RSO928" s="477"/>
      <c r="RSP928" s="477"/>
      <c r="RSQ928" s="477"/>
      <c r="RSR928" s="477"/>
      <c r="RSS928" s="477"/>
      <c r="RST928" s="477"/>
      <c r="RSU928" s="477"/>
      <c r="RSV928" s="477"/>
      <c r="RSW928" s="477"/>
      <c r="RSX928" s="477"/>
      <c r="RSY928" s="477"/>
      <c r="RSZ928" s="477"/>
      <c r="RTA928" s="477"/>
      <c r="RTB928" s="477"/>
      <c r="RTC928" s="477"/>
      <c r="RTD928" s="477"/>
      <c r="RTE928" s="477"/>
      <c r="RTF928" s="477"/>
      <c r="RTG928" s="477"/>
      <c r="RTH928" s="477"/>
      <c r="RTI928" s="477"/>
      <c r="RTJ928" s="477"/>
      <c r="RTK928" s="477"/>
      <c r="RTL928" s="477"/>
      <c r="RTM928" s="477"/>
      <c r="RTN928" s="477"/>
      <c r="RTO928" s="477"/>
      <c r="RTP928" s="477"/>
      <c r="RTQ928" s="477"/>
      <c r="RTR928" s="477"/>
      <c r="RTS928" s="477"/>
      <c r="RTT928" s="477"/>
      <c r="RTU928" s="477"/>
      <c r="RTV928" s="477"/>
      <c r="RTW928" s="477"/>
      <c r="RTX928" s="477"/>
      <c r="RTY928" s="477"/>
      <c r="RTZ928" s="477"/>
      <c r="RUA928" s="477"/>
      <c r="RUB928" s="477"/>
      <c r="RUC928" s="477"/>
      <c r="RUD928" s="477"/>
      <c r="RUE928" s="477"/>
      <c r="RUF928" s="477"/>
      <c r="RUG928" s="477"/>
      <c r="RUH928" s="477"/>
      <c r="RUI928" s="477"/>
      <c r="RUJ928" s="477"/>
      <c r="RUK928" s="477"/>
      <c r="RUL928" s="477"/>
      <c r="RUM928" s="477"/>
      <c r="RUN928" s="477"/>
      <c r="RUO928" s="477"/>
      <c r="RUP928" s="477"/>
      <c r="RUQ928" s="477"/>
      <c r="RUR928" s="477"/>
      <c r="RUS928" s="477"/>
      <c r="RUT928" s="477"/>
      <c r="RUU928" s="477"/>
      <c r="RUV928" s="477"/>
      <c r="RUW928" s="477"/>
      <c r="RUX928" s="477"/>
      <c r="RUY928" s="477"/>
      <c r="RUZ928" s="477"/>
      <c r="RVA928" s="477"/>
      <c r="RVB928" s="477"/>
      <c r="RVC928" s="477"/>
      <c r="RVD928" s="477"/>
      <c r="RVE928" s="477"/>
      <c r="RVF928" s="477"/>
      <c r="RVG928" s="477"/>
      <c r="RVH928" s="477"/>
      <c r="RVI928" s="477"/>
      <c r="RVJ928" s="477"/>
      <c r="RVK928" s="477"/>
      <c r="RVL928" s="477"/>
      <c r="RVM928" s="477"/>
      <c r="RVN928" s="477"/>
      <c r="RVO928" s="477"/>
      <c r="RVP928" s="477"/>
      <c r="RVQ928" s="477"/>
      <c r="RVR928" s="477"/>
      <c r="RVS928" s="477"/>
      <c r="RVT928" s="477"/>
      <c r="RVU928" s="477"/>
      <c r="RVV928" s="477"/>
      <c r="RVW928" s="477"/>
      <c r="RVX928" s="477"/>
      <c r="RVY928" s="477"/>
      <c r="RVZ928" s="477"/>
      <c r="RWA928" s="477"/>
      <c r="RWB928" s="477"/>
      <c r="RWC928" s="477"/>
      <c r="RWD928" s="477"/>
      <c r="RWE928" s="477"/>
      <c r="RWF928" s="477"/>
      <c r="RWG928" s="477"/>
      <c r="RWH928" s="477"/>
      <c r="RWI928" s="477"/>
      <c r="RWJ928" s="477"/>
      <c r="RWK928" s="477"/>
      <c r="RWL928" s="477"/>
      <c r="RWM928" s="477"/>
      <c r="RWN928" s="477"/>
      <c r="RWO928" s="477"/>
      <c r="RWP928" s="477"/>
      <c r="RWQ928" s="477"/>
      <c r="RWR928" s="477"/>
      <c r="RWS928" s="477"/>
      <c r="RWT928" s="477"/>
      <c r="RWU928" s="477"/>
      <c r="RWV928" s="477"/>
      <c r="RWW928" s="477"/>
      <c r="RWX928" s="477"/>
      <c r="RWY928" s="477"/>
      <c r="RWZ928" s="477"/>
      <c r="RXA928" s="477"/>
      <c r="RXB928" s="477"/>
      <c r="RXC928" s="477"/>
      <c r="RXD928" s="477"/>
      <c r="RXE928" s="477"/>
      <c r="RXF928" s="477"/>
      <c r="RXG928" s="477"/>
      <c r="RXH928" s="477"/>
      <c r="RXI928" s="477"/>
      <c r="RXJ928" s="477"/>
      <c r="RXK928" s="477"/>
      <c r="RXL928" s="477"/>
      <c r="RXM928" s="477"/>
      <c r="RXN928" s="477"/>
      <c r="RXO928" s="477"/>
      <c r="RXP928" s="477"/>
      <c r="RXQ928" s="477"/>
      <c r="RXR928" s="477"/>
      <c r="RXS928" s="477"/>
      <c r="RXT928" s="477"/>
      <c r="RXU928" s="477"/>
      <c r="RXV928" s="477"/>
      <c r="RXW928" s="477"/>
      <c r="RXX928" s="477"/>
      <c r="RXY928" s="477"/>
      <c r="RXZ928" s="477"/>
      <c r="RYA928" s="477"/>
      <c r="RYB928" s="477"/>
      <c r="RYC928" s="477"/>
      <c r="RYD928" s="477"/>
      <c r="RYE928" s="477"/>
      <c r="RYF928" s="477"/>
      <c r="RYG928" s="477"/>
      <c r="RYH928" s="477"/>
      <c r="RYI928" s="477"/>
      <c r="RYJ928" s="477"/>
      <c r="RYK928" s="477"/>
      <c r="RYL928" s="477"/>
      <c r="RYM928" s="477"/>
      <c r="RYN928" s="477"/>
      <c r="RYO928" s="477"/>
      <c r="RYP928" s="477"/>
      <c r="RYQ928" s="477"/>
      <c r="RYR928" s="477"/>
      <c r="RYS928" s="477"/>
      <c r="RYT928" s="477"/>
      <c r="RYU928" s="477"/>
      <c r="RYV928" s="477"/>
      <c r="RYW928" s="477"/>
      <c r="RYX928" s="477"/>
      <c r="RYY928" s="477"/>
      <c r="RYZ928" s="477"/>
      <c r="RZA928" s="477"/>
      <c r="RZB928" s="477"/>
      <c r="RZC928" s="477"/>
      <c r="RZD928" s="477"/>
      <c r="RZE928" s="477"/>
      <c r="RZF928" s="477"/>
      <c r="RZG928" s="477"/>
      <c r="RZH928" s="477"/>
      <c r="RZI928" s="477"/>
      <c r="RZJ928" s="477"/>
      <c r="RZK928" s="477"/>
      <c r="RZL928" s="477"/>
      <c r="RZM928" s="477"/>
      <c r="RZN928" s="477"/>
      <c r="RZO928" s="477"/>
      <c r="RZP928" s="477"/>
      <c r="RZQ928" s="477"/>
      <c r="RZR928" s="477"/>
      <c r="RZS928" s="477"/>
      <c r="RZT928" s="477"/>
      <c r="RZU928" s="477"/>
      <c r="RZV928" s="477"/>
      <c r="RZW928" s="477"/>
      <c r="RZX928" s="477"/>
      <c r="RZY928" s="477"/>
      <c r="RZZ928" s="477"/>
      <c r="SAA928" s="477"/>
      <c r="SAB928" s="477"/>
      <c r="SAC928" s="477"/>
      <c r="SAD928" s="477"/>
      <c r="SAE928" s="477"/>
      <c r="SAF928" s="477"/>
      <c r="SAG928" s="477"/>
      <c r="SAH928" s="477"/>
      <c r="SAI928" s="477"/>
      <c r="SAJ928" s="477"/>
      <c r="SAK928" s="477"/>
      <c r="SAL928" s="477"/>
      <c r="SAM928" s="477"/>
      <c r="SAN928" s="477"/>
      <c r="SAO928" s="477"/>
      <c r="SAP928" s="477"/>
      <c r="SAQ928" s="477"/>
      <c r="SAR928" s="477"/>
      <c r="SAS928" s="477"/>
      <c r="SAT928" s="477"/>
      <c r="SAU928" s="477"/>
      <c r="SAV928" s="477"/>
      <c r="SAW928" s="477"/>
      <c r="SAX928" s="477"/>
      <c r="SAY928" s="477"/>
      <c r="SAZ928" s="477"/>
      <c r="SBA928" s="477"/>
      <c r="SBB928" s="477"/>
      <c r="SBC928" s="477"/>
      <c r="SBD928" s="477"/>
      <c r="SBE928" s="477"/>
      <c r="SBF928" s="477"/>
      <c r="SBG928" s="477"/>
      <c r="SBH928" s="477"/>
      <c r="SBI928" s="477"/>
      <c r="SBJ928" s="477"/>
      <c r="SBK928" s="477"/>
      <c r="SBL928" s="477"/>
      <c r="SBM928" s="477"/>
      <c r="SBN928" s="477"/>
      <c r="SBO928" s="477"/>
      <c r="SBP928" s="477"/>
      <c r="SBQ928" s="477"/>
      <c r="SBR928" s="477"/>
      <c r="SBS928" s="477"/>
      <c r="SBT928" s="477"/>
      <c r="SBU928" s="477"/>
      <c r="SBV928" s="477"/>
      <c r="SBW928" s="477"/>
      <c r="SBX928" s="477"/>
      <c r="SBY928" s="477"/>
      <c r="SBZ928" s="477"/>
      <c r="SCA928" s="477"/>
      <c r="SCB928" s="477"/>
      <c r="SCC928" s="477"/>
      <c r="SCD928" s="477"/>
      <c r="SCE928" s="477"/>
      <c r="SCF928" s="477"/>
      <c r="SCG928" s="477"/>
      <c r="SCH928" s="477"/>
      <c r="SCI928" s="477"/>
      <c r="SCJ928" s="477"/>
      <c r="SCK928" s="477"/>
      <c r="SCL928" s="477"/>
      <c r="SCM928" s="477"/>
      <c r="SCN928" s="477"/>
      <c r="SCO928" s="477"/>
      <c r="SCP928" s="477"/>
      <c r="SCQ928" s="477"/>
      <c r="SCR928" s="477"/>
      <c r="SCS928" s="477"/>
      <c r="SCT928" s="477"/>
      <c r="SCU928" s="477"/>
      <c r="SCV928" s="477"/>
      <c r="SCW928" s="477"/>
      <c r="SCX928" s="477"/>
      <c r="SCY928" s="477"/>
      <c r="SCZ928" s="477"/>
      <c r="SDA928" s="477"/>
      <c r="SDB928" s="477"/>
      <c r="SDC928" s="477"/>
      <c r="SDD928" s="477"/>
      <c r="SDE928" s="477"/>
      <c r="SDF928" s="477"/>
      <c r="SDG928" s="477"/>
      <c r="SDH928" s="477"/>
      <c r="SDI928" s="477"/>
      <c r="SDJ928" s="477"/>
      <c r="SDK928" s="477"/>
      <c r="SDL928" s="477"/>
      <c r="SDM928" s="477"/>
      <c r="SDN928" s="477"/>
      <c r="SDO928" s="477"/>
      <c r="SDP928" s="477"/>
      <c r="SDQ928" s="477"/>
      <c r="SDR928" s="477"/>
      <c r="SDS928" s="477"/>
      <c r="SDT928" s="477"/>
      <c r="SDU928" s="477"/>
      <c r="SDV928" s="477"/>
      <c r="SDW928" s="477"/>
      <c r="SDX928" s="477"/>
      <c r="SDY928" s="477"/>
      <c r="SDZ928" s="477"/>
      <c r="SEA928" s="477"/>
      <c r="SEB928" s="477"/>
      <c r="SEC928" s="477"/>
      <c r="SED928" s="477"/>
      <c r="SEE928" s="477"/>
      <c r="SEF928" s="477"/>
      <c r="SEG928" s="477"/>
      <c r="SEH928" s="477"/>
      <c r="SEI928" s="477"/>
      <c r="SEJ928" s="477"/>
      <c r="SEK928" s="477"/>
      <c r="SEL928" s="477"/>
      <c r="SEM928" s="477"/>
      <c r="SEN928" s="477"/>
      <c r="SEO928" s="477"/>
      <c r="SEP928" s="477"/>
      <c r="SEQ928" s="477"/>
      <c r="SER928" s="477"/>
      <c r="SES928" s="477"/>
      <c r="SET928" s="477"/>
      <c r="SEU928" s="477"/>
      <c r="SEV928" s="477"/>
      <c r="SEW928" s="477"/>
      <c r="SEX928" s="477"/>
      <c r="SEY928" s="477"/>
      <c r="SEZ928" s="477"/>
      <c r="SFA928" s="477"/>
      <c r="SFB928" s="477"/>
      <c r="SFC928" s="477"/>
      <c r="SFD928" s="477"/>
      <c r="SFE928" s="477"/>
      <c r="SFF928" s="477"/>
      <c r="SFG928" s="477"/>
      <c r="SFH928" s="477"/>
      <c r="SFI928" s="477"/>
      <c r="SFJ928" s="477"/>
      <c r="SFK928" s="477"/>
      <c r="SFL928" s="477"/>
      <c r="SFM928" s="477"/>
      <c r="SFN928" s="477"/>
      <c r="SFO928" s="477"/>
      <c r="SFP928" s="477"/>
      <c r="SFQ928" s="477"/>
      <c r="SFR928" s="477"/>
      <c r="SFS928" s="477"/>
      <c r="SFT928" s="477"/>
      <c r="SFU928" s="477"/>
      <c r="SFV928" s="477"/>
      <c r="SFW928" s="477"/>
      <c r="SFX928" s="477"/>
      <c r="SFY928" s="477"/>
      <c r="SFZ928" s="477"/>
      <c r="SGA928" s="477"/>
      <c r="SGB928" s="477"/>
      <c r="SGC928" s="477"/>
      <c r="SGD928" s="477"/>
      <c r="SGE928" s="477"/>
      <c r="SGF928" s="477"/>
      <c r="SGG928" s="477"/>
      <c r="SGH928" s="477"/>
      <c r="SGI928" s="477"/>
      <c r="SGJ928" s="477"/>
      <c r="SGK928" s="477"/>
      <c r="SGL928" s="477"/>
      <c r="SGM928" s="477"/>
      <c r="SGN928" s="477"/>
      <c r="SGO928" s="477"/>
      <c r="SGP928" s="477"/>
      <c r="SGQ928" s="477"/>
      <c r="SGR928" s="477"/>
      <c r="SGS928" s="477"/>
      <c r="SGT928" s="477"/>
      <c r="SGU928" s="477"/>
      <c r="SGV928" s="477"/>
      <c r="SGW928" s="477"/>
      <c r="SGX928" s="477"/>
      <c r="SGY928" s="477"/>
      <c r="SGZ928" s="477"/>
      <c r="SHA928" s="477"/>
      <c r="SHB928" s="477"/>
      <c r="SHC928" s="477"/>
      <c r="SHD928" s="477"/>
      <c r="SHE928" s="477"/>
      <c r="SHF928" s="477"/>
      <c r="SHG928" s="477"/>
      <c r="SHH928" s="477"/>
      <c r="SHI928" s="477"/>
      <c r="SHJ928" s="477"/>
      <c r="SHK928" s="477"/>
      <c r="SHL928" s="477"/>
      <c r="SHM928" s="477"/>
      <c r="SHN928" s="477"/>
      <c r="SHO928" s="477"/>
      <c r="SHP928" s="477"/>
      <c r="SHQ928" s="477"/>
      <c r="SHR928" s="477"/>
      <c r="SHS928" s="477"/>
      <c r="SHT928" s="477"/>
      <c r="SHU928" s="477"/>
      <c r="SHV928" s="477"/>
      <c r="SHW928" s="477"/>
      <c r="SHX928" s="477"/>
      <c r="SHY928" s="477"/>
      <c r="SHZ928" s="477"/>
      <c r="SIA928" s="477"/>
      <c r="SIB928" s="477"/>
      <c r="SIC928" s="477"/>
      <c r="SID928" s="477"/>
      <c r="SIE928" s="477"/>
      <c r="SIF928" s="477"/>
      <c r="SIG928" s="477"/>
      <c r="SIH928" s="477"/>
      <c r="SII928" s="477"/>
      <c r="SIJ928" s="477"/>
      <c r="SIK928" s="477"/>
      <c r="SIL928" s="477"/>
      <c r="SIM928" s="477"/>
      <c r="SIN928" s="477"/>
      <c r="SIO928" s="477"/>
      <c r="SIP928" s="477"/>
      <c r="SIQ928" s="477"/>
      <c r="SIR928" s="477"/>
      <c r="SIS928" s="477"/>
      <c r="SIT928" s="477"/>
      <c r="SIU928" s="477"/>
      <c r="SIV928" s="477"/>
      <c r="SIW928" s="477"/>
      <c r="SIX928" s="477"/>
      <c r="SIY928" s="477"/>
      <c r="SIZ928" s="477"/>
      <c r="SJA928" s="477"/>
      <c r="SJB928" s="477"/>
      <c r="SJC928" s="477"/>
      <c r="SJD928" s="477"/>
      <c r="SJE928" s="477"/>
      <c r="SJF928" s="477"/>
      <c r="SJG928" s="477"/>
      <c r="SJH928" s="477"/>
      <c r="SJI928" s="477"/>
      <c r="SJJ928" s="477"/>
      <c r="SJK928" s="477"/>
      <c r="SJL928" s="477"/>
      <c r="SJM928" s="477"/>
      <c r="SJN928" s="477"/>
      <c r="SJO928" s="477"/>
      <c r="SJP928" s="477"/>
      <c r="SJQ928" s="477"/>
      <c r="SJR928" s="477"/>
      <c r="SJS928" s="477"/>
      <c r="SJT928" s="477"/>
      <c r="SJU928" s="477"/>
      <c r="SJV928" s="477"/>
      <c r="SJW928" s="477"/>
      <c r="SJX928" s="477"/>
      <c r="SJY928" s="477"/>
      <c r="SJZ928" s="477"/>
      <c r="SKA928" s="477"/>
      <c r="SKB928" s="477"/>
      <c r="SKC928" s="477"/>
      <c r="SKD928" s="477"/>
      <c r="SKE928" s="477"/>
      <c r="SKF928" s="477"/>
      <c r="SKG928" s="477"/>
      <c r="SKH928" s="477"/>
      <c r="SKI928" s="477"/>
      <c r="SKJ928" s="477"/>
      <c r="SKK928" s="477"/>
      <c r="SKL928" s="477"/>
      <c r="SKM928" s="477"/>
      <c r="SKN928" s="477"/>
      <c r="SKO928" s="477"/>
      <c r="SKP928" s="477"/>
      <c r="SKQ928" s="477"/>
      <c r="SKR928" s="477"/>
      <c r="SKS928" s="477"/>
      <c r="SKT928" s="477"/>
      <c r="SKU928" s="477"/>
      <c r="SKV928" s="477"/>
      <c r="SKW928" s="477"/>
      <c r="SKX928" s="477"/>
      <c r="SKY928" s="477"/>
      <c r="SKZ928" s="477"/>
      <c r="SLA928" s="477"/>
      <c r="SLB928" s="477"/>
      <c r="SLC928" s="477"/>
      <c r="SLD928" s="477"/>
      <c r="SLE928" s="477"/>
      <c r="SLF928" s="477"/>
      <c r="SLG928" s="477"/>
      <c r="SLH928" s="477"/>
      <c r="SLI928" s="477"/>
      <c r="SLJ928" s="477"/>
      <c r="SLK928" s="477"/>
      <c r="SLL928" s="477"/>
      <c r="SLM928" s="477"/>
      <c r="SLN928" s="477"/>
      <c r="SLO928" s="477"/>
      <c r="SLP928" s="477"/>
      <c r="SLQ928" s="477"/>
      <c r="SLR928" s="477"/>
      <c r="SLS928" s="477"/>
      <c r="SLT928" s="477"/>
      <c r="SLU928" s="477"/>
      <c r="SLV928" s="477"/>
      <c r="SLW928" s="477"/>
      <c r="SLX928" s="477"/>
      <c r="SLY928" s="477"/>
      <c r="SLZ928" s="477"/>
      <c r="SMA928" s="477"/>
      <c r="SMB928" s="477"/>
      <c r="SMC928" s="477"/>
      <c r="SMD928" s="477"/>
      <c r="SME928" s="477"/>
      <c r="SMF928" s="477"/>
      <c r="SMG928" s="477"/>
      <c r="SMH928" s="477"/>
      <c r="SMI928" s="477"/>
      <c r="SMJ928" s="477"/>
      <c r="SMK928" s="477"/>
      <c r="SML928" s="477"/>
      <c r="SMM928" s="477"/>
      <c r="SMN928" s="477"/>
      <c r="SMO928" s="477"/>
      <c r="SMP928" s="477"/>
      <c r="SMQ928" s="477"/>
      <c r="SMR928" s="477"/>
      <c r="SMS928" s="477"/>
      <c r="SMT928" s="477"/>
      <c r="SMU928" s="477"/>
      <c r="SMV928" s="477"/>
      <c r="SMW928" s="477"/>
      <c r="SMX928" s="477"/>
      <c r="SMY928" s="477"/>
      <c r="SMZ928" s="477"/>
      <c r="SNA928" s="477"/>
      <c r="SNB928" s="477"/>
      <c r="SNC928" s="477"/>
      <c r="SND928" s="477"/>
      <c r="SNE928" s="477"/>
      <c r="SNF928" s="477"/>
      <c r="SNG928" s="477"/>
      <c r="SNH928" s="477"/>
      <c r="SNI928" s="477"/>
      <c r="SNJ928" s="477"/>
      <c r="SNK928" s="477"/>
      <c r="SNL928" s="477"/>
      <c r="SNM928" s="477"/>
      <c r="SNN928" s="477"/>
      <c r="SNO928" s="477"/>
      <c r="SNP928" s="477"/>
      <c r="SNQ928" s="477"/>
      <c r="SNR928" s="477"/>
      <c r="SNS928" s="477"/>
      <c r="SNT928" s="477"/>
      <c r="SNU928" s="477"/>
      <c r="SNV928" s="477"/>
      <c r="SNW928" s="477"/>
      <c r="SNX928" s="477"/>
      <c r="SNY928" s="477"/>
      <c r="SNZ928" s="477"/>
      <c r="SOA928" s="477"/>
      <c r="SOB928" s="477"/>
      <c r="SOC928" s="477"/>
      <c r="SOD928" s="477"/>
      <c r="SOE928" s="477"/>
      <c r="SOF928" s="477"/>
      <c r="SOG928" s="477"/>
      <c r="SOH928" s="477"/>
      <c r="SOI928" s="477"/>
      <c r="SOJ928" s="477"/>
      <c r="SOK928" s="477"/>
      <c r="SOL928" s="477"/>
      <c r="SOM928" s="477"/>
      <c r="SON928" s="477"/>
      <c r="SOO928" s="477"/>
      <c r="SOP928" s="477"/>
      <c r="SOQ928" s="477"/>
      <c r="SOR928" s="477"/>
      <c r="SOS928" s="477"/>
      <c r="SOT928" s="477"/>
      <c r="SOU928" s="477"/>
      <c r="SOV928" s="477"/>
      <c r="SOW928" s="477"/>
      <c r="SOX928" s="477"/>
      <c r="SOY928" s="477"/>
      <c r="SOZ928" s="477"/>
      <c r="SPA928" s="477"/>
      <c r="SPB928" s="477"/>
      <c r="SPC928" s="477"/>
      <c r="SPD928" s="477"/>
      <c r="SPE928" s="477"/>
      <c r="SPF928" s="477"/>
      <c r="SPG928" s="477"/>
      <c r="SPH928" s="477"/>
      <c r="SPI928" s="477"/>
      <c r="SPJ928" s="477"/>
      <c r="SPK928" s="477"/>
      <c r="SPL928" s="477"/>
      <c r="SPM928" s="477"/>
      <c r="SPN928" s="477"/>
      <c r="SPO928" s="477"/>
      <c r="SPP928" s="477"/>
      <c r="SPQ928" s="477"/>
      <c r="SPR928" s="477"/>
      <c r="SPS928" s="477"/>
      <c r="SPT928" s="477"/>
      <c r="SPU928" s="477"/>
      <c r="SPV928" s="477"/>
      <c r="SPW928" s="477"/>
      <c r="SPX928" s="477"/>
      <c r="SPY928" s="477"/>
      <c r="SPZ928" s="477"/>
      <c r="SQA928" s="477"/>
      <c r="SQB928" s="477"/>
      <c r="SQC928" s="477"/>
      <c r="SQD928" s="477"/>
      <c r="SQE928" s="477"/>
      <c r="SQF928" s="477"/>
      <c r="SQG928" s="477"/>
      <c r="SQH928" s="477"/>
      <c r="SQI928" s="477"/>
      <c r="SQJ928" s="477"/>
      <c r="SQK928" s="477"/>
      <c r="SQL928" s="477"/>
      <c r="SQM928" s="477"/>
      <c r="SQN928" s="477"/>
      <c r="SQO928" s="477"/>
      <c r="SQP928" s="477"/>
      <c r="SQQ928" s="477"/>
      <c r="SQR928" s="477"/>
      <c r="SQS928" s="477"/>
      <c r="SQT928" s="477"/>
      <c r="SQU928" s="477"/>
      <c r="SQV928" s="477"/>
      <c r="SQW928" s="477"/>
      <c r="SQX928" s="477"/>
      <c r="SQY928" s="477"/>
      <c r="SQZ928" s="477"/>
      <c r="SRA928" s="477"/>
      <c r="SRB928" s="477"/>
      <c r="SRC928" s="477"/>
      <c r="SRD928" s="477"/>
      <c r="SRE928" s="477"/>
      <c r="SRF928" s="477"/>
      <c r="SRG928" s="477"/>
      <c r="SRH928" s="477"/>
      <c r="SRI928" s="477"/>
      <c r="SRJ928" s="477"/>
      <c r="SRK928" s="477"/>
      <c r="SRL928" s="477"/>
      <c r="SRM928" s="477"/>
      <c r="SRN928" s="477"/>
      <c r="SRO928" s="477"/>
      <c r="SRP928" s="477"/>
      <c r="SRQ928" s="477"/>
      <c r="SRR928" s="477"/>
      <c r="SRS928" s="477"/>
      <c r="SRT928" s="477"/>
      <c r="SRU928" s="477"/>
      <c r="SRV928" s="477"/>
      <c r="SRW928" s="477"/>
      <c r="SRX928" s="477"/>
      <c r="SRY928" s="477"/>
      <c r="SRZ928" s="477"/>
      <c r="SSA928" s="477"/>
      <c r="SSB928" s="477"/>
      <c r="SSC928" s="477"/>
      <c r="SSD928" s="477"/>
      <c r="SSE928" s="477"/>
      <c r="SSF928" s="477"/>
      <c r="SSG928" s="477"/>
      <c r="SSH928" s="477"/>
      <c r="SSI928" s="477"/>
      <c r="SSJ928" s="477"/>
      <c r="SSK928" s="477"/>
      <c r="SSL928" s="477"/>
      <c r="SSM928" s="477"/>
      <c r="SSN928" s="477"/>
      <c r="SSO928" s="477"/>
      <c r="SSP928" s="477"/>
      <c r="SSQ928" s="477"/>
      <c r="SSR928" s="477"/>
      <c r="SSS928" s="477"/>
      <c r="SST928" s="477"/>
      <c r="SSU928" s="477"/>
      <c r="SSV928" s="477"/>
      <c r="SSW928" s="477"/>
      <c r="SSX928" s="477"/>
      <c r="SSY928" s="477"/>
      <c r="SSZ928" s="477"/>
      <c r="STA928" s="477"/>
      <c r="STB928" s="477"/>
      <c r="STC928" s="477"/>
      <c r="STD928" s="477"/>
      <c r="STE928" s="477"/>
      <c r="STF928" s="477"/>
      <c r="STG928" s="477"/>
      <c r="STH928" s="477"/>
      <c r="STI928" s="477"/>
      <c r="STJ928" s="477"/>
      <c r="STK928" s="477"/>
      <c r="STL928" s="477"/>
      <c r="STM928" s="477"/>
      <c r="STN928" s="477"/>
      <c r="STO928" s="477"/>
      <c r="STP928" s="477"/>
      <c r="STQ928" s="477"/>
      <c r="STR928" s="477"/>
      <c r="STS928" s="477"/>
      <c r="STT928" s="477"/>
      <c r="STU928" s="477"/>
      <c r="STV928" s="477"/>
      <c r="STW928" s="477"/>
      <c r="STX928" s="477"/>
      <c r="STY928" s="477"/>
      <c r="STZ928" s="477"/>
      <c r="SUA928" s="477"/>
      <c r="SUB928" s="477"/>
      <c r="SUC928" s="477"/>
      <c r="SUD928" s="477"/>
      <c r="SUE928" s="477"/>
      <c r="SUF928" s="477"/>
      <c r="SUG928" s="477"/>
      <c r="SUH928" s="477"/>
      <c r="SUI928" s="477"/>
      <c r="SUJ928" s="477"/>
      <c r="SUK928" s="477"/>
      <c r="SUL928" s="477"/>
      <c r="SUM928" s="477"/>
      <c r="SUN928" s="477"/>
      <c r="SUO928" s="477"/>
      <c r="SUP928" s="477"/>
      <c r="SUQ928" s="477"/>
      <c r="SUR928" s="477"/>
      <c r="SUS928" s="477"/>
      <c r="SUT928" s="477"/>
      <c r="SUU928" s="477"/>
      <c r="SUV928" s="477"/>
      <c r="SUW928" s="477"/>
      <c r="SUX928" s="477"/>
      <c r="SUY928" s="477"/>
      <c r="SUZ928" s="477"/>
      <c r="SVA928" s="477"/>
      <c r="SVB928" s="477"/>
      <c r="SVC928" s="477"/>
      <c r="SVD928" s="477"/>
      <c r="SVE928" s="477"/>
      <c r="SVF928" s="477"/>
      <c r="SVG928" s="477"/>
      <c r="SVH928" s="477"/>
      <c r="SVI928" s="477"/>
      <c r="SVJ928" s="477"/>
      <c r="SVK928" s="477"/>
      <c r="SVL928" s="477"/>
      <c r="SVM928" s="477"/>
      <c r="SVN928" s="477"/>
      <c r="SVO928" s="477"/>
      <c r="SVP928" s="477"/>
      <c r="SVQ928" s="477"/>
      <c r="SVR928" s="477"/>
      <c r="SVS928" s="477"/>
      <c r="SVT928" s="477"/>
      <c r="SVU928" s="477"/>
      <c r="SVV928" s="477"/>
      <c r="SVW928" s="477"/>
      <c r="SVX928" s="477"/>
      <c r="SVY928" s="477"/>
      <c r="SVZ928" s="477"/>
      <c r="SWA928" s="477"/>
      <c r="SWB928" s="477"/>
      <c r="SWC928" s="477"/>
      <c r="SWD928" s="477"/>
      <c r="SWE928" s="477"/>
      <c r="SWF928" s="477"/>
      <c r="SWG928" s="477"/>
      <c r="SWH928" s="477"/>
      <c r="SWI928" s="477"/>
      <c r="SWJ928" s="477"/>
      <c r="SWK928" s="477"/>
      <c r="SWL928" s="477"/>
      <c r="SWM928" s="477"/>
      <c r="SWN928" s="477"/>
      <c r="SWO928" s="477"/>
      <c r="SWP928" s="477"/>
      <c r="SWQ928" s="477"/>
      <c r="SWR928" s="477"/>
      <c r="SWS928" s="477"/>
      <c r="SWT928" s="477"/>
      <c r="SWU928" s="477"/>
      <c r="SWV928" s="477"/>
      <c r="SWW928" s="477"/>
      <c r="SWX928" s="477"/>
      <c r="SWY928" s="477"/>
      <c r="SWZ928" s="477"/>
      <c r="SXA928" s="477"/>
      <c r="SXB928" s="477"/>
      <c r="SXC928" s="477"/>
      <c r="SXD928" s="477"/>
      <c r="SXE928" s="477"/>
      <c r="SXF928" s="477"/>
      <c r="SXG928" s="477"/>
      <c r="SXH928" s="477"/>
      <c r="SXI928" s="477"/>
      <c r="SXJ928" s="477"/>
      <c r="SXK928" s="477"/>
      <c r="SXL928" s="477"/>
      <c r="SXM928" s="477"/>
      <c r="SXN928" s="477"/>
      <c r="SXO928" s="477"/>
      <c r="SXP928" s="477"/>
      <c r="SXQ928" s="477"/>
      <c r="SXR928" s="477"/>
      <c r="SXS928" s="477"/>
      <c r="SXT928" s="477"/>
      <c r="SXU928" s="477"/>
      <c r="SXV928" s="477"/>
      <c r="SXW928" s="477"/>
      <c r="SXX928" s="477"/>
      <c r="SXY928" s="477"/>
      <c r="SXZ928" s="477"/>
      <c r="SYA928" s="477"/>
      <c r="SYB928" s="477"/>
      <c r="SYC928" s="477"/>
      <c r="SYD928" s="477"/>
      <c r="SYE928" s="477"/>
      <c r="SYF928" s="477"/>
      <c r="SYG928" s="477"/>
      <c r="SYH928" s="477"/>
      <c r="SYI928" s="477"/>
      <c r="SYJ928" s="477"/>
      <c r="SYK928" s="477"/>
      <c r="SYL928" s="477"/>
      <c r="SYM928" s="477"/>
      <c r="SYN928" s="477"/>
      <c r="SYO928" s="477"/>
      <c r="SYP928" s="477"/>
      <c r="SYQ928" s="477"/>
      <c r="SYR928" s="477"/>
      <c r="SYS928" s="477"/>
      <c r="SYT928" s="477"/>
      <c r="SYU928" s="477"/>
      <c r="SYV928" s="477"/>
      <c r="SYW928" s="477"/>
      <c r="SYX928" s="477"/>
      <c r="SYY928" s="477"/>
      <c r="SYZ928" s="477"/>
      <c r="SZA928" s="477"/>
      <c r="SZB928" s="477"/>
      <c r="SZC928" s="477"/>
      <c r="SZD928" s="477"/>
      <c r="SZE928" s="477"/>
      <c r="SZF928" s="477"/>
      <c r="SZG928" s="477"/>
      <c r="SZH928" s="477"/>
      <c r="SZI928" s="477"/>
      <c r="SZJ928" s="477"/>
      <c r="SZK928" s="477"/>
      <c r="SZL928" s="477"/>
      <c r="SZM928" s="477"/>
      <c r="SZN928" s="477"/>
      <c r="SZO928" s="477"/>
      <c r="SZP928" s="477"/>
      <c r="SZQ928" s="477"/>
      <c r="SZR928" s="477"/>
      <c r="SZS928" s="477"/>
      <c r="SZT928" s="477"/>
      <c r="SZU928" s="477"/>
      <c r="SZV928" s="477"/>
      <c r="SZW928" s="477"/>
      <c r="SZX928" s="477"/>
      <c r="SZY928" s="477"/>
      <c r="SZZ928" s="477"/>
      <c r="TAA928" s="477"/>
      <c r="TAB928" s="477"/>
      <c r="TAC928" s="477"/>
      <c r="TAD928" s="477"/>
      <c r="TAE928" s="477"/>
      <c r="TAF928" s="477"/>
      <c r="TAG928" s="477"/>
      <c r="TAH928" s="477"/>
      <c r="TAI928" s="477"/>
      <c r="TAJ928" s="477"/>
      <c r="TAK928" s="477"/>
      <c r="TAL928" s="477"/>
      <c r="TAM928" s="477"/>
      <c r="TAN928" s="477"/>
      <c r="TAO928" s="477"/>
      <c r="TAP928" s="477"/>
      <c r="TAQ928" s="477"/>
      <c r="TAR928" s="477"/>
      <c r="TAS928" s="477"/>
      <c r="TAT928" s="477"/>
      <c r="TAU928" s="477"/>
      <c r="TAV928" s="477"/>
      <c r="TAW928" s="477"/>
      <c r="TAX928" s="477"/>
      <c r="TAY928" s="477"/>
      <c r="TAZ928" s="477"/>
      <c r="TBA928" s="477"/>
      <c r="TBB928" s="477"/>
      <c r="TBC928" s="477"/>
      <c r="TBD928" s="477"/>
      <c r="TBE928" s="477"/>
      <c r="TBF928" s="477"/>
      <c r="TBG928" s="477"/>
      <c r="TBH928" s="477"/>
      <c r="TBI928" s="477"/>
      <c r="TBJ928" s="477"/>
      <c r="TBK928" s="477"/>
      <c r="TBL928" s="477"/>
      <c r="TBM928" s="477"/>
      <c r="TBN928" s="477"/>
      <c r="TBO928" s="477"/>
      <c r="TBP928" s="477"/>
      <c r="TBQ928" s="477"/>
      <c r="TBR928" s="477"/>
      <c r="TBS928" s="477"/>
      <c r="TBT928" s="477"/>
      <c r="TBU928" s="477"/>
      <c r="TBV928" s="477"/>
      <c r="TBW928" s="477"/>
      <c r="TBX928" s="477"/>
      <c r="TBY928" s="477"/>
      <c r="TBZ928" s="477"/>
      <c r="TCA928" s="477"/>
      <c r="TCB928" s="477"/>
      <c r="TCC928" s="477"/>
      <c r="TCD928" s="477"/>
      <c r="TCE928" s="477"/>
      <c r="TCF928" s="477"/>
      <c r="TCG928" s="477"/>
      <c r="TCH928" s="477"/>
      <c r="TCI928" s="477"/>
      <c r="TCJ928" s="477"/>
      <c r="TCK928" s="477"/>
      <c r="TCL928" s="477"/>
      <c r="TCM928" s="477"/>
      <c r="TCN928" s="477"/>
      <c r="TCO928" s="477"/>
      <c r="TCP928" s="477"/>
      <c r="TCQ928" s="477"/>
      <c r="TCR928" s="477"/>
      <c r="TCS928" s="477"/>
      <c r="TCT928" s="477"/>
      <c r="TCU928" s="477"/>
      <c r="TCV928" s="477"/>
      <c r="TCW928" s="477"/>
      <c r="TCX928" s="477"/>
      <c r="TCY928" s="477"/>
      <c r="TCZ928" s="477"/>
      <c r="TDA928" s="477"/>
      <c r="TDB928" s="477"/>
      <c r="TDC928" s="477"/>
      <c r="TDD928" s="477"/>
      <c r="TDE928" s="477"/>
      <c r="TDF928" s="477"/>
      <c r="TDG928" s="477"/>
      <c r="TDH928" s="477"/>
      <c r="TDI928" s="477"/>
      <c r="TDJ928" s="477"/>
      <c r="TDK928" s="477"/>
      <c r="TDL928" s="477"/>
      <c r="TDM928" s="477"/>
      <c r="TDN928" s="477"/>
      <c r="TDO928" s="477"/>
      <c r="TDP928" s="477"/>
      <c r="TDQ928" s="477"/>
      <c r="TDR928" s="477"/>
      <c r="TDS928" s="477"/>
      <c r="TDT928" s="477"/>
      <c r="TDU928" s="477"/>
      <c r="TDV928" s="477"/>
      <c r="TDW928" s="477"/>
      <c r="TDX928" s="477"/>
      <c r="TDY928" s="477"/>
      <c r="TDZ928" s="477"/>
      <c r="TEA928" s="477"/>
      <c r="TEB928" s="477"/>
      <c r="TEC928" s="477"/>
      <c r="TED928" s="477"/>
      <c r="TEE928" s="477"/>
      <c r="TEF928" s="477"/>
      <c r="TEG928" s="477"/>
      <c r="TEH928" s="477"/>
      <c r="TEI928" s="477"/>
      <c r="TEJ928" s="477"/>
      <c r="TEK928" s="477"/>
      <c r="TEL928" s="477"/>
      <c r="TEM928" s="477"/>
      <c r="TEN928" s="477"/>
      <c r="TEO928" s="477"/>
      <c r="TEP928" s="477"/>
      <c r="TEQ928" s="477"/>
      <c r="TER928" s="477"/>
      <c r="TES928" s="477"/>
      <c r="TET928" s="477"/>
      <c r="TEU928" s="477"/>
      <c r="TEV928" s="477"/>
      <c r="TEW928" s="477"/>
      <c r="TEX928" s="477"/>
      <c r="TEY928" s="477"/>
      <c r="TEZ928" s="477"/>
      <c r="TFA928" s="477"/>
      <c r="TFB928" s="477"/>
      <c r="TFC928" s="477"/>
      <c r="TFD928" s="477"/>
      <c r="TFE928" s="477"/>
      <c r="TFF928" s="477"/>
      <c r="TFG928" s="477"/>
      <c r="TFH928" s="477"/>
      <c r="TFI928" s="477"/>
      <c r="TFJ928" s="477"/>
      <c r="TFK928" s="477"/>
      <c r="TFL928" s="477"/>
      <c r="TFM928" s="477"/>
      <c r="TFN928" s="477"/>
      <c r="TFO928" s="477"/>
      <c r="TFP928" s="477"/>
      <c r="TFQ928" s="477"/>
      <c r="TFR928" s="477"/>
      <c r="TFS928" s="477"/>
      <c r="TFT928" s="477"/>
      <c r="TFU928" s="477"/>
      <c r="TFV928" s="477"/>
      <c r="TFW928" s="477"/>
      <c r="TFX928" s="477"/>
      <c r="TFY928" s="477"/>
      <c r="TFZ928" s="477"/>
      <c r="TGA928" s="477"/>
      <c r="TGB928" s="477"/>
      <c r="TGC928" s="477"/>
      <c r="TGD928" s="477"/>
      <c r="TGE928" s="477"/>
      <c r="TGF928" s="477"/>
      <c r="TGG928" s="477"/>
      <c r="TGH928" s="477"/>
      <c r="TGI928" s="477"/>
      <c r="TGJ928" s="477"/>
      <c r="TGK928" s="477"/>
      <c r="TGL928" s="477"/>
      <c r="TGM928" s="477"/>
      <c r="TGN928" s="477"/>
      <c r="TGO928" s="477"/>
      <c r="TGP928" s="477"/>
      <c r="TGQ928" s="477"/>
      <c r="TGR928" s="477"/>
      <c r="TGS928" s="477"/>
      <c r="TGT928" s="477"/>
      <c r="TGU928" s="477"/>
      <c r="TGV928" s="477"/>
      <c r="TGW928" s="477"/>
      <c r="TGX928" s="477"/>
      <c r="TGY928" s="477"/>
      <c r="TGZ928" s="477"/>
      <c r="THA928" s="477"/>
      <c r="THB928" s="477"/>
      <c r="THC928" s="477"/>
      <c r="THD928" s="477"/>
      <c r="THE928" s="477"/>
      <c r="THF928" s="477"/>
      <c r="THG928" s="477"/>
      <c r="THH928" s="477"/>
      <c r="THI928" s="477"/>
      <c r="THJ928" s="477"/>
      <c r="THK928" s="477"/>
      <c r="THL928" s="477"/>
      <c r="THM928" s="477"/>
      <c r="THN928" s="477"/>
      <c r="THO928" s="477"/>
      <c r="THP928" s="477"/>
      <c r="THQ928" s="477"/>
      <c r="THR928" s="477"/>
      <c r="THS928" s="477"/>
      <c r="THT928" s="477"/>
      <c r="THU928" s="477"/>
      <c r="THV928" s="477"/>
      <c r="THW928" s="477"/>
      <c r="THX928" s="477"/>
      <c r="THY928" s="477"/>
      <c r="THZ928" s="477"/>
      <c r="TIA928" s="477"/>
      <c r="TIB928" s="477"/>
      <c r="TIC928" s="477"/>
      <c r="TID928" s="477"/>
      <c r="TIE928" s="477"/>
      <c r="TIF928" s="477"/>
      <c r="TIG928" s="477"/>
      <c r="TIH928" s="477"/>
      <c r="TII928" s="477"/>
      <c r="TIJ928" s="477"/>
      <c r="TIK928" s="477"/>
      <c r="TIL928" s="477"/>
      <c r="TIM928" s="477"/>
      <c r="TIN928" s="477"/>
      <c r="TIO928" s="477"/>
      <c r="TIP928" s="477"/>
      <c r="TIQ928" s="477"/>
      <c r="TIR928" s="477"/>
      <c r="TIS928" s="477"/>
      <c r="TIT928" s="477"/>
      <c r="TIU928" s="477"/>
      <c r="TIV928" s="477"/>
      <c r="TIW928" s="477"/>
      <c r="TIX928" s="477"/>
      <c r="TIY928" s="477"/>
      <c r="TIZ928" s="477"/>
      <c r="TJA928" s="477"/>
      <c r="TJB928" s="477"/>
      <c r="TJC928" s="477"/>
      <c r="TJD928" s="477"/>
      <c r="TJE928" s="477"/>
      <c r="TJF928" s="477"/>
      <c r="TJG928" s="477"/>
      <c r="TJH928" s="477"/>
      <c r="TJI928" s="477"/>
      <c r="TJJ928" s="477"/>
      <c r="TJK928" s="477"/>
      <c r="TJL928" s="477"/>
      <c r="TJM928" s="477"/>
      <c r="TJN928" s="477"/>
      <c r="TJO928" s="477"/>
      <c r="TJP928" s="477"/>
      <c r="TJQ928" s="477"/>
      <c r="TJR928" s="477"/>
      <c r="TJS928" s="477"/>
      <c r="TJT928" s="477"/>
      <c r="TJU928" s="477"/>
      <c r="TJV928" s="477"/>
      <c r="TJW928" s="477"/>
      <c r="TJX928" s="477"/>
      <c r="TJY928" s="477"/>
      <c r="TJZ928" s="477"/>
      <c r="TKA928" s="477"/>
      <c r="TKB928" s="477"/>
      <c r="TKC928" s="477"/>
      <c r="TKD928" s="477"/>
      <c r="TKE928" s="477"/>
      <c r="TKF928" s="477"/>
      <c r="TKG928" s="477"/>
      <c r="TKH928" s="477"/>
      <c r="TKI928" s="477"/>
      <c r="TKJ928" s="477"/>
      <c r="TKK928" s="477"/>
      <c r="TKL928" s="477"/>
      <c r="TKM928" s="477"/>
      <c r="TKN928" s="477"/>
      <c r="TKO928" s="477"/>
      <c r="TKP928" s="477"/>
      <c r="TKQ928" s="477"/>
      <c r="TKR928" s="477"/>
      <c r="TKS928" s="477"/>
      <c r="TKT928" s="477"/>
      <c r="TKU928" s="477"/>
      <c r="TKV928" s="477"/>
      <c r="TKW928" s="477"/>
      <c r="TKX928" s="477"/>
      <c r="TKY928" s="477"/>
      <c r="TKZ928" s="477"/>
      <c r="TLA928" s="477"/>
      <c r="TLB928" s="477"/>
      <c r="TLC928" s="477"/>
      <c r="TLD928" s="477"/>
      <c r="TLE928" s="477"/>
      <c r="TLF928" s="477"/>
      <c r="TLG928" s="477"/>
      <c r="TLH928" s="477"/>
      <c r="TLI928" s="477"/>
      <c r="TLJ928" s="477"/>
      <c r="TLK928" s="477"/>
      <c r="TLL928" s="477"/>
      <c r="TLM928" s="477"/>
      <c r="TLN928" s="477"/>
      <c r="TLO928" s="477"/>
      <c r="TLP928" s="477"/>
      <c r="TLQ928" s="477"/>
      <c r="TLR928" s="477"/>
      <c r="TLS928" s="477"/>
      <c r="TLT928" s="477"/>
      <c r="TLU928" s="477"/>
      <c r="TLV928" s="477"/>
      <c r="TLW928" s="477"/>
      <c r="TLX928" s="477"/>
      <c r="TLY928" s="477"/>
      <c r="TLZ928" s="477"/>
      <c r="TMA928" s="477"/>
      <c r="TMB928" s="477"/>
      <c r="TMC928" s="477"/>
      <c r="TMD928" s="477"/>
      <c r="TME928" s="477"/>
      <c r="TMF928" s="477"/>
      <c r="TMG928" s="477"/>
      <c r="TMH928" s="477"/>
      <c r="TMI928" s="477"/>
      <c r="TMJ928" s="477"/>
      <c r="TMK928" s="477"/>
      <c r="TML928" s="477"/>
      <c r="TMM928" s="477"/>
      <c r="TMN928" s="477"/>
      <c r="TMO928" s="477"/>
      <c r="TMP928" s="477"/>
      <c r="TMQ928" s="477"/>
      <c r="TMR928" s="477"/>
      <c r="TMS928" s="477"/>
      <c r="TMT928" s="477"/>
      <c r="TMU928" s="477"/>
      <c r="TMV928" s="477"/>
      <c r="TMW928" s="477"/>
      <c r="TMX928" s="477"/>
      <c r="TMY928" s="477"/>
      <c r="TMZ928" s="477"/>
      <c r="TNA928" s="477"/>
      <c r="TNB928" s="477"/>
      <c r="TNC928" s="477"/>
      <c r="TND928" s="477"/>
      <c r="TNE928" s="477"/>
      <c r="TNF928" s="477"/>
      <c r="TNG928" s="477"/>
      <c r="TNH928" s="477"/>
      <c r="TNI928" s="477"/>
      <c r="TNJ928" s="477"/>
      <c r="TNK928" s="477"/>
      <c r="TNL928" s="477"/>
      <c r="TNM928" s="477"/>
      <c r="TNN928" s="477"/>
      <c r="TNO928" s="477"/>
      <c r="TNP928" s="477"/>
      <c r="TNQ928" s="477"/>
      <c r="TNR928" s="477"/>
      <c r="TNS928" s="477"/>
      <c r="TNT928" s="477"/>
      <c r="TNU928" s="477"/>
      <c r="TNV928" s="477"/>
      <c r="TNW928" s="477"/>
      <c r="TNX928" s="477"/>
      <c r="TNY928" s="477"/>
      <c r="TNZ928" s="477"/>
      <c r="TOA928" s="477"/>
      <c r="TOB928" s="477"/>
      <c r="TOC928" s="477"/>
      <c r="TOD928" s="477"/>
      <c r="TOE928" s="477"/>
      <c r="TOF928" s="477"/>
      <c r="TOG928" s="477"/>
      <c r="TOH928" s="477"/>
      <c r="TOI928" s="477"/>
      <c r="TOJ928" s="477"/>
      <c r="TOK928" s="477"/>
      <c r="TOL928" s="477"/>
      <c r="TOM928" s="477"/>
      <c r="TON928" s="477"/>
      <c r="TOO928" s="477"/>
      <c r="TOP928" s="477"/>
      <c r="TOQ928" s="477"/>
      <c r="TOR928" s="477"/>
      <c r="TOS928" s="477"/>
      <c r="TOT928" s="477"/>
      <c r="TOU928" s="477"/>
      <c r="TOV928" s="477"/>
      <c r="TOW928" s="477"/>
      <c r="TOX928" s="477"/>
      <c r="TOY928" s="477"/>
      <c r="TOZ928" s="477"/>
      <c r="TPA928" s="477"/>
      <c r="TPB928" s="477"/>
      <c r="TPC928" s="477"/>
      <c r="TPD928" s="477"/>
      <c r="TPE928" s="477"/>
      <c r="TPF928" s="477"/>
      <c r="TPG928" s="477"/>
      <c r="TPH928" s="477"/>
      <c r="TPI928" s="477"/>
      <c r="TPJ928" s="477"/>
      <c r="TPK928" s="477"/>
      <c r="TPL928" s="477"/>
      <c r="TPM928" s="477"/>
      <c r="TPN928" s="477"/>
      <c r="TPO928" s="477"/>
      <c r="TPP928" s="477"/>
      <c r="TPQ928" s="477"/>
      <c r="TPR928" s="477"/>
      <c r="TPS928" s="477"/>
      <c r="TPT928" s="477"/>
      <c r="TPU928" s="477"/>
      <c r="TPV928" s="477"/>
      <c r="TPW928" s="477"/>
      <c r="TPX928" s="477"/>
      <c r="TPY928" s="477"/>
      <c r="TPZ928" s="477"/>
      <c r="TQA928" s="477"/>
      <c r="TQB928" s="477"/>
      <c r="TQC928" s="477"/>
      <c r="TQD928" s="477"/>
      <c r="TQE928" s="477"/>
      <c r="TQF928" s="477"/>
      <c r="TQG928" s="477"/>
      <c r="TQH928" s="477"/>
      <c r="TQI928" s="477"/>
      <c r="TQJ928" s="477"/>
      <c r="TQK928" s="477"/>
      <c r="TQL928" s="477"/>
      <c r="TQM928" s="477"/>
      <c r="TQN928" s="477"/>
      <c r="TQO928" s="477"/>
      <c r="TQP928" s="477"/>
      <c r="TQQ928" s="477"/>
      <c r="TQR928" s="477"/>
      <c r="TQS928" s="477"/>
      <c r="TQT928" s="477"/>
      <c r="TQU928" s="477"/>
      <c r="TQV928" s="477"/>
      <c r="TQW928" s="477"/>
      <c r="TQX928" s="477"/>
      <c r="TQY928" s="477"/>
      <c r="TQZ928" s="477"/>
      <c r="TRA928" s="477"/>
      <c r="TRB928" s="477"/>
      <c r="TRC928" s="477"/>
      <c r="TRD928" s="477"/>
      <c r="TRE928" s="477"/>
      <c r="TRF928" s="477"/>
      <c r="TRG928" s="477"/>
      <c r="TRH928" s="477"/>
      <c r="TRI928" s="477"/>
      <c r="TRJ928" s="477"/>
      <c r="TRK928" s="477"/>
      <c r="TRL928" s="477"/>
      <c r="TRM928" s="477"/>
      <c r="TRN928" s="477"/>
      <c r="TRO928" s="477"/>
      <c r="TRP928" s="477"/>
      <c r="TRQ928" s="477"/>
      <c r="TRR928" s="477"/>
      <c r="TRS928" s="477"/>
      <c r="TRT928" s="477"/>
      <c r="TRU928" s="477"/>
      <c r="TRV928" s="477"/>
      <c r="TRW928" s="477"/>
      <c r="TRX928" s="477"/>
      <c r="TRY928" s="477"/>
      <c r="TRZ928" s="477"/>
      <c r="TSA928" s="477"/>
      <c r="TSB928" s="477"/>
      <c r="TSC928" s="477"/>
      <c r="TSD928" s="477"/>
      <c r="TSE928" s="477"/>
      <c r="TSF928" s="477"/>
      <c r="TSG928" s="477"/>
      <c r="TSH928" s="477"/>
      <c r="TSI928" s="477"/>
      <c r="TSJ928" s="477"/>
      <c r="TSK928" s="477"/>
      <c r="TSL928" s="477"/>
      <c r="TSM928" s="477"/>
      <c r="TSN928" s="477"/>
      <c r="TSO928" s="477"/>
      <c r="TSP928" s="477"/>
      <c r="TSQ928" s="477"/>
      <c r="TSR928" s="477"/>
      <c r="TSS928" s="477"/>
      <c r="TST928" s="477"/>
      <c r="TSU928" s="477"/>
      <c r="TSV928" s="477"/>
      <c r="TSW928" s="477"/>
      <c r="TSX928" s="477"/>
      <c r="TSY928" s="477"/>
      <c r="TSZ928" s="477"/>
      <c r="TTA928" s="477"/>
      <c r="TTB928" s="477"/>
      <c r="TTC928" s="477"/>
      <c r="TTD928" s="477"/>
      <c r="TTE928" s="477"/>
      <c r="TTF928" s="477"/>
      <c r="TTG928" s="477"/>
      <c r="TTH928" s="477"/>
      <c r="TTI928" s="477"/>
      <c r="TTJ928" s="477"/>
      <c r="TTK928" s="477"/>
      <c r="TTL928" s="477"/>
      <c r="TTM928" s="477"/>
      <c r="TTN928" s="477"/>
      <c r="TTO928" s="477"/>
      <c r="TTP928" s="477"/>
      <c r="TTQ928" s="477"/>
      <c r="TTR928" s="477"/>
      <c r="TTS928" s="477"/>
      <c r="TTT928" s="477"/>
      <c r="TTU928" s="477"/>
      <c r="TTV928" s="477"/>
      <c r="TTW928" s="477"/>
      <c r="TTX928" s="477"/>
      <c r="TTY928" s="477"/>
      <c r="TTZ928" s="477"/>
      <c r="TUA928" s="477"/>
      <c r="TUB928" s="477"/>
      <c r="TUC928" s="477"/>
      <c r="TUD928" s="477"/>
      <c r="TUE928" s="477"/>
      <c r="TUF928" s="477"/>
      <c r="TUG928" s="477"/>
      <c r="TUH928" s="477"/>
      <c r="TUI928" s="477"/>
      <c r="TUJ928" s="477"/>
      <c r="TUK928" s="477"/>
      <c r="TUL928" s="477"/>
      <c r="TUM928" s="477"/>
      <c r="TUN928" s="477"/>
      <c r="TUO928" s="477"/>
      <c r="TUP928" s="477"/>
      <c r="TUQ928" s="477"/>
      <c r="TUR928" s="477"/>
      <c r="TUS928" s="477"/>
      <c r="TUT928" s="477"/>
      <c r="TUU928" s="477"/>
      <c r="TUV928" s="477"/>
      <c r="TUW928" s="477"/>
      <c r="TUX928" s="477"/>
      <c r="TUY928" s="477"/>
      <c r="TUZ928" s="477"/>
      <c r="TVA928" s="477"/>
      <c r="TVB928" s="477"/>
      <c r="TVC928" s="477"/>
      <c r="TVD928" s="477"/>
      <c r="TVE928" s="477"/>
      <c r="TVF928" s="477"/>
      <c r="TVG928" s="477"/>
      <c r="TVH928" s="477"/>
      <c r="TVI928" s="477"/>
      <c r="TVJ928" s="477"/>
      <c r="TVK928" s="477"/>
      <c r="TVL928" s="477"/>
      <c r="TVM928" s="477"/>
      <c r="TVN928" s="477"/>
      <c r="TVO928" s="477"/>
      <c r="TVP928" s="477"/>
      <c r="TVQ928" s="477"/>
      <c r="TVR928" s="477"/>
      <c r="TVS928" s="477"/>
      <c r="TVT928" s="477"/>
      <c r="TVU928" s="477"/>
      <c r="TVV928" s="477"/>
      <c r="TVW928" s="477"/>
      <c r="TVX928" s="477"/>
      <c r="TVY928" s="477"/>
      <c r="TVZ928" s="477"/>
      <c r="TWA928" s="477"/>
      <c r="TWB928" s="477"/>
      <c r="TWC928" s="477"/>
      <c r="TWD928" s="477"/>
      <c r="TWE928" s="477"/>
      <c r="TWF928" s="477"/>
      <c r="TWG928" s="477"/>
      <c r="TWH928" s="477"/>
      <c r="TWI928" s="477"/>
      <c r="TWJ928" s="477"/>
      <c r="TWK928" s="477"/>
      <c r="TWL928" s="477"/>
      <c r="TWM928" s="477"/>
      <c r="TWN928" s="477"/>
      <c r="TWO928" s="477"/>
      <c r="TWP928" s="477"/>
      <c r="TWQ928" s="477"/>
      <c r="TWR928" s="477"/>
      <c r="TWS928" s="477"/>
      <c r="TWT928" s="477"/>
      <c r="TWU928" s="477"/>
      <c r="TWV928" s="477"/>
      <c r="TWW928" s="477"/>
      <c r="TWX928" s="477"/>
      <c r="TWY928" s="477"/>
      <c r="TWZ928" s="477"/>
      <c r="TXA928" s="477"/>
      <c r="TXB928" s="477"/>
      <c r="TXC928" s="477"/>
      <c r="TXD928" s="477"/>
      <c r="TXE928" s="477"/>
      <c r="TXF928" s="477"/>
      <c r="TXG928" s="477"/>
      <c r="TXH928" s="477"/>
      <c r="TXI928" s="477"/>
      <c r="TXJ928" s="477"/>
      <c r="TXK928" s="477"/>
      <c r="TXL928" s="477"/>
      <c r="TXM928" s="477"/>
      <c r="TXN928" s="477"/>
      <c r="TXO928" s="477"/>
      <c r="TXP928" s="477"/>
      <c r="TXQ928" s="477"/>
      <c r="TXR928" s="477"/>
      <c r="TXS928" s="477"/>
      <c r="TXT928" s="477"/>
      <c r="TXU928" s="477"/>
      <c r="TXV928" s="477"/>
      <c r="TXW928" s="477"/>
      <c r="TXX928" s="477"/>
      <c r="TXY928" s="477"/>
      <c r="TXZ928" s="477"/>
      <c r="TYA928" s="477"/>
      <c r="TYB928" s="477"/>
      <c r="TYC928" s="477"/>
      <c r="TYD928" s="477"/>
      <c r="TYE928" s="477"/>
      <c r="TYF928" s="477"/>
      <c r="TYG928" s="477"/>
      <c r="TYH928" s="477"/>
      <c r="TYI928" s="477"/>
      <c r="TYJ928" s="477"/>
      <c r="TYK928" s="477"/>
      <c r="TYL928" s="477"/>
      <c r="TYM928" s="477"/>
      <c r="TYN928" s="477"/>
      <c r="TYO928" s="477"/>
      <c r="TYP928" s="477"/>
      <c r="TYQ928" s="477"/>
      <c r="TYR928" s="477"/>
      <c r="TYS928" s="477"/>
      <c r="TYT928" s="477"/>
      <c r="TYU928" s="477"/>
      <c r="TYV928" s="477"/>
      <c r="TYW928" s="477"/>
      <c r="TYX928" s="477"/>
      <c r="TYY928" s="477"/>
      <c r="TYZ928" s="477"/>
      <c r="TZA928" s="477"/>
      <c r="TZB928" s="477"/>
      <c r="TZC928" s="477"/>
      <c r="TZD928" s="477"/>
      <c r="TZE928" s="477"/>
      <c r="TZF928" s="477"/>
      <c r="TZG928" s="477"/>
      <c r="TZH928" s="477"/>
      <c r="TZI928" s="477"/>
      <c r="TZJ928" s="477"/>
      <c r="TZK928" s="477"/>
      <c r="TZL928" s="477"/>
      <c r="TZM928" s="477"/>
      <c r="TZN928" s="477"/>
      <c r="TZO928" s="477"/>
      <c r="TZP928" s="477"/>
      <c r="TZQ928" s="477"/>
      <c r="TZR928" s="477"/>
      <c r="TZS928" s="477"/>
      <c r="TZT928" s="477"/>
      <c r="TZU928" s="477"/>
      <c r="TZV928" s="477"/>
      <c r="TZW928" s="477"/>
      <c r="TZX928" s="477"/>
      <c r="TZY928" s="477"/>
      <c r="TZZ928" s="477"/>
      <c r="UAA928" s="477"/>
      <c r="UAB928" s="477"/>
      <c r="UAC928" s="477"/>
      <c r="UAD928" s="477"/>
      <c r="UAE928" s="477"/>
      <c r="UAF928" s="477"/>
      <c r="UAG928" s="477"/>
      <c r="UAH928" s="477"/>
      <c r="UAI928" s="477"/>
      <c r="UAJ928" s="477"/>
      <c r="UAK928" s="477"/>
      <c r="UAL928" s="477"/>
      <c r="UAM928" s="477"/>
      <c r="UAN928" s="477"/>
      <c r="UAO928" s="477"/>
      <c r="UAP928" s="477"/>
      <c r="UAQ928" s="477"/>
      <c r="UAR928" s="477"/>
      <c r="UAS928" s="477"/>
      <c r="UAT928" s="477"/>
      <c r="UAU928" s="477"/>
      <c r="UAV928" s="477"/>
      <c r="UAW928" s="477"/>
      <c r="UAX928" s="477"/>
      <c r="UAY928" s="477"/>
      <c r="UAZ928" s="477"/>
      <c r="UBA928" s="477"/>
      <c r="UBB928" s="477"/>
      <c r="UBC928" s="477"/>
      <c r="UBD928" s="477"/>
      <c r="UBE928" s="477"/>
      <c r="UBF928" s="477"/>
      <c r="UBG928" s="477"/>
      <c r="UBH928" s="477"/>
      <c r="UBI928" s="477"/>
      <c r="UBJ928" s="477"/>
      <c r="UBK928" s="477"/>
      <c r="UBL928" s="477"/>
      <c r="UBM928" s="477"/>
      <c r="UBN928" s="477"/>
      <c r="UBO928" s="477"/>
      <c r="UBP928" s="477"/>
      <c r="UBQ928" s="477"/>
      <c r="UBR928" s="477"/>
      <c r="UBS928" s="477"/>
      <c r="UBT928" s="477"/>
      <c r="UBU928" s="477"/>
      <c r="UBV928" s="477"/>
      <c r="UBW928" s="477"/>
      <c r="UBX928" s="477"/>
      <c r="UBY928" s="477"/>
      <c r="UBZ928" s="477"/>
      <c r="UCA928" s="477"/>
      <c r="UCB928" s="477"/>
      <c r="UCC928" s="477"/>
      <c r="UCD928" s="477"/>
      <c r="UCE928" s="477"/>
      <c r="UCF928" s="477"/>
      <c r="UCG928" s="477"/>
      <c r="UCH928" s="477"/>
      <c r="UCI928" s="477"/>
      <c r="UCJ928" s="477"/>
      <c r="UCK928" s="477"/>
      <c r="UCL928" s="477"/>
      <c r="UCM928" s="477"/>
      <c r="UCN928" s="477"/>
      <c r="UCO928" s="477"/>
      <c r="UCP928" s="477"/>
      <c r="UCQ928" s="477"/>
      <c r="UCR928" s="477"/>
      <c r="UCS928" s="477"/>
      <c r="UCT928" s="477"/>
      <c r="UCU928" s="477"/>
      <c r="UCV928" s="477"/>
      <c r="UCW928" s="477"/>
      <c r="UCX928" s="477"/>
      <c r="UCY928" s="477"/>
      <c r="UCZ928" s="477"/>
      <c r="UDA928" s="477"/>
      <c r="UDB928" s="477"/>
      <c r="UDC928" s="477"/>
      <c r="UDD928" s="477"/>
      <c r="UDE928" s="477"/>
      <c r="UDF928" s="477"/>
      <c r="UDG928" s="477"/>
      <c r="UDH928" s="477"/>
      <c r="UDI928" s="477"/>
      <c r="UDJ928" s="477"/>
      <c r="UDK928" s="477"/>
      <c r="UDL928" s="477"/>
      <c r="UDM928" s="477"/>
      <c r="UDN928" s="477"/>
      <c r="UDO928" s="477"/>
      <c r="UDP928" s="477"/>
      <c r="UDQ928" s="477"/>
      <c r="UDR928" s="477"/>
      <c r="UDS928" s="477"/>
      <c r="UDT928" s="477"/>
      <c r="UDU928" s="477"/>
      <c r="UDV928" s="477"/>
      <c r="UDW928" s="477"/>
      <c r="UDX928" s="477"/>
      <c r="UDY928" s="477"/>
      <c r="UDZ928" s="477"/>
      <c r="UEA928" s="477"/>
      <c r="UEB928" s="477"/>
      <c r="UEC928" s="477"/>
      <c r="UED928" s="477"/>
      <c r="UEE928" s="477"/>
      <c r="UEF928" s="477"/>
      <c r="UEG928" s="477"/>
      <c r="UEH928" s="477"/>
      <c r="UEI928" s="477"/>
      <c r="UEJ928" s="477"/>
      <c r="UEK928" s="477"/>
      <c r="UEL928" s="477"/>
      <c r="UEM928" s="477"/>
      <c r="UEN928" s="477"/>
      <c r="UEO928" s="477"/>
      <c r="UEP928" s="477"/>
      <c r="UEQ928" s="477"/>
      <c r="UER928" s="477"/>
      <c r="UES928" s="477"/>
      <c r="UET928" s="477"/>
      <c r="UEU928" s="477"/>
      <c r="UEV928" s="477"/>
      <c r="UEW928" s="477"/>
      <c r="UEX928" s="477"/>
      <c r="UEY928" s="477"/>
      <c r="UEZ928" s="477"/>
      <c r="UFA928" s="477"/>
      <c r="UFB928" s="477"/>
      <c r="UFC928" s="477"/>
      <c r="UFD928" s="477"/>
      <c r="UFE928" s="477"/>
      <c r="UFF928" s="477"/>
      <c r="UFG928" s="477"/>
      <c r="UFH928" s="477"/>
      <c r="UFI928" s="477"/>
      <c r="UFJ928" s="477"/>
      <c r="UFK928" s="477"/>
      <c r="UFL928" s="477"/>
      <c r="UFM928" s="477"/>
      <c r="UFN928" s="477"/>
      <c r="UFO928" s="477"/>
      <c r="UFP928" s="477"/>
      <c r="UFQ928" s="477"/>
      <c r="UFR928" s="477"/>
      <c r="UFS928" s="477"/>
      <c r="UFT928" s="477"/>
      <c r="UFU928" s="477"/>
      <c r="UFV928" s="477"/>
      <c r="UFW928" s="477"/>
      <c r="UFX928" s="477"/>
      <c r="UFY928" s="477"/>
      <c r="UFZ928" s="477"/>
      <c r="UGA928" s="477"/>
      <c r="UGB928" s="477"/>
      <c r="UGC928" s="477"/>
      <c r="UGD928" s="477"/>
      <c r="UGE928" s="477"/>
      <c r="UGF928" s="477"/>
      <c r="UGG928" s="477"/>
      <c r="UGH928" s="477"/>
      <c r="UGI928" s="477"/>
      <c r="UGJ928" s="477"/>
      <c r="UGK928" s="477"/>
      <c r="UGL928" s="477"/>
      <c r="UGM928" s="477"/>
      <c r="UGN928" s="477"/>
      <c r="UGO928" s="477"/>
      <c r="UGP928" s="477"/>
      <c r="UGQ928" s="477"/>
      <c r="UGR928" s="477"/>
      <c r="UGS928" s="477"/>
      <c r="UGT928" s="477"/>
      <c r="UGU928" s="477"/>
      <c r="UGV928" s="477"/>
      <c r="UGW928" s="477"/>
      <c r="UGX928" s="477"/>
      <c r="UGY928" s="477"/>
      <c r="UGZ928" s="477"/>
      <c r="UHA928" s="477"/>
      <c r="UHB928" s="477"/>
      <c r="UHC928" s="477"/>
      <c r="UHD928" s="477"/>
      <c r="UHE928" s="477"/>
      <c r="UHF928" s="477"/>
      <c r="UHG928" s="477"/>
      <c r="UHH928" s="477"/>
      <c r="UHI928" s="477"/>
      <c r="UHJ928" s="477"/>
      <c r="UHK928" s="477"/>
      <c r="UHL928" s="477"/>
      <c r="UHM928" s="477"/>
      <c r="UHN928" s="477"/>
      <c r="UHO928" s="477"/>
      <c r="UHP928" s="477"/>
      <c r="UHQ928" s="477"/>
      <c r="UHR928" s="477"/>
      <c r="UHS928" s="477"/>
      <c r="UHT928" s="477"/>
      <c r="UHU928" s="477"/>
      <c r="UHV928" s="477"/>
      <c r="UHW928" s="477"/>
      <c r="UHX928" s="477"/>
      <c r="UHY928" s="477"/>
      <c r="UHZ928" s="477"/>
      <c r="UIA928" s="477"/>
      <c r="UIB928" s="477"/>
      <c r="UIC928" s="477"/>
      <c r="UID928" s="477"/>
      <c r="UIE928" s="477"/>
      <c r="UIF928" s="477"/>
      <c r="UIG928" s="477"/>
      <c r="UIH928" s="477"/>
      <c r="UII928" s="477"/>
      <c r="UIJ928" s="477"/>
      <c r="UIK928" s="477"/>
      <c r="UIL928" s="477"/>
      <c r="UIM928" s="477"/>
      <c r="UIN928" s="477"/>
      <c r="UIO928" s="477"/>
      <c r="UIP928" s="477"/>
      <c r="UIQ928" s="477"/>
      <c r="UIR928" s="477"/>
      <c r="UIS928" s="477"/>
      <c r="UIT928" s="477"/>
      <c r="UIU928" s="477"/>
      <c r="UIV928" s="477"/>
      <c r="UIW928" s="477"/>
      <c r="UIX928" s="477"/>
      <c r="UIY928" s="477"/>
      <c r="UIZ928" s="477"/>
      <c r="UJA928" s="477"/>
      <c r="UJB928" s="477"/>
      <c r="UJC928" s="477"/>
      <c r="UJD928" s="477"/>
      <c r="UJE928" s="477"/>
      <c r="UJF928" s="477"/>
      <c r="UJG928" s="477"/>
      <c r="UJH928" s="477"/>
      <c r="UJI928" s="477"/>
      <c r="UJJ928" s="477"/>
      <c r="UJK928" s="477"/>
      <c r="UJL928" s="477"/>
      <c r="UJM928" s="477"/>
      <c r="UJN928" s="477"/>
      <c r="UJO928" s="477"/>
      <c r="UJP928" s="477"/>
      <c r="UJQ928" s="477"/>
      <c r="UJR928" s="477"/>
      <c r="UJS928" s="477"/>
      <c r="UJT928" s="477"/>
      <c r="UJU928" s="477"/>
      <c r="UJV928" s="477"/>
      <c r="UJW928" s="477"/>
      <c r="UJX928" s="477"/>
      <c r="UJY928" s="477"/>
      <c r="UJZ928" s="477"/>
      <c r="UKA928" s="477"/>
      <c r="UKB928" s="477"/>
      <c r="UKC928" s="477"/>
      <c r="UKD928" s="477"/>
      <c r="UKE928" s="477"/>
      <c r="UKF928" s="477"/>
      <c r="UKG928" s="477"/>
      <c r="UKH928" s="477"/>
      <c r="UKI928" s="477"/>
      <c r="UKJ928" s="477"/>
      <c r="UKK928" s="477"/>
      <c r="UKL928" s="477"/>
      <c r="UKM928" s="477"/>
      <c r="UKN928" s="477"/>
      <c r="UKO928" s="477"/>
      <c r="UKP928" s="477"/>
      <c r="UKQ928" s="477"/>
      <c r="UKR928" s="477"/>
      <c r="UKS928" s="477"/>
      <c r="UKT928" s="477"/>
      <c r="UKU928" s="477"/>
      <c r="UKV928" s="477"/>
      <c r="UKW928" s="477"/>
      <c r="UKX928" s="477"/>
      <c r="UKY928" s="477"/>
      <c r="UKZ928" s="477"/>
      <c r="ULA928" s="477"/>
      <c r="ULB928" s="477"/>
      <c r="ULC928" s="477"/>
      <c r="ULD928" s="477"/>
      <c r="ULE928" s="477"/>
      <c r="ULF928" s="477"/>
      <c r="ULG928" s="477"/>
      <c r="ULH928" s="477"/>
      <c r="ULI928" s="477"/>
      <c r="ULJ928" s="477"/>
      <c r="ULK928" s="477"/>
      <c r="ULL928" s="477"/>
      <c r="ULM928" s="477"/>
      <c r="ULN928" s="477"/>
      <c r="ULO928" s="477"/>
      <c r="ULP928" s="477"/>
      <c r="ULQ928" s="477"/>
      <c r="ULR928" s="477"/>
      <c r="ULS928" s="477"/>
      <c r="ULT928" s="477"/>
      <c r="ULU928" s="477"/>
      <c r="ULV928" s="477"/>
      <c r="ULW928" s="477"/>
      <c r="ULX928" s="477"/>
      <c r="ULY928" s="477"/>
      <c r="ULZ928" s="477"/>
      <c r="UMA928" s="477"/>
      <c r="UMB928" s="477"/>
      <c r="UMC928" s="477"/>
      <c r="UMD928" s="477"/>
      <c r="UME928" s="477"/>
      <c r="UMF928" s="477"/>
      <c r="UMG928" s="477"/>
      <c r="UMH928" s="477"/>
      <c r="UMI928" s="477"/>
      <c r="UMJ928" s="477"/>
      <c r="UMK928" s="477"/>
      <c r="UML928" s="477"/>
      <c r="UMM928" s="477"/>
      <c r="UMN928" s="477"/>
      <c r="UMO928" s="477"/>
      <c r="UMP928" s="477"/>
      <c r="UMQ928" s="477"/>
      <c r="UMR928" s="477"/>
      <c r="UMS928" s="477"/>
      <c r="UMT928" s="477"/>
      <c r="UMU928" s="477"/>
      <c r="UMV928" s="477"/>
      <c r="UMW928" s="477"/>
      <c r="UMX928" s="477"/>
      <c r="UMY928" s="477"/>
      <c r="UMZ928" s="477"/>
      <c r="UNA928" s="477"/>
      <c r="UNB928" s="477"/>
      <c r="UNC928" s="477"/>
      <c r="UND928" s="477"/>
      <c r="UNE928" s="477"/>
      <c r="UNF928" s="477"/>
      <c r="UNG928" s="477"/>
      <c r="UNH928" s="477"/>
      <c r="UNI928" s="477"/>
      <c r="UNJ928" s="477"/>
      <c r="UNK928" s="477"/>
      <c r="UNL928" s="477"/>
      <c r="UNM928" s="477"/>
      <c r="UNN928" s="477"/>
      <c r="UNO928" s="477"/>
      <c r="UNP928" s="477"/>
      <c r="UNQ928" s="477"/>
      <c r="UNR928" s="477"/>
      <c r="UNS928" s="477"/>
      <c r="UNT928" s="477"/>
      <c r="UNU928" s="477"/>
      <c r="UNV928" s="477"/>
      <c r="UNW928" s="477"/>
      <c r="UNX928" s="477"/>
      <c r="UNY928" s="477"/>
      <c r="UNZ928" s="477"/>
      <c r="UOA928" s="477"/>
      <c r="UOB928" s="477"/>
      <c r="UOC928" s="477"/>
      <c r="UOD928" s="477"/>
      <c r="UOE928" s="477"/>
      <c r="UOF928" s="477"/>
      <c r="UOG928" s="477"/>
      <c r="UOH928" s="477"/>
      <c r="UOI928" s="477"/>
      <c r="UOJ928" s="477"/>
      <c r="UOK928" s="477"/>
      <c r="UOL928" s="477"/>
      <c r="UOM928" s="477"/>
      <c r="UON928" s="477"/>
      <c r="UOO928" s="477"/>
      <c r="UOP928" s="477"/>
      <c r="UOQ928" s="477"/>
      <c r="UOR928" s="477"/>
      <c r="UOS928" s="477"/>
      <c r="UOT928" s="477"/>
      <c r="UOU928" s="477"/>
      <c r="UOV928" s="477"/>
      <c r="UOW928" s="477"/>
      <c r="UOX928" s="477"/>
      <c r="UOY928" s="477"/>
      <c r="UOZ928" s="477"/>
      <c r="UPA928" s="477"/>
      <c r="UPB928" s="477"/>
      <c r="UPC928" s="477"/>
      <c r="UPD928" s="477"/>
      <c r="UPE928" s="477"/>
      <c r="UPF928" s="477"/>
      <c r="UPG928" s="477"/>
      <c r="UPH928" s="477"/>
      <c r="UPI928" s="477"/>
      <c r="UPJ928" s="477"/>
      <c r="UPK928" s="477"/>
      <c r="UPL928" s="477"/>
      <c r="UPM928" s="477"/>
      <c r="UPN928" s="477"/>
      <c r="UPO928" s="477"/>
      <c r="UPP928" s="477"/>
      <c r="UPQ928" s="477"/>
      <c r="UPR928" s="477"/>
      <c r="UPS928" s="477"/>
      <c r="UPT928" s="477"/>
      <c r="UPU928" s="477"/>
      <c r="UPV928" s="477"/>
      <c r="UPW928" s="477"/>
      <c r="UPX928" s="477"/>
      <c r="UPY928" s="477"/>
      <c r="UPZ928" s="477"/>
      <c r="UQA928" s="477"/>
      <c r="UQB928" s="477"/>
      <c r="UQC928" s="477"/>
      <c r="UQD928" s="477"/>
      <c r="UQE928" s="477"/>
      <c r="UQF928" s="477"/>
      <c r="UQG928" s="477"/>
      <c r="UQH928" s="477"/>
      <c r="UQI928" s="477"/>
      <c r="UQJ928" s="477"/>
      <c r="UQK928" s="477"/>
      <c r="UQL928" s="477"/>
      <c r="UQM928" s="477"/>
      <c r="UQN928" s="477"/>
      <c r="UQO928" s="477"/>
      <c r="UQP928" s="477"/>
      <c r="UQQ928" s="477"/>
      <c r="UQR928" s="477"/>
      <c r="UQS928" s="477"/>
      <c r="UQT928" s="477"/>
      <c r="UQU928" s="477"/>
      <c r="UQV928" s="477"/>
      <c r="UQW928" s="477"/>
      <c r="UQX928" s="477"/>
      <c r="UQY928" s="477"/>
      <c r="UQZ928" s="477"/>
      <c r="URA928" s="477"/>
      <c r="URB928" s="477"/>
      <c r="URC928" s="477"/>
      <c r="URD928" s="477"/>
      <c r="URE928" s="477"/>
      <c r="URF928" s="477"/>
      <c r="URG928" s="477"/>
      <c r="URH928" s="477"/>
      <c r="URI928" s="477"/>
      <c r="URJ928" s="477"/>
      <c r="URK928" s="477"/>
      <c r="URL928" s="477"/>
      <c r="URM928" s="477"/>
      <c r="URN928" s="477"/>
      <c r="URO928" s="477"/>
      <c r="URP928" s="477"/>
      <c r="URQ928" s="477"/>
      <c r="URR928" s="477"/>
      <c r="URS928" s="477"/>
      <c r="URT928" s="477"/>
      <c r="URU928" s="477"/>
      <c r="URV928" s="477"/>
      <c r="URW928" s="477"/>
      <c r="URX928" s="477"/>
      <c r="URY928" s="477"/>
      <c r="URZ928" s="477"/>
      <c r="USA928" s="477"/>
      <c r="USB928" s="477"/>
      <c r="USC928" s="477"/>
      <c r="USD928" s="477"/>
      <c r="USE928" s="477"/>
      <c r="USF928" s="477"/>
      <c r="USG928" s="477"/>
      <c r="USH928" s="477"/>
      <c r="USI928" s="477"/>
      <c r="USJ928" s="477"/>
      <c r="USK928" s="477"/>
      <c r="USL928" s="477"/>
      <c r="USM928" s="477"/>
      <c r="USN928" s="477"/>
      <c r="USO928" s="477"/>
      <c r="USP928" s="477"/>
      <c r="USQ928" s="477"/>
      <c r="USR928" s="477"/>
      <c r="USS928" s="477"/>
      <c r="UST928" s="477"/>
      <c r="USU928" s="477"/>
      <c r="USV928" s="477"/>
      <c r="USW928" s="477"/>
      <c r="USX928" s="477"/>
      <c r="USY928" s="477"/>
      <c r="USZ928" s="477"/>
      <c r="UTA928" s="477"/>
      <c r="UTB928" s="477"/>
      <c r="UTC928" s="477"/>
      <c r="UTD928" s="477"/>
      <c r="UTE928" s="477"/>
      <c r="UTF928" s="477"/>
      <c r="UTG928" s="477"/>
      <c r="UTH928" s="477"/>
      <c r="UTI928" s="477"/>
      <c r="UTJ928" s="477"/>
      <c r="UTK928" s="477"/>
      <c r="UTL928" s="477"/>
      <c r="UTM928" s="477"/>
      <c r="UTN928" s="477"/>
      <c r="UTO928" s="477"/>
      <c r="UTP928" s="477"/>
      <c r="UTQ928" s="477"/>
      <c r="UTR928" s="477"/>
      <c r="UTS928" s="477"/>
      <c r="UTT928" s="477"/>
      <c r="UTU928" s="477"/>
      <c r="UTV928" s="477"/>
      <c r="UTW928" s="477"/>
      <c r="UTX928" s="477"/>
      <c r="UTY928" s="477"/>
      <c r="UTZ928" s="477"/>
      <c r="UUA928" s="477"/>
      <c r="UUB928" s="477"/>
      <c r="UUC928" s="477"/>
      <c r="UUD928" s="477"/>
      <c r="UUE928" s="477"/>
      <c r="UUF928" s="477"/>
      <c r="UUG928" s="477"/>
      <c r="UUH928" s="477"/>
      <c r="UUI928" s="477"/>
      <c r="UUJ928" s="477"/>
      <c r="UUK928" s="477"/>
      <c r="UUL928" s="477"/>
      <c r="UUM928" s="477"/>
      <c r="UUN928" s="477"/>
      <c r="UUO928" s="477"/>
      <c r="UUP928" s="477"/>
      <c r="UUQ928" s="477"/>
      <c r="UUR928" s="477"/>
      <c r="UUS928" s="477"/>
      <c r="UUT928" s="477"/>
      <c r="UUU928" s="477"/>
      <c r="UUV928" s="477"/>
      <c r="UUW928" s="477"/>
      <c r="UUX928" s="477"/>
      <c r="UUY928" s="477"/>
      <c r="UUZ928" s="477"/>
      <c r="UVA928" s="477"/>
      <c r="UVB928" s="477"/>
      <c r="UVC928" s="477"/>
      <c r="UVD928" s="477"/>
      <c r="UVE928" s="477"/>
      <c r="UVF928" s="477"/>
      <c r="UVG928" s="477"/>
      <c r="UVH928" s="477"/>
      <c r="UVI928" s="477"/>
      <c r="UVJ928" s="477"/>
      <c r="UVK928" s="477"/>
      <c r="UVL928" s="477"/>
      <c r="UVM928" s="477"/>
      <c r="UVN928" s="477"/>
      <c r="UVO928" s="477"/>
      <c r="UVP928" s="477"/>
      <c r="UVQ928" s="477"/>
      <c r="UVR928" s="477"/>
      <c r="UVS928" s="477"/>
      <c r="UVT928" s="477"/>
      <c r="UVU928" s="477"/>
      <c r="UVV928" s="477"/>
      <c r="UVW928" s="477"/>
      <c r="UVX928" s="477"/>
      <c r="UVY928" s="477"/>
      <c r="UVZ928" s="477"/>
      <c r="UWA928" s="477"/>
      <c r="UWB928" s="477"/>
      <c r="UWC928" s="477"/>
      <c r="UWD928" s="477"/>
      <c r="UWE928" s="477"/>
      <c r="UWF928" s="477"/>
      <c r="UWG928" s="477"/>
      <c r="UWH928" s="477"/>
      <c r="UWI928" s="477"/>
      <c r="UWJ928" s="477"/>
      <c r="UWK928" s="477"/>
      <c r="UWL928" s="477"/>
      <c r="UWM928" s="477"/>
      <c r="UWN928" s="477"/>
      <c r="UWO928" s="477"/>
      <c r="UWP928" s="477"/>
      <c r="UWQ928" s="477"/>
      <c r="UWR928" s="477"/>
      <c r="UWS928" s="477"/>
      <c r="UWT928" s="477"/>
      <c r="UWU928" s="477"/>
      <c r="UWV928" s="477"/>
      <c r="UWW928" s="477"/>
      <c r="UWX928" s="477"/>
      <c r="UWY928" s="477"/>
      <c r="UWZ928" s="477"/>
      <c r="UXA928" s="477"/>
      <c r="UXB928" s="477"/>
      <c r="UXC928" s="477"/>
      <c r="UXD928" s="477"/>
      <c r="UXE928" s="477"/>
      <c r="UXF928" s="477"/>
      <c r="UXG928" s="477"/>
      <c r="UXH928" s="477"/>
      <c r="UXI928" s="477"/>
      <c r="UXJ928" s="477"/>
      <c r="UXK928" s="477"/>
      <c r="UXL928" s="477"/>
      <c r="UXM928" s="477"/>
      <c r="UXN928" s="477"/>
      <c r="UXO928" s="477"/>
      <c r="UXP928" s="477"/>
      <c r="UXQ928" s="477"/>
      <c r="UXR928" s="477"/>
      <c r="UXS928" s="477"/>
      <c r="UXT928" s="477"/>
      <c r="UXU928" s="477"/>
      <c r="UXV928" s="477"/>
      <c r="UXW928" s="477"/>
      <c r="UXX928" s="477"/>
      <c r="UXY928" s="477"/>
      <c r="UXZ928" s="477"/>
      <c r="UYA928" s="477"/>
      <c r="UYB928" s="477"/>
      <c r="UYC928" s="477"/>
      <c r="UYD928" s="477"/>
      <c r="UYE928" s="477"/>
      <c r="UYF928" s="477"/>
      <c r="UYG928" s="477"/>
      <c r="UYH928" s="477"/>
      <c r="UYI928" s="477"/>
      <c r="UYJ928" s="477"/>
      <c r="UYK928" s="477"/>
      <c r="UYL928" s="477"/>
      <c r="UYM928" s="477"/>
      <c r="UYN928" s="477"/>
      <c r="UYO928" s="477"/>
      <c r="UYP928" s="477"/>
      <c r="UYQ928" s="477"/>
      <c r="UYR928" s="477"/>
      <c r="UYS928" s="477"/>
      <c r="UYT928" s="477"/>
      <c r="UYU928" s="477"/>
      <c r="UYV928" s="477"/>
      <c r="UYW928" s="477"/>
      <c r="UYX928" s="477"/>
      <c r="UYY928" s="477"/>
      <c r="UYZ928" s="477"/>
      <c r="UZA928" s="477"/>
      <c r="UZB928" s="477"/>
      <c r="UZC928" s="477"/>
      <c r="UZD928" s="477"/>
      <c r="UZE928" s="477"/>
      <c r="UZF928" s="477"/>
      <c r="UZG928" s="477"/>
      <c r="UZH928" s="477"/>
      <c r="UZI928" s="477"/>
      <c r="UZJ928" s="477"/>
      <c r="UZK928" s="477"/>
      <c r="UZL928" s="477"/>
      <c r="UZM928" s="477"/>
      <c r="UZN928" s="477"/>
      <c r="UZO928" s="477"/>
      <c r="UZP928" s="477"/>
      <c r="UZQ928" s="477"/>
      <c r="UZR928" s="477"/>
      <c r="UZS928" s="477"/>
      <c r="UZT928" s="477"/>
      <c r="UZU928" s="477"/>
      <c r="UZV928" s="477"/>
      <c r="UZW928" s="477"/>
      <c r="UZX928" s="477"/>
      <c r="UZY928" s="477"/>
      <c r="UZZ928" s="477"/>
      <c r="VAA928" s="477"/>
      <c r="VAB928" s="477"/>
      <c r="VAC928" s="477"/>
      <c r="VAD928" s="477"/>
      <c r="VAE928" s="477"/>
      <c r="VAF928" s="477"/>
      <c r="VAG928" s="477"/>
      <c r="VAH928" s="477"/>
      <c r="VAI928" s="477"/>
      <c r="VAJ928" s="477"/>
      <c r="VAK928" s="477"/>
      <c r="VAL928" s="477"/>
      <c r="VAM928" s="477"/>
      <c r="VAN928" s="477"/>
      <c r="VAO928" s="477"/>
      <c r="VAP928" s="477"/>
      <c r="VAQ928" s="477"/>
      <c r="VAR928" s="477"/>
      <c r="VAS928" s="477"/>
      <c r="VAT928" s="477"/>
      <c r="VAU928" s="477"/>
      <c r="VAV928" s="477"/>
      <c r="VAW928" s="477"/>
      <c r="VAX928" s="477"/>
      <c r="VAY928" s="477"/>
      <c r="VAZ928" s="477"/>
      <c r="VBA928" s="477"/>
      <c r="VBB928" s="477"/>
      <c r="VBC928" s="477"/>
      <c r="VBD928" s="477"/>
      <c r="VBE928" s="477"/>
      <c r="VBF928" s="477"/>
      <c r="VBG928" s="477"/>
      <c r="VBH928" s="477"/>
      <c r="VBI928" s="477"/>
      <c r="VBJ928" s="477"/>
      <c r="VBK928" s="477"/>
      <c r="VBL928" s="477"/>
      <c r="VBM928" s="477"/>
      <c r="VBN928" s="477"/>
      <c r="VBO928" s="477"/>
      <c r="VBP928" s="477"/>
      <c r="VBQ928" s="477"/>
      <c r="VBR928" s="477"/>
      <c r="VBS928" s="477"/>
      <c r="VBT928" s="477"/>
      <c r="VBU928" s="477"/>
      <c r="VBV928" s="477"/>
      <c r="VBW928" s="477"/>
      <c r="VBX928" s="477"/>
      <c r="VBY928" s="477"/>
      <c r="VBZ928" s="477"/>
      <c r="VCA928" s="477"/>
      <c r="VCB928" s="477"/>
      <c r="VCC928" s="477"/>
      <c r="VCD928" s="477"/>
      <c r="VCE928" s="477"/>
      <c r="VCF928" s="477"/>
      <c r="VCG928" s="477"/>
      <c r="VCH928" s="477"/>
      <c r="VCI928" s="477"/>
      <c r="VCJ928" s="477"/>
      <c r="VCK928" s="477"/>
      <c r="VCL928" s="477"/>
      <c r="VCM928" s="477"/>
      <c r="VCN928" s="477"/>
      <c r="VCO928" s="477"/>
      <c r="VCP928" s="477"/>
      <c r="VCQ928" s="477"/>
      <c r="VCR928" s="477"/>
      <c r="VCS928" s="477"/>
      <c r="VCT928" s="477"/>
      <c r="VCU928" s="477"/>
      <c r="VCV928" s="477"/>
      <c r="VCW928" s="477"/>
      <c r="VCX928" s="477"/>
      <c r="VCY928" s="477"/>
      <c r="VCZ928" s="477"/>
      <c r="VDA928" s="477"/>
      <c r="VDB928" s="477"/>
      <c r="VDC928" s="477"/>
      <c r="VDD928" s="477"/>
      <c r="VDE928" s="477"/>
      <c r="VDF928" s="477"/>
      <c r="VDG928" s="477"/>
      <c r="VDH928" s="477"/>
      <c r="VDI928" s="477"/>
      <c r="VDJ928" s="477"/>
      <c r="VDK928" s="477"/>
      <c r="VDL928" s="477"/>
      <c r="VDM928" s="477"/>
      <c r="VDN928" s="477"/>
      <c r="VDO928" s="477"/>
      <c r="VDP928" s="477"/>
      <c r="VDQ928" s="477"/>
      <c r="VDR928" s="477"/>
      <c r="VDS928" s="477"/>
      <c r="VDT928" s="477"/>
      <c r="VDU928" s="477"/>
      <c r="VDV928" s="477"/>
      <c r="VDW928" s="477"/>
      <c r="VDX928" s="477"/>
      <c r="VDY928" s="477"/>
      <c r="VDZ928" s="477"/>
      <c r="VEA928" s="477"/>
      <c r="VEB928" s="477"/>
      <c r="VEC928" s="477"/>
      <c r="VED928" s="477"/>
      <c r="VEE928" s="477"/>
      <c r="VEF928" s="477"/>
      <c r="VEG928" s="477"/>
      <c r="VEH928" s="477"/>
      <c r="VEI928" s="477"/>
      <c r="VEJ928" s="477"/>
      <c r="VEK928" s="477"/>
      <c r="VEL928" s="477"/>
      <c r="VEM928" s="477"/>
      <c r="VEN928" s="477"/>
      <c r="VEO928" s="477"/>
      <c r="VEP928" s="477"/>
      <c r="VEQ928" s="477"/>
      <c r="VER928" s="477"/>
      <c r="VES928" s="477"/>
      <c r="VET928" s="477"/>
      <c r="VEU928" s="477"/>
      <c r="VEV928" s="477"/>
      <c r="VEW928" s="477"/>
      <c r="VEX928" s="477"/>
      <c r="VEY928" s="477"/>
      <c r="VEZ928" s="477"/>
      <c r="VFA928" s="477"/>
      <c r="VFB928" s="477"/>
      <c r="VFC928" s="477"/>
      <c r="VFD928" s="477"/>
      <c r="VFE928" s="477"/>
      <c r="VFF928" s="477"/>
      <c r="VFG928" s="477"/>
      <c r="VFH928" s="477"/>
      <c r="VFI928" s="477"/>
      <c r="VFJ928" s="477"/>
      <c r="VFK928" s="477"/>
      <c r="VFL928" s="477"/>
      <c r="VFM928" s="477"/>
      <c r="VFN928" s="477"/>
      <c r="VFO928" s="477"/>
      <c r="VFP928" s="477"/>
      <c r="VFQ928" s="477"/>
      <c r="VFR928" s="477"/>
      <c r="VFS928" s="477"/>
      <c r="VFT928" s="477"/>
      <c r="VFU928" s="477"/>
      <c r="VFV928" s="477"/>
      <c r="VFW928" s="477"/>
      <c r="VFX928" s="477"/>
      <c r="VFY928" s="477"/>
      <c r="VFZ928" s="477"/>
      <c r="VGA928" s="477"/>
      <c r="VGB928" s="477"/>
      <c r="VGC928" s="477"/>
      <c r="VGD928" s="477"/>
      <c r="VGE928" s="477"/>
      <c r="VGF928" s="477"/>
      <c r="VGG928" s="477"/>
      <c r="VGH928" s="477"/>
      <c r="VGI928" s="477"/>
      <c r="VGJ928" s="477"/>
      <c r="VGK928" s="477"/>
      <c r="VGL928" s="477"/>
      <c r="VGM928" s="477"/>
      <c r="VGN928" s="477"/>
      <c r="VGO928" s="477"/>
      <c r="VGP928" s="477"/>
      <c r="VGQ928" s="477"/>
      <c r="VGR928" s="477"/>
      <c r="VGS928" s="477"/>
      <c r="VGT928" s="477"/>
      <c r="VGU928" s="477"/>
      <c r="VGV928" s="477"/>
      <c r="VGW928" s="477"/>
      <c r="VGX928" s="477"/>
      <c r="VGY928" s="477"/>
      <c r="VGZ928" s="477"/>
      <c r="VHA928" s="477"/>
      <c r="VHB928" s="477"/>
      <c r="VHC928" s="477"/>
      <c r="VHD928" s="477"/>
      <c r="VHE928" s="477"/>
      <c r="VHF928" s="477"/>
      <c r="VHG928" s="477"/>
      <c r="VHH928" s="477"/>
      <c r="VHI928" s="477"/>
      <c r="VHJ928" s="477"/>
      <c r="VHK928" s="477"/>
      <c r="VHL928" s="477"/>
      <c r="VHM928" s="477"/>
      <c r="VHN928" s="477"/>
      <c r="VHO928" s="477"/>
      <c r="VHP928" s="477"/>
      <c r="VHQ928" s="477"/>
      <c r="VHR928" s="477"/>
      <c r="VHS928" s="477"/>
      <c r="VHT928" s="477"/>
      <c r="VHU928" s="477"/>
      <c r="VHV928" s="477"/>
      <c r="VHW928" s="477"/>
      <c r="VHX928" s="477"/>
      <c r="VHY928" s="477"/>
      <c r="VHZ928" s="477"/>
      <c r="VIA928" s="477"/>
      <c r="VIB928" s="477"/>
      <c r="VIC928" s="477"/>
      <c r="VID928" s="477"/>
      <c r="VIE928" s="477"/>
      <c r="VIF928" s="477"/>
      <c r="VIG928" s="477"/>
      <c r="VIH928" s="477"/>
      <c r="VII928" s="477"/>
      <c r="VIJ928" s="477"/>
      <c r="VIK928" s="477"/>
      <c r="VIL928" s="477"/>
      <c r="VIM928" s="477"/>
      <c r="VIN928" s="477"/>
      <c r="VIO928" s="477"/>
      <c r="VIP928" s="477"/>
      <c r="VIQ928" s="477"/>
      <c r="VIR928" s="477"/>
      <c r="VIS928" s="477"/>
      <c r="VIT928" s="477"/>
      <c r="VIU928" s="477"/>
      <c r="VIV928" s="477"/>
      <c r="VIW928" s="477"/>
      <c r="VIX928" s="477"/>
      <c r="VIY928" s="477"/>
      <c r="VIZ928" s="477"/>
      <c r="VJA928" s="477"/>
      <c r="VJB928" s="477"/>
      <c r="VJC928" s="477"/>
      <c r="VJD928" s="477"/>
      <c r="VJE928" s="477"/>
      <c r="VJF928" s="477"/>
      <c r="VJG928" s="477"/>
      <c r="VJH928" s="477"/>
      <c r="VJI928" s="477"/>
      <c r="VJJ928" s="477"/>
      <c r="VJK928" s="477"/>
      <c r="VJL928" s="477"/>
      <c r="VJM928" s="477"/>
      <c r="VJN928" s="477"/>
      <c r="VJO928" s="477"/>
      <c r="VJP928" s="477"/>
      <c r="VJQ928" s="477"/>
      <c r="VJR928" s="477"/>
      <c r="VJS928" s="477"/>
      <c r="VJT928" s="477"/>
      <c r="VJU928" s="477"/>
      <c r="VJV928" s="477"/>
      <c r="VJW928" s="477"/>
      <c r="VJX928" s="477"/>
      <c r="VJY928" s="477"/>
      <c r="VJZ928" s="477"/>
      <c r="VKA928" s="477"/>
      <c r="VKB928" s="477"/>
      <c r="VKC928" s="477"/>
      <c r="VKD928" s="477"/>
      <c r="VKE928" s="477"/>
      <c r="VKF928" s="477"/>
      <c r="VKG928" s="477"/>
      <c r="VKH928" s="477"/>
      <c r="VKI928" s="477"/>
      <c r="VKJ928" s="477"/>
      <c r="VKK928" s="477"/>
      <c r="VKL928" s="477"/>
      <c r="VKM928" s="477"/>
      <c r="VKN928" s="477"/>
      <c r="VKO928" s="477"/>
      <c r="VKP928" s="477"/>
      <c r="VKQ928" s="477"/>
      <c r="VKR928" s="477"/>
      <c r="VKS928" s="477"/>
      <c r="VKT928" s="477"/>
      <c r="VKU928" s="477"/>
      <c r="VKV928" s="477"/>
      <c r="VKW928" s="477"/>
      <c r="VKX928" s="477"/>
      <c r="VKY928" s="477"/>
      <c r="VKZ928" s="477"/>
      <c r="VLA928" s="477"/>
      <c r="VLB928" s="477"/>
      <c r="VLC928" s="477"/>
      <c r="VLD928" s="477"/>
      <c r="VLE928" s="477"/>
      <c r="VLF928" s="477"/>
      <c r="VLG928" s="477"/>
      <c r="VLH928" s="477"/>
      <c r="VLI928" s="477"/>
      <c r="VLJ928" s="477"/>
      <c r="VLK928" s="477"/>
      <c r="VLL928" s="477"/>
      <c r="VLM928" s="477"/>
      <c r="VLN928" s="477"/>
      <c r="VLO928" s="477"/>
      <c r="VLP928" s="477"/>
      <c r="VLQ928" s="477"/>
      <c r="VLR928" s="477"/>
      <c r="VLS928" s="477"/>
      <c r="VLT928" s="477"/>
      <c r="VLU928" s="477"/>
      <c r="VLV928" s="477"/>
      <c r="VLW928" s="477"/>
      <c r="VLX928" s="477"/>
      <c r="VLY928" s="477"/>
      <c r="VLZ928" s="477"/>
      <c r="VMA928" s="477"/>
      <c r="VMB928" s="477"/>
      <c r="VMC928" s="477"/>
      <c r="VMD928" s="477"/>
      <c r="VME928" s="477"/>
      <c r="VMF928" s="477"/>
      <c r="VMG928" s="477"/>
      <c r="VMH928" s="477"/>
      <c r="VMI928" s="477"/>
      <c r="VMJ928" s="477"/>
      <c r="VMK928" s="477"/>
      <c r="VML928" s="477"/>
      <c r="VMM928" s="477"/>
      <c r="VMN928" s="477"/>
      <c r="VMO928" s="477"/>
      <c r="VMP928" s="477"/>
      <c r="VMQ928" s="477"/>
      <c r="VMR928" s="477"/>
      <c r="VMS928" s="477"/>
      <c r="VMT928" s="477"/>
      <c r="VMU928" s="477"/>
      <c r="VMV928" s="477"/>
      <c r="VMW928" s="477"/>
      <c r="VMX928" s="477"/>
      <c r="VMY928" s="477"/>
      <c r="VMZ928" s="477"/>
      <c r="VNA928" s="477"/>
      <c r="VNB928" s="477"/>
      <c r="VNC928" s="477"/>
      <c r="VND928" s="477"/>
      <c r="VNE928" s="477"/>
      <c r="VNF928" s="477"/>
      <c r="VNG928" s="477"/>
      <c r="VNH928" s="477"/>
      <c r="VNI928" s="477"/>
      <c r="VNJ928" s="477"/>
      <c r="VNK928" s="477"/>
      <c r="VNL928" s="477"/>
      <c r="VNM928" s="477"/>
      <c r="VNN928" s="477"/>
      <c r="VNO928" s="477"/>
      <c r="VNP928" s="477"/>
      <c r="VNQ928" s="477"/>
      <c r="VNR928" s="477"/>
      <c r="VNS928" s="477"/>
      <c r="VNT928" s="477"/>
      <c r="VNU928" s="477"/>
      <c r="VNV928" s="477"/>
      <c r="VNW928" s="477"/>
      <c r="VNX928" s="477"/>
      <c r="VNY928" s="477"/>
      <c r="VNZ928" s="477"/>
      <c r="VOA928" s="477"/>
      <c r="VOB928" s="477"/>
      <c r="VOC928" s="477"/>
      <c r="VOD928" s="477"/>
      <c r="VOE928" s="477"/>
      <c r="VOF928" s="477"/>
      <c r="VOG928" s="477"/>
      <c r="VOH928" s="477"/>
      <c r="VOI928" s="477"/>
      <c r="VOJ928" s="477"/>
      <c r="VOK928" s="477"/>
      <c r="VOL928" s="477"/>
      <c r="VOM928" s="477"/>
      <c r="VON928" s="477"/>
      <c r="VOO928" s="477"/>
      <c r="VOP928" s="477"/>
      <c r="VOQ928" s="477"/>
      <c r="VOR928" s="477"/>
      <c r="VOS928" s="477"/>
      <c r="VOT928" s="477"/>
      <c r="VOU928" s="477"/>
      <c r="VOV928" s="477"/>
      <c r="VOW928" s="477"/>
      <c r="VOX928" s="477"/>
      <c r="VOY928" s="477"/>
      <c r="VOZ928" s="477"/>
      <c r="VPA928" s="477"/>
      <c r="VPB928" s="477"/>
      <c r="VPC928" s="477"/>
      <c r="VPD928" s="477"/>
      <c r="VPE928" s="477"/>
      <c r="VPF928" s="477"/>
      <c r="VPG928" s="477"/>
      <c r="VPH928" s="477"/>
      <c r="VPI928" s="477"/>
      <c r="VPJ928" s="477"/>
      <c r="VPK928" s="477"/>
      <c r="VPL928" s="477"/>
      <c r="VPM928" s="477"/>
      <c r="VPN928" s="477"/>
      <c r="VPO928" s="477"/>
      <c r="VPP928" s="477"/>
      <c r="VPQ928" s="477"/>
      <c r="VPR928" s="477"/>
      <c r="VPS928" s="477"/>
      <c r="VPT928" s="477"/>
      <c r="VPU928" s="477"/>
      <c r="VPV928" s="477"/>
      <c r="VPW928" s="477"/>
      <c r="VPX928" s="477"/>
      <c r="VPY928" s="477"/>
      <c r="VPZ928" s="477"/>
      <c r="VQA928" s="477"/>
      <c r="VQB928" s="477"/>
      <c r="VQC928" s="477"/>
      <c r="VQD928" s="477"/>
      <c r="VQE928" s="477"/>
      <c r="VQF928" s="477"/>
      <c r="VQG928" s="477"/>
      <c r="VQH928" s="477"/>
      <c r="VQI928" s="477"/>
      <c r="VQJ928" s="477"/>
      <c r="VQK928" s="477"/>
      <c r="VQL928" s="477"/>
      <c r="VQM928" s="477"/>
      <c r="VQN928" s="477"/>
      <c r="VQO928" s="477"/>
      <c r="VQP928" s="477"/>
      <c r="VQQ928" s="477"/>
      <c r="VQR928" s="477"/>
      <c r="VQS928" s="477"/>
      <c r="VQT928" s="477"/>
      <c r="VQU928" s="477"/>
      <c r="VQV928" s="477"/>
      <c r="VQW928" s="477"/>
      <c r="VQX928" s="477"/>
      <c r="VQY928" s="477"/>
      <c r="VQZ928" s="477"/>
      <c r="VRA928" s="477"/>
      <c r="VRB928" s="477"/>
      <c r="VRC928" s="477"/>
      <c r="VRD928" s="477"/>
      <c r="VRE928" s="477"/>
      <c r="VRF928" s="477"/>
      <c r="VRG928" s="477"/>
      <c r="VRH928" s="477"/>
      <c r="VRI928" s="477"/>
      <c r="VRJ928" s="477"/>
      <c r="VRK928" s="477"/>
      <c r="VRL928" s="477"/>
      <c r="VRM928" s="477"/>
      <c r="VRN928" s="477"/>
      <c r="VRO928" s="477"/>
      <c r="VRP928" s="477"/>
      <c r="VRQ928" s="477"/>
      <c r="VRR928" s="477"/>
      <c r="VRS928" s="477"/>
      <c r="VRT928" s="477"/>
      <c r="VRU928" s="477"/>
      <c r="VRV928" s="477"/>
      <c r="VRW928" s="477"/>
      <c r="VRX928" s="477"/>
      <c r="VRY928" s="477"/>
      <c r="VRZ928" s="477"/>
      <c r="VSA928" s="477"/>
      <c r="VSB928" s="477"/>
      <c r="VSC928" s="477"/>
      <c r="VSD928" s="477"/>
      <c r="VSE928" s="477"/>
      <c r="VSF928" s="477"/>
      <c r="VSG928" s="477"/>
      <c r="VSH928" s="477"/>
      <c r="VSI928" s="477"/>
      <c r="VSJ928" s="477"/>
      <c r="VSK928" s="477"/>
      <c r="VSL928" s="477"/>
      <c r="VSM928" s="477"/>
      <c r="VSN928" s="477"/>
      <c r="VSO928" s="477"/>
      <c r="VSP928" s="477"/>
      <c r="VSQ928" s="477"/>
      <c r="VSR928" s="477"/>
      <c r="VSS928" s="477"/>
      <c r="VST928" s="477"/>
      <c r="VSU928" s="477"/>
      <c r="VSV928" s="477"/>
      <c r="VSW928" s="477"/>
      <c r="VSX928" s="477"/>
      <c r="VSY928" s="477"/>
      <c r="VSZ928" s="477"/>
      <c r="VTA928" s="477"/>
      <c r="VTB928" s="477"/>
      <c r="VTC928" s="477"/>
      <c r="VTD928" s="477"/>
      <c r="VTE928" s="477"/>
      <c r="VTF928" s="477"/>
      <c r="VTG928" s="477"/>
      <c r="VTH928" s="477"/>
      <c r="VTI928" s="477"/>
      <c r="VTJ928" s="477"/>
      <c r="VTK928" s="477"/>
      <c r="VTL928" s="477"/>
      <c r="VTM928" s="477"/>
      <c r="VTN928" s="477"/>
      <c r="VTO928" s="477"/>
      <c r="VTP928" s="477"/>
      <c r="VTQ928" s="477"/>
      <c r="VTR928" s="477"/>
      <c r="VTS928" s="477"/>
      <c r="VTT928" s="477"/>
      <c r="VTU928" s="477"/>
      <c r="VTV928" s="477"/>
      <c r="VTW928" s="477"/>
      <c r="VTX928" s="477"/>
      <c r="VTY928" s="477"/>
      <c r="VTZ928" s="477"/>
      <c r="VUA928" s="477"/>
      <c r="VUB928" s="477"/>
      <c r="VUC928" s="477"/>
      <c r="VUD928" s="477"/>
      <c r="VUE928" s="477"/>
      <c r="VUF928" s="477"/>
      <c r="VUG928" s="477"/>
      <c r="VUH928" s="477"/>
      <c r="VUI928" s="477"/>
      <c r="VUJ928" s="477"/>
      <c r="VUK928" s="477"/>
      <c r="VUL928" s="477"/>
      <c r="VUM928" s="477"/>
      <c r="VUN928" s="477"/>
      <c r="VUO928" s="477"/>
      <c r="VUP928" s="477"/>
      <c r="VUQ928" s="477"/>
      <c r="VUR928" s="477"/>
      <c r="VUS928" s="477"/>
      <c r="VUT928" s="477"/>
      <c r="VUU928" s="477"/>
      <c r="VUV928" s="477"/>
      <c r="VUW928" s="477"/>
      <c r="VUX928" s="477"/>
      <c r="VUY928" s="477"/>
      <c r="VUZ928" s="477"/>
      <c r="VVA928" s="477"/>
      <c r="VVB928" s="477"/>
      <c r="VVC928" s="477"/>
      <c r="VVD928" s="477"/>
      <c r="VVE928" s="477"/>
      <c r="VVF928" s="477"/>
      <c r="VVG928" s="477"/>
      <c r="VVH928" s="477"/>
      <c r="VVI928" s="477"/>
      <c r="VVJ928" s="477"/>
      <c r="VVK928" s="477"/>
      <c r="VVL928" s="477"/>
      <c r="VVM928" s="477"/>
      <c r="VVN928" s="477"/>
      <c r="VVO928" s="477"/>
      <c r="VVP928" s="477"/>
      <c r="VVQ928" s="477"/>
      <c r="VVR928" s="477"/>
      <c r="VVS928" s="477"/>
      <c r="VVT928" s="477"/>
      <c r="VVU928" s="477"/>
      <c r="VVV928" s="477"/>
      <c r="VVW928" s="477"/>
      <c r="VVX928" s="477"/>
      <c r="VVY928" s="477"/>
      <c r="VVZ928" s="477"/>
      <c r="VWA928" s="477"/>
      <c r="VWB928" s="477"/>
      <c r="VWC928" s="477"/>
      <c r="VWD928" s="477"/>
      <c r="VWE928" s="477"/>
      <c r="VWF928" s="477"/>
      <c r="VWG928" s="477"/>
      <c r="VWH928" s="477"/>
      <c r="VWI928" s="477"/>
      <c r="VWJ928" s="477"/>
      <c r="VWK928" s="477"/>
      <c r="VWL928" s="477"/>
      <c r="VWM928" s="477"/>
      <c r="VWN928" s="477"/>
      <c r="VWO928" s="477"/>
      <c r="VWP928" s="477"/>
      <c r="VWQ928" s="477"/>
      <c r="VWR928" s="477"/>
      <c r="VWS928" s="477"/>
      <c r="VWT928" s="477"/>
      <c r="VWU928" s="477"/>
      <c r="VWV928" s="477"/>
      <c r="VWW928" s="477"/>
      <c r="VWX928" s="477"/>
      <c r="VWY928" s="477"/>
      <c r="VWZ928" s="477"/>
      <c r="VXA928" s="477"/>
      <c r="VXB928" s="477"/>
      <c r="VXC928" s="477"/>
      <c r="VXD928" s="477"/>
      <c r="VXE928" s="477"/>
      <c r="VXF928" s="477"/>
      <c r="VXG928" s="477"/>
      <c r="VXH928" s="477"/>
      <c r="VXI928" s="477"/>
      <c r="VXJ928" s="477"/>
      <c r="VXK928" s="477"/>
      <c r="VXL928" s="477"/>
      <c r="VXM928" s="477"/>
      <c r="VXN928" s="477"/>
      <c r="VXO928" s="477"/>
      <c r="VXP928" s="477"/>
      <c r="VXQ928" s="477"/>
      <c r="VXR928" s="477"/>
      <c r="VXS928" s="477"/>
      <c r="VXT928" s="477"/>
      <c r="VXU928" s="477"/>
      <c r="VXV928" s="477"/>
      <c r="VXW928" s="477"/>
      <c r="VXX928" s="477"/>
      <c r="VXY928" s="477"/>
      <c r="VXZ928" s="477"/>
      <c r="VYA928" s="477"/>
      <c r="VYB928" s="477"/>
      <c r="VYC928" s="477"/>
      <c r="VYD928" s="477"/>
      <c r="VYE928" s="477"/>
      <c r="VYF928" s="477"/>
      <c r="VYG928" s="477"/>
      <c r="VYH928" s="477"/>
      <c r="VYI928" s="477"/>
      <c r="VYJ928" s="477"/>
      <c r="VYK928" s="477"/>
      <c r="VYL928" s="477"/>
      <c r="VYM928" s="477"/>
      <c r="VYN928" s="477"/>
      <c r="VYO928" s="477"/>
      <c r="VYP928" s="477"/>
      <c r="VYQ928" s="477"/>
      <c r="VYR928" s="477"/>
      <c r="VYS928" s="477"/>
      <c r="VYT928" s="477"/>
      <c r="VYU928" s="477"/>
      <c r="VYV928" s="477"/>
      <c r="VYW928" s="477"/>
      <c r="VYX928" s="477"/>
      <c r="VYY928" s="477"/>
      <c r="VYZ928" s="477"/>
      <c r="VZA928" s="477"/>
      <c r="VZB928" s="477"/>
      <c r="VZC928" s="477"/>
      <c r="VZD928" s="477"/>
      <c r="VZE928" s="477"/>
      <c r="VZF928" s="477"/>
      <c r="VZG928" s="477"/>
      <c r="VZH928" s="477"/>
      <c r="VZI928" s="477"/>
      <c r="VZJ928" s="477"/>
      <c r="VZK928" s="477"/>
      <c r="VZL928" s="477"/>
      <c r="VZM928" s="477"/>
      <c r="VZN928" s="477"/>
      <c r="VZO928" s="477"/>
      <c r="VZP928" s="477"/>
      <c r="VZQ928" s="477"/>
      <c r="VZR928" s="477"/>
      <c r="VZS928" s="477"/>
      <c r="VZT928" s="477"/>
      <c r="VZU928" s="477"/>
      <c r="VZV928" s="477"/>
      <c r="VZW928" s="477"/>
      <c r="VZX928" s="477"/>
      <c r="VZY928" s="477"/>
      <c r="VZZ928" s="477"/>
      <c r="WAA928" s="477"/>
      <c r="WAB928" s="477"/>
      <c r="WAC928" s="477"/>
      <c r="WAD928" s="477"/>
      <c r="WAE928" s="477"/>
      <c r="WAF928" s="477"/>
      <c r="WAG928" s="477"/>
      <c r="WAH928" s="477"/>
      <c r="WAI928" s="477"/>
      <c r="WAJ928" s="477"/>
      <c r="WAK928" s="477"/>
      <c r="WAL928" s="477"/>
      <c r="WAM928" s="477"/>
      <c r="WAN928" s="477"/>
      <c r="WAO928" s="477"/>
      <c r="WAP928" s="477"/>
      <c r="WAQ928" s="477"/>
      <c r="WAR928" s="477"/>
      <c r="WAS928" s="477"/>
      <c r="WAT928" s="477"/>
      <c r="WAU928" s="477"/>
      <c r="WAV928" s="477"/>
      <c r="WAW928" s="477"/>
      <c r="WAX928" s="477"/>
      <c r="WAY928" s="477"/>
      <c r="WAZ928" s="477"/>
      <c r="WBA928" s="477"/>
      <c r="WBB928" s="477"/>
      <c r="WBC928" s="477"/>
      <c r="WBD928" s="477"/>
      <c r="WBE928" s="477"/>
      <c r="WBF928" s="477"/>
      <c r="WBG928" s="477"/>
      <c r="WBH928" s="477"/>
      <c r="WBI928" s="477"/>
      <c r="WBJ928" s="477"/>
      <c r="WBK928" s="477"/>
      <c r="WBL928" s="477"/>
      <c r="WBM928" s="477"/>
      <c r="WBN928" s="477"/>
      <c r="WBO928" s="477"/>
      <c r="WBP928" s="477"/>
      <c r="WBQ928" s="477"/>
      <c r="WBR928" s="477"/>
      <c r="WBS928" s="477"/>
      <c r="WBT928" s="477"/>
      <c r="WBU928" s="477"/>
      <c r="WBV928" s="477"/>
      <c r="WBW928" s="477"/>
      <c r="WBX928" s="477"/>
      <c r="WBY928" s="477"/>
      <c r="WBZ928" s="477"/>
      <c r="WCA928" s="477"/>
      <c r="WCB928" s="477"/>
      <c r="WCC928" s="477"/>
      <c r="WCD928" s="477"/>
      <c r="WCE928" s="477"/>
      <c r="WCF928" s="477"/>
      <c r="WCG928" s="477"/>
      <c r="WCH928" s="477"/>
      <c r="WCI928" s="477"/>
      <c r="WCJ928" s="477"/>
      <c r="WCK928" s="477"/>
      <c r="WCL928" s="477"/>
      <c r="WCM928" s="477"/>
      <c r="WCN928" s="477"/>
      <c r="WCO928" s="477"/>
      <c r="WCP928" s="477"/>
      <c r="WCQ928" s="477"/>
      <c r="WCR928" s="477"/>
      <c r="WCS928" s="477"/>
      <c r="WCT928" s="477"/>
      <c r="WCU928" s="477"/>
      <c r="WCV928" s="477"/>
      <c r="WCW928" s="477"/>
      <c r="WCX928" s="477"/>
      <c r="WCY928" s="477"/>
      <c r="WCZ928" s="477"/>
      <c r="WDA928" s="477"/>
      <c r="WDB928" s="477"/>
      <c r="WDC928" s="477"/>
      <c r="WDD928" s="477"/>
      <c r="WDE928" s="477"/>
      <c r="WDF928" s="477"/>
      <c r="WDG928" s="477"/>
      <c r="WDH928" s="477"/>
      <c r="WDI928" s="477"/>
      <c r="WDJ928" s="477"/>
      <c r="WDK928" s="477"/>
      <c r="WDL928" s="477"/>
      <c r="WDM928" s="477"/>
      <c r="WDN928" s="477"/>
      <c r="WDO928" s="477"/>
      <c r="WDP928" s="477"/>
      <c r="WDQ928" s="477"/>
      <c r="WDR928" s="477"/>
      <c r="WDS928" s="477"/>
      <c r="WDT928" s="477"/>
      <c r="WDU928" s="477"/>
      <c r="WDV928" s="477"/>
      <c r="WDW928" s="477"/>
      <c r="WDX928" s="477"/>
      <c r="WDY928" s="477"/>
      <c r="WDZ928" s="477"/>
      <c r="WEA928" s="477"/>
      <c r="WEB928" s="477"/>
      <c r="WEC928" s="477"/>
      <c r="WED928" s="477"/>
      <c r="WEE928" s="477"/>
      <c r="WEF928" s="477"/>
      <c r="WEG928" s="477"/>
      <c r="WEH928" s="477"/>
      <c r="WEI928" s="477"/>
      <c r="WEJ928" s="477"/>
      <c r="WEK928" s="477"/>
      <c r="WEL928" s="477"/>
      <c r="WEM928" s="477"/>
      <c r="WEN928" s="477"/>
      <c r="WEO928" s="477"/>
      <c r="WEP928" s="477"/>
      <c r="WEQ928" s="477"/>
      <c r="WER928" s="477"/>
      <c r="WES928" s="477"/>
      <c r="WET928" s="477"/>
      <c r="WEU928" s="477"/>
      <c r="WEV928" s="477"/>
      <c r="WEW928" s="477"/>
      <c r="WEX928" s="477"/>
      <c r="WEY928" s="477"/>
      <c r="WEZ928" s="477"/>
      <c r="WFA928" s="477"/>
      <c r="WFB928" s="477"/>
      <c r="WFC928" s="477"/>
      <c r="WFD928" s="477"/>
      <c r="WFE928" s="477"/>
      <c r="WFF928" s="477"/>
      <c r="WFG928" s="477"/>
      <c r="WFH928" s="477"/>
      <c r="WFI928" s="477"/>
      <c r="WFJ928" s="477"/>
      <c r="WFK928" s="477"/>
      <c r="WFL928" s="477"/>
      <c r="WFM928" s="477"/>
      <c r="WFN928" s="477"/>
      <c r="WFO928" s="477"/>
      <c r="WFP928" s="477"/>
      <c r="WFQ928" s="477"/>
      <c r="WFR928" s="477"/>
      <c r="WFS928" s="477"/>
      <c r="WFT928" s="477"/>
      <c r="WFU928" s="477"/>
      <c r="WFV928" s="477"/>
      <c r="WFW928" s="477"/>
      <c r="WFX928" s="477"/>
      <c r="WFY928" s="477"/>
      <c r="WFZ928" s="477"/>
      <c r="WGA928" s="477"/>
      <c r="WGB928" s="477"/>
      <c r="WGC928" s="477"/>
      <c r="WGD928" s="477"/>
      <c r="WGE928" s="477"/>
      <c r="WGF928" s="477"/>
      <c r="WGG928" s="477"/>
      <c r="WGH928" s="477"/>
      <c r="WGI928" s="477"/>
      <c r="WGJ928" s="477"/>
      <c r="WGK928" s="477"/>
      <c r="WGL928" s="477"/>
      <c r="WGM928" s="477"/>
      <c r="WGN928" s="477"/>
      <c r="WGO928" s="477"/>
      <c r="WGP928" s="477"/>
      <c r="WGQ928" s="477"/>
      <c r="WGR928" s="477"/>
      <c r="WGS928" s="477"/>
      <c r="WGT928" s="477"/>
      <c r="WGU928" s="477"/>
      <c r="WGV928" s="477"/>
      <c r="WGW928" s="477"/>
      <c r="WGX928" s="477"/>
      <c r="WGY928" s="477"/>
      <c r="WGZ928" s="477"/>
      <c r="WHA928" s="477"/>
      <c r="WHB928" s="477"/>
      <c r="WHC928" s="477"/>
      <c r="WHD928" s="477"/>
      <c r="WHE928" s="477"/>
      <c r="WHF928" s="477"/>
      <c r="WHG928" s="477"/>
      <c r="WHH928" s="477"/>
      <c r="WHI928" s="477"/>
      <c r="WHJ928" s="477"/>
      <c r="WHK928" s="477"/>
      <c r="WHL928" s="477"/>
      <c r="WHM928" s="477"/>
      <c r="WHN928" s="477"/>
      <c r="WHO928" s="477"/>
      <c r="WHP928" s="477"/>
      <c r="WHQ928" s="477"/>
      <c r="WHR928" s="477"/>
      <c r="WHS928" s="477"/>
      <c r="WHT928" s="477"/>
      <c r="WHU928" s="477"/>
      <c r="WHV928" s="477"/>
      <c r="WHW928" s="477"/>
      <c r="WHX928" s="477"/>
      <c r="WHY928" s="477"/>
      <c r="WHZ928" s="477"/>
      <c r="WIA928" s="477"/>
      <c r="WIB928" s="477"/>
      <c r="WIC928" s="477"/>
      <c r="WID928" s="477"/>
      <c r="WIE928" s="477"/>
      <c r="WIF928" s="477"/>
      <c r="WIG928" s="477"/>
      <c r="WIH928" s="477"/>
      <c r="WII928" s="477"/>
      <c r="WIJ928" s="477"/>
      <c r="WIK928" s="477"/>
      <c r="WIL928" s="477"/>
      <c r="WIM928" s="477"/>
      <c r="WIN928" s="477"/>
      <c r="WIO928" s="477"/>
      <c r="WIP928" s="477"/>
      <c r="WIQ928" s="477"/>
      <c r="WIR928" s="477"/>
      <c r="WIS928" s="477"/>
      <c r="WIT928" s="477"/>
      <c r="WIU928" s="477"/>
      <c r="WIV928" s="477"/>
      <c r="WIW928" s="477"/>
      <c r="WIX928" s="477"/>
      <c r="WIY928" s="477"/>
      <c r="WIZ928" s="477"/>
      <c r="WJA928" s="477"/>
      <c r="WJB928" s="477"/>
      <c r="WJC928" s="477"/>
      <c r="WJD928" s="477"/>
      <c r="WJE928" s="477"/>
      <c r="WJF928" s="477"/>
      <c r="WJG928" s="477"/>
      <c r="WJH928" s="477"/>
      <c r="WJI928" s="477"/>
      <c r="WJJ928" s="477"/>
      <c r="WJK928" s="477"/>
      <c r="WJL928" s="477"/>
      <c r="WJM928" s="477"/>
      <c r="WJN928" s="477"/>
      <c r="WJO928" s="477"/>
      <c r="WJP928" s="477"/>
      <c r="WJQ928" s="477"/>
      <c r="WJR928" s="477"/>
      <c r="WJS928" s="477"/>
      <c r="WJT928" s="477"/>
      <c r="WJU928" s="477"/>
      <c r="WJV928" s="477"/>
      <c r="WJW928" s="477"/>
      <c r="WJX928" s="477"/>
      <c r="WJY928" s="477"/>
      <c r="WJZ928" s="477"/>
      <c r="WKA928" s="477"/>
      <c r="WKB928" s="477"/>
      <c r="WKC928" s="477"/>
      <c r="WKD928" s="477"/>
      <c r="WKE928" s="477"/>
      <c r="WKF928" s="477"/>
      <c r="WKG928" s="477"/>
      <c r="WKH928" s="477"/>
      <c r="WKI928" s="477"/>
      <c r="WKJ928" s="477"/>
      <c r="WKK928" s="477"/>
      <c r="WKL928" s="477"/>
      <c r="WKM928" s="477"/>
      <c r="WKN928" s="477"/>
      <c r="WKO928" s="477"/>
      <c r="WKP928" s="477"/>
      <c r="WKQ928" s="477"/>
      <c r="WKR928" s="477"/>
      <c r="WKS928" s="477"/>
      <c r="WKT928" s="477"/>
      <c r="WKU928" s="477"/>
      <c r="WKV928" s="477"/>
      <c r="WKW928" s="477"/>
      <c r="WKX928" s="477"/>
      <c r="WKY928" s="477"/>
      <c r="WKZ928" s="477"/>
      <c r="WLA928" s="477"/>
      <c r="WLB928" s="477"/>
      <c r="WLC928" s="477"/>
      <c r="WLD928" s="477"/>
      <c r="WLE928" s="477"/>
      <c r="WLF928" s="477"/>
      <c r="WLG928" s="477"/>
      <c r="WLH928" s="477"/>
      <c r="WLI928" s="477"/>
      <c r="WLJ928" s="477"/>
      <c r="WLK928" s="477"/>
      <c r="WLL928" s="477"/>
      <c r="WLM928" s="477"/>
      <c r="WLN928" s="477"/>
      <c r="WLO928" s="477"/>
      <c r="WLP928" s="477"/>
      <c r="WLQ928" s="477"/>
      <c r="WLR928" s="477"/>
      <c r="WLS928" s="477"/>
      <c r="WLT928" s="477"/>
      <c r="WLU928" s="477"/>
      <c r="WLV928" s="477"/>
      <c r="WLW928" s="477"/>
      <c r="WLX928" s="477"/>
      <c r="WLY928" s="477"/>
      <c r="WLZ928" s="477"/>
      <c r="WMA928" s="477"/>
      <c r="WMB928" s="477"/>
      <c r="WMC928" s="477"/>
      <c r="WMD928" s="477"/>
      <c r="WME928" s="477"/>
      <c r="WMF928" s="477"/>
      <c r="WMG928" s="477"/>
      <c r="WMH928" s="477"/>
      <c r="WMI928" s="477"/>
      <c r="WMJ928" s="477"/>
      <c r="WMK928" s="477"/>
      <c r="WML928" s="477"/>
      <c r="WMM928" s="477"/>
      <c r="WMN928" s="477"/>
      <c r="WMO928" s="477"/>
      <c r="WMP928" s="477"/>
      <c r="WMQ928" s="477"/>
      <c r="WMR928" s="477"/>
      <c r="WMS928" s="477"/>
      <c r="WMT928" s="477"/>
      <c r="WMU928" s="477"/>
      <c r="WMV928" s="477"/>
      <c r="WMW928" s="477"/>
      <c r="WMX928" s="477"/>
      <c r="WMY928" s="477"/>
      <c r="WMZ928" s="477"/>
      <c r="WNA928" s="477"/>
      <c r="WNB928" s="477"/>
      <c r="WNC928" s="477"/>
      <c r="WND928" s="477"/>
      <c r="WNE928" s="477"/>
      <c r="WNF928" s="477"/>
      <c r="WNG928" s="477"/>
      <c r="WNH928" s="477"/>
      <c r="WNI928" s="477"/>
      <c r="WNJ928" s="477"/>
      <c r="WNK928" s="477"/>
      <c r="WNL928" s="477"/>
      <c r="WNM928" s="477"/>
      <c r="WNN928" s="477"/>
      <c r="WNO928" s="477"/>
      <c r="WNP928" s="477"/>
      <c r="WNQ928" s="477"/>
      <c r="WNR928" s="477"/>
      <c r="WNS928" s="477"/>
      <c r="WNT928" s="477"/>
      <c r="WNU928" s="477"/>
      <c r="WNV928" s="477"/>
      <c r="WNW928" s="477"/>
      <c r="WNX928" s="477"/>
      <c r="WNY928" s="477"/>
      <c r="WNZ928" s="477"/>
      <c r="WOA928" s="477"/>
      <c r="WOB928" s="477"/>
      <c r="WOC928" s="477"/>
      <c r="WOD928" s="477"/>
      <c r="WOE928" s="477"/>
      <c r="WOF928" s="477"/>
      <c r="WOG928" s="477"/>
      <c r="WOH928" s="477"/>
      <c r="WOI928" s="477"/>
      <c r="WOJ928" s="477"/>
      <c r="WOK928" s="477"/>
      <c r="WOL928" s="477"/>
      <c r="WOM928" s="477"/>
      <c r="WON928" s="477"/>
      <c r="WOO928" s="477"/>
      <c r="WOP928" s="477"/>
      <c r="WOQ928" s="477"/>
      <c r="WOR928" s="477"/>
      <c r="WOS928" s="477"/>
      <c r="WOT928" s="477"/>
      <c r="WOU928" s="477"/>
      <c r="WOV928" s="477"/>
      <c r="WOW928" s="477"/>
      <c r="WOX928" s="477"/>
      <c r="WOY928" s="477"/>
      <c r="WOZ928" s="477"/>
      <c r="WPA928" s="477"/>
      <c r="WPB928" s="477"/>
      <c r="WPC928" s="477"/>
      <c r="WPD928" s="477"/>
      <c r="WPE928" s="477"/>
      <c r="WPF928" s="477"/>
      <c r="WPG928" s="477"/>
      <c r="WPH928" s="477"/>
      <c r="WPI928" s="477"/>
      <c r="WPJ928" s="477"/>
      <c r="WPK928" s="477"/>
      <c r="WPL928" s="477"/>
      <c r="WPM928" s="477"/>
      <c r="WPN928" s="477"/>
      <c r="WPO928" s="477"/>
      <c r="WPP928" s="477"/>
      <c r="WPQ928" s="477"/>
      <c r="WPR928" s="477"/>
      <c r="WPS928" s="477"/>
      <c r="WPT928" s="477"/>
      <c r="WPU928" s="477"/>
      <c r="WPV928" s="477"/>
      <c r="WPW928" s="477"/>
      <c r="WPX928" s="477"/>
      <c r="WPY928" s="477"/>
      <c r="WPZ928" s="477"/>
      <c r="WQA928" s="477"/>
      <c r="WQB928" s="477"/>
      <c r="WQC928" s="477"/>
      <c r="WQD928" s="477"/>
      <c r="WQE928" s="477"/>
      <c r="WQF928" s="477"/>
      <c r="WQG928" s="477"/>
      <c r="WQH928" s="477"/>
      <c r="WQI928" s="477"/>
      <c r="WQJ928" s="477"/>
      <c r="WQK928" s="477"/>
      <c r="WQL928" s="477"/>
      <c r="WQM928" s="477"/>
      <c r="WQN928" s="477"/>
      <c r="WQO928" s="477"/>
      <c r="WQP928" s="477"/>
      <c r="WQQ928" s="477"/>
      <c r="WQR928" s="477"/>
      <c r="WQS928" s="477"/>
      <c r="WQT928" s="477"/>
      <c r="WQU928" s="477"/>
      <c r="WQV928" s="477"/>
      <c r="WQW928" s="477"/>
      <c r="WQX928" s="477"/>
      <c r="WQY928" s="477"/>
      <c r="WQZ928" s="477"/>
      <c r="WRA928" s="477"/>
      <c r="WRB928" s="477"/>
      <c r="WRC928" s="477"/>
      <c r="WRD928" s="477"/>
      <c r="WRE928" s="477"/>
      <c r="WRF928" s="477"/>
      <c r="WRG928" s="477"/>
      <c r="WRH928" s="477"/>
      <c r="WRI928" s="477"/>
      <c r="WRJ928" s="477"/>
      <c r="WRK928" s="477"/>
      <c r="WRL928" s="477"/>
      <c r="WRM928" s="477"/>
      <c r="WRN928" s="477"/>
      <c r="WRO928" s="477"/>
      <c r="WRP928" s="477"/>
      <c r="WRQ928" s="477"/>
      <c r="WRR928" s="477"/>
      <c r="WRS928" s="477"/>
      <c r="WRT928" s="477"/>
      <c r="WRU928" s="477"/>
      <c r="WRV928" s="477"/>
      <c r="WRW928" s="477"/>
      <c r="WRX928" s="477"/>
      <c r="WRY928" s="477"/>
      <c r="WRZ928" s="477"/>
      <c r="WSA928" s="477"/>
      <c r="WSB928" s="477"/>
      <c r="WSC928" s="477"/>
      <c r="WSD928" s="477"/>
      <c r="WSE928" s="477"/>
      <c r="WSF928" s="477"/>
      <c r="WSG928" s="477"/>
      <c r="WSH928" s="477"/>
      <c r="WSI928" s="477"/>
      <c r="WSJ928" s="477"/>
      <c r="WSK928" s="477"/>
      <c r="WSL928" s="477"/>
      <c r="WSM928" s="477"/>
      <c r="WSN928" s="477"/>
      <c r="WSO928" s="477"/>
      <c r="WSP928" s="477"/>
      <c r="WSQ928" s="477"/>
      <c r="WSR928" s="477"/>
      <c r="WSS928" s="477"/>
      <c r="WST928" s="477"/>
      <c r="WSU928" s="477"/>
      <c r="WSV928" s="477"/>
      <c r="WSW928" s="477"/>
      <c r="WSX928" s="477"/>
      <c r="WSY928" s="477"/>
      <c r="WSZ928" s="477"/>
      <c r="WTA928" s="477"/>
      <c r="WTB928" s="477"/>
      <c r="WTC928" s="477"/>
      <c r="WTD928" s="477"/>
      <c r="WTE928" s="477"/>
      <c r="WTF928" s="477"/>
      <c r="WTG928" s="477"/>
      <c r="WTH928" s="477"/>
      <c r="WTI928" s="477"/>
      <c r="WTJ928" s="477"/>
      <c r="WTK928" s="477"/>
      <c r="WTL928" s="477"/>
      <c r="WTM928" s="477"/>
      <c r="WTN928" s="477"/>
      <c r="WTO928" s="477"/>
      <c r="WTP928" s="477"/>
      <c r="WTQ928" s="477"/>
      <c r="WTR928" s="477"/>
      <c r="WTS928" s="477"/>
      <c r="WTT928" s="477"/>
      <c r="WTU928" s="477"/>
      <c r="WTV928" s="477"/>
      <c r="WTW928" s="477"/>
      <c r="WTX928" s="477"/>
      <c r="WTY928" s="477"/>
      <c r="WTZ928" s="477"/>
      <c r="WUA928" s="477"/>
      <c r="WUB928" s="477"/>
      <c r="WUC928" s="477"/>
      <c r="WUD928" s="477"/>
      <c r="WUE928" s="477"/>
      <c r="WUF928" s="477"/>
      <c r="WUG928" s="477"/>
      <c r="WUH928" s="477"/>
      <c r="WUI928" s="477"/>
      <c r="WUJ928" s="477"/>
      <c r="WUK928" s="477"/>
      <c r="WUL928" s="477"/>
      <c r="WUM928" s="477"/>
      <c r="WUN928" s="477"/>
      <c r="WUO928" s="477"/>
      <c r="WUP928" s="477"/>
      <c r="WUQ928" s="477"/>
      <c r="WUR928" s="477"/>
      <c r="WUS928" s="477"/>
      <c r="WUT928" s="477"/>
      <c r="WUU928" s="477"/>
      <c r="WUV928" s="477"/>
      <c r="WUW928" s="477"/>
      <c r="WUX928" s="477"/>
      <c r="WUY928" s="477"/>
      <c r="WUZ928" s="477"/>
      <c r="WVA928" s="477"/>
      <c r="WVB928" s="477"/>
      <c r="WVC928" s="477"/>
      <c r="WVD928" s="477"/>
      <c r="WVE928" s="477"/>
      <c r="WVF928" s="477"/>
      <c r="WVG928" s="477"/>
      <c r="WVH928" s="477"/>
      <c r="WVI928" s="477"/>
      <c r="WVJ928" s="477"/>
      <c r="WVK928" s="477"/>
      <c r="WVL928" s="477"/>
      <c r="WVM928" s="477"/>
      <c r="WVN928" s="477"/>
      <c r="WVO928" s="477"/>
      <c r="WVP928" s="477"/>
      <c r="WVQ928" s="477"/>
      <c r="WVR928" s="477"/>
      <c r="WVS928" s="477"/>
      <c r="WVT928" s="477"/>
      <c r="WVU928" s="477"/>
      <c r="WVV928" s="477"/>
      <c r="WVW928" s="477"/>
      <c r="WVX928" s="477"/>
      <c r="WVY928" s="477"/>
      <c r="WVZ928" s="477"/>
      <c r="WWA928" s="477"/>
      <c r="WWB928" s="477"/>
      <c r="WWC928" s="477"/>
      <c r="WWD928" s="477"/>
      <c r="WWE928" s="477"/>
      <c r="WWF928" s="477"/>
      <c r="WWG928" s="477"/>
      <c r="WWH928" s="477"/>
      <c r="WWI928" s="477"/>
      <c r="WWJ928" s="477"/>
      <c r="WWK928" s="477"/>
      <c r="WWL928" s="477"/>
      <c r="WWM928" s="477"/>
      <c r="WWN928" s="477"/>
      <c r="WWO928" s="477"/>
      <c r="WWP928" s="477"/>
      <c r="WWQ928" s="477"/>
      <c r="WWR928" s="477"/>
      <c r="WWS928" s="477"/>
      <c r="WWT928" s="477"/>
      <c r="WWU928" s="477"/>
      <c r="WWV928" s="477"/>
      <c r="WWW928" s="477"/>
      <c r="WWX928" s="477"/>
      <c r="WWY928" s="477"/>
      <c r="WWZ928" s="477"/>
      <c r="WXA928" s="477"/>
      <c r="WXB928" s="477"/>
      <c r="WXC928" s="477"/>
      <c r="WXD928" s="477"/>
      <c r="WXE928" s="477"/>
      <c r="WXF928" s="477"/>
      <c r="WXG928" s="477"/>
      <c r="WXH928" s="477"/>
      <c r="WXI928" s="477"/>
      <c r="WXJ928" s="477"/>
      <c r="WXK928" s="477"/>
      <c r="WXL928" s="477"/>
      <c r="WXM928" s="477"/>
      <c r="WXN928" s="477"/>
      <c r="WXO928" s="477"/>
      <c r="WXP928" s="477"/>
      <c r="WXQ928" s="477"/>
      <c r="WXR928" s="477"/>
      <c r="WXS928" s="477"/>
      <c r="WXT928" s="477"/>
      <c r="WXU928" s="477"/>
      <c r="WXV928" s="477"/>
      <c r="WXW928" s="477"/>
      <c r="WXX928" s="477"/>
      <c r="WXY928" s="477"/>
      <c r="WXZ928" s="477"/>
      <c r="WYA928" s="477"/>
      <c r="WYB928" s="477"/>
      <c r="WYC928" s="477"/>
      <c r="WYD928" s="477"/>
      <c r="WYE928" s="477"/>
      <c r="WYF928" s="477"/>
      <c r="WYG928" s="477"/>
      <c r="WYH928" s="477"/>
      <c r="WYI928" s="477"/>
      <c r="WYJ928" s="477"/>
      <c r="WYK928" s="477"/>
      <c r="WYL928" s="477"/>
      <c r="WYM928" s="477"/>
      <c r="WYN928" s="477"/>
      <c r="WYO928" s="477"/>
      <c r="WYP928" s="477"/>
      <c r="WYQ928" s="477"/>
      <c r="WYR928" s="477"/>
      <c r="WYS928" s="477"/>
      <c r="WYT928" s="477"/>
      <c r="WYU928" s="477"/>
      <c r="WYV928" s="477"/>
      <c r="WYW928" s="477"/>
      <c r="WYX928" s="477"/>
      <c r="WYY928" s="477"/>
      <c r="WYZ928" s="477"/>
      <c r="WZA928" s="477"/>
      <c r="WZB928" s="477"/>
      <c r="WZC928" s="477"/>
      <c r="WZD928" s="477"/>
      <c r="WZE928" s="477"/>
      <c r="WZF928" s="477"/>
      <c r="WZG928" s="477"/>
      <c r="WZH928" s="477"/>
      <c r="WZI928" s="477"/>
      <c r="WZJ928" s="477"/>
      <c r="WZK928" s="477"/>
      <c r="WZL928" s="477"/>
      <c r="WZM928" s="477"/>
      <c r="WZN928" s="477"/>
      <c r="WZO928" s="477"/>
      <c r="WZP928" s="477"/>
      <c r="WZQ928" s="477"/>
      <c r="WZR928" s="477"/>
      <c r="WZS928" s="477"/>
      <c r="WZT928" s="477"/>
      <c r="WZU928" s="477"/>
      <c r="WZV928" s="477"/>
      <c r="WZW928" s="477"/>
      <c r="WZX928" s="477"/>
      <c r="WZY928" s="477"/>
      <c r="WZZ928" s="477"/>
      <c r="XAA928" s="477"/>
      <c r="XAB928" s="477"/>
      <c r="XAC928" s="477"/>
      <c r="XAD928" s="477"/>
      <c r="XAE928" s="477"/>
      <c r="XAF928" s="477"/>
      <c r="XAG928" s="477"/>
      <c r="XAH928" s="477"/>
      <c r="XAI928" s="477"/>
      <c r="XAJ928" s="477"/>
      <c r="XAK928" s="477"/>
      <c r="XAL928" s="477"/>
      <c r="XAM928" s="477"/>
      <c r="XAN928" s="477"/>
      <c r="XAO928" s="477"/>
      <c r="XAP928" s="477"/>
      <c r="XAQ928" s="477"/>
      <c r="XAR928" s="477"/>
      <c r="XAS928" s="477"/>
      <c r="XAT928" s="477"/>
      <c r="XAU928" s="477"/>
      <c r="XAV928" s="477"/>
      <c r="XAW928" s="477"/>
      <c r="XAX928" s="477"/>
      <c r="XAY928" s="477"/>
      <c r="XAZ928" s="477"/>
      <c r="XBA928" s="477"/>
      <c r="XBB928" s="477"/>
      <c r="XBC928" s="477"/>
      <c r="XBD928" s="477"/>
      <c r="XBE928" s="477"/>
      <c r="XBF928" s="477"/>
      <c r="XBG928" s="477"/>
      <c r="XBH928" s="477"/>
      <c r="XBI928" s="477"/>
      <c r="XBJ928" s="477"/>
      <c r="XBK928" s="477"/>
      <c r="XBL928" s="477"/>
      <c r="XBM928" s="477"/>
      <c r="XBN928" s="477"/>
      <c r="XBO928" s="477"/>
      <c r="XBP928" s="477"/>
      <c r="XBQ928" s="477"/>
      <c r="XBR928" s="477"/>
      <c r="XBS928" s="477"/>
      <c r="XBT928" s="477"/>
      <c r="XBU928" s="477"/>
      <c r="XBV928" s="477"/>
      <c r="XBW928" s="477"/>
      <c r="XBX928" s="477"/>
      <c r="XBY928" s="477"/>
      <c r="XBZ928" s="477"/>
      <c r="XCA928" s="477"/>
      <c r="XCB928" s="477"/>
      <c r="XCC928" s="477"/>
      <c r="XCD928" s="477"/>
      <c r="XCE928" s="477"/>
      <c r="XCF928" s="477"/>
      <c r="XCG928" s="477"/>
      <c r="XCH928" s="477"/>
      <c r="XCI928" s="477"/>
      <c r="XCJ928" s="477"/>
      <c r="XCK928" s="477"/>
      <c r="XCL928" s="477"/>
      <c r="XCM928" s="477"/>
      <c r="XCN928" s="477"/>
      <c r="XCO928" s="477"/>
      <c r="XCP928" s="477"/>
      <c r="XCQ928" s="477"/>
      <c r="XCR928" s="477"/>
      <c r="XCS928" s="477"/>
      <c r="XCT928" s="477"/>
      <c r="XCU928" s="477"/>
      <c r="XCV928" s="477"/>
      <c r="XCW928" s="477"/>
      <c r="XCX928" s="477"/>
      <c r="XCY928" s="477"/>
      <c r="XCZ928" s="477"/>
      <c r="XDA928" s="477"/>
      <c r="XDB928" s="477"/>
      <c r="XDC928" s="477"/>
      <c r="XDD928" s="477"/>
      <c r="XDE928" s="477"/>
      <c r="XDF928" s="477"/>
      <c r="XDG928" s="477"/>
      <c r="XDH928" s="477"/>
      <c r="XDI928" s="477"/>
      <c r="XDJ928" s="477"/>
      <c r="XDK928" s="477"/>
      <c r="XDL928" s="477"/>
      <c r="XDM928" s="477"/>
      <c r="XDN928" s="477"/>
      <c r="XDO928" s="477"/>
      <c r="XDP928" s="477"/>
      <c r="XDQ928" s="477"/>
      <c r="XDR928" s="477"/>
      <c r="XDS928" s="477"/>
      <c r="XDT928" s="477"/>
      <c r="XDU928" s="477"/>
      <c r="XDV928" s="477"/>
      <c r="XDW928" s="477"/>
      <c r="XDX928" s="477"/>
      <c r="XDY928" s="477"/>
      <c r="XDZ928" s="477"/>
      <c r="XEA928" s="477"/>
      <c r="XEB928" s="477"/>
      <c r="XEC928" s="477"/>
      <c r="XED928" s="477"/>
      <c r="XEE928" s="477"/>
      <c r="XEF928" s="477"/>
      <c r="XEG928" s="477"/>
      <c r="XEH928" s="477"/>
      <c r="XEI928" s="477"/>
      <c r="XEJ928" s="477"/>
      <c r="XEK928" s="477"/>
      <c r="XEL928" s="477"/>
      <c r="XEM928" s="477"/>
      <c r="XEN928" s="477"/>
      <c r="XEO928" s="477"/>
      <c r="XEP928" s="477"/>
      <c r="XEQ928" s="477"/>
      <c r="XER928" s="477"/>
      <c r="XES928" s="477"/>
      <c r="XET928" s="477"/>
      <c r="XEU928" s="477"/>
      <c r="XEV928" s="477"/>
      <c r="XEW928" s="477"/>
      <c r="XEX928" s="477"/>
      <c r="XEY928" s="477"/>
      <c r="XEZ928" s="477"/>
      <c r="XFA928" s="477"/>
      <c r="XFB928" s="477"/>
    </row>
    <row r="929" spans="1:16382" ht="30" customHeight="1" x14ac:dyDescent="0.7">
      <c r="A929" s="477"/>
      <c r="B929" s="316"/>
      <c r="C929" s="362"/>
      <c r="D929" s="318"/>
      <c r="E929" s="334"/>
      <c r="F929" s="320"/>
      <c r="G929" s="335"/>
      <c r="H929" s="336"/>
      <c r="I929" s="323"/>
      <c r="J929" s="349"/>
      <c r="K929" s="483"/>
      <c r="L929" s="477"/>
      <c r="M929" s="477"/>
      <c r="N929" s="477"/>
      <c r="O929" s="477"/>
      <c r="P929" s="477"/>
      <c r="Q929" s="477"/>
      <c r="R929" s="477"/>
      <c r="S929" s="477"/>
      <c r="T929" s="477"/>
      <c r="U929" s="477"/>
      <c r="V929" s="477"/>
      <c r="W929" s="477"/>
      <c r="X929" s="477"/>
      <c r="Y929" s="477"/>
      <c r="Z929" s="477"/>
      <c r="AA929" s="477"/>
      <c r="AB929" s="477"/>
      <c r="AC929" s="477"/>
      <c r="AD929" s="477"/>
      <c r="AE929" s="477"/>
      <c r="AF929" s="477"/>
      <c r="AG929" s="477"/>
      <c r="AH929" s="477"/>
      <c r="AI929" s="477"/>
      <c r="AJ929" s="477"/>
      <c r="AK929" s="477"/>
      <c r="AL929" s="477"/>
      <c r="AM929" s="477"/>
      <c r="AN929" s="477"/>
      <c r="AO929" s="477"/>
      <c r="AP929" s="477"/>
      <c r="AQ929" s="477"/>
      <c r="AR929" s="477"/>
      <c r="AS929" s="477"/>
      <c r="AT929" s="477"/>
      <c r="AU929" s="477"/>
      <c r="AV929" s="477"/>
      <c r="AW929" s="477"/>
      <c r="AX929" s="477"/>
      <c r="AY929" s="477"/>
      <c r="AZ929" s="477"/>
      <c r="BA929" s="477"/>
      <c r="BB929" s="477"/>
      <c r="BC929" s="477"/>
      <c r="BD929" s="477"/>
      <c r="BE929" s="477"/>
      <c r="BF929" s="477"/>
      <c r="BG929" s="477"/>
      <c r="BH929" s="477"/>
      <c r="BI929" s="477"/>
      <c r="BJ929" s="477"/>
      <c r="BK929" s="477"/>
      <c r="BL929" s="477"/>
      <c r="BM929" s="477"/>
      <c r="BN929" s="477"/>
      <c r="BO929" s="477"/>
      <c r="BP929" s="477"/>
      <c r="BQ929" s="477"/>
      <c r="BR929" s="477"/>
      <c r="BS929" s="477"/>
      <c r="BT929" s="477"/>
      <c r="BU929" s="477"/>
      <c r="BV929" s="477"/>
      <c r="BW929" s="477"/>
      <c r="BX929" s="477"/>
      <c r="BY929" s="477"/>
      <c r="BZ929" s="477"/>
      <c r="CA929" s="477"/>
      <c r="CB929" s="477"/>
      <c r="CC929" s="477"/>
      <c r="CD929" s="477"/>
      <c r="CE929" s="477"/>
      <c r="CF929" s="477"/>
      <c r="CG929" s="477"/>
      <c r="CH929" s="477"/>
      <c r="CI929" s="477"/>
      <c r="CJ929" s="477"/>
      <c r="CK929" s="477"/>
      <c r="CL929" s="477"/>
      <c r="CM929" s="477"/>
      <c r="CN929" s="477"/>
      <c r="CO929" s="477"/>
      <c r="CP929" s="477"/>
      <c r="CQ929" s="477"/>
      <c r="CR929" s="477"/>
      <c r="CS929" s="477"/>
      <c r="CT929" s="477"/>
      <c r="CU929" s="477"/>
      <c r="CV929" s="477"/>
      <c r="CW929" s="477"/>
      <c r="CX929" s="477"/>
      <c r="CY929" s="477"/>
      <c r="CZ929" s="477"/>
      <c r="DA929" s="477"/>
      <c r="DB929" s="477"/>
      <c r="DC929" s="477"/>
      <c r="DD929" s="477"/>
      <c r="DE929" s="477"/>
      <c r="DF929" s="477"/>
      <c r="DG929" s="477"/>
      <c r="DH929" s="477"/>
      <c r="DI929" s="477"/>
      <c r="DJ929" s="477"/>
      <c r="DK929" s="477"/>
      <c r="DL929" s="477"/>
      <c r="DM929" s="477"/>
      <c r="DN929" s="477"/>
      <c r="DO929" s="477"/>
      <c r="DP929" s="477"/>
      <c r="DQ929" s="477"/>
      <c r="DR929" s="477"/>
      <c r="DS929" s="477"/>
      <c r="DT929" s="477"/>
      <c r="DU929" s="477"/>
      <c r="DV929" s="477"/>
      <c r="DW929" s="477"/>
      <c r="DX929" s="477"/>
      <c r="DY929" s="477"/>
      <c r="DZ929" s="477"/>
      <c r="EA929" s="477"/>
      <c r="EB929" s="477"/>
      <c r="EC929" s="477"/>
      <c r="ED929" s="477"/>
      <c r="EE929" s="477"/>
      <c r="EF929" s="477"/>
      <c r="EG929" s="477"/>
      <c r="EH929" s="477"/>
      <c r="EI929" s="477"/>
      <c r="EJ929" s="477"/>
      <c r="EK929" s="477"/>
      <c r="EL929" s="477"/>
      <c r="EM929" s="477"/>
      <c r="EN929" s="477"/>
      <c r="EO929" s="477"/>
      <c r="EP929" s="477"/>
      <c r="EQ929" s="477"/>
      <c r="ER929" s="477"/>
      <c r="ES929" s="477"/>
      <c r="ET929" s="477"/>
      <c r="EU929" s="477"/>
      <c r="EV929" s="477"/>
      <c r="EW929" s="477"/>
      <c r="EX929" s="477"/>
      <c r="EY929" s="477"/>
      <c r="EZ929" s="477"/>
      <c r="FA929" s="477"/>
      <c r="FB929" s="477"/>
      <c r="FC929" s="477"/>
      <c r="FD929" s="477"/>
      <c r="FE929" s="477"/>
      <c r="FF929" s="477"/>
      <c r="FG929" s="477"/>
      <c r="FH929" s="477"/>
      <c r="FI929" s="477"/>
      <c r="FJ929" s="477"/>
      <c r="FK929" s="477"/>
      <c r="FL929" s="477"/>
      <c r="FM929" s="477"/>
      <c r="FN929" s="477"/>
      <c r="FO929" s="477"/>
      <c r="FP929" s="477"/>
      <c r="FQ929" s="477"/>
      <c r="FR929" s="477"/>
      <c r="FS929" s="477"/>
      <c r="FT929" s="477"/>
      <c r="FU929" s="477"/>
      <c r="FV929" s="477"/>
      <c r="FW929" s="477"/>
      <c r="FX929" s="477"/>
      <c r="FY929" s="477"/>
      <c r="FZ929" s="477"/>
      <c r="GA929" s="477"/>
      <c r="GB929" s="477"/>
      <c r="GC929" s="477"/>
      <c r="GD929" s="477"/>
      <c r="GE929" s="477"/>
      <c r="GF929" s="477"/>
      <c r="GG929" s="477"/>
      <c r="GH929" s="477"/>
      <c r="GI929" s="477"/>
      <c r="GJ929" s="477"/>
      <c r="GK929" s="477"/>
      <c r="GL929" s="477"/>
      <c r="GM929" s="477"/>
      <c r="GN929" s="477"/>
      <c r="GO929" s="477"/>
      <c r="GP929" s="477"/>
      <c r="GQ929" s="477"/>
      <c r="GR929" s="477"/>
      <c r="GS929" s="477"/>
      <c r="GT929" s="477"/>
      <c r="GU929" s="477"/>
      <c r="GV929" s="477"/>
      <c r="GW929" s="477"/>
      <c r="GX929" s="477"/>
      <c r="GY929" s="477"/>
      <c r="GZ929" s="477"/>
      <c r="HA929" s="477"/>
      <c r="HB929" s="477"/>
      <c r="HC929" s="477"/>
      <c r="HD929" s="477"/>
      <c r="HE929" s="477"/>
      <c r="HF929" s="477"/>
      <c r="HG929" s="477"/>
      <c r="HH929" s="477"/>
      <c r="HI929" s="477"/>
      <c r="HJ929" s="477"/>
      <c r="HK929" s="477"/>
      <c r="HL929" s="477"/>
      <c r="HM929" s="477"/>
      <c r="HN929" s="477"/>
      <c r="HO929" s="477"/>
      <c r="HP929" s="477"/>
      <c r="HQ929" s="477"/>
      <c r="HR929" s="477"/>
      <c r="HS929" s="477"/>
      <c r="HT929" s="477"/>
      <c r="HU929" s="477"/>
      <c r="HV929" s="477"/>
      <c r="HW929" s="477"/>
      <c r="HX929" s="477"/>
      <c r="HY929" s="477"/>
      <c r="HZ929" s="477"/>
      <c r="IA929" s="477"/>
      <c r="IB929" s="477"/>
      <c r="IC929" s="477"/>
      <c r="ID929" s="477"/>
      <c r="IE929" s="477"/>
      <c r="IF929" s="477"/>
      <c r="IG929" s="477"/>
      <c r="IH929" s="477"/>
      <c r="II929" s="477"/>
      <c r="IJ929" s="477"/>
      <c r="IK929" s="477"/>
      <c r="IL929" s="477"/>
      <c r="IM929" s="477"/>
      <c r="IN929" s="477"/>
      <c r="IO929" s="477"/>
      <c r="IP929" s="477"/>
      <c r="IQ929" s="477"/>
      <c r="IR929" s="477"/>
      <c r="IS929" s="477"/>
      <c r="IT929" s="477"/>
      <c r="IU929" s="477"/>
      <c r="IV929" s="477"/>
      <c r="IW929" s="477"/>
      <c r="IX929" s="477"/>
      <c r="IY929" s="477"/>
      <c r="IZ929" s="477"/>
      <c r="JA929" s="477"/>
      <c r="JB929" s="477"/>
      <c r="JC929" s="477"/>
      <c r="JD929" s="477"/>
      <c r="JE929" s="477"/>
      <c r="JF929" s="477"/>
      <c r="JG929" s="477"/>
      <c r="JH929" s="477"/>
      <c r="JI929" s="477"/>
      <c r="JJ929" s="477"/>
      <c r="JK929" s="477"/>
      <c r="JL929" s="477"/>
      <c r="JM929" s="477"/>
      <c r="JN929" s="477"/>
      <c r="JO929" s="477"/>
      <c r="JP929" s="477"/>
      <c r="JQ929" s="477"/>
      <c r="JR929" s="477"/>
      <c r="JS929" s="477"/>
      <c r="JT929" s="477"/>
      <c r="JU929" s="477"/>
      <c r="JV929" s="477"/>
      <c r="JW929" s="477"/>
      <c r="JX929" s="477"/>
      <c r="JY929" s="477"/>
      <c r="JZ929" s="477"/>
      <c r="KA929" s="477"/>
      <c r="KB929" s="477"/>
      <c r="KC929" s="477"/>
      <c r="KD929" s="477"/>
      <c r="KE929" s="477"/>
      <c r="KF929" s="477"/>
      <c r="KG929" s="477"/>
      <c r="KH929" s="477"/>
      <c r="KI929" s="477"/>
      <c r="KJ929" s="477"/>
      <c r="KK929" s="477"/>
      <c r="KL929" s="477"/>
      <c r="KM929" s="477"/>
      <c r="KN929" s="477"/>
      <c r="KO929" s="477"/>
      <c r="KP929" s="477"/>
      <c r="KQ929" s="477"/>
      <c r="KR929" s="477"/>
      <c r="KS929" s="477"/>
      <c r="KT929" s="477"/>
      <c r="KU929" s="477"/>
      <c r="KV929" s="477"/>
      <c r="KW929" s="477"/>
      <c r="KX929" s="477"/>
      <c r="KY929" s="477"/>
      <c r="KZ929" s="477"/>
      <c r="LA929" s="477"/>
      <c r="LB929" s="477"/>
      <c r="LC929" s="477"/>
      <c r="LD929" s="477"/>
      <c r="LE929" s="477"/>
      <c r="LF929" s="477"/>
      <c r="LG929" s="477"/>
      <c r="LH929" s="477"/>
      <c r="LI929" s="477"/>
      <c r="LJ929" s="477"/>
      <c r="LK929" s="477"/>
      <c r="LL929" s="477"/>
      <c r="LM929" s="477"/>
      <c r="LN929" s="477"/>
      <c r="LO929" s="477"/>
      <c r="LP929" s="477"/>
      <c r="LQ929" s="477"/>
      <c r="LR929" s="477"/>
      <c r="LS929" s="477"/>
      <c r="LT929" s="477"/>
      <c r="LU929" s="477"/>
      <c r="LV929" s="477"/>
      <c r="LW929" s="477"/>
      <c r="LX929" s="477"/>
      <c r="LY929" s="477"/>
      <c r="LZ929" s="477"/>
      <c r="MA929" s="477"/>
      <c r="MB929" s="477"/>
      <c r="MC929" s="477"/>
      <c r="MD929" s="477"/>
      <c r="ME929" s="477"/>
      <c r="MF929" s="477"/>
      <c r="MG929" s="477"/>
      <c r="MH929" s="477"/>
      <c r="MI929" s="477"/>
      <c r="MJ929" s="477"/>
      <c r="MK929" s="477"/>
      <c r="ML929" s="477"/>
      <c r="MM929" s="477"/>
      <c r="MN929" s="477"/>
      <c r="MO929" s="477"/>
      <c r="MP929" s="477"/>
      <c r="MQ929" s="477"/>
      <c r="MR929" s="477"/>
      <c r="MS929" s="477"/>
      <c r="MT929" s="477"/>
      <c r="MU929" s="477"/>
      <c r="MV929" s="477"/>
      <c r="MW929" s="477"/>
      <c r="MX929" s="477"/>
      <c r="MY929" s="477"/>
      <c r="MZ929" s="477"/>
      <c r="NA929" s="477"/>
      <c r="NB929" s="477"/>
      <c r="NC929" s="477"/>
      <c r="ND929" s="477"/>
      <c r="NE929" s="477"/>
      <c r="NF929" s="477"/>
      <c r="NG929" s="477"/>
      <c r="NH929" s="477"/>
      <c r="NI929" s="477"/>
      <c r="NJ929" s="477"/>
      <c r="NK929" s="477"/>
      <c r="NL929" s="477"/>
      <c r="NM929" s="477"/>
      <c r="NN929" s="477"/>
      <c r="NO929" s="477"/>
      <c r="NP929" s="477"/>
      <c r="NQ929" s="477"/>
      <c r="NR929" s="477"/>
      <c r="NS929" s="477"/>
      <c r="NT929" s="477"/>
      <c r="NU929" s="477"/>
      <c r="NV929" s="477"/>
      <c r="NW929" s="477"/>
      <c r="NX929" s="477"/>
      <c r="NY929" s="477"/>
      <c r="NZ929" s="477"/>
      <c r="OA929" s="477"/>
      <c r="OB929" s="477"/>
      <c r="OC929" s="477"/>
      <c r="OD929" s="477"/>
      <c r="OE929" s="477"/>
      <c r="OF929" s="477"/>
      <c r="OG929" s="477"/>
      <c r="OH929" s="477"/>
      <c r="OI929" s="477"/>
      <c r="OJ929" s="477"/>
      <c r="OK929" s="477"/>
      <c r="OL929" s="477"/>
      <c r="OM929" s="477"/>
      <c r="ON929" s="477"/>
      <c r="OO929" s="477"/>
      <c r="OP929" s="477"/>
      <c r="OQ929" s="477"/>
      <c r="OR929" s="477"/>
      <c r="OS929" s="477"/>
      <c r="OT929" s="477"/>
      <c r="OU929" s="477"/>
      <c r="OV929" s="477"/>
      <c r="OW929" s="477"/>
      <c r="OX929" s="477"/>
      <c r="OY929" s="477"/>
      <c r="OZ929" s="477"/>
      <c r="PA929" s="477"/>
      <c r="PB929" s="477"/>
      <c r="PC929" s="477"/>
      <c r="PD929" s="477"/>
      <c r="PE929" s="477"/>
      <c r="PF929" s="477"/>
      <c r="PG929" s="477"/>
      <c r="PH929" s="477"/>
      <c r="PI929" s="477"/>
      <c r="PJ929" s="477"/>
      <c r="PK929" s="477"/>
      <c r="PL929" s="477"/>
      <c r="PM929" s="477"/>
      <c r="PN929" s="477"/>
      <c r="PO929" s="477"/>
      <c r="PP929" s="477"/>
      <c r="PQ929" s="477"/>
      <c r="PR929" s="477"/>
      <c r="PS929" s="477"/>
      <c r="PT929" s="477"/>
      <c r="PU929" s="477"/>
      <c r="PV929" s="477"/>
      <c r="PW929" s="477"/>
      <c r="PX929" s="477"/>
      <c r="PY929" s="477"/>
      <c r="PZ929" s="477"/>
      <c r="QA929" s="477"/>
      <c r="QB929" s="477"/>
      <c r="QC929" s="477"/>
      <c r="QD929" s="477"/>
      <c r="QE929" s="477"/>
      <c r="QF929" s="477"/>
      <c r="QG929" s="477"/>
      <c r="QH929" s="477"/>
      <c r="QI929" s="477"/>
      <c r="QJ929" s="477"/>
      <c r="QK929" s="477"/>
      <c r="QL929" s="477"/>
      <c r="QM929" s="477"/>
      <c r="QN929" s="477"/>
      <c r="QO929" s="477"/>
      <c r="QP929" s="477"/>
      <c r="QQ929" s="477"/>
      <c r="QR929" s="477"/>
      <c r="QS929" s="477"/>
      <c r="QT929" s="477"/>
      <c r="QU929" s="477"/>
      <c r="QV929" s="477"/>
      <c r="QW929" s="477"/>
      <c r="QX929" s="477"/>
      <c r="QY929" s="477"/>
      <c r="QZ929" s="477"/>
      <c r="RA929" s="477"/>
      <c r="RB929" s="477"/>
      <c r="RC929" s="477"/>
      <c r="RD929" s="477"/>
      <c r="RE929" s="477"/>
      <c r="RF929" s="477"/>
      <c r="RG929" s="477"/>
      <c r="RH929" s="477"/>
      <c r="RI929" s="477"/>
      <c r="RJ929" s="477"/>
      <c r="RK929" s="477"/>
      <c r="RL929" s="477"/>
      <c r="RM929" s="477"/>
      <c r="RN929" s="477"/>
      <c r="RO929" s="477"/>
      <c r="RP929" s="477"/>
      <c r="RQ929" s="477"/>
      <c r="RR929" s="477"/>
      <c r="RS929" s="477"/>
      <c r="RT929" s="477"/>
      <c r="RU929" s="477"/>
      <c r="RV929" s="477"/>
      <c r="RW929" s="477"/>
      <c r="RX929" s="477"/>
      <c r="RY929" s="477"/>
      <c r="RZ929" s="477"/>
      <c r="SA929" s="477"/>
      <c r="SB929" s="477"/>
      <c r="SC929" s="477"/>
      <c r="SD929" s="477"/>
      <c r="SE929" s="477"/>
      <c r="SF929" s="477"/>
      <c r="SG929" s="477"/>
      <c r="SH929" s="477"/>
      <c r="SI929" s="477"/>
      <c r="SJ929" s="477"/>
      <c r="SK929" s="477"/>
      <c r="SL929" s="477"/>
      <c r="SM929" s="477"/>
      <c r="SN929" s="477"/>
      <c r="SO929" s="477"/>
      <c r="SP929" s="477"/>
      <c r="SQ929" s="477"/>
      <c r="SR929" s="477"/>
      <c r="SS929" s="477"/>
      <c r="ST929" s="477"/>
      <c r="SU929" s="477"/>
      <c r="SV929" s="477"/>
      <c r="SW929" s="477"/>
      <c r="SX929" s="477"/>
      <c r="SY929" s="477"/>
      <c r="SZ929" s="477"/>
      <c r="TA929" s="477"/>
      <c r="TB929" s="477"/>
      <c r="TC929" s="477"/>
      <c r="TD929" s="477"/>
      <c r="TE929" s="477"/>
      <c r="TF929" s="477"/>
      <c r="TG929" s="477"/>
      <c r="TH929" s="477"/>
      <c r="TI929" s="477"/>
      <c r="TJ929" s="477"/>
      <c r="TK929" s="477"/>
      <c r="TL929" s="477"/>
      <c r="TM929" s="477"/>
      <c r="TN929" s="477"/>
      <c r="TO929" s="477"/>
      <c r="TP929" s="477"/>
      <c r="TQ929" s="477"/>
      <c r="TR929" s="477"/>
      <c r="TS929" s="477"/>
      <c r="TT929" s="477"/>
      <c r="TU929" s="477"/>
      <c r="TV929" s="477"/>
      <c r="TW929" s="477"/>
      <c r="TX929" s="477"/>
      <c r="TY929" s="477"/>
      <c r="TZ929" s="477"/>
      <c r="UA929" s="477"/>
      <c r="UB929" s="477"/>
      <c r="UC929" s="477"/>
      <c r="UD929" s="477"/>
      <c r="UE929" s="477"/>
      <c r="UF929" s="477"/>
      <c r="UG929" s="477"/>
      <c r="UH929" s="477"/>
      <c r="UI929" s="477"/>
      <c r="UJ929" s="477"/>
      <c r="UK929" s="477"/>
      <c r="UL929" s="477"/>
      <c r="UM929" s="477"/>
      <c r="UN929" s="477"/>
      <c r="UO929" s="477"/>
      <c r="UP929" s="477"/>
      <c r="UQ929" s="477"/>
      <c r="UR929" s="477"/>
      <c r="US929" s="477"/>
      <c r="UT929" s="477"/>
      <c r="UU929" s="477"/>
      <c r="UV929" s="477"/>
      <c r="UW929" s="477"/>
      <c r="UX929" s="477"/>
      <c r="UY929" s="477"/>
      <c r="UZ929" s="477"/>
      <c r="VA929" s="477"/>
      <c r="VB929" s="477"/>
      <c r="VC929" s="477"/>
      <c r="VD929" s="477"/>
      <c r="VE929" s="477"/>
      <c r="VF929" s="477"/>
      <c r="VG929" s="477"/>
      <c r="VH929" s="477"/>
      <c r="VI929" s="477"/>
      <c r="VJ929" s="477"/>
      <c r="VK929" s="477"/>
      <c r="VL929" s="477"/>
      <c r="VM929" s="477"/>
      <c r="VN929" s="477"/>
      <c r="VO929" s="477"/>
      <c r="VP929" s="477"/>
      <c r="VQ929" s="477"/>
      <c r="VR929" s="477"/>
      <c r="VS929" s="477"/>
      <c r="VT929" s="477"/>
      <c r="VU929" s="477"/>
      <c r="VV929" s="477"/>
      <c r="VW929" s="477"/>
      <c r="VX929" s="477"/>
      <c r="VY929" s="477"/>
      <c r="VZ929" s="477"/>
      <c r="WA929" s="477"/>
      <c r="WB929" s="477"/>
      <c r="WC929" s="477"/>
      <c r="WD929" s="477"/>
      <c r="WE929" s="477"/>
      <c r="WF929" s="477"/>
      <c r="WG929" s="477"/>
      <c r="WH929" s="477"/>
      <c r="WI929" s="477"/>
      <c r="WJ929" s="477"/>
      <c r="WK929" s="477"/>
      <c r="WL929" s="477"/>
      <c r="WM929" s="477"/>
      <c r="WN929" s="477"/>
      <c r="WO929" s="477"/>
      <c r="WP929" s="477"/>
      <c r="WQ929" s="477"/>
      <c r="WR929" s="477"/>
      <c r="WS929" s="477"/>
      <c r="WT929" s="477"/>
      <c r="WU929" s="477"/>
      <c r="WV929" s="477"/>
      <c r="WW929" s="477"/>
      <c r="WX929" s="477"/>
      <c r="WY929" s="477"/>
      <c r="WZ929" s="477"/>
      <c r="XA929" s="477"/>
      <c r="XB929" s="477"/>
      <c r="XC929" s="477"/>
      <c r="XD929" s="477"/>
      <c r="XE929" s="477"/>
      <c r="XF929" s="477"/>
      <c r="XG929" s="477"/>
      <c r="XH929" s="477"/>
      <c r="XI929" s="477"/>
      <c r="XJ929" s="477"/>
      <c r="XK929" s="477"/>
      <c r="XL929" s="477"/>
      <c r="XM929" s="477"/>
      <c r="XN929" s="477"/>
      <c r="XO929" s="477"/>
      <c r="XP929" s="477"/>
      <c r="XQ929" s="477"/>
      <c r="XR929" s="477"/>
      <c r="XS929" s="477"/>
      <c r="XT929" s="477"/>
      <c r="XU929" s="477"/>
      <c r="XV929" s="477"/>
      <c r="XW929" s="477"/>
      <c r="XX929" s="477"/>
      <c r="XY929" s="477"/>
      <c r="XZ929" s="477"/>
      <c r="YA929" s="477"/>
      <c r="YB929" s="477"/>
      <c r="YC929" s="477"/>
      <c r="YD929" s="477"/>
      <c r="YE929" s="477"/>
      <c r="YF929" s="477"/>
      <c r="YG929" s="477"/>
      <c r="YH929" s="477"/>
      <c r="YI929" s="477"/>
      <c r="YJ929" s="477"/>
      <c r="YK929" s="477"/>
      <c r="YL929" s="477"/>
      <c r="YM929" s="477"/>
      <c r="YN929" s="477"/>
      <c r="YO929" s="477"/>
      <c r="YP929" s="477"/>
      <c r="YQ929" s="477"/>
      <c r="YR929" s="477"/>
      <c r="YS929" s="477"/>
      <c r="YT929" s="477"/>
      <c r="YU929" s="477"/>
      <c r="YV929" s="477"/>
      <c r="YW929" s="477"/>
      <c r="YX929" s="477"/>
      <c r="YY929" s="477"/>
      <c r="YZ929" s="477"/>
      <c r="ZA929" s="477"/>
      <c r="ZB929" s="477"/>
      <c r="ZC929" s="477"/>
      <c r="ZD929" s="477"/>
      <c r="ZE929" s="477"/>
      <c r="ZF929" s="477"/>
      <c r="ZG929" s="477"/>
      <c r="ZH929" s="477"/>
      <c r="ZI929" s="477"/>
      <c r="ZJ929" s="477"/>
      <c r="ZK929" s="477"/>
      <c r="ZL929" s="477"/>
      <c r="ZM929" s="477"/>
      <c r="ZN929" s="477"/>
      <c r="ZO929" s="477"/>
      <c r="ZP929" s="477"/>
      <c r="ZQ929" s="477"/>
      <c r="ZR929" s="477"/>
      <c r="ZS929" s="477"/>
      <c r="ZT929" s="477"/>
      <c r="ZU929" s="477"/>
      <c r="ZV929" s="477"/>
      <c r="ZW929" s="477"/>
      <c r="ZX929" s="477"/>
      <c r="ZY929" s="477"/>
      <c r="ZZ929" s="477"/>
      <c r="AAA929" s="477"/>
      <c r="AAB929" s="477"/>
      <c r="AAC929" s="477"/>
      <c r="AAD929" s="477"/>
      <c r="AAE929" s="477"/>
      <c r="AAF929" s="477"/>
      <c r="AAG929" s="477"/>
      <c r="AAH929" s="477"/>
      <c r="AAI929" s="477"/>
      <c r="AAJ929" s="477"/>
      <c r="AAK929" s="477"/>
      <c r="AAL929" s="477"/>
      <c r="AAM929" s="477"/>
      <c r="AAN929" s="477"/>
      <c r="AAO929" s="477"/>
      <c r="AAP929" s="477"/>
      <c r="AAQ929" s="477"/>
      <c r="AAR929" s="477"/>
      <c r="AAS929" s="477"/>
      <c r="AAT929" s="477"/>
      <c r="AAU929" s="477"/>
      <c r="AAV929" s="477"/>
      <c r="AAW929" s="477"/>
      <c r="AAX929" s="477"/>
      <c r="AAY929" s="477"/>
      <c r="AAZ929" s="477"/>
      <c r="ABA929" s="477"/>
      <c r="ABB929" s="477"/>
      <c r="ABC929" s="477"/>
      <c r="ABD929" s="477"/>
      <c r="ABE929" s="477"/>
      <c r="ABF929" s="477"/>
      <c r="ABG929" s="477"/>
      <c r="ABH929" s="477"/>
      <c r="ABI929" s="477"/>
      <c r="ABJ929" s="477"/>
      <c r="ABK929" s="477"/>
      <c r="ABL929" s="477"/>
      <c r="ABM929" s="477"/>
      <c r="ABN929" s="477"/>
      <c r="ABO929" s="477"/>
      <c r="ABP929" s="477"/>
      <c r="ABQ929" s="477"/>
      <c r="ABR929" s="477"/>
      <c r="ABS929" s="477"/>
      <c r="ABT929" s="477"/>
      <c r="ABU929" s="477"/>
      <c r="ABV929" s="477"/>
      <c r="ABW929" s="477"/>
      <c r="ABX929" s="477"/>
      <c r="ABY929" s="477"/>
      <c r="ABZ929" s="477"/>
      <c r="ACA929" s="477"/>
      <c r="ACB929" s="477"/>
      <c r="ACC929" s="477"/>
      <c r="ACD929" s="477"/>
      <c r="ACE929" s="477"/>
      <c r="ACF929" s="477"/>
      <c r="ACG929" s="477"/>
      <c r="ACH929" s="477"/>
      <c r="ACI929" s="477"/>
      <c r="ACJ929" s="477"/>
      <c r="ACK929" s="477"/>
      <c r="ACL929" s="477"/>
      <c r="ACM929" s="477"/>
      <c r="ACN929" s="477"/>
      <c r="ACO929" s="477"/>
      <c r="ACP929" s="477"/>
      <c r="ACQ929" s="477"/>
      <c r="ACR929" s="477"/>
      <c r="ACS929" s="477"/>
      <c r="ACT929" s="477"/>
      <c r="ACU929" s="477"/>
      <c r="ACV929" s="477"/>
      <c r="ACW929" s="477"/>
      <c r="ACX929" s="477"/>
      <c r="ACY929" s="477"/>
      <c r="ACZ929" s="477"/>
      <c r="ADA929" s="477"/>
      <c r="ADB929" s="477"/>
      <c r="ADC929" s="477"/>
      <c r="ADD929" s="477"/>
      <c r="ADE929" s="477"/>
      <c r="ADF929" s="477"/>
      <c r="ADG929" s="477"/>
      <c r="ADH929" s="477"/>
      <c r="ADI929" s="477"/>
      <c r="ADJ929" s="477"/>
      <c r="ADK929" s="477"/>
      <c r="ADL929" s="477"/>
      <c r="ADM929" s="477"/>
      <c r="ADN929" s="477"/>
      <c r="ADO929" s="477"/>
      <c r="ADP929" s="477"/>
      <c r="ADQ929" s="477"/>
      <c r="ADR929" s="477"/>
      <c r="ADS929" s="477"/>
      <c r="ADT929" s="477"/>
      <c r="ADU929" s="477"/>
      <c r="ADV929" s="477"/>
      <c r="ADW929" s="477"/>
      <c r="ADX929" s="477"/>
      <c r="ADY929" s="477"/>
      <c r="ADZ929" s="477"/>
      <c r="AEA929" s="477"/>
      <c r="AEB929" s="477"/>
      <c r="AEC929" s="477"/>
      <c r="AED929" s="477"/>
      <c r="AEE929" s="477"/>
      <c r="AEF929" s="477"/>
      <c r="AEG929" s="477"/>
      <c r="AEH929" s="477"/>
      <c r="AEI929" s="477"/>
      <c r="AEJ929" s="477"/>
      <c r="AEK929" s="477"/>
      <c r="AEL929" s="477"/>
      <c r="AEM929" s="477"/>
      <c r="AEN929" s="477"/>
      <c r="AEO929" s="477"/>
      <c r="AEP929" s="477"/>
      <c r="AEQ929" s="477"/>
      <c r="AER929" s="477"/>
      <c r="AES929" s="477"/>
      <c r="AET929" s="477"/>
      <c r="AEU929" s="477"/>
      <c r="AEV929" s="477"/>
      <c r="AEW929" s="477"/>
      <c r="AEX929" s="477"/>
      <c r="AEY929" s="477"/>
      <c r="AEZ929" s="477"/>
      <c r="AFA929" s="477"/>
      <c r="AFB929" s="477"/>
      <c r="AFC929" s="477"/>
      <c r="AFD929" s="477"/>
      <c r="AFE929" s="477"/>
      <c r="AFF929" s="477"/>
      <c r="AFG929" s="477"/>
      <c r="AFH929" s="477"/>
      <c r="AFI929" s="477"/>
      <c r="AFJ929" s="477"/>
      <c r="AFK929" s="477"/>
      <c r="AFL929" s="477"/>
      <c r="AFM929" s="477"/>
      <c r="AFN929" s="477"/>
      <c r="AFO929" s="477"/>
      <c r="AFP929" s="477"/>
      <c r="AFQ929" s="477"/>
      <c r="AFR929" s="477"/>
      <c r="AFS929" s="477"/>
      <c r="AFT929" s="477"/>
      <c r="AFU929" s="477"/>
      <c r="AFV929" s="477"/>
      <c r="AFW929" s="477"/>
      <c r="AFX929" s="477"/>
      <c r="AFY929" s="477"/>
      <c r="AFZ929" s="477"/>
      <c r="AGA929" s="477"/>
      <c r="AGB929" s="477"/>
      <c r="AGC929" s="477"/>
      <c r="AGD929" s="477"/>
      <c r="AGE929" s="477"/>
      <c r="AGF929" s="477"/>
      <c r="AGG929" s="477"/>
      <c r="AGH929" s="477"/>
      <c r="AGI929" s="477"/>
      <c r="AGJ929" s="477"/>
      <c r="AGK929" s="477"/>
      <c r="AGL929" s="477"/>
      <c r="AGM929" s="477"/>
      <c r="AGN929" s="477"/>
      <c r="AGO929" s="477"/>
      <c r="AGP929" s="477"/>
      <c r="AGQ929" s="477"/>
      <c r="AGR929" s="477"/>
      <c r="AGS929" s="477"/>
      <c r="AGT929" s="477"/>
      <c r="AGU929" s="477"/>
      <c r="AGV929" s="477"/>
      <c r="AGW929" s="477"/>
      <c r="AGX929" s="477"/>
      <c r="AGY929" s="477"/>
      <c r="AGZ929" s="477"/>
      <c r="AHA929" s="477"/>
      <c r="AHB929" s="477"/>
      <c r="AHC929" s="477"/>
      <c r="AHD929" s="477"/>
      <c r="AHE929" s="477"/>
      <c r="AHF929" s="477"/>
      <c r="AHG929" s="477"/>
      <c r="AHH929" s="477"/>
      <c r="AHI929" s="477"/>
      <c r="AHJ929" s="477"/>
      <c r="AHK929" s="477"/>
      <c r="AHL929" s="477"/>
      <c r="AHM929" s="477"/>
      <c r="AHN929" s="477"/>
      <c r="AHO929" s="477"/>
      <c r="AHP929" s="477"/>
      <c r="AHQ929" s="477"/>
      <c r="AHR929" s="477"/>
      <c r="AHS929" s="477"/>
      <c r="AHT929" s="477"/>
      <c r="AHU929" s="477"/>
      <c r="AHV929" s="477"/>
      <c r="AHW929" s="477"/>
      <c r="AHX929" s="477"/>
      <c r="AHY929" s="477"/>
      <c r="AHZ929" s="477"/>
      <c r="AIA929" s="477"/>
      <c r="AIB929" s="477"/>
      <c r="AIC929" s="477"/>
      <c r="AID929" s="477"/>
      <c r="AIE929" s="477"/>
      <c r="AIF929" s="477"/>
      <c r="AIG929" s="477"/>
      <c r="AIH929" s="477"/>
      <c r="AII929" s="477"/>
      <c r="AIJ929" s="477"/>
      <c r="AIK929" s="477"/>
      <c r="AIL929" s="477"/>
      <c r="AIM929" s="477"/>
      <c r="AIN929" s="477"/>
      <c r="AIO929" s="477"/>
      <c r="AIP929" s="477"/>
      <c r="AIQ929" s="477"/>
      <c r="AIR929" s="477"/>
      <c r="AIS929" s="477"/>
      <c r="AIT929" s="477"/>
      <c r="AIU929" s="477"/>
      <c r="AIV929" s="477"/>
      <c r="AIW929" s="477"/>
      <c r="AIX929" s="477"/>
      <c r="AIY929" s="477"/>
      <c r="AIZ929" s="477"/>
      <c r="AJA929" s="477"/>
      <c r="AJB929" s="477"/>
      <c r="AJC929" s="477"/>
      <c r="AJD929" s="477"/>
      <c r="AJE929" s="477"/>
      <c r="AJF929" s="477"/>
      <c r="AJG929" s="477"/>
      <c r="AJH929" s="477"/>
      <c r="AJI929" s="477"/>
      <c r="AJJ929" s="477"/>
      <c r="AJK929" s="477"/>
      <c r="AJL929" s="477"/>
      <c r="AJM929" s="477"/>
      <c r="AJN929" s="477"/>
      <c r="AJO929" s="477"/>
      <c r="AJP929" s="477"/>
      <c r="AJQ929" s="477"/>
      <c r="AJR929" s="477"/>
      <c r="AJS929" s="477"/>
      <c r="AJT929" s="477"/>
      <c r="AJU929" s="477"/>
      <c r="AJV929" s="477"/>
      <c r="AJW929" s="477"/>
      <c r="AJX929" s="477"/>
      <c r="AJY929" s="477"/>
      <c r="AJZ929" s="477"/>
      <c r="AKA929" s="477"/>
      <c r="AKB929" s="477"/>
      <c r="AKC929" s="477"/>
      <c r="AKD929" s="477"/>
      <c r="AKE929" s="477"/>
      <c r="AKF929" s="477"/>
      <c r="AKG929" s="477"/>
      <c r="AKH929" s="477"/>
      <c r="AKI929" s="477"/>
      <c r="AKJ929" s="477"/>
      <c r="AKK929" s="477"/>
      <c r="AKL929" s="477"/>
      <c r="AKM929" s="477"/>
      <c r="AKN929" s="477"/>
      <c r="AKO929" s="477"/>
      <c r="AKP929" s="477"/>
      <c r="AKQ929" s="477"/>
      <c r="AKR929" s="477"/>
      <c r="AKS929" s="477"/>
      <c r="AKT929" s="477"/>
      <c r="AKU929" s="477"/>
      <c r="AKV929" s="477"/>
      <c r="AKW929" s="477"/>
      <c r="AKX929" s="477"/>
      <c r="AKY929" s="477"/>
      <c r="AKZ929" s="477"/>
      <c r="ALA929" s="477"/>
      <c r="ALB929" s="477"/>
      <c r="ALC929" s="477"/>
      <c r="ALD929" s="477"/>
      <c r="ALE929" s="477"/>
      <c r="ALF929" s="477"/>
      <c r="ALG929" s="477"/>
      <c r="ALH929" s="477"/>
      <c r="ALI929" s="477"/>
      <c r="ALJ929" s="477"/>
      <c r="ALK929" s="477"/>
      <c r="ALL929" s="477"/>
      <c r="ALM929" s="477"/>
      <c r="ALN929" s="477"/>
      <c r="ALO929" s="477"/>
      <c r="ALP929" s="477"/>
      <c r="ALQ929" s="477"/>
      <c r="ALR929" s="477"/>
      <c r="ALS929" s="477"/>
      <c r="ALT929" s="477"/>
      <c r="ALU929" s="477"/>
      <c r="ALV929" s="477"/>
      <c r="ALW929" s="477"/>
      <c r="ALX929" s="477"/>
      <c r="ALY929" s="477"/>
      <c r="ALZ929" s="477"/>
      <c r="AMA929" s="477"/>
      <c r="AMB929" s="477"/>
      <c r="AMC929" s="477"/>
      <c r="AMD929" s="477"/>
      <c r="AME929" s="477"/>
      <c r="AMF929" s="477"/>
      <c r="AMG929" s="477"/>
      <c r="AMH929" s="477"/>
      <c r="AMI929" s="477"/>
      <c r="AMJ929" s="477"/>
      <c r="AMK929" s="477"/>
      <c r="AML929" s="477"/>
      <c r="AMM929" s="477"/>
      <c r="AMN929" s="477"/>
      <c r="AMO929" s="477"/>
      <c r="AMP929" s="477"/>
      <c r="AMQ929" s="477"/>
      <c r="AMR929" s="477"/>
      <c r="AMS929" s="477"/>
      <c r="AMT929" s="477"/>
      <c r="AMU929" s="477"/>
      <c r="AMV929" s="477"/>
      <c r="AMW929" s="477"/>
      <c r="AMX929" s="477"/>
      <c r="AMY929" s="477"/>
      <c r="AMZ929" s="477"/>
      <c r="ANA929" s="477"/>
      <c r="ANB929" s="477"/>
      <c r="ANC929" s="477"/>
      <c r="AND929" s="477"/>
      <c r="ANE929" s="477"/>
      <c r="ANF929" s="477"/>
      <c r="ANG929" s="477"/>
      <c r="ANH929" s="477"/>
      <c r="ANI929" s="477"/>
      <c r="ANJ929" s="477"/>
      <c r="ANK929" s="477"/>
      <c r="ANL929" s="477"/>
      <c r="ANM929" s="477"/>
      <c r="ANN929" s="477"/>
      <c r="ANO929" s="477"/>
      <c r="ANP929" s="477"/>
      <c r="ANQ929" s="477"/>
      <c r="ANR929" s="477"/>
      <c r="ANS929" s="477"/>
      <c r="ANT929" s="477"/>
      <c r="ANU929" s="477"/>
      <c r="ANV929" s="477"/>
      <c r="ANW929" s="477"/>
      <c r="ANX929" s="477"/>
      <c r="ANY929" s="477"/>
      <c r="ANZ929" s="477"/>
      <c r="AOA929" s="477"/>
      <c r="AOB929" s="477"/>
      <c r="AOC929" s="477"/>
      <c r="AOD929" s="477"/>
      <c r="AOE929" s="477"/>
      <c r="AOF929" s="477"/>
      <c r="AOG929" s="477"/>
      <c r="AOH929" s="477"/>
      <c r="AOI929" s="477"/>
      <c r="AOJ929" s="477"/>
      <c r="AOK929" s="477"/>
      <c r="AOL929" s="477"/>
      <c r="AOM929" s="477"/>
      <c r="AON929" s="477"/>
      <c r="AOO929" s="477"/>
      <c r="AOP929" s="477"/>
      <c r="AOQ929" s="477"/>
      <c r="AOR929" s="477"/>
      <c r="AOS929" s="477"/>
      <c r="AOT929" s="477"/>
      <c r="AOU929" s="477"/>
      <c r="AOV929" s="477"/>
      <c r="AOW929" s="477"/>
      <c r="AOX929" s="477"/>
      <c r="AOY929" s="477"/>
      <c r="AOZ929" s="477"/>
      <c r="APA929" s="477"/>
      <c r="APB929" s="477"/>
      <c r="APC929" s="477"/>
      <c r="APD929" s="477"/>
      <c r="APE929" s="477"/>
      <c r="APF929" s="477"/>
      <c r="APG929" s="477"/>
      <c r="APH929" s="477"/>
      <c r="API929" s="477"/>
      <c r="APJ929" s="477"/>
      <c r="APK929" s="477"/>
      <c r="APL929" s="477"/>
      <c r="APM929" s="477"/>
      <c r="APN929" s="477"/>
      <c r="APO929" s="477"/>
      <c r="APP929" s="477"/>
      <c r="APQ929" s="477"/>
      <c r="APR929" s="477"/>
      <c r="APS929" s="477"/>
      <c r="APT929" s="477"/>
      <c r="APU929" s="477"/>
      <c r="APV929" s="477"/>
      <c r="APW929" s="477"/>
      <c r="APX929" s="477"/>
      <c r="APY929" s="477"/>
      <c r="APZ929" s="477"/>
      <c r="AQA929" s="477"/>
      <c r="AQB929" s="477"/>
      <c r="AQC929" s="477"/>
      <c r="AQD929" s="477"/>
      <c r="AQE929" s="477"/>
      <c r="AQF929" s="477"/>
      <c r="AQG929" s="477"/>
      <c r="AQH929" s="477"/>
      <c r="AQI929" s="477"/>
      <c r="AQJ929" s="477"/>
      <c r="AQK929" s="477"/>
      <c r="AQL929" s="477"/>
      <c r="AQM929" s="477"/>
      <c r="AQN929" s="477"/>
      <c r="AQO929" s="477"/>
      <c r="AQP929" s="477"/>
      <c r="AQQ929" s="477"/>
      <c r="AQR929" s="477"/>
      <c r="AQS929" s="477"/>
      <c r="AQT929" s="477"/>
      <c r="AQU929" s="477"/>
      <c r="AQV929" s="477"/>
      <c r="AQW929" s="477"/>
      <c r="AQX929" s="477"/>
      <c r="AQY929" s="477"/>
      <c r="AQZ929" s="477"/>
      <c r="ARA929" s="477"/>
      <c r="ARB929" s="477"/>
      <c r="ARC929" s="477"/>
      <c r="ARD929" s="477"/>
      <c r="ARE929" s="477"/>
      <c r="ARF929" s="477"/>
      <c r="ARG929" s="477"/>
      <c r="ARH929" s="477"/>
      <c r="ARI929" s="477"/>
      <c r="ARJ929" s="477"/>
      <c r="ARK929" s="477"/>
      <c r="ARL929" s="477"/>
      <c r="ARM929" s="477"/>
      <c r="ARN929" s="477"/>
      <c r="ARO929" s="477"/>
      <c r="ARP929" s="477"/>
      <c r="ARQ929" s="477"/>
      <c r="ARR929" s="477"/>
      <c r="ARS929" s="477"/>
      <c r="ART929" s="477"/>
      <c r="ARU929" s="477"/>
      <c r="ARV929" s="477"/>
      <c r="ARW929" s="477"/>
      <c r="ARX929" s="477"/>
      <c r="ARY929" s="477"/>
      <c r="ARZ929" s="477"/>
      <c r="ASA929" s="477"/>
      <c r="ASB929" s="477"/>
      <c r="ASC929" s="477"/>
      <c r="ASD929" s="477"/>
      <c r="ASE929" s="477"/>
      <c r="ASF929" s="477"/>
      <c r="ASG929" s="477"/>
      <c r="ASH929" s="477"/>
      <c r="ASI929" s="477"/>
      <c r="ASJ929" s="477"/>
      <c r="ASK929" s="477"/>
      <c r="ASL929" s="477"/>
      <c r="ASM929" s="477"/>
      <c r="ASN929" s="477"/>
      <c r="ASO929" s="477"/>
      <c r="ASP929" s="477"/>
      <c r="ASQ929" s="477"/>
      <c r="ASR929" s="477"/>
      <c r="ASS929" s="477"/>
      <c r="AST929" s="477"/>
      <c r="ASU929" s="477"/>
      <c r="ASV929" s="477"/>
      <c r="ASW929" s="477"/>
      <c r="ASX929" s="477"/>
      <c r="ASY929" s="477"/>
      <c r="ASZ929" s="477"/>
      <c r="ATA929" s="477"/>
      <c r="ATB929" s="477"/>
      <c r="ATC929" s="477"/>
      <c r="ATD929" s="477"/>
      <c r="ATE929" s="477"/>
      <c r="ATF929" s="477"/>
      <c r="ATG929" s="477"/>
      <c r="ATH929" s="477"/>
      <c r="ATI929" s="477"/>
      <c r="ATJ929" s="477"/>
      <c r="ATK929" s="477"/>
      <c r="ATL929" s="477"/>
      <c r="ATM929" s="477"/>
      <c r="ATN929" s="477"/>
      <c r="ATO929" s="477"/>
      <c r="ATP929" s="477"/>
      <c r="ATQ929" s="477"/>
      <c r="ATR929" s="477"/>
      <c r="ATS929" s="477"/>
      <c r="ATT929" s="477"/>
      <c r="ATU929" s="477"/>
      <c r="ATV929" s="477"/>
      <c r="ATW929" s="477"/>
      <c r="ATX929" s="477"/>
      <c r="ATY929" s="477"/>
      <c r="ATZ929" s="477"/>
      <c r="AUA929" s="477"/>
      <c r="AUB929" s="477"/>
      <c r="AUC929" s="477"/>
      <c r="AUD929" s="477"/>
      <c r="AUE929" s="477"/>
      <c r="AUF929" s="477"/>
      <c r="AUG929" s="477"/>
      <c r="AUH929" s="477"/>
      <c r="AUI929" s="477"/>
      <c r="AUJ929" s="477"/>
      <c r="AUK929" s="477"/>
      <c r="AUL929" s="477"/>
      <c r="AUM929" s="477"/>
      <c r="AUN929" s="477"/>
      <c r="AUO929" s="477"/>
      <c r="AUP929" s="477"/>
      <c r="AUQ929" s="477"/>
      <c r="AUR929" s="477"/>
      <c r="AUS929" s="477"/>
      <c r="AUT929" s="477"/>
      <c r="AUU929" s="477"/>
      <c r="AUV929" s="477"/>
      <c r="AUW929" s="477"/>
      <c r="AUX929" s="477"/>
      <c r="AUY929" s="477"/>
      <c r="AUZ929" s="477"/>
      <c r="AVA929" s="477"/>
      <c r="AVB929" s="477"/>
      <c r="AVC929" s="477"/>
      <c r="AVD929" s="477"/>
      <c r="AVE929" s="477"/>
      <c r="AVF929" s="477"/>
      <c r="AVG929" s="477"/>
      <c r="AVH929" s="477"/>
      <c r="AVI929" s="477"/>
      <c r="AVJ929" s="477"/>
      <c r="AVK929" s="477"/>
      <c r="AVL929" s="477"/>
      <c r="AVM929" s="477"/>
      <c r="AVN929" s="477"/>
      <c r="AVO929" s="477"/>
      <c r="AVP929" s="477"/>
      <c r="AVQ929" s="477"/>
      <c r="AVR929" s="477"/>
      <c r="AVS929" s="477"/>
      <c r="AVT929" s="477"/>
      <c r="AVU929" s="477"/>
      <c r="AVV929" s="477"/>
      <c r="AVW929" s="477"/>
      <c r="AVX929" s="477"/>
      <c r="AVY929" s="477"/>
      <c r="AVZ929" s="477"/>
      <c r="AWA929" s="477"/>
      <c r="AWB929" s="477"/>
      <c r="AWC929" s="477"/>
      <c r="AWD929" s="477"/>
      <c r="AWE929" s="477"/>
      <c r="AWF929" s="477"/>
      <c r="AWG929" s="477"/>
      <c r="AWH929" s="477"/>
      <c r="AWI929" s="477"/>
      <c r="AWJ929" s="477"/>
      <c r="AWK929" s="477"/>
      <c r="AWL929" s="477"/>
      <c r="AWM929" s="477"/>
      <c r="AWN929" s="477"/>
      <c r="AWO929" s="477"/>
      <c r="AWP929" s="477"/>
      <c r="AWQ929" s="477"/>
      <c r="AWR929" s="477"/>
      <c r="AWS929" s="477"/>
      <c r="AWT929" s="477"/>
      <c r="AWU929" s="477"/>
      <c r="AWV929" s="477"/>
      <c r="AWW929" s="477"/>
      <c r="AWX929" s="477"/>
      <c r="AWY929" s="477"/>
      <c r="AWZ929" s="477"/>
      <c r="AXA929" s="477"/>
      <c r="AXB929" s="477"/>
      <c r="AXC929" s="477"/>
      <c r="AXD929" s="477"/>
      <c r="AXE929" s="477"/>
      <c r="AXF929" s="477"/>
      <c r="AXG929" s="477"/>
      <c r="AXH929" s="477"/>
      <c r="AXI929" s="477"/>
      <c r="AXJ929" s="477"/>
      <c r="AXK929" s="477"/>
      <c r="AXL929" s="477"/>
      <c r="AXM929" s="477"/>
      <c r="AXN929" s="477"/>
      <c r="AXO929" s="477"/>
      <c r="AXP929" s="477"/>
      <c r="AXQ929" s="477"/>
      <c r="AXR929" s="477"/>
      <c r="AXS929" s="477"/>
      <c r="AXT929" s="477"/>
      <c r="AXU929" s="477"/>
      <c r="AXV929" s="477"/>
      <c r="AXW929" s="477"/>
      <c r="AXX929" s="477"/>
      <c r="AXY929" s="477"/>
      <c r="AXZ929" s="477"/>
      <c r="AYA929" s="477"/>
      <c r="AYB929" s="477"/>
      <c r="AYC929" s="477"/>
      <c r="AYD929" s="477"/>
      <c r="AYE929" s="477"/>
      <c r="AYF929" s="477"/>
      <c r="AYG929" s="477"/>
      <c r="AYH929" s="477"/>
      <c r="AYI929" s="477"/>
      <c r="AYJ929" s="477"/>
      <c r="AYK929" s="477"/>
      <c r="AYL929" s="477"/>
      <c r="AYM929" s="477"/>
      <c r="AYN929" s="477"/>
      <c r="AYO929" s="477"/>
      <c r="AYP929" s="477"/>
      <c r="AYQ929" s="477"/>
      <c r="AYR929" s="477"/>
      <c r="AYS929" s="477"/>
      <c r="AYT929" s="477"/>
      <c r="AYU929" s="477"/>
      <c r="AYV929" s="477"/>
      <c r="AYW929" s="477"/>
      <c r="AYX929" s="477"/>
      <c r="AYY929" s="477"/>
      <c r="AYZ929" s="477"/>
      <c r="AZA929" s="477"/>
      <c r="AZB929" s="477"/>
      <c r="AZC929" s="477"/>
      <c r="AZD929" s="477"/>
      <c r="AZE929" s="477"/>
      <c r="AZF929" s="477"/>
      <c r="AZG929" s="477"/>
      <c r="AZH929" s="477"/>
      <c r="AZI929" s="477"/>
      <c r="AZJ929" s="477"/>
      <c r="AZK929" s="477"/>
      <c r="AZL929" s="477"/>
      <c r="AZM929" s="477"/>
      <c r="AZN929" s="477"/>
      <c r="AZO929" s="477"/>
      <c r="AZP929" s="477"/>
      <c r="AZQ929" s="477"/>
      <c r="AZR929" s="477"/>
      <c r="AZS929" s="477"/>
      <c r="AZT929" s="477"/>
      <c r="AZU929" s="477"/>
      <c r="AZV929" s="477"/>
      <c r="AZW929" s="477"/>
      <c r="AZX929" s="477"/>
      <c r="AZY929" s="477"/>
      <c r="AZZ929" s="477"/>
      <c r="BAA929" s="477"/>
      <c r="BAB929" s="477"/>
      <c r="BAC929" s="477"/>
      <c r="BAD929" s="477"/>
      <c r="BAE929" s="477"/>
      <c r="BAF929" s="477"/>
      <c r="BAG929" s="477"/>
      <c r="BAH929" s="477"/>
      <c r="BAI929" s="477"/>
      <c r="BAJ929" s="477"/>
      <c r="BAK929" s="477"/>
      <c r="BAL929" s="477"/>
      <c r="BAM929" s="477"/>
      <c r="BAN929" s="477"/>
      <c r="BAO929" s="477"/>
      <c r="BAP929" s="477"/>
      <c r="BAQ929" s="477"/>
      <c r="BAR929" s="477"/>
      <c r="BAS929" s="477"/>
      <c r="BAT929" s="477"/>
      <c r="BAU929" s="477"/>
      <c r="BAV929" s="477"/>
      <c r="BAW929" s="477"/>
      <c r="BAX929" s="477"/>
      <c r="BAY929" s="477"/>
      <c r="BAZ929" s="477"/>
      <c r="BBA929" s="477"/>
      <c r="BBB929" s="477"/>
      <c r="BBC929" s="477"/>
      <c r="BBD929" s="477"/>
      <c r="BBE929" s="477"/>
      <c r="BBF929" s="477"/>
      <c r="BBG929" s="477"/>
      <c r="BBH929" s="477"/>
      <c r="BBI929" s="477"/>
      <c r="BBJ929" s="477"/>
      <c r="BBK929" s="477"/>
      <c r="BBL929" s="477"/>
      <c r="BBM929" s="477"/>
      <c r="BBN929" s="477"/>
      <c r="BBO929" s="477"/>
      <c r="BBP929" s="477"/>
      <c r="BBQ929" s="477"/>
      <c r="BBR929" s="477"/>
      <c r="BBS929" s="477"/>
      <c r="BBT929" s="477"/>
      <c r="BBU929" s="477"/>
      <c r="BBV929" s="477"/>
      <c r="BBW929" s="477"/>
      <c r="BBX929" s="477"/>
      <c r="BBY929" s="477"/>
      <c r="BBZ929" s="477"/>
      <c r="BCA929" s="477"/>
      <c r="BCB929" s="477"/>
      <c r="BCC929" s="477"/>
      <c r="BCD929" s="477"/>
      <c r="BCE929" s="477"/>
      <c r="BCF929" s="477"/>
      <c r="BCG929" s="477"/>
      <c r="BCH929" s="477"/>
      <c r="BCI929" s="477"/>
      <c r="BCJ929" s="477"/>
      <c r="BCK929" s="477"/>
      <c r="BCL929" s="477"/>
      <c r="BCM929" s="477"/>
      <c r="BCN929" s="477"/>
      <c r="BCO929" s="477"/>
      <c r="BCP929" s="477"/>
      <c r="BCQ929" s="477"/>
      <c r="BCR929" s="477"/>
      <c r="BCS929" s="477"/>
      <c r="BCT929" s="477"/>
      <c r="BCU929" s="477"/>
      <c r="BCV929" s="477"/>
      <c r="BCW929" s="477"/>
      <c r="BCX929" s="477"/>
      <c r="BCY929" s="477"/>
      <c r="BCZ929" s="477"/>
      <c r="BDA929" s="477"/>
      <c r="BDB929" s="477"/>
      <c r="BDC929" s="477"/>
      <c r="BDD929" s="477"/>
      <c r="BDE929" s="477"/>
      <c r="BDF929" s="477"/>
      <c r="BDG929" s="477"/>
      <c r="BDH929" s="477"/>
      <c r="BDI929" s="477"/>
      <c r="BDJ929" s="477"/>
      <c r="BDK929" s="477"/>
      <c r="BDL929" s="477"/>
      <c r="BDM929" s="477"/>
      <c r="BDN929" s="477"/>
      <c r="BDO929" s="477"/>
      <c r="BDP929" s="477"/>
      <c r="BDQ929" s="477"/>
      <c r="BDR929" s="477"/>
      <c r="BDS929" s="477"/>
      <c r="BDT929" s="477"/>
      <c r="BDU929" s="477"/>
      <c r="BDV929" s="477"/>
      <c r="BDW929" s="477"/>
      <c r="BDX929" s="477"/>
      <c r="BDY929" s="477"/>
      <c r="BDZ929" s="477"/>
      <c r="BEA929" s="477"/>
      <c r="BEB929" s="477"/>
      <c r="BEC929" s="477"/>
      <c r="BED929" s="477"/>
      <c r="BEE929" s="477"/>
      <c r="BEF929" s="477"/>
      <c r="BEG929" s="477"/>
      <c r="BEH929" s="477"/>
      <c r="BEI929" s="477"/>
      <c r="BEJ929" s="477"/>
      <c r="BEK929" s="477"/>
      <c r="BEL929" s="477"/>
      <c r="BEM929" s="477"/>
      <c r="BEN929" s="477"/>
      <c r="BEO929" s="477"/>
      <c r="BEP929" s="477"/>
      <c r="BEQ929" s="477"/>
      <c r="BER929" s="477"/>
      <c r="BES929" s="477"/>
      <c r="BET929" s="477"/>
      <c r="BEU929" s="477"/>
      <c r="BEV929" s="477"/>
      <c r="BEW929" s="477"/>
      <c r="BEX929" s="477"/>
      <c r="BEY929" s="477"/>
      <c r="BEZ929" s="477"/>
      <c r="BFA929" s="477"/>
      <c r="BFB929" s="477"/>
      <c r="BFC929" s="477"/>
      <c r="BFD929" s="477"/>
      <c r="BFE929" s="477"/>
      <c r="BFF929" s="477"/>
      <c r="BFG929" s="477"/>
      <c r="BFH929" s="477"/>
      <c r="BFI929" s="477"/>
      <c r="BFJ929" s="477"/>
      <c r="BFK929" s="477"/>
      <c r="BFL929" s="477"/>
      <c r="BFM929" s="477"/>
      <c r="BFN929" s="477"/>
      <c r="BFO929" s="477"/>
      <c r="BFP929" s="477"/>
      <c r="BFQ929" s="477"/>
      <c r="BFR929" s="477"/>
      <c r="BFS929" s="477"/>
      <c r="BFT929" s="477"/>
      <c r="BFU929" s="477"/>
      <c r="BFV929" s="477"/>
      <c r="BFW929" s="477"/>
      <c r="BFX929" s="477"/>
      <c r="BFY929" s="477"/>
      <c r="BFZ929" s="477"/>
      <c r="BGA929" s="477"/>
      <c r="BGB929" s="477"/>
      <c r="BGC929" s="477"/>
      <c r="BGD929" s="477"/>
      <c r="BGE929" s="477"/>
      <c r="BGF929" s="477"/>
      <c r="BGG929" s="477"/>
      <c r="BGH929" s="477"/>
      <c r="BGI929" s="477"/>
      <c r="BGJ929" s="477"/>
      <c r="BGK929" s="477"/>
      <c r="BGL929" s="477"/>
      <c r="BGM929" s="477"/>
      <c r="BGN929" s="477"/>
      <c r="BGO929" s="477"/>
      <c r="BGP929" s="477"/>
      <c r="BGQ929" s="477"/>
      <c r="BGR929" s="477"/>
      <c r="BGS929" s="477"/>
      <c r="BGT929" s="477"/>
      <c r="BGU929" s="477"/>
      <c r="BGV929" s="477"/>
      <c r="BGW929" s="477"/>
      <c r="BGX929" s="477"/>
      <c r="BGY929" s="477"/>
      <c r="BGZ929" s="477"/>
      <c r="BHA929" s="477"/>
      <c r="BHB929" s="477"/>
      <c r="BHC929" s="477"/>
      <c r="BHD929" s="477"/>
      <c r="BHE929" s="477"/>
      <c r="BHF929" s="477"/>
      <c r="BHG929" s="477"/>
      <c r="BHH929" s="477"/>
      <c r="BHI929" s="477"/>
      <c r="BHJ929" s="477"/>
      <c r="BHK929" s="477"/>
      <c r="BHL929" s="477"/>
      <c r="BHM929" s="477"/>
      <c r="BHN929" s="477"/>
      <c r="BHO929" s="477"/>
      <c r="BHP929" s="477"/>
      <c r="BHQ929" s="477"/>
      <c r="BHR929" s="477"/>
      <c r="BHS929" s="477"/>
      <c r="BHT929" s="477"/>
      <c r="BHU929" s="477"/>
      <c r="BHV929" s="477"/>
      <c r="BHW929" s="477"/>
      <c r="BHX929" s="477"/>
      <c r="BHY929" s="477"/>
      <c r="BHZ929" s="477"/>
      <c r="BIA929" s="477"/>
      <c r="BIB929" s="477"/>
      <c r="BIC929" s="477"/>
      <c r="BID929" s="477"/>
      <c r="BIE929" s="477"/>
      <c r="BIF929" s="477"/>
      <c r="BIG929" s="477"/>
      <c r="BIH929" s="477"/>
      <c r="BII929" s="477"/>
      <c r="BIJ929" s="477"/>
      <c r="BIK929" s="477"/>
      <c r="BIL929" s="477"/>
      <c r="BIM929" s="477"/>
      <c r="BIN929" s="477"/>
      <c r="BIO929" s="477"/>
      <c r="BIP929" s="477"/>
      <c r="BIQ929" s="477"/>
      <c r="BIR929" s="477"/>
      <c r="BIS929" s="477"/>
      <c r="BIT929" s="477"/>
      <c r="BIU929" s="477"/>
      <c r="BIV929" s="477"/>
      <c r="BIW929" s="477"/>
      <c r="BIX929" s="477"/>
      <c r="BIY929" s="477"/>
      <c r="BIZ929" s="477"/>
      <c r="BJA929" s="477"/>
      <c r="BJB929" s="477"/>
      <c r="BJC929" s="477"/>
      <c r="BJD929" s="477"/>
      <c r="BJE929" s="477"/>
      <c r="BJF929" s="477"/>
      <c r="BJG929" s="477"/>
      <c r="BJH929" s="477"/>
      <c r="BJI929" s="477"/>
      <c r="BJJ929" s="477"/>
      <c r="BJK929" s="477"/>
      <c r="BJL929" s="477"/>
      <c r="BJM929" s="477"/>
      <c r="BJN929" s="477"/>
      <c r="BJO929" s="477"/>
      <c r="BJP929" s="477"/>
      <c r="BJQ929" s="477"/>
      <c r="BJR929" s="477"/>
      <c r="BJS929" s="477"/>
      <c r="BJT929" s="477"/>
      <c r="BJU929" s="477"/>
      <c r="BJV929" s="477"/>
      <c r="BJW929" s="477"/>
      <c r="BJX929" s="477"/>
      <c r="BJY929" s="477"/>
      <c r="BJZ929" s="477"/>
      <c r="BKA929" s="477"/>
      <c r="BKB929" s="477"/>
      <c r="BKC929" s="477"/>
      <c r="BKD929" s="477"/>
      <c r="BKE929" s="477"/>
      <c r="BKF929" s="477"/>
      <c r="BKG929" s="477"/>
      <c r="BKH929" s="477"/>
      <c r="BKI929" s="477"/>
      <c r="BKJ929" s="477"/>
      <c r="BKK929" s="477"/>
      <c r="BKL929" s="477"/>
      <c r="BKM929" s="477"/>
      <c r="BKN929" s="477"/>
      <c r="BKO929" s="477"/>
      <c r="BKP929" s="477"/>
      <c r="BKQ929" s="477"/>
      <c r="BKR929" s="477"/>
      <c r="BKS929" s="477"/>
      <c r="BKT929" s="477"/>
      <c r="BKU929" s="477"/>
      <c r="BKV929" s="477"/>
      <c r="BKW929" s="477"/>
      <c r="BKX929" s="477"/>
      <c r="BKY929" s="477"/>
      <c r="BKZ929" s="477"/>
      <c r="BLA929" s="477"/>
      <c r="BLB929" s="477"/>
      <c r="BLC929" s="477"/>
      <c r="BLD929" s="477"/>
      <c r="BLE929" s="477"/>
      <c r="BLF929" s="477"/>
      <c r="BLG929" s="477"/>
      <c r="BLH929" s="477"/>
      <c r="BLI929" s="477"/>
      <c r="BLJ929" s="477"/>
      <c r="BLK929" s="477"/>
      <c r="BLL929" s="477"/>
      <c r="BLM929" s="477"/>
      <c r="BLN929" s="477"/>
      <c r="BLO929" s="477"/>
      <c r="BLP929" s="477"/>
      <c r="BLQ929" s="477"/>
      <c r="BLR929" s="477"/>
      <c r="BLS929" s="477"/>
      <c r="BLT929" s="477"/>
      <c r="BLU929" s="477"/>
      <c r="BLV929" s="477"/>
      <c r="BLW929" s="477"/>
      <c r="BLX929" s="477"/>
      <c r="BLY929" s="477"/>
      <c r="BLZ929" s="477"/>
      <c r="BMA929" s="477"/>
      <c r="BMB929" s="477"/>
      <c r="BMC929" s="477"/>
      <c r="BMD929" s="477"/>
      <c r="BME929" s="477"/>
      <c r="BMF929" s="477"/>
      <c r="BMG929" s="477"/>
      <c r="BMH929" s="477"/>
      <c r="BMI929" s="477"/>
      <c r="BMJ929" s="477"/>
      <c r="BMK929" s="477"/>
      <c r="BML929" s="477"/>
      <c r="BMM929" s="477"/>
      <c r="BMN929" s="477"/>
      <c r="BMO929" s="477"/>
      <c r="BMP929" s="477"/>
      <c r="BMQ929" s="477"/>
      <c r="BMR929" s="477"/>
      <c r="BMS929" s="477"/>
      <c r="BMT929" s="477"/>
      <c r="BMU929" s="477"/>
      <c r="BMV929" s="477"/>
      <c r="BMW929" s="477"/>
      <c r="BMX929" s="477"/>
      <c r="BMY929" s="477"/>
      <c r="BMZ929" s="477"/>
      <c r="BNA929" s="477"/>
      <c r="BNB929" s="477"/>
      <c r="BNC929" s="477"/>
      <c r="BND929" s="477"/>
      <c r="BNE929" s="477"/>
      <c r="BNF929" s="477"/>
      <c r="BNG929" s="477"/>
      <c r="BNH929" s="477"/>
      <c r="BNI929" s="477"/>
      <c r="BNJ929" s="477"/>
      <c r="BNK929" s="477"/>
      <c r="BNL929" s="477"/>
      <c r="BNM929" s="477"/>
      <c r="BNN929" s="477"/>
      <c r="BNO929" s="477"/>
      <c r="BNP929" s="477"/>
      <c r="BNQ929" s="477"/>
      <c r="BNR929" s="477"/>
      <c r="BNS929" s="477"/>
      <c r="BNT929" s="477"/>
      <c r="BNU929" s="477"/>
      <c r="BNV929" s="477"/>
      <c r="BNW929" s="477"/>
      <c r="BNX929" s="477"/>
      <c r="BNY929" s="477"/>
      <c r="BNZ929" s="477"/>
      <c r="BOA929" s="477"/>
      <c r="BOB929" s="477"/>
      <c r="BOC929" s="477"/>
      <c r="BOD929" s="477"/>
      <c r="BOE929" s="477"/>
      <c r="BOF929" s="477"/>
      <c r="BOG929" s="477"/>
      <c r="BOH929" s="477"/>
      <c r="BOI929" s="477"/>
      <c r="BOJ929" s="477"/>
      <c r="BOK929" s="477"/>
      <c r="BOL929" s="477"/>
      <c r="BOM929" s="477"/>
      <c r="BON929" s="477"/>
      <c r="BOO929" s="477"/>
      <c r="BOP929" s="477"/>
      <c r="BOQ929" s="477"/>
      <c r="BOR929" s="477"/>
      <c r="BOS929" s="477"/>
      <c r="BOT929" s="477"/>
      <c r="BOU929" s="477"/>
      <c r="BOV929" s="477"/>
      <c r="BOW929" s="477"/>
      <c r="BOX929" s="477"/>
      <c r="BOY929" s="477"/>
      <c r="BOZ929" s="477"/>
      <c r="BPA929" s="477"/>
      <c r="BPB929" s="477"/>
      <c r="BPC929" s="477"/>
      <c r="BPD929" s="477"/>
      <c r="BPE929" s="477"/>
      <c r="BPF929" s="477"/>
      <c r="BPG929" s="477"/>
      <c r="BPH929" s="477"/>
      <c r="BPI929" s="477"/>
      <c r="BPJ929" s="477"/>
      <c r="BPK929" s="477"/>
      <c r="BPL929" s="477"/>
      <c r="BPM929" s="477"/>
      <c r="BPN929" s="477"/>
      <c r="BPO929" s="477"/>
      <c r="BPP929" s="477"/>
      <c r="BPQ929" s="477"/>
      <c r="BPR929" s="477"/>
      <c r="BPS929" s="477"/>
      <c r="BPT929" s="477"/>
      <c r="BPU929" s="477"/>
      <c r="BPV929" s="477"/>
      <c r="BPW929" s="477"/>
      <c r="BPX929" s="477"/>
      <c r="BPY929" s="477"/>
      <c r="BPZ929" s="477"/>
      <c r="BQA929" s="477"/>
      <c r="BQB929" s="477"/>
      <c r="BQC929" s="477"/>
      <c r="BQD929" s="477"/>
      <c r="BQE929" s="477"/>
      <c r="BQF929" s="477"/>
      <c r="BQG929" s="477"/>
      <c r="BQH929" s="477"/>
      <c r="BQI929" s="477"/>
      <c r="BQJ929" s="477"/>
      <c r="BQK929" s="477"/>
      <c r="BQL929" s="477"/>
      <c r="BQM929" s="477"/>
      <c r="BQN929" s="477"/>
      <c r="BQO929" s="477"/>
      <c r="BQP929" s="477"/>
      <c r="BQQ929" s="477"/>
      <c r="BQR929" s="477"/>
      <c r="BQS929" s="477"/>
      <c r="BQT929" s="477"/>
      <c r="BQU929" s="477"/>
      <c r="BQV929" s="477"/>
      <c r="BQW929" s="477"/>
      <c r="BQX929" s="477"/>
      <c r="BQY929" s="477"/>
      <c r="BQZ929" s="477"/>
      <c r="BRA929" s="477"/>
      <c r="BRB929" s="477"/>
      <c r="BRC929" s="477"/>
      <c r="BRD929" s="477"/>
      <c r="BRE929" s="477"/>
      <c r="BRF929" s="477"/>
      <c r="BRG929" s="477"/>
      <c r="BRH929" s="477"/>
      <c r="BRI929" s="477"/>
      <c r="BRJ929" s="477"/>
      <c r="BRK929" s="477"/>
      <c r="BRL929" s="477"/>
      <c r="BRM929" s="477"/>
      <c r="BRN929" s="477"/>
      <c r="BRO929" s="477"/>
      <c r="BRP929" s="477"/>
      <c r="BRQ929" s="477"/>
      <c r="BRR929" s="477"/>
      <c r="BRS929" s="477"/>
      <c r="BRT929" s="477"/>
      <c r="BRU929" s="477"/>
      <c r="BRV929" s="477"/>
      <c r="BRW929" s="477"/>
      <c r="BRX929" s="477"/>
      <c r="BRY929" s="477"/>
      <c r="BRZ929" s="477"/>
      <c r="BSA929" s="477"/>
      <c r="BSB929" s="477"/>
      <c r="BSC929" s="477"/>
      <c r="BSD929" s="477"/>
      <c r="BSE929" s="477"/>
      <c r="BSF929" s="477"/>
      <c r="BSG929" s="477"/>
      <c r="BSH929" s="477"/>
      <c r="BSI929" s="477"/>
      <c r="BSJ929" s="477"/>
      <c r="BSK929" s="477"/>
      <c r="BSL929" s="477"/>
      <c r="BSM929" s="477"/>
      <c r="BSN929" s="477"/>
      <c r="BSO929" s="477"/>
      <c r="BSP929" s="477"/>
      <c r="BSQ929" s="477"/>
      <c r="BSR929" s="477"/>
      <c r="BSS929" s="477"/>
      <c r="BST929" s="477"/>
      <c r="BSU929" s="477"/>
      <c r="BSV929" s="477"/>
      <c r="BSW929" s="477"/>
      <c r="BSX929" s="477"/>
      <c r="BSY929" s="477"/>
      <c r="BSZ929" s="477"/>
      <c r="BTA929" s="477"/>
      <c r="BTB929" s="477"/>
      <c r="BTC929" s="477"/>
      <c r="BTD929" s="477"/>
      <c r="BTE929" s="477"/>
      <c r="BTF929" s="477"/>
      <c r="BTG929" s="477"/>
      <c r="BTH929" s="477"/>
      <c r="BTI929" s="477"/>
      <c r="BTJ929" s="477"/>
      <c r="BTK929" s="477"/>
      <c r="BTL929" s="477"/>
      <c r="BTM929" s="477"/>
      <c r="BTN929" s="477"/>
      <c r="BTO929" s="477"/>
      <c r="BTP929" s="477"/>
      <c r="BTQ929" s="477"/>
      <c r="BTR929" s="477"/>
      <c r="BTS929" s="477"/>
      <c r="BTT929" s="477"/>
      <c r="BTU929" s="477"/>
      <c r="BTV929" s="477"/>
      <c r="BTW929" s="477"/>
      <c r="BTX929" s="477"/>
      <c r="BTY929" s="477"/>
      <c r="BTZ929" s="477"/>
      <c r="BUA929" s="477"/>
      <c r="BUB929" s="477"/>
      <c r="BUC929" s="477"/>
      <c r="BUD929" s="477"/>
      <c r="BUE929" s="477"/>
      <c r="BUF929" s="477"/>
      <c r="BUG929" s="477"/>
      <c r="BUH929" s="477"/>
      <c r="BUI929" s="477"/>
      <c r="BUJ929" s="477"/>
      <c r="BUK929" s="477"/>
      <c r="BUL929" s="477"/>
      <c r="BUM929" s="477"/>
      <c r="BUN929" s="477"/>
      <c r="BUO929" s="477"/>
      <c r="BUP929" s="477"/>
      <c r="BUQ929" s="477"/>
      <c r="BUR929" s="477"/>
      <c r="BUS929" s="477"/>
      <c r="BUT929" s="477"/>
      <c r="BUU929" s="477"/>
      <c r="BUV929" s="477"/>
      <c r="BUW929" s="477"/>
      <c r="BUX929" s="477"/>
      <c r="BUY929" s="477"/>
      <c r="BUZ929" s="477"/>
      <c r="BVA929" s="477"/>
      <c r="BVB929" s="477"/>
      <c r="BVC929" s="477"/>
      <c r="BVD929" s="477"/>
      <c r="BVE929" s="477"/>
      <c r="BVF929" s="477"/>
      <c r="BVG929" s="477"/>
      <c r="BVH929" s="477"/>
      <c r="BVI929" s="477"/>
      <c r="BVJ929" s="477"/>
      <c r="BVK929" s="477"/>
      <c r="BVL929" s="477"/>
      <c r="BVM929" s="477"/>
      <c r="BVN929" s="477"/>
      <c r="BVO929" s="477"/>
      <c r="BVP929" s="477"/>
      <c r="BVQ929" s="477"/>
      <c r="BVR929" s="477"/>
      <c r="BVS929" s="477"/>
      <c r="BVT929" s="477"/>
      <c r="BVU929" s="477"/>
      <c r="BVV929" s="477"/>
      <c r="BVW929" s="477"/>
      <c r="BVX929" s="477"/>
      <c r="BVY929" s="477"/>
      <c r="BVZ929" s="477"/>
      <c r="BWA929" s="477"/>
      <c r="BWB929" s="477"/>
      <c r="BWC929" s="477"/>
      <c r="BWD929" s="477"/>
      <c r="BWE929" s="477"/>
      <c r="BWF929" s="477"/>
      <c r="BWG929" s="477"/>
      <c r="BWH929" s="477"/>
      <c r="BWI929" s="477"/>
      <c r="BWJ929" s="477"/>
      <c r="BWK929" s="477"/>
      <c r="BWL929" s="477"/>
      <c r="BWM929" s="477"/>
      <c r="BWN929" s="477"/>
      <c r="BWO929" s="477"/>
      <c r="BWP929" s="477"/>
      <c r="BWQ929" s="477"/>
      <c r="BWR929" s="477"/>
      <c r="BWS929" s="477"/>
      <c r="BWT929" s="477"/>
      <c r="BWU929" s="477"/>
      <c r="BWV929" s="477"/>
      <c r="BWW929" s="477"/>
      <c r="BWX929" s="477"/>
      <c r="BWY929" s="477"/>
      <c r="BWZ929" s="477"/>
      <c r="BXA929" s="477"/>
      <c r="BXB929" s="477"/>
      <c r="BXC929" s="477"/>
      <c r="BXD929" s="477"/>
      <c r="BXE929" s="477"/>
      <c r="BXF929" s="477"/>
      <c r="BXG929" s="477"/>
      <c r="BXH929" s="477"/>
      <c r="BXI929" s="477"/>
      <c r="BXJ929" s="477"/>
      <c r="BXK929" s="477"/>
      <c r="BXL929" s="477"/>
      <c r="BXM929" s="477"/>
      <c r="BXN929" s="477"/>
      <c r="BXO929" s="477"/>
      <c r="BXP929" s="477"/>
      <c r="BXQ929" s="477"/>
      <c r="BXR929" s="477"/>
      <c r="BXS929" s="477"/>
      <c r="BXT929" s="477"/>
      <c r="BXU929" s="477"/>
      <c r="BXV929" s="477"/>
      <c r="BXW929" s="477"/>
      <c r="BXX929" s="477"/>
      <c r="BXY929" s="477"/>
      <c r="BXZ929" s="477"/>
      <c r="BYA929" s="477"/>
      <c r="BYB929" s="477"/>
      <c r="BYC929" s="477"/>
      <c r="BYD929" s="477"/>
      <c r="BYE929" s="477"/>
      <c r="BYF929" s="477"/>
      <c r="BYG929" s="477"/>
      <c r="BYH929" s="477"/>
      <c r="BYI929" s="477"/>
      <c r="BYJ929" s="477"/>
      <c r="BYK929" s="477"/>
      <c r="BYL929" s="477"/>
      <c r="BYM929" s="477"/>
      <c r="BYN929" s="477"/>
      <c r="BYO929" s="477"/>
      <c r="BYP929" s="477"/>
      <c r="BYQ929" s="477"/>
      <c r="BYR929" s="477"/>
      <c r="BYS929" s="477"/>
      <c r="BYT929" s="477"/>
      <c r="BYU929" s="477"/>
      <c r="BYV929" s="477"/>
      <c r="BYW929" s="477"/>
      <c r="BYX929" s="477"/>
      <c r="BYY929" s="477"/>
      <c r="BYZ929" s="477"/>
      <c r="BZA929" s="477"/>
      <c r="BZB929" s="477"/>
      <c r="BZC929" s="477"/>
      <c r="BZD929" s="477"/>
      <c r="BZE929" s="477"/>
      <c r="BZF929" s="477"/>
      <c r="BZG929" s="477"/>
      <c r="BZH929" s="477"/>
      <c r="BZI929" s="477"/>
      <c r="BZJ929" s="477"/>
      <c r="BZK929" s="477"/>
      <c r="BZL929" s="477"/>
      <c r="BZM929" s="477"/>
      <c r="BZN929" s="477"/>
      <c r="BZO929" s="477"/>
      <c r="BZP929" s="477"/>
      <c r="BZQ929" s="477"/>
      <c r="BZR929" s="477"/>
      <c r="BZS929" s="477"/>
      <c r="BZT929" s="477"/>
      <c r="BZU929" s="477"/>
      <c r="BZV929" s="477"/>
      <c r="BZW929" s="477"/>
      <c r="BZX929" s="477"/>
      <c r="BZY929" s="477"/>
      <c r="BZZ929" s="477"/>
      <c r="CAA929" s="477"/>
      <c r="CAB929" s="477"/>
      <c r="CAC929" s="477"/>
      <c r="CAD929" s="477"/>
      <c r="CAE929" s="477"/>
      <c r="CAF929" s="477"/>
      <c r="CAG929" s="477"/>
      <c r="CAH929" s="477"/>
      <c r="CAI929" s="477"/>
      <c r="CAJ929" s="477"/>
      <c r="CAK929" s="477"/>
      <c r="CAL929" s="477"/>
      <c r="CAM929" s="477"/>
      <c r="CAN929" s="477"/>
      <c r="CAO929" s="477"/>
      <c r="CAP929" s="477"/>
      <c r="CAQ929" s="477"/>
      <c r="CAR929" s="477"/>
      <c r="CAS929" s="477"/>
      <c r="CAT929" s="477"/>
      <c r="CAU929" s="477"/>
      <c r="CAV929" s="477"/>
      <c r="CAW929" s="477"/>
      <c r="CAX929" s="477"/>
      <c r="CAY929" s="477"/>
      <c r="CAZ929" s="477"/>
      <c r="CBA929" s="477"/>
      <c r="CBB929" s="477"/>
      <c r="CBC929" s="477"/>
      <c r="CBD929" s="477"/>
      <c r="CBE929" s="477"/>
      <c r="CBF929" s="477"/>
      <c r="CBG929" s="477"/>
      <c r="CBH929" s="477"/>
      <c r="CBI929" s="477"/>
      <c r="CBJ929" s="477"/>
      <c r="CBK929" s="477"/>
      <c r="CBL929" s="477"/>
      <c r="CBM929" s="477"/>
      <c r="CBN929" s="477"/>
      <c r="CBO929" s="477"/>
      <c r="CBP929" s="477"/>
      <c r="CBQ929" s="477"/>
      <c r="CBR929" s="477"/>
      <c r="CBS929" s="477"/>
      <c r="CBT929" s="477"/>
      <c r="CBU929" s="477"/>
      <c r="CBV929" s="477"/>
      <c r="CBW929" s="477"/>
      <c r="CBX929" s="477"/>
      <c r="CBY929" s="477"/>
      <c r="CBZ929" s="477"/>
      <c r="CCA929" s="477"/>
      <c r="CCB929" s="477"/>
      <c r="CCC929" s="477"/>
      <c r="CCD929" s="477"/>
      <c r="CCE929" s="477"/>
      <c r="CCF929" s="477"/>
      <c r="CCG929" s="477"/>
      <c r="CCH929" s="477"/>
      <c r="CCI929" s="477"/>
      <c r="CCJ929" s="477"/>
      <c r="CCK929" s="477"/>
      <c r="CCL929" s="477"/>
      <c r="CCM929" s="477"/>
      <c r="CCN929" s="477"/>
      <c r="CCO929" s="477"/>
      <c r="CCP929" s="477"/>
      <c r="CCQ929" s="477"/>
      <c r="CCR929" s="477"/>
      <c r="CCS929" s="477"/>
      <c r="CCT929" s="477"/>
      <c r="CCU929" s="477"/>
      <c r="CCV929" s="477"/>
      <c r="CCW929" s="477"/>
      <c r="CCX929" s="477"/>
      <c r="CCY929" s="477"/>
      <c r="CCZ929" s="477"/>
      <c r="CDA929" s="477"/>
      <c r="CDB929" s="477"/>
      <c r="CDC929" s="477"/>
      <c r="CDD929" s="477"/>
      <c r="CDE929" s="477"/>
      <c r="CDF929" s="477"/>
      <c r="CDG929" s="477"/>
      <c r="CDH929" s="477"/>
      <c r="CDI929" s="477"/>
      <c r="CDJ929" s="477"/>
      <c r="CDK929" s="477"/>
      <c r="CDL929" s="477"/>
      <c r="CDM929" s="477"/>
      <c r="CDN929" s="477"/>
      <c r="CDO929" s="477"/>
      <c r="CDP929" s="477"/>
      <c r="CDQ929" s="477"/>
      <c r="CDR929" s="477"/>
      <c r="CDS929" s="477"/>
      <c r="CDT929" s="477"/>
      <c r="CDU929" s="477"/>
      <c r="CDV929" s="477"/>
      <c r="CDW929" s="477"/>
      <c r="CDX929" s="477"/>
      <c r="CDY929" s="477"/>
      <c r="CDZ929" s="477"/>
      <c r="CEA929" s="477"/>
      <c r="CEB929" s="477"/>
      <c r="CEC929" s="477"/>
      <c r="CED929" s="477"/>
      <c r="CEE929" s="477"/>
      <c r="CEF929" s="477"/>
      <c r="CEG929" s="477"/>
      <c r="CEH929" s="477"/>
      <c r="CEI929" s="477"/>
      <c r="CEJ929" s="477"/>
      <c r="CEK929" s="477"/>
      <c r="CEL929" s="477"/>
      <c r="CEM929" s="477"/>
      <c r="CEN929" s="477"/>
      <c r="CEO929" s="477"/>
      <c r="CEP929" s="477"/>
      <c r="CEQ929" s="477"/>
      <c r="CER929" s="477"/>
      <c r="CES929" s="477"/>
      <c r="CET929" s="477"/>
      <c r="CEU929" s="477"/>
      <c r="CEV929" s="477"/>
      <c r="CEW929" s="477"/>
      <c r="CEX929" s="477"/>
      <c r="CEY929" s="477"/>
      <c r="CEZ929" s="477"/>
      <c r="CFA929" s="477"/>
      <c r="CFB929" s="477"/>
      <c r="CFC929" s="477"/>
      <c r="CFD929" s="477"/>
      <c r="CFE929" s="477"/>
      <c r="CFF929" s="477"/>
      <c r="CFG929" s="477"/>
      <c r="CFH929" s="477"/>
      <c r="CFI929" s="477"/>
      <c r="CFJ929" s="477"/>
      <c r="CFK929" s="477"/>
      <c r="CFL929" s="477"/>
      <c r="CFM929" s="477"/>
      <c r="CFN929" s="477"/>
      <c r="CFO929" s="477"/>
      <c r="CFP929" s="477"/>
      <c r="CFQ929" s="477"/>
      <c r="CFR929" s="477"/>
      <c r="CFS929" s="477"/>
      <c r="CFT929" s="477"/>
      <c r="CFU929" s="477"/>
      <c r="CFV929" s="477"/>
      <c r="CFW929" s="477"/>
      <c r="CFX929" s="477"/>
      <c r="CFY929" s="477"/>
      <c r="CFZ929" s="477"/>
      <c r="CGA929" s="477"/>
      <c r="CGB929" s="477"/>
      <c r="CGC929" s="477"/>
      <c r="CGD929" s="477"/>
      <c r="CGE929" s="477"/>
      <c r="CGF929" s="477"/>
      <c r="CGG929" s="477"/>
      <c r="CGH929" s="477"/>
      <c r="CGI929" s="477"/>
      <c r="CGJ929" s="477"/>
      <c r="CGK929" s="477"/>
      <c r="CGL929" s="477"/>
      <c r="CGM929" s="477"/>
      <c r="CGN929" s="477"/>
      <c r="CGO929" s="477"/>
      <c r="CGP929" s="477"/>
      <c r="CGQ929" s="477"/>
      <c r="CGR929" s="477"/>
      <c r="CGS929" s="477"/>
      <c r="CGT929" s="477"/>
      <c r="CGU929" s="477"/>
      <c r="CGV929" s="477"/>
      <c r="CGW929" s="477"/>
      <c r="CGX929" s="477"/>
      <c r="CGY929" s="477"/>
      <c r="CGZ929" s="477"/>
      <c r="CHA929" s="477"/>
      <c r="CHB929" s="477"/>
      <c r="CHC929" s="477"/>
      <c r="CHD929" s="477"/>
      <c r="CHE929" s="477"/>
      <c r="CHF929" s="477"/>
      <c r="CHG929" s="477"/>
      <c r="CHH929" s="477"/>
      <c r="CHI929" s="477"/>
      <c r="CHJ929" s="477"/>
      <c r="CHK929" s="477"/>
      <c r="CHL929" s="477"/>
      <c r="CHM929" s="477"/>
      <c r="CHN929" s="477"/>
      <c r="CHO929" s="477"/>
      <c r="CHP929" s="477"/>
      <c r="CHQ929" s="477"/>
      <c r="CHR929" s="477"/>
      <c r="CHS929" s="477"/>
      <c r="CHT929" s="477"/>
      <c r="CHU929" s="477"/>
      <c r="CHV929" s="477"/>
      <c r="CHW929" s="477"/>
      <c r="CHX929" s="477"/>
      <c r="CHY929" s="477"/>
      <c r="CHZ929" s="477"/>
      <c r="CIA929" s="477"/>
      <c r="CIB929" s="477"/>
      <c r="CIC929" s="477"/>
      <c r="CID929" s="477"/>
      <c r="CIE929" s="477"/>
      <c r="CIF929" s="477"/>
      <c r="CIG929" s="477"/>
      <c r="CIH929" s="477"/>
      <c r="CII929" s="477"/>
      <c r="CIJ929" s="477"/>
      <c r="CIK929" s="477"/>
      <c r="CIL929" s="477"/>
      <c r="CIM929" s="477"/>
      <c r="CIN929" s="477"/>
      <c r="CIO929" s="477"/>
      <c r="CIP929" s="477"/>
      <c r="CIQ929" s="477"/>
      <c r="CIR929" s="477"/>
      <c r="CIS929" s="477"/>
      <c r="CIT929" s="477"/>
      <c r="CIU929" s="477"/>
      <c r="CIV929" s="477"/>
      <c r="CIW929" s="477"/>
      <c r="CIX929" s="477"/>
      <c r="CIY929" s="477"/>
      <c r="CIZ929" s="477"/>
      <c r="CJA929" s="477"/>
      <c r="CJB929" s="477"/>
      <c r="CJC929" s="477"/>
      <c r="CJD929" s="477"/>
      <c r="CJE929" s="477"/>
      <c r="CJF929" s="477"/>
      <c r="CJG929" s="477"/>
      <c r="CJH929" s="477"/>
      <c r="CJI929" s="477"/>
      <c r="CJJ929" s="477"/>
      <c r="CJK929" s="477"/>
      <c r="CJL929" s="477"/>
      <c r="CJM929" s="477"/>
      <c r="CJN929" s="477"/>
      <c r="CJO929" s="477"/>
      <c r="CJP929" s="477"/>
      <c r="CJQ929" s="477"/>
      <c r="CJR929" s="477"/>
      <c r="CJS929" s="477"/>
      <c r="CJT929" s="477"/>
      <c r="CJU929" s="477"/>
      <c r="CJV929" s="477"/>
      <c r="CJW929" s="477"/>
      <c r="CJX929" s="477"/>
      <c r="CJY929" s="477"/>
      <c r="CJZ929" s="477"/>
      <c r="CKA929" s="477"/>
      <c r="CKB929" s="477"/>
      <c r="CKC929" s="477"/>
      <c r="CKD929" s="477"/>
      <c r="CKE929" s="477"/>
      <c r="CKF929" s="477"/>
      <c r="CKG929" s="477"/>
      <c r="CKH929" s="477"/>
      <c r="CKI929" s="477"/>
      <c r="CKJ929" s="477"/>
      <c r="CKK929" s="477"/>
      <c r="CKL929" s="477"/>
      <c r="CKM929" s="477"/>
      <c r="CKN929" s="477"/>
      <c r="CKO929" s="477"/>
      <c r="CKP929" s="477"/>
      <c r="CKQ929" s="477"/>
      <c r="CKR929" s="477"/>
      <c r="CKS929" s="477"/>
      <c r="CKT929" s="477"/>
      <c r="CKU929" s="477"/>
      <c r="CKV929" s="477"/>
      <c r="CKW929" s="477"/>
      <c r="CKX929" s="477"/>
      <c r="CKY929" s="477"/>
      <c r="CKZ929" s="477"/>
      <c r="CLA929" s="477"/>
      <c r="CLB929" s="477"/>
      <c r="CLC929" s="477"/>
      <c r="CLD929" s="477"/>
      <c r="CLE929" s="477"/>
      <c r="CLF929" s="477"/>
      <c r="CLG929" s="477"/>
      <c r="CLH929" s="477"/>
      <c r="CLI929" s="477"/>
      <c r="CLJ929" s="477"/>
      <c r="CLK929" s="477"/>
      <c r="CLL929" s="477"/>
      <c r="CLM929" s="477"/>
      <c r="CLN929" s="477"/>
      <c r="CLO929" s="477"/>
      <c r="CLP929" s="477"/>
      <c r="CLQ929" s="477"/>
      <c r="CLR929" s="477"/>
      <c r="CLS929" s="477"/>
      <c r="CLT929" s="477"/>
      <c r="CLU929" s="477"/>
      <c r="CLV929" s="477"/>
      <c r="CLW929" s="477"/>
      <c r="CLX929" s="477"/>
      <c r="CLY929" s="477"/>
      <c r="CLZ929" s="477"/>
      <c r="CMA929" s="477"/>
      <c r="CMB929" s="477"/>
      <c r="CMC929" s="477"/>
      <c r="CMD929" s="477"/>
      <c r="CME929" s="477"/>
      <c r="CMF929" s="477"/>
      <c r="CMG929" s="477"/>
      <c r="CMH929" s="477"/>
      <c r="CMI929" s="477"/>
      <c r="CMJ929" s="477"/>
      <c r="CMK929" s="477"/>
      <c r="CML929" s="477"/>
      <c r="CMM929" s="477"/>
      <c r="CMN929" s="477"/>
      <c r="CMO929" s="477"/>
      <c r="CMP929" s="477"/>
      <c r="CMQ929" s="477"/>
      <c r="CMR929" s="477"/>
      <c r="CMS929" s="477"/>
      <c r="CMT929" s="477"/>
      <c r="CMU929" s="477"/>
      <c r="CMV929" s="477"/>
      <c r="CMW929" s="477"/>
      <c r="CMX929" s="477"/>
      <c r="CMY929" s="477"/>
      <c r="CMZ929" s="477"/>
      <c r="CNA929" s="477"/>
      <c r="CNB929" s="477"/>
      <c r="CNC929" s="477"/>
      <c r="CND929" s="477"/>
      <c r="CNE929" s="477"/>
      <c r="CNF929" s="477"/>
      <c r="CNG929" s="477"/>
      <c r="CNH929" s="477"/>
      <c r="CNI929" s="477"/>
      <c r="CNJ929" s="477"/>
      <c r="CNK929" s="477"/>
      <c r="CNL929" s="477"/>
      <c r="CNM929" s="477"/>
      <c r="CNN929" s="477"/>
      <c r="CNO929" s="477"/>
      <c r="CNP929" s="477"/>
      <c r="CNQ929" s="477"/>
      <c r="CNR929" s="477"/>
      <c r="CNS929" s="477"/>
      <c r="CNT929" s="477"/>
      <c r="CNU929" s="477"/>
      <c r="CNV929" s="477"/>
      <c r="CNW929" s="477"/>
      <c r="CNX929" s="477"/>
      <c r="CNY929" s="477"/>
      <c r="CNZ929" s="477"/>
      <c r="COA929" s="477"/>
      <c r="COB929" s="477"/>
      <c r="COC929" s="477"/>
      <c r="COD929" s="477"/>
      <c r="COE929" s="477"/>
      <c r="COF929" s="477"/>
      <c r="COG929" s="477"/>
      <c r="COH929" s="477"/>
      <c r="COI929" s="477"/>
      <c r="COJ929" s="477"/>
      <c r="COK929" s="477"/>
      <c r="COL929" s="477"/>
      <c r="COM929" s="477"/>
      <c r="CON929" s="477"/>
      <c r="COO929" s="477"/>
      <c r="COP929" s="477"/>
      <c r="COQ929" s="477"/>
      <c r="COR929" s="477"/>
      <c r="COS929" s="477"/>
      <c r="COT929" s="477"/>
      <c r="COU929" s="477"/>
      <c r="COV929" s="477"/>
      <c r="COW929" s="477"/>
      <c r="COX929" s="477"/>
      <c r="COY929" s="477"/>
      <c r="COZ929" s="477"/>
      <c r="CPA929" s="477"/>
      <c r="CPB929" s="477"/>
      <c r="CPC929" s="477"/>
      <c r="CPD929" s="477"/>
      <c r="CPE929" s="477"/>
      <c r="CPF929" s="477"/>
      <c r="CPG929" s="477"/>
      <c r="CPH929" s="477"/>
      <c r="CPI929" s="477"/>
      <c r="CPJ929" s="477"/>
      <c r="CPK929" s="477"/>
      <c r="CPL929" s="477"/>
      <c r="CPM929" s="477"/>
      <c r="CPN929" s="477"/>
      <c r="CPO929" s="477"/>
      <c r="CPP929" s="477"/>
      <c r="CPQ929" s="477"/>
      <c r="CPR929" s="477"/>
      <c r="CPS929" s="477"/>
      <c r="CPT929" s="477"/>
      <c r="CPU929" s="477"/>
      <c r="CPV929" s="477"/>
      <c r="CPW929" s="477"/>
      <c r="CPX929" s="477"/>
      <c r="CPY929" s="477"/>
      <c r="CPZ929" s="477"/>
      <c r="CQA929" s="477"/>
      <c r="CQB929" s="477"/>
      <c r="CQC929" s="477"/>
      <c r="CQD929" s="477"/>
      <c r="CQE929" s="477"/>
      <c r="CQF929" s="477"/>
      <c r="CQG929" s="477"/>
      <c r="CQH929" s="477"/>
      <c r="CQI929" s="477"/>
      <c r="CQJ929" s="477"/>
      <c r="CQK929" s="477"/>
      <c r="CQL929" s="477"/>
      <c r="CQM929" s="477"/>
      <c r="CQN929" s="477"/>
      <c r="CQO929" s="477"/>
      <c r="CQP929" s="477"/>
      <c r="CQQ929" s="477"/>
      <c r="CQR929" s="477"/>
      <c r="CQS929" s="477"/>
      <c r="CQT929" s="477"/>
      <c r="CQU929" s="477"/>
      <c r="CQV929" s="477"/>
      <c r="CQW929" s="477"/>
      <c r="CQX929" s="477"/>
      <c r="CQY929" s="477"/>
      <c r="CQZ929" s="477"/>
      <c r="CRA929" s="477"/>
      <c r="CRB929" s="477"/>
      <c r="CRC929" s="477"/>
      <c r="CRD929" s="477"/>
      <c r="CRE929" s="477"/>
      <c r="CRF929" s="477"/>
      <c r="CRG929" s="477"/>
      <c r="CRH929" s="477"/>
      <c r="CRI929" s="477"/>
      <c r="CRJ929" s="477"/>
      <c r="CRK929" s="477"/>
      <c r="CRL929" s="477"/>
      <c r="CRM929" s="477"/>
      <c r="CRN929" s="477"/>
      <c r="CRO929" s="477"/>
      <c r="CRP929" s="477"/>
      <c r="CRQ929" s="477"/>
      <c r="CRR929" s="477"/>
      <c r="CRS929" s="477"/>
      <c r="CRT929" s="477"/>
      <c r="CRU929" s="477"/>
      <c r="CRV929" s="477"/>
      <c r="CRW929" s="477"/>
      <c r="CRX929" s="477"/>
      <c r="CRY929" s="477"/>
      <c r="CRZ929" s="477"/>
      <c r="CSA929" s="477"/>
      <c r="CSB929" s="477"/>
      <c r="CSC929" s="477"/>
      <c r="CSD929" s="477"/>
      <c r="CSE929" s="477"/>
      <c r="CSF929" s="477"/>
      <c r="CSG929" s="477"/>
      <c r="CSH929" s="477"/>
      <c r="CSI929" s="477"/>
      <c r="CSJ929" s="477"/>
      <c r="CSK929" s="477"/>
      <c r="CSL929" s="477"/>
      <c r="CSM929" s="477"/>
      <c r="CSN929" s="477"/>
      <c r="CSO929" s="477"/>
      <c r="CSP929" s="477"/>
      <c r="CSQ929" s="477"/>
      <c r="CSR929" s="477"/>
      <c r="CSS929" s="477"/>
      <c r="CST929" s="477"/>
      <c r="CSU929" s="477"/>
      <c r="CSV929" s="477"/>
      <c r="CSW929" s="477"/>
      <c r="CSX929" s="477"/>
      <c r="CSY929" s="477"/>
      <c r="CSZ929" s="477"/>
      <c r="CTA929" s="477"/>
      <c r="CTB929" s="477"/>
      <c r="CTC929" s="477"/>
      <c r="CTD929" s="477"/>
      <c r="CTE929" s="477"/>
      <c r="CTF929" s="477"/>
      <c r="CTG929" s="477"/>
      <c r="CTH929" s="477"/>
      <c r="CTI929" s="477"/>
      <c r="CTJ929" s="477"/>
      <c r="CTK929" s="477"/>
      <c r="CTL929" s="477"/>
      <c r="CTM929" s="477"/>
      <c r="CTN929" s="477"/>
      <c r="CTO929" s="477"/>
      <c r="CTP929" s="477"/>
      <c r="CTQ929" s="477"/>
      <c r="CTR929" s="477"/>
      <c r="CTS929" s="477"/>
      <c r="CTT929" s="477"/>
      <c r="CTU929" s="477"/>
      <c r="CTV929" s="477"/>
      <c r="CTW929" s="477"/>
      <c r="CTX929" s="477"/>
      <c r="CTY929" s="477"/>
      <c r="CTZ929" s="477"/>
      <c r="CUA929" s="477"/>
      <c r="CUB929" s="477"/>
      <c r="CUC929" s="477"/>
      <c r="CUD929" s="477"/>
      <c r="CUE929" s="477"/>
      <c r="CUF929" s="477"/>
      <c r="CUG929" s="477"/>
      <c r="CUH929" s="477"/>
      <c r="CUI929" s="477"/>
      <c r="CUJ929" s="477"/>
      <c r="CUK929" s="477"/>
      <c r="CUL929" s="477"/>
      <c r="CUM929" s="477"/>
      <c r="CUN929" s="477"/>
      <c r="CUO929" s="477"/>
      <c r="CUP929" s="477"/>
      <c r="CUQ929" s="477"/>
      <c r="CUR929" s="477"/>
      <c r="CUS929" s="477"/>
      <c r="CUT929" s="477"/>
      <c r="CUU929" s="477"/>
      <c r="CUV929" s="477"/>
      <c r="CUW929" s="477"/>
      <c r="CUX929" s="477"/>
      <c r="CUY929" s="477"/>
      <c r="CUZ929" s="477"/>
      <c r="CVA929" s="477"/>
      <c r="CVB929" s="477"/>
      <c r="CVC929" s="477"/>
      <c r="CVD929" s="477"/>
      <c r="CVE929" s="477"/>
      <c r="CVF929" s="477"/>
      <c r="CVG929" s="477"/>
      <c r="CVH929" s="477"/>
      <c r="CVI929" s="477"/>
      <c r="CVJ929" s="477"/>
      <c r="CVK929" s="477"/>
      <c r="CVL929" s="477"/>
      <c r="CVM929" s="477"/>
      <c r="CVN929" s="477"/>
      <c r="CVO929" s="477"/>
      <c r="CVP929" s="477"/>
      <c r="CVQ929" s="477"/>
      <c r="CVR929" s="477"/>
      <c r="CVS929" s="477"/>
      <c r="CVT929" s="477"/>
      <c r="CVU929" s="477"/>
      <c r="CVV929" s="477"/>
      <c r="CVW929" s="477"/>
      <c r="CVX929" s="477"/>
      <c r="CVY929" s="477"/>
      <c r="CVZ929" s="477"/>
      <c r="CWA929" s="477"/>
      <c r="CWB929" s="477"/>
      <c r="CWC929" s="477"/>
      <c r="CWD929" s="477"/>
      <c r="CWE929" s="477"/>
      <c r="CWF929" s="477"/>
      <c r="CWG929" s="477"/>
      <c r="CWH929" s="477"/>
      <c r="CWI929" s="477"/>
      <c r="CWJ929" s="477"/>
      <c r="CWK929" s="477"/>
      <c r="CWL929" s="477"/>
      <c r="CWM929" s="477"/>
      <c r="CWN929" s="477"/>
      <c r="CWO929" s="477"/>
      <c r="CWP929" s="477"/>
      <c r="CWQ929" s="477"/>
      <c r="CWR929" s="477"/>
      <c r="CWS929" s="477"/>
      <c r="CWT929" s="477"/>
      <c r="CWU929" s="477"/>
      <c r="CWV929" s="477"/>
      <c r="CWW929" s="477"/>
      <c r="CWX929" s="477"/>
      <c r="CWY929" s="477"/>
      <c r="CWZ929" s="477"/>
      <c r="CXA929" s="477"/>
      <c r="CXB929" s="477"/>
      <c r="CXC929" s="477"/>
      <c r="CXD929" s="477"/>
      <c r="CXE929" s="477"/>
      <c r="CXF929" s="477"/>
      <c r="CXG929" s="477"/>
      <c r="CXH929" s="477"/>
      <c r="CXI929" s="477"/>
      <c r="CXJ929" s="477"/>
      <c r="CXK929" s="477"/>
      <c r="CXL929" s="477"/>
      <c r="CXM929" s="477"/>
      <c r="CXN929" s="477"/>
      <c r="CXO929" s="477"/>
      <c r="CXP929" s="477"/>
      <c r="CXQ929" s="477"/>
      <c r="CXR929" s="477"/>
      <c r="CXS929" s="477"/>
      <c r="CXT929" s="477"/>
      <c r="CXU929" s="477"/>
      <c r="CXV929" s="477"/>
      <c r="CXW929" s="477"/>
      <c r="CXX929" s="477"/>
      <c r="CXY929" s="477"/>
      <c r="CXZ929" s="477"/>
      <c r="CYA929" s="477"/>
      <c r="CYB929" s="477"/>
      <c r="CYC929" s="477"/>
      <c r="CYD929" s="477"/>
      <c r="CYE929" s="477"/>
      <c r="CYF929" s="477"/>
      <c r="CYG929" s="477"/>
      <c r="CYH929" s="477"/>
      <c r="CYI929" s="477"/>
      <c r="CYJ929" s="477"/>
      <c r="CYK929" s="477"/>
      <c r="CYL929" s="477"/>
      <c r="CYM929" s="477"/>
      <c r="CYN929" s="477"/>
      <c r="CYO929" s="477"/>
      <c r="CYP929" s="477"/>
      <c r="CYQ929" s="477"/>
      <c r="CYR929" s="477"/>
      <c r="CYS929" s="477"/>
      <c r="CYT929" s="477"/>
      <c r="CYU929" s="477"/>
      <c r="CYV929" s="477"/>
      <c r="CYW929" s="477"/>
      <c r="CYX929" s="477"/>
      <c r="CYY929" s="477"/>
      <c r="CYZ929" s="477"/>
      <c r="CZA929" s="477"/>
      <c r="CZB929" s="477"/>
      <c r="CZC929" s="477"/>
      <c r="CZD929" s="477"/>
      <c r="CZE929" s="477"/>
      <c r="CZF929" s="477"/>
      <c r="CZG929" s="477"/>
      <c r="CZH929" s="477"/>
      <c r="CZI929" s="477"/>
      <c r="CZJ929" s="477"/>
      <c r="CZK929" s="477"/>
      <c r="CZL929" s="477"/>
      <c r="CZM929" s="477"/>
      <c r="CZN929" s="477"/>
      <c r="CZO929" s="477"/>
      <c r="CZP929" s="477"/>
      <c r="CZQ929" s="477"/>
      <c r="CZR929" s="477"/>
      <c r="CZS929" s="477"/>
      <c r="CZT929" s="477"/>
      <c r="CZU929" s="477"/>
      <c r="CZV929" s="477"/>
      <c r="CZW929" s="477"/>
      <c r="CZX929" s="477"/>
      <c r="CZY929" s="477"/>
      <c r="CZZ929" s="477"/>
      <c r="DAA929" s="477"/>
      <c r="DAB929" s="477"/>
      <c r="DAC929" s="477"/>
      <c r="DAD929" s="477"/>
      <c r="DAE929" s="477"/>
      <c r="DAF929" s="477"/>
      <c r="DAG929" s="477"/>
      <c r="DAH929" s="477"/>
      <c r="DAI929" s="477"/>
      <c r="DAJ929" s="477"/>
      <c r="DAK929" s="477"/>
      <c r="DAL929" s="477"/>
      <c r="DAM929" s="477"/>
      <c r="DAN929" s="477"/>
      <c r="DAO929" s="477"/>
      <c r="DAP929" s="477"/>
      <c r="DAQ929" s="477"/>
      <c r="DAR929" s="477"/>
      <c r="DAS929" s="477"/>
      <c r="DAT929" s="477"/>
      <c r="DAU929" s="477"/>
      <c r="DAV929" s="477"/>
      <c r="DAW929" s="477"/>
      <c r="DAX929" s="477"/>
      <c r="DAY929" s="477"/>
      <c r="DAZ929" s="477"/>
      <c r="DBA929" s="477"/>
      <c r="DBB929" s="477"/>
      <c r="DBC929" s="477"/>
      <c r="DBD929" s="477"/>
      <c r="DBE929" s="477"/>
      <c r="DBF929" s="477"/>
      <c r="DBG929" s="477"/>
      <c r="DBH929" s="477"/>
      <c r="DBI929" s="477"/>
      <c r="DBJ929" s="477"/>
      <c r="DBK929" s="477"/>
      <c r="DBL929" s="477"/>
      <c r="DBM929" s="477"/>
      <c r="DBN929" s="477"/>
      <c r="DBO929" s="477"/>
      <c r="DBP929" s="477"/>
      <c r="DBQ929" s="477"/>
      <c r="DBR929" s="477"/>
      <c r="DBS929" s="477"/>
      <c r="DBT929" s="477"/>
      <c r="DBU929" s="477"/>
      <c r="DBV929" s="477"/>
      <c r="DBW929" s="477"/>
      <c r="DBX929" s="477"/>
      <c r="DBY929" s="477"/>
      <c r="DBZ929" s="477"/>
      <c r="DCA929" s="477"/>
      <c r="DCB929" s="477"/>
      <c r="DCC929" s="477"/>
      <c r="DCD929" s="477"/>
      <c r="DCE929" s="477"/>
      <c r="DCF929" s="477"/>
      <c r="DCG929" s="477"/>
      <c r="DCH929" s="477"/>
      <c r="DCI929" s="477"/>
      <c r="DCJ929" s="477"/>
      <c r="DCK929" s="477"/>
      <c r="DCL929" s="477"/>
      <c r="DCM929" s="477"/>
      <c r="DCN929" s="477"/>
      <c r="DCO929" s="477"/>
      <c r="DCP929" s="477"/>
      <c r="DCQ929" s="477"/>
      <c r="DCR929" s="477"/>
      <c r="DCS929" s="477"/>
      <c r="DCT929" s="477"/>
      <c r="DCU929" s="477"/>
      <c r="DCV929" s="477"/>
      <c r="DCW929" s="477"/>
      <c r="DCX929" s="477"/>
      <c r="DCY929" s="477"/>
      <c r="DCZ929" s="477"/>
      <c r="DDA929" s="477"/>
      <c r="DDB929" s="477"/>
      <c r="DDC929" s="477"/>
      <c r="DDD929" s="477"/>
      <c r="DDE929" s="477"/>
      <c r="DDF929" s="477"/>
      <c r="DDG929" s="477"/>
      <c r="DDH929" s="477"/>
      <c r="DDI929" s="477"/>
      <c r="DDJ929" s="477"/>
      <c r="DDK929" s="477"/>
      <c r="DDL929" s="477"/>
      <c r="DDM929" s="477"/>
      <c r="DDN929" s="477"/>
      <c r="DDO929" s="477"/>
      <c r="DDP929" s="477"/>
      <c r="DDQ929" s="477"/>
      <c r="DDR929" s="477"/>
      <c r="DDS929" s="477"/>
      <c r="DDT929" s="477"/>
      <c r="DDU929" s="477"/>
      <c r="DDV929" s="477"/>
      <c r="DDW929" s="477"/>
      <c r="DDX929" s="477"/>
      <c r="DDY929" s="477"/>
      <c r="DDZ929" s="477"/>
      <c r="DEA929" s="477"/>
      <c r="DEB929" s="477"/>
      <c r="DEC929" s="477"/>
      <c r="DED929" s="477"/>
      <c r="DEE929" s="477"/>
      <c r="DEF929" s="477"/>
      <c r="DEG929" s="477"/>
      <c r="DEH929" s="477"/>
      <c r="DEI929" s="477"/>
      <c r="DEJ929" s="477"/>
      <c r="DEK929" s="477"/>
      <c r="DEL929" s="477"/>
      <c r="DEM929" s="477"/>
      <c r="DEN929" s="477"/>
      <c r="DEO929" s="477"/>
      <c r="DEP929" s="477"/>
      <c r="DEQ929" s="477"/>
      <c r="DER929" s="477"/>
      <c r="DES929" s="477"/>
      <c r="DET929" s="477"/>
      <c r="DEU929" s="477"/>
      <c r="DEV929" s="477"/>
      <c r="DEW929" s="477"/>
      <c r="DEX929" s="477"/>
      <c r="DEY929" s="477"/>
      <c r="DEZ929" s="477"/>
      <c r="DFA929" s="477"/>
      <c r="DFB929" s="477"/>
      <c r="DFC929" s="477"/>
      <c r="DFD929" s="477"/>
      <c r="DFE929" s="477"/>
      <c r="DFF929" s="477"/>
      <c r="DFG929" s="477"/>
      <c r="DFH929" s="477"/>
      <c r="DFI929" s="477"/>
      <c r="DFJ929" s="477"/>
      <c r="DFK929" s="477"/>
      <c r="DFL929" s="477"/>
      <c r="DFM929" s="477"/>
      <c r="DFN929" s="477"/>
      <c r="DFO929" s="477"/>
      <c r="DFP929" s="477"/>
      <c r="DFQ929" s="477"/>
      <c r="DFR929" s="477"/>
      <c r="DFS929" s="477"/>
      <c r="DFT929" s="477"/>
      <c r="DFU929" s="477"/>
      <c r="DFV929" s="477"/>
      <c r="DFW929" s="477"/>
      <c r="DFX929" s="477"/>
      <c r="DFY929" s="477"/>
      <c r="DFZ929" s="477"/>
      <c r="DGA929" s="477"/>
      <c r="DGB929" s="477"/>
      <c r="DGC929" s="477"/>
      <c r="DGD929" s="477"/>
      <c r="DGE929" s="477"/>
      <c r="DGF929" s="477"/>
      <c r="DGG929" s="477"/>
      <c r="DGH929" s="477"/>
      <c r="DGI929" s="477"/>
      <c r="DGJ929" s="477"/>
      <c r="DGK929" s="477"/>
      <c r="DGL929" s="477"/>
      <c r="DGM929" s="477"/>
      <c r="DGN929" s="477"/>
      <c r="DGO929" s="477"/>
      <c r="DGP929" s="477"/>
      <c r="DGQ929" s="477"/>
      <c r="DGR929" s="477"/>
      <c r="DGS929" s="477"/>
      <c r="DGT929" s="477"/>
      <c r="DGU929" s="477"/>
      <c r="DGV929" s="477"/>
      <c r="DGW929" s="477"/>
      <c r="DGX929" s="477"/>
      <c r="DGY929" s="477"/>
      <c r="DGZ929" s="477"/>
      <c r="DHA929" s="477"/>
      <c r="DHB929" s="477"/>
      <c r="DHC929" s="477"/>
      <c r="DHD929" s="477"/>
      <c r="DHE929" s="477"/>
      <c r="DHF929" s="477"/>
      <c r="DHG929" s="477"/>
      <c r="DHH929" s="477"/>
      <c r="DHI929" s="477"/>
      <c r="DHJ929" s="477"/>
      <c r="DHK929" s="477"/>
      <c r="DHL929" s="477"/>
      <c r="DHM929" s="477"/>
      <c r="DHN929" s="477"/>
      <c r="DHO929" s="477"/>
      <c r="DHP929" s="477"/>
      <c r="DHQ929" s="477"/>
      <c r="DHR929" s="477"/>
      <c r="DHS929" s="477"/>
      <c r="DHT929" s="477"/>
      <c r="DHU929" s="477"/>
      <c r="DHV929" s="477"/>
      <c r="DHW929" s="477"/>
      <c r="DHX929" s="477"/>
      <c r="DHY929" s="477"/>
      <c r="DHZ929" s="477"/>
      <c r="DIA929" s="477"/>
      <c r="DIB929" s="477"/>
      <c r="DIC929" s="477"/>
      <c r="DID929" s="477"/>
      <c r="DIE929" s="477"/>
      <c r="DIF929" s="477"/>
      <c r="DIG929" s="477"/>
      <c r="DIH929" s="477"/>
      <c r="DII929" s="477"/>
      <c r="DIJ929" s="477"/>
      <c r="DIK929" s="477"/>
      <c r="DIL929" s="477"/>
      <c r="DIM929" s="477"/>
      <c r="DIN929" s="477"/>
      <c r="DIO929" s="477"/>
      <c r="DIP929" s="477"/>
      <c r="DIQ929" s="477"/>
      <c r="DIR929" s="477"/>
      <c r="DIS929" s="477"/>
      <c r="DIT929" s="477"/>
      <c r="DIU929" s="477"/>
      <c r="DIV929" s="477"/>
      <c r="DIW929" s="477"/>
      <c r="DIX929" s="477"/>
      <c r="DIY929" s="477"/>
      <c r="DIZ929" s="477"/>
      <c r="DJA929" s="477"/>
      <c r="DJB929" s="477"/>
      <c r="DJC929" s="477"/>
      <c r="DJD929" s="477"/>
      <c r="DJE929" s="477"/>
      <c r="DJF929" s="477"/>
      <c r="DJG929" s="477"/>
      <c r="DJH929" s="477"/>
      <c r="DJI929" s="477"/>
      <c r="DJJ929" s="477"/>
      <c r="DJK929" s="477"/>
      <c r="DJL929" s="477"/>
      <c r="DJM929" s="477"/>
      <c r="DJN929" s="477"/>
      <c r="DJO929" s="477"/>
      <c r="DJP929" s="477"/>
      <c r="DJQ929" s="477"/>
      <c r="DJR929" s="477"/>
      <c r="DJS929" s="477"/>
      <c r="DJT929" s="477"/>
      <c r="DJU929" s="477"/>
      <c r="DJV929" s="477"/>
      <c r="DJW929" s="477"/>
      <c r="DJX929" s="477"/>
      <c r="DJY929" s="477"/>
      <c r="DJZ929" s="477"/>
      <c r="DKA929" s="477"/>
      <c r="DKB929" s="477"/>
      <c r="DKC929" s="477"/>
      <c r="DKD929" s="477"/>
      <c r="DKE929" s="477"/>
      <c r="DKF929" s="477"/>
      <c r="DKG929" s="477"/>
      <c r="DKH929" s="477"/>
      <c r="DKI929" s="477"/>
      <c r="DKJ929" s="477"/>
      <c r="DKK929" s="477"/>
      <c r="DKL929" s="477"/>
      <c r="DKM929" s="477"/>
      <c r="DKN929" s="477"/>
      <c r="DKO929" s="477"/>
      <c r="DKP929" s="477"/>
      <c r="DKQ929" s="477"/>
      <c r="DKR929" s="477"/>
      <c r="DKS929" s="477"/>
      <c r="DKT929" s="477"/>
      <c r="DKU929" s="477"/>
      <c r="DKV929" s="477"/>
      <c r="DKW929" s="477"/>
      <c r="DKX929" s="477"/>
      <c r="DKY929" s="477"/>
      <c r="DKZ929" s="477"/>
      <c r="DLA929" s="477"/>
      <c r="DLB929" s="477"/>
      <c r="DLC929" s="477"/>
      <c r="DLD929" s="477"/>
      <c r="DLE929" s="477"/>
      <c r="DLF929" s="477"/>
      <c r="DLG929" s="477"/>
      <c r="DLH929" s="477"/>
      <c r="DLI929" s="477"/>
      <c r="DLJ929" s="477"/>
      <c r="DLK929" s="477"/>
      <c r="DLL929" s="477"/>
      <c r="DLM929" s="477"/>
      <c r="DLN929" s="477"/>
      <c r="DLO929" s="477"/>
      <c r="DLP929" s="477"/>
      <c r="DLQ929" s="477"/>
      <c r="DLR929" s="477"/>
      <c r="DLS929" s="477"/>
      <c r="DLT929" s="477"/>
      <c r="DLU929" s="477"/>
      <c r="DLV929" s="477"/>
      <c r="DLW929" s="477"/>
      <c r="DLX929" s="477"/>
      <c r="DLY929" s="477"/>
      <c r="DLZ929" s="477"/>
      <c r="DMA929" s="477"/>
      <c r="DMB929" s="477"/>
      <c r="DMC929" s="477"/>
      <c r="DMD929" s="477"/>
      <c r="DME929" s="477"/>
      <c r="DMF929" s="477"/>
      <c r="DMG929" s="477"/>
      <c r="DMH929" s="477"/>
      <c r="DMI929" s="477"/>
      <c r="DMJ929" s="477"/>
      <c r="DMK929" s="477"/>
      <c r="DML929" s="477"/>
      <c r="DMM929" s="477"/>
      <c r="DMN929" s="477"/>
      <c r="DMO929" s="477"/>
      <c r="DMP929" s="477"/>
      <c r="DMQ929" s="477"/>
      <c r="DMR929" s="477"/>
      <c r="DMS929" s="477"/>
      <c r="DMT929" s="477"/>
      <c r="DMU929" s="477"/>
      <c r="DMV929" s="477"/>
      <c r="DMW929" s="477"/>
      <c r="DMX929" s="477"/>
      <c r="DMY929" s="477"/>
      <c r="DMZ929" s="477"/>
      <c r="DNA929" s="477"/>
      <c r="DNB929" s="477"/>
      <c r="DNC929" s="477"/>
      <c r="DND929" s="477"/>
      <c r="DNE929" s="477"/>
      <c r="DNF929" s="477"/>
      <c r="DNG929" s="477"/>
      <c r="DNH929" s="477"/>
      <c r="DNI929" s="477"/>
      <c r="DNJ929" s="477"/>
      <c r="DNK929" s="477"/>
      <c r="DNL929" s="477"/>
      <c r="DNM929" s="477"/>
      <c r="DNN929" s="477"/>
      <c r="DNO929" s="477"/>
      <c r="DNP929" s="477"/>
      <c r="DNQ929" s="477"/>
      <c r="DNR929" s="477"/>
      <c r="DNS929" s="477"/>
      <c r="DNT929" s="477"/>
      <c r="DNU929" s="477"/>
      <c r="DNV929" s="477"/>
      <c r="DNW929" s="477"/>
      <c r="DNX929" s="477"/>
      <c r="DNY929" s="477"/>
      <c r="DNZ929" s="477"/>
      <c r="DOA929" s="477"/>
      <c r="DOB929" s="477"/>
      <c r="DOC929" s="477"/>
      <c r="DOD929" s="477"/>
      <c r="DOE929" s="477"/>
      <c r="DOF929" s="477"/>
      <c r="DOG929" s="477"/>
      <c r="DOH929" s="477"/>
      <c r="DOI929" s="477"/>
      <c r="DOJ929" s="477"/>
      <c r="DOK929" s="477"/>
      <c r="DOL929" s="477"/>
      <c r="DOM929" s="477"/>
      <c r="DON929" s="477"/>
      <c r="DOO929" s="477"/>
      <c r="DOP929" s="477"/>
      <c r="DOQ929" s="477"/>
      <c r="DOR929" s="477"/>
      <c r="DOS929" s="477"/>
      <c r="DOT929" s="477"/>
      <c r="DOU929" s="477"/>
      <c r="DOV929" s="477"/>
      <c r="DOW929" s="477"/>
      <c r="DOX929" s="477"/>
      <c r="DOY929" s="477"/>
      <c r="DOZ929" s="477"/>
      <c r="DPA929" s="477"/>
      <c r="DPB929" s="477"/>
      <c r="DPC929" s="477"/>
      <c r="DPD929" s="477"/>
      <c r="DPE929" s="477"/>
      <c r="DPF929" s="477"/>
      <c r="DPG929" s="477"/>
      <c r="DPH929" s="477"/>
      <c r="DPI929" s="477"/>
      <c r="DPJ929" s="477"/>
      <c r="DPK929" s="477"/>
      <c r="DPL929" s="477"/>
      <c r="DPM929" s="477"/>
      <c r="DPN929" s="477"/>
      <c r="DPO929" s="477"/>
      <c r="DPP929" s="477"/>
      <c r="DPQ929" s="477"/>
      <c r="DPR929" s="477"/>
      <c r="DPS929" s="477"/>
      <c r="DPT929" s="477"/>
      <c r="DPU929" s="477"/>
      <c r="DPV929" s="477"/>
      <c r="DPW929" s="477"/>
      <c r="DPX929" s="477"/>
      <c r="DPY929" s="477"/>
      <c r="DPZ929" s="477"/>
      <c r="DQA929" s="477"/>
      <c r="DQB929" s="477"/>
      <c r="DQC929" s="477"/>
      <c r="DQD929" s="477"/>
      <c r="DQE929" s="477"/>
      <c r="DQF929" s="477"/>
      <c r="DQG929" s="477"/>
      <c r="DQH929" s="477"/>
      <c r="DQI929" s="477"/>
      <c r="DQJ929" s="477"/>
      <c r="DQK929" s="477"/>
      <c r="DQL929" s="477"/>
      <c r="DQM929" s="477"/>
      <c r="DQN929" s="477"/>
      <c r="DQO929" s="477"/>
      <c r="DQP929" s="477"/>
      <c r="DQQ929" s="477"/>
      <c r="DQR929" s="477"/>
      <c r="DQS929" s="477"/>
      <c r="DQT929" s="477"/>
      <c r="DQU929" s="477"/>
      <c r="DQV929" s="477"/>
      <c r="DQW929" s="477"/>
      <c r="DQX929" s="477"/>
      <c r="DQY929" s="477"/>
      <c r="DQZ929" s="477"/>
      <c r="DRA929" s="477"/>
      <c r="DRB929" s="477"/>
      <c r="DRC929" s="477"/>
      <c r="DRD929" s="477"/>
      <c r="DRE929" s="477"/>
      <c r="DRF929" s="477"/>
      <c r="DRG929" s="477"/>
      <c r="DRH929" s="477"/>
      <c r="DRI929" s="477"/>
      <c r="DRJ929" s="477"/>
      <c r="DRK929" s="477"/>
      <c r="DRL929" s="477"/>
      <c r="DRM929" s="477"/>
      <c r="DRN929" s="477"/>
      <c r="DRO929" s="477"/>
      <c r="DRP929" s="477"/>
      <c r="DRQ929" s="477"/>
      <c r="DRR929" s="477"/>
      <c r="DRS929" s="477"/>
      <c r="DRT929" s="477"/>
      <c r="DRU929" s="477"/>
      <c r="DRV929" s="477"/>
      <c r="DRW929" s="477"/>
      <c r="DRX929" s="477"/>
      <c r="DRY929" s="477"/>
      <c r="DRZ929" s="477"/>
      <c r="DSA929" s="477"/>
      <c r="DSB929" s="477"/>
      <c r="DSC929" s="477"/>
      <c r="DSD929" s="477"/>
      <c r="DSE929" s="477"/>
      <c r="DSF929" s="477"/>
      <c r="DSG929" s="477"/>
      <c r="DSH929" s="477"/>
      <c r="DSI929" s="477"/>
      <c r="DSJ929" s="477"/>
      <c r="DSK929" s="477"/>
      <c r="DSL929" s="477"/>
      <c r="DSM929" s="477"/>
      <c r="DSN929" s="477"/>
      <c r="DSO929" s="477"/>
      <c r="DSP929" s="477"/>
      <c r="DSQ929" s="477"/>
      <c r="DSR929" s="477"/>
      <c r="DSS929" s="477"/>
      <c r="DST929" s="477"/>
      <c r="DSU929" s="477"/>
      <c r="DSV929" s="477"/>
      <c r="DSW929" s="477"/>
      <c r="DSX929" s="477"/>
      <c r="DSY929" s="477"/>
      <c r="DSZ929" s="477"/>
      <c r="DTA929" s="477"/>
      <c r="DTB929" s="477"/>
      <c r="DTC929" s="477"/>
      <c r="DTD929" s="477"/>
      <c r="DTE929" s="477"/>
      <c r="DTF929" s="477"/>
      <c r="DTG929" s="477"/>
      <c r="DTH929" s="477"/>
      <c r="DTI929" s="477"/>
      <c r="DTJ929" s="477"/>
      <c r="DTK929" s="477"/>
      <c r="DTL929" s="477"/>
      <c r="DTM929" s="477"/>
      <c r="DTN929" s="477"/>
      <c r="DTO929" s="477"/>
      <c r="DTP929" s="477"/>
      <c r="DTQ929" s="477"/>
      <c r="DTR929" s="477"/>
      <c r="DTS929" s="477"/>
      <c r="DTT929" s="477"/>
      <c r="DTU929" s="477"/>
      <c r="DTV929" s="477"/>
      <c r="DTW929" s="477"/>
      <c r="DTX929" s="477"/>
      <c r="DTY929" s="477"/>
      <c r="DTZ929" s="477"/>
      <c r="DUA929" s="477"/>
      <c r="DUB929" s="477"/>
      <c r="DUC929" s="477"/>
      <c r="DUD929" s="477"/>
      <c r="DUE929" s="477"/>
      <c r="DUF929" s="477"/>
      <c r="DUG929" s="477"/>
      <c r="DUH929" s="477"/>
      <c r="DUI929" s="477"/>
      <c r="DUJ929" s="477"/>
      <c r="DUK929" s="477"/>
      <c r="DUL929" s="477"/>
      <c r="DUM929" s="477"/>
      <c r="DUN929" s="477"/>
      <c r="DUO929" s="477"/>
      <c r="DUP929" s="477"/>
      <c r="DUQ929" s="477"/>
      <c r="DUR929" s="477"/>
      <c r="DUS929" s="477"/>
      <c r="DUT929" s="477"/>
      <c r="DUU929" s="477"/>
      <c r="DUV929" s="477"/>
      <c r="DUW929" s="477"/>
      <c r="DUX929" s="477"/>
      <c r="DUY929" s="477"/>
      <c r="DUZ929" s="477"/>
      <c r="DVA929" s="477"/>
      <c r="DVB929" s="477"/>
      <c r="DVC929" s="477"/>
      <c r="DVD929" s="477"/>
      <c r="DVE929" s="477"/>
      <c r="DVF929" s="477"/>
      <c r="DVG929" s="477"/>
      <c r="DVH929" s="477"/>
      <c r="DVI929" s="477"/>
      <c r="DVJ929" s="477"/>
      <c r="DVK929" s="477"/>
      <c r="DVL929" s="477"/>
      <c r="DVM929" s="477"/>
      <c r="DVN929" s="477"/>
      <c r="DVO929" s="477"/>
      <c r="DVP929" s="477"/>
      <c r="DVQ929" s="477"/>
      <c r="DVR929" s="477"/>
      <c r="DVS929" s="477"/>
      <c r="DVT929" s="477"/>
      <c r="DVU929" s="477"/>
      <c r="DVV929" s="477"/>
      <c r="DVW929" s="477"/>
      <c r="DVX929" s="477"/>
      <c r="DVY929" s="477"/>
      <c r="DVZ929" s="477"/>
      <c r="DWA929" s="477"/>
      <c r="DWB929" s="477"/>
      <c r="DWC929" s="477"/>
      <c r="DWD929" s="477"/>
      <c r="DWE929" s="477"/>
      <c r="DWF929" s="477"/>
      <c r="DWG929" s="477"/>
      <c r="DWH929" s="477"/>
      <c r="DWI929" s="477"/>
      <c r="DWJ929" s="477"/>
      <c r="DWK929" s="477"/>
      <c r="DWL929" s="477"/>
      <c r="DWM929" s="477"/>
      <c r="DWN929" s="477"/>
      <c r="DWO929" s="477"/>
      <c r="DWP929" s="477"/>
      <c r="DWQ929" s="477"/>
      <c r="DWR929" s="477"/>
      <c r="DWS929" s="477"/>
      <c r="DWT929" s="477"/>
      <c r="DWU929" s="477"/>
      <c r="DWV929" s="477"/>
      <c r="DWW929" s="477"/>
      <c r="DWX929" s="477"/>
      <c r="DWY929" s="477"/>
      <c r="DWZ929" s="477"/>
      <c r="DXA929" s="477"/>
      <c r="DXB929" s="477"/>
      <c r="DXC929" s="477"/>
      <c r="DXD929" s="477"/>
      <c r="DXE929" s="477"/>
      <c r="DXF929" s="477"/>
      <c r="DXG929" s="477"/>
      <c r="DXH929" s="477"/>
      <c r="DXI929" s="477"/>
      <c r="DXJ929" s="477"/>
      <c r="DXK929" s="477"/>
      <c r="DXL929" s="477"/>
      <c r="DXM929" s="477"/>
      <c r="DXN929" s="477"/>
      <c r="DXO929" s="477"/>
      <c r="DXP929" s="477"/>
      <c r="DXQ929" s="477"/>
      <c r="DXR929" s="477"/>
      <c r="DXS929" s="477"/>
      <c r="DXT929" s="477"/>
      <c r="DXU929" s="477"/>
      <c r="DXV929" s="477"/>
      <c r="DXW929" s="477"/>
      <c r="DXX929" s="477"/>
      <c r="DXY929" s="477"/>
      <c r="DXZ929" s="477"/>
      <c r="DYA929" s="477"/>
      <c r="DYB929" s="477"/>
      <c r="DYC929" s="477"/>
      <c r="DYD929" s="477"/>
      <c r="DYE929" s="477"/>
      <c r="DYF929" s="477"/>
      <c r="DYG929" s="477"/>
      <c r="DYH929" s="477"/>
      <c r="DYI929" s="477"/>
      <c r="DYJ929" s="477"/>
      <c r="DYK929" s="477"/>
      <c r="DYL929" s="477"/>
      <c r="DYM929" s="477"/>
      <c r="DYN929" s="477"/>
      <c r="DYO929" s="477"/>
      <c r="DYP929" s="477"/>
      <c r="DYQ929" s="477"/>
      <c r="DYR929" s="477"/>
      <c r="DYS929" s="477"/>
      <c r="DYT929" s="477"/>
      <c r="DYU929" s="477"/>
      <c r="DYV929" s="477"/>
      <c r="DYW929" s="477"/>
      <c r="DYX929" s="477"/>
      <c r="DYY929" s="477"/>
      <c r="DYZ929" s="477"/>
      <c r="DZA929" s="477"/>
      <c r="DZB929" s="477"/>
      <c r="DZC929" s="477"/>
      <c r="DZD929" s="477"/>
      <c r="DZE929" s="477"/>
      <c r="DZF929" s="477"/>
      <c r="DZG929" s="477"/>
      <c r="DZH929" s="477"/>
      <c r="DZI929" s="477"/>
      <c r="DZJ929" s="477"/>
      <c r="DZK929" s="477"/>
      <c r="DZL929" s="477"/>
      <c r="DZM929" s="477"/>
      <c r="DZN929" s="477"/>
      <c r="DZO929" s="477"/>
      <c r="DZP929" s="477"/>
      <c r="DZQ929" s="477"/>
      <c r="DZR929" s="477"/>
      <c r="DZS929" s="477"/>
      <c r="DZT929" s="477"/>
      <c r="DZU929" s="477"/>
      <c r="DZV929" s="477"/>
      <c r="DZW929" s="477"/>
      <c r="DZX929" s="477"/>
      <c r="DZY929" s="477"/>
      <c r="DZZ929" s="477"/>
      <c r="EAA929" s="477"/>
      <c r="EAB929" s="477"/>
      <c r="EAC929" s="477"/>
      <c r="EAD929" s="477"/>
      <c r="EAE929" s="477"/>
      <c r="EAF929" s="477"/>
      <c r="EAG929" s="477"/>
      <c r="EAH929" s="477"/>
      <c r="EAI929" s="477"/>
      <c r="EAJ929" s="477"/>
      <c r="EAK929" s="477"/>
      <c r="EAL929" s="477"/>
      <c r="EAM929" s="477"/>
      <c r="EAN929" s="477"/>
      <c r="EAO929" s="477"/>
      <c r="EAP929" s="477"/>
      <c r="EAQ929" s="477"/>
      <c r="EAR929" s="477"/>
      <c r="EAS929" s="477"/>
      <c r="EAT929" s="477"/>
      <c r="EAU929" s="477"/>
      <c r="EAV929" s="477"/>
      <c r="EAW929" s="477"/>
      <c r="EAX929" s="477"/>
      <c r="EAY929" s="477"/>
      <c r="EAZ929" s="477"/>
      <c r="EBA929" s="477"/>
      <c r="EBB929" s="477"/>
      <c r="EBC929" s="477"/>
      <c r="EBD929" s="477"/>
      <c r="EBE929" s="477"/>
      <c r="EBF929" s="477"/>
      <c r="EBG929" s="477"/>
      <c r="EBH929" s="477"/>
      <c r="EBI929" s="477"/>
      <c r="EBJ929" s="477"/>
      <c r="EBK929" s="477"/>
      <c r="EBL929" s="477"/>
      <c r="EBM929" s="477"/>
      <c r="EBN929" s="477"/>
      <c r="EBO929" s="477"/>
      <c r="EBP929" s="477"/>
      <c r="EBQ929" s="477"/>
      <c r="EBR929" s="477"/>
      <c r="EBS929" s="477"/>
      <c r="EBT929" s="477"/>
      <c r="EBU929" s="477"/>
      <c r="EBV929" s="477"/>
      <c r="EBW929" s="477"/>
      <c r="EBX929" s="477"/>
      <c r="EBY929" s="477"/>
      <c r="EBZ929" s="477"/>
      <c r="ECA929" s="477"/>
      <c r="ECB929" s="477"/>
      <c r="ECC929" s="477"/>
      <c r="ECD929" s="477"/>
      <c r="ECE929" s="477"/>
      <c r="ECF929" s="477"/>
      <c r="ECG929" s="477"/>
      <c r="ECH929" s="477"/>
      <c r="ECI929" s="477"/>
      <c r="ECJ929" s="477"/>
      <c r="ECK929" s="477"/>
      <c r="ECL929" s="477"/>
      <c r="ECM929" s="477"/>
      <c r="ECN929" s="477"/>
      <c r="ECO929" s="477"/>
      <c r="ECP929" s="477"/>
      <c r="ECQ929" s="477"/>
      <c r="ECR929" s="477"/>
      <c r="ECS929" s="477"/>
      <c r="ECT929" s="477"/>
      <c r="ECU929" s="477"/>
      <c r="ECV929" s="477"/>
      <c r="ECW929" s="477"/>
      <c r="ECX929" s="477"/>
      <c r="ECY929" s="477"/>
      <c r="ECZ929" s="477"/>
      <c r="EDA929" s="477"/>
      <c r="EDB929" s="477"/>
      <c r="EDC929" s="477"/>
      <c r="EDD929" s="477"/>
      <c r="EDE929" s="477"/>
      <c r="EDF929" s="477"/>
      <c r="EDG929" s="477"/>
      <c r="EDH929" s="477"/>
      <c r="EDI929" s="477"/>
      <c r="EDJ929" s="477"/>
      <c r="EDK929" s="477"/>
      <c r="EDL929" s="477"/>
      <c r="EDM929" s="477"/>
      <c r="EDN929" s="477"/>
      <c r="EDO929" s="477"/>
      <c r="EDP929" s="477"/>
      <c r="EDQ929" s="477"/>
      <c r="EDR929" s="477"/>
      <c r="EDS929" s="477"/>
      <c r="EDT929" s="477"/>
      <c r="EDU929" s="477"/>
      <c r="EDV929" s="477"/>
      <c r="EDW929" s="477"/>
      <c r="EDX929" s="477"/>
      <c r="EDY929" s="477"/>
      <c r="EDZ929" s="477"/>
      <c r="EEA929" s="477"/>
      <c r="EEB929" s="477"/>
      <c r="EEC929" s="477"/>
      <c r="EED929" s="477"/>
      <c r="EEE929" s="477"/>
      <c r="EEF929" s="477"/>
      <c r="EEG929" s="477"/>
      <c r="EEH929" s="477"/>
      <c r="EEI929" s="477"/>
      <c r="EEJ929" s="477"/>
      <c r="EEK929" s="477"/>
      <c r="EEL929" s="477"/>
      <c r="EEM929" s="477"/>
      <c r="EEN929" s="477"/>
      <c r="EEO929" s="477"/>
      <c r="EEP929" s="477"/>
      <c r="EEQ929" s="477"/>
      <c r="EER929" s="477"/>
      <c r="EES929" s="477"/>
      <c r="EET929" s="477"/>
      <c r="EEU929" s="477"/>
      <c r="EEV929" s="477"/>
      <c r="EEW929" s="477"/>
      <c r="EEX929" s="477"/>
      <c r="EEY929" s="477"/>
      <c r="EEZ929" s="477"/>
      <c r="EFA929" s="477"/>
      <c r="EFB929" s="477"/>
      <c r="EFC929" s="477"/>
      <c r="EFD929" s="477"/>
      <c r="EFE929" s="477"/>
      <c r="EFF929" s="477"/>
      <c r="EFG929" s="477"/>
      <c r="EFH929" s="477"/>
      <c r="EFI929" s="477"/>
      <c r="EFJ929" s="477"/>
      <c r="EFK929" s="477"/>
      <c r="EFL929" s="477"/>
      <c r="EFM929" s="477"/>
      <c r="EFN929" s="477"/>
      <c r="EFO929" s="477"/>
      <c r="EFP929" s="477"/>
      <c r="EFQ929" s="477"/>
      <c r="EFR929" s="477"/>
      <c r="EFS929" s="477"/>
      <c r="EFT929" s="477"/>
      <c r="EFU929" s="477"/>
      <c r="EFV929" s="477"/>
      <c r="EFW929" s="477"/>
      <c r="EFX929" s="477"/>
      <c r="EFY929" s="477"/>
      <c r="EFZ929" s="477"/>
      <c r="EGA929" s="477"/>
      <c r="EGB929" s="477"/>
      <c r="EGC929" s="477"/>
      <c r="EGD929" s="477"/>
      <c r="EGE929" s="477"/>
      <c r="EGF929" s="477"/>
      <c r="EGG929" s="477"/>
      <c r="EGH929" s="477"/>
      <c r="EGI929" s="477"/>
      <c r="EGJ929" s="477"/>
      <c r="EGK929" s="477"/>
      <c r="EGL929" s="477"/>
      <c r="EGM929" s="477"/>
      <c r="EGN929" s="477"/>
      <c r="EGO929" s="477"/>
      <c r="EGP929" s="477"/>
      <c r="EGQ929" s="477"/>
      <c r="EGR929" s="477"/>
      <c r="EGS929" s="477"/>
      <c r="EGT929" s="477"/>
      <c r="EGU929" s="477"/>
      <c r="EGV929" s="477"/>
      <c r="EGW929" s="477"/>
      <c r="EGX929" s="477"/>
      <c r="EGY929" s="477"/>
      <c r="EGZ929" s="477"/>
      <c r="EHA929" s="477"/>
      <c r="EHB929" s="477"/>
      <c r="EHC929" s="477"/>
      <c r="EHD929" s="477"/>
      <c r="EHE929" s="477"/>
      <c r="EHF929" s="477"/>
      <c r="EHG929" s="477"/>
      <c r="EHH929" s="477"/>
      <c r="EHI929" s="477"/>
      <c r="EHJ929" s="477"/>
      <c r="EHK929" s="477"/>
      <c r="EHL929" s="477"/>
      <c r="EHM929" s="477"/>
      <c r="EHN929" s="477"/>
      <c r="EHO929" s="477"/>
      <c r="EHP929" s="477"/>
      <c r="EHQ929" s="477"/>
      <c r="EHR929" s="477"/>
      <c r="EHS929" s="477"/>
      <c r="EHT929" s="477"/>
      <c r="EHU929" s="477"/>
      <c r="EHV929" s="477"/>
      <c r="EHW929" s="477"/>
      <c r="EHX929" s="477"/>
      <c r="EHY929" s="477"/>
      <c r="EHZ929" s="477"/>
      <c r="EIA929" s="477"/>
      <c r="EIB929" s="477"/>
      <c r="EIC929" s="477"/>
      <c r="EID929" s="477"/>
      <c r="EIE929" s="477"/>
      <c r="EIF929" s="477"/>
      <c r="EIG929" s="477"/>
      <c r="EIH929" s="477"/>
      <c r="EII929" s="477"/>
      <c r="EIJ929" s="477"/>
      <c r="EIK929" s="477"/>
      <c r="EIL929" s="477"/>
      <c r="EIM929" s="477"/>
      <c r="EIN929" s="477"/>
      <c r="EIO929" s="477"/>
      <c r="EIP929" s="477"/>
      <c r="EIQ929" s="477"/>
      <c r="EIR929" s="477"/>
      <c r="EIS929" s="477"/>
      <c r="EIT929" s="477"/>
      <c r="EIU929" s="477"/>
      <c r="EIV929" s="477"/>
      <c r="EIW929" s="477"/>
      <c r="EIX929" s="477"/>
      <c r="EIY929" s="477"/>
      <c r="EIZ929" s="477"/>
      <c r="EJA929" s="477"/>
      <c r="EJB929" s="477"/>
      <c r="EJC929" s="477"/>
      <c r="EJD929" s="477"/>
      <c r="EJE929" s="477"/>
      <c r="EJF929" s="477"/>
      <c r="EJG929" s="477"/>
      <c r="EJH929" s="477"/>
      <c r="EJI929" s="477"/>
      <c r="EJJ929" s="477"/>
      <c r="EJK929" s="477"/>
      <c r="EJL929" s="477"/>
      <c r="EJM929" s="477"/>
      <c r="EJN929" s="477"/>
      <c r="EJO929" s="477"/>
      <c r="EJP929" s="477"/>
      <c r="EJQ929" s="477"/>
      <c r="EJR929" s="477"/>
      <c r="EJS929" s="477"/>
      <c r="EJT929" s="477"/>
      <c r="EJU929" s="477"/>
      <c r="EJV929" s="477"/>
      <c r="EJW929" s="477"/>
      <c r="EJX929" s="477"/>
      <c r="EJY929" s="477"/>
      <c r="EJZ929" s="477"/>
      <c r="EKA929" s="477"/>
      <c r="EKB929" s="477"/>
      <c r="EKC929" s="477"/>
      <c r="EKD929" s="477"/>
      <c r="EKE929" s="477"/>
      <c r="EKF929" s="477"/>
      <c r="EKG929" s="477"/>
      <c r="EKH929" s="477"/>
      <c r="EKI929" s="477"/>
      <c r="EKJ929" s="477"/>
      <c r="EKK929" s="477"/>
      <c r="EKL929" s="477"/>
      <c r="EKM929" s="477"/>
      <c r="EKN929" s="477"/>
      <c r="EKO929" s="477"/>
      <c r="EKP929" s="477"/>
      <c r="EKQ929" s="477"/>
      <c r="EKR929" s="477"/>
      <c r="EKS929" s="477"/>
      <c r="EKT929" s="477"/>
      <c r="EKU929" s="477"/>
      <c r="EKV929" s="477"/>
      <c r="EKW929" s="477"/>
      <c r="EKX929" s="477"/>
      <c r="EKY929" s="477"/>
      <c r="EKZ929" s="477"/>
      <c r="ELA929" s="477"/>
      <c r="ELB929" s="477"/>
      <c r="ELC929" s="477"/>
      <c r="ELD929" s="477"/>
      <c r="ELE929" s="477"/>
      <c r="ELF929" s="477"/>
      <c r="ELG929" s="477"/>
      <c r="ELH929" s="477"/>
      <c r="ELI929" s="477"/>
      <c r="ELJ929" s="477"/>
      <c r="ELK929" s="477"/>
      <c r="ELL929" s="477"/>
      <c r="ELM929" s="477"/>
      <c r="ELN929" s="477"/>
      <c r="ELO929" s="477"/>
      <c r="ELP929" s="477"/>
      <c r="ELQ929" s="477"/>
      <c r="ELR929" s="477"/>
      <c r="ELS929" s="477"/>
      <c r="ELT929" s="477"/>
      <c r="ELU929" s="477"/>
      <c r="ELV929" s="477"/>
      <c r="ELW929" s="477"/>
      <c r="ELX929" s="477"/>
      <c r="ELY929" s="477"/>
      <c r="ELZ929" s="477"/>
      <c r="EMA929" s="477"/>
      <c r="EMB929" s="477"/>
      <c r="EMC929" s="477"/>
      <c r="EMD929" s="477"/>
      <c r="EME929" s="477"/>
      <c r="EMF929" s="477"/>
      <c r="EMG929" s="477"/>
      <c r="EMH929" s="477"/>
      <c r="EMI929" s="477"/>
      <c r="EMJ929" s="477"/>
      <c r="EMK929" s="477"/>
      <c r="EML929" s="477"/>
      <c r="EMM929" s="477"/>
      <c r="EMN929" s="477"/>
      <c r="EMO929" s="477"/>
      <c r="EMP929" s="477"/>
      <c r="EMQ929" s="477"/>
      <c r="EMR929" s="477"/>
      <c r="EMS929" s="477"/>
      <c r="EMT929" s="477"/>
      <c r="EMU929" s="477"/>
      <c r="EMV929" s="477"/>
      <c r="EMW929" s="477"/>
      <c r="EMX929" s="477"/>
      <c r="EMY929" s="477"/>
      <c r="EMZ929" s="477"/>
      <c r="ENA929" s="477"/>
      <c r="ENB929" s="477"/>
      <c r="ENC929" s="477"/>
      <c r="END929" s="477"/>
      <c r="ENE929" s="477"/>
      <c r="ENF929" s="477"/>
      <c r="ENG929" s="477"/>
      <c r="ENH929" s="477"/>
      <c r="ENI929" s="477"/>
      <c r="ENJ929" s="477"/>
      <c r="ENK929" s="477"/>
      <c r="ENL929" s="477"/>
      <c r="ENM929" s="477"/>
      <c r="ENN929" s="477"/>
      <c r="ENO929" s="477"/>
      <c r="ENP929" s="477"/>
      <c r="ENQ929" s="477"/>
      <c r="ENR929" s="477"/>
      <c r="ENS929" s="477"/>
      <c r="ENT929" s="477"/>
      <c r="ENU929" s="477"/>
      <c r="ENV929" s="477"/>
      <c r="ENW929" s="477"/>
      <c r="ENX929" s="477"/>
      <c r="ENY929" s="477"/>
      <c r="ENZ929" s="477"/>
      <c r="EOA929" s="477"/>
      <c r="EOB929" s="477"/>
      <c r="EOC929" s="477"/>
      <c r="EOD929" s="477"/>
      <c r="EOE929" s="477"/>
      <c r="EOF929" s="477"/>
      <c r="EOG929" s="477"/>
      <c r="EOH929" s="477"/>
      <c r="EOI929" s="477"/>
      <c r="EOJ929" s="477"/>
      <c r="EOK929" s="477"/>
      <c r="EOL929" s="477"/>
      <c r="EOM929" s="477"/>
      <c r="EON929" s="477"/>
      <c r="EOO929" s="477"/>
      <c r="EOP929" s="477"/>
      <c r="EOQ929" s="477"/>
      <c r="EOR929" s="477"/>
      <c r="EOS929" s="477"/>
      <c r="EOT929" s="477"/>
      <c r="EOU929" s="477"/>
      <c r="EOV929" s="477"/>
      <c r="EOW929" s="477"/>
      <c r="EOX929" s="477"/>
      <c r="EOY929" s="477"/>
      <c r="EOZ929" s="477"/>
      <c r="EPA929" s="477"/>
      <c r="EPB929" s="477"/>
      <c r="EPC929" s="477"/>
      <c r="EPD929" s="477"/>
      <c r="EPE929" s="477"/>
      <c r="EPF929" s="477"/>
      <c r="EPG929" s="477"/>
      <c r="EPH929" s="477"/>
      <c r="EPI929" s="477"/>
      <c r="EPJ929" s="477"/>
      <c r="EPK929" s="477"/>
      <c r="EPL929" s="477"/>
      <c r="EPM929" s="477"/>
      <c r="EPN929" s="477"/>
      <c r="EPO929" s="477"/>
      <c r="EPP929" s="477"/>
      <c r="EPQ929" s="477"/>
      <c r="EPR929" s="477"/>
      <c r="EPS929" s="477"/>
      <c r="EPT929" s="477"/>
      <c r="EPU929" s="477"/>
      <c r="EPV929" s="477"/>
      <c r="EPW929" s="477"/>
      <c r="EPX929" s="477"/>
      <c r="EPY929" s="477"/>
      <c r="EPZ929" s="477"/>
      <c r="EQA929" s="477"/>
      <c r="EQB929" s="477"/>
      <c r="EQC929" s="477"/>
      <c r="EQD929" s="477"/>
      <c r="EQE929" s="477"/>
      <c r="EQF929" s="477"/>
      <c r="EQG929" s="477"/>
      <c r="EQH929" s="477"/>
      <c r="EQI929" s="477"/>
      <c r="EQJ929" s="477"/>
      <c r="EQK929" s="477"/>
      <c r="EQL929" s="477"/>
      <c r="EQM929" s="477"/>
      <c r="EQN929" s="477"/>
      <c r="EQO929" s="477"/>
      <c r="EQP929" s="477"/>
      <c r="EQQ929" s="477"/>
      <c r="EQR929" s="477"/>
      <c r="EQS929" s="477"/>
      <c r="EQT929" s="477"/>
      <c r="EQU929" s="477"/>
      <c r="EQV929" s="477"/>
      <c r="EQW929" s="477"/>
      <c r="EQX929" s="477"/>
      <c r="EQY929" s="477"/>
      <c r="EQZ929" s="477"/>
      <c r="ERA929" s="477"/>
      <c r="ERB929" s="477"/>
      <c r="ERC929" s="477"/>
      <c r="ERD929" s="477"/>
      <c r="ERE929" s="477"/>
      <c r="ERF929" s="477"/>
      <c r="ERG929" s="477"/>
      <c r="ERH929" s="477"/>
      <c r="ERI929" s="477"/>
      <c r="ERJ929" s="477"/>
      <c r="ERK929" s="477"/>
      <c r="ERL929" s="477"/>
      <c r="ERM929" s="477"/>
      <c r="ERN929" s="477"/>
      <c r="ERO929" s="477"/>
      <c r="ERP929" s="477"/>
      <c r="ERQ929" s="477"/>
      <c r="ERR929" s="477"/>
      <c r="ERS929" s="477"/>
      <c r="ERT929" s="477"/>
      <c r="ERU929" s="477"/>
      <c r="ERV929" s="477"/>
      <c r="ERW929" s="477"/>
      <c r="ERX929" s="477"/>
      <c r="ERY929" s="477"/>
      <c r="ERZ929" s="477"/>
      <c r="ESA929" s="477"/>
      <c r="ESB929" s="477"/>
      <c r="ESC929" s="477"/>
      <c r="ESD929" s="477"/>
      <c r="ESE929" s="477"/>
      <c r="ESF929" s="477"/>
      <c r="ESG929" s="477"/>
      <c r="ESH929" s="477"/>
      <c r="ESI929" s="477"/>
      <c r="ESJ929" s="477"/>
      <c r="ESK929" s="477"/>
      <c r="ESL929" s="477"/>
      <c r="ESM929" s="477"/>
      <c r="ESN929" s="477"/>
      <c r="ESO929" s="477"/>
      <c r="ESP929" s="477"/>
      <c r="ESQ929" s="477"/>
      <c r="ESR929" s="477"/>
      <c r="ESS929" s="477"/>
      <c r="EST929" s="477"/>
      <c r="ESU929" s="477"/>
      <c r="ESV929" s="477"/>
      <c r="ESW929" s="477"/>
      <c r="ESX929" s="477"/>
      <c r="ESY929" s="477"/>
      <c r="ESZ929" s="477"/>
      <c r="ETA929" s="477"/>
      <c r="ETB929" s="477"/>
      <c r="ETC929" s="477"/>
      <c r="ETD929" s="477"/>
      <c r="ETE929" s="477"/>
      <c r="ETF929" s="477"/>
      <c r="ETG929" s="477"/>
      <c r="ETH929" s="477"/>
      <c r="ETI929" s="477"/>
      <c r="ETJ929" s="477"/>
      <c r="ETK929" s="477"/>
      <c r="ETL929" s="477"/>
      <c r="ETM929" s="477"/>
      <c r="ETN929" s="477"/>
      <c r="ETO929" s="477"/>
      <c r="ETP929" s="477"/>
      <c r="ETQ929" s="477"/>
      <c r="ETR929" s="477"/>
      <c r="ETS929" s="477"/>
      <c r="ETT929" s="477"/>
      <c r="ETU929" s="477"/>
      <c r="ETV929" s="477"/>
      <c r="ETW929" s="477"/>
      <c r="ETX929" s="477"/>
      <c r="ETY929" s="477"/>
      <c r="ETZ929" s="477"/>
      <c r="EUA929" s="477"/>
      <c r="EUB929" s="477"/>
      <c r="EUC929" s="477"/>
      <c r="EUD929" s="477"/>
      <c r="EUE929" s="477"/>
      <c r="EUF929" s="477"/>
      <c r="EUG929" s="477"/>
      <c r="EUH929" s="477"/>
      <c r="EUI929" s="477"/>
      <c r="EUJ929" s="477"/>
      <c r="EUK929" s="477"/>
      <c r="EUL929" s="477"/>
      <c r="EUM929" s="477"/>
      <c r="EUN929" s="477"/>
      <c r="EUO929" s="477"/>
      <c r="EUP929" s="477"/>
      <c r="EUQ929" s="477"/>
      <c r="EUR929" s="477"/>
      <c r="EUS929" s="477"/>
      <c r="EUT929" s="477"/>
      <c r="EUU929" s="477"/>
      <c r="EUV929" s="477"/>
      <c r="EUW929" s="477"/>
      <c r="EUX929" s="477"/>
      <c r="EUY929" s="477"/>
      <c r="EUZ929" s="477"/>
      <c r="EVA929" s="477"/>
      <c r="EVB929" s="477"/>
      <c r="EVC929" s="477"/>
      <c r="EVD929" s="477"/>
      <c r="EVE929" s="477"/>
      <c r="EVF929" s="477"/>
      <c r="EVG929" s="477"/>
      <c r="EVH929" s="477"/>
      <c r="EVI929" s="477"/>
      <c r="EVJ929" s="477"/>
      <c r="EVK929" s="477"/>
      <c r="EVL929" s="477"/>
      <c r="EVM929" s="477"/>
      <c r="EVN929" s="477"/>
      <c r="EVO929" s="477"/>
      <c r="EVP929" s="477"/>
      <c r="EVQ929" s="477"/>
      <c r="EVR929" s="477"/>
      <c r="EVS929" s="477"/>
      <c r="EVT929" s="477"/>
      <c r="EVU929" s="477"/>
      <c r="EVV929" s="477"/>
      <c r="EVW929" s="477"/>
      <c r="EVX929" s="477"/>
      <c r="EVY929" s="477"/>
      <c r="EVZ929" s="477"/>
      <c r="EWA929" s="477"/>
      <c r="EWB929" s="477"/>
      <c r="EWC929" s="477"/>
      <c r="EWD929" s="477"/>
      <c r="EWE929" s="477"/>
      <c r="EWF929" s="477"/>
      <c r="EWG929" s="477"/>
      <c r="EWH929" s="477"/>
      <c r="EWI929" s="477"/>
      <c r="EWJ929" s="477"/>
      <c r="EWK929" s="477"/>
      <c r="EWL929" s="477"/>
      <c r="EWM929" s="477"/>
      <c r="EWN929" s="477"/>
      <c r="EWO929" s="477"/>
      <c r="EWP929" s="477"/>
      <c r="EWQ929" s="477"/>
      <c r="EWR929" s="477"/>
      <c r="EWS929" s="477"/>
      <c r="EWT929" s="477"/>
      <c r="EWU929" s="477"/>
      <c r="EWV929" s="477"/>
      <c r="EWW929" s="477"/>
      <c r="EWX929" s="477"/>
      <c r="EWY929" s="477"/>
      <c r="EWZ929" s="477"/>
      <c r="EXA929" s="477"/>
      <c r="EXB929" s="477"/>
      <c r="EXC929" s="477"/>
      <c r="EXD929" s="477"/>
      <c r="EXE929" s="477"/>
      <c r="EXF929" s="477"/>
      <c r="EXG929" s="477"/>
      <c r="EXH929" s="477"/>
      <c r="EXI929" s="477"/>
      <c r="EXJ929" s="477"/>
      <c r="EXK929" s="477"/>
      <c r="EXL929" s="477"/>
      <c r="EXM929" s="477"/>
      <c r="EXN929" s="477"/>
      <c r="EXO929" s="477"/>
      <c r="EXP929" s="477"/>
      <c r="EXQ929" s="477"/>
      <c r="EXR929" s="477"/>
      <c r="EXS929" s="477"/>
      <c r="EXT929" s="477"/>
      <c r="EXU929" s="477"/>
      <c r="EXV929" s="477"/>
      <c r="EXW929" s="477"/>
      <c r="EXX929" s="477"/>
      <c r="EXY929" s="477"/>
      <c r="EXZ929" s="477"/>
      <c r="EYA929" s="477"/>
      <c r="EYB929" s="477"/>
      <c r="EYC929" s="477"/>
      <c r="EYD929" s="477"/>
      <c r="EYE929" s="477"/>
      <c r="EYF929" s="477"/>
      <c r="EYG929" s="477"/>
      <c r="EYH929" s="477"/>
      <c r="EYI929" s="477"/>
      <c r="EYJ929" s="477"/>
      <c r="EYK929" s="477"/>
      <c r="EYL929" s="477"/>
      <c r="EYM929" s="477"/>
      <c r="EYN929" s="477"/>
      <c r="EYO929" s="477"/>
      <c r="EYP929" s="477"/>
      <c r="EYQ929" s="477"/>
      <c r="EYR929" s="477"/>
      <c r="EYS929" s="477"/>
      <c r="EYT929" s="477"/>
      <c r="EYU929" s="477"/>
      <c r="EYV929" s="477"/>
      <c r="EYW929" s="477"/>
      <c r="EYX929" s="477"/>
      <c r="EYY929" s="477"/>
      <c r="EYZ929" s="477"/>
      <c r="EZA929" s="477"/>
      <c r="EZB929" s="477"/>
      <c r="EZC929" s="477"/>
      <c r="EZD929" s="477"/>
      <c r="EZE929" s="477"/>
      <c r="EZF929" s="477"/>
      <c r="EZG929" s="477"/>
      <c r="EZH929" s="477"/>
      <c r="EZI929" s="477"/>
      <c r="EZJ929" s="477"/>
      <c r="EZK929" s="477"/>
      <c r="EZL929" s="477"/>
      <c r="EZM929" s="477"/>
      <c r="EZN929" s="477"/>
      <c r="EZO929" s="477"/>
      <c r="EZP929" s="477"/>
      <c r="EZQ929" s="477"/>
      <c r="EZR929" s="477"/>
      <c r="EZS929" s="477"/>
      <c r="EZT929" s="477"/>
      <c r="EZU929" s="477"/>
      <c r="EZV929" s="477"/>
      <c r="EZW929" s="477"/>
      <c r="EZX929" s="477"/>
      <c r="EZY929" s="477"/>
      <c r="EZZ929" s="477"/>
      <c r="FAA929" s="477"/>
      <c r="FAB929" s="477"/>
      <c r="FAC929" s="477"/>
      <c r="FAD929" s="477"/>
      <c r="FAE929" s="477"/>
      <c r="FAF929" s="477"/>
      <c r="FAG929" s="477"/>
      <c r="FAH929" s="477"/>
      <c r="FAI929" s="477"/>
      <c r="FAJ929" s="477"/>
      <c r="FAK929" s="477"/>
      <c r="FAL929" s="477"/>
      <c r="FAM929" s="477"/>
      <c r="FAN929" s="477"/>
      <c r="FAO929" s="477"/>
      <c r="FAP929" s="477"/>
      <c r="FAQ929" s="477"/>
      <c r="FAR929" s="477"/>
      <c r="FAS929" s="477"/>
      <c r="FAT929" s="477"/>
      <c r="FAU929" s="477"/>
      <c r="FAV929" s="477"/>
      <c r="FAW929" s="477"/>
      <c r="FAX929" s="477"/>
      <c r="FAY929" s="477"/>
      <c r="FAZ929" s="477"/>
      <c r="FBA929" s="477"/>
      <c r="FBB929" s="477"/>
      <c r="FBC929" s="477"/>
      <c r="FBD929" s="477"/>
      <c r="FBE929" s="477"/>
      <c r="FBF929" s="477"/>
      <c r="FBG929" s="477"/>
      <c r="FBH929" s="477"/>
      <c r="FBI929" s="477"/>
      <c r="FBJ929" s="477"/>
      <c r="FBK929" s="477"/>
      <c r="FBL929" s="477"/>
      <c r="FBM929" s="477"/>
      <c r="FBN929" s="477"/>
      <c r="FBO929" s="477"/>
      <c r="FBP929" s="477"/>
      <c r="FBQ929" s="477"/>
      <c r="FBR929" s="477"/>
      <c r="FBS929" s="477"/>
      <c r="FBT929" s="477"/>
      <c r="FBU929" s="477"/>
      <c r="FBV929" s="477"/>
      <c r="FBW929" s="477"/>
      <c r="FBX929" s="477"/>
      <c r="FBY929" s="477"/>
      <c r="FBZ929" s="477"/>
      <c r="FCA929" s="477"/>
      <c r="FCB929" s="477"/>
      <c r="FCC929" s="477"/>
      <c r="FCD929" s="477"/>
      <c r="FCE929" s="477"/>
      <c r="FCF929" s="477"/>
      <c r="FCG929" s="477"/>
      <c r="FCH929" s="477"/>
      <c r="FCI929" s="477"/>
      <c r="FCJ929" s="477"/>
      <c r="FCK929" s="477"/>
      <c r="FCL929" s="477"/>
      <c r="FCM929" s="477"/>
      <c r="FCN929" s="477"/>
      <c r="FCO929" s="477"/>
      <c r="FCP929" s="477"/>
      <c r="FCQ929" s="477"/>
      <c r="FCR929" s="477"/>
      <c r="FCS929" s="477"/>
      <c r="FCT929" s="477"/>
      <c r="FCU929" s="477"/>
      <c r="FCV929" s="477"/>
      <c r="FCW929" s="477"/>
      <c r="FCX929" s="477"/>
      <c r="FCY929" s="477"/>
      <c r="FCZ929" s="477"/>
      <c r="FDA929" s="477"/>
      <c r="FDB929" s="477"/>
      <c r="FDC929" s="477"/>
      <c r="FDD929" s="477"/>
      <c r="FDE929" s="477"/>
      <c r="FDF929" s="477"/>
      <c r="FDG929" s="477"/>
      <c r="FDH929" s="477"/>
      <c r="FDI929" s="477"/>
      <c r="FDJ929" s="477"/>
      <c r="FDK929" s="477"/>
      <c r="FDL929" s="477"/>
      <c r="FDM929" s="477"/>
      <c r="FDN929" s="477"/>
      <c r="FDO929" s="477"/>
      <c r="FDP929" s="477"/>
      <c r="FDQ929" s="477"/>
      <c r="FDR929" s="477"/>
      <c r="FDS929" s="477"/>
      <c r="FDT929" s="477"/>
      <c r="FDU929" s="477"/>
      <c r="FDV929" s="477"/>
      <c r="FDW929" s="477"/>
      <c r="FDX929" s="477"/>
      <c r="FDY929" s="477"/>
      <c r="FDZ929" s="477"/>
      <c r="FEA929" s="477"/>
      <c r="FEB929" s="477"/>
      <c r="FEC929" s="477"/>
      <c r="FED929" s="477"/>
      <c r="FEE929" s="477"/>
      <c r="FEF929" s="477"/>
      <c r="FEG929" s="477"/>
      <c r="FEH929" s="477"/>
      <c r="FEI929" s="477"/>
      <c r="FEJ929" s="477"/>
      <c r="FEK929" s="477"/>
      <c r="FEL929" s="477"/>
      <c r="FEM929" s="477"/>
      <c r="FEN929" s="477"/>
      <c r="FEO929" s="477"/>
      <c r="FEP929" s="477"/>
      <c r="FEQ929" s="477"/>
      <c r="FER929" s="477"/>
      <c r="FES929" s="477"/>
      <c r="FET929" s="477"/>
      <c r="FEU929" s="477"/>
      <c r="FEV929" s="477"/>
      <c r="FEW929" s="477"/>
      <c r="FEX929" s="477"/>
      <c r="FEY929" s="477"/>
      <c r="FEZ929" s="477"/>
      <c r="FFA929" s="477"/>
      <c r="FFB929" s="477"/>
      <c r="FFC929" s="477"/>
      <c r="FFD929" s="477"/>
      <c r="FFE929" s="477"/>
      <c r="FFF929" s="477"/>
      <c r="FFG929" s="477"/>
      <c r="FFH929" s="477"/>
      <c r="FFI929" s="477"/>
      <c r="FFJ929" s="477"/>
      <c r="FFK929" s="477"/>
      <c r="FFL929" s="477"/>
      <c r="FFM929" s="477"/>
      <c r="FFN929" s="477"/>
      <c r="FFO929" s="477"/>
      <c r="FFP929" s="477"/>
      <c r="FFQ929" s="477"/>
      <c r="FFR929" s="477"/>
      <c r="FFS929" s="477"/>
      <c r="FFT929" s="477"/>
      <c r="FFU929" s="477"/>
      <c r="FFV929" s="477"/>
      <c r="FFW929" s="477"/>
      <c r="FFX929" s="477"/>
      <c r="FFY929" s="477"/>
      <c r="FFZ929" s="477"/>
      <c r="FGA929" s="477"/>
      <c r="FGB929" s="477"/>
      <c r="FGC929" s="477"/>
      <c r="FGD929" s="477"/>
      <c r="FGE929" s="477"/>
      <c r="FGF929" s="477"/>
      <c r="FGG929" s="477"/>
      <c r="FGH929" s="477"/>
      <c r="FGI929" s="477"/>
      <c r="FGJ929" s="477"/>
      <c r="FGK929" s="477"/>
      <c r="FGL929" s="477"/>
      <c r="FGM929" s="477"/>
      <c r="FGN929" s="477"/>
      <c r="FGO929" s="477"/>
      <c r="FGP929" s="477"/>
      <c r="FGQ929" s="477"/>
      <c r="FGR929" s="477"/>
      <c r="FGS929" s="477"/>
      <c r="FGT929" s="477"/>
      <c r="FGU929" s="477"/>
      <c r="FGV929" s="477"/>
      <c r="FGW929" s="477"/>
      <c r="FGX929" s="477"/>
      <c r="FGY929" s="477"/>
      <c r="FGZ929" s="477"/>
      <c r="FHA929" s="477"/>
      <c r="FHB929" s="477"/>
      <c r="FHC929" s="477"/>
      <c r="FHD929" s="477"/>
      <c r="FHE929" s="477"/>
      <c r="FHF929" s="477"/>
      <c r="FHG929" s="477"/>
      <c r="FHH929" s="477"/>
      <c r="FHI929" s="477"/>
      <c r="FHJ929" s="477"/>
      <c r="FHK929" s="477"/>
      <c r="FHL929" s="477"/>
      <c r="FHM929" s="477"/>
      <c r="FHN929" s="477"/>
      <c r="FHO929" s="477"/>
      <c r="FHP929" s="477"/>
      <c r="FHQ929" s="477"/>
      <c r="FHR929" s="477"/>
      <c r="FHS929" s="477"/>
      <c r="FHT929" s="477"/>
      <c r="FHU929" s="477"/>
      <c r="FHV929" s="477"/>
      <c r="FHW929" s="477"/>
      <c r="FHX929" s="477"/>
      <c r="FHY929" s="477"/>
      <c r="FHZ929" s="477"/>
      <c r="FIA929" s="477"/>
      <c r="FIB929" s="477"/>
      <c r="FIC929" s="477"/>
      <c r="FID929" s="477"/>
      <c r="FIE929" s="477"/>
      <c r="FIF929" s="477"/>
      <c r="FIG929" s="477"/>
      <c r="FIH929" s="477"/>
      <c r="FII929" s="477"/>
      <c r="FIJ929" s="477"/>
      <c r="FIK929" s="477"/>
      <c r="FIL929" s="477"/>
      <c r="FIM929" s="477"/>
      <c r="FIN929" s="477"/>
      <c r="FIO929" s="477"/>
      <c r="FIP929" s="477"/>
      <c r="FIQ929" s="477"/>
      <c r="FIR929" s="477"/>
      <c r="FIS929" s="477"/>
      <c r="FIT929" s="477"/>
      <c r="FIU929" s="477"/>
      <c r="FIV929" s="477"/>
      <c r="FIW929" s="477"/>
      <c r="FIX929" s="477"/>
      <c r="FIY929" s="477"/>
      <c r="FIZ929" s="477"/>
      <c r="FJA929" s="477"/>
      <c r="FJB929" s="477"/>
      <c r="FJC929" s="477"/>
      <c r="FJD929" s="477"/>
      <c r="FJE929" s="477"/>
      <c r="FJF929" s="477"/>
      <c r="FJG929" s="477"/>
      <c r="FJH929" s="477"/>
      <c r="FJI929" s="477"/>
      <c r="FJJ929" s="477"/>
      <c r="FJK929" s="477"/>
      <c r="FJL929" s="477"/>
      <c r="FJM929" s="477"/>
      <c r="FJN929" s="477"/>
      <c r="FJO929" s="477"/>
      <c r="FJP929" s="477"/>
      <c r="FJQ929" s="477"/>
      <c r="FJR929" s="477"/>
      <c r="FJS929" s="477"/>
      <c r="FJT929" s="477"/>
      <c r="FJU929" s="477"/>
      <c r="FJV929" s="477"/>
      <c r="FJW929" s="477"/>
      <c r="FJX929" s="477"/>
      <c r="FJY929" s="477"/>
      <c r="FJZ929" s="477"/>
      <c r="FKA929" s="477"/>
      <c r="FKB929" s="477"/>
      <c r="FKC929" s="477"/>
      <c r="FKD929" s="477"/>
      <c r="FKE929" s="477"/>
      <c r="FKF929" s="477"/>
      <c r="FKG929" s="477"/>
      <c r="FKH929" s="477"/>
      <c r="FKI929" s="477"/>
      <c r="FKJ929" s="477"/>
      <c r="FKK929" s="477"/>
      <c r="FKL929" s="477"/>
      <c r="FKM929" s="477"/>
      <c r="FKN929" s="477"/>
      <c r="FKO929" s="477"/>
      <c r="FKP929" s="477"/>
      <c r="FKQ929" s="477"/>
      <c r="FKR929" s="477"/>
      <c r="FKS929" s="477"/>
      <c r="FKT929" s="477"/>
      <c r="FKU929" s="477"/>
      <c r="FKV929" s="477"/>
      <c r="FKW929" s="477"/>
      <c r="FKX929" s="477"/>
      <c r="FKY929" s="477"/>
      <c r="FKZ929" s="477"/>
      <c r="FLA929" s="477"/>
      <c r="FLB929" s="477"/>
      <c r="FLC929" s="477"/>
      <c r="FLD929" s="477"/>
      <c r="FLE929" s="477"/>
      <c r="FLF929" s="477"/>
      <c r="FLG929" s="477"/>
      <c r="FLH929" s="477"/>
      <c r="FLI929" s="477"/>
      <c r="FLJ929" s="477"/>
      <c r="FLK929" s="477"/>
      <c r="FLL929" s="477"/>
      <c r="FLM929" s="477"/>
      <c r="FLN929" s="477"/>
      <c r="FLO929" s="477"/>
      <c r="FLP929" s="477"/>
      <c r="FLQ929" s="477"/>
      <c r="FLR929" s="477"/>
      <c r="FLS929" s="477"/>
      <c r="FLT929" s="477"/>
      <c r="FLU929" s="477"/>
      <c r="FLV929" s="477"/>
      <c r="FLW929" s="477"/>
      <c r="FLX929" s="477"/>
      <c r="FLY929" s="477"/>
      <c r="FLZ929" s="477"/>
      <c r="FMA929" s="477"/>
      <c r="FMB929" s="477"/>
      <c r="FMC929" s="477"/>
      <c r="FMD929" s="477"/>
      <c r="FME929" s="477"/>
      <c r="FMF929" s="477"/>
      <c r="FMG929" s="477"/>
      <c r="FMH929" s="477"/>
      <c r="FMI929" s="477"/>
      <c r="FMJ929" s="477"/>
      <c r="FMK929" s="477"/>
      <c r="FML929" s="477"/>
      <c r="FMM929" s="477"/>
      <c r="FMN929" s="477"/>
      <c r="FMO929" s="477"/>
      <c r="FMP929" s="477"/>
      <c r="FMQ929" s="477"/>
      <c r="FMR929" s="477"/>
      <c r="FMS929" s="477"/>
      <c r="FMT929" s="477"/>
      <c r="FMU929" s="477"/>
      <c r="FMV929" s="477"/>
      <c r="FMW929" s="477"/>
      <c r="FMX929" s="477"/>
      <c r="FMY929" s="477"/>
      <c r="FMZ929" s="477"/>
      <c r="FNA929" s="477"/>
      <c r="FNB929" s="477"/>
      <c r="FNC929" s="477"/>
      <c r="FND929" s="477"/>
      <c r="FNE929" s="477"/>
      <c r="FNF929" s="477"/>
      <c r="FNG929" s="477"/>
      <c r="FNH929" s="477"/>
      <c r="FNI929" s="477"/>
      <c r="FNJ929" s="477"/>
      <c r="FNK929" s="477"/>
      <c r="FNL929" s="477"/>
      <c r="FNM929" s="477"/>
      <c r="FNN929" s="477"/>
      <c r="FNO929" s="477"/>
      <c r="FNP929" s="477"/>
      <c r="FNQ929" s="477"/>
      <c r="FNR929" s="477"/>
      <c r="FNS929" s="477"/>
      <c r="FNT929" s="477"/>
      <c r="FNU929" s="477"/>
      <c r="FNV929" s="477"/>
      <c r="FNW929" s="477"/>
      <c r="FNX929" s="477"/>
      <c r="FNY929" s="477"/>
      <c r="FNZ929" s="477"/>
      <c r="FOA929" s="477"/>
      <c r="FOB929" s="477"/>
      <c r="FOC929" s="477"/>
      <c r="FOD929" s="477"/>
      <c r="FOE929" s="477"/>
      <c r="FOF929" s="477"/>
      <c r="FOG929" s="477"/>
      <c r="FOH929" s="477"/>
      <c r="FOI929" s="477"/>
      <c r="FOJ929" s="477"/>
      <c r="FOK929" s="477"/>
      <c r="FOL929" s="477"/>
      <c r="FOM929" s="477"/>
      <c r="FON929" s="477"/>
      <c r="FOO929" s="477"/>
      <c r="FOP929" s="477"/>
      <c r="FOQ929" s="477"/>
      <c r="FOR929" s="477"/>
      <c r="FOS929" s="477"/>
      <c r="FOT929" s="477"/>
      <c r="FOU929" s="477"/>
      <c r="FOV929" s="477"/>
      <c r="FOW929" s="477"/>
      <c r="FOX929" s="477"/>
      <c r="FOY929" s="477"/>
      <c r="FOZ929" s="477"/>
      <c r="FPA929" s="477"/>
      <c r="FPB929" s="477"/>
      <c r="FPC929" s="477"/>
      <c r="FPD929" s="477"/>
      <c r="FPE929" s="477"/>
      <c r="FPF929" s="477"/>
      <c r="FPG929" s="477"/>
      <c r="FPH929" s="477"/>
      <c r="FPI929" s="477"/>
      <c r="FPJ929" s="477"/>
      <c r="FPK929" s="477"/>
      <c r="FPL929" s="477"/>
      <c r="FPM929" s="477"/>
      <c r="FPN929" s="477"/>
      <c r="FPO929" s="477"/>
      <c r="FPP929" s="477"/>
      <c r="FPQ929" s="477"/>
      <c r="FPR929" s="477"/>
      <c r="FPS929" s="477"/>
      <c r="FPT929" s="477"/>
      <c r="FPU929" s="477"/>
      <c r="FPV929" s="477"/>
      <c r="FPW929" s="477"/>
      <c r="FPX929" s="477"/>
      <c r="FPY929" s="477"/>
      <c r="FPZ929" s="477"/>
      <c r="FQA929" s="477"/>
      <c r="FQB929" s="477"/>
      <c r="FQC929" s="477"/>
      <c r="FQD929" s="477"/>
      <c r="FQE929" s="477"/>
      <c r="FQF929" s="477"/>
      <c r="FQG929" s="477"/>
      <c r="FQH929" s="477"/>
      <c r="FQI929" s="477"/>
      <c r="FQJ929" s="477"/>
      <c r="FQK929" s="477"/>
      <c r="FQL929" s="477"/>
      <c r="FQM929" s="477"/>
      <c r="FQN929" s="477"/>
      <c r="FQO929" s="477"/>
      <c r="FQP929" s="477"/>
      <c r="FQQ929" s="477"/>
      <c r="FQR929" s="477"/>
      <c r="FQS929" s="477"/>
      <c r="FQT929" s="477"/>
      <c r="FQU929" s="477"/>
      <c r="FQV929" s="477"/>
      <c r="FQW929" s="477"/>
      <c r="FQX929" s="477"/>
      <c r="FQY929" s="477"/>
      <c r="FQZ929" s="477"/>
      <c r="FRA929" s="477"/>
      <c r="FRB929" s="477"/>
      <c r="FRC929" s="477"/>
      <c r="FRD929" s="477"/>
      <c r="FRE929" s="477"/>
      <c r="FRF929" s="477"/>
      <c r="FRG929" s="477"/>
      <c r="FRH929" s="477"/>
      <c r="FRI929" s="477"/>
      <c r="FRJ929" s="477"/>
      <c r="FRK929" s="477"/>
      <c r="FRL929" s="477"/>
      <c r="FRM929" s="477"/>
      <c r="FRN929" s="477"/>
      <c r="FRO929" s="477"/>
      <c r="FRP929" s="477"/>
      <c r="FRQ929" s="477"/>
      <c r="FRR929" s="477"/>
      <c r="FRS929" s="477"/>
      <c r="FRT929" s="477"/>
      <c r="FRU929" s="477"/>
      <c r="FRV929" s="477"/>
      <c r="FRW929" s="477"/>
      <c r="FRX929" s="477"/>
      <c r="FRY929" s="477"/>
      <c r="FRZ929" s="477"/>
      <c r="FSA929" s="477"/>
      <c r="FSB929" s="477"/>
      <c r="FSC929" s="477"/>
      <c r="FSD929" s="477"/>
      <c r="FSE929" s="477"/>
      <c r="FSF929" s="477"/>
      <c r="FSG929" s="477"/>
      <c r="FSH929" s="477"/>
      <c r="FSI929" s="477"/>
      <c r="FSJ929" s="477"/>
      <c r="FSK929" s="477"/>
      <c r="FSL929" s="477"/>
      <c r="FSM929" s="477"/>
      <c r="FSN929" s="477"/>
      <c r="FSO929" s="477"/>
      <c r="FSP929" s="477"/>
      <c r="FSQ929" s="477"/>
      <c r="FSR929" s="477"/>
      <c r="FSS929" s="477"/>
      <c r="FST929" s="477"/>
      <c r="FSU929" s="477"/>
      <c r="FSV929" s="477"/>
      <c r="FSW929" s="477"/>
      <c r="FSX929" s="477"/>
      <c r="FSY929" s="477"/>
      <c r="FSZ929" s="477"/>
      <c r="FTA929" s="477"/>
      <c r="FTB929" s="477"/>
      <c r="FTC929" s="477"/>
      <c r="FTD929" s="477"/>
      <c r="FTE929" s="477"/>
      <c r="FTF929" s="477"/>
      <c r="FTG929" s="477"/>
      <c r="FTH929" s="477"/>
      <c r="FTI929" s="477"/>
      <c r="FTJ929" s="477"/>
      <c r="FTK929" s="477"/>
      <c r="FTL929" s="477"/>
      <c r="FTM929" s="477"/>
      <c r="FTN929" s="477"/>
      <c r="FTO929" s="477"/>
      <c r="FTP929" s="477"/>
      <c r="FTQ929" s="477"/>
      <c r="FTR929" s="477"/>
      <c r="FTS929" s="477"/>
      <c r="FTT929" s="477"/>
      <c r="FTU929" s="477"/>
      <c r="FTV929" s="477"/>
      <c r="FTW929" s="477"/>
      <c r="FTX929" s="477"/>
      <c r="FTY929" s="477"/>
      <c r="FTZ929" s="477"/>
      <c r="FUA929" s="477"/>
      <c r="FUB929" s="477"/>
      <c r="FUC929" s="477"/>
      <c r="FUD929" s="477"/>
      <c r="FUE929" s="477"/>
      <c r="FUF929" s="477"/>
      <c r="FUG929" s="477"/>
      <c r="FUH929" s="477"/>
      <c r="FUI929" s="477"/>
      <c r="FUJ929" s="477"/>
      <c r="FUK929" s="477"/>
      <c r="FUL929" s="477"/>
      <c r="FUM929" s="477"/>
      <c r="FUN929" s="477"/>
      <c r="FUO929" s="477"/>
      <c r="FUP929" s="477"/>
      <c r="FUQ929" s="477"/>
      <c r="FUR929" s="477"/>
      <c r="FUS929" s="477"/>
      <c r="FUT929" s="477"/>
      <c r="FUU929" s="477"/>
      <c r="FUV929" s="477"/>
      <c r="FUW929" s="477"/>
      <c r="FUX929" s="477"/>
      <c r="FUY929" s="477"/>
      <c r="FUZ929" s="477"/>
      <c r="FVA929" s="477"/>
      <c r="FVB929" s="477"/>
      <c r="FVC929" s="477"/>
      <c r="FVD929" s="477"/>
      <c r="FVE929" s="477"/>
      <c r="FVF929" s="477"/>
      <c r="FVG929" s="477"/>
      <c r="FVH929" s="477"/>
      <c r="FVI929" s="477"/>
      <c r="FVJ929" s="477"/>
      <c r="FVK929" s="477"/>
      <c r="FVL929" s="477"/>
      <c r="FVM929" s="477"/>
      <c r="FVN929" s="477"/>
      <c r="FVO929" s="477"/>
      <c r="FVP929" s="477"/>
      <c r="FVQ929" s="477"/>
      <c r="FVR929" s="477"/>
      <c r="FVS929" s="477"/>
      <c r="FVT929" s="477"/>
      <c r="FVU929" s="477"/>
      <c r="FVV929" s="477"/>
      <c r="FVW929" s="477"/>
      <c r="FVX929" s="477"/>
      <c r="FVY929" s="477"/>
      <c r="FVZ929" s="477"/>
      <c r="FWA929" s="477"/>
      <c r="FWB929" s="477"/>
      <c r="FWC929" s="477"/>
      <c r="FWD929" s="477"/>
      <c r="FWE929" s="477"/>
      <c r="FWF929" s="477"/>
      <c r="FWG929" s="477"/>
      <c r="FWH929" s="477"/>
      <c r="FWI929" s="477"/>
      <c r="FWJ929" s="477"/>
      <c r="FWK929" s="477"/>
      <c r="FWL929" s="477"/>
      <c r="FWM929" s="477"/>
      <c r="FWN929" s="477"/>
      <c r="FWO929" s="477"/>
      <c r="FWP929" s="477"/>
      <c r="FWQ929" s="477"/>
      <c r="FWR929" s="477"/>
      <c r="FWS929" s="477"/>
      <c r="FWT929" s="477"/>
      <c r="FWU929" s="477"/>
      <c r="FWV929" s="477"/>
      <c r="FWW929" s="477"/>
      <c r="FWX929" s="477"/>
      <c r="FWY929" s="477"/>
      <c r="FWZ929" s="477"/>
      <c r="FXA929" s="477"/>
      <c r="FXB929" s="477"/>
      <c r="FXC929" s="477"/>
      <c r="FXD929" s="477"/>
      <c r="FXE929" s="477"/>
      <c r="FXF929" s="477"/>
      <c r="FXG929" s="477"/>
      <c r="FXH929" s="477"/>
      <c r="FXI929" s="477"/>
      <c r="FXJ929" s="477"/>
      <c r="FXK929" s="477"/>
      <c r="FXL929" s="477"/>
      <c r="FXM929" s="477"/>
      <c r="FXN929" s="477"/>
      <c r="FXO929" s="477"/>
      <c r="FXP929" s="477"/>
      <c r="FXQ929" s="477"/>
      <c r="FXR929" s="477"/>
      <c r="FXS929" s="477"/>
      <c r="FXT929" s="477"/>
      <c r="FXU929" s="477"/>
      <c r="FXV929" s="477"/>
      <c r="FXW929" s="477"/>
      <c r="FXX929" s="477"/>
      <c r="FXY929" s="477"/>
      <c r="FXZ929" s="477"/>
      <c r="FYA929" s="477"/>
      <c r="FYB929" s="477"/>
      <c r="FYC929" s="477"/>
      <c r="FYD929" s="477"/>
      <c r="FYE929" s="477"/>
      <c r="FYF929" s="477"/>
      <c r="FYG929" s="477"/>
      <c r="FYH929" s="477"/>
      <c r="FYI929" s="477"/>
      <c r="FYJ929" s="477"/>
      <c r="FYK929" s="477"/>
      <c r="FYL929" s="477"/>
      <c r="FYM929" s="477"/>
      <c r="FYN929" s="477"/>
      <c r="FYO929" s="477"/>
      <c r="FYP929" s="477"/>
      <c r="FYQ929" s="477"/>
      <c r="FYR929" s="477"/>
      <c r="FYS929" s="477"/>
      <c r="FYT929" s="477"/>
      <c r="FYU929" s="477"/>
      <c r="FYV929" s="477"/>
      <c r="FYW929" s="477"/>
      <c r="FYX929" s="477"/>
      <c r="FYY929" s="477"/>
      <c r="FYZ929" s="477"/>
      <c r="FZA929" s="477"/>
      <c r="FZB929" s="477"/>
      <c r="FZC929" s="477"/>
      <c r="FZD929" s="477"/>
      <c r="FZE929" s="477"/>
      <c r="FZF929" s="477"/>
      <c r="FZG929" s="477"/>
      <c r="FZH929" s="477"/>
      <c r="FZI929" s="477"/>
      <c r="FZJ929" s="477"/>
      <c r="FZK929" s="477"/>
      <c r="FZL929" s="477"/>
      <c r="FZM929" s="477"/>
      <c r="FZN929" s="477"/>
      <c r="FZO929" s="477"/>
      <c r="FZP929" s="477"/>
      <c r="FZQ929" s="477"/>
      <c r="FZR929" s="477"/>
      <c r="FZS929" s="477"/>
      <c r="FZT929" s="477"/>
      <c r="FZU929" s="477"/>
      <c r="FZV929" s="477"/>
      <c r="FZW929" s="477"/>
      <c r="FZX929" s="477"/>
      <c r="FZY929" s="477"/>
      <c r="FZZ929" s="477"/>
      <c r="GAA929" s="477"/>
      <c r="GAB929" s="477"/>
      <c r="GAC929" s="477"/>
      <c r="GAD929" s="477"/>
      <c r="GAE929" s="477"/>
      <c r="GAF929" s="477"/>
      <c r="GAG929" s="477"/>
      <c r="GAH929" s="477"/>
      <c r="GAI929" s="477"/>
      <c r="GAJ929" s="477"/>
      <c r="GAK929" s="477"/>
      <c r="GAL929" s="477"/>
      <c r="GAM929" s="477"/>
      <c r="GAN929" s="477"/>
      <c r="GAO929" s="477"/>
      <c r="GAP929" s="477"/>
      <c r="GAQ929" s="477"/>
      <c r="GAR929" s="477"/>
      <c r="GAS929" s="477"/>
      <c r="GAT929" s="477"/>
      <c r="GAU929" s="477"/>
      <c r="GAV929" s="477"/>
      <c r="GAW929" s="477"/>
      <c r="GAX929" s="477"/>
      <c r="GAY929" s="477"/>
      <c r="GAZ929" s="477"/>
      <c r="GBA929" s="477"/>
      <c r="GBB929" s="477"/>
      <c r="GBC929" s="477"/>
      <c r="GBD929" s="477"/>
      <c r="GBE929" s="477"/>
      <c r="GBF929" s="477"/>
      <c r="GBG929" s="477"/>
      <c r="GBH929" s="477"/>
      <c r="GBI929" s="477"/>
      <c r="GBJ929" s="477"/>
      <c r="GBK929" s="477"/>
      <c r="GBL929" s="477"/>
      <c r="GBM929" s="477"/>
      <c r="GBN929" s="477"/>
      <c r="GBO929" s="477"/>
      <c r="GBP929" s="477"/>
      <c r="GBQ929" s="477"/>
      <c r="GBR929" s="477"/>
      <c r="GBS929" s="477"/>
      <c r="GBT929" s="477"/>
      <c r="GBU929" s="477"/>
      <c r="GBV929" s="477"/>
      <c r="GBW929" s="477"/>
      <c r="GBX929" s="477"/>
      <c r="GBY929" s="477"/>
      <c r="GBZ929" s="477"/>
      <c r="GCA929" s="477"/>
      <c r="GCB929" s="477"/>
      <c r="GCC929" s="477"/>
      <c r="GCD929" s="477"/>
      <c r="GCE929" s="477"/>
      <c r="GCF929" s="477"/>
      <c r="GCG929" s="477"/>
      <c r="GCH929" s="477"/>
      <c r="GCI929" s="477"/>
      <c r="GCJ929" s="477"/>
      <c r="GCK929" s="477"/>
      <c r="GCL929" s="477"/>
      <c r="GCM929" s="477"/>
      <c r="GCN929" s="477"/>
      <c r="GCO929" s="477"/>
      <c r="GCP929" s="477"/>
      <c r="GCQ929" s="477"/>
      <c r="GCR929" s="477"/>
      <c r="GCS929" s="477"/>
      <c r="GCT929" s="477"/>
      <c r="GCU929" s="477"/>
      <c r="GCV929" s="477"/>
      <c r="GCW929" s="477"/>
      <c r="GCX929" s="477"/>
      <c r="GCY929" s="477"/>
      <c r="GCZ929" s="477"/>
      <c r="GDA929" s="477"/>
      <c r="GDB929" s="477"/>
      <c r="GDC929" s="477"/>
      <c r="GDD929" s="477"/>
      <c r="GDE929" s="477"/>
      <c r="GDF929" s="477"/>
      <c r="GDG929" s="477"/>
      <c r="GDH929" s="477"/>
      <c r="GDI929" s="477"/>
      <c r="GDJ929" s="477"/>
      <c r="GDK929" s="477"/>
      <c r="GDL929" s="477"/>
      <c r="GDM929" s="477"/>
      <c r="GDN929" s="477"/>
      <c r="GDO929" s="477"/>
      <c r="GDP929" s="477"/>
      <c r="GDQ929" s="477"/>
      <c r="GDR929" s="477"/>
      <c r="GDS929" s="477"/>
      <c r="GDT929" s="477"/>
      <c r="GDU929" s="477"/>
      <c r="GDV929" s="477"/>
      <c r="GDW929" s="477"/>
      <c r="GDX929" s="477"/>
      <c r="GDY929" s="477"/>
      <c r="GDZ929" s="477"/>
      <c r="GEA929" s="477"/>
      <c r="GEB929" s="477"/>
      <c r="GEC929" s="477"/>
      <c r="GED929" s="477"/>
      <c r="GEE929" s="477"/>
      <c r="GEF929" s="477"/>
      <c r="GEG929" s="477"/>
      <c r="GEH929" s="477"/>
      <c r="GEI929" s="477"/>
      <c r="GEJ929" s="477"/>
      <c r="GEK929" s="477"/>
      <c r="GEL929" s="477"/>
      <c r="GEM929" s="477"/>
      <c r="GEN929" s="477"/>
      <c r="GEO929" s="477"/>
      <c r="GEP929" s="477"/>
      <c r="GEQ929" s="477"/>
      <c r="GER929" s="477"/>
      <c r="GES929" s="477"/>
      <c r="GET929" s="477"/>
      <c r="GEU929" s="477"/>
      <c r="GEV929" s="477"/>
      <c r="GEW929" s="477"/>
      <c r="GEX929" s="477"/>
      <c r="GEY929" s="477"/>
      <c r="GEZ929" s="477"/>
      <c r="GFA929" s="477"/>
      <c r="GFB929" s="477"/>
      <c r="GFC929" s="477"/>
      <c r="GFD929" s="477"/>
      <c r="GFE929" s="477"/>
      <c r="GFF929" s="477"/>
      <c r="GFG929" s="477"/>
      <c r="GFH929" s="477"/>
      <c r="GFI929" s="477"/>
      <c r="GFJ929" s="477"/>
      <c r="GFK929" s="477"/>
      <c r="GFL929" s="477"/>
      <c r="GFM929" s="477"/>
      <c r="GFN929" s="477"/>
      <c r="GFO929" s="477"/>
      <c r="GFP929" s="477"/>
      <c r="GFQ929" s="477"/>
      <c r="GFR929" s="477"/>
      <c r="GFS929" s="477"/>
      <c r="GFT929" s="477"/>
      <c r="GFU929" s="477"/>
      <c r="GFV929" s="477"/>
      <c r="GFW929" s="477"/>
      <c r="GFX929" s="477"/>
      <c r="GFY929" s="477"/>
      <c r="GFZ929" s="477"/>
      <c r="GGA929" s="477"/>
      <c r="GGB929" s="477"/>
      <c r="GGC929" s="477"/>
      <c r="GGD929" s="477"/>
      <c r="GGE929" s="477"/>
      <c r="GGF929" s="477"/>
      <c r="GGG929" s="477"/>
      <c r="GGH929" s="477"/>
      <c r="GGI929" s="477"/>
      <c r="GGJ929" s="477"/>
      <c r="GGK929" s="477"/>
      <c r="GGL929" s="477"/>
      <c r="GGM929" s="477"/>
      <c r="GGN929" s="477"/>
      <c r="GGO929" s="477"/>
      <c r="GGP929" s="477"/>
      <c r="GGQ929" s="477"/>
      <c r="GGR929" s="477"/>
      <c r="GGS929" s="477"/>
      <c r="GGT929" s="477"/>
      <c r="GGU929" s="477"/>
      <c r="GGV929" s="477"/>
      <c r="GGW929" s="477"/>
      <c r="GGX929" s="477"/>
      <c r="GGY929" s="477"/>
      <c r="GGZ929" s="477"/>
      <c r="GHA929" s="477"/>
      <c r="GHB929" s="477"/>
      <c r="GHC929" s="477"/>
      <c r="GHD929" s="477"/>
      <c r="GHE929" s="477"/>
      <c r="GHF929" s="477"/>
      <c r="GHG929" s="477"/>
      <c r="GHH929" s="477"/>
      <c r="GHI929" s="477"/>
      <c r="GHJ929" s="477"/>
      <c r="GHK929" s="477"/>
      <c r="GHL929" s="477"/>
      <c r="GHM929" s="477"/>
      <c r="GHN929" s="477"/>
      <c r="GHO929" s="477"/>
      <c r="GHP929" s="477"/>
      <c r="GHQ929" s="477"/>
      <c r="GHR929" s="477"/>
      <c r="GHS929" s="477"/>
      <c r="GHT929" s="477"/>
      <c r="GHU929" s="477"/>
      <c r="GHV929" s="477"/>
      <c r="GHW929" s="477"/>
      <c r="GHX929" s="477"/>
      <c r="GHY929" s="477"/>
      <c r="GHZ929" s="477"/>
      <c r="GIA929" s="477"/>
      <c r="GIB929" s="477"/>
      <c r="GIC929" s="477"/>
      <c r="GID929" s="477"/>
      <c r="GIE929" s="477"/>
      <c r="GIF929" s="477"/>
      <c r="GIG929" s="477"/>
      <c r="GIH929" s="477"/>
      <c r="GII929" s="477"/>
      <c r="GIJ929" s="477"/>
      <c r="GIK929" s="477"/>
      <c r="GIL929" s="477"/>
      <c r="GIM929" s="477"/>
      <c r="GIN929" s="477"/>
      <c r="GIO929" s="477"/>
      <c r="GIP929" s="477"/>
      <c r="GIQ929" s="477"/>
      <c r="GIR929" s="477"/>
      <c r="GIS929" s="477"/>
      <c r="GIT929" s="477"/>
      <c r="GIU929" s="477"/>
      <c r="GIV929" s="477"/>
      <c r="GIW929" s="477"/>
      <c r="GIX929" s="477"/>
      <c r="GIY929" s="477"/>
      <c r="GIZ929" s="477"/>
      <c r="GJA929" s="477"/>
      <c r="GJB929" s="477"/>
      <c r="GJC929" s="477"/>
      <c r="GJD929" s="477"/>
      <c r="GJE929" s="477"/>
      <c r="GJF929" s="477"/>
      <c r="GJG929" s="477"/>
      <c r="GJH929" s="477"/>
      <c r="GJI929" s="477"/>
      <c r="GJJ929" s="477"/>
      <c r="GJK929" s="477"/>
      <c r="GJL929" s="477"/>
      <c r="GJM929" s="477"/>
      <c r="GJN929" s="477"/>
      <c r="GJO929" s="477"/>
      <c r="GJP929" s="477"/>
      <c r="GJQ929" s="477"/>
      <c r="GJR929" s="477"/>
      <c r="GJS929" s="477"/>
      <c r="GJT929" s="477"/>
      <c r="GJU929" s="477"/>
      <c r="GJV929" s="477"/>
      <c r="GJW929" s="477"/>
      <c r="GJX929" s="477"/>
      <c r="GJY929" s="477"/>
      <c r="GJZ929" s="477"/>
      <c r="GKA929" s="477"/>
      <c r="GKB929" s="477"/>
      <c r="GKC929" s="477"/>
      <c r="GKD929" s="477"/>
      <c r="GKE929" s="477"/>
      <c r="GKF929" s="477"/>
      <c r="GKG929" s="477"/>
      <c r="GKH929" s="477"/>
      <c r="GKI929" s="477"/>
      <c r="GKJ929" s="477"/>
      <c r="GKK929" s="477"/>
      <c r="GKL929" s="477"/>
      <c r="GKM929" s="477"/>
      <c r="GKN929" s="477"/>
      <c r="GKO929" s="477"/>
      <c r="GKP929" s="477"/>
      <c r="GKQ929" s="477"/>
      <c r="GKR929" s="477"/>
      <c r="GKS929" s="477"/>
      <c r="GKT929" s="477"/>
      <c r="GKU929" s="477"/>
      <c r="GKV929" s="477"/>
      <c r="GKW929" s="477"/>
      <c r="GKX929" s="477"/>
      <c r="GKY929" s="477"/>
      <c r="GKZ929" s="477"/>
      <c r="GLA929" s="477"/>
      <c r="GLB929" s="477"/>
      <c r="GLC929" s="477"/>
      <c r="GLD929" s="477"/>
      <c r="GLE929" s="477"/>
      <c r="GLF929" s="477"/>
      <c r="GLG929" s="477"/>
      <c r="GLH929" s="477"/>
      <c r="GLI929" s="477"/>
      <c r="GLJ929" s="477"/>
      <c r="GLK929" s="477"/>
      <c r="GLL929" s="477"/>
      <c r="GLM929" s="477"/>
      <c r="GLN929" s="477"/>
      <c r="GLO929" s="477"/>
      <c r="GLP929" s="477"/>
      <c r="GLQ929" s="477"/>
      <c r="GLR929" s="477"/>
      <c r="GLS929" s="477"/>
      <c r="GLT929" s="477"/>
      <c r="GLU929" s="477"/>
      <c r="GLV929" s="477"/>
      <c r="GLW929" s="477"/>
      <c r="GLX929" s="477"/>
      <c r="GLY929" s="477"/>
      <c r="GLZ929" s="477"/>
      <c r="GMA929" s="477"/>
      <c r="GMB929" s="477"/>
      <c r="GMC929" s="477"/>
      <c r="GMD929" s="477"/>
      <c r="GME929" s="477"/>
      <c r="GMF929" s="477"/>
      <c r="GMG929" s="477"/>
      <c r="GMH929" s="477"/>
      <c r="GMI929" s="477"/>
      <c r="GMJ929" s="477"/>
      <c r="GMK929" s="477"/>
      <c r="GML929" s="477"/>
      <c r="GMM929" s="477"/>
      <c r="GMN929" s="477"/>
      <c r="GMO929" s="477"/>
      <c r="GMP929" s="477"/>
      <c r="GMQ929" s="477"/>
      <c r="GMR929" s="477"/>
      <c r="GMS929" s="477"/>
      <c r="GMT929" s="477"/>
      <c r="GMU929" s="477"/>
      <c r="GMV929" s="477"/>
      <c r="GMW929" s="477"/>
      <c r="GMX929" s="477"/>
      <c r="GMY929" s="477"/>
      <c r="GMZ929" s="477"/>
      <c r="GNA929" s="477"/>
      <c r="GNB929" s="477"/>
      <c r="GNC929" s="477"/>
      <c r="GND929" s="477"/>
      <c r="GNE929" s="477"/>
      <c r="GNF929" s="477"/>
      <c r="GNG929" s="477"/>
      <c r="GNH929" s="477"/>
      <c r="GNI929" s="477"/>
      <c r="GNJ929" s="477"/>
      <c r="GNK929" s="477"/>
      <c r="GNL929" s="477"/>
      <c r="GNM929" s="477"/>
      <c r="GNN929" s="477"/>
      <c r="GNO929" s="477"/>
      <c r="GNP929" s="477"/>
      <c r="GNQ929" s="477"/>
      <c r="GNR929" s="477"/>
      <c r="GNS929" s="477"/>
      <c r="GNT929" s="477"/>
      <c r="GNU929" s="477"/>
      <c r="GNV929" s="477"/>
      <c r="GNW929" s="477"/>
      <c r="GNX929" s="477"/>
      <c r="GNY929" s="477"/>
      <c r="GNZ929" s="477"/>
      <c r="GOA929" s="477"/>
      <c r="GOB929" s="477"/>
      <c r="GOC929" s="477"/>
      <c r="GOD929" s="477"/>
      <c r="GOE929" s="477"/>
      <c r="GOF929" s="477"/>
      <c r="GOG929" s="477"/>
      <c r="GOH929" s="477"/>
      <c r="GOI929" s="477"/>
      <c r="GOJ929" s="477"/>
      <c r="GOK929" s="477"/>
      <c r="GOL929" s="477"/>
      <c r="GOM929" s="477"/>
      <c r="GON929" s="477"/>
      <c r="GOO929" s="477"/>
      <c r="GOP929" s="477"/>
      <c r="GOQ929" s="477"/>
      <c r="GOR929" s="477"/>
      <c r="GOS929" s="477"/>
      <c r="GOT929" s="477"/>
      <c r="GOU929" s="477"/>
      <c r="GOV929" s="477"/>
      <c r="GOW929" s="477"/>
      <c r="GOX929" s="477"/>
      <c r="GOY929" s="477"/>
      <c r="GOZ929" s="477"/>
      <c r="GPA929" s="477"/>
      <c r="GPB929" s="477"/>
      <c r="GPC929" s="477"/>
      <c r="GPD929" s="477"/>
      <c r="GPE929" s="477"/>
      <c r="GPF929" s="477"/>
      <c r="GPG929" s="477"/>
      <c r="GPH929" s="477"/>
      <c r="GPI929" s="477"/>
      <c r="GPJ929" s="477"/>
      <c r="GPK929" s="477"/>
      <c r="GPL929" s="477"/>
      <c r="GPM929" s="477"/>
      <c r="GPN929" s="477"/>
      <c r="GPO929" s="477"/>
      <c r="GPP929" s="477"/>
      <c r="GPQ929" s="477"/>
      <c r="GPR929" s="477"/>
      <c r="GPS929" s="477"/>
      <c r="GPT929" s="477"/>
      <c r="GPU929" s="477"/>
      <c r="GPV929" s="477"/>
      <c r="GPW929" s="477"/>
      <c r="GPX929" s="477"/>
      <c r="GPY929" s="477"/>
      <c r="GPZ929" s="477"/>
      <c r="GQA929" s="477"/>
      <c r="GQB929" s="477"/>
      <c r="GQC929" s="477"/>
      <c r="GQD929" s="477"/>
      <c r="GQE929" s="477"/>
      <c r="GQF929" s="477"/>
      <c r="GQG929" s="477"/>
      <c r="GQH929" s="477"/>
      <c r="GQI929" s="477"/>
      <c r="GQJ929" s="477"/>
      <c r="GQK929" s="477"/>
      <c r="GQL929" s="477"/>
      <c r="GQM929" s="477"/>
      <c r="GQN929" s="477"/>
      <c r="GQO929" s="477"/>
      <c r="GQP929" s="477"/>
      <c r="GQQ929" s="477"/>
      <c r="GQR929" s="477"/>
      <c r="GQS929" s="477"/>
      <c r="GQT929" s="477"/>
      <c r="GQU929" s="477"/>
      <c r="GQV929" s="477"/>
      <c r="GQW929" s="477"/>
      <c r="GQX929" s="477"/>
      <c r="GQY929" s="477"/>
      <c r="GQZ929" s="477"/>
      <c r="GRA929" s="477"/>
      <c r="GRB929" s="477"/>
      <c r="GRC929" s="477"/>
      <c r="GRD929" s="477"/>
      <c r="GRE929" s="477"/>
      <c r="GRF929" s="477"/>
      <c r="GRG929" s="477"/>
      <c r="GRH929" s="477"/>
      <c r="GRI929" s="477"/>
      <c r="GRJ929" s="477"/>
      <c r="GRK929" s="477"/>
      <c r="GRL929" s="477"/>
      <c r="GRM929" s="477"/>
      <c r="GRN929" s="477"/>
      <c r="GRO929" s="477"/>
      <c r="GRP929" s="477"/>
      <c r="GRQ929" s="477"/>
      <c r="GRR929" s="477"/>
      <c r="GRS929" s="477"/>
      <c r="GRT929" s="477"/>
      <c r="GRU929" s="477"/>
      <c r="GRV929" s="477"/>
      <c r="GRW929" s="477"/>
      <c r="GRX929" s="477"/>
      <c r="GRY929" s="477"/>
      <c r="GRZ929" s="477"/>
      <c r="GSA929" s="477"/>
      <c r="GSB929" s="477"/>
      <c r="GSC929" s="477"/>
      <c r="GSD929" s="477"/>
      <c r="GSE929" s="477"/>
      <c r="GSF929" s="477"/>
      <c r="GSG929" s="477"/>
      <c r="GSH929" s="477"/>
      <c r="GSI929" s="477"/>
      <c r="GSJ929" s="477"/>
      <c r="GSK929" s="477"/>
      <c r="GSL929" s="477"/>
      <c r="GSM929" s="477"/>
      <c r="GSN929" s="477"/>
      <c r="GSO929" s="477"/>
      <c r="GSP929" s="477"/>
      <c r="GSQ929" s="477"/>
      <c r="GSR929" s="477"/>
      <c r="GSS929" s="477"/>
      <c r="GST929" s="477"/>
      <c r="GSU929" s="477"/>
      <c r="GSV929" s="477"/>
      <c r="GSW929" s="477"/>
      <c r="GSX929" s="477"/>
      <c r="GSY929" s="477"/>
      <c r="GSZ929" s="477"/>
      <c r="GTA929" s="477"/>
      <c r="GTB929" s="477"/>
      <c r="GTC929" s="477"/>
      <c r="GTD929" s="477"/>
      <c r="GTE929" s="477"/>
      <c r="GTF929" s="477"/>
      <c r="GTG929" s="477"/>
      <c r="GTH929" s="477"/>
      <c r="GTI929" s="477"/>
      <c r="GTJ929" s="477"/>
      <c r="GTK929" s="477"/>
      <c r="GTL929" s="477"/>
      <c r="GTM929" s="477"/>
      <c r="GTN929" s="477"/>
      <c r="GTO929" s="477"/>
      <c r="GTP929" s="477"/>
      <c r="GTQ929" s="477"/>
      <c r="GTR929" s="477"/>
      <c r="GTS929" s="477"/>
      <c r="GTT929" s="477"/>
      <c r="GTU929" s="477"/>
      <c r="GTV929" s="477"/>
      <c r="GTW929" s="477"/>
      <c r="GTX929" s="477"/>
      <c r="GTY929" s="477"/>
      <c r="GTZ929" s="477"/>
      <c r="GUA929" s="477"/>
      <c r="GUB929" s="477"/>
      <c r="GUC929" s="477"/>
      <c r="GUD929" s="477"/>
      <c r="GUE929" s="477"/>
      <c r="GUF929" s="477"/>
      <c r="GUG929" s="477"/>
      <c r="GUH929" s="477"/>
      <c r="GUI929" s="477"/>
      <c r="GUJ929" s="477"/>
      <c r="GUK929" s="477"/>
      <c r="GUL929" s="477"/>
      <c r="GUM929" s="477"/>
      <c r="GUN929" s="477"/>
      <c r="GUO929" s="477"/>
      <c r="GUP929" s="477"/>
      <c r="GUQ929" s="477"/>
      <c r="GUR929" s="477"/>
      <c r="GUS929" s="477"/>
      <c r="GUT929" s="477"/>
      <c r="GUU929" s="477"/>
      <c r="GUV929" s="477"/>
      <c r="GUW929" s="477"/>
      <c r="GUX929" s="477"/>
      <c r="GUY929" s="477"/>
      <c r="GUZ929" s="477"/>
      <c r="GVA929" s="477"/>
      <c r="GVB929" s="477"/>
      <c r="GVC929" s="477"/>
      <c r="GVD929" s="477"/>
      <c r="GVE929" s="477"/>
      <c r="GVF929" s="477"/>
      <c r="GVG929" s="477"/>
      <c r="GVH929" s="477"/>
      <c r="GVI929" s="477"/>
      <c r="GVJ929" s="477"/>
      <c r="GVK929" s="477"/>
      <c r="GVL929" s="477"/>
      <c r="GVM929" s="477"/>
      <c r="GVN929" s="477"/>
      <c r="GVO929" s="477"/>
      <c r="GVP929" s="477"/>
      <c r="GVQ929" s="477"/>
      <c r="GVR929" s="477"/>
      <c r="GVS929" s="477"/>
      <c r="GVT929" s="477"/>
      <c r="GVU929" s="477"/>
      <c r="GVV929" s="477"/>
      <c r="GVW929" s="477"/>
      <c r="GVX929" s="477"/>
      <c r="GVY929" s="477"/>
      <c r="GVZ929" s="477"/>
      <c r="GWA929" s="477"/>
      <c r="GWB929" s="477"/>
      <c r="GWC929" s="477"/>
      <c r="GWD929" s="477"/>
      <c r="GWE929" s="477"/>
      <c r="GWF929" s="477"/>
      <c r="GWG929" s="477"/>
      <c r="GWH929" s="477"/>
      <c r="GWI929" s="477"/>
      <c r="GWJ929" s="477"/>
      <c r="GWK929" s="477"/>
      <c r="GWL929" s="477"/>
      <c r="GWM929" s="477"/>
      <c r="GWN929" s="477"/>
      <c r="GWO929" s="477"/>
      <c r="GWP929" s="477"/>
      <c r="GWQ929" s="477"/>
      <c r="GWR929" s="477"/>
      <c r="GWS929" s="477"/>
      <c r="GWT929" s="477"/>
      <c r="GWU929" s="477"/>
      <c r="GWV929" s="477"/>
      <c r="GWW929" s="477"/>
      <c r="GWX929" s="477"/>
      <c r="GWY929" s="477"/>
      <c r="GWZ929" s="477"/>
      <c r="GXA929" s="477"/>
      <c r="GXB929" s="477"/>
      <c r="GXC929" s="477"/>
      <c r="GXD929" s="477"/>
      <c r="GXE929" s="477"/>
      <c r="GXF929" s="477"/>
      <c r="GXG929" s="477"/>
      <c r="GXH929" s="477"/>
      <c r="GXI929" s="477"/>
      <c r="GXJ929" s="477"/>
      <c r="GXK929" s="477"/>
      <c r="GXL929" s="477"/>
      <c r="GXM929" s="477"/>
      <c r="GXN929" s="477"/>
      <c r="GXO929" s="477"/>
      <c r="GXP929" s="477"/>
      <c r="GXQ929" s="477"/>
      <c r="GXR929" s="477"/>
      <c r="GXS929" s="477"/>
      <c r="GXT929" s="477"/>
      <c r="GXU929" s="477"/>
      <c r="GXV929" s="477"/>
      <c r="GXW929" s="477"/>
      <c r="GXX929" s="477"/>
      <c r="GXY929" s="477"/>
      <c r="GXZ929" s="477"/>
      <c r="GYA929" s="477"/>
      <c r="GYB929" s="477"/>
      <c r="GYC929" s="477"/>
      <c r="GYD929" s="477"/>
      <c r="GYE929" s="477"/>
      <c r="GYF929" s="477"/>
      <c r="GYG929" s="477"/>
      <c r="GYH929" s="477"/>
      <c r="GYI929" s="477"/>
      <c r="GYJ929" s="477"/>
      <c r="GYK929" s="477"/>
      <c r="GYL929" s="477"/>
      <c r="GYM929" s="477"/>
      <c r="GYN929" s="477"/>
      <c r="GYO929" s="477"/>
      <c r="GYP929" s="477"/>
      <c r="GYQ929" s="477"/>
      <c r="GYR929" s="477"/>
      <c r="GYS929" s="477"/>
      <c r="GYT929" s="477"/>
      <c r="GYU929" s="477"/>
      <c r="GYV929" s="477"/>
      <c r="GYW929" s="477"/>
      <c r="GYX929" s="477"/>
      <c r="GYY929" s="477"/>
      <c r="GYZ929" s="477"/>
      <c r="GZA929" s="477"/>
      <c r="GZB929" s="477"/>
      <c r="GZC929" s="477"/>
      <c r="GZD929" s="477"/>
      <c r="GZE929" s="477"/>
      <c r="GZF929" s="477"/>
      <c r="GZG929" s="477"/>
      <c r="GZH929" s="477"/>
      <c r="GZI929" s="477"/>
      <c r="GZJ929" s="477"/>
      <c r="GZK929" s="477"/>
      <c r="GZL929" s="477"/>
      <c r="GZM929" s="477"/>
      <c r="GZN929" s="477"/>
      <c r="GZO929" s="477"/>
      <c r="GZP929" s="477"/>
      <c r="GZQ929" s="477"/>
      <c r="GZR929" s="477"/>
      <c r="GZS929" s="477"/>
      <c r="GZT929" s="477"/>
      <c r="GZU929" s="477"/>
      <c r="GZV929" s="477"/>
      <c r="GZW929" s="477"/>
      <c r="GZX929" s="477"/>
      <c r="GZY929" s="477"/>
      <c r="GZZ929" s="477"/>
      <c r="HAA929" s="477"/>
      <c r="HAB929" s="477"/>
      <c r="HAC929" s="477"/>
      <c r="HAD929" s="477"/>
      <c r="HAE929" s="477"/>
      <c r="HAF929" s="477"/>
      <c r="HAG929" s="477"/>
      <c r="HAH929" s="477"/>
      <c r="HAI929" s="477"/>
      <c r="HAJ929" s="477"/>
      <c r="HAK929" s="477"/>
      <c r="HAL929" s="477"/>
      <c r="HAM929" s="477"/>
      <c r="HAN929" s="477"/>
      <c r="HAO929" s="477"/>
      <c r="HAP929" s="477"/>
      <c r="HAQ929" s="477"/>
      <c r="HAR929" s="477"/>
      <c r="HAS929" s="477"/>
      <c r="HAT929" s="477"/>
      <c r="HAU929" s="477"/>
      <c r="HAV929" s="477"/>
      <c r="HAW929" s="477"/>
      <c r="HAX929" s="477"/>
      <c r="HAY929" s="477"/>
      <c r="HAZ929" s="477"/>
      <c r="HBA929" s="477"/>
      <c r="HBB929" s="477"/>
      <c r="HBC929" s="477"/>
      <c r="HBD929" s="477"/>
      <c r="HBE929" s="477"/>
      <c r="HBF929" s="477"/>
      <c r="HBG929" s="477"/>
      <c r="HBH929" s="477"/>
      <c r="HBI929" s="477"/>
      <c r="HBJ929" s="477"/>
      <c r="HBK929" s="477"/>
      <c r="HBL929" s="477"/>
      <c r="HBM929" s="477"/>
      <c r="HBN929" s="477"/>
      <c r="HBO929" s="477"/>
      <c r="HBP929" s="477"/>
      <c r="HBQ929" s="477"/>
      <c r="HBR929" s="477"/>
      <c r="HBS929" s="477"/>
      <c r="HBT929" s="477"/>
      <c r="HBU929" s="477"/>
      <c r="HBV929" s="477"/>
      <c r="HBW929" s="477"/>
      <c r="HBX929" s="477"/>
      <c r="HBY929" s="477"/>
      <c r="HBZ929" s="477"/>
      <c r="HCA929" s="477"/>
      <c r="HCB929" s="477"/>
      <c r="HCC929" s="477"/>
      <c r="HCD929" s="477"/>
      <c r="HCE929" s="477"/>
      <c r="HCF929" s="477"/>
      <c r="HCG929" s="477"/>
      <c r="HCH929" s="477"/>
      <c r="HCI929" s="477"/>
      <c r="HCJ929" s="477"/>
      <c r="HCK929" s="477"/>
      <c r="HCL929" s="477"/>
      <c r="HCM929" s="477"/>
      <c r="HCN929" s="477"/>
      <c r="HCO929" s="477"/>
      <c r="HCP929" s="477"/>
      <c r="HCQ929" s="477"/>
      <c r="HCR929" s="477"/>
      <c r="HCS929" s="477"/>
      <c r="HCT929" s="477"/>
      <c r="HCU929" s="477"/>
      <c r="HCV929" s="477"/>
      <c r="HCW929" s="477"/>
      <c r="HCX929" s="477"/>
      <c r="HCY929" s="477"/>
      <c r="HCZ929" s="477"/>
      <c r="HDA929" s="477"/>
      <c r="HDB929" s="477"/>
      <c r="HDC929" s="477"/>
      <c r="HDD929" s="477"/>
      <c r="HDE929" s="477"/>
      <c r="HDF929" s="477"/>
      <c r="HDG929" s="477"/>
      <c r="HDH929" s="477"/>
      <c r="HDI929" s="477"/>
      <c r="HDJ929" s="477"/>
      <c r="HDK929" s="477"/>
      <c r="HDL929" s="477"/>
      <c r="HDM929" s="477"/>
      <c r="HDN929" s="477"/>
      <c r="HDO929" s="477"/>
      <c r="HDP929" s="477"/>
      <c r="HDQ929" s="477"/>
      <c r="HDR929" s="477"/>
      <c r="HDS929" s="477"/>
      <c r="HDT929" s="477"/>
      <c r="HDU929" s="477"/>
      <c r="HDV929" s="477"/>
      <c r="HDW929" s="477"/>
      <c r="HDX929" s="477"/>
      <c r="HDY929" s="477"/>
      <c r="HDZ929" s="477"/>
      <c r="HEA929" s="477"/>
      <c r="HEB929" s="477"/>
      <c r="HEC929" s="477"/>
      <c r="HED929" s="477"/>
      <c r="HEE929" s="477"/>
      <c r="HEF929" s="477"/>
      <c r="HEG929" s="477"/>
      <c r="HEH929" s="477"/>
      <c r="HEI929" s="477"/>
      <c r="HEJ929" s="477"/>
      <c r="HEK929" s="477"/>
      <c r="HEL929" s="477"/>
      <c r="HEM929" s="477"/>
      <c r="HEN929" s="477"/>
      <c r="HEO929" s="477"/>
      <c r="HEP929" s="477"/>
      <c r="HEQ929" s="477"/>
      <c r="HER929" s="477"/>
      <c r="HES929" s="477"/>
      <c r="HET929" s="477"/>
      <c r="HEU929" s="477"/>
      <c r="HEV929" s="477"/>
      <c r="HEW929" s="477"/>
      <c r="HEX929" s="477"/>
      <c r="HEY929" s="477"/>
      <c r="HEZ929" s="477"/>
      <c r="HFA929" s="477"/>
      <c r="HFB929" s="477"/>
      <c r="HFC929" s="477"/>
      <c r="HFD929" s="477"/>
      <c r="HFE929" s="477"/>
      <c r="HFF929" s="477"/>
      <c r="HFG929" s="477"/>
      <c r="HFH929" s="477"/>
      <c r="HFI929" s="477"/>
      <c r="HFJ929" s="477"/>
      <c r="HFK929" s="477"/>
      <c r="HFL929" s="477"/>
      <c r="HFM929" s="477"/>
      <c r="HFN929" s="477"/>
      <c r="HFO929" s="477"/>
      <c r="HFP929" s="477"/>
      <c r="HFQ929" s="477"/>
      <c r="HFR929" s="477"/>
      <c r="HFS929" s="477"/>
      <c r="HFT929" s="477"/>
      <c r="HFU929" s="477"/>
      <c r="HFV929" s="477"/>
      <c r="HFW929" s="477"/>
      <c r="HFX929" s="477"/>
      <c r="HFY929" s="477"/>
      <c r="HFZ929" s="477"/>
      <c r="HGA929" s="477"/>
      <c r="HGB929" s="477"/>
      <c r="HGC929" s="477"/>
      <c r="HGD929" s="477"/>
      <c r="HGE929" s="477"/>
      <c r="HGF929" s="477"/>
      <c r="HGG929" s="477"/>
      <c r="HGH929" s="477"/>
      <c r="HGI929" s="477"/>
      <c r="HGJ929" s="477"/>
      <c r="HGK929" s="477"/>
      <c r="HGL929" s="477"/>
      <c r="HGM929" s="477"/>
      <c r="HGN929" s="477"/>
      <c r="HGO929" s="477"/>
      <c r="HGP929" s="477"/>
      <c r="HGQ929" s="477"/>
      <c r="HGR929" s="477"/>
      <c r="HGS929" s="477"/>
      <c r="HGT929" s="477"/>
      <c r="HGU929" s="477"/>
      <c r="HGV929" s="477"/>
      <c r="HGW929" s="477"/>
      <c r="HGX929" s="477"/>
      <c r="HGY929" s="477"/>
      <c r="HGZ929" s="477"/>
      <c r="HHA929" s="477"/>
      <c r="HHB929" s="477"/>
      <c r="HHC929" s="477"/>
      <c r="HHD929" s="477"/>
      <c r="HHE929" s="477"/>
      <c r="HHF929" s="477"/>
      <c r="HHG929" s="477"/>
      <c r="HHH929" s="477"/>
      <c r="HHI929" s="477"/>
      <c r="HHJ929" s="477"/>
      <c r="HHK929" s="477"/>
      <c r="HHL929" s="477"/>
      <c r="HHM929" s="477"/>
      <c r="HHN929" s="477"/>
      <c r="HHO929" s="477"/>
      <c r="HHP929" s="477"/>
      <c r="HHQ929" s="477"/>
      <c r="HHR929" s="477"/>
      <c r="HHS929" s="477"/>
      <c r="HHT929" s="477"/>
      <c r="HHU929" s="477"/>
      <c r="HHV929" s="477"/>
      <c r="HHW929" s="477"/>
      <c r="HHX929" s="477"/>
      <c r="HHY929" s="477"/>
      <c r="HHZ929" s="477"/>
      <c r="HIA929" s="477"/>
      <c r="HIB929" s="477"/>
      <c r="HIC929" s="477"/>
      <c r="HID929" s="477"/>
      <c r="HIE929" s="477"/>
      <c r="HIF929" s="477"/>
      <c r="HIG929" s="477"/>
      <c r="HIH929" s="477"/>
      <c r="HII929" s="477"/>
      <c r="HIJ929" s="477"/>
      <c r="HIK929" s="477"/>
      <c r="HIL929" s="477"/>
      <c r="HIM929" s="477"/>
      <c r="HIN929" s="477"/>
      <c r="HIO929" s="477"/>
      <c r="HIP929" s="477"/>
      <c r="HIQ929" s="477"/>
      <c r="HIR929" s="477"/>
      <c r="HIS929" s="477"/>
      <c r="HIT929" s="477"/>
      <c r="HIU929" s="477"/>
      <c r="HIV929" s="477"/>
      <c r="HIW929" s="477"/>
      <c r="HIX929" s="477"/>
      <c r="HIY929" s="477"/>
      <c r="HIZ929" s="477"/>
      <c r="HJA929" s="477"/>
      <c r="HJB929" s="477"/>
      <c r="HJC929" s="477"/>
      <c r="HJD929" s="477"/>
      <c r="HJE929" s="477"/>
      <c r="HJF929" s="477"/>
      <c r="HJG929" s="477"/>
      <c r="HJH929" s="477"/>
      <c r="HJI929" s="477"/>
      <c r="HJJ929" s="477"/>
      <c r="HJK929" s="477"/>
      <c r="HJL929" s="477"/>
      <c r="HJM929" s="477"/>
      <c r="HJN929" s="477"/>
      <c r="HJO929" s="477"/>
      <c r="HJP929" s="477"/>
      <c r="HJQ929" s="477"/>
      <c r="HJR929" s="477"/>
      <c r="HJS929" s="477"/>
      <c r="HJT929" s="477"/>
      <c r="HJU929" s="477"/>
      <c r="HJV929" s="477"/>
      <c r="HJW929" s="477"/>
      <c r="HJX929" s="477"/>
      <c r="HJY929" s="477"/>
      <c r="HJZ929" s="477"/>
      <c r="HKA929" s="477"/>
      <c r="HKB929" s="477"/>
      <c r="HKC929" s="477"/>
      <c r="HKD929" s="477"/>
      <c r="HKE929" s="477"/>
      <c r="HKF929" s="477"/>
      <c r="HKG929" s="477"/>
      <c r="HKH929" s="477"/>
      <c r="HKI929" s="477"/>
      <c r="HKJ929" s="477"/>
      <c r="HKK929" s="477"/>
      <c r="HKL929" s="477"/>
      <c r="HKM929" s="477"/>
      <c r="HKN929" s="477"/>
      <c r="HKO929" s="477"/>
      <c r="HKP929" s="477"/>
      <c r="HKQ929" s="477"/>
      <c r="HKR929" s="477"/>
      <c r="HKS929" s="477"/>
      <c r="HKT929" s="477"/>
      <c r="HKU929" s="477"/>
      <c r="HKV929" s="477"/>
      <c r="HKW929" s="477"/>
      <c r="HKX929" s="477"/>
      <c r="HKY929" s="477"/>
      <c r="HKZ929" s="477"/>
      <c r="HLA929" s="477"/>
      <c r="HLB929" s="477"/>
      <c r="HLC929" s="477"/>
      <c r="HLD929" s="477"/>
      <c r="HLE929" s="477"/>
      <c r="HLF929" s="477"/>
      <c r="HLG929" s="477"/>
      <c r="HLH929" s="477"/>
      <c r="HLI929" s="477"/>
      <c r="HLJ929" s="477"/>
      <c r="HLK929" s="477"/>
      <c r="HLL929" s="477"/>
      <c r="HLM929" s="477"/>
      <c r="HLN929" s="477"/>
      <c r="HLO929" s="477"/>
      <c r="HLP929" s="477"/>
      <c r="HLQ929" s="477"/>
      <c r="HLR929" s="477"/>
      <c r="HLS929" s="477"/>
      <c r="HLT929" s="477"/>
      <c r="HLU929" s="477"/>
      <c r="HLV929" s="477"/>
      <c r="HLW929" s="477"/>
      <c r="HLX929" s="477"/>
      <c r="HLY929" s="477"/>
      <c r="HLZ929" s="477"/>
      <c r="HMA929" s="477"/>
      <c r="HMB929" s="477"/>
      <c r="HMC929" s="477"/>
      <c r="HMD929" s="477"/>
      <c r="HME929" s="477"/>
      <c r="HMF929" s="477"/>
      <c r="HMG929" s="477"/>
      <c r="HMH929" s="477"/>
      <c r="HMI929" s="477"/>
      <c r="HMJ929" s="477"/>
      <c r="HMK929" s="477"/>
      <c r="HML929" s="477"/>
      <c r="HMM929" s="477"/>
      <c r="HMN929" s="477"/>
      <c r="HMO929" s="477"/>
      <c r="HMP929" s="477"/>
      <c r="HMQ929" s="477"/>
      <c r="HMR929" s="477"/>
      <c r="HMS929" s="477"/>
      <c r="HMT929" s="477"/>
      <c r="HMU929" s="477"/>
      <c r="HMV929" s="477"/>
      <c r="HMW929" s="477"/>
      <c r="HMX929" s="477"/>
      <c r="HMY929" s="477"/>
      <c r="HMZ929" s="477"/>
      <c r="HNA929" s="477"/>
      <c r="HNB929" s="477"/>
      <c r="HNC929" s="477"/>
      <c r="HND929" s="477"/>
      <c r="HNE929" s="477"/>
      <c r="HNF929" s="477"/>
      <c r="HNG929" s="477"/>
      <c r="HNH929" s="477"/>
      <c r="HNI929" s="477"/>
      <c r="HNJ929" s="477"/>
      <c r="HNK929" s="477"/>
      <c r="HNL929" s="477"/>
      <c r="HNM929" s="477"/>
      <c r="HNN929" s="477"/>
      <c r="HNO929" s="477"/>
      <c r="HNP929" s="477"/>
      <c r="HNQ929" s="477"/>
      <c r="HNR929" s="477"/>
      <c r="HNS929" s="477"/>
      <c r="HNT929" s="477"/>
      <c r="HNU929" s="477"/>
      <c r="HNV929" s="477"/>
      <c r="HNW929" s="477"/>
      <c r="HNX929" s="477"/>
      <c r="HNY929" s="477"/>
      <c r="HNZ929" s="477"/>
      <c r="HOA929" s="477"/>
      <c r="HOB929" s="477"/>
      <c r="HOC929" s="477"/>
      <c r="HOD929" s="477"/>
      <c r="HOE929" s="477"/>
      <c r="HOF929" s="477"/>
      <c r="HOG929" s="477"/>
      <c r="HOH929" s="477"/>
      <c r="HOI929" s="477"/>
      <c r="HOJ929" s="477"/>
      <c r="HOK929" s="477"/>
      <c r="HOL929" s="477"/>
      <c r="HOM929" s="477"/>
      <c r="HON929" s="477"/>
      <c r="HOO929" s="477"/>
      <c r="HOP929" s="477"/>
      <c r="HOQ929" s="477"/>
      <c r="HOR929" s="477"/>
      <c r="HOS929" s="477"/>
      <c r="HOT929" s="477"/>
      <c r="HOU929" s="477"/>
      <c r="HOV929" s="477"/>
      <c r="HOW929" s="477"/>
      <c r="HOX929" s="477"/>
      <c r="HOY929" s="477"/>
      <c r="HOZ929" s="477"/>
      <c r="HPA929" s="477"/>
      <c r="HPB929" s="477"/>
      <c r="HPC929" s="477"/>
      <c r="HPD929" s="477"/>
      <c r="HPE929" s="477"/>
      <c r="HPF929" s="477"/>
      <c r="HPG929" s="477"/>
      <c r="HPH929" s="477"/>
      <c r="HPI929" s="477"/>
      <c r="HPJ929" s="477"/>
      <c r="HPK929" s="477"/>
      <c r="HPL929" s="477"/>
      <c r="HPM929" s="477"/>
      <c r="HPN929" s="477"/>
      <c r="HPO929" s="477"/>
      <c r="HPP929" s="477"/>
      <c r="HPQ929" s="477"/>
      <c r="HPR929" s="477"/>
      <c r="HPS929" s="477"/>
      <c r="HPT929" s="477"/>
      <c r="HPU929" s="477"/>
      <c r="HPV929" s="477"/>
      <c r="HPW929" s="477"/>
      <c r="HPX929" s="477"/>
      <c r="HPY929" s="477"/>
      <c r="HPZ929" s="477"/>
      <c r="HQA929" s="477"/>
      <c r="HQB929" s="477"/>
      <c r="HQC929" s="477"/>
      <c r="HQD929" s="477"/>
      <c r="HQE929" s="477"/>
      <c r="HQF929" s="477"/>
      <c r="HQG929" s="477"/>
      <c r="HQH929" s="477"/>
      <c r="HQI929" s="477"/>
      <c r="HQJ929" s="477"/>
      <c r="HQK929" s="477"/>
      <c r="HQL929" s="477"/>
      <c r="HQM929" s="477"/>
      <c r="HQN929" s="477"/>
      <c r="HQO929" s="477"/>
      <c r="HQP929" s="477"/>
      <c r="HQQ929" s="477"/>
      <c r="HQR929" s="477"/>
      <c r="HQS929" s="477"/>
      <c r="HQT929" s="477"/>
      <c r="HQU929" s="477"/>
      <c r="HQV929" s="477"/>
      <c r="HQW929" s="477"/>
      <c r="HQX929" s="477"/>
      <c r="HQY929" s="477"/>
      <c r="HQZ929" s="477"/>
      <c r="HRA929" s="477"/>
      <c r="HRB929" s="477"/>
      <c r="HRC929" s="477"/>
      <c r="HRD929" s="477"/>
      <c r="HRE929" s="477"/>
      <c r="HRF929" s="477"/>
      <c r="HRG929" s="477"/>
      <c r="HRH929" s="477"/>
      <c r="HRI929" s="477"/>
      <c r="HRJ929" s="477"/>
      <c r="HRK929" s="477"/>
      <c r="HRL929" s="477"/>
      <c r="HRM929" s="477"/>
      <c r="HRN929" s="477"/>
      <c r="HRO929" s="477"/>
      <c r="HRP929" s="477"/>
      <c r="HRQ929" s="477"/>
      <c r="HRR929" s="477"/>
      <c r="HRS929" s="477"/>
      <c r="HRT929" s="477"/>
      <c r="HRU929" s="477"/>
      <c r="HRV929" s="477"/>
      <c r="HRW929" s="477"/>
      <c r="HRX929" s="477"/>
      <c r="HRY929" s="477"/>
      <c r="HRZ929" s="477"/>
      <c r="HSA929" s="477"/>
      <c r="HSB929" s="477"/>
      <c r="HSC929" s="477"/>
      <c r="HSD929" s="477"/>
      <c r="HSE929" s="477"/>
      <c r="HSF929" s="477"/>
      <c r="HSG929" s="477"/>
      <c r="HSH929" s="477"/>
      <c r="HSI929" s="477"/>
      <c r="HSJ929" s="477"/>
      <c r="HSK929" s="477"/>
      <c r="HSL929" s="477"/>
      <c r="HSM929" s="477"/>
      <c r="HSN929" s="477"/>
      <c r="HSO929" s="477"/>
      <c r="HSP929" s="477"/>
      <c r="HSQ929" s="477"/>
      <c r="HSR929" s="477"/>
      <c r="HSS929" s="477"/>
      <c r="HST929" s="477"/>
      <c r="HSU929" s="477"/>
      <c r="HSV929" s="477"/>
      <c r="HSW929" s="477"/>
      <c r="HSX929" s="477"/>
      <c r="HSY929" s="477"/>
      <c r="HSZ929" s="477"/>
      <c r="HTA929" s="477"/>
      <c r="HTB929" s="477"/>
      <c r="HTC929" s="477"/>
      <c r="HTD929" s="477"/>
      <c r="HTE929" s="477"/>
      <c r="HTF929" s="477"/>
      <c r="HTG929" s="477"/>
      <c r="HTH929" s="477"/>
      <c r="HTI929" s="477"/>
      <c r="HTJ929" s="477"/>
      <c r="HTK929" s="477"/>
      <c r="HTL929" s="477"/>
      <c r="HTM929" s="477"/>
      <c r="HTN929" s="477"/>
      <c r="HTO929" s="477"/>
      <c r="HTP929" s="477"/>
      <c r="HTQ929" s="477"/>
      <c r="HTR929" s="477"/>
      <c r="HTS929" s="477"/>
      <c r="HTT929" s="477"/>
      <c r="HTU929" s="477"/>
      <c r="HTV929" s="477"/>
      <c r="HTW929" s="477"/>
      <c r="HTX929" s="477"/>
      <c r="HTY929" s="477"/>
      <c r="HTZ929" s="477"/>
      <c r="HUA929" s="477"/>
      <c r="HUB929" s="477"/>
      <c r="HUC929" s="477"/>
      <c r="HUD929" s="477"/>
      <c r="HUE929" s="477"/>
      <c r="HUF929" s="477"/>
      <c r="HUG929" s="477"/>
      <c r="HUH929" s="477"/>
      <c r="HUI929" s="477"/>
      <c r="HUJ929" s="477"/>
      <c r="HUK929" s="477"/>
      <c r="HUL929" s="477"/>
      <c r="HUM929" s="477"/>
      <c r="HUN929" s="477"/>
      <c r="HUO929" s="477"/>
      <c r="HUP929" s="477"/>
      <c r="HUQ929" s="477"/>
      <c r="HUR929" s="477"/>
      <c r="HUS929" s="477"/>
      <c r="HUT929" s="477"/>
      <c r="HUU929" s="477"/>
      <c r="HUV929" s="477"/>
      <c r="HUW929" s="477"/>
      <c r="HUX929" s="477"/>
      <c r="HUY929" s="477"/>
      <c r="HUZ929" s="477"/>
      <c r="HVA929" s="477"/>
      <c r="HVB929" s="477"/>
      <c r="HVC929" s="477"/>
      <c r="HVD929" s="477"/>
      <c r="HVE929" s="477"/>
      <c r="HVF929" s="477"/>
      <c r="HVG929" s="477"/>
      <c r="HVH929" s="477"/>
      <c r="HVI929" s="477"/>
      <c r="HVJ929" s="477"/>
      <c r="HVK929" s="477"/>
      <c r="HVL929" s="477"/>
      <c r="HVM929" s="477"/>
      <c r="HVN929" s="477"/>
      <c r="HVO929" s="477"/>
      <c r="HVP929" s="477"/>
      <c r="HVQ929" s="477"/>
      <c r="HVR929" s="477"/>
      <c r="HVS929" s="477"/>
      <c r="HVT929" s="477"/>
      <c r="HVU929" s="477"/>
      <c r="HVV929" s="477"/>
      <c r="HVW929" s="477"/>
      <c r="HVX929" s="477"/>
      <c r="HVY929" s="477"/>
      <c r="HVZ929" s="477"/>
      <c r="HWA929" s="477"/>
      <c r="HWB929" s="477"/>
      <c r="HWC929" s="477"/>
      <c r="HWD929" s="477"/>
      <c r="HWE929" s="477"/>
      <c r="HWF929" s="477"/>
      <c r="HWG929" s="477"/>
      <c r="HWH929" s="477"/>
      <c r="HWI929" s="477"/>
      <c r="HWJ929" s="477"/>
      <c r="HWK929" s="477"/>
      <c r="HWL929" s="477"/>
      <c r="HWM929" s="477"/>
      <c r="HWN929" s="477"/>
      <c r="HWO929" s="477"/>
      <c r="HWP929" s="477"/>
      <c r="HWQ929" s="477"/>
      <c r="HWR929" s="477"/>
      <c r="HWS929" s="477"/>
      <c r="HWT929" s="477"/>
      <c r="HWU929" s="477"/>
      <c r="HWV929" s="477"/>
      <c r="HWW929" s="477"/>
      <c r="HWX929" s="477"/>
      <c r="HWY929" s="477"/>
      <c r="HWZ929" s="477"/>
      <c r="HXA929" s="477"/>
      <c r="HXB929" s="477"/>
      <c r="HXC929" s="477"/>
      <c r="HXD929" s="477"/>
      <c r="HXE929" s="477"/>
      <c r="HXF929" s="477"/>
      <c r="HXG929" s="477"/>
      <c r="HXH929" s="477"/>
      <c r="HXI929" s="477"/>
      <c r="HXJ929" s="477"/>
      <c r="HXK929" s="477"/>
      <c r="HXL929" s="477"/>
      <c r="HXM929" s="477"/>
      <c r="HXN929" s="477"/>
      <c r="HXO929" s="477"/>
      <c r="HXP929" s="477"/>
      <c r="HXQ929" s="477"/>
      <c r="HXR929" s="477"/>
      <c r="HXS929" s="477"/>
      <c r="HXT929" s="477"/>
      <c r="HXU929" s="477"/>
      <c r="HXV929" s="477"/>
      <c r="HXW929" s="477"/>
      <c r="HXX929" s="477"/>
      <c r="HXY929" s="477"/>
      <c r="HXZ929" s="477"/>
      <c r="HYA929" s="477"/>
      <c r="HYB929" s="477"/>
      <c r="HYC929" s="477"/>
      <c r="HYD929" s="477"/>
      <c r="HYE929" s="477"/>
      <c r="HYF929" s="477"/>
      <c r="HYG929" s="477"/>
      <c r="HYH929" s="477"/>
      <c r="HYI929" s="477"/>
      <c r="HYJ929" s="477"/>
      <c r="HYK929" s="477"/>
      <c r="HYL929" s="477"/>
      <c r="HYM929" s="477"/>
      <c r="HYN929" s="477"/>
      <c r="HYO929" s="477"/>
      <c r="HYP929" s="477"/>
      <c r="HYQ929" s="477"/>
      <c r="HYR929" s="477"/>
      <c r="HYS929" s="477"/>
      <c r="HYT929" s="477"/>
      <c r="HYU929" s="477"/>
      <c r="HYV929" s="477"/>
      <c r="HYW929" s="477"/>
      <c r="HYX929" s="477"/>
      <c r="HYY929" s="477"/>
      <c r="HYZ929" s="477"/>
      <c r="HZA929" s="477"/>
      <c r="HZB929" s="477"/>
      <c r="HZC929" s="477"/>
      <c r="HZD929" s="477"/>
      <c r="HZE929" s="477"/>
      <c r="HZF929" s="477"/>
      <c r="HZG929" s="477"/>
      <c r="HZH929" s="477"/>
      <c r="HZI929" s="477"/>
      <c r="HZJ929" s="477"/>
      <c r="HZK929" s="477"/>
      <c r="HZL929" s="477"/>
      <c r="HZM929" s="477"/>
      <c r="HZN929" s="477"/>
      <c r="HZO929" s="477"/>
      <c r="HZP929" s="477"/>
      <c r="HZQ929" s="477"/>
      <c r="HZR929" s="477"/>
      <c r="HZS929" s="477"/>
      <c r="HZT929" s="477"/>
      <c r="HZU929" s="477"/>
      <c r="HZV929" s="477"/>
      <c r="HZW929" s="477"/>
      <c r="HZX929" s="477"/>
      <c r="HZY929" s="477"/>
      <c r="HZZ929" s="477"/>
      <c r="IAA929" s="477"/>
      <c r="IAB929" s="477"/>
      <c r="IAC929" s="477"/>
      <c r="IAD929" s="477"/>
      <c r="IAE929" s="477"/>
      <c r="IAF929" s="477"/>
      <c r="IAG929" s="477"/>
      <c r="IAH929" s="477"/>
      <c r="IAI929" s="477"/>
      <c r="IAJ929" s="477"/>
      <c r="IAK929" s="477"/>
      <c r="IAL929" s="477"/>
      <c r="IAM929" s="477"/>
      <c r="IAN929" s="477"/>
      <c r="IAO929" s="477"/>
      <c r="IAP929" s="477"/>
      <c r="IAQ929" s="477"/>
      <c r="IAR929" s="477"/>
      <c r="IAS929" s="477"/>
      <c r="IAT929" s="477"/>
      <c r="IAU929" s="477"/>
      <c r="IAV929" s="477"/>
      <c r="IAW929" s="477"/>
      <c r="IAX929" s="477"/>
      <c r="IAY929" s="477"/>
      <c r="IAZ929" s="477"/>
      <c r="IBA929" s="477"/>
      <c r="IBB929" s="477"/>
      <c r="IBC929" s="477"/>
      <c r="IBD929" s="477"/>
      <c r="IBE929" s="477"/>
      <c r="IBF929" s="477"/>
      <c r="IBG929" s="477"/>
      <c r="IBH929" s="477"/>
      <c r="IBI929" s="477"/>
      <c r="IBJ929" s="477"/>
      <c r="IBK929" s="477"/>
      <c r="IBL929" s="477"/>
      <c r="IBM929" s="477"/>
      <c r="IBN929" s="477"/>
      <c r="IBO929" s="477"/>
      <c r="IBP929" s="477"/>
      <c r="IBQ929" s="477"/>
      <c r="IBR929" s="477"/>
      <c r="IBS929" s="477"/>
      <c r="IBT929" s="477"/>
      <c r="IBU929" s="477"/>
      <c r="IBV929" s="477"/>
      <c r="IBW929" s="477"/>
      <c r="IBX929" s="477"/>
      <c r="IBY929" s="477"/>
      <c r="IBZ929" s="477"/>
      <c r="ICA929" s="477"/>
      <c r="ICB929" s="477"/>
      <c r="ICC929" s="477"/>
      <c r="ICD929" s="477"/>
      <c r="ICE929" s="477"/>
      <c r="ICF929" s="477"/>
      <c r="ICG929" s="477"/>
      <c r="ICH929" s="477"/>
      <c r="ICI929" s="477"/>
      <c r="ICJ929" s="477"/>
      <c r="ICK929" s="477"/>
      <c r="ICL929" s="477"/>
      <c r="ICM929" s="477"/>
      <c r="ICN929" s="477"/>
      <c r="ICO929" s="477"/>
      <c r="ICP929" s="477"/>
      <c r="ICQ929" s="477"/>
      <c r="ICR929" s="477"/>
      <c r="ICS929" s="477"/>
      <c r="ICT929" s="477"/>
      <c r="ICU929" s="477"/>
      <c r="ICV929" s="477"/>
      <c r="ICW929" s="477"/>
      <c r="ICX929" s="477"/>
      <c r="ICY929" s="477"/>
      <c r="ICZ929" s="477"/>
      <c r="IDA929" s="477"/>
      <c r="IDB929" s="477"/>
      <c r="IDC929" s="477"/>
      <c r="IDD929" s="477"/>
      <c r="IDE929" s="477"/>
      <c r="IDF929" s="477"/>
      <c r="IDG929" s="477"/>
      <c r="IDH929" s="477"/>
      <c r="IDI929" s="477"/>
      <c r="IDJ929" s="477"/>
      <c r="IDK929" s="477"/>
      <c r="IDL929" s="477"/>
      <c r="IDM929" s="477"/>
      <c r="IDN929" s="477"/>
      <c r="IDO929" s="477"/>
      <c r="IDP929" s="477"/>
      <c r="IDQ929" s="477"/>
      <c r="IDR929" s="477"/>
      <c r="IDS929" s="477"/>
      <c r="IDT929" s="477"/>
      <c r="IDU929" s="477"/>
      <c r="IDV929" s="477"/>
      <c r="IDW929" s="477"/>
      <c r="IDX929" s="477"/>
      <c r="IDY929" s="477"/>
      <c r="IDZ929" s="477"/>
      <c r="IEA929" s="477"/>
      <c r="IEB929" s="477"/>
      <c r="IEC929" s="477"/>
      <c r="IED929" s="477"/>
      <c r="IEE929" s="477"/>
      <c r="IEF929" s="477"/>
      <c r="IEG929" s="477"/>
      <c r="IEH929" s="477"/>
      <c r="IEI929" s="477"/>
      <c r="IEJ929" s="477"/>
      <c r="IEK929" s="477"/>
      <c r="IEL929" s="477"/>
      <c r="IEM929" s="477"/>
      <c r="IEN929" s="477"/>
      <c r="IEO929" s="477"/>
      <c r="IEP929" s="477"/>
      <c r="IEQ929" s="477"/>
      <c r="IER929" s="477"/>
      <c r="IES929" s="477"/>
      <c r="IET929" s="477"/>
      <c r="IEU929" s="477"/>
      <c r="IEV929" s="477"/>
      <c r="IEW929" s="477"/>
      <c r="IEX929" s="477"/>
      <c r="IEY929" s="477"/>
      <c r="IEZ929" s="477"/>
      <c r="IFA929" s="477"/>
      <c r="IFB929" s="477"/>
      <c r="IFC929" s="477"/>
      <c r="IFD929" s="477"/>
      <c r="IFE929" s="477"/>
      <c r="IFF929" s="477"/>
      <c r="IFG929" s="477"/>
      <c r="IFH929" s="477"/>
      <c r="IFI929" s="477"/>
      <c r="IFJ929" s="477"/>
      <c r="IFK929" s="477"/>
      <c r="IFL929" s="477"/>
      <c r="IFM929" s="477"/>
      <c r="IFN929" s="477"/>
      <c r="IFO929" s="477"/>
      <c r="IFP929" s="477"/>
      <c r="IFQ929" s="477"/>
      <c r="IFR929" s="477"/>
      <c r="IFS929" s="477"/>
      <c r="IFT929" s="477"/>
      <c r="IFU929" s="477"/>
      <c r="IFV929" s="477"/>
      <c r="IFW929" s="477"/>
      <c r="IFX929" s="477"/>
      <c r="IFY929" s="477"/>
      <c r="IFZ929" s="477"/>
      <c r="IGA929" s="477"/>
      <c r="IGB929" s="477"/>
      <c r="IGC929" s="477"/>
      <c r="IGD929" s="477"/>
      <c r="IGE929" s="477"/>
      <c r="IGF929" s="477"/>
      <c r="IGG929" s="477"/>
      <c r="IGH929" s="477"/>
      <c r="IGI929" s="477"/>
      <c r="IGJ929" s="477"/>
      <c r="IGK929" s="477"/>
      <c r="IGL929" s="477"/>
      <c r="IGM929" s="477"/>
      <c r="IGN929" s="477"/>
      <c r="IGO929" s="477"/>
      <c r="IGP929" s="477"/>
      <c r="IGQ929" s="477"/>
      <c r="IGR929" s="477"/>
      <c r="IGS929" s="477"/>
      <c r="IGT929" s="477"/>
      <c r="IGU929" s="477"/>
      <c r="IGV929" s="477"/>
      <c r="IGW929" s="477"/>
      <c r="IGX929" s="477"/>
      <c r="IGY929" s="477"/>
      <c r="IGZ929" s="477"/>
      <c r="IHA929" s="477"/>
      <c r="IHB929" s="477"/>
      <c r="IHC929" s="477"/>
      <c r="IHD929" s="477"/>
      <c r="IHE929" s="477"/>
      <c r="IHF929" s="477"/>
      <c r="IHG929" s="477"/>
      <c r="IHH929" s="477"/>
      <c r="IHI929" s="477"/>
      <c r="IHJ929" s="477"/>
      <c r="IHK929" s="477"/>
      <c r="IHL929" s="477"/>
      <c r="IHM929" s="477"/>
      <c r="IHN929" s="477"/>
      <c r="IHO929" s="477"/>
      <c r="IHP929" s="477"/>
      <c r="IHQ929" s="477"/>
      <c r="IHR929" s="477"/>
      <c r="IHS929" s="477"/>
      <c r="IHT929" s="477"/>
      <c r="IHU929" s="477"/>
      <c r="IHV929" s="477"/>
      <c r="IHW929" s="477"/>
      <c r="IHX929" s="477"/>
      <c r="IHY929" s="477"/>
      <c r="IHZ929" s="477"/>
      <c r="IIA929" s="477"/>
      <c r="IIB929" s="477"/>
      <c r="IIC929" s="477"/>
      <c r="IID929" s="477"/>
      <c r="IIE929" s="477"/>
      <c r="IIF929" s="477"/>
      <c r="IIG929" s="477"/>
      <c r="IIH929" s="477"/>
      <c r="III929" s="477"/>
      <c r="IIJ929" s="477"/>
      <c r="IIK929" s="477"/>
      <c r="IIL929" s="477"/>
      <c r="IIM929" s="477"/>
      <c r="IIN929" s="477"/>
      <c r="IIO929" s="477"/>
      <c r="IIP929" s="477"/>
      <c r="IIQ929" s="477"/>
      <c r="IIR929" s="477"/>
      <c r="IIS929" s="477"/>
      <c r="IIT929" s="477"/>
      <c r="IIU929" s="477"/>
      <c r="IIV929" s="477"/>
      <c r="IIW929" s="477"/>
      <c r="IIX929" s="477"/>
      <c r="IIY929" s="477"/>
      <c r="IIZ929" s="477"/>
      <c r="IJA929" s="477"/>
      <c r="IJB929" s="477"/>
      <c r="IJC929" s="477"/>
      <c r="IJD929" s="477"/>
      <c r="IJE929" s="477"/>
      <c r="IJF929" s="477"/>
      <c r="IJG929" s="477"/>
      <c r="IJH929" s="477"/>
      <c r="IJI929" s="477"/>
      <c r="IJJ929" s="477"/>
      <c r="IJK929" s="477"/>
      <c r="IJL929" s="477"/>
      <c r="IJM929" s="477"/>
      <c r="IJN929" s="477"/>
      <c r="IJO929" s="477"/>
      <c r="IJP929" s="477"/>
      <c r="IJQ929" s="477"/>
      <c r="IJR929" s="477"/>
      <c r="IJS929" s="477"/>
      <c r="IJT929" s="477"/>
      <c r="IJU929" s="477"/>
      <c r="IJV929" s="477"/>
      <c r="IJW929" s="477"/>
      <c r="IJX929" s="477"/>
      <c r="IJY929" s="477"/>
      <c r="IJZ929" s="477"/>
      <c r="IKA929" s="477"/>
      <c r="IKB929" s="477"/>
      <c r="IKC929" s="477"/>
      <c r="IKD929" s="477"/>
      <c r="IKE929" s="477"/>
      <c r="IKF929" s="477"/>
      <c r="IKG929" s="477"/>
      <c r="IKH929" s="477"/>
      <c r="IKI929" s="477"/>
      <c r="IKJ929" s="477"/>
      <c r="IKK929" s="477"/>
      <c r="IKL929" s="477"/>
      <c r="IKM929" s="477"/>
      <c r="IKN929" s="477"/>
      <c r="IKO929" s="477"/>
      <c r="IKP929" s="477"/>
      <c r="IKQ929" s="477"/>
      <c r="IKR929" s="477"/>
      <c r="IKS929" s="477"/>
      <c r="IKT929" s="477"/>
      <c r="IKU929" s="477"/>
      <c r="IKV929" s="477"/>
      <c r="IKW929" s="477"/>
      <c r="IKX929" s="477"/>
      <c r="IKY929" s="477"/>
      <c r="IKZ929" s="477"/>
      <c r="ILA929" s="477"/>
      <c r="ILB929" s="477"/>
      <c r="ILC929" s="477"/>
      <c r="ILD929" s="477"/>
      <c r="ILE929" s="477"/>
      <c r="ILF929" s="477"/>
      <c r="ILG929" s="477"/>
      <c r="ILH929" s="477"/>
      <c r="ILI929" s="477"/>
      <c r="ILJ929" s="477"/>
      <c r="ILK929" s="477"/>
      <c r="ILL929" s="477"/>
      <c r="ILM929" s="477"/>
      <c r="ILN929" s="477"/>
      <c r="ILO929" s="477"/>
      <c r="ILP929" s="477"/>
      <c r="ILQ929" s="477"/>
      <c r="ILR929" s="477"/>
      <c r="ILS929" s="477"/>
      <c r="ILT929" s="477"/>
      <c r="ILU929" s="477"/>
      <c r="ILV929" s="477"/>
      <c r="ILW929" s="477"/>
      <c r="ILX929" s="477"/>
      <c r="ILY929" s="477"/>
      <c r="ILZ929" s="477"/>
      <c r="IMA929" s="477"/>
      <c r="IMB929" s="477"/>
      <c r="IMC929" s="477"/>
      <c r="IMD929" s="477"/>
      <c r="IME929" s="477"/>
      <c r="IMF929" s="477"/>
      <c r="IMG929" s="477"/>
      <c r="IMH929" s="477"/>
      <c r="IMI929" s="477"/>
      <c r="IMJ929" s="477"/>
      <c r="IMK929" s="477"/>
      <c r="IML929" s="477"/>
      <c r="IMM929" s="477"/>
      <c r="IMN929" s="477"/>
      <c r="IMO929" s="477"/>
      <c r="IMP929" s="477"/>
      <c r="IMQ929" s="477"/>
      <c r="IMR929" s="477"/>
      <c r="IMS929" s="477"/>
      <c r="IMT929" s="477"/>
      <c r="IMU929" s="477"/>
      <c r="IMV929" s="477"/>
      <c r="IMW929" s="477"/>
      <c r="IMX929" s="477"/>
      <c r="IMY929" s="477"/>
      <c r="IMZ929" s="477"/>
      <c r="INA929" s="477"/>
      <c r="INB929" s="477"/>
      <c r="INC929" s="477"/>
      <c r="IND929" s="477"/>
      <c r="INE929" s="477"/>
      <c r="INF929" s="477"/>
      <c r="ING929" s="477"/>
      <c r="INH929" s="477"/>
      <c r="INI929" s="477"/>
      <c r="INJ929" s="477"/>
      <c r="INK929" s="477"/>
      <c r="INL929" s="477"/>
      <c r="INM929" s="477"/>
      <c r="INN929" s="477"/>
      <c r="INO929" s="477"/>
      <c r="INP929" s="477"/>
      <c r="INQ929" s="477"/>
      <c r="INR929" s="477"/>
      <c r="INS929" s="477"/>
      <c r="INT929" s="477"/>
      <c r="INU929" s="477"/>
      <c r="INV929" s="477"/>
      <c r="INW929" s="477"/>
      <c r="INX929" s="477"/>
      <c r="INY929" s="477"/>
      <c r="INZ929" s="477"/>
      <c r="IOA929" s="477"/>
      <c r="IOB929" s="477"/>
      <c r="IOC929" s="477"/>
      <c r="IOD929" s="477"/>
      <c r="IOE929" s="477"/>
      <c r="IOF929" s="477"/>
      <c r="IOG929" s="477"/>
      <c r="IOH929" s="477"/>
      <c r="IOI929" s="477"/>
      <c r="IOJ929" s="477"/>
      <c r="IOK929" s="477"/>
      <c r="IOL929" s="477"/>
      <c r="IOM929" s="477"/>
      <c r="ION929" s="477"/>
      <c r="IOO929" s="477"/>
      <c r="IOP929" s="477"/>
      <c r="IOQ929" s="477"/>
      <c r="IOR929" s="477"/>
      <c r="IOS929" s="477"/>
      <c r="IOT929" s="477"/>
      <c r="IOU929" s="477"/>
      <c r="IOV929" s="477"/>
      <c r="IOW929" s="477"/>
      <c r="IOX929" s="477"/>
      <c r="IOY929" s="477"/>
      <c r="IOZ929" s="477"/>
      <c r="IPA929" s="477"/>
      <c r="IPB929" s="477"/>
      <c r="IPC929" s="477"/>
      <c r="IPD929" s="477"/>
      <c r="IPE929" s="477"/>
      <c r="IPF929" s="477"/>
      <c r="IPG929" s="477"/>
      <c r="IPH929" s="477"/>
      <c r="IPI929" s="477"/>
      <c r="IPJ929" s="477"/>
      <c r="IPK929" s="477"/>
      <c r="IPL929" s="477"/>
      <c r="IPM929" s="477"/>
      <c r="IPN929" s="477"/>
      <c r="IPO929" s="477"/>
      <c r="IPP929" s="477"/>
      <c r="IPQ929" s="477"/>
      <c r="IPR929" s="477"/>
      <c r="IPS929" s="477"/>
      <c r="IPT929" s="477"/>
      <c r="IPU929" s="477"/>
      <c r="IPV929" s="477"/>
      <c r="IPW929" s="477"/>
      <c r="IPX929" s="477"/>
      <c r="IPY929" s="477"/>
      <c r="IPZ929" s="477"/>
      <c r="IQA929" s="477"/>
      <c r="IQB929" s="477"/>
      <c r="IQC929" s="477"/>
      <c r="IQD929" s="477"/>
      <c r="IQE929" s="477"/>
      <c r="IQF929" s="477"/>
      <c r="IQG929" s="477"/>
      <c r="IQH929" s="477"/>
      <c r="IQI929" s="477"/>
      <c r="IQJ929" s="477"/>
      <c r="IQK929" s="477"/>
      <c r="IQL929" s="477"/>
      <c r="IQM929" s="477"/>
      <c r="IQN929" s="477"/>
      <c r="IQO929" s="477"/>
      <c r="IQP929" s="477"/>
      <c r="IQQ929" s="477"/>
      <c r="IQR929" s="477"/>
      <c r="IQS929" s="477"/>
      <c r="IQT929" s="477"/>
      <c r="IQU929" s="477"/>
      <c r="IQV929" s="477"/>
      <c r="IQW929" s="477"/>
      <c r="IQX929" s="477"/>
      <c r="IQY929" s="477"/>
      <c r="IQZ929" s="477"/>
      <c r="IRA929" s="477"/>
      <c r="IRB929" s="477"/>
      <c r="IRC929" s="477"/>
      <c r="IRD929" s="477"/>
      <c r="IRE929" s="477"/>
      <c r="IRF929" s="477"/>
      <c r="IRG929" s="477"/>
      <c r="IRH929" s="477"/>
      <c r="IRI929" s="477"/>
      <c r="IRJ929" s="477"/>
      <c r="IRK929" s="477"/>
      <c r="IRL929" s="477"/>
      <c r="IRM929" s="477"/>
      <c r="IRN929" s="477"/>
      <c r="IRO929" s="477"/>
      <c r="IRP929" s="477"/>
      <c r="IRQ929" s="477"/>
      <c r="IRR929" s="477"/>
      <c r="IRS929" s="477"/>
      <c r="IRT929" s="477"/>
      <c r="IRU929" s="477"/>
      <c r="IRV929" s="477"/>
      <c r="IRW929" s="477"/>
      <c r="IRX929" s="477"/>
      <c r="IRY929" s="477"/>
      <c r="IRZ929" s="477"/>
      <c r="ISA929" s="477"/>
      <c r="ISB929" s="477"/>
      <c r="ISC929" s="477"/>
      <c r="ISD929" s="477"/>
      <c r="ISE929" s="477"/>
      <c r="ISF929" s="477"/>
      <c r="ISG929" s="477"/>
      <c r="ISH929" s="477"/>
      <c r="ISI929" s="477"/>
      <c r="ISJ929" s="477"/>
      <c r="ISK929" s="477"/>
      <c r="ISL929" s="477"/>
      <c r="ISM929" s="477"/>
      <c r="ISN929" s="477"/>
      <c r="ISO929" s="477"/>
      <c r="ISP929" s="477"/>
      <c r="ISQ929" s="477"/>
      <c r="ISR929" s="477"/>
      <c r="ISS929" s="477"/>
      <c r="IST929" s="477"/>
      <c r="ISU929" s="477"/>
      <c r="ISV929" s="477"/>
      <c r="ISW929" s="477"/>
      <c r="ISX929" s="477"/>
      <c r="ISY929" s="477"/>
      <c r="ISZ929" s="477"/>
      <c r="ITA929" s="477"/>
      <c r="ITB929" s="477"/>
      <c r="ITC929" s="477"/>
      <c r="ITD929" s="477"/>
      <c r="ITE929" s="477"/>
      <c r="ITF929" s="477"/>
      <c r="ITG929" s="477"/>
      <c r="ITH929" s="477"/>
      <c r="ITI929" s="477"/>
      <c r="ITJ929" s="477"/>
      <c r="ITK929" s="477"/>
      <c r="ITL929" s="477"/>
      <c r="ITM929" s="477"/>
      <c r="ITN929" s="477"/>
      <c r="ITO929" s="477"/>
      <c r="ITP929" s="477"/>
      <c r="ITQ929" s="477"/>
      <c r="ITR929" s="477"/>
      <c r="ITS929" s="477"/>
      <c r="ITT929" s="477"/>
      <c r="ITU929" s="477"/>
      <c r="ITV929" s="477"/>
      <c r="ITW929" s="477"/>
      <c r="ITX929" s="477"/>
      <c r="ITY929" s="477"/>
      <c r="ITZ929" s="477"/>
      <c r="IUA929" s="477"/>
      <c r="IUB929" s="477"/>
      <c r="IUC929" s="477"/>
      <c r="IUD929" s="477"/>
      <c r="IUE929" s="477"/>
      <c r="IUF929" s="477"/>
      <c r="IUG929" s="477"/>
      <c r="IUH929" s="477"/>
      <c r="IUI929" s="477"/>
      <c r="IUJ929" s="477"/>
      <c r="IUK929" s="477"/>
      <c r="IUL929" s="477"/>
      <c r="IUM929" s="477"/>
      <c r="IUN929" s="477"/>
      <c r="IUO929" s="477"/>
      <c r="IUP929" s="477"/>
      <c r="IUQ929" s="477"/>
      <c r="IUR929" s="477"/>
      <c r="IUS929" s="477"/>
      <c r="IUT929" s="477"/>
      <c r="IUU929" s="477"/>
      <c r="IUV929" s="477"/>
      <c r="IUW929" s="477"/>
      <c r="IUX929" s="477"/>
      <c r="IUY929" s="477"/>
      <c r="IUZ929" s="477"/>
      <c r="IVA929" s="477"/>
      <c r="IVB929" s="477"/>
      <c r="IVC929" s="477"/>
      <c r="IVD929" s="477"/>
      <c r="IVE929" s="477"/>
      <c r="IVF929" s="477"/>
      <c r="IVG929" s="477"/>
      <c r="IVH929" s="477"/>
      <c r="IVI929" s="477"/>
      <c r="IVJ929" s="477"/>
      <c r="IVK929" s="477"/>
      <c r="IVL929" s="477"/>
      <c r="IVM929" s="477"/>
      <c r="IVN929" s="477"/>
      <c r="IVO929" s="477"/>
      <c r="IVP929" s="477"/>
      <c r="IVQ929" s="477"/>
      <c r="IVR929" s="477"/>
      <c r="IVS929" s="477"/>
      <c r="IVT929" s="477"/>
      <c r="IVU929" s="477"/>
      <c r="IVV929" s="477"/>
      <c r="IVW929" s="477"/>
      <c r="IVX929" s="477"/>
      <c r="IVY929" s="477"/>
      <c r="IVZ929" s="477"/>
      <c r="IWA929" s="477"/>
      <c r="IWB929" s="477"/>
      <c r="IWC929" s="477"/>
      <c r="IWD929" s="477"/>
      <c r="IWE929" s="477"/>
      <c r="IWF929" s="477"/>
      <c r="IWG929" s="477"/>
      <c r="IWH929" s="477"/>
      <c r="IWI929" s="477"/>
      <c r="IWJ929" s="477"/>
      <c r="IWK929" s="477"/>
      <c r="IWL929" s="477"/>
      <c r="IWM929" s="477"/>
      <c r="IWN929" s="477"/>
      <c r="IWO929" s="477"/>
      <c r="IWP929" s="477"/>
      <c r="IWQ929" s="477"/>
      <c r="IWR929" s="477"/>
      <c r="IWS929" s="477"/>
      <c r="IWT929" s="477"/>
      <c r="IWU929" s="477"/>
      <c r="IWV929" s="477"/>
      <c r="IWW929" s="477"/>
      <c r="IWX929" s="477"/>
      <c r="IWY929" s="477"/>
      <c r="IWZ929" s="477"/>
      <c r="IXA929" s="477"/>
      <c r="IXB929" s="477"/>
      <c r="IXC929" s="477"/>
      <c r="IXD929" s="477"/>
      <c r="IXE929" s="477"/>
      <c r="IXF929" s="477"/>
      <c r="IXG929" s="477"/>
      <c r="IXH929" s="477"/>
      <c r="IXI929" s="477"/>
      <c r="IXJ929" s="477"/>
      <c r="IXK929" s="477"/>
      <c r="IXL929" s="477"/>
      <c r="IXM929" s="477"/>
      <c r="IXN929" s="477"/>
      <c r="IXO929" s="477"/>
      <c r="IXP929" s="477"/>
      <c r="IXQ929" s="477"/>
      <c r="IXR929" s="477"/>
      <c r="IXS929" s="477"/>
      <c r="IXT929" s="477"/>
      <c r="IXU929" s="477"/>
      <c r="IXV929" s="477"/>
      <c r="IXW929" s="477"/>
      <c r="IXX929" s="477"/>
      <c r="IXY929" s="477"/>
      <c r="IXZ929" s="477"/>
      <c r="IYA929" s="477"/>
      <c r="IYB929" s="477"/>
      <c r="IYC929" s="477"/>
      <c r="IYD929" s="477"/>
      <c r="IYE929" s="477"/>
      <c r="IYF929" s="477"/>
      <c r="IYG929" s="477"/>
      <c r="IYH929" s="477"/>
      <c r="IYI929" s="477"/>
      <c r="IYJ929" s="477"/>
      <c r="IYK929" s="477"/>
      <c r="IYL929" s="477"/>
      <c r="IYM929" s="477"/>
      <c r="IYN929" s="477"/>
      <c r="IYO929" s="477"/>
      <c r="IYP929" s="477"/>
      <c r="IYQ929" s="477"/>
      <c r="IYR929" s="477"/>
      <c r="IYS929" s="477"/>
      <c r="IYT929" s="477"/>
      <c r="IYU929" s="477"/>
      <c r="IYV929" s="477"/>
      <c r="IYW929" s="477"/>
      <c r="IYX929" s="477"/>
      <c r="IYY929" s="477"/>
      <c r="IYZ929" s="477"/>
      <c r="IZA929" s="477"/>
      <c r="IZB929" s="477"/>
      <c r="IZC929" s="477"/>
      <c r="IZD929" s="477"/>
      <c r="IZE929" s="477"/>
      <c r="IZF929" s="477"/>
      <c r="IZG929" s="477"/>
      <c r="IZH929" s="477"/>
      <c r="IZI929" s="477"/>
      <c r="IZJ929" s="477"/>
      <c r="IZK929" s="477"/>
      <c r="IZL929" s="477"/>
      <c r="IZM929" s="477"/>
      <c r="IZN929" s="477"/>
      <c r="IZO929" s="477"/>
      <c r="IZP929" s="477"/>
      <c r="IZQ929" s="477"/>
      <c r="IZR929" s="477"/>
      <c r="IZS929" s="477"/>
      <c r="IZT929" s="477"/>
      <c r="IZU929" s="477"/>
      <c r="IZV929" s="477"/>
      <c r="IZW929" s="477"/>
      <c r="IZX929" s="477"/>
      <c r="IZY929" s="477"/>
      <c r="IZZ929" s="477"/>
      <c r="JAA929" s="477"/>
      <c r="JAB929" s="477"/>
      <c r="JAC929" s="477"/>
      <c r="JAD929" s="477"/>
      <c r="JAE929" s="477"/>
      <c r="JAF929" s="477"/>
      <c r="JAG929" s="477"/>
      <c r="JAH929" s="477"/>
      <c r="JAI929" s="477"/>
      <c r="JAJ929" s="477"/>
      <c r="JAK929" s="477"/>
      <c r="JAL929" s="477"/>
      <c r="JAM929" s="477"/>
      <c r="JAN929" s="477"/>
      <c r="JAO929" s="477"/>
      <c r="JAP929" s="477"/>
      <c r="JAQ929" s="477"/>
      <c r="JAR929" s="477"/>
      <c r="JAS929" s="477"/>
      <c r="JAT929" s="477"/>
      <c r="JAU929" s="477"/>
      <c r="JAV929" s="477"/>
      <c r="JAW929" s="477"/>
      <c r="JAX929" s="477"/>
      <c r="JAY929" s="477"/>
      <c r="JAZ929" s="477"/>
      <c r="JBA929" s="477"/>
      <c r="JBB929" s="477"/>
      <c r="JBC929" s="477"/>
      <c r="JBD929" s="477"/>
      <c r="JBE929" s="477"/>
      <c r="JBF929" s="477"/>
      <c r="JBG929" s="477"/>
      <c r="JBH929" s="477"/>
      <c r="JBI929" s="477"/>
      <c r="JBJ929" s="477"/>
      <c r="JBK929" s="477"/>
      <c r="JBL929" s="477"/>
      <c r="JBM929" s="477"/>
      <c r="JBN929" s="477"/>
      <c r="JBO929" s="477"/>
      <c r="JBP929" s="477"/>
      <c r="JBQ929" s="477"/>
      <c r="JBR929" s="477"/>
      <c r="JBS929" s="477"/>
      <c r="JBT929" s="477"/>
      <c r="JBU929" s="477"/>
      <c r="JBV929" s="477"/>
      <c r="JBW929" s="477"/>
      <c r="JBX929" s="477"/>
      <c r="JBY929" s="477"/>
      <c r="JBZ929" s="477"/>
      <c r="JCA929" s="477"/>
      <c r="JCB929" s="477"/>
      <c r="JCC929" s="477"/>
      <c r="JCD929" s="477"/>
      <c r="JCE929" s="477"/>
      <c r="JCF929" s="477"/>
      <c r="JCG929" s="477"/>
      <c r="JCH929" s="477"/>
      <c r="JCI929" s="477"/>
      <c r="JCJ929" s="477"/>
      <c r="JCK929" s="477"/>
      <c r="JCL929" s="477"/>
      <c r="JCM929" s="477"/>
      <c r="JCN929" s="477"/>
      <c r="JCO929" s="477"/>
      <c r="JCP929" s="477"/>
      <c r="JCQ929" s="477"/>
      <c r="JCR929" s="477"/>
      <c r="JCS929" s="477"/>
      <c r="JCT929" s="477"/>
      <c r="JCU929" s="477"/>
      <c r="JCV929" s="477"/>
      <c r="JCW929" s="477"/>
      <c r="JCX929" s="477"/>
      <c r="JCY929" s="477"/>
      <c r="JCZ929" s="477"/>
      <c r="JDA929" s="477"/>
      <c r="JDB929" s="477"/>
      <c r="JDC929" s="477"/>
      <c r="JDD929" s="477"/>
      <c r="JDE929" s="477"/>
      <c r="JDF929" s="477"/>
      <c r="JDG929" s="477"/>
      <c r="JDH929" s="477"/>
      <c r="JDI929" s="477"/>
      <c r="JDJ929" s="477"/>
      <c r="JDK929" s="477"/>
      <c r="JDL929" s="477"/>
      <c r="JDM929" s="477"/>
      <c r="JDN929" s="477"/>
      <c r="JDO929" s="477"/>
      <c r="JDP929" s="477"/>
      <c r="JDQ929" s="477"/>
      <c r="JDR929" s="477"/>
      <c r="JDS929" s="477"/>
      <c r="JDT929" s="477"/>
      <c r="JDU929" s="477"/>
      <c r="JDV929" s="477"/>
      <c r="JDW929" s="477"/>
      <c r="JDX929" s="477"/>
      <c r="JDY929" s="477"/>
      <c r="JDZ929" s="477"/>
      <c r="JEA929" s="477"/>
      <c r="JEB929" s="477"/>
      <c r="JEC929" s="477"/>
      <c r="JED929" s="477"/>
      <c r="JEE929" s="477"/>
      <c r="JEF929" s="477"/>
      <c r="JEG929" s="477"/>
      <c r="JEH929" s="477"/>
      <c r="JEI929" s="477"/>
      <c r="JEJ929" s="477"/>
      <c r="JEK929" s="477"/>
      <c r="JEL929" s="477"/>
      <c r="JEM929" s="477"/>
      <c r="JEN929" s="477"/>
      <c r="JEO929" s="477"/>
      <c r="JEP929" s="477"/>
      <c r="JEQ929" s="477"/>
      <c r="JER929" s="477"/>
      <c r="JES929" s="477"/>
      <c r="JET929" s="477"/>
      <c r="JEU929" s="477"/>
      <c r="JEV929" s="477"/>
      <c r="JEW929" s="477"/>
      <c r="JEX929" s="477"/>
      <c r="JEY929" s="477"/>
      <c r="JEZ929" s="477"/>
      <c r="JFA929" s="477"/>
      <c r="JFB929" s="477"/>
      <c r="JFC929" s="477"/>
      <c r="JFD929" s="477"/>
      <c r="JFE929" s="477"/>
      <c r="JFF929" s="477"/>
      <c r="JFG929" s="477"/>
      <c r="JFH929" s="477"/>
      <c r="JFI929" s="477"/>
      <c r="JFJ929" s="477"/>
      <c r="JFK929" s="477"/>
      <c r="JFL929" s="477"/>
      <c r="JFM929" s="477"/>
      <c r="JFN929" s="477"/>
      <c r="JFO929" s="477"/>
      <c r="JFP929" s="477"/>
      <c r="JFQ929" s="477"/>
      <c r="JFR929" s="477"/>
      <c r="JFS929" s="477"/>
      <c r="JFT929" s="477"/>
      <c r="JFU929" s="477"/>
      <c r="JFV929" s="477"/>
      <c r="JFW929" s="477"/>
      <c r="JFX929" s="477"/>
      <c r="JFY929" s="477"/>
      <c r="JFZ929" s="477"/>
      <c r="JGA929" s="477"/>
      <c r="JGB929" s="477"/>
      <c r="JGC929" s="477"/>
      <c r="JGD929" s="477"/>
      <c r="JGE929" s="477"/>
      <c r="JGF929" s="477"/>
      <c r="JGG929" s="477"/>
      <c r="JGH929" s="477"/>
      <c r="JGI929" s="477"/>
      <c r="JGJ929" s="477"/>
      <c r="JGK929" s="477"/>
      <c r="JGL929" s="477"/>
      <c r="JGM929" s="477"/>
      <c r="JGN929" s="477"/>
      <c r="JGO929" s="477"/>
      <c r="JGP929" s="477"/>
      <c r="JGQ929" s="477"/>
      <c r="JGR929" s="477"/>
      <c r="JGS929" s="477"/>
      <c r="JGT929" s="477"/>
      <c r="JGU929" s="477"/>
      <c r="JGV929" s="477"/>
      <c r="JGW929" s="477"/>
      <c r="JGX929" s="477"/>
      <c r="JGY929" s="477"/>
      <c r="JGZ929" s="477"/>
      <c r="JHA929" s="477"/>
      <c r="JHB929" s="477"/>
      <c r="JHC929" s="477"/>
      <c r="JHD929" s="477"/>
      <c r="JHE929" s="477"/>
      <c r="JHF929" s="477"/>
      <c r="JHG929" s="477"/>
      <c r="JHH929" s="477"/>
      <c r="JHI929" s="477"/>
      <c r="JHJ929" s="477"/>
      <c r="JHK929" s="477"/>
      <c r="JHL929" s="477"/>
      <c r="JHM929" s="477"/>
      <c r="JHN929" s="477"/>
      <c r="JHO929" s="477"/>
      <c r="JHP929" s="477"/>
      <c r="JHQ929" s="477"/>
      <c r="JHR929" s="477"/>
      <c r="JHS929" s="477"/>
      <c r="JHT929" s="477"/>
      <c r="JHU929" s="477"/>
      <c r="JHV929" s="477"/>
      <c r="JHW929" s="477"/>
      <c r="JHX929" s="477"/>
      <c r="JHY929" s="477"/>
      <c r="JHZ929" s="477"/>
      <c r="JIA929" s="477"/>
      <c r="JIB929" s="477"/>
      <c r="JIC929" s="477"/>
      <c r="JID929" s="477"/>
      <c r="JIE929" s="477"/>
      <c r="JIF929" s="477"/>
      <c r="JIG929" s="477"/>
      <c r="JIH929" s="477"/>
      <c r="JII929" s="477"/>
      <c r="JIJ929" s="477"/>
      <c r="JIK929" s="477"/>
      <c r="JIL929" s="477"/>
      <c r="JIM929" s="477"/>
      <c r="JIN929" s="477"/>
      <c r="JIO929" s="477"/>
      <c r="JIP929" s="477"/>
      <c r="JIQ929" s="477"/>
      <c r="JIR929" s="477"/>
      <c r="JIS929" s="477"/>
      <c r="JIT929" s="477"/>
      <c r="JIU929" s="477"/>
      <c r="JIV929" s="477"/>
      <c r="JIW929" s="477"/>
      <c r="JIX929" s="477"/>
      <c r="JIY929" s="477"/>
      <c r="JIZ929" s="477"/>
      <c r="JJA929" s="477"/>
      <c r="JJB929" s="477"/>
      <c r="JJC929" s="477"/>
      <c r="JJD929" s="477"/>
      <c r="JJE929" s="477"/>
      <c r="JJF929" s="477"/>
      <c r="JJG929" s="477"/>
      <c r="JJH929" s="477"/>
      <c r="JJI929" s="477"/>
      <c r="JJJ929" s="477"/>
      <c r="JJK929" s="477"/>
      <c r="JJL929" s="477"/>
      <c r="JJM929" s="477"/>
      <c r="JJN929" s="477"/>
      <c r="JJO929" s="477"/>
      <c r="JJP929" s="477"/>
      <c r="JJQ929" s="477"/>
      <c r="JJR929" s="477"/>
      <c r="JJS929" s="477"/>
      <c r="JJT929" s="477"/>
      <c r="JJU929" s="477"/>
      <c r="JJV929" s="477"/>
      <c r="JJW929" s="477"/>
      <c r="JJX929" s="477"/>
      <c r="JJY929" s="477"/>
      <c r="JJZ929" s="477"/>
      <c r="JKA929" s="477"/>
      <c r="JKB929" s="477"/>
      <c r="JKC929" s="477"/>
      <c r="JKD929" s="477"/>
      <c r="JKE929" s="477"/>
      <c r="JKF929" s="477"/>
      <c r="JKG929" s="477"/>
      <c r="JKH929" s="477"/>
      <c r="JKI929" s="477"/>
      <c r="JKJ929" s="477"/>
      <c r="JKK929" s="477"/>
      <c r="JKL929" s="477"/>
      <c r="JKM929" s="477"/>
      <c r="JKN929" s="477"/>
      <c r="JKO929" s="477"/>
      <c r="JKP929" s="477"/>
      <c r="JKQ929" s="477"/>
      <c r="JKR929" s="477"/>
      <c r="JKS929" s="477"/>
      <c r="JKT929" s="477"/>
      <c r="JKU929" s="477"/>
      <c r="JKV929" s="477"/>
      <c r="JKW929" s="477"/>
      <c r="JKX929" s="477"/>
      <c r="JKY929" s="477"/>
      <c r="JKZ929" s="477"/>
      <c r="JLA929" s="477"/>
      <c r="JLB929" s="477"/>
      <c r="JLC929" s="477"/>
      <c r="JLD929" s="477"/>
      <c r="JLE929" s="477"/>
      <c r="JLF929" s="477"/>
      <c r="JLG929" s="477"/>
      <c r="JLH929" s="477"/>
      <c r="JLI929" s="477"/>
      <c r="JLJ929" s="477"/>
      <c r="JLK929" s="477"/>
      <c r="JLL929" s="477"/>
      <c r="JLM929" s="477"/>
      <c r="JLN929" s="477"/>
      <c r="JLO929" s="477"/>
      <c r="JLP929" s="477"/>
      <c r="JLQ929" s="477"/>
      <c r="JLR929" s="477"/>
      <c r="JLS929" s="477"/>
      <c r="JLT929" s="477"/>
      <c r="JLU929" s="477"/>
      <c r="JLV929" s="477"/>
      <c r="JLW929" s="477"/>
      <c r="JLX929" s="477"/>
      <c r="JLY929" s="477"/>
      <c r="JLZ929" s="477"/>
      <c r="JMA929" s="477"/>
      <c r="JMB929" s="477"/>
      <c r="JMC929" s="477"/>
      <c r="JMD929" s="477"/>
      <c r="JME929" s="477"/>
      <c r="JMF929" s="477"/>
      <c r="JMG929" s="477"/>
      <c r="JMH929" s="477"/>
      <c r="JMI929" s="477"/>
      <c r="JMJ929" s="477"/>
      <c r="JMK929" s="477"/>
      <c r="JML929" s="477"/>
      <c r="JMM929" s="477"/>
      <c r="JMN929" s="477"/>
      <c r="JMO929" s="477"/>
      <c r="JMP929" s="477"/>
      <c r="JMQ929" s="477"/>
      <c r="JMR929" s="477"/>
      <c r="JMS929" s="477"/>
      <c r="JMT929" s="477"/>
      <c r="JMU929" s="477"/>
      <c r="JMV929" s="477"/>
      <c r="JMW929" s="477"/>
      <c r="JMX929" s="477"/>
      <c r="JMY929" s="477"/>
      <c r="JMZ929" s="477"/>
      <c r="JNA929" s="477"/>
      <c r="JNB929" s="477"/>
      <c r="JNC929" s="477"/>
      <c r="JND929" s="477"/>
      <c r="JNE929" s="477"/>
      <c r="JNF929" s="477"/>
      <c r="JNG929" s="477"/>
      <c r="JNH929" s="477"/>
      <c r="JNI929" s="477"/>
      <c r="JNJ929" s="477"/>
      <c r="JNK929" s="477"/>
      <c r="JNL929" s="477"/>
      <c r="JNM929" s="477"/>
      <c r="JNN929" s="477"/>
      <c r="JNO929" s="477"/>
      <c r="JNP929" s="477"/>
      <c r="JNQ929" s="477"/>
      <c r="JNR929" s="477"/>
      <c r="JNS929" s="477"/>
      <c r="JNT929" s="477"/>
      <c r="JNU929" s="477"/>
      <c r="JNV929" s="477"/>
      <c r="JNW929" s="477"/>
      <c r="JNX929" s="477"/>
      <c r="JNY929" s="477"/>
      <c r="JNZ929" s="477"/>
      <c r="JOA929" s="477"/>
      <c r="JOB929" s="477"/>
      <c r="JOC929" s="477"/>
      <c r="JOD929" s="477"/>
      <c r="JOE929" s="477"/>
      <c r="JOF929" s="477"/>
      <c r="JOG929" s="477"/>
      <c r="JOH929" s="477"/>
      <c r="JOI929" s="477"/>
      <c r="JOJ929" s="477"/>
      <c r="JOK929" s="477"/>
      <c r="JOL929" s="477"/>
      <c r="JOM929" s="477"/>
      <c r="JON929" s="477"/>
      <c r="JOO929" s="477"/>
      <c r="JOP929" s="477"/>
      <c r="JOQ929" s="477"/>
      <c r="JOR929" s="477"/>
      <c r="JOS929" s="477"/>
      <c r="JOT929" s="477"/>
      <c r="JOU929" s="477"/>
      <c r="JOV929" s="477"/>
      <c r="JOW929" s="477"/>
      <c r="JOX929" s="477"/>
      <c r="JOY929" s="477"/>
      <c r="JOZ929" s="477"/>
      <c r="JPA929" s="477"/>
      <c r="JPB929" s="477"/>
      <c r="JPC929" s="477"/>
      <c r="JPD929" s="477"/>
      <c r="JPE929" s="477"/>
      <c r="JPF929" s="477"/>
      <c r="JPG929" s="477"/>
      <c r="JPH929" s="477"/>
      <c r="JPI929" s="477"/>
      <c r="JPJ929" s="477"/>
      <c r="JPK929" s="477"/>
      <c r="JPL929" s="477"/>
      <c r="JPM929" s="477"/>
      <c r="JPN929" s="477"/>
      <c r="JPO929" s="477"/>
      <c r="JPP929" s="477"/>
      <c r="JPQ929" s="477"/>
      <c r="JPR929" s="477"/>
      <c r="JPS929" s="477"/>
      <c r="JPT929" s="477"/>
      <c r="JPU929" s="477"/>
      <c r="JPV929" s="477"/>
      <c r="JPW929" s="477"/>
      <c r="JPX929" s="477"/>
      <c r="JPY929" s="477"/>
      <c r="JPZ929" s="477"/>
      <c r="JQA929" s="477"/>
      <c r="JQB929" s="477"/>
      <c r="JQC929" s="477"/>
      <c r="JQD929" s="477"/>
      <c r="JQE929" s="477"/>
      <c r="JQF929" s="477"/>
      <c r="JQG929" s="477"/>
      <c r="JQH929" s="477"/>
      <c r="JQI929" s="477"/>
      <c r="JQJ929" s="477"/>
      <c r="JQK929" s="477"/>
      <c r="JQL929" s="477"/>
      <c r="JQM929" s="477"/>
      <c r="JQN929" s="477"/>
      <c r="JQO929" s="477"/>
      <c r="JQP929" s="477"/>
      <c r="JQQ929" s="477"/>
      <c r="JQR929" s="477"/>
      <c r="JQS929" s="477"/>
      <c r="JQT929" s="477"/>
      <c r="JQU929" s="477"/>
      <c r="JQV929" s="477"/>
      <c r="JQW929" s="477"/>
      <c r="JQX929" s="477"/>
      <c r="JQY929" s="477"/>
      <c r="JQZ929" s="477"/>
      <c r="JRA929" s="477"/>
      <c r="JRB929" s="477"/>
      <c r="JRC929" s="477"/>
      <c r="JRD929" s="477"/>
      <c r="JRE929" s="477"/>
      <c r="JRF929" s="477"/>
      <c r="JRG929" s="477"/>
      <c r="JRH929" s="477"/>
      <c r="JRI929" s="477"/>
      <c r="JRJ929" s="477"/>
      <c r="JRK929" s="477"/>
      <c r="JRL929" s="477"/>
      <c r="JRM929" s="477"/>
      <c r="JRN929" s="477"/>
      <c r="JRO929" s="477"/>
      <c r="JRP929" s="477"/>
      <c r="JRQ929" s="477"/>
      <c r="JRR929" s="477"/>
      <c r="JRS929" s="477"/>
      <c r="JRT929" s="477"/>
      <c r="JRU929" s="477"/>
      <c r="JRV929" s="477"/>
      <c r="JRW929" s="477"/>
      <c r="JRX929" s="477"/>
      <c r="JRY929" s="477"/>
      <c r="JRZ929" s="477"/>
      <c r="JSA929" s="477"/>
      <c r="JSB929" s="477"/>
      <c r="JSC929" s="477"/>
      <c r="JSD929" s="477"/>
      <c r="JSE929" s="477"/>
      <c r="JSF929" s="477"/>
      <c r="JSG929" s="477"/>
      <c r="JSH929" s="477"/>
      <c r="JSI929" s="477"/>
      <c r="JSJ929" s="477"/>
      <c r="JSK929" s="477"/>
      <c r="JSL929" s="477"/>
      <c r="JSM929" s="477"/>
      <c r="JSN929" s="477"/>
      <c r="JSO929" s="477"/>
      <c r="JSP929" s="477"/>
      <c r="JSQ929" s="477"/>
      <c r="JSR929" s="477"/>
      <c r="JSS929" s="477"/>
      <c r="JST929" s="477"/>
      <c r="JSU929" s="477"/>
      <c r="JSV929" s="477"/>
      <c r="JSW929" s="477"/>
      <c r="JSX929" s="477"/>
      <c r="JSY929" s="477"/>
      <c r="JSZ929" s="477"/>
      <c r="JTA929" s="477"/>
      <c r="JTB929" s="477"/>
      <c r="JTC929" s="477"/>
      <c r="JTD929" s="477"/>
      <c r="JTE929" s="477"/>
      <c r="JTF929" s="477"/>
      <c r="JTG929" s="477"/>
      <c r="JTH929" s="477"/>
      <c r="JTI929" s="477"/>
      <c r="JTJ929" s="477"/>
      <c r="JTK929" s="477"/>
      <c r="JTL929" s="477"/>
      <c r="JTM929" s="477"/>
      <c r="JTN929" s="477"/>
      <c r="JTO929" s="477"/>
      <c r="JTP929" s="477"/>
      <c r="JTQ929" s="477"/>
      <c r="JTR929" s="477"/>
      <c r="JTS929" s="477"/>
      <c r="JTT929" s="477"/>
      <c r="JTU929" s="477"/>
      <c r="JTV929" s="477"/>
      <c r="JTW929" s="477"/>
      <c r="JTX929" s="477"/>
      <c r="JTY929" s="477"/>
      <c r="JTZ929" s="477"/>
      <c r="JUA929" s="477"/>
      <c r="JUB929" s="477"/>
      <c r="JUC929" s="477"/>
      <c r="JUD929" s="477"/>
      <c r="JUE929" s="477"/>
      <c r="JUF929" s="477"/>
      <c r="JUG929" s="477"/>
      <c r="JUH929" s="477"/>
      <c r="JUI929" s="477"/>
      <c r="JUJ929" s="477"/>
      <c r="JUK929" s="477"/>
      <c r="JUL929" s="477"/>
      <c r="JUM929" s="477"/>
      <c r="JUN929" s="477"/>
      <c r="JUO929" s="477"/>
      <c r="JUP929" s="477"/>
      <c r="JUQ929" s="477"/>
      <c r="JUR929" s="477"/>
      <c r="JUS929" s="477"/>
      <c r="JUT929" s="477"/>
      <c r="JUU929" s="477"/>
      <c r="JUV929" s="477"/>
      <c r="JUW929" s="477"/>
      <c r="JUX929" s="477"/>
      <c r="JUY929" s="477"/>
      <c r="JUZ929" s="477"/>
      <c r="JVA929" s="477"/>
      <c r="JVB929" s="477"/>
      <c r="JVC929" s="477"/>
      <c r="JVD929" s="477"/>
      <c r="JVE929" s="477"/>
      <c r="JVF929" s="477"/>
      <c r="JVG929" s="477"/>
      <c r="JVH929" s="477"/>
      <c r="JVI929" s="477"/>
      <c r="JVJ929" s="477"/>
      <c r="JVK929" s="477"/>
      <c r="JVL929" s="477"/>
      <c r="JVM929" s="477"/>
      <c r="JVN929" s="477"/>
      <c r="JVO929" s="477"/>
      <c r="JVP929" s="477"/>
      <c r="JVQ929" s="477"/>
      <c r="JVR929" s="477"/>
      <c r="JVS929" s="477"/>
      <c r="JVT929" s="477"/>
      <c r="JVU929" s="477"/>
      <c r="JVV929" s="477"/>
      <c r="JVW929" s="477"/>
      <c r="JVX929" s="477"/>
      <c r="JVY929" s="477"/>
      <c r="JVZ929" s="477"/>
      <c r="JWA929" s="477"/>
      <c r="JWB929" s="477"/>
      <c r="JWC929" s="477"/>
      <c r="JWD929" s="477"/>
      <c r="JWE929" s="477"/>
      <c r="JWF929" s="477"/>
      <c r="JWG929" s="477"/>
      <c r="JWH929" s="477"/>
      <c r="JWI929" s="477"/>
      <c r="JWJ929" s="477"/>
      <c r="JWK929" s="477"/>
      <c r="JWL929" s="477"/>
      <c r="JWM929" s="477"/>
      <c r="JWN929" s="477"/>
      <c r="JWO929" s="477"/>
      <c r="JWP929" s="477"/>
      <c r="JWQ929" s="477"/>
      <c r="JWR929" s="477"/>
      <c r="JWS929" s="477"/>
      <c r="JWT929" s="477"/>
      <c r="JWU929" s="477"/>
      <c r="JWV929" s="477"/>
      <c r="JWW929" s="477"/>
      <c r="JWX929" s="477"/>
      <c r="JWY929" s="477"/>
      <c r="JWZ929" s="477"/>
      <c r="JXA929" s="477"/>
      <c r="JXB929" s="477"/>
      <c r="JXC929" s="477"/>
      <c r="JXD929" s="477"/>
      <c r="JXE929" s="477"/>
      <c r="JXF929" s="477"/>
      <c r="JXG929" s="477"/>
      <c r="JXH929" s="477"/>
      <c r="JXI929" s="477"/>
      <c r="JXJ929" s="477"/>
      <c r="JXK929" s="477"/>
      <c r="JXL929" s="477"/>
      <c r="JXM929" s="477"/>
      <c r="JXN929" s="477"/>
      <c r="JXO929" s="477"/>
      <c r="JXP929" s="477"/>
      <c r="JXQ929" s="477"/>
      <c r="JXR929" s="477"/>
      <c r="JXS929" s="477"/>
      <c r="JXT929" s="477"/>
      <c r="JXU929" s="477"/>
      <c r="JXV929" s="477"/>
      <c r="JXW929" s="477"/>
      <c r="JXX929" s="477"/>
      <c r="JXY929" s="477"/>
      <c r="JXZ929" s="477"/>
      <c r="JYA929" s="477"/>
      <c r="JYB929" s="477"/>
      <c r="JYC929" s="477"/>
      <c r="JYD929" s="477"/>
      <c r="JYE929" s="477"/>
      <c r="JYF929" s="477"/>
      <c r="JYG929" s="477"/>
      <c r="JYH929" s="477"/>
      <c r="JYI929" s="477"/>
      <c r="JYJ929" s="477"/>
      <c r="JYK929" s="477"/>
      <c r="JYL929" s="477"/>
      <c r="JYM929" s="477"/>
      <c r="JYN929" s="477"/>
      <c r="JYO929" s="477"/>
      <c r="JYP929" s="477"/>
      <c r="JYQ929" s="477"/>
      <c r="JYR929" s="477"/>
      <c r="JYS929" s="477"/>
      <c r="JYT929" s="477"/>
      <c r="JYU929" s="477"/>
      <c r="JYV929" s="477"/>
      <c r="JYW929" s="477"/>
      <c r="JYX929" s="477"/>
      <c r="JYY929" s="477"/>
      <c r="JYZ929" s="477"/>
      <c r="JZA929" s="477"/>
      <c r="JZB929" s="477"/>
      <c r="JZC929" s="477"/>
      <c r="JZD929" s="477"/>
      <c r="JZE929" s="477"/>
      <c r="JZF929" s="477"/>
      <c r="JZG929" s="477"/>
      <c r="JZH929" s="477"/>
      <c r="JZI929" s="477"/>
      <c r="JZJ929" s="477"/>
      <c r="JZK929" s="477"/>
      <c r="JZL929" s="477"/>
      <c r="JZM929" s="477"/>
      <c r="JZN929" s="477"/>
      <c r="JZO929" s="477"/>
      <c r="JZP929" s="477"/>
      <c r="JZQ929" s="477"/>
      <c r="JZR929" s="477"/>
      <c r="JZS929" s="477"/>
      <c r="JZT929" s="477"/>
      <c r="JZU929" s="477"/>
      <c r="JZV929" s="477"/>
      <c r="JZW929" s="477"/>
      <c r="JZX929" s="477"/>
      <c r="JZY929" s="477"/>
      <c r="JZZ929" s="477"/>
      <c r="KAA929" s="477"/>
      <c r="KAB929" s="477"/>
      <c r="KAC929" s="477"/>
      <c r="KAD929" s="477"/>
      <c r="KAE929" s="477"/>
      <c r="KAF929" s="477"/>
      <c r="KAG929" s="477"/>
      <c r="KAH929" s="477"/>
      <c r="KAI929" s="477"/>
      <c r="KAJ929" s="477"/>
      <c r="KAK929" s="477"/>
      <c r="KAL929" s="477"/>
      <c r="KAM929" s="477"/>
      <c r="KAN929" s="477"/>
      <c r="KAO929" s="477"/>
      <c r="KAP929" s="477"/>
      <c r="KAQ929" s="477"/>
      <c r="KAR929" s="477"/>
      <c r="KAS929" s="477"/>
      <c r="KAT929" s="477"/>
      <c r="KAU929" s="477"/>
      <c r="KAV929" s="477"/>
      <c r="KAW929" s="477"/>
      <c r="KAX929" s="477"/>
      <c r="KAY929" s="477"/>
      <c r="KAZ929" s="477"/>
      <c r="KBA929" s="477"/>
      <c r="KBB929" s="477"/>
      <c r="KBC929" s="477"/>
      <c r="KBD929" s="477"/>
      <c r="KBE929" s="477"/>
      <c r="KBF929" s="477"/>
      <c r="KBG929" s="477"/>
      <c r="KBH929" s="477"/>
      <c r="KBI929" s="477"/>
      <c r="KBJ929" s="477"/>
      <c r="KBK929" s="477"/>
      <c r="KBL929" s="477"/>
      <c r="KBM929" s="477"/>
      <c r="KBN929" s="477"/>
      <c r="KBO929" s="477"/>
      <c r="KBP929" s="477"/>
      <c r="KBQ929" s="477"/>
      <c r="KBR929" s="477"/>
      <c r="KBS929" s="477"/>
      <c r="KBT929" s="477"/>
      <c r="KBU929" s="477"/>
      <c r="KBV929" s="477"/>
      <c r="KBW929" s="477"/>
      <c r="KBX929" s="477"/>
      <c r="KBY929" s="477"/>
      <c r="KBZ929" s="477"/>
      <c r="KCA929" s="477"/>
      <c r="KCB929" s="477"/>
      <c r="KCC929" s="477"/>
      <c r="KCD929" s="477"/>
      <c r="KCE929" s="477"/>
      <c r="KCF929" s="477"/>
      <c r="KCG929" s="477"/>
      <c r="KCH929" s="477"/>
      <c r="KCI929" s="477"/>
      <c r="KCJ929" s="477"/>
      <c r="KCK929" s="477"/>
      <c r="KCL929" s="477"/>
      <c r="KCM929" s="477"/>
      <c r="KCN929" s="477"/>
      <c r="KCO929" s="477"/>
      <c r="KCP929" s="477"/>
      <c r="KCQ929" s="477"/>
      <c r="KCR929" s="477"/>
      <c r="KCS929" s="477"/>
      <c r="KCT929" s="477"/>
      <c r="KCU929" s="477"/>
      <c r="KCV929" s="477"/>
      <c r="KCW929" s="477"/>
      <c r="KCX929" s="477"/>
      <c r="KCY929" s="477"/>
      <c r="KCZ929" s="477"/>
      <c r="KDA929" s="477"/>
      <c r="KDB929" s="477"/>
      <c r="KDC929" s="477"/>
      <c r="KDD929" s="477"/>
      <c r="KDE929" s="477"/>
      <c r="KDF929" s="477"/>
      <c r="KDG929" s="477"/>
      <c r="KDH929" s="477"/>
      <c r="KDI929" s="477"/>
      <c r="KDJ929" s="477"/>
      <c r="KDK929" s="477"/>
      <c r="KDL929" s="477"/>
      <c r="KDM929" s="477"/>
      <c r="KDN929" s="477"/>
      <c r="KDO929" s="477"/>
      <c r="KDP929" s="477"/>
      <c r="KDQ929" s="477"/>
      <c r="KDR929" s="477"/>
      <c r="KDS929" s="477"/>
      <c r="KDT929" s="477"/>
      <c r="KDU929" s="477"/>
      <c r="KDV929" s="477"/>
      <c r="KDW929" s="477"/>
      <c r="KDX929" s="477"/>
      <c r="KDY929" s="477"/>
      <c r="KDZ929" s="477"/>
      <c r="KEA929" s="477"/>
      <c r="KEB929" s="477"/>
      <c r="KEC929" s="477"/>
      <c r="KED929" s="477"/>
      <c r="KEE929" s="477"/>
      <c r="KEF929" s="477"/>
      <c r="KEG929" s="477"/>
      <c r="KEH929" s="477"/>
      <c r="KEI929" s="477"/>
      <c r="KEJ929" s="477"/>
      <c r="KEK929" s="477"/>
      <c r="KEL929" s="477"/>
      <c r="KEM929" s="477"/>
      <c r="KEN929" s="477"/>
      <c r="KEO929" s="477"/>
      <c r="KEP929" s="477"/>
      <c r="KEQ929" s="477"/>
      <c r="KER929" s="477"/>
      <c r="KES929" s="477"/>
      <c r="KET929" s="477"/>
      <c r="KEU929" s="477"/>
      <c r="KEV929" s="477"/>
      <c r="KEW929" s="477"/>
      <c r="KEX929" s="477"/>
      <c r="KEY929" s="477"/>
      <c r="KEZ929" s="477"/>
      <c r="KFA929" s="477"/>
      <c r="KFB929" s="477"/>
      <c r="KFC929" s="477"/>
      <c r="KFD929" s="477"/>
      <c r="KFE929" s="477"/>
      <c r="KFF929" s="477"/>
      <c r="KFG929" s="477"/>
      <c r="KFH929" s="477"/>
      <c r="KFI929" s="477"/>
      <c r="KFJ929" s="477"/>
      <c r="KFK929" s="477"/>
      <c r="KFL929" s="477"/>
      <c r="KFM929" s="477"/>
      <c r="KFN929" s="477"/>
      <c r="KFO929" s="477"/>
      <c r="KFP929" s="477"/>
      <c r="KFQ929" s="477"/>
      <c r="KFR929" s="477"/>
      <c r="KFS929" s="477"/>
      <c r="KFT929" s="477"/>
      <c r="KFU929" s="477"/>
      <c r="KFV929" s="477"/>
      <c r="KFW929" s="477"/>
      <c r="KFX929" s="477"/>
      <c r="KFY929" s="477"/>
      <c r="KFZ929" s="477"/>
      <c r="KGA929" s="477"/>
      <c r="KGB929" s="477"/>
      <c r="KGC929" s="477"/>
      <c r="KGD929" s="477"/>
      <c r="KGE929" s="477"/>
      <c r="KGF929" s="477"/>
      <c r="KGG929" s="477"/>
      <c r="KGH929" s="477"/>
      <c r="KGI929" s="477"/>
      <c r="KGJ929" s="477"/>
      <c r="KGK929" s="477"/>
      <c r="KGL929" s="477"/>
      <c r="KGM929" s="477"/>
      <c r="KGN929" s="477"/>
      <c r="KGO929" s="477"/>
      <c r="KGP929" s="477"/>
      <c r="KGQ929" s="477"/>
      <c r="KGR929" s="477"/>
      <c r="KGS929" s="477"/>
      <c r="KGT929" s="477"/>
      <c r="KGU929" s="477"/>
      <c r="KGV929" s="477"/>
      <c r="KGW929" s="477"/>
      <c r="KGX929" s="477"/>
      <c r="KGY929" s="477"/>
      <c r="KGZ929" s="477"/>
      <c r="KHA929" s="477"/>
      <c r="KHB929" s="477"/>
      <c r="KHC929" s="477"/>
      <c r="KHD929" s="477"/>
      <c r="KHE929" s="477"/>
      <c r="KHF929" s="477"/>
      <c r="KHG929" s="477"/>
      <c r="KHH929" s="477"/>
      <c r="KHI929" s="477"/>
      <c r="KHJ929" s="477"/>
      <c r="KHK929" s="477"/>
      <c r="KHL929" s="477"/>
      <c r="KHM929" s="477"/>
      <c r="KHN929" s="477"/>
      <c r="KHO929" s="477"/>
      <c r="KHP929" s="477"/>
      <c r="KHQ929" s="477"/>
      <c r="KHR929" s="477"/>
      <c r="KHS929" s="477"/>
      <c r="KHT929" s="477"/>
      <c r="KHU929" s="477"/>
      <c r="KHV929" s="477"/>
      <c r="KHW929" s="477"/>
      <c r="KHX929" s="477"/>
      <c r="KHY929" s="477"/>
      <c r="KHZ929" s="477"/>
      <c r="KIA929" s="477"/>
      <c r="KIB929" s="477"/>
      <c r="KIC929" s="477"/>
      <c r="KID929" s="477"/>
      <c r="KIE929" s="477"/>
      <c r="KIF929" s="477"/>
      <c r="KIG929" s="477"/>
      <c r="KIH929" s="477"/>
      <c r="KII929" s="477"/>
      <c r="KIJ929" s="477"/>
      <c r="KIK929" s="477"/>
      <c r="KIL929" s="477"/>
      <c r="KIM929" s="477"/>
      <c r="KIN929" s="477"/>
      <c r="KIO929" s="477"/>
      <c r="KIP929" s="477"/>
      <c r="KIQ929" s="477"/>
      <c r="KIR929" s="477"/>
      <c r="KIS929" s="477"/>
      <c r="KIT929" s="477"/>
      <c r="KIU929" s="477"/>
      <c r="KIV929" s="477"/>
      <c r="KIW929" s="477"/>
      <c r="KIX929" s="477"/>
      <c r="KIY929" s="477"/>
      <c r="KIZ929" s="477"/>
      <c r="KJA929" s="477"/>
      <c r="KJB929" s="477"/>
      <c r="KJC929" s="477"/>
      <c r="KJD929" s="477"/>
      <c r="KJE929" s="477"/>
      <c r="KJF929" s="477"/>
      <c r="KJG929" s="477"/>
      <c r="KJH929" s="477"/>
      <c r="KJI929" s="477"/>
      <c r="KJJ929" s="477"/>
      <c r="KJK929" s="477"/>
      <c r="KJL929" s="477"/>
      <c r="KJM929" s="477"/>
      <c r="KJN929" s="477"/>
      <c r="KJO929" s="477"/>
      <c r="KJP929" s="477"/>
      <c r="KJQ929" s="477"/>
      <c r="KJR929" s="477"/>
      <c r="KJS929" s="477"/>
      <c r="KJT929" s="477"/>
      <c r="KJU929" s="477"/>
      <c r="KJV929" s="477"/>
      <c r="KJW929" s="477"/>
      <c r="KJX929" s="477"/>
      <c r="KJY929" s="477"/>
      <c r="KJZ929" s="477"/>
      <c r="KKA929" s="477"/>
      <c r="KKB929" s="477"/>
      <c r="KKC929" s="477"/>
      <c r="KKD929" s="477"/>
      <c r="KKE929" s="477"/>
      <c r="KKF929" s="477"/>
      <c r="KKG929" s="477"/>
      <c r="KKH929" s="477"/>
      <c r="KKI929" s="477"/>
      <c r="KKJ929" s="477"/>
      <c r="KKK929" s="477"/>
      <c r="KKL929" s="477"/>
      <c r="KKM929" s="477"/>
      <c r="KKN929" s="477"/>
      <c r="KKO929" s="477"/>
      <c r="KKP929" s="477"/>
      <c r="KKQ929" s="477"/>
      <c r="KKR929" s="477"/>
      <c r="KKS929" s="477"/>
      <c r="KKT929" s="477"/>
      <c r="KKU929" s="477"/>
      <c r="KKV929" s="477"/>
      <c r="KKW929" s="477"/>
      <c r="KKX929" s="477"/>
      <c r="KKY929" s="477"/>
      <c r="KKZ929" s="477"/>
      <c r="KLA929" s="477"/>
      <c r="KLB929" s="477"/>
      <c r="KLC929" s="477"/>
      <c r="KLD929" s="477"/>
      <c r="KLE929" s="477"/>
      <c r="KLF929" s="477"/>
      <c r="KLG929" s="477"/>
      <c r="KLH929" s="477"/>
      <c r="KLI929" s="477"/>
      <c r="KLJ929" s="477"/>
      <c r="KLK929" s="477"/>
      <c r="KLL929" s="477"/>
      <c r="KLM929" s="477"/>
      <c r="KLN929" s="477"/>
      <c r="KLO929" s="477"/>
      <c r="KLP929" s="477"/>
      <c r="KLQ929" s="477"/>
      <c r="KLR929" s="477"/>
      <c r="KLS929" s="477"/>
      <c r="KLT929" s="477"/>
      <c r="KLU929" s="477"/>
      <c r="KLV929" s="477"/>
      <c r="KLW929" s="477"/>
      <c r="KLX929" s="477"/>
      <c r="KLY929" s="477"/>
      <c r="KLZ929" s="477"/>
      <c r="KMA929" s="477"/>
      <c r="KMB929" s="477"/>
      <c r="KMC929" s="477"/>
      <c r="KMD929" s="477"/>
      <c r="KME929" s="477"/>
      <c r="KMF929" s="477"/>
      <c r="KMG929" s="477"/>
      <c r="KMH929" s="477"/>
      <c r="KMI929" s="477"/>
      <c r="KMJ929" s="477"/>
      <c r="KMK929" s="477"/>
      <c r="KML929" s="477"/>
      <c r="KMM929" s="477"/>
      <c r="KMN929" s="477"/>
      <c r="KMO929" s="477"/>
      <c r="KMP929" s="477"/>
      <c r="KMQ929" s="477"/>
      <c r="KMR929" s="477"/>
      <c r="KMS929" s="477"/>
      <c r="KMT929" s="477"/>
      <c r="KMU929" s="477"/>
      <c r="KMV929" s="477"/>
      <c r="KMW929" s="477"/>
      <c r="KMX929" s="477"/>
      <c r="KMY929" s="477"/>
      <c r="KMZ929" s="477"/>
      <c r="KNA929" s="477"/>
      <c r="KNB929" s="477"/>
      <c r="KNC929" s="477"/>
      <c r="KND929" s="477"/>
      <c r="KNE929" s="477"/>
      <c r="KNF929" s="477"/>
      <c r="KNG929" s="477"/>
      <c r="KNH929" s="477"/>
      <c r="KNI929" s="477"/>
      <c r="KNJ929" s="477"/>
      <c r="KNK929" s="477"/>
      <c r="KNL929" s="477"/>
      <c r="KNM929" s="477"/>
      <c r="KNN929" s="477"/>
      <c r="KNO929" s="477"/>
      <c r="KNP929" s="477"/>
      <c r="KNQ929" s="477"/>
      <c r="KNR929" s="477"/>
      <c r="KNS929" s="477"/>
      <c r="KNT929" s="477"/>
      <c r="KNU929" s="477"/>
      <c r="KNV929" s="477"/>
      <c r="KNW929" s="477"/>
      <c r="KNX929" s="477"/>
      <c r="KNY929" s="477"/>
      <c r="KNZ929" s="477"/>
      <c r="KOA929" s="477"/>
      <c r="KOB929" s="477"/>
      <c r="KOC929" s="477"/>
      <c r="KOD929" s="477"/>
      <c r="KOE929" s="477"/>
      <c r="KOF929" s="477"/>
      <c r="KOG929" s="477"/>
      <c r="KOH929" s="477"/>
      <c r="KOI929" s="477"/>
      <c r="KOJ929" s="477"/>
      <c r="KOK929" s="477"/>
      <c r="KOL929" s="477"/>
      <c r="KOM929" s="477"/>
      <c r="KON929" s="477"/>
      <c r="KOO929" s="477"/>
      <c r="KOP929" s="477"/>
      <c r="KOQ929" s="477"/>
      <c r="KOR929" s="477"/>
      <c r="KOS929" s="477"/>
      <c r="KOT929" s="477"/>
      <c r="KOU929" s="477"/>
      <c r="KOV929" s="477"/>
      <c r="KOW929" s="477"/>
      <c r="KOX929" s="477"/>
      <c r="KOY929" s="477"/>
      <c r="KOZ929" s="477"/>
      <c r="KPA929" s="477"/>
      <c r="KPB929" s="477"/>
      <c r="KPC929" s="477"/>
      <c r="KPD929" s="477"/>
      <c r="KPE929" s="477"/>
      <c r="KPF929" s="477"/>
      <c r="KPG929" s="477"/>
      <c r="KPH929" s="477"/>
      <c r="KPI929" s="477"/>
      <c r="KPJ929" s="477"/>
      <c r="KPK929" s="477"/>
      <c r="KPL929" s="477"/>
      <c r="KPM929" s="477"/>
      <c r="KPN929" s="477"/>
      <c r="KPO929" s="477"/>
      <c r="KPP929" s="477"/>
      <c r="KPQ929" s="477"/>
      <c r="KPR929" s="477"/>
      <c r="KPS929" s="477"/>
      <c r="KPT929" s="477"/>
      <c r="KPU929" s="477"/>
      <c r="KPV929" s="477"/>
      <c r="KPW929" s="477"/>
      <c r="KPX929" s="477"/>
      <c r="KPY929" s="477"/>
      <c r="KPZ929" s="477"/>
      <c r="KQA929" s="477"/>
      <c r="KQB929" s="477"/>
      <c r="KQC929" s="477"/>
      <c r="KQD929" s="477"/>
      <c r="KQE929" s="477"/>
      <c r="KQF929" s="477"/>
      <c r="KQG929" s="477"/>
      <c r="KQH929" s="477"/>
      <c r="KQI929" s="477"/>
      <c r="KQJ929" s="477"/>
      <c r="KQK929" s="477"/>
      <c r="KQL929" s="477"/>
      <c r="KQM929" s="477"/>
      <c r="KQN929" s="477"/>
      <c r="KQO929" s="477"/>
      <c r="KQP929" s="477"/>
      <c r="KQQ929" s="477"/>
      <c r="KQR929" s="477"/>
      <c r="KQS929" s="477"/>
      <c r="KQT929" s="477"/>
      <c r="KQU929" s="477"/>
      <c r="KQV929" s="477"/>
      <c r="KQW929" s="477"/>
      <c r="KQX929" s="477"/>
      <c r="KQY929" s="477"/>
      <c r="KQZ929" s="477"/>
      <c r="KRA929" s="477"/>
      <c r="KRB929" s="477"/>
      <c r="KRC929" s="477"/>
      <c r="KRD929" s="477"/>
      <c r="KRE929" s="477"/>
      <c r="KRF929" s="477"/>
      <c r="KRG929" s="477"/>
      <c r="KRH929" s="477"/>
      <c r="KRI929" s="477"/>
      <c r="KRJ929" s="477"/>
      <c r="KRK929" s="477"/>
      <c r="KRL929" s="477"/>
      <c r="KRM929" s="477"/>
      <c r="KRN929" s="477"/>
      <c r="KRO929" s="477"/>
      <c r="KRP929" s="477"/>
      <c r="KRQ929" s="477"/>
      <c r="KRR929" s="477"/>
      <c r="KRS929" s="477"/>
      <c r="KRT929" s="477"/>
      <c r="KRU929" s="477"/>
      <c r="KRV929" s="477"/>
      <c r="KRW929" s="477"/>
      <c r="KRX929" s="477"/>
      <c r="KRY929" s="477"/>
      <c r="KRZ929" s="477"/>
      <c r="KSA929" s="477"/>
      <c r="KSB929" s="477"/>
      <c r="KSC929" s="477"/>
      <c r="KSD929" s="477"/>
      <c r="KSE929" s="477"/>
      <c r="KSF929" s="477"/>
      <c r="KSG929" s="477"/>
      <c r="KSH929" s="477"/>
      <c r="KSI929" s="477"/>
      <c r="KSJ929" s="477"/>
      <c r="KSK929" s="477"/>
      <c r="KSL929" s="477"/>
      <c r="KSM929" s="477"/>
      <c r="KSN929" s="477"/>
      <c r="KSO929" s="477"/>
      <c r="KSP929" s="477"/>
      <c r="KSQ929" s="477"/>
      <c r="KSR929" s="477"/>
      <c r="KSS929" s="477"/>
      <c r="KST929" s="477"/>
      <c r="KSU929" s="477"/>
      <c r="KSV929" s="477"/>
      <c r="KSW929" s="477"/>
      <c r="KSX929" s="477"/>
      <c r="KSY929" s="477"/>
      <c r="KSZ929" s="477"/>
      <c r="KTA929" s="477"/>
      <c r="KTB929" s="477"/>
      <c r="KTC929" s="477"/>
      <c r="KTD929" s="477"/>
      <c r="KTE929" s="477"/>
      <c r="KTF929" s="477"/>
      <c r="KTG929" s="477"/>
      <c r="KTH929" s="477"/>
      <c r="KTI929" s="477"/>
      <c r="KTJ929" s="477"/>
      <c r="KTK929" s="477"/>
      <c r="KTL929" s="477"/>
      <c r="KTM929" s="477"/>
      <c r="KTN929" s="477"/>
      <c r="KTO929" s="477"/>
      <c r="KTP929" s="477"/>
      <c r="KTQ929" s="477"/>
      <c r="KTR929" s="477"/>
      <c r="KTS929" s="477"/>
      <c r="KTT929" s="477"/>
      <c r="KTU929" s="477"/>
      <c r="KTV929" s="477"/>
      <c r="KTW929" s="477"/>
      <c r="KTX929" s="477"/>
      <c r="KTY929" s="477"/>
      <c r="KTZ929" s="477"/>
      <c r="KUA929" s="477"/>
      <c r="KUB929" s="477"/>
      <c r="KUC929" s="477"/>
      <c r="KUD929" s="477"/>
      <c r="KUE929" s="477"/>
      <c r="KUF929" s="477"/>
      <c r="KUG929" s="477"/>
      <c r="KUH929" s="477"/>
      <c r="KUI929" s="477"/>
      <c r="KUJ929" s="477"/>
      <c r="KUK929" s="477"/>
      <c r="KUL929" s="477"/>
      <c r="KUM929" s="477"/>
      <c r="KUN929" s="477"/>
      <c r="KUO929" s="477"/>
      <c r="KUP929" s="477"/>
      <c r="KUQ929" s="477"/>
      <c r="KUR929" s="477"/>
      <c r="KUS929" s="477"/>
      <c r="KUT929" s="477"/>
      <c r="KUU929" s="477"/>
      <c r="KUV929" s="477"/>
      <c r="KUW929" s="477"/>
      <c r="KUX929" s="477"/>
      <c r="KUY929" s="477"/>
      <c r="KUZ929" s="477"/>
      <c r="KVA929" s="477"/>
      <c r="KVB929" s="477"/>
      <c r="KVC929" s="477"/>
      <c r="KVD929" s="477"/>
      <c r="KVE929" s="477"/>
      <c r="KVF929" s="477"/>
      <c r="KVG929" s="477"/>
      <c r="KVH929" s="477"/>
      <c r="KVI929" s="477"/>
      <c r="KVJ929" s="477"/>
      <c r="KVK929" s="477"/>
      <c r="KVL929" s="477"/>
      <c r="KVM929" s="477"/>
      <c r="KVN929" s="477"/>
      <c r="KVO929" s="477"/>
      <c r="KVP929" s="477"/>
      <c r="KVQ929" s="477"/>
      <c r="KVR929" s="477"/>
      <c r="KVS929" s="477"/>
      <c r="KVT929" s="477"/>
      <c r="KVU929" s="477"/>
      <c r="KVV929" s="477"/>
      <c r="KVW929" s="477"/>
      <c r="KVX929" s="477"/>
      <c r="KVY929" s="477"/>
      <c r="KVZ929" s="477"/>
      <c r="KWA929" s="477"/>
      <c r="KWB929" s="477"/>
      <c r="KWC929" s="477"/>
      <c r="KWD929" s="477"/>
      <c r="KWE929" s="477"/>
      <c r="KWF929" s="477"/>
      <c r="KWG929" s="477"/>
      <c r="KWH929" s="477"/>
      <c r="KWI929" s="477"/>
      <c r="KWJ929" s="477"/>
      <c r="KWK929" s="477"/>
      <c r="KWL929" s="477"/>
      <c r="KWM929" s="477"/>
      <c r="KWN929" s="477"/>
      <c r="KWO929" s="477"/>
      <c r="KWP929" s="477"/>
      <c r="KWQ929" s="477"/>
      <c r="KWR929" s="477"/>
      <c r="KWS929" s="477"/>
      <c r="KWT929" s="477"/>
      <c r="KWU929" s="477"/>
      <c r="KWV929" s="477"/>
      <c r="KWW929" s="477"/>
      <c r="KWX929" s="477"/>
      <c r="KWY929" s="477"/>
      <c r="KWZ929" s="477"/>
      <c r="KXA929" s="477"/>
      <c r="KXB929" s="477"/>
      <c r="KXC929" s="477"/>
      <c r="KXD929" s="477"/>
      <c r="KXE929" s="477"/>
      <c r="KXF929" s="477"/>
      <c r="KXG929" s="477"/>
      <c r="KXH929" s="477"/>
      <c r="KXI929" s="477"/>
      <c r="KXJ929" s="477"/>
      <c r="KXK929" s="477"/>
      <c r="KXL929" s="477"/>
      <c r="KXM929" s="477"/>
      <c r="KXN929" s="477"/>
      <c r="KXO929" s="477"/>
      <c r="KXP929" s="477"/>
      <c r="KXQ929" s="477"/>
      <c r="KXR929" s="477"/>
      <c r="KXS929" s="477"/>
      <c r="KXT929" s="477"/>
      <c r="KXU929" s="477"/>
      <c r="KXV929" s="477"/>
      <c r="KXW929" s="477"/>
      <c r="KXX929" s="477"/>
      <c r="KXY929" s="477"/>
      <c r="KXZ929" s="477"/>
      <c r="KYA929" s="477"/>
      <c r="KYB929" s="477"/>
      <c r="KYC929" s="477"/>
      <c r="KYD929" s="477"/>
      <c r="KYE929" s="477"/>
      <c r="KYF929" s="477"/>
      <c r="KYG929" s="477"/>
      <c r="KYH929" s="477"/>
      <c r="KYI929" s="477"/>
      <c r="KYJ929" s="477"/>
      <c r="KYK929" s="477"/>
      <c r="KYL929" s="477"/>
      <c r="KYM929" s="477"/>
      <c r="KYN929" s="477"/>
      <c r="KYO929" s="477"/>
      <c r="KYP929" s="477"/>
      <c r="KYQ929" s="477"/>
      <c r="KYR929" s="477"/>
      <c r="KYS929" s="477"/>
      <c r="KYT929" s="477"/>
      <c r="KYU929" s="477"/>
      <c r="KYV929" s="477"/>
      <c r="KYW929" s="477"/>
      <c r="KYX929" s="477"/>
      <c r="KYY929" s="477"/>
      <c r="KYZ929" s="477"/>
      <c r="KZA929" s="477"/>
      <c r="KZB929" s="477"/>
      <c r="KZC929" s="477"/>
      <c r="KZD929" s="477"/>
      <c r="KZE929" s="477"/>
      <c r="KZF929" s="477"/>
      <c r="KZG929" s="477"/>
      <c r="KZH929" s="477"/>
      <c r="KZI929" s="477"/>
      <c r="KZJ929" s="477"/>
      <c r="KZK929" s="477"/>
      <c r="KZL929" s="477"/>
      <c r="KZM929" s="477"/>
      <c r="KZN929" s="477"/>
      <c r="KZO929" s="477"/>
      <c r="KZP929" s="477"/>
      <c r="KZQ929" s="477"/>
      <c r="KZR929" s="477"/>
      <c r="KZS929" s="477"/>
      <c r="KZT929" s="477"/>
      <c r="KZU929" s="477"/>
      <c r="KZV929" s="477"/>
      <c r="KZW929" s="477"/>
      <c r="KZX929" s="477"/>
      <c r="KZY929" s="477"/>
      <c r="KZZ929" s="477"/>
      <c r="LAA929" s="477"/>
      <c r="LAB929" s="477"/>
      <c r="LAC929" s="477"/>
      <c r="LAD929" s="477"/>
      <c r="LAE929" s="477"/>
      <c r="LAF929" s="477"/>
      <c r="LAG929" s="477"/>
      <c r="LAH929" s="477"/>
      <c r="LAI929" s="477"/>
      <c r="LAJ929" s="477"/>
      <c r="LAK929" s="477"/>
      <c r="LAL929" s="477"/>
      <c r="LAM929" s="477"/>
      <c r="LAN929" s="477"/>
      <c r="LAO929" s="477"/>
      <c r="LAP929" s="477"/>
      <c r="LAQ929" s="477"/>
      <c r="LAR929" s="477"/>
      <c r="LAS929" s="477"/>
      <c r="LAT929" s="477"/>
      <c r="LAU929" s="477"/>
      <c r="LAV929" s="477"/>
      <c r="LAW929" s="477"/>
      <c r="LAX929" s="477"/>
      <c r="LAY929" s="477"/>
      <c r="LAZ929" s="477"/>
      <c r="LBA929" s="477"/>
      <c r="LBB929" s="477"/>
      <c r="LBC929" s="477"/>
      <c r="LBD929" s="477"/>
      <c r="LBE929" s="477"/>
      <c r="LBF929" s="477"/>
      <c r="LBG929" s="477"/>
      <c r="LBH929" s="477"/>
      <c r="LBI929" s="477"/>
      <c r="LBJ929" s="477"/>
      <c r="LBK929" s="477"/>
      <c r="LBL929" s="477"/>
      <c r="LBM929" s="477"/>
      <c r="LBN929" s="477"/>
      <c r="LBO929" s="477"/>
      <c r="LBP929" s="477"/>
      <c r="LBQ929" s="477"/>
      <c r="LBR929" s="477"/>
      <c r="LBS929" s="477"/>
      <c r="LBT929" s="477"/>
      <c r="LBU929" s="477"/>
      <c r="LBV929" s="477"/>
      <c r="LBW929" s="477"/>
      <c r="LBX929" s="477"/>
      <c r="LBY929" s="477"/>
      <c r="LBZ929" s="477"/>
      <c r="LCA929" s="477"/>
      <c r="LCB929" s="477"/>
      <c r="LCC929" s="477"/>
      <c r="LCD929" s="477"/>
      <c r="LCE929" s="477"/>
      <c r="LCF929" s="477"/>
      <c r="LCG929" s="477"/>
      <c r="LCH929" s="477"/>
      <c r="LCI929" s="477"/>
      <c r="LCJ929" s="477"/>
      <c r="LCK929" s="477"/>
      <c r="LCL929" s="477"/>
      <c r="LCM929" s="477"/>
      <c r="LCN929" s="477"/>
      <c r="LCO929" s="477"/>
      <c r="LCP929" s="477"/>
      <c r="LCQ929" s="477"/>
      <c r="LCR929" s="477"/>
      <c r="LCS929" s="477"/>
      <c r="LCT929" s="477"/>
      <c r="LCU929" s="477"/>
      <c r="LCV929" s="477"/>
      <c r="LCW929" s="477"/>
      <c r="LCX929" s="477"/>
      <c r="LCY929" s="477"/>
      <c r="LCZ929" s="477"/>
      <c r="LDA929" s="477"/>
      <c r="LDB929" s="477"/>
      <c r="LDC929" s="477"/>
      <c r="LDD929" s="477"/>
      <c r="LDE929" s="477"/>
      <c r="LDF929" s="477"/>
      <c r="LDG929" s="477"/>
      <c r="LDH929" s="477"/>
      <c r="LDI929" s="477"/>
      <c r="LDJ929" s="477"/>
      <c r="LDK929" s="477"/>
      <c r="LDL929" s="477"/>
      <c r="LDM929" s="477"/>
      <c r="LDN929" s="477"/>
      <c r="LDO929" s="477"/>
      <c r="LDP929" s="477"/>
      <c r="LDQ929" s="477"/>
      <c r="LDR929" s="477"/>
      <c r="LDS929" s="477"/>
      <c r="LDT929" s="477"/>
      <c r="LDU929" s="477"/>
      <c r="LDV929" s="477"/>
      <c r="LDW929" s="477"/>
      <c r="LDX929" s="477"/>
      <c r="LDY929" s="477"/>
      <c r="LDZ929" s="477"/>
      <c r="LEA929" s="477"/>
      <c r="LEB929" s="477"/>
      <c r="LEC929" s="477"/>
      <c r="LED929" s="477"/>
      <c r="LEE929" s="477"/>
      <c r="LEF929" s="477"/>
      <c r="LEG929" s="477"/>
      <c r="LEH929" s="477"/>
      <c r="LEI929" s="477"/>
      <c r="LEJ929" s="477"/>
      <c r="LEK929" s="477"/>
      <c r="LEL929" s="477"/>
      <c r="LEM929" s="477"/>
      <c r="LEN929" s="477"/>
      <c r="LEO929" s="477"/>
      <c r="LEP929" s="477"/>
      <c r="LEQ929" s="477"/>
      <c r="LER929" s="477"/>
      <c r="LES929" s="477"/>
      <c r="LET929" s="477"/>
      <c r="LEU929" s="477"/>
      <c r="LEV929" s="477"/>
      <c r="LEW929" s="477"/>
      <c r="LEX929" s="477"/>
      <c r="LEY929" s="477"/>
      <c r="LEZ929" s="477"/>
      <c r="LFA929" s="477"/>
      <c r="LFB929" s="477"/>
      <c r="LFC929" s="477"/>
      <c r="LFD929" s="477"/>
      <c r="LFE929" s="477"/>
      <c r="LFF929" s="477"/>
      <c r="LFG929" s="477"/>
      <c r="LFH929" s="477"/>
      <c r="LFI929" s="477"/>
      <c r="LFJ929" s="477"/>
      <c r="LFK929" s="477"/>
      <c r="LFL929" s="477"/>
      <c r="LFM929" s="477"/>
      <c r="LFN929" s="477"/>
      <c r="LFO929" s="477"/>
      <c r="LFP929" s="477"/>
      <c r="LFQ929" s="477"/>
      <c r="LFR929" s="477"/>
      <c r="LFS929" s="477"/>
      <c r="LFT929" s="477"/>
      <c r="LFU929" s="477"/>
      <c r="LFV929" s="477"/>
      <c r="LFW929" s="477"/>
      <c r="LFX929" s="477"/>
      <c r="LFY929" s="477"/>
      <c r="LFZ929" s="477"/>
      <c r="LGA929" s="477"/>
      <c r="LGB929" s="477"/>
      <c r="LGC929" s="477"/>
      <c r="LGD929" s="477"/>
      <c r="LGE929" s="477"/>
      <c r="LGF929" s="477"/>
      <c r="LGG929" s="477"/>
      <c r="LGH929" s="477"/>
      <c r="LGI929" s="477"/>
      <c r="LGJ929" s="477"/>
      <c r="LGK929" s="477"/>
      <c r="LGL929" s="477"/>
      <c r="LGM929" s="477"/>
      <c r="LGN929" s="477"/>
      <c r="LGO929" s="477"/>
      <c r="LGP929" s="477"/>
      <c r="LGQ929" s="477"/>
      <c r="LGR929" s="477"/>
      <c r="LGS929" s="477"/>
      <c r="LGT929" s="477"/>
      <c r="LGU929" s="477"/>
      <c r="LGV929" s="477"/>
      <c r="LGW929" s="477"/>
      <c r="LGX929" s="477"/>
      <c r="LGY929" s="477"/>
      <c r="LGZ929" s="477"/>
      <c r="LHA929" s="477"/>
      <c r="LHB929" s="477"/>
      <c r="LHC929" s="477"/>
      <c r="LHD929" s="477"/>
      <c r="LHE929" s="477"/>
      <c r="LHF929" s="477"/>
      <c r="LHG929" s="477"/>
      <c r="LHH929" s="477"/>
      <c r="LHI929" s="477"/>
      <c r="LHJ929" s="477"/>
      <c r="LHK929" s="477"/>
      <c r="LHL929" s="477"/>
      <c r="LHM929" s="477"/>
      <c r="LHN929" s="477"/>
      <c r="LHO929" s="477"/>
      <c r="LHP929" s="477"/>
      <c r="LHQ929" s="477"/>
      <c r="LHR929" s="477"/>
      <c r="LHS929" s="477"/>
      <c r="LHT929" s="477"/>
      <c r="LHU929" s="477"/>
      <c r="LHV929" s="477"/>
      <c r="LHW929" s="477"/>
      <c r="LHX929" s="477"/>
      <c r="LHY929" s="477"/>
      <c r="LHZ929" s="477"/>
      <c r="LIA929" s="477"/>
      <c r="LIB929" s="477"/>
      <c r="LIC929" s="477"/>
      <c r="LID929" s="477"/>
      <c r="LIE929" s="477"/>
      <c r="LIF929" s="477"/>
      <c r="LIG929" s="477"/>
      <c r="LIH929" s="477"/>
      <c r="LII929" s="477"/>
      <c r="LIJ929" s="477"/>
      <c r="LIK929" s="477"/>
      <c r="LIL929" s="477"/>
      <c r="LIM929" s="477"/>
      <c r="LIN929" s="477"/>
      <c r="LIO929" s="477"/>
      <c r="LIP929" s="477"/>
      <c r="LIQ929" s="477"/>
      <c r="LIR929" s="477"/>
      <c r="LIS929" s="477"/>
      <c r="LIT929" s="477"/>
      <c r="LIU929" s="477"/>
      <c r="LIV929" s="477"/>
      <c r="LIW929" s="477"/>
      <c r="LIX929" s="477"/>
      <c r="LIY929" s="477"/>
      <c r="LIZ929" s="477"/>
      <c r="LJA929" s="477"/>
      <c r="LJB929" s="477"/>
      <c r="LJC929" s="477"/>
      <c r="LJD929" s="477"/>
      <c r="LJE929" s="477"/>
      <c r="LJF929" s="477"/>
      <c r="LJG929" s="477"/>
      <c r="LJH929" s="477"/>
      <c r="LJI929" s="477"/>
      <c r="LJJ929" s="477"/>
      <c r="LJK929" s="477"/>
      <c r="LJL929" s="477"/>
      <c r="LJM929" s="477"/>
      <c r="LJN929" s="477"/>
      <c r="LJO929" s="477"/>
      <c r="LJP929" s="477"/>
      <c r="LJQ929" s="477"/>
      <c r="LJR929" s="477"/>
      <c r="LJS929" s="477"/>
      <c r="LJT929" s="477"/>
      <c r="LJU929" s="477"/>
      <c r="LJV929" s="477"/>
      <c r="LJW929" s="477"/>
      <c r="LJX929" s="477"/>
      <c r="LJY929" s="477"/>
      <c r="LJZ929" s="477"/>
      <c r="LKA929" s="477"/>
      <c r="LKB929" s="477"/>
      <c r="LKC929" s="477"/>
      <c r="LKD929" s="477"/>
      <c r="LKE929" s="477"/>
      <c r="LKF929" s="477"/>
      <c r="LKG929" s="477"/>
      <c r="LKH929" s="477"/>
      <c r="LKI929" s="477"/>
      <c r="LKJ929" s="477"/>
      <c r="LKK929" s="477"/>
      <c r="LKL929" s="477"/>
      <c r="LKM929" s="477"/>
      <c r="LKN929" s="477"/>
      <c r="LKO929" s="477"/>
      <c r="LKP929" s="477"/>
      <c r="LKQ929" s="477"/>
      <c r="LKR929" s="477"/>
      <c r="LKS929" s="477"/>
      <c r="LKT929" s="477"/>
      <c r="LKU929" s="477"/>
      <c r="LKV929" s="477"/>
      <c r="LKW929" s="477"/>
      <c r="LKX929" s="477"/>
      <c r="LKY929" s="477"/>
      <c r="LKZ929" s="477"/>
      <c r="LLA929" s="477"/>
      <c r="LLB929" s="477"/>
      <c r="LLC929" s="477"/>
      <c r="LLD929" s="477"/>
      <c r="LLE929" s="477"/>
      <c r="LLF929" s="477"/>
      <c r="LLG929" s="477"/>
      <c r="LLH929" s="477"/>
      <c r="LLI929" s="477"/>
      <c r="LLJ929" s="477"/>
      <c r="LLK929" s="477"/>
      <c r="LLL929" s="477"/>
      <c r="LLM929" s="477"/>
      <c r="LLN929" s="477"/>
      <c r="LLO929" s="477"/>
      <c r="LLP929" s="477"/>
      <c r="LLQ929" s="477"/>
      <c r="LLR929" s="477"/>
      <c r="LLS929" s="477"/>
      <c r="LLT929" s="477"/>
      <c r="LLU929" s="477"/>
      <c r="LLV929" s="477"/>
      <c r="LLW929" s="477"/>
      <c r="LLX929" s="477"/>
      <c r="LLY929" s="477"/>
      <c r="LLZ929" s="477"/>
      <c r="LMA929" s="477"/>
      <c r="LMB929" s="477"/>
      <c r="LMC929" s="477"/>
      <c r="LMD929" s="477"/>
      <c r="LME929" s="477"/>
      <c r="LMF929" s="477"/>
      <c r="LMG929" s="477"/>
      <c r="LMH929" s="477"/>
      <c r="LMI929" s="477"/>
      <c r="LMJ929" s="477"/>
      <c r="LMK929" s="477"/>
      <c r="LML929" s="477"/>
      <c r="LMM929" s="477"/>
      <c r="LMN929" s="477"/>
      <c r="LMO929" s="477"/>
      <c r="LMP929" s="477"/>
      <c r="LMQ929" s="477"/>
      <c r="LMR929" s="477"/>
      <c r="LMS929" s="477"/>
      <c r="LMT929" s="477"/>
      <c r="LMU929" s="477"/>
      <c r="LMV929" s="477"/>
      <c r="LMW929" s="477"/>
      <c r="LMX929" s="477"/>
      <c r="LMY929" s="477"/>
      <c r="LMZ929" s="477"/>
      <c r="LNA929" s="477"/>
      <c r="LNB929" s="477"/>
      <c r="LNC929" s="477"/>
      <c r="LND929" s="477"/>
      <c r="LNE929" s="477"/>
      <c r="LNF929" s="477"/>
      <c r="LNG929" s="477"/>
      <c r="LNH929" s="477"/>
      <c r="LNI929" s="477"/>
      <c r="LNJ929" s="477"/>
      <c r="LNK929" s="477"/>
      <c r="LNL929" s="477"/>
      <c r="LNM929" s="477"/>
      <c r="LNN929" s="477"/>
      <c r="LNO929" s="477"/>
      <c r="LNP929" s="477"/>
      <c r="LNQ929" s="477"/>
      <c r="LNR929" s="477"/>
      <c r="LNS929" s="477"/>
      <c r="LNT929" s="477"/>
      <c r="LNU929" s="477"/>
      <c r="LNV929" s="477"/>
      <c r="LNW929" s="477"/>
      <c r="LNX929" s="477"/>
      <c r="LNY929" s="477"/>
      <c r="LNZ929" s="477"/>
      <c r="LOA929" s="477"/>
      <c r="LOB929" s="477"/>
      <c r="LOC929" s="477"/>
      <c r="LOD929" s="477"/>
      <c r="LOE929" s="477"/>
      <c r="LOF929" s="477"/>
      <c r="LOG929" s="477"/>
      <c r="LOH929" s="477"/>
      <c r="LOI929" s="477"/>
      <c r="LOJ929" s="477"/>
      <c r="LOK929" s="477"/>
      <c r="LOL929" s="477"/>
      <c r="LOM929" s="477"/>
      <c r="LON929" s="477"/>
      <c r="LOO929" s="477"/>
      <c r="LOP929" s="477"/>
      <c r="LOQ929" s="477"/>
      <c r="LOR929" s="477"/>
      <c r="LOS929" s="477"/>
      <c r="LOT929" s="477"/>
      <c r="LOU929" s="477"/>
      <c r="LOV929" s="477"/>
      <c r="LOW929" s="477"/>
      <c r="LOX929" s="477"/>
      <c r="LOY929" s="477"/>
      <c r="LOZ929" s="477"/>
      <c r="LPA929" s="477"/>
      <c r="LPB929" s="477"/>
      <c r="LPC929" s="477"/>
      <c r="LPD929" s="477"/>
      <c r="LPE929" s="477"/>
      <c r="LPF929" s="477"/>
      <c r="LPG929" s="477"/>
      <c r="LPH929" s="477"/>
      <c r="LPI929" s="477"/>
      <c r="LPJ929" s="477"/>
      <c r="LPK929" s="477"/>
      <c r="LPL929" s="477"/>
      <c r="LPM929" s="477"/>
      <c r="LPN929" s="477"/>
      <c r="LPO929" s="477"/>
      <c r="LPP929" s="477"/>
      <c r="LPQ929" s="477"/>
      <c r="LPR929" s="477"/>
      <c r="LPS929" s="477"/>
      <c r="LPT929" s="477"/>
      <c r="LPU929" s="477"/>
      <c r="LPV929" s="477"/>
      <c r="LPW929" s="477"/>
      <c r="LPX929" s="477"/>
      <c r="LPY929" s="477"/>
      <c r="LPZ929" s="477"/>
      <c r="LQA929" s="477"/>
      <c r="LQB929" s="477"/>
      <c r="LQC929" s="477"/>
      <c r="LQD929" s="477"/>
      <c r="LQE929" s="477"/>
      <c r="LQF929" s="477"/>
      <c r="LQG929" s="477"/>
      <c r="LQH929" s="477"/>
      <c r="LQI929" s="477"/>
      <c r="LQJ929" s="477"/>
      <c r="LQK929" s="477"/>
      <c r="LQL929" s="477"/>
      <c r="LQM929" s="477"/>
      <c r="LQN929" s="477"/>
      <c r="LQO929" s="477"/>
      <c r="LQP929" s="477"/>
      <c r="LQQ929" s="477"/>
      <c r="LQR929" s="477"/>
      <c r="LQS929" s="477"/>
      <c r="LQT929" s="477"/>
      <c r="LQU929" s="477"/>
      <c r="LQV929" s="477"/>
      <c r="LQW929" s="477"/>
      <c r="LQX929" s="477"/>
      <c r="LQY929" s="477"/>
      <c r="LQZ929" s="477"/>
      <c r="LRA929" s="477"/>
      <c r="LRB929" s="477"/>
      <c r="LRC929" s="477"/>
      <c r="LRD929" s="477"/>
      <c r="LRE929" s="477"/>
      <c r="LRF929" s="477"/>
      <c r="LRG929" s="477"/>
      <c r="LRH929" s="477"/>
      <c r="LRI929" s="477"/>
      <c r="LRJ929" s="477"/>
      <c r="LRK929" s="477"/>
      <c r="LRL929" s="477"/>
      <c r="LRM929" s="477"/>
      <c r="LRN929" s="477"/>
      <c r="LRO929" s="477"/>
      <c r="LRP929" s="477"/>
      <c r="LRQ929" s="477"/>
      <c r="LRR929" s="477"/>
      <c r="LRS929" s="477"/>
      <c r="LRT929" s="477"/>
      <c r="LRU929" s="477"/>
      <c r="LRV929" s="477"/>
      <c r="LRW929" s="477"/>
      <c r="LRX929" s="477"/>
      <c r="LRY929" s="477"/>
      <c r="LRZ929" s="477"/>
      <c r="LSA929" s="477"/>
      <c r="LSB929" s="477"/>
      <c r="LSC929" s="477"/>
      <c r="LSD929" s="477"/>
      <c r="LSE929" s="477"/>
      <c r="LSF929" s="477"/>
      <c r="LSG929" s="477"/>
      <c r="LSH929" s="477"/>
      <c r="LSI929" s="477"/>
      <c r="LSJ929" s="477"/>
      <c r="LSK929" s="477"/>
      <c r="LSL929" s="477"/>
      <c r="LSM929" s="477"/>
      <c r="LSN929" s="477"/>
      <c r="LSO929" s="477"/>
      <c r="LSP929" s="477"/>
      <c r="LSQ929" s="477"/>
      <c r="LSR929" s="477"/>
      <c r="LSS929" s="477"/>
      <c r="LST929" s="477"/>
      <c r="LSU929" s="477"/>
      <c r="LSV929" s="477"/>
      <c r="LSW929" s="477"/>
      <c r="LSX929" s="477"/>
      <c r="LSY929" s="477"/>
      <c r="LSZ929" s="477"/>
      <c r="LTA929" s="477"/>
      <c r="LTB929" s="477"/>
      <c r="LTC929" s="477"/>
      <c r="LTD929" s="477"/>
      <c r="LTE929" s="477"/>
      <c r="LTF929" s="477"/>
      <c r="LTG929" s="477"/>
      <c r="LTH929" s="477"/>
      <c r="LTI929" s="477"/>
      <c r="LTJ929" s="477"/>
      <c r="LTK929" s="477"/>
      <c r="LTL929" s="477"/>
      <c r="LTM929" s="477"/>
      <c r="LTN929" s="477"/>
      <c r="LTO929" s="477"/>
      <c r="LTP929" s="477"/>
      <c r="LTQ929" s="477"/>
      <c r="LTR929" s="477"/>
      <c r="LTS929" s="477"/>
      <c r="LTT929" s="477"/>
      <c r="LTU929" s="477"/>
      <c r="LTV929" s="477"/>
      <c r="LTW929" s="477"/>
      <c r="LTX929" s="477"/>
      <c r="LTY929" s="477"/>
      <c r="LTZ929" s="477"/>
      <c r="LUA929" s="477"/>
      <c r="LUB929" s="477"/>
      <c r="LUC929" s="477"/>
      <c r="LUD929" s="477"/>
      <c r="LUE929" s="477"/>
      <c r="LUF929" s="477"/>
      <c r="LUG929" s="477"/>
      <c r="LUH929" s="477"/>
      <c r="LUI929" s="477"/>
      <c r="LUJ929" s="477"/>
      <c r="LUK929" s="477"/>
      <c r="LUL929" s="477"/>
      <c r="LUM929" s="477"/>
      <c r="LUN929" s="477"/>
      <c r="LUO929" s="477"/>
      <c r="LUP929" s="477"/>
      <c r="LUQ929" s="477"/>
      <c r="LUR929" s="477"/>
      <c r="LUS929" s="477"/>
      <c r="LUT929" s="477"/>
      <c r="LUU929" s="477"/>
      <c r="LUV929" s="477"/>
      <c r="LUW929" s="477"/>
      <c r="LUX929" s="477"/>
      <c r="LUY929" s="477"/>
      <c r="LUZ929" s="477"/>
      <c r="LVA929" s="477"/>
      <c r="LVB929" s="477"/>
      <c r="LVC929" s="477"/>
      <c r="LVD929" s="477"/>
      <c r="LVE929" s="477"/>
      <c r="LVF929" s="477"/>
      <c r="LVG929" s="477"/>
      <c r="LVH929" s="477"/>
      <c r="LVI929" s="477"/>
      <c r="LVJ929" s="477"/>
      <c r="LVK929" s="477"/>
      <c r="LVL929" s="477"/>
      <c r="LVM929" s="477"/>
      <c r="LVN929" s="477"/>
      <c r="LVO929" s="477"/>
      <c r="LVP929" s="477"/>
      <c r="LVQ929" s="477"/>
      <c r="LVR929" s="477"/>
      <c r="LVS929" s="477"/>
      <c r="LVT929" s="477"/>
      <c r="LVU929" s="477"/>
      <c r="LVV929" s="477"/>
      <c r="LVW929" s="477"/>
      <c r="LVX929" s="477"/>
      <c r="LVY929" s="477"/>
      <c r="LVZ929" s="477"/>
      <c r="LWA929" s="477"/>
      <c r="LWB929" s="477"/>
      <c r="LWC929" s="477"/>
      <c r="LWD929" s="477"/>
      <c r="LWE929" s="477"/>
      <c r="LWF929" s="477"/>
      <c r="LWG929" s="477"/>
      <c r="LWH929" s="477"/>
      <c r="LWI929" s="477"/>
      <c r="LWJ929" s="477"/>
      <c r="LWK929" s="477"/>
      <c r="LWL929" s="477"/>
      <c r="LWM929" s="477"/>
      <c r="LWN929" s="477"/>
      <c r="LWO929" s="477"/>
      <c r="LWP929" s="477"/>
      <c r="LWQ929" s="477"/>
      <c r="LWR929" s="477"/>
      <c r="LWS929" s="477"/>
      <c r="LWT929" s="477"/>
      <c r="LWU929" s="477"/>
      <c r="LWV929" s="477"/>
      <c r="LWW929" s="477"/>
      <c r="LWX929" s="477"/>
      <c r="LWY929" s="477"/>
      <c r="LWZ929" s="477"/>
      <c r="LXA929" s="477"/>
      <c r="LXB929" s="477"/>
      <c r="LXC929" s="477"/>
      <c r="LXD929" s="477"/>
      <c r="LXE929" s="477"/>
      <c r="LXF929" s="477"/>
      <c r="LXG929" s="477"/>
      <c r="LXH929" s="477"/>
      <c r="LXI929" s="477"/>
      <c r="LXJ929" s="477"/>
      <c r="LXK929" s="477"/>
      <c r="LXL929" s="477"/>
      <c r="LXM929" s="477"/>
      <c r="LXN929" s="477"/>
      <c r="LXO929" s="477"/>
      <c r="LXP929" s="477"/>
      <c r="LXQ929" s="477"/>
      <c r="LXR929" s="477"/>
      <c r="LXS929" s="477"/>
      <c r="LXT929" s="477"/>
      <c r="LXU929" s="477"/>
      <c r="LXV929" s="477"/>
      <c r="LXW929" s="477"/>
      <c r="LXX929" s="477"/>
      <c r="LXY929" s="477"/>
      <c r="LXZ929" s="477"/>
      <c r="LYA929" s="477"/>
      <c r="LYB929" s="477"/>
      <c r="LYC929" s="477"/>
      <c r="LYD929" s="477"/>
      <c r="LYE929" s="477"/>
      <c r="LYF929" s="477"/>
      <c r="LYG929" s="477"/>
      <c r="LYH929" s="477"/>
      <c r="LYI929" s="477"/>
      <c r="LYJ929" s="477"/>
      <c r="LYK929" s="477"/>
      <c r="LYL929" s="477"/>
      <c r="LYM929" s="477"/>
      <c r="LYN929" s="477"/>
      <c r="LYO929" s="477"/>
      <c r="LYP929" s="477"/>
      <c r="LYQ929" s="477"/>
      <c r="LYR929" s="477"/>
      <c r="LYS929" s="477"/>
      <c r="LYT929" s="477"/>
      <c r="LYU929" s="477"/>
      <c r="LYV929" s="477"/>
      <c r="LYW929" s="477"/>
      <c r="LYX929" s="477"/>
      <c r="LYY929" s="477"/>
      <c r="LYZ929" s="477"/>
      <c r="LZA929" s="477"/>
      <c r="LZB929" s="477"/>
      <c r="LZC929" s="477"/>
      <c r="LZD929" s="477"/>
      <c r="LZE929" s="477"/>
      <c r="LZF929" s="477"/>
      <c r="LZG929" s="477"/>
      <c r="LZH929" s="477"/>
      <c r="LZI929" s="477"/>
      <c r="LZJ929" s="477"/>
      <c r="LZK929" s="477"/>
      <c r="LZL929" s="477"/>
      <c r="LZM929" s="477"/>
      <c r="LZN929" s="477"/>
      <c r="LZO929" s="477"/>
      <c r="LZP929" s="477"/>
      <c r="LZQ929" s="477"/>
      <c r="LZR929" s="477"/>
      <c r="LZS929" s="477"/>
      <c r="LZT929" s="477"/>
      <c r="LZU929" s="477"/>
      <c r="LZV929" s="477"/>
      <c r="LZW929" s="477"/>
      <c r="LZX929" s="477"/>
      <c r="LZY929" s="477"/>
      <c r="LZZ929" s="477"/>
      <c r="MAA929" s="477"/>
      <c r="MAB929" s="477"/>
      <c r="MAC929" s="477"/>
      <c r="MAD929" s="477"/>
      <c r="MAE929" s="477"/>
      <c r="MAF929" s="477"/>
      <c r="MAG929" s="477"/>
      <c r="MAH929" s="477"/>
      <c r="MAI929" s="477"/>
      <c r="MAJ929" s="477"/>
      <c r="MAK929" s="477"/>
      <c r="MAL929" s="477"/>
      <c r="MAM929" s="477"/>
      <c r="MAN929" s="477"/>
      <c r="MAO929" s="477"/>
      <c r="MAP929" s="477"/>
      <c r="MAQ929" s="477"/>
      <c r="MAR929" s="477"/>
      <c r="MAS929" s="477"/>
      <c r="MAT929" s="477"/>
      <c r="MAU929" s="477"/>
      <c r="MAV929" s="477"/>
      <c r="MAW929" s="477"/>
      <c r="MAX929" s="477"/>
      <c r="MAY929" s="477"/>
      <c r="MAZ929" s="477"/>
      <c r="MBA929" s="477"/>
      <c r="MBB929" s="477"/>
      <c r="MBC929" s="477"/>
      <c r="MBD929" s="477"/>
      <c r="MBE929" s="477"/>
      <c r="MBF929" s="477"/>
      <c r="MBG929" s="477"/>
      <c r="MBH929" s="477"/>
      <c r="MBI929" s="477"/>
      <c r="MBJ929" s="477"/>
      <c r="MBK929" s="477"/>
      <c r="MBL929" s="477"/>
      <c r="MBM929" s="477"/>
      <c r="MBN929" s="477"/>
      <c r="MBO929" s="477"/>
      <c r="MBP929" s="477"/>
      <c r="MBQ929" s="477"/>
      <c r="MBR929" s="477"/>
      <c r="MBS929" s="477"/>
      <c r="MBT929" s="477"/>
      <c r="MBU929" s="477"/>
      <c r="MBV929" s="477"/>
      <c r="MBW929" s="477"/>
      <c r="MBX929" s="477"/>
      <c r="MBY929" s="477"/>
      <c r="MBZ929" s="477"/>
      <c r="MCA929" s="477"/>
      <c r="MCB929" s="477"/>
      <c r="MCC929" s="477"/>
      <c r="MCD929" s="477"/>
      <c r="MCE929" s="477"/>
      <c r="MCF929" s="477"/>
      <c r="MCG929" s="477"/>
      <c r="MCH929" s="477"/>
      <c r="MCI929" s="477"/>
      <c r="MCJ929" s="477"/>
      <c r="MCK929" s="477"/>
      <c r="MCL929" s="477"/>
      <c r="MCM929" s="477"/>
      <c r="MCN929" s="477"/>
      <c r="MCO929" s="477"/>
      <c r="MCP929" s="477"/>
      <c r="MCQ929" s="477"/>
      <c r="MCR929" s="477"/>
      <c r="MCS929" s="477"/>
      <c r="MCT929" s="477"/>
      <c r="MCU929" s="477"/>
      <c r="MCV929" s="477"/>
      <c r="MCW929" s="477"/>
      <c r="MCX929" s="477"/>
      <c r="MCY929" s="477"/>
      <c r="MCZ929" s="477"/>
      <c r="MDA929" s="477"/>
      <c r="MDB929" s="477"/>
      <c r="MDC929" s="477"/>
      <c r="MDD929" s="477"/>
      <c r="MDE929" s="477"/>
      <c r="MDF929" s="477"/>
      <c r="MDG929" s="477"/>
      <c r="MDH929" s="477"/>
      <c r="MDI929" s="477"/>
      <c r="MDJ929" s="477"/>
      <c r="MDK929" s="477"/>
      <c r="MDL929" s="477"/>
      <c r="MDM929" s="477"/>
      <c r="MDN929" s="477"/>
      <c r="MDO929" s="477"/>
      <c r="MDP929" s="477"/>
      <c r="MDQ929" s="477"/>
      <c r="MDR929" s="477"/>
      <c r="MDS929" s="477"/>
      <c r="MDT929" s="477"/>
      <c r="MDU929" s="477"/>
      <c r="MDV929" s="477"/>
      <c r="MDW929" s="477"/>
      <c r="MDX929" s="477"/>
      <c r="MDY929" s="477"/>
      <c r="MDZ929" s="477"/>
      <c r="MEA929" s="477"/>
      <c r="MEB929" s="477"/>
      <c r="MEC929" s="477"/>
      <c r="MED929" s="477"/>
      <c r="MEE929" s="477"/>
      <c r="MEF929" s="477"/>
      <c r="MEG929" s="477"/>
      <c r="MEH929" s="477"/>
      <c r="MEI929" s="477"/>
      <c r="MEJ929" s="477"/>
      <c r="MEK929" s="477"/>
      <c r="MEL929" s="477"/>
      <c r="MEM929" s="477"/>
      <c r="MEN929" s="477"/>
      <c r="MEO929" s="477"/>
      <c r="MEP929" s="477"/>
      <c r="MEQ929" s="477"/>
      <c r="MER929" s="477"/>
      <c r="MES929" s="477"/>
      <c r="MET929" s="477"/>
      <c r="MEU929" s="477"/>
      <c r="MEV929" s="477"/>
      <c r="MEW929" s="477"/>
      <c r="MEX929" s="477"/>
      <c r="MEY929" s="477"/>
      <c r="MEZ929" s="477"/>
      <c r="MFA929" s="477"/>
      <c r="MFB929" s="477"/>
      <c r="MFC929" s="477"/>
      <c r="MFD929" s="477"/>
      <c r="MFE929" s="477"/>
      <c r="MFF929" s="477"/>
      <c r="MFG929" s="477"/>
      <c r="MFH929" s="477"/>
      <c r="MFI929" s="477"/>
      <c r="MFJ929" s="477"/>
      <c r="MFK929" s="477"/>
      <c r="MFL929" s="477"/>
      <c r="MFM929" s="477"/>
      <c r="MFN929" s="477"/>
      <c r="MFO929" s="477"/>
      <c r="MFP929" s="477"/>
      <c r="MFQ929" s="477"/>
      <c r="MFR929" s="477"/>
      <c r="MFS929" s="477"/>
      <c r="MFT929" s="477"/>
      <c r="MFU929" s="477"/>
      <c r="MFV929" s="477"/>
      <c r="MFW929" s="477"/>
      <c r="MFX929" s="477"/>
      <c r="MFY929" s="477"/>
      <c r="MFZ929" s="477"/>
      <c r="MGA929" s="477"/>
      <c r="MGB929" s="477"/>
      <c r="MGC929" s="477"/>
      <c r="MGD929" s="477"/>
      <c r="MGE929" s="477"/>
      <c r="MGF929" s="477"/>
      <c r="MGG929" s="477"/>
      <c r="MGH929" s="477"/>
      <c r="MGI929" s="477"/>
      <c r="MGJ929" s="477"/>
      <c r="MGK929" s="477"/>
      <c r="MGL929" s="477"/>
      <c r="MGM929" s="477"/>
      <c r="MGN929" s="477"/>
      <c r="MGO929" s="477"/>
      <c r="MGP929" s="477"/>
      <c r="MGQ929" s="477"/>
      <c r="MGR929" s="477"/>
      <c r="MGS929" s="477"/>
      <c r="MGT929" s="477"/>
      <c r="MGU929" s="477"/>
      <c r="MGV929" s="477"/>
      <c r="MGW929" s="477"/>
      <c r="MGX929" s="477"/>
      <c r="MGY929" s="477"/>
      <c r="MGZ929" s="477"/>
      <c r="MHA929" s="477"/>
      <c r="MHB929" s="477"/>
      <c r="MHC929" s="477"/>
      <c r="MHD929" s="477"/>
      <c r="MHE929" s="477"/>
      <c r="MHF929" s="477"/>
      <c r="MHG929" s="477"/>
      <c r="MHH929" s="477"/>
      <c r="MHI929" s="477"/>
      <c r="MHJ929" s="477"/>
      <c r="MHK929" s="477"/>
      <c r="MHL929" s="477"/>
      <c r="MHM929" s="477"/>
      <c r="MHN929" s="477"/>
      <c r="MHO929" s="477"/>
      <c r="MHP929" s="477"/>
      <c r="MHQ929" s="477"/>
      <c r="MHR929" s="477"/>
      <c r="MHS929" s="477"/>
      <c r="MHT929" s="477"/>
      <c r="MHU929" s="477"/>
      <c r="MHV929" s="477"/>
      <c r="MHW929" s="477"/>
      <c r="MHX929" s="477"/>
      <c r="MHY929" s="477"/>
      <c r="MHZ929" s="477"/>
      <c r="MIA929" s="477"/>
      <c r="MIB929" s="477"/>
      <c r="MIC929" s="477"/>
      <c r="MID929" s="477"/>
      <c r="MIE929" s="477"/>
      <c r="MIF929" s="477"/>
      <c r="MIG929" s="477"/>
      <c r="MIH929" s="477"/>
      <c r="MII929" s="477"/>
      <c r="MIJ929" s="477"/>
      <c r="MIK929" s="477"/>
      <c r="MIL929" s="477"/>
      <c r="MIM929" s="477"/>
      <c r="MIN929" s="477"/>
      <c r="MIO929" s="477"/>
      <c r="MIP929" s="477"/>
      <c r="MIQ929" s="477"/>
      <c r="MIR929" s="477"/>
      <c r="MIS929" s="477"/>
      <c r="MIT929" s="477"/>
      <c r="MIU929" s="477"/>
      <c r="MIV929" s="477"/>
      <c r="MIW929" s="477"/>
      <c r="MIX929" s="477"/>
      <c r="MIY929" s="477"/>
      <c r="MIZ929" s="477"/>
      <c r="MJA929" s="477"/>
      <c r="MJB929" s="477"/>
      <c r="MJC929" s="477"/>
      <c r="MJD929" s="477"/>
      <c r="MJE929" s="477"/>
      <c r="MJF929" s="477"/>
      <c r="MJG929" s="477"/>
      <c r="MJH929" s="477"/>
      <c r="MJI929" s="477"/>
      <c r="MJJ929" s="477"/>
      <c r="MJK929" s="477"/>
      <c r="MJL929" s="477"/>
      <c r="MJM929" s="477"/>
      <c r="MJN929" s="477"/>
      <c r="MJO929" s="477"/>
      <c r="MJP929" s="477"/>
      <c r="MJQ929" s="477"/>
      <c r="MJR929" s="477"/>
      <c r="MJS929" s="477"/>
      <c r="MJT929" s="477"/>
      <c r="MJU929" s="477"/>
      <c r="MJV929" s="477"/>
      <c r="MJW929" s="477"/>
      <c r="MJX929" s="477"/>
      <c r="MJY929" s="477"/>
      <c r="MJZ929" s="477"/>
      <c r="MKA929" s="477"/>
      <c r="MKB929" s="477"/>
      <c r="MKC929" s="477"/>
      <c r="MKD929" s="477"/>
      <c r="MKE929" s="477"/>
      <c r="MKF929" s="477"/>
      <c r="MKG929" s="477"/>
      <c r="MKH929" s="477"/>
      <c r="MKI929" s="477"/>
      <c r="MKJ929" s="477"/>
      <c r="MKK929" s="477"/>
      <c r="MKL929" s="477"/>
      <c r="MKM929" s="477"/>
      <c r="MKN929" s="477"/>
      <c r="MKO929" s="477"/>
      <c r="MKP929" s="477"/>
      <c r="MKQ929" s="477"/>
      <c r="MKR929" s="477"/>
      <c r="MKS929" s="477"/>
      <c r="MKT929" s="477"/>
      <c r="MKU929" s="477"/>
      <c r="MKV929" s="477"/>
      <c r="MKW929" s="477"/>
      <c r="MKX929" s="477"/>
      <c r="MKY929" s="477"/>
      <c r="MKZ929" s="477"/>
      <c r="MLA929" s="477"/>
      <c r="MLB929" s="477"/>
      <c r="MLC929" s="477"/>
      <c r="MLD929" s="477"/>
      <c r="MLE929" s="477"/>
      <c r="MLF929" s="477"/>
      <c r="MLG929" s="477"/>
      <c r="MLH929" s="477"/>
      <c r="MLI929" s="477"/>
      <c r="MLJ929" s="477"/>
      <c r="MLK929" s="477"/>
      <c r="MLL929" s="477"/>
      <c r="MLM929" s="477"/>
      <c r="MLN929" s="477"/>
      <c r="MLO929" s="477"/>
      <c r="MLP929" s="477"/>
      <c r="MLQ929" s="477"/>
      <c r="MLR929" s="477"/>
      <c r="MLS929" s="477"/>
      <c r="MLT929" s="477"/>
      <c r="MLU929" s="477"/>
      <c r="MLV929" s="477"/>
      <c r="MLW929" s="477"/>
      <c r="MLX929" s="477"/>
      <c r="MLY929" s="477"/>
      <c r="MLZ929" s="477"/>
      <c r="MMA929" s="477"/>
      <c r="MMB929" s="477"/>
      <c r="MMC929" s="477"/>
      <c r="MMD929" s="477"/>
      <c r="MME929" s="477"/>
      <c r="MMF929" s="477"/>
      <c r="MMG929" s="477"/>
      <c r="MMH929" s="477"/>
      <c r="MMI929" s="477"/>
      <c r="MMJ929" s="477"/>
      <c r="MMK929" s="477"/>
      <c r="MML929" s="477"/>
      <c r="MMM929" s="477"/>
      <c r="MMN929" s="477"/>
      <c r="MMO929" s="477"/>
      <c r="MMP929" s="477"/>
      <c r="MMQ929" s="477"/>
      <c r="MMR929" s="477"/>
      <c r="MMS929" s="477"/>
      <c r="MMT929" s="477"/>
      <c r="MMU929" s="477"/>
      <c r="MMV929" s="477"/>
      <c r="MMW929" s="477"/>
      <c r="MMX929" s="477"/>
      <c r="MMY929" s="477"/>
      <c r="MMZ929" s="477"/>
      <c r="MNA929" s="477"/>
      <c r="MNB929" s="477"/>
      <c r="MNC929" s="477"/>
      <c r="MND929" s="477"/>
      <c r="MNE929" s="477"/>
      <c r="MNF929" s="477"/>
      <c r="MNG929" s="477"/>
      <c r="MNH929" s="477"/>
      <c r="MNI929" s="477"/>
      <c r="MNJ929" s="477"/>
      <c r="MNK929" s="477"/>
      <c r="MNL929" s="477"/>
      <c r="MNM929" s="477"/>
      <c r="MNN929" s="477"/>
      <c r="MNO929" s="477"/>
      <c r="MNP929" s="477"/>
      <c r="MNQ929" s="477"/>
      <c r="MNR929" s="477"/>
      <c r="MNS929" s="477"/>
      <c r="MNT929" s="477"/>
      <c r="MNU929" s="477"/>
      <c r="MNV929" s="477"/>
      <c r="MNW929" s="477"/>
      <c r="MNX929" s="477"/>
      <c r="MNY929" s="477"/>
      <c r="MNZ929" s="477"/>
      <c r="MOA929" s="477"/>
      <c r="MOB929" s="477"/>
      <c r="MOC929" s="477"/>
      <c r="MOD929" s="477"/>
      <c r="MOE929" s="477"/>
      <c r="MOF929" s="477"/>
      <c r="MOG929" s="477"/>
      <c r="MOH929" s="477"/>
      <c r="MOI929" s="477"/>
      <c r="MOJ929" s="477"/>
      <c r="MOK929" s="477"/>
      <c r="MOL929" s="477"/>
      <c r="MOM929" s="477"/>
      <c r="MON929" s="477"/>
      <c r="MOO929" s="477"/>
      <c r="MOP929" s="477"/>
      <c r="MOQ929" s="477"/>
      <c r="MOR929" s="477"/>
      <c r="MOS929" s="477"/>
      <c r="MOT929" s="477"/>
      <c r="MOU929" s="477"/>
      <c r="MOV929" s="477"/>
      <c r="MOW929" s="477"/>
      <c r="MOX929" s="477"/>
      <c r="MOY929" s="477"/>
      <c r="MOZ929" s="477"/>
      <c r="MPA929" s="477"/>
      <c r="MPB929" s="477"/>
      <c r="MPC929" s="477"/>
      <c r="MPD929" s="477"/>
      <c r="MPE929" s="477"/>
      <c r="MPF929" s="477"/>
      <c r="MPG929" s="477"/>
      <c r="MPH929" s="477"/>
      <c r="MPI929" s="477"/>
      <c r="MPJ929" s="477"/>
      <c r="MPK929" s="477"/>
      <c r="MPL929" s="477"/>
      <c r="MPM929" s="477"/>
      <c r="MPN929" s="477"/>
      <c r="MPO929" s="477"/>
      <c r="MPP929" s="477"/>
      <c r="MPQ929" s="477"/>
      <c r="MPR929" s="477"/>
      <c r="MPS929" s="477"/>
      <c r="MPT929" s="477"/>
      <c r="MPU929" s="477"/>
      <c r="MPV929" s="477"/>
      <c r="MPW929" s="477"/>
      <c r="MPX929" s="477"/>
      <c r="MPY929" s="477"/>
      <c r="MPZ929" s="477"/>
      <c r="MQA929" s="477"/>
      <c r="MQB929" s="477"/>
      <c r="MQC929" s="477"/>
      <c r="MQD929" s="477"/>
      <c r="MQE929" s="477"/>
      <c r="MQF929" s="477"/>
      <c r="MQG929" s="477"/>
      <c r="MQH929" s="477"/>
      <c r="MQI929" s="477"/>
      <c r="MQJ929" s="477"/>
      <c r="MQK929" s="477"/>
      <c r="MQL929" s="477"/>
      <c r="MQM929" s="477"/>
      <c r="MQN929" s="477"/>
      <c r="MQO929" s="477"/>
      <c r="MQP929" s="477"/>
      <c r="MQQ929" s="477"/>
      <c r="MQR929" s="477"/>
      <c r="MQS929" s="477"/>
      <c r="MQT929" s="477"/>
      <c r="MQU929" s="477"/>
      <c r="MQV929" s="477"/>
      <c r="MQW929" s="477"/>
      <c r="MQX929" s="477"/>
      <c r="MQY929" s="477"/>
      <c r="MQZ929" s="477"/>
      <c r="MRA929" s="477"/>
      <c r="MRB929" s="477"/>
      <c r="MRC929" s="477"/>
      <c r="MRD929" s="477"/>
      <c r="MRE929" s="477"/>
      <c r="MRF929" s="477"/>
      <c r="MRG929" s="477"/>
      <c r="MRH929" s="477"/>
      <c r="MRI929" s="477"/>
      <c r="MRJ929" s="477"/>
      <c r="MRK929" s="477"/>
      <c r="MRL929" s="477"/>
      <c r="MRM929" s="477"/>
      <c r="MRN929" s="477"/>
      <c r="MRO929" s="477"/>
      <c r="MRP929" s="477"/>
      <c r="MRQ929" s="477"/>
      <c r="MRR929" s="477"/>
      <c r="MRS929" s="477"/>
      <c r="MRT929" s="477"/>
      <c r="MRU929" s="477"/>
      <c r="MRV929" s="477"/>
      <c r="MRW929" s="477"/>
      <c r="MRX929" s="477"/>
      <c r="MRY929" s="477"/>
      <c r="MRZ929" s="477"/>
      <c r="MSA929" s="477"/>
      <c r="MSB929" s="477"/>
      <c r="MSC929" s="477"/>
      <c r="MSD929" s="477"/>
      <c r="MSE929" s="477"/>
      <c r="MSF929" s="477"/>
      <c r="MSG929" s="477"/>
      <c r="MSH929" s="477"/>
      <c r="MSI929" s="477"/>
      <c r="MSJ929" s="477"/>
      <c r="MSK929" s="477"/>
      <c r="MSL929" s="477"/>
      <c r="MSM929" s="477"/>
      <c r="MSN929" s="477"/>
      <c r="MSO929" s="477"/>
      <c r="MSP929" s="477"/>
      <c r="MSQ929" s="477"/>
      <c r="MSR929" s="477"/>
      <c r="MSS929" s="477"/>
      <c r="MST929" s="477"/>
      <c r="MSU929" s="477"/>
      <c r="MSV929" s="477"/>
      <c r="MSW929" s="477"/>
      <c r="MSX929" s="477"/>
      <c r="MSY929" s="477"/>
      <c r="MSZ929" s="477"/>
      <c r="MTA929" s="477"/>
      <c r="MTB929" s="477"/>
      <c r="MTC929" s="477"/>
      <c r="MTD929" s="477"/>
      <c r="MTE929" s="477"/>
      <c r="MTF929" s="477"/>
      <c r="MTG929" s="477"/>
      <c r="MTH929" s="477"/>
      <c r="MTI929" s="477"/>
      <c r="MTJ929" s="477"/>
      <c r="MTK929" s="477"/>
      <c r="MTL929" s="477"/>
      <c r="MTM929" s="477"/>
      <c r="MTN929" s="477"/>
      <c r="MTO929" s="477"/>
      <c r="MTP929" s="477"/>
      <c r="MTQ929" s="477"/>
      <c r="MTR929" s="477"/>
      <c r="MTS929" s="477"/>
      <c r="MTT929" s="477"/>
      <c r="MTU929" s="477"/>
      <c r="MTV929" s="477"/>
      <c r="MTW929" s="477"/>
      <c r="MTX929" s="477"/>
      <c r="MTY929" s="477"/>
      <c r="MTZ929" s="477"/>
      <c r="MUA929" s="477"/>
      <c r="MUB929" s="477"/>
      <c r="MUC929" s="477"/>
      <c r="MUD929" s="477"/>
      <c r="MUE929" s="477"/>
      <c r="MUF929" s="477"/>
      <c r="MUG929" s="477"/>
      <c r="MUH929" s="477"/>
      <c r="MUI929" s="477"/>
      <c r="MUJ929" s="477"/>
      <c r="MUK929" s="477"/>
      <c r="MUL929" s="477"/>
      <c r="MUM929" s="477"/>
      <c r="MUN929" s="477"/>
      <c r="MUO929" s="477"/>
      <c r="MUP929" s="477"/>
      <c r="MUQ929" s="477"/>
      <c r="MUR929" s="477"/>
      <c r="MUS929" s="477"/>
      <c r="MUT929" s="477"/>
      <c r="MUU929" s="477"/>
      <c r="MUV929" s="477"/>
      <c r="MUW929" s="477"/>
      <c r="MUX929" s="477"/>
      <c r="MUY929" s="477"/>
      <c r="MUZ929" s="477"/>
      <c r="MVA929" s="477"/>
      <c r="MVB929" s="477"/>
      <c r="MVC929" s="477"/>
      <c r="MVD929" s="477"/>
      <c r="MVE929" s="477"/>
      <c r="MVF929" s="477"/>
      <c r="MVG929" s="477"/>
      <c r="MVH929" s="477"/>
      <c r="MVI929" s="477"/>
      <c r="MVJ929" s="477"/>
      <c r="MVK929" s="477"/>
      <c r="MVL929" s="477"/>
      <c r="MVM929" s="477"/>
      <c r="MVN929" s="477"/>
      <c r="MVO929" s="477"/>
      <c r="MVP929" s="477"/>
      <c r="MVQ929" s="477"/>
      <c r="MVR929" s="477"/>
      <c r="MVS929" s="477"/>
      <c r="MVT929" s="477"/>
      <c r="MVU929" s="477"/>
      <c r="MVV929" s="477"/>
      <c r="MVW929" s="477"/>
      <c r="MVX929" s="477"/>
      <c r="MVY929" s="477"/>
      <c r="MVZ929" s="477"/>
      <c r="MWA929" s="477"/>
      <c r="MWB929" s="477"/>
      <c r="MWC929" s="477"/>
      <c r="MWD929" s="477"/>
      <c r="MWE929" s="477"/>
      <c r="MWF929" s="477"/>
      <c r="MWG929" s="477"/>
      <c r="MWH929" s="477"/>
      <c r="MWI929" s="477"/>
      <c r="MWJ929" s="477"/>
      <c r="MWK929" s="477"/>
      <c r="MWL929" s="477"/>
      <c r="MWM929" s="477"/>
      <c r="MWN929" s="477"/>
      <c r="MWO929" s="477"/>
      <c r="MWP929" s="477"/>
      <c r="MWQ929" s="477"/>
      <c r="MWR929" s="477"/>
      <c r="MWS929" s="477"/>
      <c r="MWT929" s="477"/>
      <c r="MWU929" s="477"/>
      <c r="MWV929" s="477"/>
      <c r="MWW929" s="477"/>
      <c r="MWX929" s="477"/>
      <c r="MWY929" s="477"/>
      <c r="MWZ929" s="477"/>
      <c r="MXA929" s="477"/>
      <c r="MXB929" s="477"/>
      <c r="MXC929" s="477"/>
      <c r="MXD929" s="477"/>
      <c r="MXE929" s="477"/>
      <c r="MXF929" s="477"/>
      <c r="MXG929" s="477"/>
      <c r="MXH929" s="477"/>
      <c r="MXI929" s="477"/>
      <c r="MXJ929" s="477"/>
      <c r="MXK929" s="477"/>
      <c r="MXL929" s="477"/>
      <c r="MXM929" s="477"/>
      <c r="MXN929" s="477"/>
      <c r="MXO929" s="477"/>
      <c r="MXP929" s="477"/>
      <c r="MXQ929" s="477"/>
      <c r="MXR929" s="477"/>
      <c r="MXS929" s="477"/>
      <c r="MXT929" s="477"/>
      <c r="MXU929" s="477"/>
      <c r="MXV929" s="477"/>
      <c r="MXW929" s="477"/>
      <c r="MXX929" s="477"/>
      <c r="MXY929" s="477"/>
      <c r="MXZ929" s="477"/>
      <c r="MYA929" s="477"/>
      <c r="MYB929" s="477"/>
      <c r="MYC929" s="477"/>
      <c r="MYD929" s="477"/>
      <c r="MYE929" s="477"/>
      <c r="MYF929" s="477"/>
      <c r="MYG929" s="477"/>
      <c r="MYH929" s="477"/>
      <c r="MYI929" s="477"/>
      <c r="MYJ929" s="477"/>
      <c r="MYK929" s="477"/>
      <c r="MYL929" s="477"/>
      <c r="MYM929" s="477"/>
      <c r="MYN929" s="477"/>
      <c r="MYO929" s="477"/>
      <c r="MYP929" s="477"/>
      <c r="MYQ929" s="477"/>
      <c r="MYR929" s="477"/>
      <c r="MYS929" s="477"/>
      <c r="MYT929" s="477"/>
      <c r="MYU929" s="477"/>
      <c r="MYV929" s="477"/>
      <c r="MYW929" s="477"/>
      <c r="MYX929" s="477"/>
      <c r="MYY929" s="477"/>
      <c r="MYZ929" s="477"/>
      <c r="MZA929" s="477"/>
      <c r="MZB929" s="477"/>
      <c r="MZC929" s="477"/>
      <c r="MZD929" s="477"/>
      <c r="MZE929" s="477"/>
      <c r="MZF929" s="477"/>
      <c r="MZG929" s="477"/>
      <c r="MZH929" s="477"/>
      <c r="MZI929" s="477"/>
      <c r="MZJ929" s="477"/>
      <c r="MZK929" s="477"/>
      <c r="MZL929" s="477"/>
      <c r="MZM929" s="477"/>
      <c r="MZN929" s="477"/>
      <c r="MZO929" s="477"/>
      <c r="MZP929" s="477"/>
      <c r="MZQ929" s="477"/>
      <c r="MZR929" s="477"/>
      <c r="MZS929" s="477"/>
      <c r="MZT929" s="477"/>
      <c r="MZU929" s="477"/>
      <c r="MZV929" s="477"/>
      <c r="MZW929" s="477"/>
      <c r="MZX929" s="477"/>
      <c r="MZY929" s="477"/>
      <c r="MZZ929" s="477"/>
      <c r="NAA929" s="477"/>
      <c r="NAB929" s="477"/>
      <c r="NAC929" s="477"/>
      <c r="NAD929" s="477"/>
      <c r="NAE929" s="477"/>
      <c r="NAF929" s="477"/>
      <c r="NAG929" s="477"/>
      <c r="NAH929" s="477"/>
      <c r="NAI929" s="477"/>
      <c r="NAJ929" s="477"/>
      <c r="NAK929" s="477"/>
      <c r="NAL929" s="477"/>
      <c r="NAM929" s="477"/>
      <c r="NAN929" s="477"/>
      <c r="NAO929" s="477"/>
      <c r="NAP929" s="477"/>
      <c r="NAQ929" s="477"/>
      <c r="NAR929" s="477"/>
      <c r="NAS929" s="477"/>
      <c r="NAT929" s="477"/>
      <c r="NAU929" s="477"/>
      <c r="NAV929" s="477"/>
      <c r="NAW929" s="477"/>
      <c r="NAX929" s="477"/>
      <c r="NAY929" s="477"/>
      <c r="NAZ929" s="477"/>
      <c r="NBA929" s="477"/>
      <c r="NBB929" s="477"/>
      <c r="NBC929" s="477"/>
      <c r="NBD929" s="477"/>
      <c r="NBE929" s="477"/>
      <c r="NBF929" s="477"/>
      <c r="NBG929" s="477"/>
      <c r="NBH929" s="477"/>
      <c r="NBI929" s="477"/>
      <c r="NBJ929" s="477"/>
      <c r="NBK929" s="477"/>
      <c r="NBL929" s="477"/>
      <c r="NBM929" s="477"/>
      <c r="NBN929" s="477"/>
      <c r="NBO929" s="477"/>
      <c r="NBP929" s="477"/>
      <c r="NBQ929" s="477"/>
      <c r="NBR929" s="477"/>
      <c r="NBS929" s="477"/>
      <c r="NBT929" s="477"/>
      <c r="NBU929" s="477"/>
      <c r="NBV929" s="477"/>
      <c r="NBW929" s="477"/>
      <c r="NBX929" s="477"/>
      <c r="NBY929" s="477"/>
      <c r="NBZ929" s="477"/>
      <c r="NCA929" s="477"/>
      <c r="NCB929" s="477"/>
      <c r="NCC929" s="477"/>
      <c r="NCD929" s="477"/>
      <c r="NCE929" s="477"/>
      <c r="NCF929" s="477"/>
      <c r="NCG929" s="477"/>
      <c r="NCH929" s="477"/>
      <c r="NCI929" s="477"/>
      <c r="NCJ929" s="477"/>
      <c r="NCK929" s="477"/>
      <c r="NCL929" s="477"/>
      <c r="NCM929" s="477"/>
      <c r="NCN929" s="477"/>
      <c r="NCO929" s="477"/>
      <c r="NCP929" s="477"/>
      <c r="NCQ929" s="477"/>
      <c r="NCR929" s="477"/>
      <c r="NCS929" s="477"/>
      <c r="NCT929" s="477"/>
      <c r="NCU929" s="477"/>
      <c r="NCV929" s="477"/>
      <c r="NCW929" s="477"/>
      <c r="NCX929" s="477"/>
      <c r="NCY929" s="477"/>
      <c r="NCZ929" s="477"/>
      <c r="NDA929" s="477"/>
      <c r="NDB929" s="477"/>
      <c r="NDC929" s="477"/>
      <c r="NDD929" s="477"/>
      <c r="NDE929" s="477"/>
      <c r="NDF929" s="477"/>
      <c r="NDG929" s="477"/>
      <c r="NDH929" s="477"/>
      <c r="NDI929" s="477"/>
      <c r="NDJ929" s="477"/>
      <c r="NDK929" s="477"/>
      <c r="NDL929" s="477"/>
      <c r="NDM929" s="477"/>
      <c r="NDN929" s="477"/>
      <c r="NDO929" s="477"/>
      <c r="NDP929" s="477"/>
      <c r="NDQ929" s="477"/>
      <c r="NDR929" s="477"/>
      <c r="NDS929" s="477"/>
      <c r="NDT929" s="477"/>
      <c r="NDU929" s="477"/>
      <c r="NDV929" s="477"/>
      <c r="NDW929" s="477"/>
      <c r="NDX929" s="477"/>
      <c r="NDY929" s="477"/>
      <c r="NDZ929" s="477"/>
      <c r="NEA929" s="477"/>
      <c r="NEB929" s="477"/>
      <c r="NEC929" s="477"/>
      <c r="NED929" s="477"/>
      <c r="NEE929" s="477"/>
      <c r="NEF929" s="477"/>
      <c r="NEG929" s="477"/>
      <c r="NEH929" s="477"/>
      <c r="NEI929" s="477"/>
      <c r="NEJ929" s="477"/>
      <c r="NEK929" s="477"/>
      <c r="NEL929" s="477"/>
      <c r="NEM929" s="477"/>
      <c r="NEN929" s="477"/>
      <c r="NEO929" s="477"/>
      <c r="NEP929" s="477"/>
      <c r="NEQ929" s="477"/>
      <c r="NER929" s="477"/>
      <c r="NES929" s="477"/>
      <c r="NET929" s="477"/>
      <c r="NEU929" s="477"/>
      <c r="NEV929" s="477"/>
      <c r="NEW929" s="477"/>
      <c r="NEX929" s="477"/>
      <c r="NEY929" s="477"/>
      <c r="NEZ929" s="477"/>
      <c r="NFA929" s="477"/>
      <c r="NFB929" s="477"/>
      <c r="NFC929" s="477"/>
      <c r="NFD929" s="477"/>
      <c r="NFE929" s="477"/>
      <c r="NFF929" s="477"/>
      <c r="NFG929" s="477"/>
      <c r="NFH929" s="477"/>
      <c r="NFI929" s="477"/>
      <c r="NFJ929" s="477"/>
      <c r="NFK929" s="477"/>
      <c r="NFL929" s="477"/>
      <c r="NFM929" s="477"/>
      <c r="NFN929" s="477"/>
      <c r="NFO929" s="477"/>
      <c r="NFP929" s="477"/>
      <c r="NFQ929" s="477"/>
      <c r="NFR929" s="477"/>
      <c r="NFS929" s="477"/>
      <c r="NFT929" s="477"/>
      <c r="NFU929" s="477"/>
      <c r="NFV929" s="477"/>
      <c r="NFW929" s="477"/>
      <c r="NFX929" s="477"/>
      <c r="NFY929" s="477"/>
      <c r="NFZ929" s="477"/>
      <c r="NGA929" s="477"/>
      <c r="NGB929" s="477"/>
      <c r="NGC929" s="477"/>
      <c r="NGD929" s="477"/>
      <c r="NGE929" s="477"/>
      <c r="NGF929" s="477"/>
      <c r="NGG929" s="477"/>
      <c r="NGH929" s="477"/>
      <c r="NGI929" s="477"/>
      <c r="NGJ929" s="477"/>
      <c r="NGK929" s="477"/>
      <c r="NGL929" s="477"/>
      <c r="NGM929" s="477"/>
      <c r="NGN929" s="477"/>
      <c r="NGO929" s="477"/>
      <c r="NGP929" s="477"/>
      <c r="NGQ929" s="477"/>
      <c r="NGR929" s="477"/>
      <c r="NGS929" s="477"/>
      <c r="NGT929" s="477"/>
      <c r="NGU929" s="477"/>
      <c r="NGV929" s="477"/>
      <c r="NGW929" s="477"/>
      <c r="NGX929" s="477"/>
      <c r="NGY929" s="477"/>
      <c r="NGZ929" s="477"/>
      <c r="NHA929" s="477"/>
      <c r="NHB929" s="477"/>
      <c r="NHC929" s="477"/>
      <c r="NHD929" s="477"/>
      <c r="NHE929" s="477"/>
      <c r="NHF929" s="477"/>
      <c r="NHG929" s="477"/>
      <c r="NHH929" s="477"/>
      <c r="NHI929" s="477"/>
      <c r="NHJ929" s="477"/>
      <c r="NHK929" s="477"/>
      <c r="NHL929" s="477"/>
      <c r="NHM929" s="477"/>
      <c r="NHN929" s="477"/>
      <c r="NHO929" s="477"/>
      <c r="NHP929" s="477"/>
      <c r="NHQ929" s="477"/>
      <c r="NHR929" s="477"/>
      <c r="NHS929" s="477"/>
      <c r="NHT929" s="477"/>
      <c r="NHU929" s="477"/>
      <c r="NHV929" s="477"/>
      <c r="NHW929" s="477"/>
      <c r="NHX929" s="477"/>
      <c r="NHY929" s="477"/>
      <c r="NHZ929" s="477"/>
      <c r="NIA929" s="477"/>
      <c r="NIB929" s="477"/>
      <c r="NIC929" s="477"/>
      <c r="NID929" s="477"/>
      <c r="NIE929" s="477"/>
      <c r="NIF929" s="477"/>
      <c r="NIG929" s="477"/>
      <c r="NIH929" s="477"/>
      <c r="NII929" s="477"/>
      <c r="NIJ929" s="477"/>
      <c r="NIK929" s="477"/>
      <c r="NIL929" s="477"/>
      <c r="NIM929" s="477"/>
      <c r="NIN929" s="477"/>
      <c r="NIO929" s="477"/>
      <c r="NIP929" s="477"/>
      <c r="NIQ929" s="477"/>
      <c r="NIR929" s="477"/>
      <c r="NIS929" s="477"/>
      <c r="NIT929" s="477"/>
      <c r="NIU929" s="477"/>
      <c r="NIV929" s="477"/>
      <c r="NIW929" s="477"/>
      <c r="NIX929" s="477"/>
      <c r="NIY929" s="477"/>
      <c r="NIZ929" s="477"/>
      <c r="NJA929" s="477"/>
      <c r="NJB929" s="477"/>
      <c r="NJC929" s="477"/>
      <c r="NJD929" s="477"/>
      <c r="NJE929" s="477"/>
      <c r="NJF929" s="477"/>
      <c r="NJG929" s="477"/>
      <c r="NJH929" s="477"/>
      <c r="NJI929" s="477"/>
      <c r="NJJ929" s="477"/>
      <c r="NJK929" s="477"/>
      <c r="NJL929" s="477"/>
      <c r="NJM929" s="477"/>
      <c r="NJN929" s="477"/>
      <c r="NJO929" s="477"/>
      <c r="NJP929" s="477"/>
      <c r="NJQ929" s="477"/>
      <c r="NJR929" s="477"/>
      <c r="NJS929" s="477"/>
      <c r="NJT929" s="477"/>
      <c r="NJU929" s="477"/>
      <c r="NJV929" s="477"/>
      <c r="NJW929" s="477"/>
      <c r="NJX929" s="477"/>
      <c r="NJY929" s="477"/>
      <c r="NJZ929" s="477"/>
      <c r="NKA929" s="477"/>
      <c r="NKB929" s="477"/>
      <c r="NKC929" s="477"/>
      <c r="NKD929" s="477"/>
      <c r="NKE929" s="477"/>
      <c r="NKF929" s="477"/>
      <c r="NKG929" s="477"/>
      <c r="NKH929" s="477"/>
      <c r="NKI929" s="477"/>
      <c r="NKJ929" s="477"/>
      <c r="NKK929" s="477"/>
      <c r="NKL929" s="477"/>
      <c r="NKM929" s="477"/>
      <c r="NKN929" s="477"/>
      <c r="NKO929" s="477"/>
      <c r="NKP929" s="477"/>
      <c r="NKQ929" s="477"/>
      <c r="NKR929" s="477"/>
      <c r="NKS929" s="477"/>
      <c r="NKT929" s="477"/>
      <c r="NKU929" s="477"/>
      <c r="NKV929" s="477"/>
      <c r="NKW929" s="477"/>
      <c r="NKX929" s="477"/>
      <c r="NKY929" s="477"/>
      <c r="NKZ929" s="477"/>
      <c r="NLA929" s="477"/>
      <c r="NLB929" s="477"/>
      <c r="NLC929" s="477"/>
      <c r="NLD929" s="477"/>
      <c r="NLE929" s="477"/>
      <c r="NLF929" s="477"/>
      <c r="NLG929" s="477"/>
      <c r="NLH929" s="477"/>
      <c r="NLI929" s="477"/>
      <c r="NLJ929" s="477"/>
      <c r="NLK929" s="477"/>
      <c r="NLL929" s="477"/>
      <c r="NLM929" s="477"/>
      <c r="NLN929" s="477"/>
      <c r="NLO929" s="477"/>
      <c r="NLP929" s="477"/>
      <c r="NLQ929" s="477"/>
      <c r="NLR929" s="477"/>
      <c r="NLS929" s="477"/>
      <c r="NLT929" s="477"/>
      <c r="NLU929" s="477"/>
      <c r="NLV929" s="477"/>
      <c r="NLW929" s="477"/>
      <c r="NLX929" s="477"/>
      <c r="NLY929" s="477"/>
      <c r="NLZ929" s="477"/>
      <c r="NMA929" s="477"/>
      <c r="NMB929" s="477"/>
      <c r="NMC929" s="477"/>
      <c r="NMD929" s="477"/>
      <c r="NME929" s="477"/>
      <c r="NMF929" s="477"/>
      <c r="NMG929" s="477"/>
      <c r="NMH929" s="477"/>
      <c r="NMI929" s="477"/>
      <c r="NMJ929" s="477"/>
      <c r="NMK929" s="477"/>
      <c r="NML929" s="477"/>
      <c r="NMM929" s="477"/>
      <c r="NMN929" s="477"/>
      <c r="NMO929" s="477"/>
      <c r="NMP929" s="477"/>
      <c r="NMQ929" s="477"/>
      <c r="NMR929" s="477"/>
      <c r="NMS929" s="477"/>
      <c r="NMT929" s="477"/>
      <c r="NMU929" s="477"/>
      <c r="NMV929" s="477"/>
      <c r="NMW929" s="477"/>
      <c r="NMX929" s="477"/>
      <c r="NMY929" s="477"/>
      <c r="NMZ929" s="477"/>
      <c r="NNA929" s="477"/>
      <c r="NNB929" s="477"/>
      <c r="NNC929" s="477"/>
      <c r="NND929" s="477"/>
      <c r="NNE929" s="477"/>
      <c r="NNF929" s="477"/>
      <c r="NNG929" s="477"/>
      <c r="NNH929" s="477"/>
      <c r="NNI929" s="477"/>
      <c r="NNJ929" s="477"/>
      <c r="NNK929" s="477"/>
      <c r="NNL929" s="477"/>
      <c r="NNM929" s="477"/>
      <c r="NNN929" s="477"/>
      <c r="NNO929" s="477"/>
      <c r="NNP929" s="477"/>
      <c r="NNQ929" s="477"/>
      <c r="NNR929" s="477"/>
      <c r="NNS929" s="477"/>
      <c r="NNT929" s="477"/>
      <c r="NNU929" s="477"/>
      <c r="NNV929" s="477"/>
      <c r="NNW929" s="477"/>
      <c r="NNX929" s="477"/>
      <c r="NNY929" s="477"/>
      <c r="NNZ929" s="477"/>
      <c r="NOA929" s="477"/>
      <c r="NOB929" s="477"/>
      <c r="NOC929" s="477"/>
      <c r="NOD929" s="477"/>
      <c r="NOE929" s="477"/>
      <c r="NOF929" s="477"/>
      <c r="NOG929" s="477"/>
      <c r="NOH929" s="477"/>
      <c r="NOI929" s="477"/>
      <c r="NOJ929" s="477"/>
      <c r="NOK929" s="477"/>
      <c r="NOL929" s="477"/>
      <c r="NOM929" s="477"/>
      <c r="NON929" s="477"/>
      <c r="NOO929" s="477"/>
      <c r="NOP929" s="477"/>
      <c r="NOQ929" s="477"/>
      <c r="NOR929" s="477"/>
      <c r="NOS929" s="477"/>
      <c r="NOT929" s="477"/>
      <c r="NOU929" s="477"/>
      <c r="NOV929" s="477"/>
      <c r="NOW929" s="477"/>
      <c r="NOX929" s="477"/>
      <c r="NOY929" s="477"/>
      <c r="NOZ929" s="477"/>
      <c r="NPA929" s="477"/>
      <c r="NPB929" s="477"/>
      <c r="NPC929" s="477"/>
      <c r="NPD929" s="477"/>
      <c r="NPE929" s="477"/>
      <c r="NPF929" s="477"/>
      <c r="NPG929" s="477"/>
      <c r="NPH929" s="477"/>
      <c r="NPI929" s="477"/>
      <c r="NPJ929" s="477"/>
      <c r="NPK929" s="477"/>
      <c r="NPL929" s="477"/>
      <c r="NPM929" s="477"/>
      <c r="NPN929" s="477"/>
      <c r="NPO929" s="477"/>
      <c r="NPP929" s="477"/>
      <c r="NPQ929" s="477"/>
      <c r="NPR929" s="477"/>
      <c r="NPS929" s="477"/>
      <c r="NPT929" s="477"/>
      <c r="NPU929" s="477"/>
      <c r="NPV929" s="477"/>
      <c r="NPW929" s="477"/>
      <c r="NPX929" s="477"/>
      <c r="NPY929" s="477"/>
      <c r="NPZ929" s="477"/>
      <c r="NQA929" s="477"/>
      <c r="NQB929" s="477"/>
      <c r="NQC929" s="477"/>
      <c r="NQD929" s="477"/>
      <c r="NQE929" s="477"/>
      <c r="NQF929" s="477"/>
      <c r="NQG929" s="477"/>
      <c r="NQH929" s="477"/>
      <c r="NQI929" s="477"/>
      <c r="NQJ929" s="477"/>
      <c r="NQK929" s="477"/>
      <c r="NQL929" s="477"/>
      <c r="NQM929" s="477"/>
      <c r="NQN929" s="477"/>
      <c r="NQO929" s="477"/>
      <c r="NQP929" s="477"/>
      <c r="NQQ929" s="477"/>
      <c r="NQR929" s="477"/>
      <c r="NQS929" s="477"/>
      <c r="NQT929" s="477"/>
      <c r="NQU929" s="477"/>
      <c r="NQV929" s="477"/>
      <c r="NQW929" s="477"/>
      <c r="NQX929" s="477"/>
      <c r="NQY929" s="477"/>
      <c r="NQZ929" s="477"/>
      <c r="NRA929" s="477"/>
      <c r="NRB929" s="477"/>
      <c r="NRC929" s="477"/>
      <c r="NRD929" s="477"/>
      <c r="NRE929" s="477"/>
      <c r="NRF929" s="477"/>
      <c r="NRG929" s="477"/>
      <c r="NRH929" s="477"/>
      <c r="NRI929" s="477"/>
      <c r="NRJ929" s="477"/>
      <c r="NRK929" s="477"/>
      <c r="NRL929" s="477"/>
      <c r="NRM929" s="477"/>
      <c r="NRN929" s="477"/>
      <c r="NRO929" s="477"/>
      <c r="NRP929" s="477"/>
      <c r="NRQ929" s="477"/>
      <c r="NRR929" s="477"/>
      <c r="NRS929" s="477"/>
      <c r="NRT929" s="477"/>
      <c r="NRU929" s="477"/>
      <c r="NRV929" s="477"/>
      <c r="NRW929" s="477"/>
      <c r="NRX929" s="477"/>
      <c r="NRY929" s="477"/>
      <c r="NRZ929" s="477"/>
      <c r="NSA929" s="477"/>
      <c r="NSB929" s="477"/>
      <c r="NSC929" s="477"/>
      <c r="NSD929" s="477"/>
      <c r="NSE929" s="477"/>
      <c r="NSF929" s="477"/>
      <c r="NSG929" s="477"/>
      <c r="NSH929" s="477"/>
      <c r="NSI929" s="477"/>
      <c r="NSJ929" s="477"/>
      <c r="NSK929" s="477"/>
      <c r="NSL929" s="477"/>
      <c r="NSM929" s="477"/>
      <c r="NSN929" s="477"/>
      <c r="NSO929" s="477"/>
      <c r="NSP929" s="477"/>
      <c r="NSQ929" s="477"/>
      <c r="NSR929" s="477"/>
      <c r="NSS929" s="477"/>
      <c r="NST929" s="477"/>
      <c r="NSU929" s="477"/>
      <c r="NSV929" s="477"/>
      <c r="NSW929" s="477"/>
      <c r="NSX929" s="477"/>
      <c r="NSY929" s="477"/>
      <c r="NSZ929" s="477"/>
      <c r="NTA929" s="477"/>
      <c r="NTB929" s="477"/>
      <c r="NTC929" s="477"/>
      <c r="NTD929" s="477"/>
      <c r="NTE929" s="477"/>
      <c r="NTF929" s="477"/>
      <c r="NTG929" s="477"/>
      <c r="NTH929" s="477"/>
      <c r="NTI929" s="477"/>
      <c r="NTJ929" s="477"/>
      <c r="NTK929" s="477"/>
      <c r="NTL929" s="477"/>
      <c r="NTM929" s="477"/>
      <c r="NTN929" s="477"/>
      <c r="NTO929" s="477"/>
      <c r="NTP929" s="477"/>
      <c r="NTQ929" s="477"/>
      <c r="NTR929" s="477"/>
      <c r="NTS929" s="477"/>
      <c r="NTT929" s="477"/>
      <c r="NTU929" s="477"/>
      <c r="NTV929" s="477"/>
      <c r="NTW929" s="477"/>
      <c r="NTX929" s="477"/>
      <c r="NTY929" s="477"/>
      <c r="NTZ929" s="477"/>
      <c r="NUA929" s="477"/>
      <c r="NUB929" s="477"/>
      <c r="NUC929" s="477"/>
      <c r="NUD929" s="477"/>
      <c r="NUE929" s="477"/>
      <c r="NUF929" s="477"/>
      <c r="NUG929" s="477"/>
      <c r="NUH929" s="477"/>
      <c r="NUI929" s="477"/>
      <c r="NUJ929" s="477"/>
      <c r="NUK929" s="477"/>
      <c r="NUL929" s="477"/>
      <c r="NUM929" s="477"/>
      <c r="NUN929" s="477"/>
      <c r="NUO929" s="477"/>
      <c r="NUP929" s="477"/>
      <c r="NUQ929" s="477"/>
      <c r="NUR929" s="477"/>
      <c r="NUS929" s="477"/>
      <c r="NUT929" s="477"/>
      <c r="NUU929" s="477"/>
      <c r="NUV929" s="477"/>
      <c r="NUW929" s="477"/>
      <c r="NUX929" s="477"/>
      <c r="NUY929" s="477"/>
      <c r="NUZ929" s="477"/>
      <c r="NVA929" s="477"/>
      <c r="NVB929" s="477"/>
      <c r="NVC929" s="477"/>
      <c r="NVD929" s="477"/>
      <c r="NVE929" s="477"/>
      <c r="NVF929" s="477"/>
      <c r="NVG929" s="477"/>
      <c r="NVH929" s="477"/>
      <c r="NVI929" s="477"/>
      <c r="NVJ929" s="477"/>
      <c r="NVK929" s="477"/>
      <c r="NVL929" s="477"/>
      <c r="NVM929" s="477"/>
      <c r="NVN929" s="477"/>
      <c r="NVO929" s="477"/>
      <c r="NVP929" s="477"/>
      <c r="NVQ929" s="477"/>
      <c r="NVR929" s="477"/>
      <c r="NVS929" s="477"/>
      <c r="NVT929" s="477"/>
      <c r="NVU929" s="477"/>
      <c r="NVV929" s="477"/>
      <c r="NVW929" s="477"/>
      <c r="NVX929" s="477"/>
      <c r="NVY929" s="477"/>
      <c r="NVZ929" s="477"/>
      <c r="NWA929" s="477"/>
      <c r="NWB929" s="477"/>
      <c r="NWC929" s="477"/>
      <c r="NWD929" s="477"/>
      <c r="NWE929" s="477"/>
      <c r="NWF929" s="477"/>
      <c r="NWG929" s="477"/>
      <c r="NWH929" s="477"/>
      <c r="NWI929" s="477"/>
      <c r="NWJ929" s="477"/>
      <c r="NWK929" s="477"/>
      <c r="NWL929" s="477"/>
      <c r="NWM929" s="477"/>
      <c r="NWN929" s="477"/>
      <c r="NWO929" s="477"/>
      <c r="NWP929" s="477"/>
      <c r="NWQ929" s="477"/>
      <c r="NWR929" s="477"/>
      <c r="NWS929" s="477"/>
      <c r="NWT929" s="477"/>
      <c r="NWU929" s="477"/>
      <c r="NWV929" s="477"/>
      <c r="NWW929" s="477"/>
      <c r="NWX929" s="477"/>
      <c r="NWY929" s="477"/>
      <c r="NWZ929" s="477"/>
      <c r="NXA929" s="477"/>
      <c r="NXB929" s="477"/>
      <c r="NXC929" s="477"/>
      <c r="NXD929" s="477"/>
      <c r="NXE929" s="477"/>
      <c r="NXF929" s="477"/>
      <c r="NXG929" s="477"/>
      <c r="NXH929" s="477"/>
      <c r="NXI929" s="477"/>
      <c r="NXJ929" s="477"/>
      <c r="NXK929" s="477"/>
      <c r="NXL929" s="477"/>
      <c r="NXM929" s="477"/>
      <c r="NXN929" s="477"/>
      <c r="NXO929" s="477"/>
      <c r="NXP929" s="477"/>
      <c r="NXQ929" s="477"/>
      <c r="NXR929" s="477"/>
      <c r="NXS929" s="477"/>
      <c r="NXT929" s="477"/>
      <c r="NXU929" s="477"/>
      <c r="NXV929" s="477"/>
      <c r="NXW929" s="477"/>
      <c r="NXX929" s="477"/>
      <c r="NXY929" s="477"/>
      <c r="NXZ929" s="477"/>
      <c r="NYA929" s="477"/>
      <c r="NYB929" s="477"/>
      <c r="NYC929" s="477"/>
      <c r="NYD929" s="477"/>
      <c r="NYE929" s="477"/>
      <c r="NYF929" s="477"/>
      <c r="NYG929" s="477"/>
      <c r="NYH929" s="477"/>
      <c r="NYI929" s="477"/>
      <c r="NYJ929" s="477"/>
      <c r="NYK929" s="477"/>
      <c r="NYL929" s="477"/>
      <c r="NYM929" s="477"/>
      <c r="NYN929" s="477"/>
      <c r="NYO929" s="477"/>
      <c r="NYP929" s="477"/>
      <c r="NYQ929" s="477"/>
      <c r="NYR929" s="477"/>
      <c r="NYS929" s="477"/>
      <c r="NYT929" s="477"/>
      <c r="NYU929" s="477"/>
      <c r="NYV929" s="477"/>
      <c r="NYW929" s="477"/>
      <c r="NYX929" s="477"/>
      <c r="NYY929" s="477"/>
      <c r="NYZ929" s="477"/>
      <c r="NZA929" s="477"/>
      <c r="NZB929" s="477"/>
      <c r="NZC929" s="477"/>
      <c r="NZD929" s="477"/>
      <c r="NZE929" s="477"/>
      <c r="NZF929" s="477"/>
      <c r="NZG929" s="477"/>
      <c r="NZH929" s="477"/>
      <c r="NZI929" s="477"/>
      <c r="NZJ929" s="477"/>
      <c r="NZK929" s="477"/>
      <c r="NZL929" s="477"/>
      <c r="NZM929" s="477"/>
      <c r="NZN929" s="477"/>
      <c r="NZO929" s="477"/>
      <c r="NZP929" s="477"/>
      <c r="NZQ929" s="477"/>
      <c r="NZR929" s="477"/>
      <c r="NZS929" s="477"/>
      <c r="NZT929" s="477"/>
      <c r="NZU929" s="477"/>
      <c r="NZV929" s="477"/>
      <c r="NZW929" s="477"/>
      <c r="NZX929" s="477"/>
      <c r="NZY929" s="477"/>
      <c r="NZZ929" s="477"/>
      <c r="OAA929" s="477"/>
      <c r="OAB929" s="477"/>
      <c r="OAC929" s="477"/>
      <c r="OAD929" s="477"/>
      <c r="OAE929" s="477"/>
      <c r="OAF929" s="477"/>
      <c r="OAG929" s="477"/>
      <c r="OAH929" s="477"/>
      <c r="OAI929" s="477"/>
      <c r="OAJ929" s="477"/>
      <c r="OAK929" s="477"/>
      <c r="OAL929" s="477"/>
      <c r="OAM929" s="477"/>
      <c r="OAN929" s="477"/>
      <c r="OAO929" s="477"/>
      <c r="OAP929" s="477"/>
      <c r="OAQ929" s="477"/>
      <c r="OAR929" s="477"/>
      <c r="OAS929" s="477"/>
      <c r="OAT929" s="477"/>
      <c r="OAU929" s="477"/>
      <c r="OAV929" s="477"/>
      <c r="OAW929" s="477"/>
      <c r="OAX929" s="477"/>
      <c r="OAY929" s="477"/>
      <c r="OAZ929" s="477"/>
      <c r="OBA929" s="477"/>
      <c r="OBB929" s="477"/>
      <c r="OBC929" s="477"/>
      <c r="OBD929" s="477"/>
      <c r="OBE929" s="477"/>
      <c r="OBF929" s="477"/>
      <c r="OBG929" s="477"/>
      <c r="OBH929" s="477"/>
      <c r="OBI929" s="477"/>
      <c r="OBJ929" s="477"/>
      <c r="OBK929" s="477"/>
      <c r="OBL929" s="477"/>
      <c r="OBM929" s="477"/>
      <c r="OBN929" s="477"/>
      <c r="OBO929" s="477"/>
      <c r="OBP929" s="477"/>
      <c r="OBQ929" s="477"/>
      <c r="OBR929" s="477"/>
      <c r="OBS929" s="477"/>
      <c r="OBT929" s="477"/>
      <c r="OBU929" s="477"/>
      <c r="OBV929" s="477"/>
      <c r="OBW929" s="477"/>
      <c r="OBX929" s="477"/>
      <c r="OBY929" s="477"/>
      <c r="OBZ929" s="477"/>
      <c r="OCA929" s="477"/>
      <c r="OCB929" s="477"/>
      <c r="OCC929" s="477"/>
      <c r="OCD929" s="477"/>
      <c r="OCE929" s="477"/>
      <c r="OCF929" s="477"/>
      <c r="OCG929" s="477"/>
      <c r="OCH929" s="477"/>
      <c r="OCI929" s="477"/>
      <c r="OCJ929" s="477"/>
      <c r="OCK929" s="477"/>
      <c r="OCL929" s="477"/>
      <c r="OCM929" s="477"/>
      <c r="OCN929" s="477"/>
      <c r="OCO929" s="477"/>
      <c r="OCP929" s="477"/>
      <c r="OCQ929" s="477"/>
      <c r="OCR929" s="477"/>
      <c r="OCS929" s="477"/>
      <c r="OCT929" s="477"/>
      <c r="OCU929" s="477"/>
      <c r="OCV929" s="477"/>
      <c r="OCW929" s="477"/>
      <c r="OCX929" s="477"/>
      <c r="OCY929" s="477"/>
      <c r="OCZ929" s="477"/>
      <c r="ODA929" s="477"/>
      <c r="ODB929" s="477"/>
      <c r="ODC929" s="477"/>
      <c r="ODD929" s="477"/>
      <c r="ODE929" s="477"/>
      <c r="ODF929" s="477"/>
      <c r="ODG929" s="477"/>
      <c r="ODH929" s="477"/>
      <c r="ODI929" s="477"/>
      <c r="ODJ929" s="477"/>
      <c r="ODK929" s="477"/>
      <c r="ODL929" s="477"/>
      <c r="ODM929" s="477"/>
      <c r="ODN929" s="477"/>
      <c r="ODO929" s="477"/>
      <c r="ODP929" s="477"/>
      <c r="ODQ929" s="477"/>
      <c r="ODR929" s="477"/>
      <c r="ODS929" s="477"/>
      <c r="ODT929" s="477"/>
      <c r="ODU929" s="477"/>
      <c r="ODV929" s="477"/>
      <c r="ODW929" s="477"/>
      <c r="ODX929" s="477"/>
      <c r="ODY929" s="477"/>
      <c r="ODZ929" s="477"/>
      <c r="OEA929" s="477"/>
      <c r="OEB929" s="477"/>
      <c r="OEC929" s="477"/>
      <c r="OED929" s="477"/>
      <c r="OEE929" s="477"/>
      <c r="OEF929" s="477"/>
      <c r="OEG929" s="477"/>
      <c r="OEH929" s="477"/>
      <c r="OEI929" s="477"/>
      <c r="OEJ929" s="477"/>
      <c r="OEK929" s="477"/>
      <c r="OEL929" s="477"/>
      <c r="OEM929" s="477"/>
      <c r="OEN929" s="477"/>
      <c r="OEO929" s="477"/>
      <c r="OEP929" s="477"/>
      <c r="OEQ929" s="477"/>
      <c r="OER929" s="477"/>
      <c r="OES929" s="477"/>
      <c r="OET929" s="477"/>
      <c r="OEU929" s="477"/>
      <c r="OEV929" s="477"/>
      <c r="OEW929" s="477"/>
      <c r="OEX929" s="477"/>
      <c r="OEY929" s="477"/>
      <c r="OEZ929" s="477"/>
      <c r="OFA929" s="477"/>
      <c r="OFB929" s="477"/>
      <c r="OFC929" s="477"/>
      <c r="OFD929" s="477"/>
      <c r="OFE929" s="477"/>
      <c r="OFF929" s="477"/>
      <c r="OFG929" s="477"/>
      <c r="OFH929" s="477"/>
      <c r="OFI929" s="477"/>
      <c r="OFJ929" s="477"/>
      <c r="OFK929" s="477"/>
      <c r="OFL929" s="477"/>
      <c r="OFM929" s="477"/>
      <c r="OFN929" s="477"/>
      <c r="OFO929" s="477"/>
      <c r="OFP929" s="477"/>
      <c r="OFQ929" s="477"/>
      <c r="OFR929" s="477"/>
      <c r="OFS929" s="477"/>
      <c r="OFT929" s="477"/>
      <c r="OFU929" s="477"/>
      <c r="OFV929" s="477"/>
      <c r="OFW929" s="477"/>
      <c r="OFX929" s="477"/>
      <c r="OFY929" s="477"/>
      <c r="OFZ929" s="477"/>
      <c r="OGA929" s="477"/>
      <c r="OGB929" s="477"/>
      <c r="OGC929" s="477"/>
      <c r="OGD929" s="477"/>
      <c r="OGE929" s="477"/>
      <c r="OGF929" s="477"/>
      <c r="OGG929" s="477"/>
      <c r="OGH929" s="477"/>
      <c r="OGI929" s="477"/>
      <c r="OGJ929" s="477"/>
      <c r="OGK929" s="477"/>
      <c r="OGL929" s="477"/>
      <c r="OGM929" s="477"/>
      <c r="OGN929" s="477"/>
      <c r="OGO929" s="477"/>
      <c r="OGP929" s="477"/>
      <c r="OGQ929" s="477"/>
      <c r="OGR929" s="477"/>
      <c r="OGS929" s="477"/>
      <c r="OGT929" s="477"/>
      <c r="OGU929" s="477"/>
      <c r="OGV929" s="477"/>
      <c r="OGW929" s="477"/>
      <c r="OGX929" s="477"/>
      <c r="OGY929" s="477"/>
      <c r="OGZ929" s="477"/>
      <c r="OHA929" s="477"/>
      <c r="OHB929" s="477"/>
      <c r="OHC929" s="477"/>
      <c r="OHD929" s="477"/>
      <c r="OHE929" s="477"/>
      <c r="OHF929" s="477"/>
      <c r="OHG929" s="477"/>
      <c r="OHH929" s="477"/>
      <c r="OHI929" s="477"/>
      <c r="OHJ929" s="477"/>
      <c r="OHK929" s="477"/>
      <c r="OHL929" s="477"/>
      <c r="OHM929" s="477"/>
      <c r="OHN929" s="477"/>
      <c r="OHO929" s="477"/>
      <c r="OHP929" s="477"/>
      <c r="OHQ929" s="477"/>
      <c r="OHR929" s="477"/>
      <c r="OHS929" s="477"/>
      <c r="OHT929" s="477"/>
      <c r="OHU929" s="477"/>
      <c r="OHV929" s="477"/>
      <c r="OHW929" s="477"/>
      <c r="OHX929" s="477"/>
      <c r="OHY929" s="477"/>
      <c r="OHZ929" s="477"/>
      <c r="OIA929" s="477"/>
      <c r="OIB929" s="477"/>
      <c r="OIC929" s="477"/>
      <c r="OID929" s="477"/>
      <c r="OIE929" s="477"/>
      <c r="OIF929" s="477"/>
      <c r="OIG929" s="477"/>
      <c r="OIH929" s="477"/>
      <c r="OII929" s="477"/>
      <c r="OIJ929" s="477"/>
      <c r="OIK929" s="477"/>
      <c r="OIL929" s="477"/>
      <c r="OIM929" s="477"/>
      <c r="OIN929" s="477"/>
      <c r="OIO929" s="477"/>
      <c r="OIP929" s="477"/>
      <c r="OIQ929" s="477"/>
      <c r="OIR929" s="477"/>
      <c r="OIS929" s="477"/>
      <c r="OIT929" s="477"/>
      <c r="OIU929" s="477"/>
      <c r="OIV929" s="477"/>
      <c r="OIW929" s="477"/>
      <c r="OIX929" s="477"/>
      <c r="OIY929" s="477"/>
      <c r="OIZ929" s="477"/>
      <c r="OJA929" s="477"/>
      <c r="OJB929" s="477"/>
      <c r="OJC929" s="477"/>
      <c r="OJD929" s="477"/>
      <c r="OJE929" s="477"/>
      <c r="OJF929" s="477"/>
      <c r="OJG929" s="477"/>
      <c r="OJH929" s="477"/>
      <c r="OJI929" s="477"/>
      <c r="OJJ929" s="477"/>
      <c r="OJK929" s="477"/>
      <c r="OJL929" s="477"/>
      <c r="OJM929" s="477"/>
      <c r="OJN929" s="477"/>
      <c r="OJO929" s="477"/>
      <c r="OJP929" s="477"/>
      <c r="OJQ929" s="477"/>
      <c r="OJR929" s="477"/>
      <c r="OJS929" s="477"/>
      <c r="OJT929" s="477"/>
      <c r="OJU929" s="477"/>
      <c r="OJV929" s="477"/>
      <c r="OJW929" s="477"/>
      <c r="OJX929" s="477"/>
      <c r="OJY929" s="477"/>
      <c r="OJZ929" s="477"/>
      <c r="OKA929" s="477"/>
      <c r="OKB929" s="477"/>
      <c r="OKC929" s="477"/>
      <c r="OKD929" s="477"/>
      <c r="OKE929" s="477"/>
      <c r="OKF929" s="477"/>
      <c r="OKG929" s="477"/>
      <c r="OKH929" s="477"/>
      <c r="OKI929" s="477"/>
      <c r="OKJ929" s="477"/>
      <c r="OKK929" s="477"/>
      <c r="OKL929" s="477"/>
      <c r="OKM929" s="477"/>
      <c r="OKN929" s="477"/>
      <c r="OKO929" s="477"/>
      <c r="OKP929" s="477"/>
      <c r="OKQ929" s="477"/>
      <c r="OKR929" s="477"/>
      <c r="OKS929" s="477"/>
      <c r="OKT929" s="477"/>
      <c r="OKU929" s="477"/>
      <c r="OKV929" s="477"/>
      <c r="OKW929" s="477"/>
      <c r="OKX929" s="477"/>
      <c r="OKY929" s="477"/>
      <c r="OKZ929" s="477"/>
      <c r="OLA929" s="477"/>
      <c r="OLB929" s="477"/>
      <c r="OLC929" s="477"/>
      <c r="OLD929" s="477"/>
      <c r="OLE929" s="477"/>
      <c r="OLF929" s="477"/>
      <c r="OLG929" s="477"/>
      <c r="OLH929" s="477"/>
      <c r="OLI929" s="477"/>
      <c r="OLJ929" s="477"/>
      <c r="OLK929" s="477"/>
      <c r="OLL929" s="477"/>
      <c r="OLM929" s="477"/>
      <c r="OLN929" s="477"/>
      <c r="OLO929" s="477"/>
      <c r="OLP929" s="477"/>
      <c r="OLQ929" s="477"/>
      <c r="OLR929" s="477"/>
      <c r="OLS929" s="477"/>
      <c r="OLT929" s="477"/>
      <c r="OLU929" s="477"/>
      <c r="OLV929" s="477"/>
      <c r="OLW929" s="477"/>
      <c r="OLX929" s="477"/>
      <c r="OLY929" s="477"/>
      <c r="OLZ929" s="477"/>
      <c r="OMA929" s="477"/>
      <c r="OMB929" s="477"/>
      <c r="OMC929" s="477"/>
      <c r="OMD929" s="477"/>
      <c r="OME929" s="477"/>
      <c r="OMF929" s="477"/>
      <c r="OMG929" s="477"/>
      <c r="OMH929" s="477"/>
      <c r="OMI929" s="477"/>
      <c r="OMJ929" s="477"/>
      <c r="OMK929" s="477"/>
      <c r="OML929" s="477"/>
      <c r="OMM929" s="477"/>
      <c r="OMN929" s="477"/>
      <c r="OMO929" s="477"/>
      <c r="OMP929" s="477"/>
      <c r="OMQ929" s="477"/>
      <c r="OMR929" s="477"/>
      <c r="OMS929" s="477"/>
      <c r="OMT929" s="477"/>
      <c r="OMU929" s="477"/>
      <c r="OMV929" s="477"/>
      <c r="OMW929" s="477"/>
      <c r="OMX929" s="477"/>
      <c r="OMY929" s="477"/>
      <c r="OMZ929" s="477"/>
      <c r="ONA929" s="477"/>
      <c r="ONB929" s="477"/>
      <c r="ONC929" s="477"/>
      <c r="OND929" s="477"/>
      <c r="ONE929" s="477"/>
      <c r="ONF929" s="477"/>
      <c r="ONG929" s="477"/>
      <c r="ONH929" s="477"/>
      <c r="ONI929" s="477"/>
      <c r="ONJ929" s="477"/>
      <c r="ONK929" s="477"/>
      <c r="ONL929" s="477"/>
      <c r="ONM929" s="477"/>
      <c r="ONN929" s="477"/>
      <c r="ONO929" s="477"/>
      <c r="ONP929" s="477"/>
      <c r="ONQ929" s="477"/>
      <c r="ONR929" s="477"/>
      <c r="ONS929" s="477"/>
      <c r="ONT929" s="477"/>
      <c r="ONU929" s="477"/>
      <c r="ONV929" s="477"/>
      <c r="ONW929" s="477"/>
      <c r="ONX929" s="477"/>
      <c r="ONY929" s="477"/>
      <c r="ONZ929" s="477"/>
      <c r="OOA929" s="477"/>
      <c r="OOB929" s="477"/>
      <c r="OOC929" s="477"/>
      <c r="OOD929" s="477"/>
      <c r="OOE929" s="477"/>
      <c r="OOF929" s="477"/>
      <c r="OOG929" s="477"/>
      <c r="OOH929" s="477"/>
      <c r="OOI929" s="477"/>
      <c r="OOJ929" s="477"/>
      <c r="OOK929" s="477"/>
      <c r="OOL929" s="477"/>
      <c r="OOM929" s="477"/>
      <c r="OON929" s="477"/>
      <c r="OOO929" s="477"/>
      <c r="OOP929" s="477"/>
      <c r="OOQ929" s="477"/>
      <c r="OOR929" s="477"/>
      <c r="OOS929" s="477"/>
      <c r="OOT929" s="477"/>
      <c r="OOU929" s="477"/>
      <c r="OOV929" s="477"/>
      <c r="OOW929" s="477"/>
      <c r="OOX929" s="477"/>
      <c r="OOY929" s="477"/>
      <c r="OOZ929" s="477"/>
      <c r="OPA929" s="477"/>
      <c r="OPB929" s="477"/>
      <c r="OPC929" s="477"/>
      <c r="OPD929" s="477"/>
      <c r="OPE929" s="477"/>
      <c r="OPF929" s="477"/>
      <c r="OPG929" s="477"/>
      <c r="OPH929" s="477"/>
      <c r="OPI929" s="477"/>
      <c r="OPJ929" s="477"/>
      <c r="OPK929" s="477"/>
      <c r="OPL929" s="477"/>
      <c r="OPM929" s="477"/>
      <c r="OPN929" s="477"/>
      <c r="OPO929" s="477"/>
      <c r="OPP929" s="477"/>
      <c r="OPQ929" s="477"/>
      <c r="OPR929" s="477"/>
      <c r="OPS929" s="477"/>
      <c r="OPT929" s="477"/>
      <c r="OPU929" s="477"/>
      <c r="OPV929" s="477"/>
      <c r="OPW929" s="477"/>
      <c r="OPX929" s="477"/>
      <c r="OPY929" s="477"/>
      <c r="OPZ929" s="477"/>
      <c r="OQA929" s="477"/>
      <c r="OQB929" s="477"/>
      <c r="OQC929" s="477"/>
      <c r="OQD929" s="477"/>
      <c r="OQE929" s="477"/>
      <c r="OQF929" s="477"/>
      <c r="OQG929" s="477"/>
      <c r="OQH929" s="477"/>
      <c r="OQI929" s="477"/>
      <c r="OQJ929" s="477"/>
      <c r="OQK929" s="477"/>
      <c r="OQL929" s="477"/>
      <c r="OQM929" s="477"/>
      <c r="OQN929" s="477"/>
      <c r="OQO929" s="477"/>
      <c r="OQP929" s="477"/>
      <c r="OQQ929" s="477"/>
      <c r="OQR929" s="477"/>
      <c r="OQS929" s="477"/>
      <c r="OQT929" s="477"/>
      <c r="OQU929" s="477"/>
      <c r="OQV929" s="477"/>
      <c r="OQW929" s="477"/>
      <c r="OQX929" s="477"/>
      <c r="OQY929" s="477"/>
      <c r="OQZ929" s="477"/>
      <c r="ORA929" s="477"/>
      <c r="ORB929" s="477"/>
      <c r="ORC929" s="477"/>
      <c r="ORD929" s="477"/>
      <c r="ORE929" s="477"/>
      <c r="ORF929" s="477"/>
      <c r="ORG929" s="477"/>
      <c r="ORH929" s="477"/>
      <c r="ORI929" s="477"/>
      <c r="ORJ929" s="477"/>
      <c r="ORK929" s="477"/>
      <c r="ORL929" s="477"/>
      <c r="ORM929" s="477"/>
      <c r="ORN929" s="477"/>
      <c r="ORO929" s="477"/>
      <c r="ORP929" s="477"/>
      <c r="ORQ929" s="477"/>
      <c r="ORR929" s="477"/>
      <c r="ORS929" s="477"/>
      <c r="ORT929" s="477"/>
      <c r="ORU929" s="477"/>
      <c r="ORV929" s="477"/>
      <c r="ORW929" s="477"/>
      <c r="ORX929" s="477"/>
      <c r="ORY929" s="477"/>
      <c r="ORZ929" s="477"/>
      <c r="OSA929" s="477"/>
      <c r="OSB929" s="477"/>
      <c r="OSC929" s="477"/>
      <c r="OSD929" s="477"/>
      <c r="OSE929" s="477"/>
      <c r="OSF929" s="477"/>
      <c r="OSG929" s="477"/>
      <c r="OSH929" s="477"/>
      <c r="OSI929" s="477"/>
      <c r="OSJ929" s="477"/>
      <c r="OSK929" s="477"/>
      <c r="OSL929" s="477"/>
      <c r="OSM929" s="477"/>
      <c r="OSN929" s="477"/>
      <c r="OSO929" s="477"/>
      <c r="OSP929" s="477"/>
      <c r="OSQ929" s="477"/>
      <c r="OSR929" s="477"/>
      <c r="OSS929" s="477"/>
      <c r="OST929" s="477"/>
      <c r="OSU929" s="477"/>
      <c r="OSV929" s="477"/>
      <c r="OSW929" s="477"/>
      <c r="OSX929" s="477"/>
      <c r="OSY929" s="477"/>
      <c r="OSZ929" s="477"/>
      <c r="OTA929" s="477"/>
      <c r="OTB929" s="477"/>
      <c r="OTC929" s="477"/>
      <c r="OTD929" s="477"/>
      <c r="OTE929" s="477"/>
      <c r="OTF929" s="477"/>
      <c r="OTG929" s="477"/>
      <c r="OTH929" s="477"/>
      <c r="OTI929" s="477"/>
      <c r="OTJ929" s="477"/>
      <c r="OTK929" s="477"/>
      <c r="OTL929" s="477"/>
      <c r="OTM929" s="477"/>
      <c r="OTN929" s="477"/>
      <c r="OTO929" s="477"/>
      <c r="OTP929" s="477"/>
      <c r="OTQ929" s="477"/>
      <c r="OTR929" s="477"/>
      <c r="OTS929" s="477"/>
      <c r="OTT929" s="477"/>
      <c r="OTU929" s="477"/>
      <c r="OTV929" s="477"/>
      <c r="OTW929" s="477"/>
      <c r="OTX929" s="477"/>
      <c r="OTY929" s="477"/>
      <c r="OTZ929" s="477"/>
      <c r="OUA929" s="477"/>
      <c r="OUB929" s="477"/>
      <c r="OUC929" s="477"/>
      <c r="OUD929" s="477"/>
      <c r="OUE929" s="477"/>
      <c r="OUF929" s="477"/>
      <c r="OUG929" s="477"/>
      <c r="OUH929" s="477"/>
      <c r="OUI929" s="477"/>
      <c r="OUJ929" s="477"/>
      <c r="OUK929" s="477"/>
      <c r="OUL929" s="477"/>
      <c r="OUM929" s="477"/>
      <c r="OUN929" s="477"/>
      <c r="OUO929" s="477"/>
      <c r="OUP929" s="477"/>
      <c r="OUQ929" s="477"/>
      <c r="OUR929" s="477"/>
      <c r="OUS929" s="477"/>
      <c r="OUT929" s="477"/>
      <c r="OUU929" s="477"/>
      <c r="OUV929" s="477"/>
      <c r="OUW929" s="477"/>
      <c r="OUX929" s="477"/>
      <c r="OUY929" s="477"/>
      <c r="OUZ929" s="477"/>
      <c r="OVA929" s="477"/>
      <c r="OVB929" s="477"/>
      <c r="OVC929" s="477"/>
      <c r="OVD929" s="477"/>
      <c r="OVE929" s="477"/>
      <c r="OVF929" s="477"/>
      <c r="OVG929" s="477"/>
      <c r="OVH929" s="477"/>
      <c r="OVI929" s="477"/>
      <c r="OVJ929" s="477"/>
      <c r="OVK929" s="477"/>
      <c r="OVL929" s="477"/>
      <c r="OVM929" s="477"/>
      <c r="OVN929" s="477"/>
      <c r="OVO929" s="477"/>
      <c r="OVP929" s="477"/>
      <c r="OVQ929" s="477"/>
      <c r="OVR929" s="477"/>
      <c r="OVS929" s="477"/>
      <c r="OVT929" s="477"/>
      <c r="OVU929" s="477"/>
      <c r="OVV929" s="477"/>
      <c r="OVW929" s="477"/>
      <c r="OVX929" s="477"/>
      <c r="OVY929" s="477"/>
      <c r="OVZ929" s="477"/>
      <c r="OWA929" s="477"/>
      <c r="OWB929" s="477"/>
      <c r="OWC929" s="477"/>
      <c r="OWD929" s="477"/>
      <c r="OWE929" s="477"/>
      <c r="OWF929" s="477"/>
      <c r="OWG929" s="477"/>
      <c r="OWH929" s="477"/>
      <c r="OWI929" s="477"/>
      <c r="OWJ929" s="477"/>
      <c r="OWK929" s="477"/>
      <c r="OWL929" s="477"/>
      <c r="OWM929" s="477"/>
      <c r="OWN929" s="477"/>
      <c r="OWO929" s="477"/>
      <c r="OWP929" s="477"/>
      <c r="OWQ929" s="477"/>
      <c r="OWR929" s="477"/>
      <c r="OWS929" s="477"/>
      <c r="OWT929" s="477"/>
      <c r="OWU929" s="477"/>
      <c r="OWV929" s="477"/>
      <c r="OWW929" s="477"/>
      <c r="OWX929" s="477"/>
      <c r="OWY929" s="477"/>
      <c r="OWZ929" s="477"/>
      <c r="OXA929" s="477"/>
      <c r="OXB929" s="477"/>
      <c r="OXC929" s="477"/>
      <c r="OXD929" s="477"/>
      <c r="OXE929" s="477"/>
      <c r="OXF929" s="477"/>
      <c r="OXG929" s="477"/>
      <c r="OXH929" s="477"/>
      <c r="OXI929" s="477"/>
      <c r="OXJ929" s="477"/>
      <c r="OXK929" s="477"/>
      <c r="OXL929" s="477"/>
      <c r="OXM929" s="477"/>
      <c r="OXN929" s="477"/>
      <c r="OXO929" s="477"/>
      <c r="OXP929" s="477"/>
      <c r="OXQ929" s="477"/>
      <c r="OXR929" s="477"/>
      <c r="OXS929" s="477"/>
      <c r="OXT929" s="477"/>
      <c r="OXU929" s="477"/>
      <c r="OXV929" s="477"/>
      <c r="OXW929" s="477"/>
      <c r="OXX929" s="477"/>
      <c r="OXY929" s="477"/>
      <c r="OXZ929" s="477"/>
      <c r="OYA929" s="477"/>
      <c r="OYB929" s="477"/>
      <c r="OYC929" s="477"/>
      <c r="OYD929" s="477"/>
      <c r="OYE929" s="477"/>
      <c r="OYF929" s="477"/>
      <c r="OYG929" s="477"/>
      <c r="OYH929" s="477"/>
      <c r="OYI929" s="477"/>
      <c r="OYJ929" s="477"/>
      <c r="OYK929" s="477"/>
      <c r="OYL929" s="477"/>
      <c r="OYM929" s="477"/>
      <c r="OYN929" s="477"/>
      <c r="OYO929" s="477"/>
      <c r="OYP929" s="477"/>
      <c r="OYQ929" s="477"/>
      <c r="OYR929" s="477"/>
      <c r="OYS929" s="477"/>
      <c r="OYT929" s="477"/>
      <c r="OYU929" s="477"/>
      <c r="OYV929" s="477"/>
      <c r="OYW929" s="477"/>
      <c r="OYX929" s="477"/>
      <c r="OYY929" s="477"/>
      <c r="OYZ929" s="477"/>
      <c r="OZA929" s="477"/>
      <c r="OZB929" s="477"/>
      <c r="OZC929" s="477"/>
      <c r="OZD929" s="477"/>
      <c r="OZE929" s="477"/>
      <c r="OZF929" s="477"/>
      <c r="OZG929" s="477"/>
      <c r="OZH929" s="477"/>
      <c r="OZI929" s="477"/>
      <c r="OZJ929" s="477"/>
      <c r="OZK929" s="477"/>
      <c r="OZL929" s="477"/>
      <c r="OZM929" s="477"/>
      <c r="OZN929" s="477"/>
      <c r="OZO929" s="477"/>
      <c r="OZP929" s="477"/>
      <c r="OZQ929" s="477"/>
      <c r="OZR929" s="477"/>
      <c r="OZS929" s="477"/>
      <c r="OZT929" s="477"/>
      <c r="OZU929" s="477"/>
      <c r="OZV929" s="477"/>
      <c r="OZW929" s="477"/>
      <c r="OZX929" s="477"/>
      <c r="OZY929" s="477"/>
      <c r="OZZ929" s="477"/>
      <c r="PAA929" s="477"/>
      <c r="PAB929" s="477"/>
      <c r="PAC929" s="477"/>
      <c r="PAD929" s="477"/>
      <c r="PAE929" s="477"/>
      <c r="PAF929" s="477"/>
      <c r="PAG929" s="477"/>
      <c r="PAH929" s="477"/>
      <c r="PAI929" s="477"/>
      <c r="PAJ929" s="477"/>
      <c r="PAK929" s="477"/>
      <c r="PAL929" s="477"/>
      <c r="PAM929" s="477"/>
      <c r="PAN929" s="477"/>
      <c r="PAO929" s="477"/>
      <c r="PAP929" s="477"/>
      <c r="PAQ929" s="477"/>
      <c r="PAR929" s="477"/>
      <c r="PAS929" s="477"/>
      <c r="PAT929" s="477"/>
      <c r="PAU929" s="477"/>
      <c r="PAV929" s="477"/>
      <c r="PAW929" s="477"/>
      <c r="PAX929" s="477"/>
      <c r="PAY929" s="477"/>
      <c r="PAZ929" s="477"/>
      <c r="PBA929" s="477"/>
      <c r="PBB929" s="477"/>
      <c r="PBC929" s="477"/>
      <c r="PBD929" s="477"/>
      <c r="PBE929" s="477"/>
      <c r="PBF929" s="477"/>
      <c r="PBG929" s="477"/>
      <c r="PBH929" s="477"/>
      <c r="PBI929" s="477"/>
      <c r="PBJ929" s="477"/>
      <c r="PBK929" s="477"/>
      <c r="PBL929" s="477"/>
      <c r="PBM929" s="477"/>
      <c r="PBN929" s="477"/>
      <c r="PBO929" s="477"/>
      <c r="PBP929" s="477"/>
      <c r="PBQ929" s="477"/>
      <c r="PBR929" s="477"/>
      <c r="PBS929" s="477"/>
      <c r="PBT929" s="477"/>
      <c r="PBU929" s="477"/>
      <c r="PBV929" s="477"/>
      <c r="PBW929" s="477"/>
      <c r="PBX929" s="477"/>
      <c r="PBY929" s="477"/>
      <c r="PBZ929" s="477"/>
      <c r="PCA929" s="477"/>
      <c r="PCB929" s="477"/>
      <c r="PCC929" s="477"/>
      <c r="PCD929" s="477"/>
      <c r="PCE929" s="477"/>
      <c r="PCF929" s="477"/>
      <c r="PCG929" s="477"/>
      <c r="PCH929" s="477"/>
      <c r="PCI929" s="477"/>
      <c r="PCJ929" s="477"/>
      <c r="PCK929" s="477"/>
      <c r="PCL929" s="477"/>
      <c r="PCM929" s="477"/>
      <c r="PCN929" s="477"/>
      <c r="PCO929" s="477"/>
      <c r="PCP929" s="477"/>
      <c r="PCQ929" s="477"/>
      <c r="PCR929" s="477"/>
      <c r="PCS929" s="477"/>
      <c r="PCT929" s="477"/>
      <c r="PCU929" s="477"/>
      <c r="PCV929" s="477"/>
      <c r="PCW929" s="477"/>
      <c r="PCX929" s="477"/>
      <c r="PCY929" s="477"/>
      <c r="PCZ929" s="477"/>
      <c r="PDA929" s="477"/>
      <c r="PDB929" s="477"/>
      <c r="PDC929" s="477"/>
      <c r="PDD929" s="477"/>
      <c r="PDE929" s="477"/>
      <c r="PDF929" s="477"/>
      <c r="PDG929" s="477"/>
      <c r="PDH929" s="477"/>
      <c r="PDI929" s="477"/>
      <c r="PDJ929" s="477"/>
      <c r="PDK929" s="477"/>
      <c r="PDL929" s="477"/>
      <c r="PDM929" s="477"/>
      <c r="PDN929" s="477"/>
      <c r="PDO929" s="477"/>
      <c r="PDP929" s="477"/>
      <c r="PDQ929" s="477"/>
      <c r="PDR929" s="477"/>
      <c r="PDS929" s="477"/>
      <c r="PDT929" s="477"/>
      <c r="PDU929" s="477"/>
      <c r="PDV929" s="477"/>
      <c r="PDW929" s="477"/>
      <c r="PDX929" s="477"/>
      <c r="PDY929" s="477"/>
      <c r="PDZ929" s="477"/>
      <c r="PEA929" s="477"/>
      <c r="PEB929" s="477"/>
      <c r="PEC929" s="477"/>
      <c r="PED929" s="477"/>
      <c r="PEE929" s="477"/>
      <c r="PEF929" s="477"/>
      <c r="PEG929" s="477"/>
      <c r="PEH929" s="477"/>
      <c r="PEI929" s="477"/>
      <c r="PEJ929" s="477"/>
      <c r="PEK929" s="477"/>
      <c r="PEL929" s="477"/>
      <c r="PEM929" s="477"/>
      <c r="PEN929" s="477"/>
      <c r="PEO929" s="477"/>
      <c r="PEP929" s="477"/>
      <c r="PEQ929" s="477"/>
      <c r="PER929" s="477"/>
      <c r="PES929" s="477"/>
      <c r="PET929" s="477"/>
      <c r="PEU929" s="477"/>
      <c r="PEV929" s="477"/>
      <c r="PEW929" s="477"/>
      <c r="PEX929" s="477"/>
      <c r="PEY929" s="477"/>
      <c r="PEZ929" s="477"/>
      <c r="PFA929" s="477"/>
      <c r="PFB929" s="477"/>
      <c r="PFC929" s="477"/>
      <c r="PFD929" s="477"/>
      <c r="PFE929" s="477"/>
      <c r="PFF929" s="477"/>
      <c r="PFG929" s="477"/>
      <c r="PFH929" s="477"/>
      <c r="PFI929" s="477"/>
      <c r="PFJ929" s="477"/>
      <c r="PFK929" s="477"/>
      <c r="PFL929" s="477"/>
      <c r="PFM929" s="477"/>
      <c r="PFN929" s="477"/>
      <c r="PFO929" s="477"/>
      <c r="PFP929" s="477"/>
      <c r="PFQ929" s="477"/>
      <c r="PFR929" s="477"/>
      <c r="PFS929" s="477"/>
      <c r="PFT929" s="477"/>
      <c r="PFU929" s="477"/>
      <c r="PFV929" s="477"/>
      <c r="PFW929" s="477"/>
      <c r="PFX929" s="477"/>
      <c r="PFY929" s="477"/>
      <c r="PFZ929" s="477"/>
      <c r="PGA929" s="477"/>
      <c r="PGB929" s="477"/>
      <c r="PGC929" s="477"/>
      <c r="PGD929" s="477"/>
      <c r="PGE929" s="477"/>
      <c r="PGF929" s="477"/>
      <c r="PGG929" s="477"/>
      <c r="PGH929" s="477"/>
      <c r="PGI929" s="477"/>
      <c r="PGJ929" s="477"/>
      <c r="PGK929" s="477"/>
      <c r="PGL929" s="477"/>
      <c r="PGM929" s="477"/>
      <c r="PGN929" s="477"/>
      <c r="PGO929" s="477"/>
      <c r="PGP929" s="477"/>
      <c r="PGQ929" s="477"/>
      <c r="PGR929" s="477"/>
      <c r="PGS929" s="477"/>
      <c r="PGT929" s="477"/>
      <c r="PGU929" s="477"/>
      <c r="PGV929" s="477"/>
      <c r="PGW929" s="477"/>
      <c r="PGX929" s="477"/>
      <c r="PGY929" s="477"/>
      <c r="PGZ929" s="477"/>
      <c r="PHA929" s="477"/>
      <c r="PHB929" s="477"/>
      <c r="PHC929" s="477"/>
      <c r="PHD929" s="477"/>
      <c r="PHE929" s="477"/>
      <c r="PHF929" s="477"/>
      <c r="PHG929" s="477"/>
      <c r="PHH929" s="477"/>
      <c r="PHI929" s="477"/>
      <c r="PHJ929" s="477"/>
      <c r="PHK929" s="477"/>
      <c r="PHL929" s="477"/>
      <c r="PHM929" s="477"/>
      <c r="PHN929" s="477"/>
      <c r="PHO929" s="477"/>
      <c r="PHP929" s="477"/>
      <c r="PHQ929" s="477"/>
      <c r="PHR929" s="477"/>
      <c r="PHS929" s="477"/>
      <c r="PHT929" s="477"/>
      <c r="PHU929" s="477"/>
      <c r="PHV929" s="477"/>
      <c r="PHW929" s="477"/>
      <c r="PHX929" s="477"/>
      <c r="PHY929" s="477"/>
      <c r="PHZ929" s="477"/>
      <c r="PIA929" s="477"/>
      <c r="PIB929" s="477"/>
      <c r="PIC929" s="477"/>
      <c r="PID929" s="477"/>
      <c r="PIE929" s="477"/>
      <c r="PIF929" s="477"/>
      <c r="PIG929" s="477"/>
      <c r="PIH929" s="477"/>
      <c r="PII929" s="477"/>
      <c r="PIJ929" s="477"/>
      <c r="PIK929" s="477"/>
      <c r="PIL929" s="477"/>
      <c r="PIM929" s="477"/>
      <c r="PIN929" s="477"/>
      <c r="PIO929" s="477"/>
      <c r="PIP929" s="477"/>
      <c r="PIQ929" s="477"/>
      <c r="PIR929" s="477"/>
      <c r="PIS929" s="477"/>
      <c r="PIT929" s="477"/>
      <c r="PIU929" s="477"/>
      <c r="PIV929" s="477"/>
      <c r="PIW929" s="477"/>
      <c r="PIX929" s="477"/>
      <c r="PIY929" s="477"/>
      <c r="PIZ929" s="477"/>
      <c r="PJA929" s="477"/>
      <c r="PJB929" s="477"/>
      <c r="PJC929" s="477"/>
      <c r="PJD929" s="477"/>
      <c r="PJE929" s="477"/>
      <c r="PJF929" s="477"/>
      <c r="PJG929" s="477"/>
      <c r="PJH929" s="477"/>
      <c r="PJI929" s="477"/>
      <c r="PJJ929" s="477"/>
      <c r="PJK929" s="477"/>
      <c r="PJL929" s="477"/>
      <c r="PJM929" s="477"/>
      <c r="PJN929" s="477"/>
      <c r="PJO929" s="477"/>
      <c r="PJP929" s="477"/>
      <c r="PJQ929" s="477"/>
      <c r="PJR929" s="477"/>
      <c r="PJS929" s="477"/>
      <c r="PJT929" s="477"/>
      <c r="PJU929" s="477"/>
      <c r="PJV929" s="477"/>
      <c r="PJW929" s="477"/>
      <c r="PJX929" s="477"/>
      <c r="PJY929" s="477"/>
      <c r="PJZ929" s="477"/>
      <c r="PKA929" s="477"/>
      <c r="PKB929" s="477"/>
      <c r="PKC929" s="477"/>
      <c r="PKD929" s="477"/>
      <c r="PKE929" s="477"/>
      <c r="PKF929" s="477"/>
      <c r="PKG929" s="477"/>
      <c r="PKH929" s="477"/>
      <c r="PKI929" s="477"/>
      <c r="PKJ929" s="477"/>
      <c r="PKK929" s="477"/>
      <c r="PKL929" s="477"/>
      <c r="PKM929" s="477"/>
      <c r="PKN929" s="477"/>
      <c r="PKO929" s="477"/>
      <c r="PKP929" s="477"/>
      <c r="PKQ929" s="477"/>
      <c r="PKR929" s="477"/>
      <c r="PKS929" s="477"/>
      <c r="PKT929" s="477"/>
      <c r="PKU929" s="477"/>
      <c r="PKV929" s="477"/>
      <c r="PKW929" s="477"/>
      <c r="PKX929" s="477"/>
      <c r="PKY929" s="477"/>
      <c r="PKZ929" s="477"/>
      <c r="PLA929" s="477"/>
      <c r="PLB929" s="477"/>
      <c r="PLC929" s="477"/>
      <c r="PLD929" s="477"/>
      <c r="PLE929" s="477"/>
      <c r="PLF929" s="477"/>
      <c r="PLG929" s="477"/>
      <c r="PLH929" s="477"/>
      <c r="PLI929" s="477"/>
      <c r="PLJ929" s="477"/>
      <c r="PLK929" s="477"/>
      <c r="PLL929" s="477"/>
      <c r="PLM929" s="477"/>
      <c r="PLN929" s="477"/>
      <c r="PLO929" s="477"/>
      <c r="PLP929" s="477"/>
      <c r="PLQ929" s="477"/>
      <c r="PLR929" s="477"/>
      <c r="PLS929" s="477"/>
      <c r="PLT929" s="477"/>
      <c r="PLU929" s="477"/>
      <c r="PLV929" s="477"/>
      <c r="PLW929" s="477"/>
      <c r="PLX929" s="477"/>
      <c r="PLY929" s="477"/>
      <c r="PLZ929" s="477"/>
      <c r="PMA929" s="477"/>
      <c r="PMB929" s="477"/>
      <c r="PMC929" s="477"/>
      <c r="PMD929" s="477"/>
      <c r="PME929" s="477"/>
      <c r="PMF929" s="477"/>
      <c r="PMG929" s="477"/>
      <c r="PMH929" s="477"/>
      <c r="PMI929" s="477"/>
      <c r="PMJ929" s="477"/>
      <c r="PMK929" s="477"/>
      <c r="PML929" s="477"/>
      <c r="PMM929" s="477"/>
      <c r="PMN929" s="477"/>
      <c r="PMO929" s="477"/>
      <c r="PMP929" s="477"/>
      <c r="PMQ929" s="477"/>
      <c r="PMR929" s="477"/>
      <c r="PMS929" s="477"/>
      <c r="PMT929" s="477"/>
      <c r="PMU929" s="477"/>
      <c r="PMV929" s="477"/>
      <c r="PMW929" s="477"/>
      <c r="PMX929" s="477"/>
      <c r="PMY929" s="477"/>
      <c r="PMZ929" s="477"/>
      <c r="PNA929" s="477"/>
      <c r="PNB929" s="477"/>
      <c r="PNC929" s="477"/>
      <c r="PND929" s="477"/>
      <c r="PNE929" s="477"/>
      <c r="PNF929" s="477"/>
      <c r="PNG929" s="477"/>
      <c r="PNH929" s="477"/>
      <c r="PNI929" s="477"/>
      <c r="PNJ929" s="477"/>
      <c r="PNK929" s="477"/>
      <c r="PNL929" s="477"/>
      <c r="PNM929" s="477"/>
      <c r="PNN929" s="477"/>
      <c r="PNO929" s="477"/>
      <c r="PNP929" s="477"/>
      <c r="PNQ929" s="477"/>
      <c r="PNR929" s="477"/>
      <c r="PNS929" s="477"/>
      <c r="PNT929" s="477"/>
      <c r="PNU929" s="477"/>
      <c r="PNV929" s="477"/>
      <c r="PNW929" s="477"/>
      <c r="PNX929" s="477"/>
      <c r="PNY929" s="477"/>
      <c r="PNZ929" s="477"/>
      <c r="POA929" s="477"/>
      <c r="POB929" s="477"/>
      <c r="POC929" s="477"/>
      <c r="POD929" s="477"/>
      <c r="POE929" s="477"/>
      <c r="POF929" s="477"/>
      <c r="POG929" s="477"/>
      <c r="POH929" s="477"/>
      <c r="POI929" s="477"/>
      <c r="POJ929" s="477"/>
      <c r="POK929" s="477"/>
      <c r="POL929" s="477"/>
      <c r="POM929" s="477"/>
      <c r="PON929" s="477"/>
      <c r="POO929" s="477"/>
      <c r="POP929" s="477"/>
      <c r="POQ929" s="477"/>
      <c r="POR929" s="477"/>
      <c r="POS929" s="477"/>
      <c r="POT929" s="477"/>
      <c r="POU929" s="477"/>
      <c r="POV929" s="477"/>
      <c r="POW929" s="477"/>
      <c r="POX929" s="477"/>
      <c r="POY929" s="477"/>
      <c r="POZ929" s="477"/>
      <c r="PPA929" s="477"/>
      <c r="PPB929" s="477"/>
      <c r="PPC929" s="477"/>
      <c r="PPD929" s="477"/>
      <c r="PPE929" s="477"/>
      <c r="PPF929" s="477"/>
      <c r="PPG929" s="477"/>
      <c r="PPH929" s="477"/>
      <c r="PPI929" s="477"/>
      <c r="PPJ929" s="477"/>
      <c r="PPK929" s="477"/>
      <c r="PPL929" s="477"/>
      <c r="PPM929" s="477"/>
      <c r="PPN929" s="477"/>
      <c r="PPO929" s="477"/>
      <c r="PPP929" s="477"/>
      <c r="PPQ929" s="477"/>
      <c r="PPR929" s="477"/>
      <c r="PPS929" s="477"/>
      <c r="PPT929" s="477"/>
      <c r="PPU929" s="477"/>
      <c r="PPV929" s="477"/>
      <c r="PPW929" s="477"/>
      <c r="PPX929" s="477"/>
      <c r="PPY929" s="477"/>
      <c r="PPZ929" s="477"/>
      <c r="PQA929" s="477"/>
      <c r="PQB929" s="477"/>
      <c r="PQC929" s="477"/>
      <c r="PQD929" s="477"/>
      <c r="PQE929" s="477"/>
      <c r="PQF929" s="477"/>
      <c r="PQG929" s="477"/>
      <c r="PQH929" s="477"/>
      <c r="PQI929" s="477"/>
      <c r="PQJ929" s="477"/>
      <c r="PQK929" s="477"/>
      <c r="PQL929" s="477"/>
      <c r="PQM929" s="477"/>
      <c r="PQN929" s="477"/>
      <c r="PQO929" s="477"/>
      <c r="PQP929" s="477"/>
      <c r="PQQ929" s="477"/>
      <c r="PQR929" s="477"/>
      <c r="PQS929" s="477"/>
      <c r="PQT929" s="477"/>
      <c r="PQU929" s="477"/>
      <c r="PQV929" s="477"/>
      <c r="PQW929" s="477"/>
      <c r="PQX929" s="477"/>
      <c r="PQY929" s="477"/>
      <c r="PQZ929" s="477"/>
      <c r="PRA929" s="477"/>
      <c r="PRB929" s="477"/>
      <c r="PRC929" s="477"/>
      <c r="PRD929" s="477"/>
      <c r="PRE929" s="477"/>
      <c r="PRF929" s="477"/>
      <c r="PRG929" s="477"/>
      <c r="PRH929" s="477"/>
      <c r="PRI929" s="477"/>
      <c r="PRJ929" s="477"/>
      <c r="PRK929" s="477"/>
      <c r="PRL929" s="477"/>
      <c r="PRM929" s="477"/>
      <c r="PRN929" s="477"/>
      <c r="PRO929" s="477"/>
      <c r="PRP929" s="477"/>
      <c r="PRQ929" s="477"/>
      <c r="PRR929" s="477"/>
      <c r="PRS929" s="477"/>
      <c r="PRT929" s="477"/>
      <c r="PRU929" s="477"/>
      <c r="PRV929" s="477"/>
      <c r="PRW929" s="477"/>
      <c r="PRX929" s="477"/>
      <c r="PRY929" s="477"/>
      <c r="PRZ929" s="477"/>
      <c r="PSA929" s="477"/>
      <c r="PSB929" s="477"/>
      <c r="PSC929" s="477"/>
      <c r="PSD929" s="477"/>
      <c r="PSE929" s="477"/>
      <c r="PSF929" s="477"/>
      <c r="PSG929" s="477"/>
      <c r="PSH929" s="477"/>
      <c r="PSI929" s="477"/>
      <c r="PSJ929" s="477"/>
      <c r="PSK929" s="477"/>
      <c r="PSL929" s="477"/>
      <c r="PSM929" s="477"/>
      <c r="PSN929" s="477"/>
      <c r="PSO929" s="477"/>
      <c r="PSP929" s="477"/>
      <c r="PSQ929" s="477"/>
      <c r="PSR929" s="477"/>
      <c r="PSS929" s="477"/>
      <c r="PST929" s="477"/>
      <c r="PSU929" s="477"/>
      <c r="PSV929" s="477"/>
      <c r="PSW929" s="477"/>
      <c r="PSX929" s="477"/>
      <c r="PSY929" s="477"/>
      <c r="PSZ929" s="477"/>
      <c r="PTA929" s="477"/>
      <c r="PTB929" s="477"/>
      <c r="PTC929" s="477"/>
      <c r="PTD929" s="477"/>
      <c r="PTE929" s="477"/>
      <c r="PTF929" s="477"/>
      <c r="PTG929" s="477"/>
      <c r="PTH929" s="477"/>
      <c r="PTI929" s="477"/>
      <c r="PTJ929" s="477"/>
      <c r="PTK929" s="477"/>
      <c r="PTL929" s="477"/>
      <c r="PTM929" s="477"/>
      <c r="PTN929" s="477"/>
      <c r="PTO929" s="477"/>
      <c r="PTP929" s="477"/>
      <c r="PTQ929" s="477"/>
      <c r="PTR929" s="477"/>
      <c r="PTS929" s="477"/>
      <c r="PTT929" s="477"/>
      <c r="PTU929" s="477"/>
      <c r="PTV929" s="477"/>
      <c r="PTW929" s="477"/>
      <c r="PTX929" s="477"/>
      <c r="PTY929" s="477"/>
      <c r="PTZ929" s="477"/>
      <c r="PUA929" s="477"/>
      <c r="PUB929" s="477"/>
      <c r="PUC929" s="477"/>
      <c r="PUD929" s="477"/>
      <c r="PUE929" s="477"/>
      <c r="PUF929" s="477"/>
      <c r="PUG929" s="477"/>
      <c r="PUH929" s="477"/>
      <c r="PUI929" s="477"/>
      <c r="PUJ929" s="477"/>
      <c r="PUK929" s="477"/>
      <c r="PUL929" s="477"/>
      <c r="PUM929" s="477"/>
      <c r="PUN929" s="477"/>
      <c r="PUO929" s="477"/>
      <c r="PUP929" s="477"/>
      <c r="PUQ929" s="477"/>
      <c r="PUR929" s="477"/>
      <c r="PUS929" s="477"/>
      <c r="PUT929" s="477"/>
      <c r="PUU929" s="477"/>
      <c r="PUV929" s="477"/>
      <c r="PUW929" s="477"/>
      <c r="PUX929" s="477"/>
      <c r="PUY929" s="477"/>
      <c r="PUZ929" s="477"/>
      <c r="PVA929" s="477"/>
      <c r="PVB929" s="477"/>
      <c r="PVC929" s="477"/>
      <c r="PVD929" s="477"/>
      <c r="PVE929" s="477"/>
      <c r="PVF929" s="477"/>
      <c r="PVG929" s="477"/>
      <c r="PVH929" s="477"/>
      <c r="PVI929" s="477"/>
      <c r="PVJ929" s="477"/>
      <c r="PVK929" s="477"/>
      <c r="PVL929" s="477"/>
      <c r="PVM929" s="477"/>
      <c r="PVN929" s="477"/>
      <c r="PVO929" s="477"/>
      <c r="PVP929" s="477"/>
      <c r="PVQ929" s="477"/>
      <c r="PVR929" s="477"/>
      <c r="PVS929" s="477"/>
      <c r="PVT929" s="477"/>
      <c r="PVU929" s="477"/>
      <c r="PVV929" s="477"/>
      <c r="PVW929" s="477"/>
      <c r="PVX929" s="477"/>
      <c r="PVY929" s="477"/>
      <c r="PVZ929" s="477"/>
      <c r="PWA929" s="477"/>
      <c r="PWB929" s="477"/>
      <c r="PWC929" s="477"/>
      <c r="PWD929" s="477"/>
      <c r="PWE929" s="477"/>
      <c r="PWF929" s="477"/>
      <c r="PWG929" s="477"/>
      <c r="PWH929" s="477"/>
      <c r="PWI929" s="477"/>
      <c r="PWJ929" s="477"/>
      <c r="PWK929" s="477"/>
      <c r="PWL929" s="477"/>
      <c r="PWM929" s="477"/>
      <c r="PWN929" s="477"/>
      <c r="PWO929" s="477"/>
      <c r="PWP929" s="477"/>
      <c r="PWQ929" s="477"/>
      <c r="PWR929" s="477"/>
      <c r="PWS929" s="477"/>
      <c r="PWT929" s="477"/>
      <c r="PWU929" s="477"/>
      <c r="PWV929" s="477"/>
      <c r="PWW929" s="477"/>
      <c r="PWX929" s="477"/>
      <c r="PWY929" s="477"/>
      <c r="PWZ929" s="477"/>
      <c r="PXA929" s="477"/>
      <c r="PXB929" s="477"/>
      <c r="PXC929" s="477"/>
      <c r="PXD929" s="477"/>
      <c r="PXE929" s="477"/>
      <c r="PXF929" s="477"/>
      <c r="PXG929" s="477"/>
      <c r="PXH929" s="477"/>
      <c r="PXI929" s="477"/>
      <c r="PXJ929" s="477"/>
      <c r="PXK929" s="477"/>
      <c r="PXL929" s="477"/>
      <c r="PXM929" s="477"/>
      <c r="PXN929" s="477"/>
      <c r="PXO929" s="477"/>
      <c r="PXP929" s="477"/>
      <c r="PXQ929" s="477"/>
      <c r="PXR929" s="477"/>
      <c r="PXS929" s="477"/>
      <c r="PXT929" s="477"/>
      <c r="PXU929" s="477"/>
      <c r="PXV929" s="477"/>
      <c r="PXW929" s="477"/>
      <c r="PXX929" s="477"/>
      <c r="PXY929" s="477"/>
      <c r="PXZ929" s="477"/>
      <c r="PYA929" s="477"/>
      <c r="PYB929" s="477"/>
      <c r="PYC929" s="477"/>
      <c r="PYD929" s="477"/>
      <c r="PYE929" s="477"/>
      <c r="PYF929" s="477"/>
      <c r="PYG929" s="477"/>
      <c r="PYH929" s="477"/>
      <c r="PYI929" s="477"/>
      <c r="PYJ929" s="477"/>
      <c r="PYK929" s="477"/>
      <c r="PYL929" s="477"/>
      <c r="PYM929" s="477"/>
      <c r="PYN929" s="477"/>
      <c r="PYO929" s="477"/>
      <c r="PYP929" s="477"/>
      <c r="PYQ929" s="477"/>
      <c r="PYR929" s="477"/>
      <c r="PYS929" s="477"/>
      <c r="PYT929" s="477"/>
      <c r="PYU929" s="477"/>
      <c r="PYV929" s="477"/>
      <c r="PYW929" s="477"/>
      <c r="PYX929" s="477"/>
      <c r="PYY929" s="477"/>
      <c r="PYZ929" s="477"/>
      <c r="PZA929" s="477"/>
      <c r="PZB929" s="477"/>
      <c r="PZC929" s="477"/>
      <c r="PZD929" s="477"/>
      <c r="PZE929" s="477"/>
      <c r="PZF929" s="477"/>
      <c r="PZG929" s="477"/>
      <c r="PZH929" s="477"/>
      <c r="PZI929" s="477"/>
      <c r="PZJ929" s="477"/>
      <c r="PZK929" s="477"/>
      <c r="PZL929" s="477"/>
      <c r="PZM929" s="477"/>
      <c r="PZN929" s="477"/>
      <c r="PZO929" s="477"/>
      <c r="PZP929" s="477"/>
      <c r="PZQ929" s="477"/>
      <c r="PZR929" s="477"/>
      <c r="PZS929" s="477"/>
      <c r="PZT929" s="477"/>
      <c r="PZU929" s="477"/>
      <c r="PZV929" s="477"/>
      <c r="PZW929" s="477"/>
      <c r="PZX929" s="477"/>
      <c r="PZY929" s="477"/>
      <c r="PZZ929" s="477"/>
      <c r="QAA929" s="477"/>
      <c r="QAB929" s="477"/>
      <c r="QAC929" s="477"/>
      <c r="QAD929" s="477"/>
      <c r="QAE929" s="477"/>
      <c r="QAF929" s="477"/>
      <c r="QAG929" s="477"/>
      <c r="QAH929" s="477"/>
      <c r="QAI929" s="477"/>
      <c r="QAJ929" s="477"/>
      <c r="QAK929" s="477"/>
      <c r="QAL929" s="477"/>
      <c r="QAM929" s="477"/>
      <c r="QAN929" s="477"/>
      <c r="QAO929" s="477"/>
      <c r="QAP929" s="477"/>
      <c r="QAQ929" s="477"/>
      <c r="QAR929" s="477"/>
      <c r="QAS929" s="477"/>
      <c r="QAT929" s="477"/>
      <c r="QAU929" s="477"/>
      <c r="QAV929" s="477"/>
      <c r="QAW929" s="477"/>
      <c r="QAX929" s="477"/>
      <c r="QAY929" s="477"/>
      <c r="QAZ929" s="477"/>
      <c r="QBA929" s="477"/>
      <c r="QBB929" s="477"/>
      <c r="QBC929" s="477"/>
      <c r="QBD929" s="477"/>
      <c r="QBE929" s="477"/>
      <c r="QBF929" s="477"/>
      <c r="QBG929" s="477"/>
      <c r="QBH929" s="477"/>
      <c r="QBI929" s="477"/>
      <c r="QBJ929" s="477"/>
      <c r="QBK929" s="477"/>
      <c r="QBL929" s="477"/>
      <c r="QBM929" s="477"/>
      <c r="QBN929" s="477"/>
      <c r="QBO929" s="477"/>
      <c r="QBP929" s="477"/>
      <c r="QBQ929" s="477"/>
      <c r="QBR929" s="477"/>
      <c r="QBS929" s="477"/>
      <c r="QBT929" s="477"/>
      <c r="QBU929" s="477"/>
      <c r="QBV929" s="477"/>
      <c r="QBW929" s="477"/>
      <c r="QBX929" s="477"/>
      <c r="QBY929" s="477"/>
      <c r="QBZ929" s="477"/>
      <c r="QCA929" s="477"/>
      <c r="QCB929" s="477"/>
      <c r="QCC929" s="477"/>
      <c r="QCD929" s="477"/>
      <c r="QCE929" s="477"/>
      <c r="QCF929" s="477"/>
      <c r="QCG929" s="477"/>
      <c r="QCH929" s="477"/>
      <c r="QCI929" s="477"/>
      <c r="QCJ929" s="477"/>
      <c r="QCK929" s="477"/>
      <c r="QCL929" s="477"/>
      <c r="QCM929" s="477"/>
      <c r="QCN929" s="477"/>
      <c r="QCO929" s="477"/>
      <c r="QCP929" s="477"/>
      <c r="QCQ929" s="477"/>
      <c r="QCR929" s="477"/>
      <c r="QCS929" s="477"/>
      <c r="QCT929" s="477"/>
      <c r="QCU929" s="477"/>
      <c r="QCV929" s="477"/>
      <c r="QCW929" s="477"/>
      <c r="QCX929" s="477"/>
      <c r="QCY929" s="477"/>
      <c r="QCZ929" s="477"/>
      <c r="QDA929" s="477"/>
      <c r="QDB929" s="477"/>
      <c r="QDC929" s="477"/>
      <c r="QDD929" s="477"/>
      <c r="QDE929" s="477"/>
      <c r="QDF929" s="477"/>
      <c r="QDG929" s="477"/>
      <c r="QDH929" s="477"/>
      <c r="QDI929" s="477"/>
      <c r="QDJ929" s="477"/>
      <c r="QDK929" s="477"/>
      <c r="QDL929" s="477"/>
      <c r="QDM929" s="477"/>
      <c r="QDN929" s="477"/>
      <c r="QDO929" s="477"/>
      <c r="QDP929" s="477"/>
      <c r="QDQ929" s="477"/>
      <c r="QDR929" s="477"/>
      <c r="QDS929" s="477"/>
      <c r="QDT929" s="477"/>
      <c r="QDU929" s="477"/>
      <c r="QDV929" s="477"/>
      <c r="QDW929" s="477"/>
      <c r="QDX929" s="477"/>
      <c r="QDY929" s="477"/>
      <c r="QDZ929" s="477"/>
      <c r="QEA929" s="477"/>
      <c r="QEB929" s="477"/>
      <c r="QEC929" s="477"/>
      <c r="QED929" s="477"/>
      <c r="QEE929" s="477"/>
      <c r="QEF929" s="477"/>
      <c r="QEG929" s="477"/>
      <c r="QEH929" s="477"/>
      <c r="QEI929" s="477"/>
      <c r="QEJ929" s="477"/>
      <c r="QEK929" s="477"/>
      <c r="QEL929" s="477"/>
      <c r="QEM929" s="477"/>
      <c r="QEN929" s="477"/>
      <c r="QEO929" s="477"/>
      <c r="QEP929" s="477"/>
      <c r="QEQ929" s="477"/>
      <c r="QER929" s="477"/>
      <c r="QES929" s="477"/>
      <c r="QET929" s="477"/>
      <c r="QEU929" s="477"/>
      <c r="QEV929" s="477"/>
      <c r="QEW929" s="477"/>
      <c r="QEX929" s="477"/>
      <c r="QEY929" s="477"/>
      <c r="QEZ929" s="477"/>
      <c r="QFA929" s="477"/>
      <c r="QFB929" s="477"/>
      <c r="QFC929" s="477"/>
      <c r="QFD929" s="477"/>
      <c r="QFE929" s="477"/>
      <c r="QFF929" s="477"/>
      <c r="QFG929" s="477"/>
      <c r="QFH929" s="477"/>
      <c r="QFI929" s="477"/>
      <c r="QFJ929" s="477"/>
      <c r="QFK929" s="477"/>
      <c r="QFL929" s="477"/>
      <c r="QFM929" s="477"/>
      <c r="QFN929" s="477"/>
      <c r="QFO929" s="477"/>
      <c r="QFP929" s="477"/>
      <c r="QFQ929" s="477"/>
      <c r="QFR929" s="477"/>
      <c r="QFS929" s="477"/>
      <c r="QFT929" s="477"/>
      <c r="QFU929" s="477"/>
      <c r="QFV929" s="477"/>
      <c r="QFW929" s="477"/>
      <c r="QFX929" s="477"/>
      <c r="QFY929" s="477"/>
      <c r="QFZ929" s="477"/>
      <c r="QGA929" s="477"/>
      <c r="QGB929" s="477"/>
      <c r="QGC929" s="477"/>
      <c r="QGD929" s="477"/>
      <c r="QGE929" s="477"/>
      <c r="QGF929" s="477"/>
      <c r="QGG929" s="477"/>
      <c r="QGH929" s="477"/>
      <c r="QGI929" s="477"/>
      <c r="QGJ929" s="477"/>
      <c r="QGK929" s="477"/>
      <c r="QGL929" s="477"/>
      <c r="QGM929" s="477"/>
      <c r="QGN929" s="477"/>
      <c r="QGO929" s="477"/>
      <c r="QGP929" s="477"/>
      <c r="QGQ929" s="477"/>
      <c r="QGR929" s="477"/>
      <c r="QGS929" s="477"/>
      <c r="QGT929" s="477"/>
      <c r="QGU929" s="477"/>
      <c r="QGV929" s="477"/>
      <c r="QGW929" s="477"/>
      <c r="QGX929" s="477"/>
      <c r="QGY929" s="477"/>
      <c r="QGZ929" s="477"/>
      <c r="QHA929" s="477"/>
      <c r="QHB929" s="477"/>
      <c r="QHC929" s="477"/>
      <c r="QHD929" s="477"/>
      <c r="QHE929" s="477"/>
      <c r="QHF929" s="477"/>
      <c r="QHG929" s="477"/>
      <c r="QHH929" s="477"/>
      <c r="QHI929" s="477"/>
      <c r="QHJ929" s="477"/>
      <c r="QHK929" s="477"/>
      <c r="QHL929" s="477"/>
      <c r="QHM929" s="477"/>
      <c r="QHN929" s="477"/>
      <c r="QHO929" s="477"/>
      <c r="QHP929" s="477"/>
      <c r="QHQ929" s="477"/>
      <c r="QHR929" s="477"/>
      <c r="QHS929" s="477"/>
      <c r="QHT929" s="477"/>
      <c r="QHU929" s="477"/>
      <c r="QHV929" s="477"/>
      <c r="QHW929" s="477"/>
      <c r="QHX929" s="477"/>
      <c r="QHY929" s="477"/>
      <c r="QHZ929" s="477"/>
      <c r="QIA929" s="477"/>
      <c r="QIB929" s="477"/>
      <c r="QIC929" s="477"/>
      <c r="QID929" s="477"/>
      <c r="QIE929" s="477"/>
      <c r="QIF929" s="477"/>
      <c r="QIG929" s="477"/>
      <c r="QIH929" s="477"/>
      <c r="QII929" s="477"/>
      <c r="QIJ929" s="477"/>
      <c r="QIK929" s="477"/>
      <c r="QIL929" s="477"/>
      <c r="QIM929" s="477"/>
      <c r="QIN929" s="477"/>
      <c r="QIO929" s="477"/>
      <c r="QIP929" s="477"/>
      <c r="QIQ929" s="477"/>
      <c r="QIR929" s="477"/>
      <c r="QIS929" s="477"/>
      <c r="QIT929" s="477"/>
      <c r="QIU929" s="477"/>
      <c r="QIV929" s="477"/>
      <c r="QIW929" s="477"/>
      <c r="QIX929" s="477"/>
      <c r="QIY929" s="477"/>
      <c r="QIZ929" s="477"/>
      <c r="QJA929" s="477"/>
      <c r="QJB929" s="477"/>
      <c r="QJC929" s="477"/>
      <c r="QJD929" s="477"/>
      <c r="QJE929" s="477"/>
      <c r="QJF929" s="477"/>
      <c r="QJG929" s="477"/>
      <c r="QJH929" s="477"/>
      <c r="QJI929" s="477"/>
      <c r="QJJ929" s="477"/>
      <c r="QJK929" s="477"/>
      <c r="QJL929" s="477"/>
      <c r="QJM929" s="477"/>
      <c r="QJN929" s="477"/>
      <c r="QJO929" s="477"/>
      <c r="QJP929" s="477"/>
      <c r="QJQ929" s="477"/>
      <c r="QJR929" s="477"/>
      <c r="QJS929" s="477"/>
      <c r="QJT929" s="477"/>
      <c r="QJU929" s="477"/>
      <c r="QJV929" s="477"/>
      <c r="QJW929" s="477"/>
      <c r="QJX929" s="477"/>
      <c r="QJY929" s="477"/>
      <c r="QJZ929" s="477"/>
      <c r="QKA929" s="477"/>
      <c r="QKB929" s="477"/>
      <c r="QKC929" s="477"/>
      <c r="QKD929" s="477"/>
      <c r="QKE929" s="477"/>
      <c r="QKF929" s="477"/>
      <c r="QKG929" s="477"/>
      <c r="QKH929" s="477"/>
      <c r="QKI929" s="477"/>
      <c r="QKJ929" s="477"/>
      <c r="QKK929" s="477"/>
      <c r="QKL929" s="477"/>
      <c r="QKM929" s="477"/>
      <c r="QKN929" s="477"/>
      <c r="QKO929" s="477"/>
      <c r="QKP929" s="477"/>
      <c r="QKQ929" s="477"/>
      <c r="QKR929" s="477"/>
      <c r="QKS929" s="477"/>
      <c r="QKT929" s="477"/>
      <c r="QKU929" s="477"/>
      <c r="QKV929" s="477"/>
      <c r="QKW929" s="477"/>
      <c r="QKX929" s="477"/>
      <c r="QKY929" s="477"/>
      <c r="QKZ929" s="477"/>
      <c r="QLA929" s="477"/>
      <c r="QLB929" s="477"/>
      <c r="QLC929" s="477"/>
      <c r="QLD929" s="477"/>
      <c r="QLE929" s="477"/>
      <c r="QLF929" s="477"/>
      <c r="QLG929" s="477"/>
      <c r="QLH929" s="477"/>
      <c r="QLI929" s="477"/>
      <c r="QLJ929" s="477"/>
      <c r="QLK929" s="477"/>
      <c r="QLL929" s="477"/>
      <c r="QLM929" s="477"/>
      <c r="QLN929" s="477"/>
      <c r="QLO929" s="477"/>
      <c r="QLP929" s="477"/>
      <c r="QLQ929" s="477"/>
      <c r="QLR929" s="477"/>
      <c r="QLS929" s="477"/>
      <c r="QLT929" s="477"/>
      <c r="QLU929" s="477"/>
      <c r="QLV929" s="477"/>
      <c r="QLW929" s="477"/>
      <c r="QLX929" s="477"/>
      <c r="QLY929" s="477"/>
      <c r="QLZ929" s="477"/>
      <c r="QMA929" s="477"/>
      <c r="QMB929" s="477"/>
      <c r="QMC929" s="477"/>
      <c r="QMD929" s="477"/>
      <c r="QME929" s="477"/>
      <c r="QMF929" s="477"/>
      <c r="QMG929" s="477"/>
      <c r="QMH929" s="477"/>
      <c r="QMI929" s="477"/>
      <c r="QMJ929" s="477"/>
      <c r="QMK929" s="477"/>
      <c r="QML929" s="477"/>
      <c r="QMM929" s="477"/>
      <c r="QMN929" s="477"/>
      <c r="QMO929" s="477"/>
      <c r="QMP929" s="477"/>
      <c r="QMQ929" s="477"/>
      <c r="QMR929" s="477"/>
      <c r="QMS929" s="477"/>
      <c r="QMT929" s="477"/>
      <c r="QMU929" s="477"/>
      <c r="QMV929" s="477"/>
      <c r="QMW929" s="477"/>
      <c r="QMX929" s="477"/>
      <c r="QMY929" s="477"/>
      <c r="QMZ929" s="477"/>
      <c r="QNA929" s="477"/>
      <c r="QNB929" s="477"/>
      <c r="QNC929" s="477"/>
      <c r="QND929" s="477"/>
      <c r="QNE929" s="477"/>
      <c r="QNF929" s="477"/>
      <c r="QNG929" s="477"/>
      <c r="QNH929" s="477"/>
      <c r="QNI929" s="477"/>
      <c r="QNJ929" s="477"/>
      <c r="QNK929" s="477"/>
      <c r="QNL929" s="477"/>
      <c r="QNM929" s="477"/>
      <c r="QNN929" s="477"/>
      <c r="QNO929" s="477"/>
      <c r="QNP929" s="477"/>
      <c r="QNQ929" s="477"/>
      <c r="QNR929" s="477"/>
      <c r="QNS929" s="477"/>
      <c r="QNT929" s="477"/>
      <c r="QNU929" s="477"/>
      <c r="QNV929" s="477"/>
      <c r="QNW929" s="477"/>
      <c r="QNX929" s="477"/>
      <c r="QNY929" s="477"/>
      <c r="QNZ929" s="477"/>
      <c r="QOA929" s="477"/>
      <c r="QOB929" s="477"/>
      <c r="QOC929" s="477"/>
      <c r="QOD929" s="477"/>
      <c r="QOE929" s="477"/>
      <c r="QOF929" s="477"/>
      <c r="QOG929" s="477"/>
      <c r="QOH929" s="477"/>
      <c r="QOI929" s="477"/>
      <c r="QOJ929" s="477"/>
      <c r="QOK929" s="477"/>
      <c r="QOL929" s="477"/>
      <c r="QOM929" s="477"/>
      <c r="QON929" s="477"/>
      <c r="QOO929" s="477"/>
      <c r="QOP929" s="477"/>
      <c r="QOQ929" s="477"/>
      <c r="QOR929" s="477"/>
      <c r="QOS929" s="477"/>
      <c r="QOT929" s="477"/>
      <c r="QOU929" s="477"/>
      <c r="QOV929" s="477"/>
      <c r="QOW929" s="477"/>
      <c r="QOX929" s="477"/>
      <c r="QOY929" s="477"/>
      <c r="QOZ929" s="477"/>
      <c r="QPA929" s="477"/>
      <c r="QPB929" s="477"/>
      <c r="QPC929" s="477"/>
      <c r="QPD929" s="477"/>
      <c r="QPE929" s="477"/>
      <c r="QPF929" s="477"/>
      <c r="QPG929" s="477"/>
      <c r="QPH929" s="477"/>
      <c r="QPI929" s="477"/>
      <c r="QPJ929" s="477"/>
      <c r="QPK929" s="477"/>
      <c r="QPL929" s="477"/>
      <c r="QPM929" s="477"/>
      <c r="QPN929" s="477"/>
      <c r="QPO929" s="477"/>
      <c r="QPP929" s="477"/>
      <c r="QPQ929" s="477"/>
      <c r="QPR929" s="477"/>
      <c r="QPS929" s="477"/>
      <c r="QPT929" s="477"/>
      <c r="QPU929" s="477"/>
      <c r="QPV929" s="477"/>
      <c r="QPW929" s="477"/>
      <c r="QPX929" s="477"/>
      <c r="QPY929" s="477"/>
      <c r="QPZ929" s="477"/>
      <c r="QQA929" s="477"/>
      <c r="QQB929" s="477"/>
      <c r="QQC929" s="477"/>
      <c r="QQD929" s="477"/>
      <c r="QQE929" s="477"/>
      <c r="QQF929" s="477"/>
      <c r="QQG929" s="477"/>
      <c r="QQH929" s="477"/>
      <c r="QQI929" s="477"/>
      <c r="QQJ929" s="477"/>
      <c r="QQK929" s="477"/>
      <c r="QQL929" s="477"/>
      <c r="QQM929" s="477"/>
      <c r="QQN929" s="477"/>
      <c r="QQO929" s="477"/>
      <c r="QQP929" s="477"/>
      <c r="QQQ929" s="477"/>
      <c r="QQR929" s="477"/>
      <c r="QQS929" s="477"/>
      <c r="QQT929" s="477"/>
      <c r="QQU929" s="477"/>
      <c r="QQV929" s="477"/>
      <c r="QQW929" s="477"/>
      <c r="QQX929" s="477"/>
      <c r="QQY929" s="477"/>
      <c r="QQZ929" s="477"/>
      <c r="QRA929" s="477"/>
      <c r="QRB929" s="477"/>
      <c r="QRC929" s="477"/>
      <c r="QRD929" s="477"/>
      <c r="QRE929" s="477"/>
      <c r="QRF929" s="477"/>
      <c r="QRG929" s="477"/>
      <c r="QRH929" s="477"/>
      <c r="QRI929" s="477"/>
      <c r="QRJ929" s="477"/>
      <c r="QRK929" s="477"/>
      <c r="QRL929" s="477"/>
      <c r="QRM929" s="477"/>
      <c r="QRN929" s="477"/>
      <c r="QRO929" s="477"/>
      <c r="QRP929" s="477"/>
      <c r="QRQ929" s="477"/>
      <c r="QRR929" s="477"/>
      <c r="QRS929" s="477"/>
      <c r="QRT929" s="477"/>
      <c r="QRU929" s="477"/>
      <c r="QRV929" s="477"/>
      <c r="QRW929" s="477"/>
      <c r="QRX929" s="477"/>
      <c r="QRY929" s="477"/>
      <c r="QRZ929" s="477"/>
      <c r="QSA929" s="477"/>
      <c r="QSB929" s="477"/>
      <c r="QSC929" s="477"/>
      <c r="QSD929" s="477"/>
      <c r="QSE929" s="477"/>
      <c r="QSF929" s="477"/>
      <c r="QSG929" s="477"/>
      <c r="QSH929" s="477"/>
      <c r="QSI929" s="477"/>
      <c r="QSJ929" s="477"/>
      <c r="QSK929" s="477"/>
      <c r="QSL929" s="477"/>
      <c r="QSM929" s="477"/>
      <c r="QSN929" s="477"/>
      <c r="QSO929" s="477"/>
      <c r="QSP929" s="477"/>
      <c r="QSQ929" s="477"/>
      <c r="QSR929" s="477"/>
      <c r="QSS929" s="477"/>
      <c r="QST929" s="477"/>
      <c r="QSU929" s="477"/>
      <c r="QSV929" s="477"/>
      <c r="QSW929" s="477"/>
      <c r="QSX929" s="477"/>
      <c r="QSY929" s="477"/>
      <c r="QSZ929" s="477"/>
      <c r="QTA929" s="477"/>
      <c r="QTB929" s="477"/>
      <c r="QTC929" s="477"/>
      <c r="QTD929" s="477"/>
      <c r="QTE929" s="477"/>
      <c r="QTF929" s="477"/>
      <c r="QTG929" s="477"/>
      <c r="QTH929" s="477"/>
      <c r="QTI929" s="477"/>
      <c r="QTJ929" s="477"/>
      <c r="QTK929" s="477"/>
      <c r="QTL929" s="477"/>
      <c r="QTM929" s="477"/>
      <c r="QTN929" s="477"/>
      <c r="QTO929" s="477"/>
      <c r="QTP929" s="477"/>
      <c r="QTQ929" s="477"/>
      <c r="QTR929" s="477"/>
      <c r="QTS929" s="477"/>
      <c r="QTT929" s="477"/>
      <c r="QTU929" s="477"/>
      <c r="QTV929" s="477"/>
      <c r="QTW929" s="477"/>
      <c r="QTX929" s="477"/>
      <c r="QTY929" s="477"/>
      <c r="QTZ929" s="477"/>
      <c r="QUA929" s="477"/>
      <c r="QUB929" s="477"/>
      <c r="QUC929" s="477"/>
      <c r="QUD929" s="477"/>
      <c r="QUE929" s="477"/>
      <c r="QUF929" s="477"/>
      <c r="QUG929" s="477"/>
      <c r="QUH929" s="477"/>
      <c r="QUI929" s="477"/>
      <c r="QUJ929" s="477"/>
      <c r="QUK929" s="477"/>
      <c r="QUL929" s="477"/>
      <c r="QUM929" s="477"/>
      <c r="QUN929" s="477"/>
      <c r="QUO929" s="477"/>
      <c r="QUP929" s="477"/>
      <c r="QUQ929" s="477"/>
      <c r="QUR929" s="477"/>
      <c r="QUS929" s="477"/>
      <c r="QUT929" s="477"/>
      <c r="QUU929" s="477"/>
      <c r="QUV929" s="477"/>
      <c r="QUW929" s="477"/>
      <c r="QUX929" s="477"/>
      <c r="QUY929" s="477"/>
      <c r="QUZ929" s="477"/>
      <c r="QVA929" s="477"/>
      <c r="QVB929" s="477"/>
      <c r="QVC929" s="477"/>
      <c r="QVD929" s="477"/>
      <c r="QVE929" s="477"/>
      <c r="QVF929" s="477"/>
      <c r="QVG929" s="477"/>
      <c r="QVH929" s="477"/>
      <c r="QVI929" s="477"/>
      <c r="QVJ929" s="477"/>
      <c r="QVK929" s="477"/>
      <c r="QVL929" s="477"/>
      <c r="QVM929" s="477"/>
      <c r="QVN929" s="477"/>
      <c r="QVO929" s="477"/>
      <c r="QVP929" s="477"/>
      <c r="QVQ929" s="477"/>
      <c r="QVR929" s="477"/>
      <c r="QVS929" s="477"/>
      <c r="QVT929" s="477"/>
      <c r="QVU929" s="477"/>
      <c r="QVV929" s="477"/>
      <c r="QVW929" s="477"/>
      <c r="QVX929" s="477"/>
      <c r="QVY929" s="477"/>
      <c r="QVZ929" s="477"/>
      <c r="QWA929" s="477"/>
      <c r="QWB929" s="477"/>
      <c r="QWC929" s="477"/>
      <c r="QWD929" s="477"/>
      <c r="QWE929" s="477"/>
      <c r="QWF929" s="477"/>
      <c r="QWG929" s="477"/>
      <c r="QWH929" s="477"/>
      <c r="QWI929" s="477"/>
      <c r="QWJ929" s="477"/>
      <c r="QWK929" s="477"/>
      <c r="QWL929" s="477"/>
      <c r="QWM929" s="477"/>
      <c r="QWN929" s="477"/>
      <c r="QWO929" s="477"/>
      <c r="QWP929" s="477"/>
      <c r="QWQ929" s="477"/>
      <c r="QWR929" s="477"/>
      <c r="QWS929" s="477"/>
      <c r="QWT929" s="477"/>
      <c r="QWU929" s="477"/>
      <c r="QWV929" s="477"/>
      <c r="QWW929" s="477"/>
      <c r="QWX929" s="477"/>
      <c r="QWY929" s="477"/>
      <c r="QWZ929" s="477"/>
      <c r="QXA929" s="477"/>
      <c r="QXB929" s="477"/>
      <c r="QXC929" s="477"/>
      <c r="QXD929" s="477"/>
      <c r="QXE929" s="477"/>
      <c r="QXF929" s="477"/>
      <c r="QXG929" s="477"/>
      <c r="QXH929" s="477"/>
      <c r="QXI929" s="477"/>
      <c r="QXJ929" s="477"/>
      <c r="QXK929" s="477"/>
      <c r="QXL929" s="477"/>
      <c r="QXM929" s="477"/>
      <c r="QXN929" s="477"/>
      <c r="QXO929" s="477"/>
      <c r="QXP929" s="477"/>
      <c r="QXQ929" s="477"/>
      <c r="QXR929" s="477"/>
      <c r="QXS929" s="477"/>
      <c r="QXT929" s="477"/>
      <c r="QXU929" s="477"/>
      <c r="QXV929" s="477"/>
      <c r="QXW929" s="477"/>
      <c r="QXX929" s="477"/>
      <c r="QXY929" s="477"/>
      <c r="QXZ929" s="477"/>
      <c r="QYA929" s="477"/>
      <c r="QYB929" s="477"/>
      <c r="QYC929" s="477"/>
      <c r="QYD929" s="477"/>
      <c r="QYE929" s="477"/>
      <c r="QYF929" s="477"/>
      <c r="QYG929" s="477"/>
      <c r="QYH929" s="477"/>
      <c r="QYI929" s="477"/>
      <c r="QYJ929" s="477"/>
      <c r="QYK929" s="477"/>
      <c r="QYL929" s="477"/>
      <c r="QYM929" s="477"/>
      <c r="QYN929" s="477"/>
      <c r="QYO929" s="477"/>
      <c r="QYP929" s="477"/>
      <c r="QYQ929" s="477"/>
      <c r="QYR929" s="477"/>
      <c r="QYS929" s="477"/>
      <c r="QYT929" s="477"/>
      <c r="QYU929" s="477"/>
      <c r="QYV929" s="477"/>
      <c r="QYW929" s="477"/>
      <c r="QYX929" s="477"/>
      <c r="QYY929" s="477"/>
      <c r="QYZ929" s="477"/>
      <c r="QZA929" s="477"/>
      <c r="QZB929" s="477"/>
      <c r="QZC929" s="477"/>
      <c r="QZD929" s="477"/>
      <c r="QZE929" s="477"/>
      <c r="QZF929" s="477"/>
      <c r="QZG929" s="477"/>
      <c r="QZH929" s="477"/>
      <c r="QZI929" s="477"/>
      <c r="QZJ929" s="477"/>
      <c r="QZK929" s="477"/>
      <c r="QZL929" s="477"/>
      <c r="QZM929" s="477"/>
      <c r="QZN929" s="477"/>
      <c r="QZO929" s="477"/>
      <c r="QZP929" s="477"/>
      <c r="QZQ929" s="477"/>
      <c r="QZR929" s="477"/>
      <c r="QZS929" s="477"/>
      <c r="QZT929" s="477"/>
      <c r="QZU929" s="477"/>
      <c r="QZV929" s="477"/>
      <c r="QZW929" s="477"/>
      <c r="QZX929" s="477"/>
      <c r="QZY929" s="477"/>
      <c r="QZZ929" s="477"/>
      <c r="RAA929" s="477"/>
      <c r="RAB929" s="477"/>
      <c r="RAC929" s="477"/>
      <c r="RAD929" s="477"/>
      <c r="RAE929" s="477"/>
      <c r="RAF929" s="477"/>
      <c r="RAG929" s="477"/>
      <c r="RAH929" s="477"/>
      <c r="RAI929" s="477"/>
      <c r="RAJ929" s="477"/>
      <c r="RAK929" s="477"/>
      <c r="RAL929" s="477"/>
      <c r="RAM929" s="477"/>
      <c r="RAN929" s="477"/>
      <c r="RAO929" s="477"/>
      <c r="RAP929" s="477"/>
      <c r="RAQ929" s="477"/>
      <c r="RAR929" s="477"/>
      <c r="RAS929" s="477"/>
      <c r="RAT929" s="477"/>
      <c r="RAU929" s="477"/>
      <c r="RAV929" s="477"/>
      <c r="RAW929" s="477"/>
      <c r="RAX929" s="477"/>
      <c r="RAY929" s="477"/>
      <c r="RAZ929" s="477"/>
      <c r="RBA929" s="477"/>
      <c r="RBB929" s="477"/>
      <c r="RBC929" s="477"/>
      <c r="RBD929" s="477"/>
      <c r="RBE929" s="477"/>
      <c r="RBF929" s="477"/>
      <c r="RBG929" s="477"/>
      <c r="RBH929" s="477"/>
      <c r="RBI929" s="477"/>
      <c r="RBJ929" s="477"/>
      <c r="RBK929" s="477"/>
      <c r="RBL929" s="477"/>
      <c r="RBM929" s="477"/>
      <c r="RBN929" s="477"/>
      <c r="RBO929" s="477"/>
      <c r="RBP929" s="477"/>
      <c r="RBQ929" s="477"/>
      <c r="RBR929" s="477"/>
      <c r="RBS929" s="477"/>
      <c r="RBT929" s="477"/>
      <c r="RBU929" s="477"/>
      <c r="RBV929" s="477"/>
      <c r="RBW929" s="477"/>
      <c r="RBX929" s="477"/>
      <c r="RBY929" s="477"/>
      <c r="RBZ929" s="477"/>
      <c r="RCA929" s="477"/>
      <c r="RCB929" s="477"/>
      <c r="RCC929" s="477"/>
      <c r="RCD929" s="477"/>
      <c r="RCE929" s="477"/>
      <c r="RCF929" s="477"/>
      <c r="RCG929" s="477"/>
      <c r="RCH929" s="477"/>
      <c r="RCI929" s="477"/>
      <c r="RCJ929" s="477"/>
      <c r="RCK929" s="477"/>
      <c r="RCL929" s="477"/>
      <c r="RCM929" s="477"/>
      <c r="RCN929" s="477"/>
      <c r="RCO929" s="477"/>
      <c r="RCP929" s="477"/>
      <c r="RCQ929" s="477"/>
      <c r="RCR929" s="477"/>
      <c r="RCS929" s="477"/>
      <c r="RCT929" s="477"/>
      <c r="RCU929" s="477"/>
      <c r="RCV929" s="477"/>
      <c r="RCW929" s="477"/>
      <c r="RCX929" s="477"/>
      <c r="RCY929" s="477"/>
      <c r="RCZ929" s="477"/>
      <c r="RDA929" s="477"/>
      <c r="RDB929" s="477"/>
      <c r="RDC929" s="477"/>
      <c r="RDD929" s="477"/>
      <c r="RDE929" s="477"/>
      <c r="RDF929" s="477"/>
      <c r="RDG929" s="477"/>
      <c r="RDH929" s="477"/>
      <c r="RDI929" s="477"/>
      <c r="RDJ929" s="477"/>
      <c r="RDK929" s="477"/>
      <c r="RDL929" s="477"/>
      <c r="RDM929" s="477"/>
      <c r="RDN929" s="477"/>
      <c r="RDO929" s="477"/>
      <c r="RDP929" s="477"/>
      <c r="RDQ929" s="477"/>
      <c r="RDR929" s="477"/>
      <c r="RDS929" s="477"/>
      <c r="RDT929" s="477"/>
      <c r="RDU929" s="477"/>
      <c r="RDV929" s="477"/>
      <c r="RDW929" s="477"/>
      <c r="RDX929" s="477"/>
      <c r="RDY929" s="477"/>
      <c r="RDZ929" s="477"/>
      <c r="REA929" s="477"/>
      <c r="REB929" s="477"/>
      <c r="REC929" s="477"/>
      <c r="RED929" s="477"/>
      <c r="REE929" s="477"/>
      <c r="REF929" s="477"/>
      <c r="REG929" s="477"/>
      <c r="REH929" s="477"/>
      <c r="REI929" s="477"/>
      <c r="REJ929" s="477"/>
      <c r="REK929" s="477"/>
      <c r="REL929" s="477"/>
      <c r="REM929" s="477"/>
      <c r="REN929" s="477"/>
      <c r="REO929" s="477"/>
      <c r="REP929" s="477"/>
      <c r="REQ929" s="477"/>
      <c r="RER929" s="477"/>
      <c r="RES929" s="477"/>
      <c r="RET929" s="477"/>
      <c r="REU929" s="477"/>
      <c r="REV929" s="477"/>
      <c r="REW929" s="477"/>
      <c r="REX929" s="477"/>
      <c r="REY929" s="477"/>
      <c r="REZ929" s="477"/>
      <c r="RFA929" s="477"/>
      <c r="RFB929" s="477"/>
      <c r="RFC929" s="477"/>
      <c r="RFD929" s="477"/>
      <c r="RFE929" s="477"/>
      <c r="RFF929" s="477"/>
      <c r="RFG929" s="477"/>
      <c r="RFH929" s="477"/>
      <c r="RFI929" s="477"/>
      <c r="RFJ929" s="477"/>
      <c r="RFK929" s="477"/>
      <c r="RFL929" s="477"/>
      <c r="RFM929" s="477"/>
      <c r="RFN929" s="477"/>
      <c r="RFO929" s="477"/>
      <c r="RFP929" s="477"/>
      <c r="RFQ929" s="477"/>
      <c r="RFR929" s="477"/>
      <c r="RFS929" s="477"/>
      <c r="RFT929" s="477"/>
      <c r="RFU929" s="477"/>
      <c r="RFV929" s="477"/>
      <c r="RFW929" s="477"/>
      <c r="RFX929" s="477"/>
      <c r="RFY929" s="477"/>
      <c r="RFZ929" s="477"/>
      <c r="RGA929" s="477"/>
      <c r="RGB929" s="477"/>
      <c r="RGC929" s="477"/>
      <c r="RGD929" s="477"/>
      <c r="RGE929" s="477"/>
      <c r="RGF929" s="477"/>
      <c r="RGG929" s="477"/>
      <c r="RGH929" s="477"/>
      <c r="RGI929" s="477"/>
      <c r="RGJ929" s="477"/>
      <c r="RGK929" s="477"/>
      <c r="RGL929" s="477"/>
      <c r="RGM929" s="477"/>
      <c r="RGN929" s="477"/>
      <c r="RGO929" s="477"/>
      <c r="RGP929" s="477"/>
      <c r="RGQ929" s="477"/>
      <c r="RGR929" s="477"/>
      <c r="RGS929" s="477"/>
      <c r="RGT929" s="477"/>
      <c r="RGU929" s="477"/>
      <c r="RGV929" s="477"/>
      <c r="RGW929" s="477"/>
      <c r="RGX929" s="477"/>
      <c r="RGY929" s="477"/>
      <c r="RGZ929" s="477"/>
      <c r="RHA929" s="477"/>
      <c r="RHB929" s="477"/>
      <c r="RHC929" s="477"/>
      <c r="RHD929" s="477"/>
      <c r="RHE929" s="477"/>
      <c r="RHF929" s="477"/>
      <c r="RHG929" s="477"/>
      <c r="RHH929" s="477"/>
      <c r="RHI929" s="477"/>
      <c r="RHJ929" s="477"/>
      <c r="RHK929" s="477"/>
      <c r="RHL929" s="477"/>
      <c r="RHM929" s="477"/>
      <c r="RHN929" s="477"/>
      <c r="RHO929" s="477"/>
      <c r="RHP929" s="477"/>
      <c r="RHQ929" s="477"/>
      <c r="RHR929" s="477"/>
      <c r="RHS929" s="477"/>
      <c r="RHT929" s="477"/>
      <c r="RHU929" s="477"/>
      <c r="RHV929" s="477"/>
      <c r="RHW929" s="477"/>
      <c r="RHX929" s="477"/>
      <c r="RHY929" s="477"/>
      <c r="RHZ929" s="477"/>
      <c r="RIA929" s="477"/>
      <c r="RIB929" s="477"/>
      <c r="RIC929" s="477"/>
      <c r="RID929" s="477"/>
      <c r="RIE929" s="477"/>
      <c r="RIF929" s="477"/>
      <c r="RIG929" s="477"/>
      <c r="RIH929" s="477"/>
      <c r="RII929" s="477"/>
      <c r="RIJ929" s="477"/>
      <c r="RIK929" s="477"/>
      <c r="RIL929" s="477"/>
      <c r="RIM929" s="477"/>
      <c r="RIN929" s="477"/>
      <c r="RIO929" s="477"/>
      <c r="RIP929" s="477"/>
      <c r="RIQ929" s="477"/>
      <c r="RIR929" s="477"/>
      <c r="RIS929" s="477"/>
      <c r="RIT929" s="477"/>
      <c r="RIU929" s="477"/>
      <c r="RIV929" s="477"/>
      <c r="RIW929" s="477"/>
      <c r="RIX929" s="477"/>
      <c r="RIY929" s="477"/>
      <c r="RIZ929" s="477"/>
      <c r="RJA929" s="477"/>
      <c r="RJB929" s="477"/>
      <c r="RJC929" s="477"/>
      <c r="RJD929" s="477"/>
      <c r="RJE929" s="477"/>
      <c r="RJF929" s="477"/>
      <c r="RJG929" s="477"/>
      <c r="RJH929" s="477"/>
      <c r="RJI929" s="477"/>
      <c r="RJJ929" s="477"/>
      <c r="RJK929" s="477"/>
      <c r="RJL929" s="477"/>
      <c r="RJM929" s="477"/>
      <c r="RJN929" s="477"/>
      <c r="RJO929" s="477"/>
      <c r="RJP929" s="477"/>
      <c r="RJQ929" s="477"/>
      <c r="RJR929" s="477"/>
      <c r="RJS929" s="477"/>
      <c r="RJT929" s="477"/>
      <c r="RJU929" s="477"/>
      <c r="RJV929" s="477"/>
      <c r="RJW929" s="477"/>
      <c r="RJX929" s="477"/>
      <c r="RJY929" s="477"/>
      <c r="RJZ929" s="477"/>
      <c r="RKA929" s="477"/>
      <c r="RKB929" s="477"/>
      <c r="RKC929" s="477"/>
      <c r="RKD929" s="477"/>
      <c r="RKE929" s="477"/>
      <c r="RKF929" s="477"/>
      <c r="RKG929" s="477"/>
      <c r="RKH929" s="477"/>
      <c r="RKI929" s="477"/>
      <c r="RKJ929" s="477"/>
      <c r="RKK929" s="477"/>
      <c r="RKL929" s="477"/>
      <c r="RKM929" s="477"/>
      <c r="RKN929" s="477"/>
      <c r="RKO929" s="477"/>
      <c r="RKP929" s="477"/>
      <c r="RKQ929" s="477"/>
      <c r="RKR929" s="477"/>
      <c r="RKS929" s="477"/>
      <c r="RKT929" s="477"/>
      <c r="RKU929" s="477"/>
      <c r="RKV929" s="477"/>
      <c r="RKW929" s="477"/>
      <c r="RKX929" s="477"/>
      <c r="RKY929" s="477"/>
      <c r="RKZ929" s="477"/>
      <c r="RLA929" s="477"/>
      <c r="RLB929" s="477"/>
      <c r="RLC929" s="477"/>
      <c r="RLD929" s="477"/>
      <c r="RLE929" s="477"/>
      <c r="RLF929" s="477"/>
      <c r="RLG929" s="477"/>
      <c r="RLH929" s="477"/>
      <c r="RLI929" s="477"/>
      <c r="RLJ929" s="477"/>
      <c r="RLK929" s="477"/>
      <c r="RLL929" s="477"/>
      <c r="RLM929" s="477"/>
      <c r="RLN929" s="477"/>
      <c r="RLO929" s="477"/>
      <c r="RLP929" s="477"/>
      <c r="RLQ929" s="477"/>
      <c r="RLR929" s="477"/>
      <c r="RLS929" s="477"/>
      <c r="RLT929" s="477"/>
      <c r="RLU929" s="477"/>
      <c r="RLV929" s="477"/>
      <c r="RLW929" s="477"/>
      <c r="RLX929" s="477"/>
      <c r="RLY929" s="477"/>
      <c r="RLZ929" s="477"/>
      <c r="RMA929" s="477"/>
      <c r="RMB929" s="477"/>
      <c r="RMC929" s="477"/>
      <c r="RMD929" s="477"/>
      <c r="RME929" s="477"/>
      <c r="RMF929" s="477"/>
      <c r="RMG929" s="477"/>
      <c r="RMH929" s="477"/>
      <c r="RMI929" s="477"/>
      <c r="RMJ929" s="477"/>
      <c r="RMK929" s="477"/>
      <c r="RML929" s="477"/>
      <c r="RMM929" s="477"/>
      <c r="RMN929" s="477"/>
      <c r="RMO929" s="477"/>
      <c r="RMP929" s="477"/>
      <c r="RMQ929" s="477"/>
      <c r="RMR929" s="477"/>
      <c r="RMS929" s="477"/>
      <c r="RMT929" s="477"/>
      <c r="RMU929" s="477"/>
      <c r="RMV929" s="477"/>
      <c r="RMW929" s="477"/>
      <c r="RMX929" s="477"/>
      <c r="RMY929" s="477"/>
      <c r="RMZ929" s="477"/>
      <c r="RNA929" s="477"/>
      <c r="RNB929" s="477"/>
      <c r="RNC929" s="477"/>
      <c r="RND929" s="477"/>
      <c r="RNE929" s="477"/>
      <c r="RNF929" s="477"/>
      <c r="RNG929" s="477"/>
      <c r="RNH929" s="477"/>
      <c r="RNI929" s="477"/>
      <c r="RNJ929" s="477"/>
      <c r="RNK929" s="477"/>
      <c r="RNL929" s="477"/>
      <c r="RNM929" s="477"/>
      <c r="RNN929" s="477"/>
      <c r="RNO929" s="477"/>
      <c r="RNP929" s="477"/>
      <c r="RNQ929" s="477"/>
      <c r="RNR929" s="477"/>
      <c r="RNS929" s="477"/>
      <c r="RNT929" s="477"/>
      <c r="RNU929" s="477"/>
      <c r="RNV929" s="477"/>
      <c r="RNW929" s="477"/>
      <c r="RNX929" s="477"/>
      <c r="RNY929" s="477"/>
      <c r="RNZ929" s="477"/>
      <c r="ROA929" s="477"/>
      <c r="ROB929" s="477"/>
      <c r="ROC929" s="477"/>
      <c r="ROD929" s="477"/>
      <c r="ROE929" s="477"/>
      <c r="ROF929" s="477"/>
      <c r="ROG929" s="477"/>
      <c r="ROH929" s="477"/>
      <c r="ROI929" s="477"/>
      <c r="ROJ929" s="477"/>
      <c r="ROK929" s="477"/>
      <c r="ROL929" s="477"/>
      <c r="ROM929" s="477"/>
      <c r="RON929" s="477"/>
      <c r="ROO929" s="477"/>
      <c r="ROP929" s="477"/>
      <c r="ROQ929" s="477"/>
      <c r="ROR929" s="477"/>
      <c r="ROS929" s="477"/>
      <c r="ROT929" s="477"/>
      <c r="ROU929" s="477"/>
      <c r="ROV929" s="477"/>
      <c r="ROW929" s="477"/>
      <c r="ROX929" s="477"/>
      <c r="ROY929" s="477"/>
      <c r="ROZ929" s="477"/>
      <c r="RPA929" s="477"/>
      <c r="RPB929" s="477"/>
      <c r="RPC929" s="477"/>
      <c r="RPD929" s="477"/>
      <c r="RPE929" s="477"/>
      <c r="RPF929" s="477"/>
      <c r="RPG929" s="477"/>
      <c r="RPH929" s="477"/>
      <c r="RPI929" s="477"/>
      <c r="RPJ929" s="477"/>
      <c r="RPK929" s="477"/>
      <c r="RPL929" s="477"/>
      <c r="RPM929" s="477"/>
      <c r="RPN929" s="477"/>
      <c r="RPO929" s="477"/>
      <c r="RPP929" s="477"/>
      <c r="RPQ929" s="477"/>
      <c r="RPR929" s="477"/>
      <c r="RPS929" s="477"/>
      <c r="RPT929" s="477"/>
      <c r="RPU929" s="477"/>
      <c r="RPV929" s="477"/>
      <c r="RPW929" s="477"/>
      <c r="RPX929" s="477"/>
      <c r="RPY929" s="477"/>
      <c r="RPZ929" s="477"/>
      <c r="RQA929" s="477"/>
      <c r="RQB929" s="477"/>
      <c r="RQC929" s="477"/>
      <c r="RQD929" s="477"/>
      <c r="RQE929" s="477"/>
      <c r="RQF929" s="477"/>
      <c r="RQG929" s="477"/>
      <c r="RQH929" s="477"/>
      <c r="RQI929" s="477"/>
      <c r="RQJ929" s="477"/>
      <c r="RQK929" s="477"/>
      <c r="RQL929" s="477"/>
      <c r="RQM929" s="477"/>
      <c r="RQN929" s="477"/>
      <c r="RQO929" s="477"/>
      <c r="RQP929" s="477"/>
      <c r="RQQ929" s="477"/>
      <c r="RQR929" s="477"/>
      <c r="RQS929" s="477"/>
      <c r="RQT929" s="477"/>
      <c r="RQU929" s="477"/>
      <c r="RQV929" s="477"/>
      <c r="RQW929" s="477"/>
      <c r="RQX929" s="477"/>
      <c r="RQY929" s="477"/>
      <c r="RQZ929" s="477"/>
      <c r="RRA929" s="477"/>
      <c r="RRB929" s="477"/>
      <c r="RRC929" s="477"/>
      <c r="RRD929" s="477"/>
      <c r="RRE929" s="477"/>
      <c r="RRF929" s="477"/>
      <c r="RRG929" s="477"/>
      <c r="RRH929" s="477"/>
      <c r="RRI929" s="477"/>
      <c r="RRJ929" s="477"/>
      <c r="RRK929" s="477"/>
      <c r="RRL929" s="477"/>
      <c r="RRM929" s="477"/>
      <c r="RRN929" s="477"/>
      <c r="RRO929" s="477"/>
      <c r="RRP929" s="477"/>
      <c r="RRQ929" s="477"/>
      <c r="RRR929" s="477"/>
      <c r="RRS929" s="477"/>
      <c r="RRT929" s="477"/>
      <c r="RRU929" s="477"/>
      <c r="RRV929" s="477"/>
      <c r="RRW929" s="477"/>
      <c r="RRX929" s="477"/>
      <c r="RRY929" s="477"/>
      <c r="RRZ929" s="477"/>
      <c r="RSA929" s="477"/>
      <c r="RSB929" s="477"/>
      <c r="RSC929" s="477"/>
      <c r="RSD929" s="477"/>
      <c r="RSE929" s="477"/>
      <c r="RSF929" s="477"/>
      <c r="RSG929" s="477"/>
      <c r="RSH929" s="477"/>
      <c r="RSI929" s="477"/>
      <c r="RSJ929" s="477"/>
      <c r="RSK929" s="477"/>
      <c r="RSL929" s="477"/>
      <c r="RSM929" s="477"/>
      <c r="RSN929" s="477"/>
      <c r="RSO929" s="477"/>
      <c r="RSP929" s="477"/>
      <c r="RSQ929" s="477"/>
      <c r="RSR929" s="477"/>
      <c r="RSS929" s="477"/>
      <c r="RST929" s="477"/>
      <c r="RSU929" s="477"/>
      <c r="RSV929" s="477"/>
      <c r="RSW929" s="477"/>
      <c r="RSX929" s="477"/>
      <c r="RSY929" s="477"/>
      <c r="RSZ929" s="477"/>
      <c r="RTA929" s="477"/>
      <c r="RTB929" s="477"/>
      <c r="RTC929" s="477"/>
      <c r="RTD929" s="477"/>
      <c r="RTE929" s="477"/>
      <c r="RTF929" s="477"/>
      <c r="RTG929" s="477"/>
      <c r="RTH929" s="477"/>
      <c r="RTI929" s="477"/>
      <c r="RTJ929" s="477"/>
      <c r="RTK929" s="477"/>
      <c r="RTL929" s="477"/>
      <c r="RTM929" s="477"/>
      <c r="RTN929" s="477"/>
      <c r="RTO929" s="477"/>
      <c r="RTP929" s="477"/>
      <c r="RTQ929" s="477"/>
      <c r="RTR929" s="477"/>
      <c r="RTS929" s="477"/>
      <c r="RTT929" s="477"/>
      <c r="RTU929" s="477"/>
      <c r="RTV929" s="477"/>
      <c r="RTW929" s="477"/>
      <c r="RTX929" s="477"/>
      <c r="RTY929" s="477"/>
      <c r="RTZ929" s="477"/>
      <c r="RUA929" s="477"/>
      <c r="RUB929" s="477"/>
      <c r="RUC929" s="477"/>
      <c r="RUD929" s="477"/>
      <c r="RUE929" s="477"/>
      <c r="RUF929" s="477"/>
      <c r="RUG929" s="477"/>
      <c r="RUH929" s="477"/>
      <c r="RUI929" s="477"/>
      <c r="RUJ929" s="477"/>
      <c r="RUK929" s="477"/>
      <c r="RUL929" s="477"/>
      <c r="RUM929" s="477"/>
      <c r="RUN929" s="477"/>
      <c r="RUO929" s="477"/>
      <c r="RUP929" s="477"/>
      <c r="RUQ929" s="477"/>
      <c r="RUR929" s="477"/>
      <c r="RUS929" s="477"/>
      <c r="RUT929" s="477"/>
      <c r="RUU929" s="477"/>
      <c r="RUV929" s="477"/>
      <c r="RUW929" s="477"/>
      <c r="RUX929" s="477"/>
      <c r="RUY929" s="477"/>
      <c r="RUZ929" s="477"/>
      <c r="RVA929" s="477"/>
      <c r="RVB929" s="477"/>
      <c r="RVC929" s="477"/>
      <c r="RVD929" s="477"/>
      <c r="RVE929" s="477"/>
      <c r="RVF929" s="477"/>
      <c r="RVG929" s="477"/>
      <c r="RVH929" s="477"/>
      <c r="RVI929" s="477"/>
      <c r="RVJ929" s="477"/>
      <c r="RVK929" s="477"/>
      <c r="RVL929" s="477"/>
      <c r="RVM929" s="477"/>
      <c r="RVN929" s="477"/>
      <c r="RVO929" s="477"/>
      <c r="RVP929" s="477"/>
      <c r="RVQ929" s="477"/>
      <c r="RVR929" s="477"/>
      <c r="RVS929" s="477"/>
      <c r="RVT929" s="477"/>
      <c r="RVU929" s="477"/>
      <c r="RVV929" s="477"/>
      <c r="RVW929" s="477"/>
      <c r="RVX929" s="477"/>
      <c r="RVY929" s="477"/>
      <c r="RVZ929" s="477"/>
      <c r="RWA929" s="477"/>
      <c r="RWB929" s="477"/>
      <c r="RWC929" s="477"/>
      <c r="RWD929" s="477"/>
      <c r="RWE929" s="477"/>
      <c r="RWF929" s="477"/>
      <c r="RWG929" s="477"/>
      <c r="RWH929" s="477"/>
      <c r="RWI929" s="477"/>
      <c r="RWJ929" s="477"/>
      <c r="RWK929" s="477"/>
      <c r="RWL929" s="477"/>
      <c r="RWM929" s="477"/>
      <c r="RWN929" s="477"/>
      <c r="RWO929" s="477"/>
      <c r="RWP929" s="477"/>
      <c r="RWQ929" s="477"/>
      <c r="RWR929" s="477"/>
      <c r="RWS929" s="477"/>
      <c r="RWT929" s="477"/>
      <c r="RWU929" s="477"/>
      <c r="RWV929" s="477"/>
      <c r="RWW929" s="477"/>
      <c r="RWX929" s="477"/>
      <c r="RWY929" s="477"/>
      <c r="RWZ929" s="477"/>
      <c r="RXA929" s="477"/>
      <c r="RXB929" s="477"/>
      <c r="RXC929" s="477"/>
      <c r="RXD929" s="477"/>
      <c r="RXE929" s="477"/>
      <c r="RXF929" s="477"/>
      <c r="RXG929" s="477"/>
      <c r="RXH929" s="477"/>
      <c r="RXI929" s="477"/>
      <c r="RXJ929" s="477"/>
      <c r="RXK929" s="477"/>
      <c r="RXL929" s="477"/>
      <c r="RXM929" s="477"/>
      <c r="RXN929" s="477"/>
      <c r="RXO929" s="477"/>
      <c r="RXP929" s="477"/>
      <c r="RXQ929" s="477"/>
      <c r="RXR929" s="477"/>
      <c r="RXS929" s="477"/>
      <c r="RXT929" s="477"/>
      <c r="RXU929" s="477"/>
      <c r="RXV929" s="477"/>
      <c r="RXW929" s="477"/>
      <c r="RXX929" s="477"/>
      <c r="RXY929" s="477"/>
      <c r="RXZ929" s="477"/>
      <c r="RYA929" s="477"/>
      <c r="RYB929" s="477"/>
      <c r="RYC929" s="477"/>
      <c r="RYD929" s="477"/>
      <c r="RYE929" s="477"/>
      <c r="RYF929" s="477"/>
      <c r="RYG929" s="477"/>
      <c r="RYH929" s="477"/>
      <c r="RYI929" s="477"/>
      <c r="RYJ929" s="477"/>
      <c r="RYK929" s="477"/>
      <c r="RYL929" s="477"/>
      <c r="RYM929" s="477"/>
      <c r="RYN929" s="477"/>
      <c r="RYO929" s="477"/>
      <c r="RYP929" s="477"/>
      <c r="RYQ929" s="477"/>
      <c r="RYR929" s="477"/>
      <c r="RYS929" s="477"/>
      <c r="RYT929" s="477"/>
      <c r="RYU929" s="477"/>
      <c r="RYV929" s="477"/>
      <c r="RYW929" s="477"/>
      <c r="RYX929" s="477"/>
      <c r="RYY929" s="477"/>
      <c r="RYZ929" s="477"/>
      <c r="RZA929" s="477"/>
      <c r="RZB929" s="477"/>
      <c r="RZC929" s="477"/>
      <c r="RZD929" s="477"/>
      <c r="RZE929" s="477"/>
      <c r="RZF929" s="477"/>
      <c r="RZG929" s="477"/>
      <c r="RZH929" s="477"/>
      <c r="RZI929" s="477"/>
      <c r="RZJ929" s="477"/>
      <c r="RZK929" s="477"/>
      <c r="RZL929" s="477"/>
      <c r="RZM929" s="477"/>
      <c r="RZN929" s="477"/>
      <c r="RZO929" s="477"/>
      <c r="RZP929" s="477"/>
      <c r="RZQ929" s="477"/>
      <c r="RZR929" s="477"/>
      <c r="RZS929" s="477"/>
      <c r="RZT929" s="477"/>
      <c r="RZU929" s="477"/>
      <c r="RZV929" s="477"/>
      <c r="RZW929" s="477"/>
      <c r="RZX929" s="477"/>
      <c r="RZY929" s="477"/>
      <c r="RZZ929" s="477"/>
      <c r="SAA929" s="477"/>
      <c r="SAB929" s="477"/>
      <c r="SAC929" s="477"/>
      <c r="SAD929" s="477"/>
      <c r="SAE929" s="477"/>
      <c r="SAF929" s="477"/>
      <c r="SAG929" s="477"/>
      <c r="SAH929" s="477"/>
      <c r="SAI929" s="477"/>
      <c r="SAJ929" s="477"/>
      <c r="SAK929" s="477"/>
      <c r="SAL929" s="477"/>
      <c r="SAM929" s="477"/>
      <c r="SAN929" s="477"/>
      <c r="SAO929" s="477"/>
      <c r="SAP929" s="477"/>
      <c r="SAQ929" s="477"/>
      <c r="SAR929" s="477"/>
      <c r="SAS929" s="477"/>
      <c r="SAT929" s="477"/>
      <c r="SAU929" s="477"/>
      <c r="SAV929" s="477"/>
      <c r="SAW929" s="477"/>
      <c r="SAX929" s="477"/>
      <c r="SAY929" s="477"/>
      <c r="SAZ929" s="477"/>
      <c r="SBA929" s="477"/>
      <c r="SBB929" s="477"/>
      <c r="SBC929" s="477"/>
      <c r="SBD929" s="477"/>
      <c r="SBE929" s="477"/>
      <c r="SBF929" s="477"/>
      <c r="SBG929" s="477"/>
      <c r="SBH929" s="477"/>
      <c r="SBI929" s="477"/>
      <c r="SBJ929" s="477"/>
      <c r="SBK929" s="477"/>
      <c r="SBL929" s="477"/>
      <c r="SBM929" s="477"/>
      <c r="SBN929" s="477"/>
      <c r="SBO929" s="477"/>
      <c r="SBP929" s="477"/>
      <c r="SBQ929" s="477"/>
      <c r="SBR929" s="477"/>
      <c r="SBS929" s="477"/>
      <c r="SBT929" s="477"/>
      <c r="SBU929" s="477"/>
      <c r="SBV929" s="477"/>
      <c r="SBW929" s="477"/>
      <c r="SBX929" s="477"/>
      <c r="SBY929" s="477"/>
      <c r="SBZ929" s="477"/>
      <c r="SCA929" s="477"/>
      <c r="SCB929" s="477"/>
      <c r="SCC929" s="477"/>
      <c r="SCD929" s="477"/>
      <c r="SCE929" s="477"/>
      <c r="SCF929" s="477"/>
      <c r="SCG929" s="477"/>
      <c r="SCH929" s="477"/>
      <c r="SCI929" s="477"/>
      <c r="SCJ929" s="477"/>
      <c r="SCK929" s="477"/>
      <c r="SCL929" s="477"/>
      <c r="SCM929" s="477"/>
      <c r="SCN929" s="477"/>
      <c r="SCO929" s="477"/>
      <c r="SCP929" s="477"/>
      <c r="SCQ929" s="477"/>
      <c r="SCR929" s="477"/>
      <c r="SCS929" s="477"/>
      <c r="SCT929" s="477"/>
      <c r="SCU929" s="477"/>
      <c r="SCV929" s="477"/>
      <c r="SCW929" s="477"/>
      <c r="SCX929" s="477"/>
      <c r="SCY929" s="477"/>
      <c r="SCZ929" s="477"/>
      <c r="SDA929" s="477"/>
      <c r="SDB929" s="477"/>
      <c r="SDC929" s="477"/>
      <c r="SDD929" s="477"/>
      <c r="SDE929" s="477"/>
      <c r="SDF929" s="477"/>
      <c r="SDG929" s="477"/>
      <c r="SDH929" s="477"/>
      <c r="SDI929" s="477"/>
      <c r="SDJ929" s="477"/>
      <c r="SDK929" s="477"/>
      <c r="SDL929" s="477"/>
      <c r="SDM929" s="477"/>
      <c r="SDN929" s="477"/>
      <c r="SDO929" s="477"/>
      <c r="SDP929" s="477"/>
      <c r="SDQ929" s="477"/>
      <c r="SDR929" s="477"/>
      <c r="SDS929" s="477"/>
      <c r="SDT929" s="477"/>
      <c r="SDU929" s="477"/>
      <c r="SDV929" s="477"/>
      <c r="SDW929" s="477"/>
      <c r="SDX929" s="477"/>
      <c r="SDY929" s="477"/>
      <c r="SDZ929" s="477"/>
      <c r="SEA929" s="477"/>
      <c r="SEB929" s="477"/>
      <c r="SEC929" s="477"/>
      <c r="SED929" s="477"/>
      <c r="SEE929" s="477"/>
      <c r="SEF929" s="477"/>
      <c r="SEG929" s="477"/>
      <c r="SEH929" s="477"/>
      <c r="SEI929" s="477"/>
      <c r="SEJ929" s="477"/>
      <c r="SEK929" s="477"/>
      <c r="SEL929" s="477"/>
      <c r="SEM929" s="477"/>
      <c r="SEN929" s="477"/>
      <c r="SEO929" s="477"/>
      <c r="SEP929" s="477"/>
      <c r="SEQ929" s="477"/>
      <c r="SER929" s="477"/>
      <c r="SES929" s="477"/>
      <c r="SET929" s="477"/>
      <c r="SEU929" s="477"/>
      <c r="SEV929" s="477"/>
      <c r="SEW929" s="477"/>
      <c r="SEX929" s="477"/>
      <c r="SEY929" s="477"/>
      <c r="SEZ929" s="477"/>
      <c r="SFA929" s="477"/>
      <c r="SFB929" s="477"/>
      <c r="SFC929" s="477"/>
      <c r="SFD929" s="477"/>
      <c r="SFE929" s="477"/>
      <c r="SFF929" s="477"/>
      <c r="SFG929" s="477"/>
      <c r="SFH929" s="477"/>
      <c r="SFI929" s="477"/>
      <c r="SFJ929" s="477"/>
      <c r="SFK929" s="477"/>
      <c r="SFL929" s="477"/>
      <c r="SFM929" s="477"/>
      <c r="SFN929" s="477"/>
      <c r="SFO929" s="477"/>
      <c r="SFP929" s="477"/>
      <c r="SFQ929" s="477"/>
      <c r="SFR929" s="477"/>
      <c r="SFS929" s="477"/>
      <c r="SFT929" s="477"/>
      <c r="SFU929" s="477"/>
      <c r="SFV929" s="477"/>
      <c r="SFW929" s="477"/>
      <c r="SFX929" s="477"/>
      <c r="SFY929" s="477"/>
      <c r="SFZ929" s="477"/>
      <c r="SGA929" s="477"/>
      <c r="SGB929" s="477"/>
      <c r="SGC929" s="477"/>
      <c r="SGD929" s="477"/>
      <c r="SGE929" s="477"/>
      <c r="SGF929" s="477"/>
      <c r="SGG929" s="477"/>
      <c r="SGH929" s="477"/>
      <c r="SGI929" s="477"/>
      <c r="SGJ929" s="477"/>
      <c r="SGK929" s="477"/>
      <c r="SGL929" s="477"/>
      <c r="SGM929" s="477"/>
      <c r="SGN929" s="477"/>
      <c r="SGO929" s="477"/>
      <c r="SGP929" s="477"/>
      <c r="SGQ929" s="477"/>
      <c r="SGR929" s="477"/>
      <c r="SGS929" s="477"/>
      <c r="SGT929" s="477"/>
      <c r="SGU929" s="477"/>
      <c r="SGV929" s="477"/>
      <c r="SGW929" s="477"/>
      <c r="SGX929" s="477"/>
      <c r="SGY929" s="477"/>
      <c r="SGZ929" s="477"/>
      <c r="SHA929" s="477"/>
      <c r="SHB929" s="477"/>
      <c r="SHC929" s="477"/>
      <c r="SHD929" s="477"/>
      <c r="SHE929" s="477"/>
      <c r="SHF929" s="477"/>
      <c r="SHG929" s="477"/>
      <c r="SHH929" s="477"/>
      <c r="SHI929" s="477"/>
      <c r="SHJ929" s="477"/>
      <c r="SHK929" s="477"/>
      <c r="SHL929" s="477"/>
      <c r="SHM929" s="477"/>
      <c r="SHN929" s="477"/>
      <c r="SHO929" s="477"/>
      <c r="SHP929" s="477"/>
      <c r="SHQ929" s="477"/>
      <c r="SHR929" s="477"/>
      <c r="SHS929" s="477"/>
      <c r="SHT929" s="477"/>
      <c r="SHU929" s="477"/>
      <c r="SHV929" s="477"/>
      <c r="SHW929" s="477"/>
      <c r="SHX929" s="477"/>
      <c r="SHY929" s="477"/>
      <c r="SHZ929" s="477"/>
      <c r="SIA929" s="477"/>
      <c r="SIB929" s="477"/>
      <c r="SIC929" s="477"/>
      <c r="SID929" s="477"/>
      <c r="SIE929" s="477"/>
      <c r="SIF929" s="477"/>
      <c r="SIG929" s="477"/>
      <c r="SIH929" s="477"/>
      <c r="SII929" s="477"/>
      <c r="SIJ929" s="477"/>
      <c r="SIK929" s="477"/>
      <c r="SIL929" s="477"/>
      <c r="SIM929" s="477"/>
      <c r="SIN929" s="477"/>
      <c r="SIO929" s="477"/>
      <c r="SIP929" s="477"/>
      <c r="SIQ929" s="477"/>
      <c r="SIR929" s="477"/>
      <c r="SIS929" s="477"/>
      <c r="SIT929" s="477"/>
      <c r="SIU929" s="477"/>
      <c r="SIV929" s="477"/>
      <c r="SIW929" s="477"/>
      <c r="SIX929" s="477"/>
      <c r="SIY929" s="477"/>
      <c r="SIZ929" s="477"/>
      <c r="SJA929" s="477"/>
      <c r="SJB929" s="477"/>
      <c r="SJC929" s="477"/>
      <c r="SJD929" s="477"/>
      <c r="SJE929" s="477"/>
      <c r="SJF929" s="477"/>
      <c r="SJG929" s="477"/>
      <c r="SJH929" s="477"/>
      <c r="SJI929" s="477"/>
      <c r="SJJ929" s="477"/>
      <c r="SJK929" s="477"/>
      <c r="SJL929" s="477"/>
      <c r="SJM929" s="477"/>
      <c r="SJN929" s="477"/>
      <c r="SJO929" s="477"/>
      <c r="SJP929" s="477"/>
      <c r="SJQ929" s="477"/>
      <c r="SJR929" s="477"/>
      <c r="SJS929" s="477"/>
      <c r="SJT929" s="477"/>
      <c r="SJU929" s="477"/>
      <c r="SJV929" s="477"/>
      <c r="SJW929" s="477"/>
      <c r="SJX929" s="477"/>
      <c r="SJY929" s="477"/>
      <c r="SJZ929" s="477"/>
      <c r="SKA929" s="477"/>
      <c r="SKB929" s="477"/>
      <c r="SKC929" s="477"/>
      <c r="SKD929" s="477"/>
      <c r="SKE929" s="477"/>
      <c r="SKF929" s="477"/>
      <c r="SKG929" s="477"/>
      <c r="SKH929" s="477"/>
      <c r="SKI929" s="477"/>
      <c r="SKJ929" s="477"/>
      <c r="SKK929" s="477"/>
      <c r="SKL929" s="477"/>
      <c r="SKM929" s="477"/>
      <c r="SKN929" s="477"/>
      <c r="SKO929" s="477"/>
      <c r="SKP929" s="477"/>
      <c r="SKQ929" s="477"/>
      <c r="SKR929" s="477"/>
      <c r="SKS929" s="477"/>
      <c r="SKT929" s="477"/>
      <c r="SKU929" s="477"/>
      <c r="SKV929" s="477"/>
      <c r="SKW929" s="477"/>
      <c r="SKX929" s="477"/>
      <c r="SKY929" s="477"/>
      <c r="SKZ929" s="477"/>
      <c r="SLA929" s="477"/>
      <c r="SLB929" s="477"/>
      <c r="SLC929" s="477"/>
      <c r="SLD929" s="477"/>
      <c r="SLE929" s="477"/>
      <c r="SLF929" s="477"/>
      <c r="SLG929" s="477"/>
      <c r="SLH929" s="477"/>
      <c r="SLI929" s="477"/>
      <c r="SLJ929" s="477"/>
      <c r="SLK929" s="477"/>
      <c r="SLL929" s="477"/>
      <c r="SLM929" s="477"/>
      <c r="SLN929" s="477"/>
      <c r="SLO929" s="477"/>
      <c r="SLP929" s="477"/>
      <c r="SLQ929" s="477"/>
      <c r="SLR929" s="477"/>
      <c r="SLS929" s="477"/>
      <c r="SLT929" s="477"/>
      <c r="SLU929" s="477"/>
      <c r="SLV929" s="477"/>
      <c r="SLW929" s="477"/>
      <c r="SLX929" s="477"/>
      <c r="SLY929" s="477"/>
      <c r="SLZ929" s="477"/>
      <c r="SMA929" s="477"/>
      <c r="SMB929" s="477"/>
      <c r="SMC929" s="477"/>
      <c r="SMD929" s="477"/>
      <c r="SME929" s="477"/>
      <c r="SMF929" s="477"/>
      <c r="SMG929" s="477"/>
      <c r="SMH929" s="477"/>
      <c r="SMI929" s="477"/>
      <c r="SMJ929" s="477"/>
      <c r="SMK929" s="477"/>
      <c r="SML929" s="477"/>
      <c r="SMM929" s="477"/>
      <c r="SMN929" s="477"/>
      <c r="SMO929" s="477"/>
      <c r="SMP929" s="477"/>
      <c r="SMQ929" s="477"/>
      <c r="SMR929" s="477"/>
      <c r="SMS929" s="477"/>
      <c r="SMT929" s="477"/>
      <c r="SMU929" s="477"/>
      <c r="SMV929" s="477"/>
      <c r="SMW929" s="477"/>
      <c r="SMX929" s="477"/>
      <c r="SMY929" s="477"/>
      <c r="SMZ929" s="477"/>
      <c r="SNA929" s="477"/>
      <c r="SNB929" s="477"/>
      <c r="SNC929" s="477"/>
      <c r="SND929" s="477"/>
      <c r="SNE929" s="477"/>
      <c r="SNF929" s="477"/>
      <c r="SNG929" s="477"/>
      <c r="SNH929" s="477"/>
      <c r="SNI929" s="477"/>
      <c r="SNJ929" s="477"/>
      <c r="SNK929" s="477"/>
      <c r="SNL929" s="477"/>
      <c r="SNM929" s="477"/>
      <c r="SNN929" s="477"/>
      <c r="SNO929" s="477"/>
      <c r="SNP929" s="477"/>
      <c r="SNQ929" s="477"/>
      <c r="SNR929" s="477"/>
      <c r="SNS929" s="477"/>
      <c r="SNT929" s="477"/>
      <c r="SNU929" s="477"/>
      <c r="SNV929" s="477"/>
      <c r="SNW929" s="477"/>
      <c r="SNX929" s="477"/>
      <c r="SNY929" s="477"/>
      <c r="SNZ929" s="477"/>
      <c r="SOA929" s="477"/>
      <c r="SOB929" s="477"/>
      <c r="SOC929" s="477"/>
      <c r="SOD929" s="477"/>
      <c r="SOE929" s="477"/>
      <c r="SOF929" s="477"/>
      <c r="SOG929" s="477"/>
      <c r="SOH929" s="477"/>
      <c r="SOI929" s="477"/>
      <c r="SOJ929" s="477"/>
      <c r="SOK929" s="477"/>
      <c r="SOL929" s="477"/>
      <c r="SOM929" s="477"/>
      <c r="SON929" s="477"/>
      <c r="SOO929" s="477"/>
      <c r="SOP929" s="477"/>
      <c r="SOQ929" s="477"/>
      <c r="SOR929" s="477"/>
      <c r="SOS929" s="477"/>
      <c r="SOT929" s="477"/>
      <c r="SOU929" s="477"/>
      <c r="SOV929" s="477"/>
      <c r="SOW929" s="477"/>
      <c r="SOX929" s="477"/>
      <c r="SOY929" s="477"/>
      <c r="SOZ929" s="477"/>
      <c r="SPA929" s="477"/>
      <c r="SPB929" s="477"/>
      <c r="SPC929" s="477"/>
      <c r="SPD929" s="477"/>
      <c r="SPE929" s="477"/>
      <c r="SPF929" s="477"/>
      <c r="SPG929" s="477"/>
      <c r="SPH929" s="477"/>
      <c r="SPI929" s="477"/>
      <c r="SPJ929" s="477"/>
      <c r="SPK929" s="477"/>
      <c r="SPL929" s="477"/>
      <c r="SPM929" s="477"/>
      <c r="SPN929" s="477"/>
      <c r="SPO929" s="477"/>
      <c r="SPP929" s="477"/>
      <c r="SPQ929" s="477"/>
      <c r="SPR929" s="477"/>
      <c r="SPS929" s="477"/>
      <c r="SPT929" s="477"/>
      <c r="SPU929" s="477"/>
      <c r="SPV929" s="477"/>
      <c r="SPW929" s="477"/>
      <c r="SPX929" s="477"/>
      <c r="SPY929" s="477"/>
      <c r="SPZ929" s="477"/>
      <c r="SQA929" s="477"/>
      <c r="SQB929" s="477"/>
      <c r="SQC929" s="477"/>
      <c r="SQD929" s="477"/>
      <c r="SQE929" s="477"/>
      <c r="SQF929" s="477"/>
      <c r="SQG929" s="477"/>
      <c r="SQH929" s="477"/>
      <c r="SQI929" s="477"/>
      <c r="SQJ929" s="477"/>
      <c r="SQK929" s="477"/>
      <c r="SQL929" s="477"/>
      <c r="SQM929" s="477"/>
      <c r="SQN929" s="477"/>
      <c r="SQO929" s="477"/>
      <c r="SQP929" s="477"/>
      <c r="SQQ929" s="477"/>
      <c r="SQR929" s="477"/>
      <c r="SQS929" s="477"/>
      <c r="SQT929" s="477"/>
      <c r="SQU929" s="477"/>
      <c r="SQV929" s="477"/>
      <c r="SQW929" s="477"/>
      <c r="SQX929" s="477"/>
      <c r="SQY929" s="477"/>
      <c r="SQZ929" s="477"/>
      <c r="SRA929" s="477"/>
      <c r="SRB929" s="477"/>
      <c r="SRC929" s="477"/>
      <c r="SRD929" s="477"/>
      <c r="SRE929" s="477"/>
      <c r="SRF929" s="477"/>
      <c r="SRG929" s="477"/>
      <c r="SRH929" s="477"/>
      <c r="SRI929" s="477"/>
      <c r="SRJ929" s="477"/>
      <c r="SRK929" s="477"/>
      <c r="SRL929" s="477"/>
      <c r="SRM929" s="477"/>
      <c r="SRN929" s="477"/>
      <c r="SRO929" s="477"/>
      <c r="SRP929" s="477"/>
      <c r="SRQ929" s="477"/>
      <c r="SRR929" s="477"/>
      <c r="SRS929" s="477"/>
      <c r="SRT929" s="477"/>
      <c r="SRU929" s="477"/>
      <c r="SRV929" s="477"/>
      <c r="SRW929" s="477"/>
      <c r="SRX929" s="477"/>
      <c r="SRY929" s="477"/>
      <c r="SRZ929" s="477"/>
      <c r="SSA929" s="477"/>
      <c r="SSB929" s="477"/>
      <c r="SSC929" s="477"/>
      <c r="SSD929" s="477"/>
      <c r="SSE929" s="477"/>
      <c r="SSF929" s="477"/>
      <c r="SSG929" s="477"/>
      <c r="SSH929" s="477"/>
      <c r="SSI929" s="477"/>
      <c r="SSJ929" s="477"/>
      <c r="SSK929" s="477"/>
      <c r="SSL929" s="477"/>
      <c r="SSM929" s="477"/>
      <c r="SSN929" s="477"/>
      <c r="SSO929" s="477"/>
      <c r="SSP929" s="477"/>
      <c r="SSQ929" s="477"/>
      <c r="SSR929" s="477"/>
      <c r="SSS929" s="477"/>
      <c r="SST929" s="477"/>
      <c r="SSU929" s="477"/>
      <c r="SSV929" s="477"/>
      <c r="SSW929" s="477"/>
      <c r="SSX929" s="477"/>
      <c r="SSY929" s="477"/>
      <c r="SSZ929" s="477"/>
      <c r="STA929" s="477"/>
      <c r="STB929" s="477"/>
      <c r="STC929" s="477"/>
      <c r="STD929" s="477"/>
      <c r="STE929" s="477"/>
      <c r="STF929" s="477"/>
      <c r="STG929" s="477"/>
      <c r="STH929" s="477"/>
      <c r="STI929" s="477"/>
      <c r="STJ929" s="477"/>
      <c r="STK929" s="477"/>
      <c r="STL929" s="477"/>
      <c r="STM929" s="477"/>
      <c r="STN929" s="477"/>
      <c r="STO929" s="477"/>
      <c r="STP929" s="477"/>
      <c r="STQ929" s="477"/>
      <c r="STR929" s="477"/>
      <c r="STS929" s="477"/>
      <c r="STT929" s="477"/>
      <c r="STU929" s="477"/>
      <c r="STV929" s="477"/>
      <c r="STW929" s="477"/>
      <c r="STX929" s="477"/>
      <c r="STY929" s="477"/>
      <c r="STZ929" s="477"/>
      <c r="SUA929" s="477"/>
      <c r="SUB929" s="477"/>
      <c r="SUC929" s="477"/>
      <c r="SUD929" s="477"/>
      <c r="SUE929" s="477"/>
      <c r="SUF929" s="477"/>
      <c r="SUG929" s="477"/>
      <c r="SUH929" s="477"/>
      <c r="SUI929" s="477"/>
      <c r="SUJ929" s="477"/>
      <c r="SUK929" s="477"/>
      <c r="SUL929" s="477"/>
      <c r="SUM929" s="477"/>
      <c r="SUN929" s="477"/>
      <c r="SUO929" s="477"/>
      <c r="SUP929" s="477"/>
      <c r="SUQ929" s="477"/>
      <c r="SUR929" s="477"/>
      <c r="SUS929" s="477"/>
      <c r="SUT929" s="477"/>
      <c r="SUU929" s="477"/>
      <c r="SUV929" s="477"/>
      <c r="SUW929" s="477"/>
      <c r="SUX929" s="477"/>
      <c r="SUY929" s="477"/>
      <c r="SUZ929" s="477"/>
      <c r="SVA929" s="477"/>
      <c r="SVB929" s="477"/>
      <c r="SVC929" s="477"/>
      <c r="SVD929" s="477"/>
      <c r="SVE929" s="477"/>
      <c r="SVF929" s="477"/>
      <c r="SVG929" s="477"/>
      <c r="SVH929" s="477"/>
      <c r="SVI929" s="477"/>
      <c r="SVJ929" s="477"/>
      <c r="SVK929" s="477"/>
      <c r="SVL929" s="477"/>
      <c r="SVM929" s="477"/>
      <c r="SVN929" s="477"/>
      <c r="SVO929" s="477"/>
      <c r="SVP929" s="477"/>
      <c r="SVQ929" s="477"/>
      <c r="SVR929" s="477"/>
      <c r="SVS929" s="477"/>
      <c r="SVT929" s="477"/>
      <c r="SVU929" s="477"/>
      <c r="SVV929" s="477"/>
      <c r="SVW929" s="477"/>
      <c r="SVX929" s="477"/>
      <c r="SVY929" s="477"/>
      <c r="SVZ929" s="477"/>
      <c r="SWA929" s="477"/>
      <c r="SWB929" s="477"/>
      <c r="SWC929" s="477"/>
      <c r="SWD929" s="477"/>
      <c r="SWE929" s="477"/>
      <c r="SWF929" s="477"/>
      <c r="SWG929" s="477"/>
      <c r="SWH929" s="477"/>
      <c r="SWI929" s="477"/>
      <c r="SWJ929" s="477"/>
      <c r="SWK929" s="477"/>
      <c r="SWL929" s="477"/>
      <c r="SWM929" s="477"/>
      <c r="SWN929" s="477"/>
      <c r="SWO929" s="477"/>
      <c r="SWP929" s="477"/>
      <c r="SWQ929" s="477"/>
      <c r="SWR929" s="477"/>
      <c r="SWS929" s="477"/>
      <c r="SWT929" s="477"/>
      <c r="SWU929" s="477"/>
      <c r="SWV929" s="477"/>
      <c r="SWW929" s="477"/>
      <c r="SWX929" s="477"/>
      <c r="SWY929" s="477"/>
      <c r="SWZ929" s="477"/>
      <c r="SXA929" s="477"/>
      <c r="SXB929" s="477"/>
      <c r="SXC929" s="477"/>
      <c r="SXD929" s="477"/>
      <c r="SXE929" s="477"/>
      <c r="SXF929" s="477"/>
      <c r="SXG929" s="477"/>
      <c r="SXH929" s="477"/>
      <c r="SXI929" s="477"/>
      <c r="SXJ929" s="477"/>
      <c r="SXK929" s="477"/>
      <c r="SXL929" s="477"/>
      <c r="SXM929" s="477"/>
      <c r="SXN929" s="477"/>
      <c r="SXO929" s="477"/>
      <c r="SXP929" s="477"/>
      <c r="SXQ929" s="477"/>
      <c r="SXR929" s="477"/>
      <c r="SXS929" s="477"/>
      <c r="SXT929" s="477"/>
      <c r="SXU929" s="477"/>
      <c r="SXV929" s="477"/>
      <c r="SXW929" s="477"/>
      <c r="SXX929" s="477"/>
      <c r="SXY929" s="477"/>
      <c r="SXZ929" s="477"/>
      <c r="SYA929" s="477"/>
      <c r="SYB929" s="477"/>
      <c r="SYC929" s="477"/>
      <c r="SYD929" s="477"/>
      <c r="SYE929" s="477"/>
      <c r="SYF929" s="477"/>
      <c r="SYG929" s="477"/>
      <c r="SYH929" s="477"/>
      <c r="SYI929" s="477"/>
      <c r="SYJ929" s="477"/>
      <c r="SYK929" s="477"/>
      <c r="SYL929" s="477"/>
      <c r="SYM929" s="477"/>
      <c r="SYN929" s="477"/>
      <c r="SYO929" s="477"/>
      <c r="SYP929" s="477"/>
      <c r="SYQ929" s="477"/>
      <c r="SYR929" s="477"/>
      <c r="SYS929" s="477"/>
      <c r="SYT929" s="477"/>
      <c r="SYU929" s="477"/>
      <c r="SYV929" s="477"/>
      <c r="SYW929" s="477"/>
      <c r="SYX929" s="477"/>
      <c r="SYY929" s="477"/>
      <c r="SYZ929" s="477"/>
      <c r="SZA929" s="477"/>
      <c r="SZB929" s="477"/>
      <c r="SZC929" s="477"/>
      <c r="SZD929" s="477"/>
      <c r="SZE929" s="477"/>
      <c r="SZF929" s="477"/>
      <c r="SZG929" s="477"/>
      <c r="SZH929" s="477"/>
      <c r="SZI929" s="477"/>
      <c r="SZJ929" s="477"/>
      <c r="SZK929" s="477"/>
      <c r="SZL929" s="477"/>
      <c r="SZM929" s="477"/>
      <c r="SZN929" s="477"/>
      <c r="SZO929" s="477"/>
      <c r="SZP929" s="477"/>
      <c r="SZQ929" s="477"/>
      <c r="SZR929" s="477"/>
      <c r="SZS929" s="477"/>
      <c r="SZT929" s="477"/>
      <c r="SZU929" s="477"/>
      <c r="SZV929" s="477"/>
      <c r="SZW929" s="477"/>
      <c r="SZX929" s="477"/>
      <c r="SZY929" s="477"/>
      <c r="SZZ929" s="477"/>
      <c r="TAA929" s="477"/>
      <c r="TAB929" s="477"/>
      <c r="TAC929" s="477"/>
      <c r="TAD929" s="477"/>
      <c r="TAE929" s="477"/>
      <c r="TAF929" s="477"/>
      <c r="TAG929" s="477"/>
      <c r="TAH929" s="477"/>
      <c r="TAI929" s="477"/>
      <c r="TAJ929" s="477"/>
      <c r="TAK929" s="477"/>
      <c r="TAL929" s="477"/>
      <c r="TAM929" s="477"/>
      <c r="TAN929" s="477"/>
      <c r="TAO929" s="477"/>
      <c r="TAP929" s="477"/>
      <c r="TAQ929" s="477"/>
      <c r="TAR929" s="477"/>
      <c r="TAS929" s="477"/>
      <c r="TAT929" s="477"/>
      <c r="TAU929" s="477"/>
      <c r="TAV929" s="477"/>
      <c r="TAW929" s="477"/>
      <c r="TAX929" s="477"/>
      <c r="TAY929" s="477"/>
      <c r="TAZ929" s="477"/>
      <c r="TBA929" s="477"/>
      <c r="TBB929" s="477"/>
      <c r="TBC929" s="477"/>
      <c r="TBD929" s="477"/>
      <c r="TBE929" s="477"/>
      <c r="TBF929" s="477"/>
      <c r="TBG929" s="477"/>
      <c r="TBH929" s="477"/>
      <c r="TBI929" s="477"/>
      <c r="TBJ929" s="477"/>
      <c r="TBK929" s="477"/>
      <c r="TBL929" s="477"/>
      <c r="TBM929" s="477"/>
      <c r="TBN929" s="477"/>
      <c r="TBO929" s="477"/>
      <c r="TBP929" s="477"/>
      <c r="TBQ929" s="477"/>
      <c r="TBR929" s="477"/>
      <c r="TBS929" s="477"/>
      <c r="TBT929" s="477"/>
      <c r="TBU929" s="477"/>
      <c r="TBV929" s="477"/>
      <c r="TBW929" s="477"/>
      <c r="TBX929" s="477"/>
      <c r="TBY929" s="477"/>
      <c r="TBZ929" s="477"/>
      <c r="TCA929" s="477"/>
      <c r="TCB929" s="477"/>
      <c r="TCC929" s="477"/>
      <c r="TCD929" s="477"/>
      <c r="TCE929" s="477"/>
      <c r="TCF929" s="477"/>
      <c r="TCG929" s="477"/>
      <c r="TCH929" s="477"/>
      <c r="TCI929" s="477"/>
      <c r="TCJ929" s="477"/>
      <c r="TCK929" s="477"/>
      <c r="TCL929" s="477"/>
      <c r="TCM929" s="477"/>
      <c r="TCN929" s="477"/>
      <c r="TCO929" s="477"/>
      <c r="TCP929" s="477"/>
      <c r="TCQ929" s="477"/>
      <c r="TCR929" s="477"/>
      <c r="TCS929" s="477"/>
      <c r="TCT929" s="477"/>
      <c r="TCU929" s="477"/>
      <c r="TCV929" s="477"/>
      <c r="TCW929" s="477"/>
      <c r="TCX929" s="477"/>
      <c r="TCY929" s="477"/>
      <c r="TCZ929" s="477"/>
      <c r="TDA929" s="477"/>
      <c r="TDB929" s="477"/>
      <c r="TDC929" s="477"/>
      <c r="TDD929" s="477"/>
      <c r="TDE929" s="477"/>
      <c r="TDF929" s="477"/>
      <c r="TDG929" s="477"/>
      <c r="TDH929" s="477"/>
      <c r="TDI929" s="477"/>
      <c r="TDJ929" s="477"/>
      <c r="TDK929" s="477"/>
      <c r="TDL929" s="477"/>
      <c r="TDM929" s="477"/>
      <c r="TDN929" s="477"/>
      <c r="TDO929" s="477"/>
      <c r="TDP929" s="477"/>
      <c r="TDQ929" s="477"/>
      <c r="TDR929" s="477"/>
      <c r="TDS929" s="477"/>
      <c r="TDT929" s="477"/>
      <c r="TDU929" s="477"/>
      <c r="TDV929" s="477"/>
      <c r="TDW929" s="477"/>
      <c r="TDX929" s="477"/>
      <c r="TDY929" s="477"/>
      <c r="TDZ929" s="477"/>
      <c r="TEA929" s="477"/>
      <c r="TEB929" s="477"/>
      <c r="TEC929" s="477"/>
      <c r="TED929" s="477"/>
      <c r="TEE929" s="477"/>
      <c r="TEF929" s="477"/>
      <c r="TEG929" s="477"/>
      <c r="TEH929" s="477"/>
      <c r="TEI929" s="477"/>
      <c r="TEJ929" s="477"/>
      <c r="TEK929" s="477"/>
      <c r="TEL929" s="477"/>
      <c r="TEM929" s="477"/>
      <c r="TEN929" s="477"/>
      <c r="TEO929" s="477"/>
      <c r="TEP929" s="477"/>
      <c r="TEQ929" s="477"/>
      <c r="TER929" s="477"/>
      <c r="TES929" s="477"/>
      <c r="TET929" s="477"/>
      <c r="TEU929" s="477"/>
      <c r="TEV929" s="477"/>
      <c r="TEW929" s="477"/>
      <c r="TEX929" s="477"/>
      <c r="TEY929" s="477"/>
      <c r="TEZ929" s="477"/>
      <c r="TFA929" s="477"/>
      <c r="TFB929" s="477"/>
      <c r="TFC929" s="477"/>
      <c r="TFD929" s="477"/>
      <c r="TFE929" s="477"/>
      <c r="TFF929" s="477"/>
      <c r="TFG929" s="477"/>
      <c r="TFH929" s="477"/>
      <c r="TFI929" s="477"/>
      <c r="TFJ929" s="477"/>
      <c r="TFK929" s="477"/>
      <c r="TFL929" s="477"/>
      <c r="TFM929" s="477"/>
      <c r="TFN929" s="477"/>
      <c r="TFO929" s="477"/>
      <c r="TFP929" s="477"/>
      <c r="TFQ929" s="477"/>
      <c r="TFR929" s="477"/>
      <c r="TFS929" s="477"/>
      <c r="TFT929" s="477"/>
      <c r="TFU929" s="477"/>
      <c r="TFV929" s="477"/>
      <c r="TFW929" s="477"/>
      <c r="TFX929" s="477"/>
      <c r="TFY929" s="477"/>
      <c r="TFZ929" s="477"/>
      <c r="TGA929" s="477"/>
      <c r="TGB929" s="477"/>
      <c r="TGC929" s="477"/>
      <c r="TGD929" s="477"/>
      <c r="TGE929" s="477"/>
      <c r="TGF929" s="477"/>
      <c r="TGG929" s="477"/>
      <c r="TGH929" s="477"/>
      <c r="TGI929" s="477"/>
      <c r="TGJ929" s="477"/>
      <c r="TGK929" s="477"/>
      <c r="TGL929" s="477"/>
      <c r="TGM929" s="477"/>
      <c r="TGN929" s="477"/>
      <c r="TGO929" s="477"/>
      <c r="TGP929" s="477"/>
      <c r="TGQ929" s="477"/>
      <c r="TGR929" s="477"/>
      <c r="TGS929" s="477"/>
      <c r="TGT929" s="477"/>
      <c r="TGU929" s="477"/>
      <c r="TGV929" s="477"/>
      <c r="TGW929" s="477"/>
      <c r="TGX929" s="477"/>
      <c r="TGY929" s="477"/>
      <c r="TGZ929" s="477"/>
      <c r="THA929" s="477"/>
      <c r="THB929" s="477"/>
      <c r="THC929" s="477"/>
      <c r="THD929" s="477"/>
      <c r="THE929" s="477"/>
      <c r="THF929" s="477"/>
      <c r="THG929" s="477"/>
      <c r="THH929" s="477"/>
      <c r="THI929" s="477"/>
      <c r="THJ929" s="477"/>
      <c r="THK929" s="477"/>
      <c r="THL929" s="477"/>
      <c r="THM929" s="477"/>
      <c r="THN929" s="477"/>
      <c r="THO929" s="477"/>
      <c r="THP929" s="477"/>
      <c r="THQ929" s="477"/>
      <c r="THR929" s="477"/>
      <c r="THS929" s="477"/>
      <c r="THT929" s="477"/>
      <c r="THU929" s="477"/>
      <c r="THV929" s="477"/>
      <c r="THW929" s="477"/>
      <c r="THX929" s="477"/>
      <c r="THY929" s="477"/>
      <c r="THZ929" s="477"/>
      <c r="TIA929" s="477"/>
      <c r="TIB929" s="477"/>
      <c r="TIC929" s="477"/>
      <c r="TID929" s="477"/>
      <c r="TIE929" s="477"/>
      <c r="TIF929" s="477"/>
      <c r="TIG929" s="477"/>
      <c r="TIH929" s="477"/>
      <c r="TII929" s="477"/>
      <c r="TIJ929" s="477"/>
      <c r="TIK929" s="477"/>
      <c r="TIL929" s="477"/>
      <c r="TIM929" s="477"/>
      <c r="TIN929" s="477"/>
      <c r="TIO929" s="477"/>
      <c r="TIP929" s="477"/>
      <c r="TIQ929" s="477"/>
      <c r="TIR929" s="477"/>
      <c r="TIS929" s="477"/>
      <c r="TIT929" s="477"/>
      <c r="TIU929" s="477"/>
      <c r="TIV929" s="477"/>
      <c r="TIW929" s="477"/>
      <c r="TIX929" s="477"/>
      <c r="TIY929" s="477"/>
      <c r="TIZ929" s="477"/>
      <c r="TJA929" s="477"/>
      <c r="TJB929" s="477"/>
      <c r="TJC929" s="477"/>
      <c r="TJD929" s="477"/>
      <c r="TJE929" s="477"/>
      <c r="TJF929" s="477"/>
      <c r="TJG929" s="477"/>
      <c r="TJH929" s="477"/>
      <c r="TJI929" s="477"/>
      <c r="TJJ929" s="477"/>
      <c r="TJK929" s="477"/>
      <c r="TJL929" s="477"/>
      <c r="TJM929" s="477"/>
      <c r="TJN929" s="477"/>
      <c r="TJO929" s="477"/>
      <c r="TJP929" s="477"/>
      <c r="TJQ929" s="477"/>
      <c r="TJR929" s="477"/>
      <c r="TJS929" s="477"/>
      <c r="TJT929" s="477"/>
      <c r="TJU929" s="477"/>
      <c r="TJV929" s="477"/>
      <c r="TJW929" s="477"/>
      <c r="TJX929" s="477"/>
      <c r="TJY929" s="477"/>
      <c r="TJZ929" s="477"/>
      <c r="TKA929" s="477"/>
      <c r="TKB929" s="477"/>
      <c r="TKC929" s="477"/>
      <c r="TKD929" s="477"/>
      <c r="TKE929" s="477"/>
      <c r="TKF929" s="477"/>
      <c r="TKG929" s="477"/>
      <c r="TKH929" s="477"/>
      <c r="TKI929" s="477"/>
      <c r="TKJ929" s="477"/>
      <c r="TKK929" s="477"/>
      <c r="TKL929" s="477"/>
      <c r="TKM929" s="477"/>
      <c r="TKN929" s="477"/>
      <c r="TKO929" s="477"/>
      <c r="TKP929" s="477"/>
      <c r="TKQ929" s="477"/>
      <c r="TKR929" s="477"/>
      <c r="TKS929" s="477"/>
      <c r="TKT929" s="477"/>
      <c r="TKU929" s="477"/>
      <c r="TKV929" s="477"/>
      <c r="TKW929" s="477"/>
      <c r="TKX929" s="477"/>
      <c r="TKY929" s="477"/>
      <c r="TKZ929" s="477"/>
      <c r="TLA929" s="477"/>
      <c r="TLB929" s="477"/>
      <c r="TLC929" s="477"/>
      <c r="TLD929" s="477"/>
      <c r="TLE929" s="477"/>
      <c r="TLF929" s="477"/>
      <c r="TLG929" s="477"/>
      <c r="TLH929" s="477"/>
      <c r="TLI929" s="477"/>
      <c r="TLJ929" s="477"/>
      <c r="TLK929" s="477"/>
      <c r="TLL929" s="477"/>
      <c r="TLM929" s="477"/>
      <c r="TLN929" s="477"/>
      <c r="TLO929" s="477"/>
      <c r="TLP929" s="477"/>
      <c r="TLQ929" s="477"/>
      <c r="TLR929" s="477"/>
      <c r="TLS929" s="477"/>
      <c r="TLT929" s="477"/>
      <c r="TLU929" s="477"/>
      <c r="TLV929" s="477"/>
      <c r="TLW929" s="477"/>
      <c r="TLX929" s="477"/>
      <c r="TLY929" s="477"/>
      <c r="TLZ929" s="477"/>
      <c r="TMA929" s="477"/>
      <c r="TMB929" s="477"/>
      <c r="TMC929" s="477"/>
      <c r="TMD929" s="477"/>
      <c r="TME929" s="477"/>
      <c r="TMF929" s="477"/>
      <c r="TMG929" s="477"/>
      <c r="TMH929" s="477"/>
      <c r="TMI929" s="477"/>
      <c r="TMJ929" s="477"/>
      <c r="TMK929" s="477"/>
      <c r="TML929" s="477"/>
      <c r="TMM929" s="477"/>
      <c r="TMN929" s="477"/>
      <c r="TMO929" s="477"/>
      <c r="TMP929" s="477"/>
      <c r="TMQ929" s="477"/>
      <c r="TMR929" s="477"/>
      <c r="TMS929" s="477"/>
      <c r="TMT929" s="477"/>
      <c r="TMU929" s="477"/>
      <c r="TMV929" s="477"/>
      <c r="TMW929" s="477"/>
      <c r="TMX929" s="477"/>
      <c r="TMY929" s="477"/>
      <c r="TMZ929" s="477"/>
      <c r="TNA929" s="477"/>
      <c r="TNB929" s="477"/>
      <c r="TNC929" s="477"/>
      <c r="TND929" s="477"/>
      <c r="TNE929" s="477"/>
      <c r="TNF929" s="477"/>
      <c r="TNG929" s="477"/>
      <c r="TNH929" s="477"/>
      <c r="TNI929" s="477"/>
      <c r="TNJ929" s="477"/>
      <c r="TNK929" s="477"/>
      <c r="TNL929" s="477"/>
      <c r="TNM929" s="477"/>
      <c r="TNN929" s="477"/>
      <c r="TNO929" s="477"/>
      <c r="TNP929" s="477"/>
      <c r="TNQ929" s="477"/>
      <c r="TNR929" s="477"/>
      <c r="TNS929" s="477"/>
      <c r="TNT929" s="477"/>
      <c r="TNU929" s="477"/>
      <c r="TNV929" s="477"/>
      <c r="TNW929" s="477"/>
      <c r="TNX929" s="477"/>
      <c r="TNY929" s="477"/>
      <c r="TNZ929" s="477"/>
      <c r="TOA929" s="477"/>
      <c r="TOB929" s="477"/>
      <c r="TOC929" s="477"/>
      <c r="TOD929" s="477"/>
      <c r="TOE929" s="477"/>
      <c r="TOF929" s="477"/>
      <c r="TOG929" s="477"/>
      <c r="TOH929" s="477"/>
      <c r="TOI929" s="477"/>
      <c r="TOJ929" s="477"/>
      <c r="TOK929" s="477"/>
      <c r="TOL929" s="477"/>
      <c r="TOM929" s="477"/>
      <c r="TON929" s="477"/>
      <c r="TOO929" s="477"/>
      <c r="TOP929" s="477"/>
      <c r="TOQ929" s="477"/>
      <c r="TOR929" s="477"/>
      <c r="TOS929" s="477"/>
      <c r="TOT929" s="477"/>
      <c r="TOU929" s="477"/>
      <c r="TOV929" s="477"/>
      <c r="TOW929" s="477"/>
      <c r="TOX929" s="477"/>
      <c r="TOY929" s="477"/>
      <c r="TOZ929" s="477"/>
      <c r="TPA929" s="477"/>
      <c r="TPB929" s="477"/>
      <c r="TPC929" s="477"/>
      <c r="TPD929" s="477"/>
      <c r="TPE929" s="477"/>
      <c r="TPF929" s="477"/>
      <c r="TPG929" s="477"/>
      <c r="TPH929" s="477"/>
      <c r="TPI929" s="477"/>
      <c r="TPJ929" s="477"/>
      <c r="TPK929" s="477"/>
      <c r="TPL929" s="477"/>
      <c r="TPM929" s="477"/>
      <c r="TPN929" s="477"/>
      <c r="TPO929" s="477"/>
      <c r="TPP929" s="477"/>
      <c r="TPQ929" s="477"/>
      <c r="TPR929" s="477"/>
      <c r="TPS929" s="477"/>
      <c r="TPT929" s="477"/>
      <c r="TPU929" s="477"/>
      <c r="TPV929" s="477"/>
      <c r="TPW929" s="477"/>
      <c r="TPX929" s="477"/>
      <c r="TPY929" s="477"/>
      <c r="TPZ929" s="477"/>
      <c r="TQA929" s="477"/>
      <c r="TQB929" s="477"/>
      <c r="TQC929" s="477"/>
      <c r="TQD929" s="477"/>
      <c r="TQE929" s="477"/>
      <c r="TQF929" s="477"/>
      <c r="TQG929" s="477"/>
      <c r="TQH929" s="477"/>
      <c r="TQI929" s="477"/>
      <c r="TQJ929" s="477"/>
      <c r="TQK929" s="477"/>
      <c r="TQL929" s="477"/>
      <c r="TQM929" s="477"/>
      <c r="TQN929" s="477"/>
      <c r="TQO929" s="477"/>
      <c r="TQP929" s="477"/>
      <c r="TQQ929" s="477"/>
      <c r="TQR929" s="477"/>
      <c r="TQS929" s="477"/>
      <c r="TQT929" s="477"/>
      <c r="TQU929" s="477"/>
      <c r="TQV929" s="477"/>
      <c r="TQW929" s="477"/>
      <c r="TQX929" s="477"/>
      <c r="TQY929" s="477"/>
      <c r="TQZ929" s="477"/>
      <c r="TRA929" s="477"/>
      <c r="TRB929" s="477"/>
      <c r="TRC929" s="477"/>
      <c r="TRD929" s="477"/>
      <c r="TRE929" s="477"/>
      <c r="TRF929" s="477"/>
      <c r="TRG929" s="477"/>
      <c r="TRH929" s="477"/>
      <c r="TRI929" s="477"/>
      <c r="TRJ929" s="477"/>
      <c r="TRK929" s="477"/>
      <c r="TRL929" s="477"/>
      <c r="TRM929" s="477"/>
      <c r="TRN929" s="477"/>
      <c r="TRO929" s="477"/>
      <c r="TRP929" s="477"/>
      <c r="TRQ929" s="477"/>
      <c r="TRR929" s="477"/>
      <c r="TRS929" s="477"/>
      <c r="TRT929" s="477"/>
      <c r="TRU929" s="477"/>
      <c r="TRV929" s="477"/>
      <c r="TRW929" s="477"/>
      <c r="TRX929" s="477"/>
      <c r="TRY929" s="477"/>
      <c r="TRZ929" s="477"/>
      <c r="TSA929" s="477"/>
      <c r="TSB929" s="477"/>
      <c r="TSC929" s="477"/>
      <c r="TSD929" s="477"/>
      <c r="TSE929" s="477"/>
      <c r="TSF929" s="477"/>
      <c r="TSG929" s="477"/>
      <c r="TSH929" s="477"/>
      <c r="TSI929" s="477"/>
      <c r="TSJ929" s="477"/>
      <c r="TSK929" s="477"/>
      <c r="TSL929" s="477"/>
      <c r="TSM929" s="477"/>
      <c r="TSN929" s="477"/>
      <c r="TSO929" s="477"/>
      <c r="TSP929" s="477"/>
      <c r="TSQ929" s="477"/>
      <c r="TSR929" s="477"/>
      <c r="TSS929" s="477"/>
      <c r="TST929" s="477"/>
      <c r="TSU929" s="477"/>
      <c r="TSV929" s="477"/>
      <c r="TSW929" s="477"/>
      <c r="TSX929" s="477"/>
      <c r="TSY929" s="477"/>
      <c r="TSZ929" s="477"/>
      <c r="TTA929" s="477"/>
      <c r="TTB929" s="477"/>
      <c r="TTC929" s="477"/>
      <c r="TTD929" s="477"/>
      <c r="TTE929" s="477"/>
      <c r="TTF929" s="477"/>
      <c r="TTG929" s="477"/>
      <c r="TTH929" s="477"/>
      <c r="TTI929" s="477"/>
      <c r="TTJ929" s="477"/>
      <c r="TTK929" s="477"/>
      <c r="TTL929" s="477"/>
      <c r="TTM929" s="477"/>
      <c r="TTN929" s="477"/>
      <c r="TTO929" s="477"/>
      <c r="TTP929" s="477"/>
      <c r="TTQ929" s="477"/>
      <c r="TTR929" s="477"/>
      <c r="TTS929" s="477"/>
      <c r="TTT929" s="477"/>
      <c r="TTU929" s="477"/>
      <c r="TTV929" s="477"/>
      <c r="TTW929" s="477"/>
      <c r="TTX929" s="477"/>
      <c r="TTY929" s="477"/>
      <c r="TTZ929" s="477"/>
      <c r="TUA929" s="477"/>
      <c r="TUB929" s="477"/>
      <c r="TUC929" s="477"/>
      <c r="TUD929" s="477"/>
      <c r="TUE929" s="477"/>
      <c r="TUF929" s="477"/>
      <c r="TUG929" s="477"/>
      <c r="TUH929" s="477"/>
      <c r="TUI929" s="477"/>
      <c r="TUJ929" s="477"/>
      <c r="TUK929" s="477"/>
      <c r="TUL929" s="477"/>
      <c r="TUM929" s="477"/>
      <c r="TUN929" s="477"/>
      <c r="TUO929" s="477"/>
      <c r="TUP929" s="477"/>
      <c r="TUQ929" s="477"/>
      <c r="TUR929" s="477"/>
      <c r="TUS929" s="477"/>
      <c r="TUT929" s="477"/>
      <c r="TUU929" s="477"/>
      <c r="TUV929" s="477"/>
      <c r="TUW929" s="477"/>
      <c r="TUX929" s="477"/>
      <c r="TUY929" s="477"/>
      <c r="TUZ929" s="477"/>
      <c r="TVA929" s="477"/>
      <c r="TVB929" s="477"/>
      <c r="TVC929" s="477"/>
      <c r="TVD929" s="477"/>
      <c r="TVE929" s="477"/>
      <c r="TVF929" s="477"/>
      <c r="TVG929" s="477"/>
      <c r="TVH929" s="477"/>
      <c r="TVI929" s="477"/>
      <c r="TVJ929" s="477"/>
      <c r="TVK929" s="477"/>
      <c r="TVL929" s="477"/>
      <c r="TVM929" s="477"/>
      <c r="TVN929" s="477"/>
      <c r="TVO929" s="477"/>
      <c r="TVP929" s="477"/>
      <c r="TVQ929" s="477"/>
      <c r="TVR929" s="477"/>
      <c r="TVS929" s="477"/>
      <c r="TVT929" s="477"/>
      <c r="TVU929" s="477"/>
      <c r="TVV929" s="477"/>
      <c r="TVW929" s="477"/>
      <c r="TVX929" s="477"/>
      <c r="TVY929" s="477"/>
      <c r="TVZ929" s="477"/>
      <c r="TWA929" s="477"/>
      <c r="TWB929" s="477"/>
      <c r="TWC929" s="477"/>
      <c r="TWD929" s="477"/>
      <c r="TWE929" s="477"/>
      <c r="TWF929" s="477"/>
      <c r="TWG929" s="477"/>
      <c r="TWH929" s="477"/>
      <c r="TWI929" s="477"/>
      <c r="TWJ929" s="477"/>
      <c r="TWK929" s="477"/>
      <c r="TWL929" s="477"/>
      <c r="TWM929" s="477"/>
      <c r="TWN929" s="477"/>
      <c r="TWO929" s="477"/>
      <c r="TWP929" s="477"/>
      <c r="TWQ929" s="477"/>
      <c r="TWR929" s="477"/>
      <c r="TWS929" s="477"/>
      <c r="TWT929" s="477"/>
      <c r="TWU929" s="477"/>
      <c r="TWV929" s="477"/>
      <c r="TWW929" s="477"/>
      <c r="TWX929" s="477"/>
      <c r="TWY929" s="477"/>
      <c r="TWZ929" s="477"/>
      <c r="TXA929" s="477"/>
      <c r="TXB929" s="477"/>
      <c r="TXC929" s="477"/>
      <c r="TXD929" s="477"/>
      <c r="TXE929" s="477"/>
      <c r="TXF929" s="477"/>
      <c r="TXG929" s="477"/>
      <c r="TXH929" s="477"/>
      <c r="TXI929" s="477"/>
      <c r="TXJ929" s="477"/>
      <c r="TXK929" s="477"/>
      <c r="TXL929" s="477"/>
      <c r="TXM929" s="477"/>
      <c r="TXN929" s="477"/>
      <c r="TXO929" s="477"/>
      <c r="TXP929" s="477"/>
      <c r="TXQ929" s="477"/>
      <c r="TXR929" s="477"/>
      <c r="TXS929" s="477"/>
      <c r="TXT929" s="477"/>
      <c r="TXU929" s="477"/>
      <c r="TXV929" s="477"/>
      <c r="TXW929" s="477"/>
      <c r="TXX929" s="477"/>
      <c r="TXY929" s="477"/>
      <c r="TXZ929" s="477"/>
      <c r="TYA929" s="477"/>
      <c r="TYB929" s="477"/>
      <c r="TYC929" s="477"/>
      <c r="TYD929" s="477"/>
      <c r="TYE929" s="477"/>
      <c r="TYF929" s="477"/>
      <c r="TYG929" s="477"/>
      <c r="TYH929" s="477"/>
      <c r="TYI929" s="477"/>
      <c r="TYJ929" s="477"/>
      <c r="TYK929" s="477"/>
      <c r="TYL929" s="477"/>
      <c r="TYM929" s="477"/>
      <c r="TYN929" s="477"/>
      <c r="TYO929" s="477"/>
      <c r="TYP929" s="477"/>
      <c r="TYQ929" s="477"/>
      <c r="TYR929" s="477"/>
      <c r="TYS929" s="477"/>
      <c r="TYT929" s="477"/>
      <c r="TYU929" s="477"/>
      <c r="TYV929" s="477"/>
      <c r="TYW929" s="477"/>
      <c r="TYX929" s="477"/>
      <c r="TYY929" s="477"/>
      <c r="TYZ929" s="477"/>
      <c r="TZA929" s="477"/>
      <c r="TZB929" s="477"/>
      <c r="TZC929" s="477"/>
      <c r="TZD929" s="477"/>
      <c r="TZE929" s="477"/>
      <c r="TZF929" s="477"/>
      <c r="TZG929" s="477"/>
      <c r="TZH929" s="477"/>
      <c r="TZI929" s="477"/>
      <c r="TZJ929" s="477"/>
      <c r="TZK929" s="477"/>
      <c r="TZL929" s="477"/>
      <c r="TZM929" s="477"/>
      <c r="TZN929" s="477"/>
      <c r="TZO929" s="477"/>
      <c r="TZP929" s="477"/>
      <c r="TZQ929" s="477"/>
      <c r="TZR929" s="477"/>
      <c r="TZS929" s="477"/>
      <c r="TZT929" s="477"/>
      <c r="TZU929" s="477"/>
      <c r="TZV929" s="477"/>
      <c r="TZW929" s="477"/>
      <c r="TZX929" s="477"/>
      <c r="TZY929" s="477"/>
      <c r="TZZ929" s="477"/>
      <c r="UAA929" s="477"/>
      <c r="UAB929" s="477"/>
      <c r="UAC929" s="477"/>
      <c r="UAD929" s="477"/>
      <c r="UAE929" s="477"/>
      <c r="UAF929" s="477"/>
      <c r="UAG929" s="477"/>
      <c r="UAH929" s="477"/>
      <c r="UAI929" s="477"/>
      <c r="UAJ929" s="477"/>
      <c r="UAK929" s="477"/>
      <c r="UAL929" s="477"/>
      <c r="UAM929" s="477"/>
      <c r="UAN929" s="477"/>
      <c r="UAO929" s="477"/>
      <c r="UAP929" s="477"/>
      <c r="UAQ929" s="477"/>
      <c r="UAR929" s="477"/>
      <c r="UAS929" s="477"/>
      <c r="UAT929" s="477"/>
      <c r="UAU929" s="477"/>
      <c r="UAV929" s="477"/>
      <c r="UAW929" s="477"/>
      <c r="UAX929" s="477"/>
      <c r="UAY929" s="477"/>
      <c r="UAZ929" s="477"/>
      <c r="UBA929" s="477"/>
      <c r="UBB929" s="477"/>
      <c r="UBC929" s="477"/>
      <c r="UBD929" s="477"/>
      <c r="UBE929" s="477"/>
      <c r="UBF929" s="477"/>
      <c r="UBG929" s="477"/>
      <c r="UBH929" s="477"/>
      <c r="UBI929" s="477"/>
      <c r="UBJ929" s="477"/>
      <c r="UBK929" s="477"/>
      <c r="UBL929" s="477"/>
      <c r="UBM929" s="477"/>
      <c r="UBN929" s="477"/>
      <c r="UBO929" s="477"/>
      <c r="UBP929" s="477"/>
      <c r="UBQ929" s="477"/>
      <c r="UBR929" s="477"/>
      <c r="UBS929" s="477"/>
      <c r="UBT929" s="477"/>
      <c r="UBU929" s="477"/>
      <c r="UBV929" s="477"/>
      <c r="UBW929" s="477"/>
      <c r="UBX929" s="477"/>
      <c r="UBY929" s="477"/>
      <c r="UBZ929" s="477"/>
      <c r="UCA929" s="477"/>
      <c r="UCB929" s="477"/>
      <c r="UCC929" s="477"/>
      <c r="UCD929" s="477"/>
      <c r="UCE929" s="477"/>
      <c r="UCF929" s="477"/>
      <c r="UCG929" s="477"/>
      <c r="UCH929" s="477"/>
      <c r="UCI929" s="477"/>
      <c r="UCJ929" s="477"/>
      <c r="UCK929" s="477"/>
      <c r="UCL929" s="477"/>
      <c r="UCM929" s="477"/>
      <c r="UCN929" s="477"/>
      <c r="UCO929" s="477"/>
      <c r="UCP929" s="477"/>
      <c r="UCQ929" s="477"/>
      <c r="UCR929" s="477"/>
      <c r="UCS929" s="477"/>
      <c r="UCT929" s="477"/>
      <c r="UCU929" s="477"/>
      <c r="UCV929" s="477"/>
      <c r="UCW929" s="477"/>
      <c r="UCX929" s="477"/>
      <c r="UCY929" s="477"/>
      <c r="UCZ929" s="477"/>
      <c r="UDA929" s="477"/>
      <c r="UDB929" s="477"/>
      <c r="UDC929" s="477"/>
      <c r="UDD929" s="477"/>
      <c r="UDE929" s="477"/>
      <c r="UDF929" s="477"/>
      <c r="UDG929" s="477"/>
      <c r="UDH929" s="477"/>
      <c r="UDI929" s="477"/>
      <c r="UDJ929" s="477"/>
      <c r="UDK929" s="477"/>
      <c r="UDL929" s="477"/>
      <c r="UDM929" s="477"/>
      <c r="UDN929" s="477"/>
      <c r="UDO929" s="477"/>
      <c r="UDP929" s="477"/>
      <c r="UDQ929" s="477"/>
      <c r="UDR929" s="477"/>
      <c r="UDS929" s="477"/>
      <c r="UDT929" s="477"/>
      <c r="UDU929" s="477"/>
      <c r="UDV929" s="477"/>
      <c r="UDW929" s="477"/>
      <c r="UDX929" s="477"/>
      <c r="UDY929" s="477"/>
      <c r="UDZ929" s="477"/>
      <c r="UEA929" s="477"/>
      <c r="UEB929" s="477"/>
      <c r="UEC929" s="477"/>
      <c r="UED929" s="477"/>
      <c r="UEE929" s="477"/>
      <c r="UEF929" s="477"/>
      <c r="UEG929" s="477"/>
      <c r="UEH929" s="477"/>
      <c r="UEI929" s="477"/>
      <c r="UEJ929" s="477"/>
      <c r="UEK929" s="477"/>
      <c r="UEL929" s="477"/>
      <c r="UEM929" s="477"/>
      <c r="UEN929" s="477"/>
      <c r="UEO929" s="477"/>
      <c r="UEP929" s="477"/>
      <c r="UEQ929" s="477"/>
      <c r="UER929" s="477"/>
      <c r="UES929" s="477"/>
      <c r="UET929" s="477"/>
      <c r="UEU929" s="477"/>
      <c r="UEV929" s="477"/>
      <c r="UEW929" s="477"/>
      <c r="UEX929" s="477"/>
      <c r="UEY929" s="477"/>
      <c r="UEZ929" s="477"/>
      <c r="UFA929" s="477"/>
      <c r="UFB929" s="477"/>
      <c r="UFC929" s="477"/>
      <c r="UFD929" s="477"/>
      <c r="UFE929" s="477"/>
      <c r="UFF929" s="477"/>
      <c r="UFG929" s="477"/>
      <c r="UFH929" s="477"/>
      <c r="UFI929" s="477"/>
      <c r="UFJ929" s="477"/>
      <c r="UFK929" s="477"/>
      <c r="UFL929" s="477"/>
      <c r="UFM929" s="477"/>
      <c r="UFN929" s="477"/>
      <c r="UFO929" s="477"/>
      <c r="UFP929" s="477"/>
      <c r="UFQ929" s="477"/>
      <c r="UFR929" s="477"/>
      <c r="UFS929" s="477"/>
      <c r="UFT929" s="477"/>
      <c r="UFU929" s="477"/>
      <c r="UFV929" s="477"/>
      <c r="UFW929" s="477"/>
      <c r="UFX929" s="477"/>
      <c r="UFY929" s="477"/>
      <c r="UFZ929" s="477"/>
      <c r="UGA929" s="477"/>
      <c r="UGB929" s="477"/>
      <c r="UGC929" s="477"/>
      <c r="UGD929" s="477"/>
      <c r="UGE929" s="477"/>
      <c r="UGF929" s="477"/>
      <c r="UGG929" s="477"/>
      <c r="UGH929" s="477"/>
      <c r="UGI929" s="477"/>
      <c r="UGJ929" s="477"/>
      <c r="UGK929" s="477"/>
      <c r="UGL929" s="477"/>
      <c r="UGM929" s="477"/>
      <c r="UGN929" s="477"/>
      <c r="UGO929" s="477"/>
      <c r="UGP929" s="477"/>
      <c r="UGQ929" s="477"/>
      <c r="UGR929" s="477"/>
      <c r="UGS929" s="477"/>
      <c r="UGT929" s="477"/>
      <c r="UGU929" s="477"/>
      <c r="UGV929" s="477"/>
      <c r="UGW929" s="477"/>
      <c r="UGX929" s="477"/>
      <c r="UGY929" s="477"/>
      <c r="UGZ929" s="477"/>
      <c r="UHA929" s="477"/>
      <c r="UHB929" s="477"/>
      <c r="UHC929" s="477"/>
      <c r="UHD929" s="477"/>
      <c r="UHE929" s="477"/>
      <c r="UHF929" s="477"/>
      <c r="UHG929" s="477"/>
      <c r="UHH929" s="477"/>
      <c r="UHI929" s="477"/>
      <c r="UHJ929" s="477"/>
      <c r="UHK929" s="477"/>
      <c r="UHL929" s="477"/>
      <c r="UHM929" s="477"/>
      <c r="UHN929" s="477"/>
      <c r="UHO929" s="477"/>
      <c r="UHP929" s="477"/>
      <c r="UHQ929" s="477"/>
      <c r="UHR929" s="477"/>
      <c r="UHS929" s="477"/>
      <c r="UHT929" s="477"/>
      <c r="UHU929" s="477"/>
      <c r="UHV929" s="477"/>
      <c r="UHW929" s="477"/>
      <c r="UHX929" s="477"/>
      <c r="UHY929" s="477"/>
      <c r="UHZ929" s="477"/>
      <c r="UIA929" s="477"/>
      <c r="UIB929" s="477"/>
      <c r="UIC929" s="477"/>
      <c r="UID929" s="477"/>
      <c r="UIE929" s="477"/>
      <c r="UIF929" s="477"/>
      <c r="UIG929" s="477"/>
      <c r="UIH929" s="477"/>
      <c r="UII929" s="477"/>
      <c r="UIJ929" s="477"/>
      <c r="UIK929" s="477"/>
      <c r="UIL929" s="477"/>
      <c r="UIM929" s="477"/>
      <c r="UIN929" s="477"/>
      <c r="UIO929" s="477"/>
      <c r="UIP929" s="477"/>
      <c r="UIQ929" s="477"/>
      <c r="UIR929" s="477"/>
      <c r="UIS929" s="477"/>
      <c r="UIT929" s="477"/>
      <c r="UIU929" s="477"/>
      <c r="UIV929" s="477"/>
      <c r="UIW929" s="477"/>
      <c r="UIX929" s="477"/>
      <c r="UIY929" s="477"/>
      <c r="UIZ929" s="477"/>
      <c r="UJA929" s="477"/>
      <c r="UJB929" s="477"/>
      <c r="UJC929" s="477"/>
      <c r="UJD929" s="477"/>
      <c r="UJE929" s="477"/>
      <c r="UJF929" s="477"/>
      <c r="UJG929" s="477"/>
      <c r="UJH929" s="477"/>
      <c r="UJI929" s="477"/>
      <c r="UJJ929" s="477"/>
      <c r="UJK929" s="477"/>
      <c r="UJL929" s="477"/>
      <c r="UJM929" s="477"/>
      <c r="UJN929" s="477"/>
      <c r="UJO929" s="477"/>
      <c r="UJP929" s="477"/>
      <c r="UJQ929" s="477"/>
      <c r="UJR929" s="477"/>
      <c r="UJS929" s="477"/>
      <c r="UJT929" s="477"/>
      <c r="UJU929" s="477"/>
      <c r="UJV929" s="477"/>
      <c r="UJW929" s="477"/>
      <c r="UJX929" s="477"/>
      <c r="UJY929" s="477"/>
      <c r="UJZ929" s="477"/>
      <c r="UKA929" s="477"/>
      <c r="UKB929" s="477"/>
      <c r="UKC929" s="477"/>
      <c r="UKD929" s="477"/>
      <c r="UKE929" s="477"/>
      <c r="UKF929" s="477"/>
      <c r="UKG929" s="477"/>
      <c r="UKH929" s="477"/>
      <c r="UKI929" s="477"/>
      <c r="UKJ929" s="477"/>
      <c r="UKK929" s="477"/>
      <c r="UKL929" s="477"/>
      <c r="UKM929" s="477"/>
      <c r="UKN929" s="477"/>
      <c r="UKO929" s="477"/>
      <c r="UKP929" s="477"/>
      <c r="UKQ929" s="477"/>
      <c r="UKR929" s="477"/>
      <c r="UKS929" s="477"/>
      <c r="UKT929" s="477"/>
      <c r="UKU929" s="477"/>
      <c r="UKV929" s="477"/>
      <c r="UKW929" s="477"/>
      <c r="UKX929" s="477"/>
      <c r="UKY929" s="477"/>
      <c r="UKZ929" s="477"/>
      <c r="ULA929" s="477"/>
      <c r="ULB929" s="477"/>
      <c r="ULC929" s="477"/>
      <c r="ULD929" s="477"/>
      <c r="ULE929" s="477"/>
      <c r="ULF929" s="477"/>
      <c r="ULG929" s="477"/>
      <c r="ULH929" s="477"/>
      <c r="ULI929" s="477"/>
      <c r="ULJ929" s="477"/>
      <c r="ULK929" s="477"/>
      <c r="ULL929" s="477"/>
      <c r="ULM929" s="477"/>
      <c r="ULN929" s="477"/>
      <c r="ULO929" s="477"/>
      <c r="ULP929" s="477"/>
      <c r="ULQ929" s="477"/>
      <c r="ULR929" s="477"/>
      <c r="ULS929" s="477"/>
      <c r="ULT929" s="477"/>
      <c r="ULU929" s="477"/>
      <c r="ULV929" s="477"/>
      <c r="ULW929" s="477"/>
      <c r="ULX929" s="477"/>
      <c r="ULY929" s="477"/>
      <c r="ULZ929" s="477"/>
      <c r="UMA929" s="477"/>
      <c r="UMB929" s="477"/>
      <c r="UMC929" s="477"/>
      <c r="UMD929" s="477"/>
      <c r="UME929" s="477"/>
      <c r="UMF929" s="477"/>
      <c r="UMG929" s="477"/>
      <c r="UMH929" s="477"/>
      <c r="UMI929" s="477"/>
      <c r="UMJ929" s="477"/>
      <c r="UMK929" s="477"/>
      <c r="UML929" s="477"/>
      <c r="UMM929" s="477"/>
      <c r="UMN929" s="477"/>
      <c r="UMO929" s="477"/>
      <c r="UMP929" s="477"/>
      <c r="UMQ929" s="477"/>
      <c r="UMR929" s="477"/>
      <c r="UMS929" s="477"/>
      <c r="UMT929" s="477"/>
      <c r="UMU929" s="477"/>
      <c r="UMV929" s="477"/>
      <c r="UMW929" s="477"/>
      <c r="UMX929" s="477"/>
      <c r="UMY929" s="477"/>
      <c r="UMZ929" s="477"/>
      <c r="UNA929" s="477"/>
      <c r="UNB929" s="477"/>
      <c r="UNC929" s="477"/>
      <c r="UND929" s="477"/>
      <c r="UNE929" s="477"/>
      <c r="UNF929" s="477"/>
      <c r="UNG929" s="477"/>
      <c r="UNH929" s="477"/>
      <c r="UNI929" s="477"/>
      <c r="UNJ929" s="477"/>
      <c r="UNK929" s="477"/>
      <c r="UNL929" s="477"/>
      <c r="UNM929" s="477"/>
      <c r="UNN929" s="477"/>
      <c r="UNO929" s="477"/>
      <c r="UNP929" s="477"/>
      <c r="UNQ929" s="477"/>
      <c r="UNR929" s="477"/>
      <c r="UNS929" s="477"/>
      <c r="UNT929" s="477"/>
      <c r="UNU929" s="477"/>
      <c r="UNV929" s="477"/>
      <c r="UNW929" s="477"/>
      <c r="UNX929" s="477"/>
      <c r="UNY929" s="477"/>
      <c r="UNZ929" s="477"/>
      <c r="UOA929" s="477"/>
      <c r="UOB929" s="477"/>
      <c r="UOC929" s="477"/>
      <c r="UOD929" s="477"/>
      <c r="UOE929" s="477"/>
      <c r="UOF929" s="477"/>
      <c r="UOG929" s="477"/>
      <c r="UOH929" s="477"/>
      <c r="UOI929" s="477"/>
      <c r="UOJ929" s="477"/>
      <c r="UOK929" s="477"/>
      <c r="UOL929" s="477"/>
      <c r="UOM929" s="477"/>
      <c r="UON929" s="477"/>
      <c r="UOO929" s="477"/>
      <c r="UOP929" s="477"/>
      <c r="UOQ929" s="477"/>
      <c r="UOR929" s="477"/>
      <c r="UOS929" s="477"/>
      <c r="UOT929" s="477"/>
      <c r="UOU929" s="477"/>
      <c r="UOV929" s="477"/>
      <c r="UOW929" s="477"/>
      <c r="UOX929" s="477"/>
      <c r="UOY929" s="477"/>
      <c r="UOZ929" s="477"/>
      <c r="UPA929" s="477"/>
      <c r="UPB929" s="477"/>
      <c r="UPC929" s="477"/>
      <c r="UPD929" s="477"/>
      <c r="UPE929" s="477"/>
      <c r="UPF929" s="477"/>
      <c r="UPG929" s="477"/>
      <c r="UPH929" s="477"/>
      <c r="UPI929" s="477"/>
      <c r="UPJ929" s="477"/>
      <c r="UPK929" s="477"/>
      <c r="UPL929" s="477"/>
      <c r="UPM929" s="477"/>
      <c r="UPN929" s="477"/>
      <c r="UPO929" s="477"/>
      <c r="UPP929" s="477"/>
      <c r="UPQ929" s="477"/>
      <c r="UPR929" s="477"/>
      <c r="UPS929" s="477"/>
      <c r="UPT929" s="477"/>
      <c r="UPU929" s="477"/>
      <c r="UPV929" s="477"/>
      <c r="UPW929" s="477"/>
      <c r="UPX929" s="477"/>
      <c r="UPY929" s="477"/>
      <c r="UPZ929" s="477"/>
      <c r="UQA929" s="477"/>
      <c r="UQB929" s="477"/>
      <c r="UQC929" s="477"/>
      <c r="UQD929" s="477"/>
      <c r="UQE929" s="477"/>
      <c r="UQF929" s="477"/>
      <c r="UQG929" s="477"/>
      <c r="UQH929" s="477"/>
      <c r="UQI929" s="477"/>
      <c r="UQJ929" s="477"/>
      <c r="UQK929" s="477"/>
      <c r="UQL929" s="477"/>
      <c r="UQM929" s="477"/>
      <c r="UQN929" s="477"/>
      <c r="UQO929" s="477"/>
      <c r="UQP929" s="477"/>
      <c r="UQQ929" s="477"/>
      <c r="UQR929" s="477"/>
      <c r="UQS929" s="477"/>
      <c r="UQT929" s="477"/>
      <c r="UQU929" s="477"/>
      <c r="UQV929" s="477"/>
      <c r="UQW929" s="477"/>
      <c r="UQX929" s="477"/>
      <c r="UQY929" s="477"/>
      <c r="UQZ929" s="477"/>
      <c r="URA929" s="477"/>
      <c r="URB929" s="477"/>
      <c r="URC929" s="477"/>
      <c r="URD929" s="477"/>
      <c r="URE929" s="477"/>
      <c r="URF929" s="477"/>
      <c r="URG929" s="477"/>
      <c r="URH929" s="477"/>
      <c r="URI929" s="477"/>
      <c r="URJ929" s="477"/>
      <c r="URK929" s="477"/>
      <c r="URL929" s="477"/>
      <c r="URM929" s="477"/>
      <c r="URN929" s="477"/>
      <c r="URO929" s="477"/>
      <c r="URP929" s="477"/>
      <c r="URQ929" s="477"/>
      <c r="URR929" s="477"/>
      <c r="URS929" s="477"/>
      <c r="URT929" s="477"/>
      <c r="URU929" s="477"/>
      <c r="URV929" s="477"/>
      <c r="URW929" s="477"/>
      <c r="URX929" s="477"/>
      <c r="URY929" s="477"/>
      <c r="URZ929" s="477"/>
      <c r="USA929" s="477"/>
      <c r="USB929" s="477"/>
      <c r="USC929" s="477"/>
      <c r="USD929" s="477"/>
      <c r="USE929" s="477"/>
      <c r="USF929" s="477"/>
      <c r="USG929" s="477"/>
      <c r="USH929" s="477"/>
      <c r="USI929" s="477"/>
      <c r="USJ929" s="477"/>
      <c r="USK929" s="477"/>
      <c r="USL929" s="477"/>
      <c r="USM929" s="477"/>
      <c r="USN929" s="477"/>
      <c r="USO929" s="477"/>
      <c r="USP929" s="477"/>
      <c r="USQ929" s="477"/>
      <c r="USR929" s="477"/>
      <c r="USS929" s="477"/>
      <c r="UST929" s="477"/>
      <c r="USU929" s="477"/>
      <c r="USV929" s="477"/>
      <c r="USW929" s="477"/>
      <c r="USX929" s="477"/>
      <c r="USY929" s="477"/>
      <c r="USZ929" s="477"/>
      <c r="UTA929" s="477"/>
      <c r="UTB929" s="477"/>
      <c r="UTC929" s="477"/>
      <c r="UTD929" s="477"/>
      <c r="UTE929" s="477"/>
      <c r="UTF929" s="477"/>
      <c r="UTG929" s="477"/>
      <c r="UTH929" s="477"/>
      <c r="UTI929" s="477"/>
      <c r="UTJ929" s="477"/>
      <c r="UTK929" s="477"/>
      <c r="UTL929" s="477"/>
      <c r="UTM929" s="477"/>
      <c r="UTN929" s="477"/>
      <c r="UTO929" s="477"/>
      <c r="UTP929" s="477"/>
      <c r="UTQ929" s="477"/>
      <c r="UTR929" s="477"/>
      <c r="UTS929" s="477"/>
      <c r="UTT929" s="477"/>
      <c r="UTU929" s="477"/>
      <c r="UTV929" s="477"/>
      <c r="UTW929" s="477"/>
      <c r="UTX929" s="477"/>
      <c r="UTY929" s="477"/>
      <c r="UTZ929" s="477"/>
      <c r="UUA929" s="477"/>
      <c r="UUB929" s="477"/>
      <c r="UUC929" s="477"/>
      <c r="UUD929" s="477"/>
      <c r="UUE929" s="477"/>
      <c r="UUF929" s="477"/>
      <c r="UUG929" s="477"/>
      <c r="UUH929" s="477"/>
      <c r="UUI929" s="477"/>
      <c r="UUJ929" s="477"/>
      <c r="UUK929" s="477"/>
      <c r="UUL929" s="477"/>
      <c r="UUM929" s="477"/>
      <c r="UUN929" s="477"/>
      <c r="UUO929" s="477"/>
      <c r="UUP929" s="477"/>
      <c r="UUQ929" s="477"/>
      <c r="UUR929" s="477"/>
      <c r="UUS929" s="477"/>
      <c r="UUT929" s="477"/>
      <c r="UUU929" s="477"/>
      <c r="UUV929" s="477"/>
      <c r="UUW929" s="477"/>
      <c r="UUX929" s="477"/>
      <c r="UUY929" s="477"/>
      <c r="UUZ929" s="477"/>
      <c r="UVA929" s="477"/>
      <c r="UVB929" s="477"/>
      <c r="UVC929" s="477"/>
      <c r="UVD929" s="477"/>
      <c r="UVE929" s="477"/>
      <c r="UVF929" s="477"/>
      <c r="UVG929" s="477"/>
      <c r="UVH929" s="477"/>
      <c r="UVI929" s="477"/>
      <c r="UVJ929" s="477"/>
      <c r="UVK929" s="477"/>
      <c r="UVL929" s="477"/>
      <c r="UVM929" s="477"/>
      <c r="UVN929" s="477"/>
      <c r="UVO929" s="477"/>
      <c r="UVP929" s="477"/>
      <c r="UVQ929" s="477"/>
      <c r="UVR929" s="477"/>
      <c r="UVS929" s="477"/>
      <c r="UVT929" s="477"/>
      <c r="UVU929" s="477"/>
      <c r="UVV929" s="477"/>
      <c r="UVW929" s="477"/>
      <c r="UVX929" s="477"/>
      <c r="UVY929" s="477"/>
      <c r="UVZ929" s="477"/>
      <c r="UWA929" s="477"/>
      <c r="UWB929" s="477"/>
      <c r="UWC929" s="477"/>
      <c r="UWD929" s="477"/>
      <c r="UWE929" s="477"/>
      <c r="UWF929" s="477"/>
      <c r="UWG929" s="477"/>
      <c r="UWH929" s="477"/>
      <c r="UWI929" s="477"/>
      <c r="UWJ929" s="477"/>
      <c r="UWK929" s="477"/>
      <c r="UWL929" s="477"/>
      <c r="UWM929" s="477"/>
      <c r="UWN929" s="477"/>
      <c r="UWO929" s="477"/>
      <c r="UWP929" s="477"/>
      <c r="UWQ929" s="477"/>
      <c r="UWR929" s="477"/>
      <c r="UWS929" s="477"/>
      <c r="UWT929" s="477"/>
      <c r="UWU929" s="477"/>
      <c r="UWV929" s="477"/>
      <c r="UWW929" s="477"/>
      <c r="UWX929" s="477"/>
      <c r="UWY929" s="477"/>
      <c r="UWZ929" s="477"/>
      <c r="UXA929" s="477"/>
      <c r="UXB929" s="477"/>
      <c r="UXC929" s="477"/>
      <c r="UXD929" s="477"/>
      <c r="UXE929" s="477"/>
      <c r="UXF929" s="477"/>
      <c r="UXG929" s="477"/>
      <c r="UXH929" s="477"/>
      <c r="UXI929" s="477"/>
      <c r="UXJ929" s="477"/>
      <c r="UXK929" s="477"/>
      <c r="UXL929" s="477"/>
      <c r="UXM929" s="477"/>
      <c r="UXN929" s="477"/>
      <c r="UXO929" s="477"/>
      <c r="UXP929" s="477"/>
      <c r="UXQ929" s="477"/>
      <c r="UXR929" s="477"/>
      <c r="UXS929" s="477"/>
      <c r="UXT929" s="477"/>
      <c r="UXU929" s="477"/>
      <c r="UXV929" s="477"/>
      <c r="UXW929" s="477"/>
      <c r="UXX929" s="477"/>
      <c r="UXY929" s="477"/>
      <c r="UXZ929" s="477"/>
      <c r="UYA929" s="477"/>
      <c r="UYB929" s="477"/>
      <c r="UYC929" s="477"/>
      <c r="UYD929" s="477"/>
      <c r="UYE929" s="477"/>
      <c r="UYF929" s="477"/>
      <c r="UYG929" s="477"/>
      <c r="UYH929" s="477"/>
      <c r="UYI929" s="477"/>
      <c r="UYJ929" s="477"/>
      <c r="UYK929" s="477"/>
      <c r="UYL929" s="477"/>
      <c r="UYM929" s="477"/>
      <c r="UYN929" s="477"/>
      <c r="UYO929" s="477"/>
      <c r="UYP929" s="477"/>
      <c r="UYQ929" s="477"/>
      <c r="UYR929" s="477"/>
      <c r="UYS929" s="477"/>
      <c r="UYT929" s="477"/>
      <c r="UYU929" s="477"/>
      <c r="UYV929" s="477"/>
      <c r="UYW929" s="477"/>
      <c r="UYX929" s="477"/>
      <c r="UYY929" s="477"/>
      <c r="UYZ929" s="477"/>
      <c r="UZA929" s="477"/>
      <c r="UZB929" s="477"/>
      <c r="UZC929" s="477"/>
      <c r="UZD929" s="477"/>
      <c r="UZE929" s="477"/>
      <c r="UZF929" s="477"/>
      <c r="UZG929" s="477"/>
      <c r="UZH929" s="477"/>
      <c r="UZI929" s="477"/>
      <c r="UZJ929" s="477"/>
      <c r="UZK929" s="477"/>
      <c r="UZL929" s="477"/>
      <c r="UZM929" s="477"/>
      <c r="UZN929" s="477"/>
      <c r="UZO929" s="477"/>
      <c r="UZP929" s="477"/>
      <c r="UZQ929" s="477"/>
      <c r="UZR929" s="477"/>
      <c r="UZS929" s="477"/>
      <c r="UZT929" s="477"/>
      <c r="UZU929" s="477"/>
      <c r="UZV929" s="477"/>
      <c r="UZW929" s="477"/>
      <c r="UZX929" s="477"/>
      <c r="UZY929" s="477"/>
      <c r="UZZ929" s="477"/>
      <c r="VAA929" s="477"/>
      <c r="VAB929" s="477"/>
      <c r="VAC929" s="477"/>
      <c r="VAD929" s="477"/>
      <c r="VAE929" s="477"/>
      <c r="VAF929" s="477"/>
      <c r="VAG929" s="477"/>
      <c r="VAH929" s="477"/>
      <c r="VAI929" s="477"/>
      <c r="VAJ929" s="477"/>
      <c r="VAK929" s="477"/>
      <c r="VAL929" s="477"/>
      <c r="VAM929" s="477"/>
      <c r="VAN929" s="477"/>
      <c r="VAO929" s="477"/>
      <c r="VAP929" s="477"/>
      <c r="VAQ929" s="477"/>
      <c r="VAR929" s="477"/>
      <c r="VAS929" s="477"/>
      <c r="VAT929" s="477"/>
      <c r="VAU929" s="477"/>
      <c r="VAV929" s="477"/>
      <c r="VAW929" s="477"/>
      <c r="VAX929" s="477"/>
      <c r="VAY929" s="477"/>
      <c r="VAZ929" s="477"/>
      <c r="VBA929" s="477"/>
      <c r="VBB929" s="477"/>
      <c r="VBC929" s="477"/>
      <c r="VBD929" s="477"/>
      <c r="VBE929" s="477"/>
      <c r="VBF929" s="477"/>
      <c r="VBG929" s="477"/>
      <c r="VBH929" s="477"/>
      <c r="VBI929" s="477"/>
      <c r="VBJ929" s="477"/>
      <c r="VBK929" s="477"/>
      <c r="VBL929" s="477"/>
      <c r="VBM929" s="477"/>
      <c r="VBN929" s="477"/>
      <c r="VBO929" s="477"/>
      <c r="VBP929" s="477"/>
      <c r="VBQ929" s="477"/>
      <c r="VBR929" s="477"/>
      <c r="VBS929" s="477"/>
      <c r="VBT929" s="477"/>
      <c r="VBU929" s="477"/>
      <c r="VBV929" s="477"/>
      <c r="VBW929" s="477"/>
      <c r="VBX929" s="477"/>
      <c r="VBY929" s="477"/>
      <c r="VBZ929" s="477"/>
      <c r="VCA929" s="477"/>
      <c r="VCB929" s="477"/>
      <c r="VCC929" s="477"/>
      <c r="VCD929" s="477"/>
      <c r="VCE929" s="477"/>
      <c r="VCF929" s="477"/>
      <c r="VCG929" s="477"/>
      <c r="VCH929" s="477"/>
      <c r="VCI929" s="477"/>
      <c r="VCJ929" s="477"/>
      <c r="VCK929" s="477"/>
      <c r="VCL929" s="477"/>
      <c r="VCM929" s="477"/>
      <c r="VCN929" s="477"/>
      <c r="VCO929" s="477"/>
      <c r="VCP929" s="477"/>
      <c r="VCQ929" s="477"/>
      <c r="VCR929" s="477"/>
      <c r="VCS929" s="477"/>
      <c r="VCT929" s="477"/>
      <c r="VCU929" s="477"/>
      <c r="VCV929" s="477"/>
      <c r="VCW929" s="477"/>
      <c r="VCX929" s="477"/>
      <c r="VCY929" s="477"/>
      <c r="VCZ929" s="477"/>
      <c r="VDA929" s="477"/>
      <c r="VDB929" s="477"/>
      <c r="VDC929" s="477"/>
      <c r="VDD929" s="477"/>
      <c r="VDE929" s="477"/>
      <c r="VDF929" s="477"/>
      <c r="VDG929" s="477"/>
      <c r="VDH929" s="477"/>
      <c r="VDI929" s="477"/>
      <c r="VDJ929" s="477"/>
      <c r="VDK929" s="477"/>
      <c r="VDL929" s="477"/>
      <c r="VDM929" s="477"/>
      <c r="VDN929" s="477"/>
      <c r="VDO929" s="477"/>
      <c r="VDP929" s="477"/>
      <c r="VDQ929" s="477"/>
      <c r="VDR929" s="477"/>
      <c r="VDS929" s="477"/>
      <c r="VDT929" s="477"/>
      <c r="VDU929" s="477"/>
      <c r="VDV929" s="477"/>
      <c r="VDW929" s="477"/>
      <c r="VDX929" s="477"/>
      <c r="VDY929" s="477"/>
      <c r="VDZ929" s="477"/>
      <c r="VEA929" s="477"/>
      <c r="VEB929" s="477"/>
      <c r="VEC929" s="477"/>
      <c r="VED929" s="477"/>
      <c r="VEE929" s="477"/>
      <c r="VEF929" s="477"/>
      <c r="VEG929" s="477"/>
      <c r="VEH929" s="477"/>
      <c r="VEI929" s="477"/>
      <c r="VEJ929" s="477"/>
      <c r="VEK929" s="477"/>
      <c r="VEL929" s="477"/>
      <c r="VEM929" s="477"/>
      <c r="VEN929" s="477"/>
      <c r="VEO929" s="477"/>
      <c r="VEP929" s="477"/>
      <c r="VEQ929" s="477"/>
      <c r="VER929" s="477"/>
      <c r="VES929" s="477"/>
      <c r="VET929" s="477"/>
      <c r="VEU929" s="477"/>
      <c r="VEV929" s="477"/>
      <c r="VEW929" s="477"/>
      <c r="VEX929" s="477"/>
      <c r="VEY929" s="477"/>
      <c r="VEZ929" s="477"/>
      <c r="VFA929" s="477"/>
      <c r="VFB929" s="477"/>
      <c r="VFC929" s="477"/>
      <c r="VFD929" s="477"/>
      <c r="VFE929" s="477"/>
      <c r="VFF929" s="477"/>
      <c r="VFG929" s="477"/>
      <c r="VFH929" s="477"/>
      <c r="VFI929" s="477"/>
      <c r="VFJ929" s="477"/>
      <c r="VFK929" s="477"/>
      <c r="VFL929" s="477"/>
      <c r="VFM929" s="477"/>
      <c r="VFN929" s="477"/>
      <c r="VFO929" s="477"/>
      <c r="VFP929" s="477"/>
      <c r="VFQ929" s="477"/>
      <c r="VFR929" s="477"/>
      <c r="VFS929" s="477"/>
      <c r="VFT929" s="477"/>
      <c r="VFU929" s="477"/>
      <c r="VFV929" s="477"/>
      <c r="VFW929" s="477"/>
      <c r="VFX929" s="477"/>
      <c r="VFY929" s="477"/>
      <c r="VFZ929" s="477"/>
      <c r="VGA929" s="477"/>
      <c r="VGB929" s="477"/>
      <c r="VGC929" s="477"/>
      <c r="VGD929" s="477"/>
      <c r="VGE929" s="477"/>
      <c r="VGF929" s="477"/>
      <c r="VGG929" s="477"/>
      <c r="VGH929" s="477"/>
      <c r="VGI929" s="477"/>
      <c r="VGJ929" s="477"/>
      <c r="VGK929" s="477"/>
      <c r="VGL929" s="477"/>
      <c r="VGM929" s="477"/>
      <c r="VGN929" s="477"/>
      <c r="VGO929" s="477"/>
      <c r="VGP929" s="477"/>
      <c r="VGQ929" s="477"/>
      <c r="VGR929" s="477"/>
      <c r="VGS929" s="477"/>
      <c r="VGT929" s="477"/>
      <c r="VGU929" s="477"/>
      <c r="VGV929" s="477"/>
      <c r="VGW929" s="477"/>
      <c r="VGX929" s="477"/>
      <c r="VGY929" s="477"/>
      <c r="VGZ929" s="477"/>
      <c r="VHA929" s="477"/>
      <c r="VHB929" s="477"/>
      <c r="VHC929" s="477"/>
      <c r="VHD929" s="477"/>
      <c r="VHE929" s="477"/>
      <c r="VHF929" s="477"/>
      <c r="VHG929" s="477"/>
      <c r="VHH929" s="477"/>
      <c r="VHI929" s="477"/>
      <c r="VHJ929" s="477"/>
      <c r="VHK929" s="477"/>
      <c r="VHL929" s="477"/>
      <c r="VHM929" s="477"/>
      <c r="VHN929" s="477"/>
      <c r="VHO929" s="477"/>
      <c r="VHP929" s="477"/>
      <c r="VHQ929" s="477"/>
      <c r="VHR929" s="477"/>
      <c r="VHS929" s="477"/>
      <c r="VHT929" s="477"/>
      <c r="VHU929" s="477"/>
      <c r="VHV929" s="477"/>
      <c r="VHW929" s="477"/>
      <c r="VHX929" s="477"/>
      <c r="VHY929" s="477"/>
      <c r="VHZ929" s="477"/>
      <c r="VIA929" s="477"/>
      <c r="VIB929" s="477"/>
      <c r="VIC929" s="477"/>
      <c r="VID929" s="477"/>
      <c r="VIE929" s="477"/>
      <c r="VIF929" s="477"/>
      <c r="VIG929" s="477"/>
      <c r="VIH929" s="477"/>
      <c r="VII929" s="477"/>
      <c r="VIJ929" s="477"/>
      <c r="VIK929" s="477"/>
      <c r="VIL929" s="477"/>
      <c r="VIM929" s="477"/>
      <c r="VIN929" s="477"/>
      <c r="VIO929" s="477"/>
      <c r="VIP929" s="477"/>
      <c r="VIQ929" s="477"/>
      <c r="VIR929" s="477"/>
      <c r="VIS929" s="477"/>
      <c r="VIT929" s="477"/>
      <c r="VIU929" s="477"/>
      <c r="VIV929" s="477"/>
      <c r="VIW929" s="477"/>
      <c r="VIX929" s="477"/>
      <c r="VIY929" s="477"/>
      <c r="VIZ929" s="477"/>
      <c r="VJA929" s="477"/>
      <c r="VJB929" s="477"/>
      <c r="VJC929" s="477"/>
      <c r="VJD929" s="477"/>
      <c r="VJE929" s="477"/>
      <c r="VJF929" s="477"/>
      <c r="VJG929" s="477"/>
      <c r="VJH929" s="477"/>
      <c r="VJI929" s="477"/>
      <c r="VJJ929" s="477"/>
      <c r="VJK929" s="477"/>
      <c r="VJL929" s="477"/>
      <c r="VJM929" s="477"/>
      <c r="VJN929" s="477"/>
      <c r="VJO929" s="477"/>
      <c r="VJP929" s="477"/>
      <c r="VJQ929" s="477"/>
      <c r="VJR929" s="477"/>
      <c r="VJS929" s="477"/>
      <c r="VJT929" s="477"/>
      <c r="VJU929" s="477"/>
      <c r="VJV929" s="477"/>
      <c r="VJW929" s="477"/>
      <c r="VJX929" s="477"/>
      <c r="VJY929" s="477"/>
      <c r="VJZ929" s="477"/>
      <c r="VKA929" s="477"/>
      <c r="VKB929" s="477"/>
      <c r="VKC929" s="477"/>
      <c r="VKD929" s="477"/>
      <c r="VKE929" s="477"/>
      <c r="VKF929" s="477"/>
      <c r="VKG929" s="477"/>
      <c r="VKH929" s="477"/>
      <c r="VKI929" s="477"/>
      <c r="VKJ929" s="477"/>
      <c r="VKK929" s="477"/>
      <c r="VKL929" s="477"/>
      <c r="VKM929" s="477"/>
      <c r="VKN929" s="477"/>
      <c r="VKO929" s="477"/>
      <c r="VKP929" s="477"/>
      <c r="VKQ929" s="477"/>
      <c r="VKR929" s="477"/>
      <c r="VKS929" s="477"/>
      <c r="VKT929" s="477"/>
      <c r="VKU929" s="477"/>
      <c r="VKV929" s="477"/>
      <c r="VKW929" s="477"/>
      <c r="VKX929" s="477"/>
      <c r="VKY929" s="477"/>
      <c r="VKZ929" s="477"/>
      <c r="VLA929" s="477"/>
      <c r="VLB929" s="477"/>
      <c r="VLC929" s="477"/>
      <c r="VLD929" s="477"/>
      <c r="VLE929" s="477"/>
      <c r="VLF929" s="477"/>
      <c r="VLG929" s="477"/>
      <c r="VLH929" s="477"/>
      <c r="VLI929" s="477"/>
      <c r="VLJ929" s="477"/>
      <c r="VLK929" s="477"/>
      <c r="VLL929" s="477"/>
      <c r="VLM929" s="477"/>
      <c r="VLN929" s="477"/>
      <c r="VLO929" s="477"/>
      <c r="VLP929" s="477"/>
      <c r="VLQ929" s="477"/>
      <c r="VLR929" s="477"/>
      <c r="VLS929" s="477"/>
      <c r="VLT929" s="477"/>
      <c r="VLU929" s="477"/>
      <c r="VLV929" s="477"/>
      <c r="VLW929" s="477"/>
      <c r="VLX929" s="477"/>
      <c r="VLY929" s="477"/>
      <c r="VLZ929" s="477"/>
      <c r="VMA929" s="477"/>
      <c r="VMB929" s="477"/>
      <c r="VMC929" s="477"/>
      <c r="VMD929" s="477"/>
      <c r="VME929" s="477"/>
      <c r="VMF929" s="477"/>
      <c r="VMG929" s="477"/>
      <c r="VMH929" s="477"/>
      <c r="VMI929" s="477"/>
      <c r="VMJ929" s="477"/>
      <c r="VMK929" s="477"/>
      <c r="VML929" s="477"/>
      <c r="VMM929" s="477"/>
      <c r="VMN929" s="477"/>
      <c r="VMO929" s="477"/>
      <c r="VMP929" s="477"/>
      <c r="VMQ929" s="477"/>
      <c r="VMR929" s="477"/>
      <c r="VMS929" s="477"/>
      <c r="VMT929" s="477"/>
      <c r="VMU929" s="477"/>
      <c r="VMV929" s="477"/>
      <c r="VMW929" s="477"/>
      <c r="VMX929" s="477"/>
      <c r="VMY929" s="477"/>
      <c r="VMZ929" s="477"/>
      <c r="VNA929" s="477"/>
      <c r="VNB929" s="477"/>
      <c r="VNC929" s="477"/>
      <c r="VND929" s="477"/>
      <c r="VNE929" s="477"/>
      <c r="VNF929" s="477"/>
      <c r="VNG929" s="477"/>
      <c r="VNH929" s="477"/>
      <c r="VNI929" s="477"/>
      <c r="VNJ929" s="477"/>
      <c r="VNK929" s="477"/>
      <c r="VNL929" s="477"/>
      <c r="VNM929" s="477"/>
      <c r="VNN929" s="477"/>
      <c r="VNO929" s="477"/>
      <c r="VNP929" s="477"/>
      <c r="VNQ929" s="477"/>
      <c r="VNR929" s="477"/>
      <c r="VNS929" s="477"/>
      <c r="VNT929" s="477"/>
      <c r="VNU929" s="477"/>
      <c r="VNV929" s="477"/>
      <c r="VNW929" s="477"/>
      <c r="VNX929" s="477"/>
      <c r="VNY929" s="477"/>
      <c r="VNZ929" s="477"/>
      <c r="VOA929" s="477"/>
      <c r="VOB929" s="477"/>
      <c r="VOC929" s="477"/>
      <c r="VOD929" s="477"/>
      <c r="VOE929" s="477"/>
      <c r="VOF929" s="477"/>
      <c r="VOG929" s="477"/>
      <c r="VOH929" s="477"/>
      <c r="VOI929" s="477"/>
      <c r="VOJ929" s="477"/>
      <c r="VOK929" s="477"/>
      <c r="VOL929" s="477"/>
      <c r="VOM929" s="477"/>
      <c r="VON929" s="477"/>
      <c r="VOO929" s="477"/>
      <c r="VOP929" s="477"/>
      <c r="VOQ929" s="477"/>
      <c r="VOR929" s="477"/>
      <c r="VOS929" s="477"/>
      <c r="VOT929" s="477"/>
      <c r="VOU929" s="477"/>
      <c r="VOV929" s="477"/>
      <c r="VOW929" s="477"/>
      <c r="VOX929" s="477"/>
      <c r="VOY929" s="477"/>
      <c r="VOZ929" s="477"/>
      <c r="VPA929" s="477"/>
      <c r="VPB929" s="477"/>
      <c r="VPC929" s="477"/>
      <c r="VPD929" s="477"/>
      <c r="VPE929" s="477"/>
      <c r="VPF929" s="477"/>
      <c r="VPG929" s="477"/>
      <c r="VPH929" s="477"/>
      <c r="VPI929" s="477"/>
      <c r="VPJ929" s="477"/>
      <c r="VPK929" s="477"/>
      <c r="VPL929" s="477"/>
      <c r="VPM929" s="477"/>
      <c r="VPN929" s="477"/>
      <c r="VPO929" s="477"/>
      <c r="VPP929" s="477"/>
      <c r="VPQ929" s="477"/>
      <c r="VPR929" s="477"/>
      <c r="VPS929" s="477"/>
      <c r="VPT929" s="477"/>
      <c r="VPU929" s="477"/>
      <c r="VPV929" s="477"/>
      <c r="VPW929" s="477"/>
      <c r="VPX929" s="477"/>
      <c r="VPY929" s="477"/>
      <c r="VPZ929" s="477"/>
      <c r="VQA929" s="477"/>
      <c r="VQB929" s="477"/>
      <c r="VQC929" s="477"/>
      <c r="VQD929" s="477"/>
      <c r="VQE929" s="477"/>
      <c r="VQF929" s="477"/>
      <c r="VQG929" s="477"/>
      <c r="VQH929" s="477"/>
      <c r="VQI929" s="477"/>
      <c r="VQJ929" s="477"/>
      <c r="VQK929" s="477"/>
      <c r="VQL929" s="477"/>
      <c r="VQM929" s="477"/>
      <c r="VQN929" s="477"/>
      <c r="VQO929" s="477"/>
      <c r="VQP929" s="477"/>
      <c r="VQQ929" s="477"/>
      <c r="VQR929" s="477"/>
      <c r="VQS929" s="477"/>
      <c r="VQT929" s="477"/>
      <c r="VQU929" s="477"/>
      <c r="VQV929" s="477"/>
      <c r="VQW929" s="477"/>
      <c r="VQX929" s="477"/>
      <c r="VQY929" s="477"/>
      <c r="VQZ929" s="477"/>
      <c r="VRA929" s="477"/>
      <c r="VRB929" s="477"/>
      <c r="VRC929" s="477"/>
      <c r="VRD929" s="477"/>
      <c r="VRE929" s="477"/>
      <c r="VRF929" s="477"/>
      <c r="VRG929" s="477"/>
      <c r="VRH929" s="477"/>
      <c r="VRI929" s="477"/>
      <c r="VRJ929" s="477"/>
      <c r="VRK929" s="477"/>
      <c r="VRL929" s="477"/>
      <c r="VRM929" s="477"/>
      <c r="VRN929" s="477"/>
      <c r="VRO929" s="477"/>
      <c r="VRP929" s="477"/>
      <c r="VRQ929" s="477"/>
      <c r="VRR929" s="477"/>
      <c r="VRS929" s="477"/>
      <c r="VRT929" s="477"/>
      <c r="VRU929" s="477"/>
      <c r="VRV929" s="477"/>
      <c r="VRW929" s="477"/>
      <c r="VRX929" s="477"/>
      <c r="VRY929" s="477"/>
      <c r="VRZ929" s="477"/>
      <c r="VSA929" s="477"/>
      <c r="VSB929" s="477"/>
      <c r="VSC929" s="477"/>
      <c r="VSD929" s="477"/>
      <c r="VSE929" s="477"/>
      <c r="VSF929" s="477"/>
      <c r="VSG929" s="477"/>
      <c r="VSH929" s="477"/>
      <c r="VSI929" s="477"/>
      <c r="VSJ929" s="477"/>
      <c r="VSK929" s="477"/>
      <c r="VSL929" s="477"/>
      <c r="VSM929" s="477"/>
      <c r="VSN929" s="477"/>
      <c r="VSO929" s="477"/>
      <c r="VSP929" s="477"/>
      <c r="VSQ929" s="477"/>
      <c r="VSR929" s="477"/>
      <c r="VSS929" s="477"/>
      <c r="VST929" s="477"/>
      <c r="VSU929" s="477"/>
      <c r="VSV929" s="477"/>
      <c r="VSW929" s="477"/>
      <c r="VSX929" s="477"/>
      <c r="VSY929" s="477"/>
      <c r="VSZ929" s="477"/>
      <c r="VTA929" s="477"/>
      <c r="VTB929" s="477"/>
      <c r="VTC929" s="477"/>
      <c r="VTD929" s="477"/>
      <c r="VTE929" s="477"/>
      <c r="VTF929" s="477"/>
      <c r="VTG929" s="477"/>
      <c r="VTH929" s="477"/>
      <c r="VTI929" s="477"/>
      <c r="VTJ929" s="477"/>
      <c r="VTK929" s="477"/>
      <c r="VTL929" s="477"/>
      <c r="VTM929" s="477"/>
      <c r="VTN929" s="477"/>
      <c r="VTO929" s="477"/>
      <c r="VTP929" s="477"/>
      <c r="VTQ929" s="477"/>
      <c r="VTR929" s="477"/>
      <c r="VTS929" s="477"/>
      <c r="VTT929" s="477"/>
      <c r="VTU929" s="477"/>
      <c r="VTV929" s="477"/>
      <c r="VTW929" s="477"/>
      <c r="VTX929" s="477"/>
      <c r="VTY929" s="477"/>
      <c r="VTZ929" s="477"/>
      <c r="VUA929" s="477"/>
      <c r="VUB929" s="477"/>
      <c r="VUC929" s="477"/>
      <c r="VUD929" s="477"/>
      <c r="VUE929" s="477"/>
      <c r="VUF929" s="477"/>
      <c r="VUG929" s="477"/>
      <c r="VUH929" s="477"/>
      <c r="VUI929" s="477"/>
      <c r="VUJ929" s="477"/>
      <c r="VUK929" s="477"/>
      <c r="VUL929" s="477"/>
      <c r="VUM929" s="477"/>
      <c r="VUN929" s="477"/>
      <c r="VUO929" s="477"/>
      <c r="VUP929" s="477"/>
      <c r="VUQ929" s="477"/>
      <c r="VUR929" s="477"/>
      <c r="VUS929" s="477"/>
      <c r="VUT929" s="477"/>
      <c r="VUU929" s="477"/>
      <c r="VUV929" s="477"/>
      <c r="VUW929" s="477"/>
      <c r="VUX929" s="477"/>
      <c r="VUY929" s="477"/>
      <c r="VUZ929" s="477"/>
      <c r="VVA929" s="477"/>
      <c r="VVB929" s="477"/>
      <c r="VVC929" s="477"/>
      <c r="VVD929" s="477"/>
      <c r="VVE929" s="477"/>
      <c r="VVF929" s="477"/>
      <c r="VVG929" s="477"/>
      <c r="VVH929" s="477"/>
      <c r="VVI929" s="477"/>
      <c r="VVJ929" s="477"/>
      <c r="VVK929" s="477"/>
      <c r="VVL929" s="477"/>
      <c r="VVM929" s="477"/>
      <c r="VVN929" s="477"/>
      <c r="VVO929" s="477"/>
      <c r="VVP929" s="477"/>
      <c r="VVQ929" s="477"/>
      <c r="VVR929" s="477"/>
      <c r="VVS929" s="477"/>
      <c r="VVT929" s="477"/>
      <c r="VVU929" s="477"/>
      <c r="VVV929" s="477"/>
      <c r="VVW929" s="477"/>
      <c r="VVX929" s="477"/>
      <c r="VVY929" s="477"/>
      <c r="VVZ929" s="477"/>
      <c r="VWA929" s="477"/>
      <c r="VWB929" s="477"/>
      <c r="VWC929" s="477"/>
      <c r="VWD929" s="477"/>
      <c r="VWE929" s="477"/>
      <c r="VWF929" s="477"/>
      <c r="VWG929" s="477"/>
      <c r="VWH929" s="477"/>
      <c r="VWI929" s="477"/>
      <c r="VWJ929" s="477"/>
      <c r="VWK929" s="477"/>
      <c r="VWL929" s="477"/>
      <c r="VWM929" s="477"/>
      <c r="VWN929" s="477"/>
      <c r="VWO929" s="477"/>
      <c r="VWP929" s="477"/>
      <c r="VWQ929" s="477"/>
      <c r="VWR929" s="477"/>
      <c r="VWS929" s="477"/>
      <c r="VWT929" s="477"/>
      <c r="VWU929" s="477"/>
      <c r="VWV929" s="477"/>
      <c r="VWW929" s="477"/>
      <c r="VWX929" s="477"/>
      <c r="VWY929" s="477"/>
      <c r="VWZ929" s="477"/>
      <c r="VXA929" s="477"/>
      <c r="VXB929" s="477"/>
      <c r="VXC929" s="477"/>
      <c r="VXD929" s="477"/>
      <c r="VXE929" s="477"/>
      <c r="VXF929" s="477"/>
      <c r="VXG929" s="477"/>
      <c r="VXH929" s="477"/>
      <c r="VXI929" s="477"/>
      <c r="VXJ929" s="477"/>
      <c r="VXK929" s="477"/>
      <c r="VXL929" s="477"/>
      <c r="VXM929" s="477"/>
      <c r="VXN929" s="477"/>
      <c r="VXO929" s="477"/>
      <c r="VXP929" s="477"/>
      <c r="VXQ929" s="477"/>
      <c r="VXR929" s="477"/>
      <c r="VXS929" s="477"/>
      <c r="VXT929" s="477"/>
      <c r="VXU929" s="477"/>
      <c r="VXV929" s="477"/>
      <c r="VXW929" s="477"/>
      <c r="VXX929" s="477"/>
      <c r="VXY929" s="477"/>
      <c r="VXZ929" s="477"/>
      <c r="VYA929" s="477"/>
      <c r="VYB929" s="477"/>
      <c r="VYC929" s="477"/>
      <c r="VYD929" s="477"/>
      <c r="VYE929" s="477"/>
      <c r="VYF929" s="477"/>
      <c r="VYG929" s="477"/>
      <c r="VYH929" s="477"/>
      <c r="VYI929" s="477"/>
      <c r="VYJ929" s="477"/>
      <c r="VYK929" s="477"/>
      <c r="VYL929" s="477"/>
      <c r="VYM929" s="477"/>
      <c r="VYN929" s="477"/>
      <c r="VYO929" s="477"/>
      <c r="VYP929" s="477"/>
      <c r="VYQ929" s="477"/>
      <c r="VYR929" s="477"/>
      <c r="VYS929" s="477"/>
      <c r="VYT929" s="477"/>
      <c r="VYU929" s="477"/>
      <c r="VYV929" s="477"/>
      <c r="VYW929" s="477"/>
      <c r="VYX929" s="477"/>
      <c r="VYY929" s="477"/>
      <c r="VYZ929" s="477"/>
      <c r="VZA929" s="477"/>
      <c r="VZB929" s="477"/>
      <c r="VZC929" s="477"/>
      <c r="VZD929" s="477"/>
      <c r="VZE929" s="477"/>
      <c r="VZF929" s="477"/>
      <c r="VZG929" s="477"/>
      <c r="VZH929" s="477"/>
      <c r="VZI929" s="477"/>
      <c r="VZJ929" s="477"/>
      <c r="VZK929" s="477"/>
      <c r="VZL929" s="477"/>
      <c r="VZM929" s="477"/>
      <c r="VZN929" s="477"/>
      <c r="VZO929" s="477"/>
      <c r="VZP929" s="477"/>
      <c r="VZQ929" s="477"/>
      <c r="VZR929" s="477"/>
      <c r="VZS929" s="477"/>
      <c r="VZT929" s="477"/>
      <c r="VZU929" s="477"/>
      <c r="VZV929" s="477"/>
      <c r="VZW929" s="477"/>
      <c r="VZX929" s="477"/>
      <c r="VZY929" s="477"/>
      <c r="VZZ929" s="477"/>
      <c r="WAA929" s="477"/>
      <c r="WAB929" s="477"/>
      <c r="WAC929" s="477"/>
      <c r="WAD929" s="477"/>
      <c r="WAE929" s="477"/>
      <c r="WAF929" s="477"/>
      <c r="WAG929" s="477"/>
      <c r="WAH929" s="477"/>
      <c r="WAI929" s="477"/>
      <c r="WAJ929" s="477"/>
      <c r="WAK929" s="477"/>
      <c r="WAL929" s="477"/>
      <c r="WAM929" s="477"/>
      <c r="WAN929" s="477"/>
      <c r="WAO929" s="477"/>
      <c r="WAP929" s="477"/>
      <c r="WAQ929" s="477"/>
      <c r="WAR929" s="477"/>
      <c r="WAS929" s="477"/>
      <c r="WAT929" s="477"/>
      <c r="WAU929" s="477"/>
      <c r="WAV929" s="477"/>
      <c r="WAW929" s="477"/>
      <c r="WAX929" s="477"/>
      <c r="WAY929" s="477"/>
      <c r="WAZ929" s="477"/>
      <c r="WBA929" s="477"/>
      <c r="WBB929" s="477"/>
      <c r="WBC929" s="477"/>
      <c r="WBD929" s="477"/>
      <c r="WBE929" s="477"/>
      <c r="WBF929" s="477"/>
      <c r="WBG929" s="477"/>
      <c r="WBH929" s="477"/>
      <c r="WBI929" s="477"/>
      <c r="WBJ929" s="477"/>
      <c r="WBK929" s="477"/>
      <c r="WBL929" s="477"/>
      <c r="WBM929" s="477"/>
      <c r="WBN929" s="477"/>
      <c r="WBO929" s="477"/>
      <c r="WBP929" s="477"/>
      <c r="WBQ929" s="477"/>
      <c r="WBR929" s="477"/>
      <c r="WBS929" s="477"/>
      <c r="WBT929" s="477"/>
      <c r="WBU929" s="477"/>
      <c r="WBV929" s="477"/>
      <c r="WBW929" s="477"/>
      <c r="WBX929" s="477"/>
      <c r="WBY929" s="477"/>
      <c r="WBZ929" s="477"/>
      <c r="WCA929" s="477"/>
      <c r="WCB929" s="477"/>
      <c r="WCC929" s="477"/>
      <c r="WCD929" s="477"/>
      <c r="WCE929" s="477"/>
      <c r="WCF929" s="477"/>
      <c r="WCG929" s="477"/>
      <c r="WCH929" s="477"/>
      <c r="WCI929" s="477"/>
      <c r="WCJ929" s="477"/>
      <c r="WCK929" s="477"/>
      <c r="WCL929" s="477"/>
      <c r="WCM929" s="477"/>
      <c r="WCN929" s="477"/>
      <c r="WCO929" s="477"/>
      <c r="WCP929" s="477"/>
      <c r="WCQ929" s="477"/>
      <c r="WCR929" s="477"/>
      <c r="WCS929" s="477"/>
      <c r="WCT929" s="477"/>
      <c r="WCU929" s="477"/>
      <c r="WCV929" s="477"/>
      <c r="WCW929" s="477"/>
      <c r="WCX929" s="477"/>
      <c r="WCY929" s="477"/>
      <c r="WCZ929" s="477"/>
      <c r="WDA929" s="477"/>
      <c r="WDB929" s="477"/>
      <c r="WDC929" s="477"/>
      <c r="WDD929" s="477"/>
      <c r="WDE929" s="477"/>
      <c r="WDF929" s="477"/>
      <c r="WDG929" s="477"/>
      <c r="WDH929" s="477"/>
      <c r="WDI929" s="477"/>
      <c r="WDJ929" s="477"/>
      <c r="WDK929" s="477"/>
      <c r="WDL929" s="477"/>
      <c r="WDM929" s="477"/>
      <c r="WDN929" s="477"/>
      <c r="WDO929" s="477"/>
      <c r="WDP929" s="477"/>
      <c r="WDQ929" s="477"/>
      <c r="WDR929" s="477"/>
      <c r="WDS929" s="477"/>
      <c r="WDT929" s="477"/>
      <c r="WDU929" s="477"/>
      <c r="WDV929" s="477"/>
      <c r="WDW929" s="477"/>
      <c r="WDX929" s="477"/>
      <c r="WDY929" s="477"/>
      <c r="WDZ929" s="477"/>
      <c r="WEA929" s="477"/>
      <c r="WEB929" s="477"/>
      <c r="WEC929" s="477"/>
      <c r="WED929" s="477"/>
      <c r="WEE929" s="477"/>
      <c r="WEF929" s="477"/>
      <c r="WEG929" s="477"/>
      <c r="WEH929" s="477"/>
      <c r="WEI929" s="477"/>
      <c r="WEJ929" s="477"/>
      <c r="WEK929" s="477"/>
      <c r="WEL929" s="477"/>
      <c r="WEM929" s="477"/>
      <c r="WEN929" s="477"/>
      <c r="WEO929" s="477"/>
      <c r="WEP929" s="477"/>
      <c r="WEQ929" s="477"/>
      <c r="WER929" s="477"/>
      <c r="WES929" s="477"/>
      <c r="WET929" s="477"/>
      <c r="WEU929" s="477"/>
      <c r="WEV929" s="477"/>
      <c r="WEW929" s="477"/>
      <c r="WEX929" s="477"/>
      <c r="WEY929" s="477"/>
      <c r="WEZ929" s="477"/>
      <c r="WFA929" s="477"/>
      <c r="WFB929" s="477"/>
      <c r="WFC929" s="477"/>
      <c r="WFD929" s="477"/>
      <c r="WFE929" s="477"/>
      <c r="WFF929" s="477"/>
      <c r="WFG929" s="477"/>
      <c r="WFH929" s="477"/>
      <c r="WFI929" s="477"/>
      <c r="WFJ929" s="477"/>
      <c r="WFK929" s="477"/>
      <c r="WFL929" s="477"/>
      <c r="WFM929" s="477"/>
      <c r="WFN929" s="477"/>
      <c r="WFO929" s="477"/>
      <c r="WFP929" s="477"/>
      <c r="WFQ929" s="477"/>
      <c r="WFR929" s="477"/>
      <c r="WFS929" s="477"/>
      <c r="WFT929" s="477"/>
      <c r="WFU929" s="477"/>
      <c r="WFV929" s="477"/>
      <c r="WFW929" s="477"/>
      <c r="WFX929" s="477"/>
      <c r="WFY929" s="477"/>
      <c r="WFZ929" s="477"/>
      <c r="WGA929" s="477"/>
      <c r="WGB929" s="477"/>
      <c r="WGC929" s="477"/>
      <c r="WGD929" s="477"/>
      <c r="WGE929" s="477"/>
      <c r="WGF929" s="477"/>
      <c r="WGG929" s="477"/>
      <c r="WGH929" s="477"/>
      <c r="WGI929" s="477"/>
      <c r="WGJ929" s="477"/>
      <c r="WGK929" s="477"/>
      <c r="WGL929" s="477"/>
      <c r="WGM929" s="477"/>
      <c r="WGN929" s="477"/>
      <c r="WGO929" s="477"/>
      <c r="WGP929" s="477"/>
      <c r="WGQ929" s="477"/>
      <c r="WGR929" s="477"/>
      <c r="WGS929" s="477"/>
      <c r="WGT929" s="477"/>
      <c r="WGU929" s="477"/>
      <c r="WGV929" s="477"/>
      <c r="WGW929" s="477"/>
      <c r="WGX929" s="477"/>
      <c r="WGY929" s="477"/>
      <c r="WGZ929" s="477"/>
      <c r="WHA929" s="477"/>
      <c r="WHB929" s="477"/>
      <c r="WHC929" s="477"/>
      <c r="WHD929" s="477"/>
      <c r="WHE929" s="477"/>
      <c r="WHF929" s="477"/>
      <c r="WHG929" s="477"/>
      <c r="WHH929" s="477"/>
      <c r="WHI929" s="477"/>
      <c r="WHJ929" s="477"/>
      <c r="WHK929" s="477"/>
      <c r="WHL929" s="477"/>
      <c r="WHM929" s="477"/>
      <c r="WHN929" s="477"/>
      <c r="WHO929" s="477"/>
      <c r="WHP929" s="477"/>
      <c r="WHQ929" s="477"/>
      <c r="WHR929" s="477"/>
      <c r="WHS929" s="477"/>
      <c r="WHT929" s="477"/>
      <c r="WHU929" s="477"/>
      <c r="WHV929" s="477"/>
      <c r="WHW929" s="477"/>
      <c r="WHX929" s="477"/>
      <c r="WHY929" s="477"/>
      <c r="WHZ929" s="477"/>
      <c r="WIA929" s="477"/>
      <c r="WIB929" s="477"/>
      <c r="WIC929" s="477"/>
      <c r="WID929" s="477"/>
      <c r="WIE929" s="477"/>
      <c r="WIF929" s="477"/>
      <c r="WIG929" s="477"/>
      <c r="WIH929" s="477"/>
      <c r="WII929" s="477"/>
      <c r="WIJ929" s="477"/>
      <c r="WIK929" s="477"/>
      <c r="WIL929" s="477"/>
      <c r="WIM929" s="477"/>
      <c r="WIN929" s="477"/>
      <c r="WIO929" s="477"/>
      <c r="WIP929" s="477"/>
      <c r="WIQ929" s="477"/>
      <c r="WIR929" s="477"/>
      <c r="WIS929" s="477"/>
      <c r="WIT929" s="477"/>
      <c r="WIU929" s="477"/>
      <c r="WIV929" s="477"/>
      <c r="WIW929" s="477"/>
      <c r="WIX929" s="477"/>
      <c r="WIY929" s="477"/>
      <c r="WIZ929" s="477"/>
      <c r="WJA929" s="477"/>
      <c r="WJB929" s="477"/>
      <c r="WJC929" s="477"/>
      <c r="WJD929" s="477"/>
      <c r="WJE929" s="477"/>
      <c r="WJF929" s="477"/>
      <c r="WJG929" s="477"/>
      <c r="WJH929" s="477"/>
      <c r="WJI929" s="477"/>
      <c r="WJJ929" s="477"/>
      <c r="WJK929" s="477"/>
      <c r="WJL929" s="477"/>
      <c r="WJM929" s="477"/>
      <c r="WJN929" s="477"/>
      <c r="WJO929" s="477"/>
      <c r="WJP929" s="477"/>
      <c r="WJQ929" s="477"/>
      <c r="WJR929" s="477"/>
      <c r="WJS929" s="477"/>
      <c r="WJT929" s="477"/>
      <c r="WJU929" s="477"/>
      <c r="WJV929" s="477"/>
      <c r="WJW929" s="477"/>
      <c r="WJX929" s="477"/>
      <c r="WJY929" s="477"/>
      <c r="WJZ929" s="477"/>
      <c r="WKA929" s="477"/>
      <c r="WKB929" s="477"/>
      <c r="WKC929" s="477"/>
      <c r="WKD929" s="477"/>
      <c r="WKE929" s="477"/>
      <c r="WKF929" s="477"/>
      <c r="WKG929" s="477"/>
      <c r="WKH929" s="477"/>
      <c r="WKI929" s="477"/>
      <c r="WKJ929" s="477"/>
      <c r="WKK929" s="477"/>
      <c r="WKL929" s="477"/>
      <c r="WKM929" s="477"/>
      <c r="WKN929" s="477"/>
      <c r="WKO929" s="477"/>
      <c r="WKP929" s="477"/>
      <c r="WKQ929" s="477"/>
      <c r="WKR929" s="477"/>
      <c r="WKS929" s="477"/>
      <c r="WKT929" s="477"/>
      <c r="WKU929" s="477"/>
      <c r="WKV929" s="477"/>
      <c r="WKW929" s="477"/>
      <c r="WKX929" s="477"/>
      <c r="WKY929" s="477"/>
      <c r="WKZ929" s="477"/>
      <c r="WLA929" s="477"/>
      <c r="WLB929" s="477"/>
      <c r="WLC929" s="477"/>
      <c r="WLD929" s="477"/>
      <c r="WLE929" s="477"/>
      <c r="WLF929" s="477"/>
      <c r="WLG929" s="477"/>
      <c r="WLH929" s="477"/>
      <c r="WLI929" s="477"/>
      <c r="WLJ929" s="477"/>
      <c r="WLK929" s="477"/>
      <c r="WLL929" s="477"/>
      <c r="WLM929" s="477"/>
      <c r="WLN929" s="477"/>
      <c r="WLO929" s="477"/>
      <c r="WLP929" s="477"/>
      <c r="WLQ929" s="477"/>
      <c r="WLR929" s="477"/>
      <c r="WLS929" s="477"/>
      <c r="WLT929" s="477"/>
      <c r="WLU929" s="477"/>
      <c r="WLV929" s="477"/>
      <c r="WLW929" s="477"/>
      <c r="WLX929" s="477"/>
      <c r="WLY929" s="477"/>
      <c r="WLZ929" s="477"/>
      <c r="WMA929" s="477"/>
      <c r="WMB929" s="477"/>
      <c r="WMC929" s="477"/>
      <c r="WMD929" s="477"/>
      <c r="WME929" s="477"/>
      <c r="WMF929" s="477"/>
      <c r="WMG929" s="477"/>
      <c r="WMH929" s="477"/>
      <c r="WMI929" s="477"/>
      <c r="WMJ929" s="477"/>
      <c r="WMK929" s="477"/>
      <c r="WML929" s="477"/>
      <c r="WMM929" s="477"/>
      <c r="WMN929" s="477"/>
      <c r="WMO929" s="477"/>
      <c r="WMP929" s="477"/>
      <c r="WMQ929" s="477"/>
      <c r="WMR929" s="477"/>
      <c r="WMS929" s="477"/>
      <c r="WMT929" s="477"/>
      <c r="WMU929" s="477"/>
      <c r="WMV929" s="477"/>
      <c r="WMW929" s="477"/>
      <c r="WMX929" s="477"/>
      <c r="WMY929" s="477"/>
      <c r="WMZ929" s="477"/>
      <c r="WNA929" s="477"/>
      <c r="WNB929" s="477"/>
      <c r="WNC929" s="477"/>
      <c r="WND929" s="477"/>
      <c r="WNE929" s="477"/>
      <c r="WNF929" s="477"/>
      <c r="WNG929" s="477"/>
      <c r="WNH929" s="477"/>
      <c r="WNI929" s="477"/>
      <c r="WNJ929" s="477"/>
      <c r="WNK929" s="477"/>
      <c r="WNL929" s="477"/>
      <c r="WNM929" s="477"/>
      <c r="WNN929" s="477"/>
      <c r="WNO929" s="477"/>
      <c r="WNP929" s="477"/>
      <c r="WNQ929" s="477"/>
      <c r="WNR929" s="477"/>
      <c r="WNS929" s="477"/>
      <c r="WNT929" s="477"/>
      <c r="WNU929" s="477"/>
      <c r="WNV929" s="477"/>
      <c r="WNW929" s="477"/>
      <c r="WNX929" s="477"/>
      <c r="WNY929" s="477"/>
      <c r="WNZ929" s="477"/>
      <c r="WOA929" s="477"/>
      <c r="WOB929" s="477"/>
      <c r="WOC929" s="477"/>
      <c r="WOD929" s="477"/>
      <c r="WOE929" s="477"/>
      <c r="WOF929" s="477"/>
      <c r="WOG929" s="477"/>
      <c r="WOH929" s="477"/>
      <c r="WOI929" s="477"/>
      <c r="WOJ929" s="477"/>
      <c r="WOK929" s="477"/>
      <c r="WOL929" s="477"/>
      <c r="WOM929" s="477"/>
      <c r="WON929" s="477"/>
      <c r="WOO929" s="477"/>
      <c r="WOP929" s="477"/>
      <c r="WOQ929" s="477"/>
      <c r="WOR929" s="477"/>
      <c r="WOS929" s="477"/>
      <c r="WOT929" s="477"/>
      <c r="WOU929" s="477"/>
      <c r="WOV929" s="477"/>
      <c r="WOW929" s="477"/>
      <c r="WOX929" s="477"/>
      <c r="WOY929" s="477"/>
      <c r="WOZ929" s="477"/>
      <c r="WPA929" s="477"/>
      <c r="WPB929" s="477"/>
      <c r="WPC929" s="477"/>
      <c r="WPD929" s="477"/>
      <c r="WPE929" s="477"/>
      <c r="WPF929" s="477"/>
      <c r="WPG929" s="477"/>
      <c r="WPH929" s="477"/>
      <c r="WPI929" s="477"/>
      <c r="WPJ929" s="477"/>
      <c r="WPK929" s="477"/>
      <c r="WPL929" s="477"/>
      <c r="WPM929" s="477"/>
      <c r="WPN929" s="477"/>
      <c r="WPO929" s="477"/>
      <c r="WPP929" s="477"/>
      <c r="WPQ929" s="477"/>
      <c r="WPR929" s="477"/>
      <c r="WPS929" s="477"/>
      <c r="WPT929" s="477"/>
      <c r="WPU929" s="477"/>
      <c r="WPV929" s="477"/>
      <c r="WPW929" s="477"/>
      <c r="WPX929" s="477"/>
      <c r="WPY929" s="477"/>
      <c r="WPZ929" s="477"/>
      <c r="WQA929" s="477"/>
      <c r="WQB929" s="477"/>
      <c r="WQC929" s="477"/>
      <c r="WQD929" s="477"/>
      <c r="WQE929" s="477"/>
      <c r="WQF929" s="477"/>
      <c r="WQG929" s="477"/>
      <c r="WQH929" s="477"/>
      <c r="WQI929" s="477"/>
      <c r="WQJ929" s="477"/>
      <c r="WQK929" s="477"/>
      <c r="WQL929" s="477"/>
      <c r="WQM929" s="477"/>
      <c r="WQN929" s="477"/>
      <c r="WQO929" s="477"/>
      <c r="WQP929" s="477"/>
      <c r="WQQ929" s="477"/>
      <c r="WQR929" s="477"/>
      <c r="WQS929" s="477"/>
      <c r="WQT929" s="477"/>
      <c r="WQU929" s="477"/>
      <c r="WQV929" s="477"/>
      <c r="WQW929" s="477"/>
      <c r="WQX929" s="477"/>
      <c r="WQY929" s="477"/>
      <c r="WQZ929" s="477"/>
      <c r="WRA929" s="477"/>
      <c r="WRB929" s="477"/>
      <c r="WRC929" s="477"/>
      <c r="WRD929" s="477"/>
      <c r="WRE929" s="477"/>
      <c r="WRF929" s="477"/>
      <c r="WRG929" s="477"/>
      <c r="WRH929" s="477"/>
      <c r="WRI929" s="477"/>
      <c r="WRJ929" s="477"/>
      <c r="WRK929" s="477"/>
      <c r="WRL929" s="477"/>
      <c r="WRM929" s="477"/>
      <c r="WRN929" s="477"/>
      <c r="WRO929" s="477"/>
      <c r="WRP929" s="477"/>
      <c r="WRQ929" s="477"/>
      <c r="WRR929" s="477"/>
      <c r="WRS929" s="477"/>
      <c r="WRT929" s="477"/>
      <c r="WRU929" s="477"/>
      <c r="WRV929" s="477"/>
      <c r="WRW929" s="477"/>
      <c r="WRX929" s="477"/>
      <c r="WRY929" s="477"/>
      <c r="WRZ929" s="477"/>
      <c r="WSA929" s="477"/>
      <c r="WSB929" s="477"/>
      <c r="WSC929" s="477"/>
      <c r="WSD929" s="477"/>
      <c r="WSE929" s="477"/>
      <c r="WSF929" s="477"/>
      <c r="WSG929" s="477"/>
      <c r="WSH929" s="477"/>
      <c r="WSI929" s="477"/>
      <c r="WSJ929" s="477"/>
      <c r="WSK929" s="477"/>
      <c r="WSL929" s="477"/>
      <c r="WSM929" s="477"/>
      <c r="WSN929" s="477"/>
      <c r="WSO929" s="477"/>
      <c r="WSP929" s="477"/>
      <c r="WSQ929" s="477"/>
      <c r="WSR929" s="477"/>
      <c r="WSS929" s="477"/>
      <c r="WST929" s="477"/>
      <c r="WSU929" s="477"/>
      <c r="WSV929" s="477"/>
      <c r="WSW929" s="477"/>
      <c r="WSX929" s="477"/>
      <c r="WSY929" s="477"/>
      <c r="WSZ929" s="477"/>
      <c r="WTA929" s="477"/>
      <c r="WTB929" s="477"/>
      <c r="WTC929" s="477"/>
      <c r="WTD929" s="477"/>
      <c r="WTE929" s="477"/>
      <c r="WTF929" s="477"/>
      <c r="WTG929" s="477"/>
      <c r="WTH929" s="477"/>
      <c r="WTI929" s="477"/>
      <c r="WTJ929" s="477"/>
      <c r="WTK929" s="477"/>
      <c r="WTL929" s="477"/>
      <c r="WTM929" s="477"/>
      <c r="WTN929" s="477"/>
      <c r="WTO929" s="477"/>
      <c r="WTP929" s="477"/>
      <c r="WTQ929" s="477"/>
      <c r="WTR929" s="477"/>
      <c r="WTS929" s="477"/>
      <c r="WTT929" s="477"/>
      <c r="WTU929" s="477"/>
      <c r="WTV929" s="477"/>
      <c r="WTW929" s="477"/>
      <c r="WTX929" s="477"/>
      <c r="WTY929" s="477"/>
      <c r="WTZ929" s="477"/>
      <c r="WUA929" s="477"/>
      <c r="WUB929" s="477"/>
      <c r="WUC929" s="477"/>
      <c r="WUD929" s="477"/>
      <c r="WUE929" s="477"/>
      <c r="WUF929" s="477"/>
      <c r="WUG929" s="477"/>
      <c r="WUH929" s="477"/>
      <c r="WUI929" s="477"/>
      <c r="WUJ929" s="477"/>
      <c r="WUK929" s="477"/>
      <c r="WUL929" s="477"/>
      <c r="WUM929" s="477"/>
      <c r="WUN929" s="477"/>
      <c r="WUO929" s="477"/>
      <c r="WUP929" s="477"/>
      <c r="WUQ929" s="477"/>
      <c r="WUR929" s="477"/>
      <c r="WUS929" s="477"/>
      <c r="WUT929" s="477"/>
      <c r="WUU929" s="477"/>
      <c r="WUV929" s="477"/>
      <c r="WUW929" s="477"/>
      <c r="WUX929" s="477"/>
      <c r="WUY929" s="477"/>
      <c r="WUZ929" s="477"/>
      <c r="WVA929" s="477"/>
      <c r="WVB929" s="477"/>
      <c r="WVC929" s="477"/>
      <c r="WVD929" s="477"/>
      <c r="WVE929" s="477"/>
      <c r="WVF929" s="477"/>
      <c r="WVG929" s="477"/>
      <c r="WVH929" s="477"/>
      <c r="WVI929" s="477"/>
      <c r="WVJ929" s="477"/>
      <c r="WVK929" s="477"/>
      <c r="WVL929" s="477"/>
      <c r="WVM929" s="477"/>
      <c r="WVN929" s="477"/>
      <c r="WVO929" s="477"/>
      <c r="WVP929" s="477"/>
      <c r="WVQ929" s="477"/>
      <c r="WVR929" s="477"/>
      <c r="WVS929" s="477"/>
      <c r="WVT929" s="477"/>
      <c r="WVU929" s="477"/>
      <c r="WVV929" s="477"/>
      <c r="WVW929" s="477"/>
      <c r="WVX929" s="477"/>
      <c r="WVY929" s="477"/>
      <c r="WVZ929" s="477"/>
      <c r="WWA929" s="477"/>
      <c r="WWB929" s="477"/>
      <c r="WWC929" s="477"/>
      <c r="WWD929" s="477"/>
      <c r="WWE929" s="477"/>
      <c r="WWF929" s="477"/>
      <c r="WWG929" s="477"/>
      <c r="WWH929" s="477"/>
      <c r="WWI929" s="477"/>
      <c r="WWJ929" s="477"/>
      <c r="WWK929" s="477"/>
      <c r="WWL929" s="477"/>
      <c r="WWM929" s="477"/>
      <c r="WWN929" s="477"/>
      <c r="WWO929" s="477"/>
      <c r="WWP929" s="477"/>
      <c r="WWQ929" s="477"/>
      <c r="WWR929" s="477"/>
      <c r="WWS929" s="477"/>
      <c r="WWT929" s="477"/>
      <c r="WWU929" s="477"/>
      <c r="WWV929" s="477"/>
      <c r="WWW929" s="477"/>
      <c r="WWX929" s="477"/>
      <c r="WWY929" s="477"/>
      <c r="WWZ929" s="477"/>
      <c r="WXA929" s="477"/>
      <c r="WXB929" s="477"/>
      <c r="WXC929" s="477"/>
      <c r="WXD929" s="477"/>
      <c r="WXE929" s="477"/>
      <c r="WXF929" s="477"/>
      <c r="WXG929" s="477"/>
      <c r="WXH929" s="477"/>
      <c r="WXI929" s="477"/>
      <c r="WXJ929" s="477"/>
      <c r="WXK929" s="477"/>
      <c r="WXL929" s="477"/>
      <c r="WXM929" s="477"/>
      <c r="WXN929" s="477"/>
      <c r="WXO929" s="477"/>
      <c r="WXP929" s="477"/>
      <c r="WXQ929" s="477"/>
      <c r="WXR929" s="477"/>
      <c r="WXS929" s="477"/>
      <c r="WXT929" s="477"/>
      <c r="WXU929" s="477"/>
      <c r="WXV929" s="477"/>
      <c r="WXW929" s="477"/>
      <c r="WXX929" s="477"/>
      <c r="WXY929" s="477"/>
      <c r="WXZ929" s="477"/>
      <c r="WYA929" s="477"/>
      <c r="WYB929" s="477"/>
      <c r="WYC929" s="477"/>
      <c r="WYD929" s="477"/>
      <c r="WYE929" s="477"/>
      <c r="WYF929" s="477"/>
      <c r="WYG929" s="477"/>
      <c r="WYH929" s="477"/>
      <c r="WYI929" s="477"/>
      <c r="WYJ929" s="477"/>
      <c r="WYK929" s="477"/>
      <c r="WYL929" s="477"/>
      <c r="WYM929" s="477"/>
      <c r="WYN929" s="477"/>
      <c r="WYO929" s="477"/>
      <c r="WYP929" s="477"/>
      <c r="WYQ929" s="477"/>
      <c r="WYR929" s="477"/>
      <c r="WYS929" s="477"/>
      <c r="WYT929" s="477"/>
      <c r="WYU929" s="477"/>
      <c r="WYV929" s="477"/>
      <c r="WYW929" s="477"/>
      <c r="WYX929" s="477"/>
      <c r="WYY929" s="477"/>
      <c r="WYZ929" s="477"/>
      <c r="WZA929" s="477"/>
      <c r="WZB929" s="477"/>
      <c r="WZC929" s="477"/>
      <c r="WZD929" s="477"/>
      <c r="WZE929" s="477"/>
      <c r="WZF929" s="477"/>
      <c r="WZG929" s="477"/>
      <c r="WZH929" s="477"/>
      <c r="WZI929" s="477"/>
      <c r="WZJ929" s="477"/>
      <c r="WZK929" s="477"/>
      <c r="WZL929" s="477"/>
      <c r="WZM929" s="477"/>
      <c r="WZN929" s="477"/>
      <c r="WZO929" s="477"/>
      <c r="WZP929" s="477"/>
      <c r="WZQ929" s="477"/>
      <c r="WZR929" s="477"/>
      <c r="WZS929" s="477"/>
      <c r="WZT929" s="477"/>
      <c r="WZU929" s="477"/>
      <c r="WZV929" s="477"/>
      <c r="WZW929" s="477"/>
      <c r="WZX929" s="477"/>
      <c r="WZY929" s="477"/>
      <c r="WZZ929" s="477"/>
      <c r="XAA929" s="477"/>
      <c r="XAB929" s="477"/>
      <c r="XAC929" s="477"/>
      <c r="XAD929" s="477"/>
      <c r="XAE929" s="477"/>
      <c r="XAF929" s="477"/>
      <c r="XAG929" s="477"/>
      <c r="XAH929" s="477"/>
      <c r="XAI929" s="477"/>
      <c r="XAJ929" s="477"/>
      <c r="XAK929" s="477"/>
      <c r="XAL929" s="477"/>
      <c r="XAM929" s="477"/>
      <c r="XAN929" s="477"/>
      <c r="XAO929" s="477"/>
      <c r="XAP929" s="477"/>
      <c r="XAQ929" s="477"/>
      <c r="XAR929" s="477"/>
      <c r="XAS929" s="477"/>
      <c r="XAT929" s="477"/>
      <c r="XAU929" s="477"/>
      <c r="XAV929" s="477"/>
      <c r="XAW929" s="477"/>
      <c r="XAX929" s="477"/>
      <c r="XAY929" s="477"/>
      <c r="XAZ929" s="477"/>
      <c r="XBA929" s="477"/>
      <c r="XBB929" s="477"/>
      <c r="XBC929" s="477"/>
      <c r="XBD929" s="477"/>
      <c r="XBE929" s="477"/>
      <c r="XBF929" s="477"/>
      <c r="XBG929" s="477"/>
      <c r="XBH929" s="477"/>
      <c r="XBI929" s="477"/>
      <c r="XBJ929" s="477"/>
      <c r="XBK929" s="477"/>
      <c r="XBL929" s="477"/>
      <c r="XBM929" s="477"/>
      <c r="XBN929" s="477"/>
      <c r="XBO929" s="477"/>
      <c r="XBP929" s="477"/>
      <c r="XBQ929" s="477"/>
      <c r="XBR929" s="477"/>
      <c r="XBS929" s="477"/>
      <c r="XBT929" s="477"/>
      <c r="XBU929" s="477"/>
      <c r="XBV929" s="477"/>
      <c r="XBW929" s="477"/>
      <c r="XBX929" s="477"/>
      <c r="XBY929" s="477"/>
      <c r="XBZ929" s="477"/>
      <c r="XCA929" s="477"/>
      <c r="XCB929" s="477"/>
      <c r="XCC929" s="477"/>
      <c r="XCD929" s="477"/>
      <c r="XCE929" s="477"/>
      <c r="XCF929" s="477"/>
      <c r="XCG929" s="477"/>
      <c r="XCH929" s="477"/>
      <c r="XCI929" s="477"/>
      <c r="XCJ929" s="477"/>
      <c r="XCK929" s="477"/>
      <c r="XCL929" s="477"/>
      <c r="XCM929" s="477"/>
      <c r="XCN929" s="477"/>
      <c r="XCO929" s="477"/>
      <c r="XCP929" s="477"/>
      <c r="XCQ929" s="477"/>
      <c r="XCR929" s="477"/>
      <c r="XCS929" s="477"/>
      <c r="XCT929" s="477"/>
      <c r="XCU929" s="477"/>
      <c r="XCV929" s="477"/>
      <c r="XCW929" s="477"/>
      <c r="XCX929" s="477"/>
      <c r="XCY929" s="477"/>
      <c r="XCZ929" s="477"/>
      <c r="XDA929" s="477"/>
      <c r="XDB929" s="477"/>
      <c r="XDC929" s="477"/>
      <c r="XDD929" s="477"/>
      <c r="XDE929" s="477"/>
      <c r="XDF929" s="477"/>
      <c r="XDG929" s="477"/>
      <c r="XDH929" s="477"/>
      <c r="XDI929" s="477"/>
      <c r="XDJ929" s="477"/>
      <c r="XDK929" s="477"/>
      <c r="XDL929" s="477"/>
      <c r="XDM929" s="477"/>
      <c r="XDN929" s="477"/>
      <c r="XDO929" s="477"/>
      <c r="XDP929" s="477"/>
      <c r="XDQ929" s="477"/>
      <c r="XDR929" s="477"/>
      <c r="XDS929" s="477"/>
      <c r="XDT929" s="477"/>
      <c r="XDU929" s="477"/>
      <c r="XDV929" s="477"/>
      <c r="XDW929" s="477"/>
      <c r="XDX929" s="477"/>
      <c r="XDY929" s="477"/>
      <c r="XDZ929" s="477"/>
      <c r="XEA929" s="477"/>
      <c r="XEB929" s="477"/>
      <c r="XEC929" s="477"/>
      <c r="XED929" s="477"/>
      <c r="XEE929" s="477"/>
      <c r="XEF929" s="477"/>
      <c r="XEG929" s="477"/>
      <c r="XEH929" s="477"/>
      <c r="XEI929" s="477"/>
      <c r="XEJ929" s="477"/>
      <c r="XEK929" s="477"/>
      <c r="XEL929" s="477"/>
      <c r="XEM929" s="477"/>
      <c r="XEN929" s="477"/>
      <c r="XEO929" s="477"/>
      <c r="XEP929" s="477"/>
      <c r="XEQ929" s="477"/>
      <c r="XER929" s="477"/>
      <c r="XES929" s="477"/>
      <c r="XET929" s="477"/>
      <c r="XEU929" s="477"/>
      <c r="XEV929" s="477"/>
      <c r="XEW929" s="477"/>
      <c r="XEX929" s="477"/>
      <c r="XEY929" s="477"/>
      <c r="XEZ929" s="477"/>
      <c r="XFA929" s="477"/>
      <c r="XFB929" s="477"/>
    </row>
    <row r="930" spans="1:16382" ht="30" customHeight="1" x14ac:dyDescent="0.7">
      <c r="A930" s="477"/>
      <c r="B930" s="316"/>
      <c r="C930" s="317"/>
      <c r="D930" s="355"/>
      <c r="E930" s="334"/>
      <c r="F930" s="320"/>
      <c r="G930" s="335"/>
      <c r="H930" s="342"/>
      <c r="I930" s="323"/>
      <c r="J930" s="324"/>
      <c r="K930" s="483"/>
      <c r="L930" s="477"/>
      <c r="M930" s="477"/>
      <c r="N930" s="477"/>
      <c r="O930" s="477"/>
      <c r="P930" s="477"/>
      <c r="Q930" s="477"/>
      <c r="R930" s="477"/>
      <c r="S930" s="477"/>
      <c r="T930" s="477"/>
      <c r="U930" s="477"/>
      <c r="V930" s="477"/>
      <c r="W930" s="477"/>
      <c r="X930" s="477"/>
      <c r="Y930" s="477"/>
      <c r="Z930" s="477"/>
      <c r="AA930" s="477"/>
      <c r="AB930" s="477"/>
      <c r="AC930" s="477"/>
      <c r="AD930" s="477"/>
      <c r="AE930" s="477"/>
      <c r="AF930" s="477"/>
      <c r="AG930" s="477"/>
      <c r="AH930" s="477"/>
      <c r="AI930" s="477"/>
      <c r="AJ930" s="477"/>
      <c r="AK930" s="477"/>
      <c r="AL930" s="477"/>
      <c r="AM930" s="477"/>
      <c r="AN930" s="477"/>
      <c r="AO930" s="477"/>
      <c r="AP930" s="477"/>
      <c r="AQ930" s="477"/>
      <c r="AR930" s="477"/>
      <c r="AS930" s="477"/>
      <c r="AT930" s="477"/>
      <c r="AU930" s="477"/>
      <c r="AV930" s="477"/>
      <c r="AW930" s="477"/>
      <c r="AX930" s="477"/>
      <c r="AY930" s="477"/>
      <c r="AZ930" s="477"/>
      <c r="BA930" s="477"/>
      <c r="BB930" s="477"/>
      <c r="BC930" s="477"/>
      <c r="BD930" s="477"/>
      <c r="BE930" s="477"/>
      <c r="BF930" s="477"/>
      <c r="BG930" s="477"/>
      <c r="BH930" s="477"/>
      <c r="BI930" s="477"/>
      <c r="BJ930" s="477"/>
      <c r="BK930" s="477"/>
      <c r="BL930" s="477"/>
      <c r="BM930" s="477"/>
      <c r="BN930" s="477"/>
      <c r="BO930" s="477"/>
      <c r="BP930" s="477"/>
      <c r="BQ930" s="477"/>
      <c r="BR930" s="477"/>
      <c r="BS930" s="477"/>
      <c r="BT930" s="477"/>
      <c r="BU930" s="477"/>
      <c r="BV930" s="477"/>
      <c r="BW930" s="477"/>
      <c r="BX930" s="477"/>
      <c r="BY930" s="477"/>
      <c r="BZ930" s="477"/>
      <c r="CA930" s="477"/>
      <c r="CB930" s="477"/>
      <c r="CC930" s="477"/>
      <c r="CD930" s="477"/>
      <c r="CE930" s="477"/>
      <c r="CF930" s="477"/>
      <c r="CG930" s="477"/>
      <c r="CH930" s="477"/>
      <c r="CI930" s="477"/>
      <c r="CJ930" s="477"/>
      <c r="CK930" s="477"/>
      <c r="CL930" s="477"/>
      <c r="CM930" s="477"/>
      <c r="CN930" s="477"/>
      <c r="CO930" s="477"/>
      <c r="CP930" s="477"/>
      <c r="CQ930" s="477"/>
      <c r="CR930" s="477"/>
      <c r="CS930" s="477"/>
      <c r="CT930" s="477"/>
      <c r="CU930" s="477"/>
      <c r="CV930" s="477"/>
      <c r="CW930" s="477"/>
      <c r="CX930" s="477"/>
      <c r="CY930" s="477"/>
      <c r="CZ930" s="477"/>
      <c r="DA930" s="477"/>
      <c r="DB930" s="477"/>
      <c r="DC930" s="477"/>
      <c r="DD930" s="477"/>
      <c r="DE930" s="477"/>
      <c r="DF930" s="477"/>
      <c r="DG930" s="477"/>
      <c r="DH930" s="477"/>
      <c r="DI930" s="477"/>
      <c r="DJ930" s="477"/>
      <c r="DK930" s="477"/>
      <c r="DL930" s="477"/>
      <c r="DM930" s="477"/>
      <c r="DN930" s="477"/>
      <c r="DO930" s="477"/>
      <c r="DP930" s="477"/>
      <c r="DQ930" s="477"/>
      <c r="DR930" s="477"/>
      <c r="DS930" s="477"/>
      <c r="DT930" s="477"/>
      <c r="DU930" s="477"/>
      <c r="DV930" s="477"/>
      <c r="DW930" s="477"/>
      <c r="DX930" s="477"/>
      <c r="DY930" s="477"/>
      <c r="DZ930" s="477"/>
      <c r="EA930" s="477"/>
      <c r="EB930" s="477"/>
      <c r="EC930" s="477"/>
      <c r="ED930" s="477"/>
      <c r="EE930" s="477"/>
      <c r="EF930" s="477"/>
      <c r="EG930" s="477"/>
      <c r="EH930" s="477"/>
      <c r="EI930" s="477"/>
      <c r="EJ930" s="477"/>
      <c r="EK930" s="477"/>
      <c r="EL930" s="477"/>
      <c r="EM930" s="477"/>
      <c r="EN930" s="477"/>
      <c r="EO930" s="477"/>
      <c r="EP930" s="477"/>
      <c r="EQ930" s="477"/>
      <c r="ER930" s="477"/>
      <c r="ES930" s="477"/>
      <c r="ET930" s="477"/>
      <c r="EU930" s="477"/>
      <c r="EV930" s="477"/>
      <c r="EW930" s="477"/>
      <c r="EX930" s="477"/>
      <c r="EY930" s="477"/>
      <c r="EZ930" s="477"/>
      <c r="FA930" s="477"/>
      <c r="FB930" s="477"/>
      <c r="FC930" s="477"/>
      <c r="FD930" s="477"/>
      <c r="FE930" s="477"/>
      <c r="FF930" s="477"/>
      <c r="FG930" s="477"/>
      <c r="FH930" s="477"/>
      <c r="FI930" s="477"/>
      <c r="FJ930" s="477"/>
      <c r="FK930" s="477"/>
      <c r="FL930" s="477"/>
      <c r="FM930" s="477"/>
      <c r="FN930" s="477"/>
      <c r="FO930" s="477"/>
      <c r="FP930" s="477"/>
      <c r="FQ930" s="477"/>
      <c r="FR930" s="477"/>
      <c r="FS930" s="477"/>
      <c r="FT930" s="477"/>
      <c r="FU930" s="477"/>
      <c r="FV930" s="477"/>
      <c r="FW930" s="477"/>
      <c r="FX930" s="477"/>
      <c r="FY930" s="477"/>
      <c r="FZ930" s="477"/>
      <c r="GA930" s="477"/>
      <c r="GB930" s="477"/>
      <c r="GC930" s="477"/>
      <c r="GD930" s="477"/>
      <c r="GE930" s="477"/>
      <c r="GF930" s="477"/>
      <c r="GG930" s="477"/>
      <c r="GH930" s="477"/>
      <c r="GI930" s="477"/>
      <c r="GJ930" s="477"/>
      <c r="GK930" s="477"/>
      <c r="GL930" s="477"/>
      <c r="GM930" s="477"/>
      <c r="GN930" s="477"/>
      <c r="GO930" s="477"/>
      <c r="GP930" s="477"/>
      <c r="GQ930" s="477"/>
      <c r="GR930" s="477"/>
      <c r="GS930" s="477"/>
      <c r="GT930" s="477"/>
      <c r="GU930" s="477"/>
      <c r="GV930" s="477"/>
      <c r="GW930" s="477"/>
      <c r="GX930" s="477"/>
      <c r="GY930" s="477"/>
      <c r="GZ930" s="477"/>
      <c r="HA930" s="477"/>
      <c r="HB930" s="477"/>
      <c r="HC930" s="477"/>
      <c r="HD930" s="477"/>
      <c r="HE930" s="477"/>
      <c r="HF930" s="477"/>
      <c r="HG930" s="477"/>
      <c r="HH930" s="477"/>
      <c r="HI930" s="477"/>
      <c r="HJ930" s="477"/>
      <c r="HK930" s="477"/>
      <c r="HL930" s="477"/>
      <c r="HM930" s="477"/>
      <c r="HN930" s="477"/>
      <c r="HO930" s="477"/>
      <c r="HP930" s="477"/>
      <c r="HQ930" s="477"/>
      <c r="HR930" s="477"/>
      <c r="HS930" s="477"/>
      <c r="HT930" s="477"/>
      <c r="HU930" s="477"/>
      <c r="HV930" s="477"/>
      <c r="HW930" s="477"/>
      <c r="HX930" s="477"/>
      <c r="HY930" s="477"/>
      <c r="HZ930" s="477"/>
      <c r="IA930" s="477"/>
      <c r="IB930" s="477"/>
      <c r="IC930" s="477"/>
      <c r="ID930" s="477"/>
      <c r="IE930" s="477"/>
      <c r="IF930" s="477"/>
      <c r="IG930" s="477"/>
      <c r="IH930" s="477"/>
      <c r="II930" s="477"/>
      <c r="IJ930" s="477"/>
      <c r="IK930" s="477"/>
      <c r="IL930" s="477"/>
      <c r="IM930" s="477"/>
      <c r="IN930" s="477"/>
      <c r="IO930" s="477"/>
      <c r="IP930" s="477"/>
      <c r="IQ930" s="477"/>
      <c r="IR930" s="477"/>
      <c r="IS930" s="477"/>
      <c r="IT930" s="477"/>
      <c r="IU930" s="477"/>
      <c r="IV930" s="477"/>
      <c r="IW930" s="477"/>
      <c r="IX930" s="477"/>
      <c r="IY930" s="477"/>
      <c r="IZ930" s="477"/>
      <c r="JA930" s="477"/>
      <c r="JB930" s="477"/>
      <c r="JC930" s="477"/>
      <c r="JD930" s="477"/>
      <c r="JE930" s="477"/>
      <c r="JF930" s="477"/>
      <c r="JG930" s="477"/>
      <c r="JH930" s="477"/>
      <c r="JI930" s="477"/>
      <c r="JJ930" s="477"/>
      <c r="JK930" s="477"/>
      <c r="JL930" s="477"/>
      <c r="JM930" s="477"/>
      <c r="JN930" s="477"/>
      <c r="JO930" s="477"/>
      <c r="JP930" s="477"/>
      <c r="JQ930" s="477"/>
      <c r="JR930" s="477"/>
      <c r="JS930" s="477"/>
      <c r="JT930" s="477"/>
      <c r="JU930" s="477"/>
      <c r="JV930" s="477"/>
      <c r="JW930" s="477"/>
      <c r="JX930" s="477"/>
      <c r="JY930" s="477"/>
      <c r="JZ930" s="477"/>
      <c r="KA930" s="477"/>
      <c r="KB930" s="477"/>
      <c r="KC930" s="477"/>
      <c r="KD930" s="477"/>
      <c r="KE930" s="477"/>
      <c r="KF930" s="477"/>
      <c r="KG930" s="477"/>
      <c r="KH930" s="477"/>
      <c r="KI930" s="477"/>
      <c r="KJ930" s="477"/>
      <c r="KK930" s="477"/>
      <c r="KL930" s="477"/>
      <c r="KM930" s="477"/>
      <c r="KN930" s="477"/>
      <c r="KO930" s="477"/>
      <c r="KP930" s="477"/>
      <c r="KQ930" s="477"/>
      <c r="KR930" s="477"/>
      <c r="KS930" s="477"/>
      <c r="KT930" s="477"/>
      <c r="KU930" s="477"/>
      <c r="KV930" s="477"/>
      <c r="KW930" s="477"/>
      <c r="KX930" s="477"/>
      <c r="KY930" s="477"/>
      <c r="KZ930" s="477"/>
      <c r="LA930" s="477"/>
      <c r="LB930" s="477"/>
      <c r="LC930" s="477"/>
      <c r="LD930" s="477"/>
      <c r="LE930" s="477"/>
      <c r="LF930" s="477"/>
      <c r="LG930" s="477"/>
      <c r="LH930" s="477"/>
      <c r="LI930" s="477"/>
      <c r="LJ930" s="477"/>
      <c r="LK930" s="477"/>
      <c r="LL930" s="477"/>
      <c r="LM930" s="477"/>
      <c r="LN930" s="477"/>
      <c r="LO930" s="477"/>
      <c r="LP930" s="477"/>
      <c r="LQ930" s="477"/>
      <c r="LR930" s="477"/>
      <c r="LS930" s="477"/>
      <c r="LT930" s="477"/>
      <c r="LU930" s="477"/>
      <c r="LV930" s="477"/>
      <c r="LW930" s="477"/>
      <c r="LX930" s="477"/>
      <c r="LY930" s="477"/>
      <c r="LZ930" s="477"/>
      <c r="MA930" s="477"/>
      <c r="MB930" s="477"/>
      <c r="MC930" s="477"/>
      <c r="MD930" s="477"/>
      <c r="ME930" s="477"/>
      <c r="MF930" s="477"/>
      <c r="MG930" s="477"/>
      <c r="MH930" s="477"/>
      <c r="MI930" s="477"/>
      <c r="MJ930" s="477"/>
      <c r="MK930" s="477"/>
      <c r="ML930" s="477"/>
      <c r="MM930" s="477"/>
      <c r="MN930" s="477"/>
      <c r="MO930" s="477"/>
      <c r="MP930" s="477"/>
      <c r="MQ930" s="477"/>
      <c r="MR930" s="477"/>
      <c r="MS930" s="477"/>
      <c r="MT930" s="477"/>
      <c r="MU930" s="477"/>
      <c r="MV930" s="477"/>
      <c r="MW930" s="477"/>
      <c r="MX930" s="477"/>
      <c r="MY930" s="477"/>
      <c r="MZ930" s="477"/>
      <c r="NA930" s="477"/>
      <c r="NB930" s="477"/>
      <c r="NC930" s="477"/>
      <c r="ND930" s="477"/>
      <c r="NE930" s="477"/>
      <c r="NF930" s="477"/>
      <c r="NG930" s="477"/>
      <c r="NH930" s="477"/>
      <c r="NI930" s="477"/>
      <c r="NJ930" s="477"/>
      <c r="NK930" s="477"/>
      <c r="NL930" s="477"/>
      <c r="NM930" s="477"/>
      <c r="NN930" s="477"/>
      <c r="NO930" s="477"/>
      <c r="NP930" s="477"/>
      <c r="NQ930" s="477"/>
      <c r="NR930" s="477"/>
      <c r="NS930" s="477"/>
      <c r="NT930" s="477"/>
      <c r="NU930" s="477"/>
      <c r="NV930" s="477"/>
      <c r="NW930" s="477"/>
      <c r="NX930" s="477"/>
      <c r="NY930" s="477"/>
      <c r="NZ930" s="477"/>
      <c r="OA930" s="477"/>
      <c r="OB930" s="477"/>
      <c r="OC930" s="477"/>
      <c r="OD930" s="477"/>
      <c r="OE930" s="477"/>
      <c r="OF930" s="477"/>
      <c r="OG930" s="477"/>
      <c r="OH930" s="477"/>
      <c r="OI930" s="477"/>
      <c r="OJ930" s="477"/>
      <c r="OK930" s="477"/>
      <c r="OL930" s="477"/>
      <c r="OM930" s="477"/>
      <c r="ON930" s="477"/>
      <c r="OO930" s="477"/>
      <c r="OP930" s="477"/>
      <c r="OQ930" s="477"/>
      <c r="OR930" s="477"/>
      <c r="OS930" s="477"/>
      <c r="OT930" s="477"/>
      <c r="OU930" s="477"/>
      <c r="OV930" s="477"/>
      <c r="OW930" s="477"/>
      <c r="OX930" s="477"/>
      <c r="OY930" s="477"/>
      <c r="OZ930" s="477"/>
      <c r="PA930" s="477"/>
      <c r="PB930" s="477"/>
      <c r="PC930" s="477"/>
      <c r="PD930" s="477"/>
      <c r="PE930" s="477"/>
      <c r="PF930" s="477"/>
      <c r="PG930" s="477"/>
      <c r="PH930" s="477"/>
      <c r="PI930" s="477"/>
      <c r="PJ930" s="477"/>
      <c r="PK930" s="477"/>
      <c r="PL930" s="477"/>
      <c r="PM930" s="477"/>
      <c r="PN930" s="477"/>
      <c r="PO930" s="477"/>
      <c r="PP930" s="477"/>
      <c r="PQ930" s="477"/>
      <c r="PR930" s="477"/>
      <c r="PS930" s="477"/>
      <c r="PT930" s="477"/>
      <c r="PU930" s="477"/>
      <c r="PV930" s="477"/>
      <c r="PW930" s="477"/>
      <c r="PX930" s="477"/>
      <c r="PY930" s="477"/>
      <c r="PZ930" s="477"/>
      <c r="QA930" s="477"/>
      <c r="QB930" s="477"/>
      <c r="QC930" s="477"/>
      <c r="QD930" s="477"/>
      <c r="QE930" s="477"/>
      <c r="QF930" s="477"/>
      <c r="QG930" s="477"/>
      <c r="QH930" s="477"/>
      <c r="QI930" s="477"/>
      <c r="QJ930" s="477"/>
      <c r="QK930" s="477"/>
      <c r="QL930" s="477"/>
      <c r="QM930" s="477"/>
      <c r="QN930" s="477"/>
      <c r="QO930" s="477"/>
      <c r="QP930" s="477"/>
      <c r="QQ930" s="477"/>
      <c r="QR930" s="477"/>
      <c r="QS930" s="477"/>
      <c r="QT930" s="477"/>
      <c r="QU930" s="477"/>
      <c r="QV930" s="477"/>
      <c r="QW930" s="477"/>
      <c r="QX930" s="477"/>
      <c r="QY930" s="477"/>
      <c r="QZ930" s="477"/>
      <c r="RA930" s="477"/>
      <c r="RB930" s="477"/>
      <c r="RC930" s="477"/>
      <c r="RD930" s="477"/>
      <c r="RE930" s="477"/>
      <c r="RF930" s="477"/>
      <c r="RG930" s="477"/>
      <c r="RH930" s="477"/>
      <c r="RI930" s="477"/>
      <c r="RJ930" s="477"/>
      <c r="RK930" s="477"/>
      <c r="RL930" s="477"/>
      <c r="RM930" s="477"/>
      <c r="RN930" s="477"/>
      <c r="RO930" s="477"/>
      <c r="RP930" s="477"/>
      <c r="RQ930" s="477"/>
      <c r="RR930" s="477"/>
      <c r="RS930" s="477"/>
      <c r="RT930" s="477"/>
      <c r="RU930" s="477"/>
      <c r="RV930" s="477"/>
      <c r="RW930" s="477"/>
      <c r="RX930" s="477"/>
      <c r="RY930" s="477"/>
      <c r="RZ930" s="477"/>
      <c r="SA930" s="477"/>
      <c r="SB930" s="477"/>
      <c r="SC930" s="477"/>
      <c r="SD930" s="477"/>
      <c r="SE930" s="477"/>
      <c r="SF930" s="477"/>
      <c r="SG930" s="477"/>
      <c r="SH930" s="477"/>
      <c r="SI930" s="477"/>
      <c r="SJ930" s="477"/>
      <c r="SK930" s="477"/>
      <c r="SL930" s="477"/>
      <c r="SM930" s="477"/>
      <c r="SN930" s="477"/>
      <c r="SO930" s="477"/>
      <c r="SP930" s="477"/>
      <c r="SQ930" s="477"/>
      <c r="SR930" s="477"/>
      <c r="SS930" s="477"/>
      <c r="ST930" s="477"/>
      <c r="SU930" s="477"/>
      <c r="SV930" s="477"/>
      <c r="SW930" s="477"/>
      <c r="SX930" s="477"/>
      <c r="SY930" s="477"/>
      <c r="SZ930" s="477"/>
      <c r="TA930" s="477"/>
      <c r="TB930" s="477"/>
      <c r="TC930" s="477"/>
      <c r="TD930" s="477"/>
      <c r="TE930" s="477"/>
      <c r="TF930" s="477"/>
      <c r="TG930" s="477"/>
      <c r="TH930" s="477"/>
      <c r="TI930" s="477"/>
      <c r="TJ930" s="477"/>
      <c r="TK930" s="477"/>
      <c r="TL930" s="477"/>
      <c r="TM930" s="477"/>
      <c r="TN930" s="477"/>
      <c r="TO930" s="477"/>
      <c r="TP930" s="477"/>
      <c r="TQ930" s="477"/>
      <c r="TR930" s="477"/>
      <c r="TS930" s="477"/>
      <c r="TT930" s="477"/>
      <c r="TU930" s="477"/>
      <c r="TV930" s="477"/>
      <c r="TW930" s="477"/>
      <c r="TX930" s="477"/>
      <c r="TY930" s="477"/>
      <c r="TZ930" s="477"/>
      <c r="UA930" s="477"/>
      <c r="UB930" s="477"/>
      <c r="UC930" s="477"/>
      <c r="UD930" s="477"/>
      <c r="UE930" s="477"/>
      <c r="UF930" s="477"/>
      <c r="UG930" s="477"/>
      <c r="UH930" s="477"/>
      <c r="UI930" s="477"/>
      <c r="UJ930" s="477"/>
      <c r="UK930" s="477"/>
      <c r="UL930" s="477"/>
      <c r="UM930" s="477"/>
      <c r="UN930" s="477"/>
      <c r="UO930" s="477"/>
      <c r="UP930" s="477"/>
      <c r="UQ930" s="477"/>
      <c r="UR930" s="477"/>
      <c r="US930" s="477"/>
      <c r="UT930" s="477"/>
      <c r="UU930" s="477"/>
      <c r="UV930" s="477"/>
      <c r="UW930" s="477"/>
      <c r="UX930" s="477"/>
      <c r="UY930" s="477"/>
      <c r="UZ930" s="477"/>
      <c r="VA930" s="477"/>
      <c r="VB930" s="477"/>
      <c r="VC930" s="477"/>
      <c r="VD930" s="477"/>
      <c r="VE930" s="477"/>
      <c r="VF930" s="477"/>
      <c r="VG930" s="477"/>
      <c r="VH930" s="477"/>
      <c r="VI930" s="477"/>
      <c r="VJ930" s="477"/>
      <c r="VK930" s="477"/>
      <c r="VL930" s="477"/>
      <c r="VM930" s="477"/>
      <c r="VN930" s="477"/>
      <c r="VO930" s="477"/>
      <c r="VP930" s="477"/>
      <c r="VQ930" s="477"/>
      <c r="VR930" s="477"/>
      <c r="VS930" s="477"/>
      <c r="VT930" s="477"/>
      <c r="VU930" s="477"/>
      <c r="VV930" s="477"/>
      <c r="VW930" s="477"/>
      <c r="VX930" s="477"/>
      <c r="VY930" s="477"/>
      <c r="VZ930" s="477"/>
      <c r="WA930" s="477"/>
      <c r="WB930" s="477"/>
      <c r="WC930" s="477"/>
      <c r="WD930" s="477"/>
      <c r="WE930" s="477"/>
      <c r="WF930" s="477"/>
      <c r="WG930" s="477"/>
      <c r="WH930" s="477"/>
      <c r="WI930" s="477"/>
      <c r="WJ930" s="477"/>
      <c r="WK930" s="477"/>
      <c r="WL930" s="477"/>
      <c r="WM930" s="477"/>
      <c r="WN930" s="477"/>
      <c r="WO930" s="477"/>
      <c r="WP930" s="477"/>
      <c r="WQ930" s="477"/>
      <c r="WR930" s="477"/>
      <c r="WS930" s="477"/>
      <c r="WT930" s="477"/>
      <c r="WU930" s="477"/>
      <c r="WV930" s="477"/>
      <c r="WW930" s="477"/>
      <c r="WX930" s="477"/>
      <c r="WY930" s="477"/>
      <c r="WZ930" s="477"/>
      <c r="XA930" s="477"/>
      <c r="XB930" s="477"/>
      <c r="XC930" s="477"/>
      <c r="XD930" s="477"/>
      <c r="XE930" s="477"/>
      <c r="XF930" s="477"/>
      <c r="XG930" s="477"/>
      <c r="XH930" s="477"/>
      <c r="XI930" s="477"/>
      <c r="XJ930" s="477"/>
      <c r="XK930" s="477"/>
      <c r="XL930" s="477"/>
      <c r="XM930" s="477"/>
      <c r="XN930" s="477"/>
      <c r="XO930" s="477"/>
      <c r="XP930" s="477"/>
      <c r="XQ930" s="477"/>
      <c r="XR930" s="477"/>
      <c r="XS930" s="477"/>
      <c r="XT930" s="477"/>
      <c r="XU930" s="477"/>
      <c r="XV930" s="477"/>
      <c r="XW930" s="477"/>
      <c r="XX930" s="477"/>
      <c r="XY930" s="477"/>
      <c r="XZ930" s="477"/>
      <c r="YA930" s="477"/>
      <c r="YB930" s="477"/>
      <c r="YC930" s="477"/>
      <c r="YD930" s="477"/>
      <c r="YE930" s="477"/>
      <c r="YF930" s="477"/>
      <c r="YG930" s="477"/>
      <c r="YH930" s="477"/>
      <c r="YI930" s="477"/>
      <c r="YJ930" s="477"/>
      <c r="YK930" s="477"/>
      <c r="YL930" s="477"/>
      <c r="YM930" s="477"/>
      <c r="YN930" s="477"/>
      <c r="YO930" s="477"/>
      <c r="YP930" s="477"/>
      <c r="YQ930" s="477"/>
      <c r="YR930" s="477"/>
      <c r="YS930" s="477"/>
      <c r="YT930" s="477"/>
      <c r="YU930" s="477"/>
      <c r="YV930" s="477"/>
      <c r="YW930" s="477"/>
      <c r="YX930" s="477"/>
      <c r="YY930" s="477"/>
      <c r="YZ930" s="477"/>
      <c r="ZA930" s="477"/>
      <c r="ZB930" s="477"/>
      <c r="ZC930" s="477"/>
      <c r="ZD930" s="477"/>
      <c r="ZE930" s="477"/>
      <c r="ZF930" s="477"/>
      <c r="ZG930" s="477"/>
      <c r="ZH930" s="477"/>
      <c r="ZI930" s="477"/>
      <c r="ZJ930" s="477"/>
      <c r="ZK930" s="477"/>
      <c r="ZL930" s="477"/>
      <c r="ZM930" s="477"/>
      <c r="ZN930" s="477"/>
      <c r="ZO930" s="477"/>
      <c r="ZP930" s="477"/>
      <c r="ZQ930" s="477"/>
      <c r="ZR930" s="477"/>
      <c r="ZS930" s="477"/>
      <c r="ZT930" s="477"/>
      <c r="ZU930" s="477"/>
      <c r="ZV930" s="477"/>
      <c r="ZW930" s="477"/>
      <c r="ZX930" s="477"/>
      <c r="ZY930" s="477"/>
      <c r="ZZ930" s="477"/>
      <c r="AAA930" s="477"/>
      <c r="AAB930" s="477"/>
      <c r="AAC930" s="477"/>
      <c r="AAD930" s="477"/>
      <c r="AAE930" s="477"/>
      <c r="AAF930" s="477"/>
      <c r="AAG930" s="477"/>
      <c r="AAH930" s="477"/>
      <c r="AAI930" s="477"/>
      <c r="AAJ930" s="477"/>
      <c r="AAK930" s="477"/>
      <c r="AAL930" s="477"/>
      <c r="AAM930" s="477"/>
      <c r="AAN930" s="477"/>
      <c r="AAO930" s="477"/>
      <c r="AAP930" s="477"/>
      <c r="AAQ930" s="477"/>
      <c r="AAR930" s="477"/>
      <c r="AAS930" s="477"/>
      <c r="AAT930" s="477"/>
      <c r="AAU930" s="477"/>
      <c r="AAV930" s="477"/>
      <c r="AAW930" s="477"/>
      <c r="AAX930" s="477"/>
      <c r="AAY930" s="477"/>
      <c r="AAZ930" s="477"/>
      <c r="ABA930" s="477"/>
      <c r="ABB930" s="477"/>
      <c r="ABC930" s="477"/>
      <c r="ABD930" s="477"/>
      <c r="ABE930" s="477"/>
      <c r="ABF930" s="477"/>
      <c r="ABG930" s="477"/>
      <c r="ABH930" s="477"/>
      <c r="ABI930" s="477"/>
      <c r="ABJ930" s="477"/>
      <c r="ABK930" s="477"/>
      <c r="ABL930" s="477"/>
      <c r="ABM930" s="477"/>
      <c r="ABN930" s="477"/>
      <c r="ABO930" s="477"/>
      <c r="ABP930" s="477"/>
      <c r="ABQ930" s="477"/>
      <c r="ABR930" s="477"/>
      <c r="ABS930" s="477"/>
      <c r="ABT930" s="477"/>
      <c r="ABU930" s="477"/>
      <c r="ABV930" s="477"/>
      <c r="ABW930" s="477"/>
      <c r="ABX930" s="477"/>
      <c r="ABY930" s="477"/>
      <c r="ABZ930" s="477"/>
      <c r="ACA930" s="477"/>
      <c r="ACB930" s="477"/>
      <c r="ACC930" s="477"/>
      <c r="ACD930" s="477"/>
      <c r="ACE930" s="477"/>
      <c r="ACF930" s="477"/>
      <c r="ACG930" s="477"/>
      <c r="ACH930" s="477"/>
      <c r="ACI930" s="477"/>
      <c r="ACJ930" s="477"/>
      <c r="ACK930" s="477"/>
      <c r="ACL930" s="477"/>
      <c r="ACM930" s="477"/>
      <c r="ACN930" s="477"/>
      <c r="ACO930" s="477"/>
      <c r="ACP930" s="477"/>
      <c r="ACQ930" s="477"/>
      <c r="ACR930" s="477"/>
      <c r="ACS930" s="477"/>
      <c r="ACT930" s="477"/>
      <c r="ACU930" s="477"/>
      <c r="ACV930" s="477"/>
      <c r="ACW930" s="477"/>
      <c r="ACX930" s="477"/>
      <c r="ACY930" s="477"/>
      <c r="ACZ930" s="477"/>
      <c r="ADA930" s="477"/>
      <c r="ADB930" s="477"/>
      <c r="ADC930" s="477"/>
      <c r="ADD930" s="477"/>
      <c r="ADE930" s="477"/>
      <c r="ADF930" s="477"/>
      <c r="ADG930" s="477"/>
      <c r="ADH930" s="477"/>
      <c r="ADI930" s="477"/>
      <c r="ADJ930" s="477"/>
      <c r="ADK930" s="477"/>
      <c r="ADL930" s="477"/>
      <c r="ADM930" s="477"/>
      <c r="ADN930" s="477"/>
      <c r="ADO930" s="477"/>
      <c r="ADP930" s="477"/>
      <c r="ADQ930" s="477"/>
      <c r="ADR930" s="477"/>
      <c r="ADS930" s="477"/>
      <c r="ADT930" s="477"/>
      <c r="ADU930" s="477"/>
      <c r="ADV930" s="477"/>
      <c r="ADW930" s="477"/>
      <c r="ADX930" s="477"/>
      <c r="ADY930" s="477"/>
      <c r="ADZ930" s="477"/>
      <c r="AEA930" s="477"/>
      <c r="AEB930" s="477"/>
      <c r="AEC930" s="477"/>
      <c r="AED930" s="477"/>
      <c r="AEE930" s="477"/>
      <c r="AEF930" s="477"/>
      <c r="AEG930" s="477"/>
      <c r="AEH930" s="477"/>
      <c r="AEI930" s="477"/>
      <c r="AEJ930" s="477"/>
      <c r="AEK930" s="477"/>
      <c r="AEL930" s="477"/>
      <c r="AEM930" s="477"/>
      <c r="AEN930" s="477"/>
      <c r="AEO930" s="477"/>
      <c r="AEP930" s="477"/>
      <c r="AEQ930" s="477"/>
      <c r="AER930" s="477"/>
      <c r="AES930" s="477"/>
      <c r="AET930" s="477"/>
      <c r="AEU930" s="477"/>
      <c r="AEV930" s="477"/>
      <c r="AEW930" s="477"/>
      <c r="AEX930" s="477"/>
      <c r="AEY930" s="477"/>
      <c r="AEZ930" s="477"/>
      <c r="AFA930" s="477"/>
      <c r="AFB930" s="477"/>
      <c r="AFC930" s="477"/>
      <c r="AFD930" s="477"/>
      <c r="AFE930" s="477"/>
      <c r="AFF930" s="477"/>
      <c r="AFG930" s="477"/>
      <c r="AFH930" s="477"/>
      <c r="AFI930" s="477"/>
      <c r="AFJ930" s="477"/>
      <c r="AFK930" s="477"/>
      <c r="AFL930" s="477"/>
      <c r="AFM930" s="477"/>
      <c r="AFN930" s="477"/>
      <c r="AFO930" s="477"/>
      <c r="AFP930" s="477"/>
      <c r="AFQ930" s="477"/>
      <c r="AFR930" s="477"/>
      <c r="AFS930" s="477"/>
      <c r="AFT930" s="477"/>
      <c r="AFU930" s="477"/>
      <c r="AFV930" s="477"/>
      <c r="AFW930" s="477"/>
      <c r="AFX930" s="477"/>
      <c r="AFY930" s="477"/>
      <c r="AFZ930" s="477"/>
      <c r="AGA930" s="477"/>
      <c r="AGB930" s="477"/>
      <c r="AGC930" s="477"/>
      <c r="AGD930" s="477"/>
      <c r="AGE930" s="477"/>
      <c r="AGF930" s="477"/>
      <c r="AGG930" s="477"/>
      <c r="AGH930" s="477"/>
      <c r="AGI930" s="477"/>
      <c r="AGJ930" s="477"/>
      <c r="AGK930" s="477"/>
      <c r="AGL930" s="477"/>
      <c r="AGM930" s="477"/>
      <c r="AGN930" s="477"/>
      <c r="AGO930" s="477"/>
      <c r="AGP930" s="477"/>
      <c r="AGQ930" s="477"/>
      <c r="AGR930" s="477"/>
      <c r="AGS930" s="477"/>
      <c r="AGT930" s="477"/>
      <c r="AGU930" s="477"/>
      <c r="AGV930" s="477"/>
      <c r="AGW930" s="477"/>
      <c r="AGX930" s="477"/>
      <c r="AGY930" s="477"/>
      <c r="AGZ930" s="477"/>
      <c r="AHA930" s="477"/>
      <c r="AHB930" s="477"/>
      <c r="AHC930" s="477"/>
      <c r="AHD930" s="477"/>
      <c r="AHE930" s="477"/>
      <c r="AHF930" s="477"/>
      <c r="AHG930" s="477"/>
      <c r="AHH930" s="477"/>
      <c r="AHI930" s="477"/>
      <c r="AHJ930" s="477"/>
      <c r="AHK930" s="477"/>
      <c r="AHL930" s="477"/>
      <c r="AHM930" s="477"/>
      <c r="AHN930" s="477"/>
      <c r="AHO930" s="477"/>
      <c r="AHP930" s="477"/>
      <c r="AHQ930" s="477"/>
      <c r="AHR930" s="477"/>
      <c r="AHS930" s="477"/>
      <c r="AHT930" s="477"/>
      <c r="AHU930" s="477"/>
      <c r="AHV930" s="477"/>
      <c r="AHW930" s="477"/>
      <c r="AHX930" s="477"/>
      <c r="AHY930" s="477"/>
      <c r="AHZ930" s="477"/>
      <c r="AIA930" s="477"/>
      <c r="AIB930" s="477"/>
      <c r="AIC930" s="477"/>
      <c r="AID930" s="477"/>
      <c r="AIE930" s="477"/>
      <c r="AIF930" s="477"/>
      <c r="AIG930" s="477"/>
      <c r="AIH930" s="477"/>
      <c r="AII930" s="477"/>
      <c r="AIJ930" s="477"/>
      <c r="AIK930" s="477"/>
      <c r="AIL930" s="477"/>
      <c r="AIM930" s="477"/>
      <c r="AIN930" s="477"/>
      <c r="AIO930" s="477"/>
      <c r="AIP930" s="477"/>
      <c r="AIQ930" s="477"/>
      <c r="AIR930" s="477"/>
      <c r="AIS930" s="477"/>
      <c r="AIT930" s="477"/>
      <c r="AIU930" s="477"/>
      <c r="AIV930" s="477"/>
      <c r="AIW930" s="477"/>
      <c r="AIX930" s="477"/>
      <c r="AIY930" s="477"/>
      <c r="AIZ930" s="477"/>
      <c r="AJA930" s="477"/>
      <c r="AJB930" s="477"/>
      <c r="AJC930" s="477"/>
      <c r="AJD930" s="477"/>
      <c r="AJE930" s="477"/>
      <c r="AJF930" s="477"/>
      <c r="AJG930" s="477"/>
      <c r="AJH930" s="477"/>
      <c r="AJI930" s="477"/>
      <c r="AJJ930" s="477"/>
      <c r="AJK930" s="477"/>
      <c r="AJL930" s="477"/>
      <c r="AJM930" s="477"/>
      <c r="AJN930" s="477"/>
      <c r="AJO930" s="477"/>
      <c r="AJP930" s="477"/>
      <c r="AJQ930" s="477"/>
      <c r="AJR930" s="477"/>
      <c r="AJS930" s="477"/>
      <c r="AJT930" s="477"/>
      <c r="AJU930" s="477"/>
      <c r="AJV930" s="477"/>
      <c r="AJW930" s="477"/>
      <c r="AJX930" s="477"/>
      <c r="AJY930" s="477"/>
      <c r="AJZ930" s="477"/>
      <c r="AKA930" s="477"/>
      <c r="AKB930" s="477"/>
      <c r="AKC930" s="477"/>
      <c r="AKD930" s="477"/>
      <c r="AKE930" s="477"/>
      <c r="AKF930" s="477"/>
      <c r="AKG930" s="477"/>
      <c r="AKH930" s="477"/>
      <c r="AKI930" s="477"/>
      <c r="AKJ930" s="477"/>
      <c r="AKK930" s="477"/>
      <c r="AKL930" s="477"/>
      <c r="AKM930" s="477"/>
      <c r="AKN930" s="477"/>
      <c r="AKO930" s="477"/>
      <c r="AKP930" s="477"/>
      <c r="AKQ930" s="477"/>
      <c r="AKR930" s="477"/>
      <c r="AKS930" s="477"/>
      <c r="AKT930" s="477"/>
      <c r="AKU930" s="477"/>
      <c r="AKV930" s="477"/>
      <c r="AKW930" s="477"/>
      <c r="AKX930" s="477"/>
      <c r="AKY930" s="477"/>
      <c r="AKZ930" s="477"/>
      <c r="ALA930" s="477"/>
      <c r="ALB930" s="477"/>
      <c r="ALC930" s="477"/>
      <c r="ALD930" s="477"/>
      <c r="ALE930" s="477"/>
      <c r="ALF930" s="477"/>
      <c r="ALG930" s="477"/>
      <c r="ALH930" s="477"/>
      <c r="ALI930" s="477"/>
      <c r="ALJ930" s="477"/>
      <c r="ALK930" s="477"/>
      <c r="ALL930" s="477"/>
      <c r="ALM930" s="477"/>
      <c r="ALN930" s="477"/>
      <c r="ALO930" s="477"/>
      <c r="ALP930" s="477"/>
      <c r="ALQ930" s="477"/>
      <c r="ALR930" s="477"/>
      <c r="ALS930" s="477"/>
      <c r="ALT930" s="477"/>
      <c r="ALU930" s="477"/>
      <c r="ALV930" s="477"/>
      <c r="ALW930" s="477"/>
      <c r="ALX930" s="477"/>
      <c r="ALY930" s="477"/>
      <c r="ALZ930" s="477"/>
      <c r="AMA930" s="477"/>
      <c r="AMB930" s="477"/>
      <c r="AMC930" s="477"/>
      <c r="AMD930" s="477"/>
      <c r="AME930" s="477"/>
      <c r="AMF930" s="477"/>
      <c r="AMG930" s="477"/>
      <c r="AMH930" s="477"/>
      <c r="AMI930" s="477"/>
      <c r="AMJ930" s="477"/>
      <c r="AMK930" s="477"/>
      <c r="AML930" s="477"/>
      <c r="AMM930" s="477"/>
      <c r="AMN930" s="477"/>
      <c r="AMO930" s="477"/>
      <c r="AMP930" s="477"/>
      <c r="AMQ930" s="477"/>
      <c r="AMR930" s="477"/>
      <c r="AMS930" s="477"/>
      <c r="AMT930" s="477"/>
      <c r="AMU930" s="477"/>
      <c r="AMV930" s="477"/>
      <c r="AMW930" s="477"/>
      <c r="AMX930" s="477"/>
      <c r="AMY930" s="477"/>
      <c r="AMZ930" s="477"/>
      <c r="ANA930" s="477"/>
      <c r="ANB930" s="477"/>
      <c r="ANC930" s="477"/>
      <c r="AND930" s="477"/>
      <c r="ANE930" s="477"/>
      <c r="ANF930" s="477"/>
      <c r="ANG930" s="477"/>
      <c r="ANH930" s="477"/>
      <c r="ANI930" s="477"/>
      <c r="ANJ930" s="477"/>
      <c r="ANK930" s="477"/>
      <c r="ANL930" s="477"/>
      <c r="ANM930" s="477"/>
      <c r="ANN930" s="477"/>
      <c r="ANO930" s="477"/>
      <c r="ANP930" s="477"/>
      <c r="ANQ930" s="477"/>
      <c r="ANR930" s="477"/>
      <c r="ANS930" s="477"/>
      <c r="ANT930" s="477"/>
      <c r="ANU930" s="477"/>
      <c r="ANV930" s="477"/>
      <c r="ANW930" s="477"/>
      <c r="ANX930" s="477"/>
      <c r="ANY930" s="477"/>
      <c r="ANZ930" s="477"/>
      <c r="AOA930" s="477"/>
      <c r="AOB930" s="477"/>
      <c r="AOC930" s="477"/>
      <c r="AOD930" s="477"/>
      <c r="AOE930" s="477"/>
      <c r="AOF930" s="477"/>
      <c r="AOG930" s="477"/>
      <c r="AOH930" s="477"/>
      <c r="AOI930" s="477"/>
      <c r="AOJ930" s="477"/>
      <c r="AOK930" s="477"/>
      <c r="AOL930" s="477"/>
      <c r="AOM930" s="477"/>
      <c r="AON930" s="477"/>
      <c r="AOO930" s="477"/>
      <c r="AOP930" s="477"/>
      <c r="AOQ930" s="477"/>
      <c r="AOR930" s="477"/>
      <c r="AOS930" s="477"/>
      <c r="AOT930" s="477"/>
      <c r="AOU930" s="477"/>
      <c r="AOV930" s="477"/>
      <c r="AOW930" s="477"/>
      <c r="AOX930" s="477"/>
      <c r="AOY930" s="477"/>
      <c r="AOZ930" s="477"/>
      <c r="APA930" s="477"/>
      <c r="APB930" s="477"/>
      <c r="APC930" s="477"/>
      <c r="APD930" s="477"/>
      <c r="APE930" s="477"/>
      <c r="APF930" s="477"/>
      <c r="APG930" s="477"/>
      <c r="APH930" s="477"/>
      <c r="API930" s="477"/>
      <c r="APJ930" s="477"/>
      <c r="APK930" s="477"/>
      <c r="APL930" s="477"/>
      <c r="APM930" s="477"/>
      <c r="APN930" s="477"/>
      <c r="APO930" s="477"/>
      <c r="APP930" s="477"/>
      <c r="APQ930" s="477"/>
      <c r="APR930" s="477"/>
      <c r="APS930" s="477"/>
      <c r="APT930" s="477"/>
      <c r="APU930" s="477"/>
      <c r="APV930" s="477"/>
      <c r="APW930" s="477"/>
      <c r="APX930" s="477"/>
      <c r="APY930" s="477"/>
      <c r="APZ930" s="477"/>
      <c r="AQA930" s="477"/>
      <c r="AQB930" s="477"/>
      <c r="AQC930" s="477"/>
      <c r="AQD930" s="477"/>
      <c r="AQE930" s="477"/>
      <c r="AQF930" s="477"/>
      <c r="AQG930" s="477"/>
      <c r="AQH930" s="477"/>
      <c r="AQI930" s="477"/>
      <c r="AQJ930" s="477"/>
      <c r="AQK930" s="477"/>
      <c r="AQL930" s="477"/>
      <c r="AQM930" s="477"/>
      <c r="AQN930" s="477"/>
      <c r="AQO930" s="477"/>
      <c r="AQP930" s="477"/>
      <c r="AQQ930" s="477"/>
      <c r="AQR930" s="477"/>
      <c r="AQS930" s="477"/>
      <c r="AQT930" s="477"/>
      <c r="AQU930" s="477"/>
      <c r="AQV930" s="477"/>
      <c r="AQW930" s="477"/>
      <c r="AQX930" s="477"/>
      <c r="AQY930" s="477"/>
      <c r="AQZ930" s="477"/>
      <c r="ARA930" s="477"/>
      <c r="ARB930" s="477"/>
      <c r="ARC930" s="477"/>
      <c r="ARD930" s="477"/>
      <c r="ARE930" s="477"/>
      <c r="ARF930" s="477"/>
      <c r="ARG930" s="477"/>
      <c r="ARH930" s="477"/>
      <c r="ARI930" s="477"/>
      <c r="ARJ930" s="477"/>
      <c r="ARK930" s="477"/>
      <c r="ARL930" s="477"/>
      <c r="ARM930" s="477"/>
      <c r="ARN930" s="477"/>
      <c r="ARO930" s="477"/>
      <c r="ARP930" s="477"/>
      <c r="ARQ930" s="477"/>
      <c r="ARR930" s="477"/>
      <c r="ARS930" s="477"/>
      <c r="ART930" s="477"/>
      <c r="ARU930" s="477"/>
      <c r="ARV930" s="477"/>
      <c r="ARW930" s="477"/>
      <c r="ARX930" s="477"/>
      <c r="ARY930" s="477"/>
      <c r="ARZ930" s="477"/>
      <c r="ASA930" s="477"/>
      <c r="ASB930" s="477"/>
      <c r="ASC930" s="477"/>
      <c r="ASD930" s="477"/>
      <c r="ASE930" s="477"/>
      <c r="ASF930" s="477"/>
      <c r="ASG930" s="477"/>
      <c r="ASH930" s="477"/>
      <c r="ASI930" s="477"/>
      <c r="ASJ930" s="477"/>
      <c r="ASK930" s="477"/>
      <c r="ASL930" s="477"/>
      <c r="ASM930" s="477"/>
      <c r="ASN930" s="477"/>
      <c r="ASO930" s="477"/>
      <c r="ASP930" s="477"/>
      <c r="ASQ930" s="477"/>
      <c r="ASR930" s="477"/>
      <c r="ASS930" s="477"/>
      <c r="AST930" s="477"/>
      <c r="ASU930" s="477"/>
      <c r="ASV930" s="477"/>
      <c r="ASW930" s="477"/>
      <c r="ASX930" s="477"/>
      <c r="ASY930" s="477"/>
      <c r="ASZ930" s="477"/>
      <c r="ATA930" s="477"/>
      <c r="ATB930" s="477"/>
      <c r="ATC930" s="477"/>
      <c r="ATD930" s="477"/>
      <c r="ATE930" s="477"/>
      <c r="ATF930" s="477"/>
      <c r="ATG930" s="477"/>
      <c r="ATH930" s="477"/>
      <c r="ATI930" s="477"/>
      <c r="ATJ930" s="477"/>
      <c r="ATK930" s="477"/>
      <c r="ATL930" s="477"/>
      <c r="ATM930" s="477"/>
      <c r="ATN930" s="477"/>
      <c r="ATO930" s="477"/>
      <c r="ATP930" s="477"/>
      <c r="ATQ930" s="477"/>
      <c r="ATR930" s="477"/>
      <c r="ATS930" s="477"/>
      <c r="ATT930" s="477"/>
      <c r="ATU930" s="477"/>
      <c r="ATV930" s="477"/>
      <c r="ATW930" s="477"/>
      <c r="ATX930" s="477"/>
      <c r="ATY930" s="477"/>
      <c r="ATZ930" s="477"/>
      <c r="AUA930" s="477"/>
      <c r="AUB930" s="477"/>
      <c r="AUC930" s="477"/>
      <c r="AUD930" s="477"/>
      <c r="AUE930" s="477"/>
      <c r="AUF930" s="477"/>
      <c r="AUG930" s="477"/>
      <c r="AUH930" s="477"/>
      <c r="AUI930" s="477"/>
      <c r="AUJ930" s="477"/>
      <c r="AUK930" s="477"/>
      <c r="AUL930" s="477"/>
      <c r="AUM930" s="477"/>
      <c r="AUN930" s="477"/>
      <c r="AUO930" s="477"/>
      <c r="AUP930" s="477"/>
      <c r="AUQ930" s="477"/>
      <c r="AUR930" s="477"/>
      <c r="AUS930" s="477"/>
      <c r="AUT930" s="477"/>
      <c r="AUU930" s="477"/>
      <c r="AUV930" s="477"/>
      <c r="AUW930" s="477"/>
      <c r="AUX930" s="477"/>
      <c r="AUY930" s="477"/>
      <c r="AUZ930" s="477"/>
      <c r="AVA930" s="477"/>
      <c r="AVB930" s="477"/>
      <c r="AVC930" s="477"/>
      <c r="AVD930" s="477"/>
      <c r="AVE930" s="477"/>
      <c r="AVF930" s="477"/>
      <c r="AVG930" s="477"/>
      <c r="AVH930" s="477"/>
      <c r="AVI930" s="477"/>
      <c r="AVJ930" s="477"/>
      <c r="AVK930" s="477"/>
      <c r="AVL930" s="477"/>
      <c r="AVM930" s="477"/>
      <c r="AVN930" s="477"/>
      <c r="AVO930" s="477"/>
      <c r="AVP930" s="477"/>
      <c r="AVQ930" s="477"/>
      <c r="AVR930" s="477"/>
      <c r="AVS930" s="477"/>
      <c r="AVT930" s="477"/>
      <c r="AVU930" s="477"/>
      <c r="AVV930" s="477"/>
      <c r="AVW930" s="477"/>
      <c r="AVX930" s="477"/>
      <c r="AVY930" s="477"/>
      <c r="AVZ930" s="477"/>
      <c r="AWA930" s="477"/>
      <c r="AWB930" s="477"/>
      <c r="AWC930" s="477"/>
      <c r="AWD930" s="477"/>
      <c r="AWE930" s="477"/>
      <c r="AWF930" s="477"/>
      <c r="AWG930" s="477"/>
      <c r="AWH930" s="477"/>
      <c r="AWI930" s="477"/>
      <c r="AWJ930" s="477"/>
      <c r="AWK930" s="477"/>
      <c r="AWL930" s="477"/>
      <c r="AWM930" s="477"/>
      <c r="AWN930" s="477"/>
      <c r="AWO930" s="477"/>
      <c r="AWP930" s="477"/>
      <c r="AWQ930" s="477"/>
      <c r="AWR930" s="477"/>
      <c r="AWS930" s="477"/>
      <c r="AWT930" s="477"/>
      <c r="AWU930" s="477"/>
      <c r="AWV930" s="477"/>
      <c r="AWW930" s="477"/>
      <c r="AWX930" s="477"/>
      <c r="AWY930" s="477"/>
      <c r="AWZ930" s="477"/>
      <c r="AXA930" s="477"/>
      <c r="AXB930" s="477"/>
      <c r="AXC930" s="477"/>
      <c r="AXD930" s="477"/>
      <c r="AXE930" s="477"/>
      <c r="AXF930" s="477"/>
      <c r="AXG930" s="477"/>
      <c r="AXH930" s="477"/>
      <c r="AXI930" s="477"/>
      <c r="AXJ930" s="477"/>
      <c r="AXK930" s="477"/>
      <c r="AXL930" s="477"/>
      <c r="AXM930" s="477"/>
      <c r="AXN930" s="477"/>
      <c r="AXO930" s="477"/>
      <c r="AXP930" s="477"/>
      <c r="AXQ930" s="477"/>
      <c r="AXR930" s="477"/>
      <c r="AXS930" s="477"/>
      <c r="AXT930" s="477"/>
      <c r="AXU930" s="477"/>
      <c r="AXV930" s="477"/>
      <c r="AXW930" s="477"/>
      <c r="AXX930" s="477"/>
      <c r="AXY930" s="477"/>
      <c r="AXZ930" s="477"/>
      <c r="AYA930" s="477"/>
      <c r="AYB930" s="477"/>
      <c r="AYC930" s="477"/>
      <c r="AYD930" s="477"/>
      <c r="AYE930" s="477"/>
      <c r="AYF930" s="477"/>
      <c r="AYG930" s="477"/>
      <c r="AYH930" s="477"/>
      <c r="AYI930" s="477"/>
      <c r="AYJ930" s="477"/>
      <c r="AYK930" s="477"/>
      <c r="AYL930" s="477"/>
      <c r="AYM930" s="477"/>
      <c r="AYN930" s="477"/>
      <c r="AYO930" s="477"/>
      <c r="AYP930" s="477"/>
      <c r="AYQ930" s="477"/>
      <c r="AYR930" s="477"/>
      <c r="AYS930" s="477"/>
      <c r="AYT930" s="477"/>
      <c r="AYU930" s="477"/>
      <c r="AYV930" s="477"/>
      <c r="AYW930" s="477"/>
      <c r="AYX930" s="477"/>
      <c r="AYY930" s="477"/>
      <c r="AYZ930" s="477"/>
      <c r="AZA930" s="477"/>
      <c r="AZB930" s="477"/>
      <c r="AZC930" s="477"/>
      <c r="AZD930" s="477"/>
      <c r="AZE930" s="477"/>
      <c r="AZF930" s="477"/>
      <c r="AZG930" s="477"/>
      <c r="AZH930" s="477"/>
      <c r="AZI930" s="477"/>
      <c r="AZJ930" s="477"/>
      <c r="AZK930" s="477"/>
      <c r="AZL930" s="477"/>
      <c r="AZM930" s="477"/>
      <c r="AZN930" s="477"/>
      <c r="AZO930" s="477"/>
      <c r="AZP930" s="477"/>
      <c r="AZQ930" s="477"/>
      <c r="AZR930" s="477"/>
      <c r="AZS930" s="477"/>
      <c r="AZT930" s="477"/>
      <c r="AZU930" s="477"/>
      <c r="AZV930" s="477"/>
      <c r="AZW930" s="477"/>
      <c r="AZX930" s="477"/>
      <c r="AZY930" s="477"/>
      <c r="AZZ930" s="477"/>
      <c r="BAA930" s="477"/>
      <c r="BAB930" s="477"/>
      <c r="BAC930" s="477"/>
      <c r="BAD930" s="477"/>
      <c r="BAE930" s="477"/>
      <c r="BAF930" s="477"/>
      <c r="BAG930" s="477"/>
      <c r="BAH930" s="477"/>
      <c r="BAI930" s="477"/>
      <c r="BAJ930" s="477"/>
      <c r="BAK930" s="477"/>
      <c r="BAL930" s="477"/>
      <c r="BAM930" s="477"/>
      <c r="BAN930" s="477"/>
      <c r="BAO930" s="477"/>
      <c r="BAP930" s="477"/>
      <c r="BAQ930" s="477"/>
      <c r="BAR930" s="477"/>
      <c r="BAS930" s="477"/>
      <c r="BAT930" s="477"/>
      <c r="BAU930" s="477"/>
      <c r="BAV930" s="477"/>
      <c r="BAW930" s="477"/>
      <c r="BAX930" s="477"/>
      <c r="BAY930" s="477"/>
      <c r="BAZ930" s="477"/>
      <c r="BBA930" s="477"/>
      <c r="BBB930" s="477"/>
      <c r="BBC930" s="477"/>
      <c r="BBD930" s="477"/>
      <c r="BBE930" s="477"/>
      <c r="BBF930" s="477"/>
      <c r="BBG930" s="477"/>
      <c r="BBH930" s="477"/>
      <c r="BBI930" s="477"/>
      <c r="BBJ930" s="477"/>
      <c r="BBK930" s="477"/>
      <c r="BBL930" s="477"/>
      <c r="BBM930" s="477"/>
      <c r="BBN930" s="477"/>
      <c r="BBO930" s="477"/>
      <c r="BBP930" s="477"/>
      <c r="BBQ930" s="477"/>
      <c r="BBR930" s="477"/>
      <c r="BBS930" s="477"/>
      <c r="BBT930" s="477"/>
      <c r="BBU930" s="477"/>
      <c r="BBV930" s="477"/>
      <c r="BBW930" s="477"/>
      <c r="BBX930" s="477"/>
      <c r="BBY930" s="477"/>
      <c r="BBZ930" s="477"/>
      <c r="BCA930" s="477"/>
      <c r="BCB930" s="477"/>
      <c r="BCC930" s="477"/>
      <c r="BCD930" s="477"/>
      <c r="BCE930" s="477"/>
      <c r="BCF930" s="477"/>
      <c r="BCG930" s="477"/>
      <c r="BCH930" s="477"/>
      <c r="BCI930" s="477"/>
      <c r="BCJ930" s="477"/>
      <c r="BCK930" s="477"/>
      <c r="BCL930" s="477"/>
      <c r="BCM930" s="477"/>
      <c r="BCN930" s="477"/>
      <c r="BCO930" s="477"/>
      <c r="BCP930" s="477"/>
      <c r="BCQ930" s="477"/>
      <c r="BCR930" s="477"/>
      <c r="BCS930" s="477"/>
      <c r="BCT930" s="477"/>
      <c r="BCU930" s="477"/>
      <c r="BCV930" s="477"/>
      <c r="BCW930" s="477"/>
      <c r="BCX930" s="477"/>
      <c r="BCY930" s="477"/>
      <c r="BCZ930" s="477"/>
      <c r="BDA930" s="477"/>
      <c r="BDB930" s="477"/>
      <c r="BDC930" s="477"/>
      <c r="BDD930" s="477"/>
      <c r="BDE930" s="477"/>
      <c r="BDF930" s="477"/>
      <c r="BDG930" s="477"/>
      <c r="BDH930" s="477"/>
      <c r="BDI930" s="477"/>
      <c r="BDJ930" s="477"/>
      <c r="BDK930" s="477"/>
      <c r="BDL930" s="477"/>
      <c r="BDM930" s="477"/>
      <c r="BDN930" s="477"/>
      <c r="BDO930" s="477"/>
      <c r="BDP930" s="477"/>
      <c r="BDQ930" s="477"/>
      <c r="BDR930" s="477"/>
      <c r="BDS930" s="477"/>
      <c r="BDT930" s="477"/>
      <c r="BDU930" s="477"/>
      <c r="BDV930" s="477"/>
      <c r="BDW930" s="477"/>
      <c r="BDX930" s="477"/>
      <c r="BDY930" s="477"/>
      <c r="BDZ930" s="477"/>
      <c r="BEA930" s="477"/>
      <c r="BEB930" s="477"/>
      <c r="BEC930" s="477"/>
      <c r="BED930" s="477"/>
      <c r="BEE930" s="477"/>
      <c r="BEF930" s="477"/>
      <c r="BEG930" s="477"/>
      <c r="BEH930" s="477"/>
      <c r="BEI930" s="477"/>
      <c r="BEJ930" s="477"/>
      <c r="BEK930" s="477"/>
      <c r="BEL930" s="477"/>
      <c r="BEM930" s="477"/>
      <c r="BEN930" s="477"/>
      <c r="BEO930" s="477"/>
      <c r="BEP930" s="477"/>
      <c r="BEQ930" s="477"/>
      <c r="BER930" s="477"/>
      <c r="BES930" s="477"/>
      <c r="BET930" s="477"/>
      <c r="BEU930" s="477"/>
      <c r="BEV930" s="477"/>
      <c r="BEW930" s="477"/>
      <c r="BEX930" s="477"/>
      <c r="BEY930" s="477"/>
      <c r="BEZ930" s="477"/>
      <c r="BFA930" s="477"/>
      <c r="BFB930" s="477"/>
      <c r="BFC930" s="477"/>
      <c r="BFD930" s="477"/>
      <c r="BFE930" s="477"/>
      <c r="BFF930" s="477"/>
      <c r="BFG930" s="477"/>
      <c r="BFH930" s="477"/>
      <c r="BFI930" s="477"/>
      <c r="BFJ930" s="477"/>
      <c r="BFK930" s="477"/>
      <c r="BFL930" s="477"/>
      <c r="BFM930" s="477"/>
      <c r="BFN930" s="477"/>
      <c r="BFO930" s="477"/>
      <c r="BFP930" s="477"/>
      <c r="BFQ930" s="477"/>
      <c r="BFR930" s="477"/>
      <c r="BFS930" s="477"/>
      <c r="BFT930" s="477"/>
      <c r="BFU930" s="477"/>
      <c r="BFV930" s="477"/>
      <c r="BFW930" s="477"/>
      <c r="BFX930" s="477"/>
      <c r="BFY930" s="477"/>
      <c r="BFZ930" s="477"/>
      <c r="BGA930" s="477"/>
      <c r="BGB930" s="477"/>
      <c r="BGC930" s="477"/>
      <c r="BGD930" s="477"/>
      <c r="BGE930" s="477"/>
      <c r="BGF930" s="477"/>
      <c r="BGG930" s="477"/>
      <c r="BGH930" s="477"/>
      <c r="BGI930" s="477"/>
      <c r="BGJ930" s="477"/>
      <c r="BGK930" s="477"/>
      <c r="BGL930" s="477"/>
      <c r="BGM930" s="477"/>
      <c r="BGN930" s="477"/>
      <c r="BGO930" s="477"/>
      <c r="BGP930" s="477"/>
      <c r="BGQ930" s="477"/>
      <c r="BGR930" s="477"/>
      <c r="BGS930" s="477"/>
      <c r="BGT930" s="477"/>
      <c r="BGU930" s="477"/>
      <c r="BGV930" s="477"/>
      <c r="BGW930" s="477"/>
      <c r="BGX930" s="477"/>
      <c r="BGY930" s="477"/>
      <c r="BGZ930" s="477"/>
      <c r="BHA930" s="477"/>
      <c r="BHB930" s="477"/>
      <c r="BHC930" s="477"/>
      <c r="BHD930" s="477"/>
      <c r="BHE930" s="477"/>
      <c r="BHF930" s="477"/>
      <c r="BHG930" s="477"/>
      <c r="BHH930" s="477"/>
      <c r="BHI930" s="477"/>
      <c r="BHJ930" s="477"/>
      <c r="BHK930" s="477"/>
      <c r="BHL930" s="477"/>
      <c r="BHM930" s="477"/>
      <c r="BHN930" s="477"/>
      <c r="BHO930" s="477"/>
      <c r="BHP930" s="477"/>
      <c r="BHQ930" s="477"/>
      <c r="BHR930" s="477"/>
      <c r="BHS930" s="477"/>
      <c r="BHT930" s="477"/>
      <c r="BHU930" s="477"/>
      <c r="BHV930" s="477"/>
      <c r="BHW930" s="477"/>
      <c r="BHX930" s="477"/>
      <c r="BHY930" s="477"/>
      <c r="BHZ930" s="477"/>
      <c r="BIA930" s="477"/>
      <c r="BIB930" s="477"/>
      <c r="BIC930" s="477"/>
      <c r="BID930" s="477"/>
      <c r="BIE930" s="477"/>
      <c r="BIF930" s="477"/>
      <c r="BIG930" s="477"/>
      <c r="BIH930" s="477"/>
      <c r="BII930" s="477"/>
      <c r="BIJ930" s="477"/>
      <c r="BIK930" s="477"/>
      <c r="BIL930" s="477"/>
      <c r="BIM930" s="477"/>
      <c r="BIN930" s="477"/>
      <c r="BIO930" s="477"/>
      <c r="BIP930" s="477"/>
      <c r="BIQ930" s="477"/>
      <c r="BIR930" s="477"/>
      <c r="BIS930" s="477"/>
      <c r="BIT930" s="477"/>
      <c r="BIU930" s="477"/>
      <c r="BIV930" s="477"/>
      <c r="BIW930" s="477"/>
      <c r="BIX930" s="477"/>
      <c r="BIY930" s="477"/>
      <c r="BIZ930" s="477"/>
      <c r="BJA930" s="477"/>
      <c r="BJB930" s="477"/>
      <c r="BJC930" s="477"/>
      <c r="BJD930" s="477"/>
      <c r="BJE930" s="477"/>
      <c r="BJF930" s="477"/>
      <c r="BJG930" s="477"/>
      <c r="BJH930" s="477"/>
      <c r="BJI930" s="477"/>
      <c r="BJJ930" s="477"/>
      <c r="BJK930" s="477"/>
      <c r="BJL930" s="477"/>
      <c r="BJM930" s="477"/>
      <c r="BJN930" s="477"/>
      <c r="BJO930" s="477"/>
      <c r="BJP930" s="477"/>
      <c r="BJQ930" s="477"/>
      <c r="BJR930" s="477"/>
      <c r="BJS930" s="477"/>
      <c r="BJT930" s="477"/>
      <c r="BJU930" s="477"/>
      <c r="BJV930" s="477"/>
      <c r="BJW930" s="477"/>
      <c r="BJX930" s="477"/>
      <c r="BJY930" s="477"/>
      <c r="BJZ930" s="477"/>
      <c r="BKA930" s="477"/>
      <c r="BKB930" s="477"/>
      <c r="BKC930" s="477"/>
      <c r="BKD930" s="477"/>
      <c r="BKE930" s="477"/>
      <c r="BKF930" s="477"/>
      <c r="BKG930" s="477"/>
      <c r="BKH930" s="477"/>
      <c r="BKI930" s="477"/>
      <c r="BKJ930" s="477"/>
      <c r="BKK930" s="477"/>
      <c r="BKL930" s="477"/>
      <c r="BKM930" s="477"/>
      <c r="BKN930" s="477"/>
      <c r="BKO930" s="477"/>
      <c r="BKP930" s="477"/>
      <c r="BKQ930" s="477"/>
      <c r="BKR930" s="477"/>
      <c r="BKS930" s="477"/>
      <c r="BKT930" s="477"/>
      <c r="BKU930" s="477"/>
      <c r="BKV930" s="477"/>
      <c r="BKW930" s="477"/>
      <c r="BKX930" s="477"/>
      <c r="BKY930" s="477"/>
      <c r="BKZ930" s="477"/>
      <c r="BLA930" s="477"/>
      <c r="BLB930" s="477"/>
      <c r="BLC930" s="477"/>
      <c r="BLD930" s="477"/>
      <c r="BLE930" s="477"/>
      <c r="BLF930" s="477"/>
      <c r="BLG930" s="477"/>
      <c r="BLH930" s="477"/>
      <c r="BLI930" s="477"/>
      <c r="BLJ930" s="477"/>
      <c r="BLK930" s="477"/>
      <c r="BLL930" s="477"/>
      <c r="BLM930" s="477"/>
      <c r="BLN930" s="477"/>
      <c r="BLO930" s="477"/>
      <c r="BLP930" s="477"/>
      <c r="BLQ930" s="477"/>
      <c r="BLR930" s="477"/>
      <c r="BLS930" s="477"/>
      <c r="BLT930" s="477"/>
      <c r="BLU930" s="477"/>
      <c r="BLV930" s="477"/>
      <c r="BLW930" s="477"/>
      <c r="BLX930" s="477"/>
      <c r="BLY930" s="477"/>
      <c r="BLZ930" s="477"/>
      <c r="BMA930" s="477"/>
      <c r="BMB930" s="477"/>
      <c r="BMC930" s="477"/>
      <c r="BMD930" s="477"/>
      <c r="BME930" s="477"/>
      <c r="BMF930" s="477"/>
      <c r="BMG930" s="477"/>
      <c r="BMH930" s="477"/>
      <c r="BMI930" s="477"/>
      <c r="BMJ930" s="477"/>
      <c r="BMK930" s="477"/>
      <c r="BML930" s="477"/>
      <c r="BMM930" s="477"/>
      <c r="BMN930" s="477"/>
      <c r="BMO930" s="477"/>
      <c r="BMP930" s="477"/>
      <c r="BMQ930" s="477"/>
      <c r="BMR930" s="477"/>
      <c r="BMS930" s="477"/>
      <c r="BMT930" s="477"/>
      <c r="BMU930" s="477"/>
      <c r="BMV930" s="477"/>
      <c r="BMW930" s="477"/>
      <c r="BMX930" s="477"/>
      <c r="BMY930" s="477"/>
      <c r="BMZ930" s="477"/>
      <c r="BNA930" s="477"/>
      <c r="BNB930" s="477"/>
      <c r="BNC930" s="477"/>
      <c r="BND930" s="477"/>
      <c r="BNE930" s="477"/>
      <c r="BNF930" s="477"/>
      <c r="BNG930" s="477"/>
      <c r="BNH930" s="477"/>
      <c r="BNI930" s="477"/>
      <c r="BNJ930" s="477"/>
      <c r="BNK930" s="477"/>
      <c r="BNL930" s="477"/>
      <c r="BNM930" s="477"/>
      <c r="BNN930" s="477"/>
      <c r="BNO930" s="477"/>
      <c r="BNP930" s="477"/>
      <c r="BNQ930" s="477"/>
      <c r="BNR930" s="477"/>
      <c r="BNS930" s="477"/>
      <c r="BNT930" s="477"/>
      <c r="BNU930" s="477"/>
      <c r="BNV930" s="477"/>
      <c r="BNW930" s="477"/>
      <c r="BNX930" s="477"/>
      <c r="BNY930" s="477"/>
      <c r="BNZ930" s="477"/>
      <c r="BOA930" s="477"/>
      <c r="BOB930" s="477"/>
      <c r="BOC930" s="477"/>
      <c r="BOD930" s="477"/>
      <c r="BOE930" s="477"/>
      <c r="BOF930" s="477"/>
      <c r="BOG930" s="477"/>
      <c r="BOH930" s="477"/>
      <c r="BOI930" s="477"/>
      <c r="BOJ930" s="477"/>
      <c r="BOK930" s="477"/>
      <c r="BOL930" s="477"/>
      <c r="BOM930" s="477"/>
      <c r="BON930" s="477"/>
      <c r="BOO930" s="477"/>
      <c r="BOP930" s="477"/>
      <c r="BOQ930" s="477"/>
      <c r="BOR930" s="477"/>
      <c r="BOS930" s="477"/>
      <c r="BOT930" s="477"/>
      <c r="BOU930" s="477"/>
      <c r="BOV930" s="477"/>
      <c r="BOW930" s="477"/>
      <c r="BOX930" s="477"/>
      <c r="BOY930" s="477"/>
      <c r="BOZ930" s="477"/>
      <c r="BPA930" s="477"/>
      <c r="BPB930" s="477"/>
      <c r="BPC930" s="477"/>
      <c r="BPD930" s="477"/>
      <c r="BPE930" s="477"/>
      <c r="BPF930" s="477"/>
      <c r="BPG930" s="477"/>
      <c r="BPH930" s="477"/>
      <c r="BPI930" s="477"/>
      <c r="BPJ930" s="477"/>
      <c r="BPK930" s="477"/>
      <c r="BPL930" s="477"/>
      <c r="BPM930" s="477"/>
      <c r="BPN930" s="477"/>
      <c r="BPO930" s="477"/>
      <c r="BPP930" s="477"/>
      <c r="BPQ930" s="477"/>
      <c r="BPR930" s="477"/>
      <c r="BPS930" s="477"/>
      <c r="BPT930" s="477"/>
      <c r="BPU930" s="477"/>
      <c r="BPV930" s="477"/>
      <c r="BPW930" s="477"/>
      <c r="BPX930" s="477"/>
      <c r="BPY930" s="477"/>
      <c r="BPZ930" s="477"/>
      <c r="BQA930" s="477"/>
      <c r="BQB930" s="477"/>
      <c r="BQC930" s="477"/>
      <c r="BQD930" s="477"/>
      <c r="BQE930" s="477"/>
      <c r="BQF930" s="477"/>
      <c r="BQG930" s="477"/>
      <c r="BQH930" s="477"/>
      <c r="BQI930" s="477"/>
      <c r="BQJ930" s="477"/>
      <c r="BQK930" s="477"/>
      <c r="BQL930" s="477"/>
      <c r="BQM930" s="477"/>
      <c r="BQN930" s="477"/>
      <c r="BQO930" s="477"/>
      <c r="BQP930" s="477"/>
      <c r="BQQ930" s="477"/>
      <c r="BQR930" s="477"/>
      <c r="BQS930" s="477"/>
      <c r="BQT930" s="477"/>
      <c r="BQU930" s="477"/>
      <c r="BQV930" s="477"/>
      <c r="BQW930" s="477"/>
      <c r="BQX930" s="477"/>
      <c r="BQY930" s="477"/>
      <c r="BQZ930" s="477"/>
      <c r="BRA930" s="477"/>
      <c r="BRB930" s="477"/>
      <c r="BRC930" s="477"/>
      <c r="BRD930" s="477"/>
      <c r="BRE930" s="477"/>
      <c r="BRF930" s="477"/>
      <c r="BRG930" s="477"/>
      <c r="BRH930" s="477"/>
      <c r="BRI930" s="477"/>
      <c r="BRJ930" s="477"/>
      <c r="BRK930" s="477"/>
      <c r="BRL930" s="477"/>
      <c r="BRM930" s="477"/>
      <c r="BRN930" s="477"/>
      <c r="BRO930" s="477"/>
      <c r="BRP930" s="477"/>
      <c r="BRQ930" s="477"/>
      <c r="BRR930" s="477"/>
      <c r="BRS930" s="477"/>
      <c r="BRT930" s="477"/>
      <c r="BRU930" s="477"/>
      <c r="BRV930" s="477"/>
      <c r="BRW930" s="477"/>
      <c r="BRX930" s="477"/>
      <c r="BRY930" s="477"/>
      <c r="BRZ930" s="477"/>
      <c r="BSA930" s="477"/>
      <c r="BSB930" s="477"/>
      <c r="BSC930" s="477"/>
      <c r="BSD930" s="477"/>
      <c r="BSE930" s="477"/>
      <c r="BSF930" s="477"/>
      <c r="BSG930" s="477"/>
      <c r="BSH930" s="477"/>
      <c r="BSI930" s="477"/>
      <c r="BSJ930" s="477"/>
      <c r="BSK930" s="477"/>
      <c r="BSL930" s="477"/>
      <c r="BSM930" s="477"/>
      <c r="BSN930" s="477"/>
      <c r="BSO930" s="477"/>
      <c r="BSP930" s="477"/>
      <c r="BSQ930" s="477"/>
      <c r="BSR930" s="477"/>
      <c r="BSS930" s="477"/>
      <c r="BST930" s="477"/>
      <c r="BSU930" s="477"/>
      <c r="BSV930" s="477"/>
      <c r="BSW930" s="477"/>
      <c r="BSX930" s="477"/>
      <c r="BSY930" s="477"/>
      <c r="BSZ930" s="477"/>
      <c r="BTA930" s="477"/>
      <c r="BTB930" s="477"/>
      <c r="BTC930" s="477"/>
      <c r="BTD930" s="477"/>
      <c r="BTE930" s="477"/>
      <c r="BTF930" s="477"/>
      <c r="BTG930" s="477"/>
      <c r="BTH930" s="477"/>
      <c r="BTI930" s="477"/>
      <c r="BTJ930" s="477"/>
      <c r="BTK930" s="477"/>
      <c r="BTL930" s="477"/>
      <c r="BTM930" s="477"/>
      <c r="BTN930" s="477"/>
      <c r="BTO930" s="477"/>
      <c r="BTP930" s="477"/>
      <c r="BTQ930" s="477"/>
      <c r="BTR930" s="477"/>
      <c r="BTS930" s="477"/>
      <c r="BTT930" s="477"/>
      <c r="BTU930" s="477"/>
      <c r="BTV930" s="477"/>
      <c r="BTW930" s="477"/>
      <c r="BTX930" s="477"/>
      <c r="BTY930" s="477"/>
      <c r="BTZ930" s="477"/>
      <c r="BUA930" s="477"/>
      <c r="BUB930" s="477"/>
      <c r="BUC930" s="477"/>
      <c r="BUD930" s="477"/>
      <c r="BUE930" s="477"/>
      <c r="BUF930" s="477"/>
      <c r="BUG930" s="477"/>
      <c r="BUH930" s="477"/>
      <c r="BUI930" s="477"/>
      <c r="BUJ930" s="477"/>
      <c r="BUK930" s="477"/>
      <c r="BUL930" s="477"/>
      <c r="BUM930" s="477"/>
      <c r="BUN930" s="477"/>
      <c r="BUO930" s="477"/>
      <c r="BUP930" s="477"/>
      <c r="BUQ930" s="477"/>
      <c r="BUR930" s="477"/>
      <c r="BUS930" s="477"/>
      <c r="BUT930" s="477"/>
      <c r="BUU930" s="477"/>
      <c r="BUV930" s="477"/>
      <c r="BUW930" s="477"/>
      <c r="BUX930" s="477"/>
      <c r="BUY930" s="477"/>
      <c r="BUZ930" s="477"/>
      <c r="BVA930" s="477"/>
      <c r="BVB930" s="477"/>
      <c r="BVC930" s="477"/>
      <c r="BVD930" s="477"/>
      <c r="BVE930" s="477"/>
      <c r="BVF930" s="477"/>
      <c r="BVG930" s="477"/>
      <c r="BVH930" s="477"/>
      <c r="BVI930" s="477"/>
      <c r="BVJ930" s="477"/>
      <c r="BVK930" s="477"/>
      <c r="BVL930" s="477"/>
      <c r="BVM930" s="477"/>
      <c r="BVN930" s="477"/>
      <c r="BVO930" s="477"/>
      <c r="BVP930" s="477"/>
      <c r="BVQ930" s="477"/>
      <c r="BVR930" s="477"/>
      <c r="BVS930" s="477"/>
      <c r="BVT930" s="477"/>
      <c r="BVU930" s="477"/>
      <c r="BVV930" s="477"/>
      <c r="BVW930" s="477"/>
      <c r="BVX930" s="477"/>
      <c r="BVY930" s="477"/>
      <c r="BVZ930" s="477"/>
      <c r="BWA930" s="477"/>
      <c r="BWB930" s="477"/>
      <c r="BWC930" s="477"/>
      <c r="BWD930" s="477"/>
      <c r="BWE930" s="477"/>
      <c r="BWF930" s="477"/>
      <c r="BWG930" s="477"/>
      <c r="BWH930" s="477"/>
      <c r="BWI930" s="477"/>
      <c r="BWJ930" s="477"/>
      <c r="BWK930" s="477"/>
      <c r="BWL930" s="477"/>
      <c r="BWM930" s="477"/>
      <c r="BWN930" s="477"/>
      <c r="BWO930" s="477"/>
      <c r="BWP930" s="477"/>
      <c r="BWQ930" s="477"/>
      <c r="BWR930" s="477"/>
      <c r="BWS930" s="477"/>
      <c r="BWT930" s="477"/>
      <c r="BWU930" s="477"/>
      <c r="BWV930" s="477"/>
      <c r="BWW930" s="477"/>
      <c r="BWX930" s="477"/>
      <c r="BWY930" s="477"/>
      <c r="BWZ930" s="477"/>
      <c r="BXA930" s="477"/>
      <c r="BXB930" s="477"/>
      <c r="BXC930" s="477"/>
      <c r="BXD930" s="477"/>
      <c r="BXE930" s="477"/>
      <c r="BXF930" s="477"/>
      <c r="BXG930" s="477"/>
      <c r="BXH930" s="477"/>
      <c r="BXI930" s="477"/>
      <c r="BXJ930" s="477"/>
      <c r="BXK930" s="477"/>
      <c r="BXL930" s="477"/>
      <c r="BXM930" s="477"/>
      <c r="BXN930" s="477"/>
      <c r="BXO930" s="477"/>
      <c r="BXP930" s="477"/>
      <c r="BXQ930" s="477"/>
      <c r="BXR930" s="477"/>
      <c r="BXS930" s="477"/>
      <c r="BXT930" s="477"/>
      <c r="BXU930" s="477"/>
      <c r="BXV930" s="477"/>
      <c r="BXW930" s="477"/>
      <c r="BXX930" s="477"/>
      <c r="BXY930" s="477"/>
      <c r="BXZ930" s="477"/>
      <c r="BYA930" s="477"/>
      <c r="BYB930" s="477"/>
      <c r="BYC930" s="477"/>
      <c r="BYD930" s="477"/>
      <c r="BYE930" s="477"/>
      <c r="BYF930" s="477"/>
      <c r="BYG930" s="477"/>
      <c r="BYH930" s="477"/>
      <c r="BYI930" s="477"/>
      <c r="BYJ930" s="477"/>
      <c r="BYK930" s="477"/>
      <c r="BYL930" s="477"/>
      <c r="BYM930" s="477"/>
      <c r="BYN930" s="477"/>
      <c r="BYO930" s="477"/>
      <c r="BYP930" s="477"/>
      <c r="BYQ930" s="477"/>
      <c r="BYR930" s="477"/>
      <c r="BYS930" s="477"/>
      <c r="BYT930" s="477"/>
      <c r="BYU930" s="477"/>
      <c r="BYV930" s="477"/>
      <c r="BYW930" s="477"/>
      <c r="BYX930" s="477"/>
      <c r="BYY930" s="477"/>
      <c r="BYZ930" s="477"/>
      <c r="BZA930" s="477"/>
      <c r="BZB930" s="477"/>
      <c r="BZC930" s="477"/>
      <c r="BZD930" s="477"/>
      <c r="BZE930" s="477"/>
      <c r="BZF930" s="477"/>
      <c r="BZG930" s="477"/>
      <c r="BZH930" s="477"/>
      <c r="BZI930" s="477"/>
      <c r="BZJ930" s="477"/>
      <c r="BZK930" s="477"/>
      <c r="BZL930" s="477"/>
      <c r="BZM930" s="477"/>
      <c r="BZN930" s="477"/>
      <c r="BZO930" s="477"/>
      <c r="BZP930" s="477"/>
      <c r="BZQ930" s="477"/>
      <c r="BZR930" s="477"/>
      <c r="BZS930" s="477"/>
      <c r="BZT930" s="477"/>
      <c r="BZU930" s="477"/>
      <c r="BZV930" s="477"/>
      <c r="BZW930" s="477"/>
      <c r="BZX930" s="477"/>
      <c r="BZY930" s="477"/>
      <c r="BZZ930" s="477"/>
      <c r="CAA930" s="477"/>
      <c r="CAB930" s="477"/>
      <c r="CAC930" s="477"/>
      <c r="CAD930" s="477"/>
      <c r="CAE930" s="477"/>
      <c r="CAF930" s="477"/>
      <c r="CAG930" s="477"/>
      <c r="CAH930" s="477"/>
      <c r="CAI930" s="477"/>
      <c r="CAJ930" s="477"/>
      <c r="CAK930" s="477"/>
      <c r="CAL930" s="477"/>
      <c r="CAM930" s="477"/>
      <c r="CAN930" s="477"/>
      <c r="CAO930" s="477"/>
      <c r="CAP930" s="477"/>
      <c r="CAQ930" s="477"/>
      <c r="CAR930" s="477"/>
      <c r="CAS930" s="477"/>
      <c r="CAT930" s="477"/>
      <c r="CAU930" s="477"/>
      <c r="CAV930" s="477"/>
      <c r="CAW930" s="477"/>
      <c r="CAX930" s="477"/>
      <c r="CAY930" s="477"/>
      <c r="CAZ930" s="477"/>
      <c r="CBA930" s="477"/>
      <c r="CBB930" s="477"/>
      <c r="CBC930" s="477"/>
      <c r="CBD930" s="477"/>
      <c r="CBE930" s="477"/>
      <c r="CBF930" s="477"/>
      <c r="CBG930" s="477"/>
      <c r="CBH930" s="477"/>
      <c r="CBI930" s="477"/>
      <c r="CBJ930" s="477"/>
      <c r="CBK930" s="477"/>
      <c r="CBL930" s="477"/>
      <c r="CBM930" s="477"/>
      <c r="CBN930" s="477"/>
      <c r="CBO930" s="477"/>
      <c r="CBP930" s="477"/>
      <c r="CBQ930" s="477"/>
      <c r="CBR930" s="477"/>
      <c r="CBS930" s="477"/>
      <c r="CBT930" s="477"/>
      <c r="CBU930" s="477"/>
      <c r="CBV930" s="477"/>
      <c r="CBW930" s="477"/>
      <c r="CBX930" s="477"/>
      <c r="CBY930" s="477"/>
      <c r="CBZ930" s="477"/>
      <c r="CCA930" s="477"/>
      <c r="CCB930" s="477"/>
      <c r="CCC930" s="477"/>
      <c r="CCD930" s="477"/>
      <c r="CCE930" s="477"/>
      <c r="CCF930" s="477"/>
      <c r="CCG930" s="477"/>
      <c r="CCH930" s="477"/>
      <c r="CCI930" s="477"/>
      <c r="CCJ930" s="477"/>
      <c r="CCK930" s="477"/>
      <c r="CCL930" s="477"/>
      <c r="CCM930" s="477"/>
      <c r="CCN930" s="477"/>
      <c r="CCO930" s="477"/>
      <c r="CCP930" s="477"/>
      <c r="CCQ930" s="477"/>
      <c r="CCR930" s="477"/>
      <c r="CCS930" s="477"/>
      <c r="CCT930" s="477"/>
      <c r="CCU930" s="477"/>
      <c r="CCV930" s="477"/>
      <c r="CCW930" s="477"/>
      <c r="CCX930" s="477"/>
      <c r="CCY930" s="477"/>
      <c r="CCZ930" s="477"/>
      <c r="CDA930" s="477"/>
      <c r="CDB930" s="477"/>
      <c r="CDC930" s="477"/>
      <c r="CDD930" s="477"/>
      <c r="CDE930" s="477"/>
      <c r="CDF930" s="477"/>
      <c r="CDG930" s="477"/>
      <c r="CDH930" s="477"/>
      <c r="CDI930" s="477"/>
      <c r="CDJ930" s="477"/>
      <c r="CDK930" s="477"/>
      <c r="CDL930" s="477"/>
      <c r="CDM930" s="477"/>
      <c r="CDN930" s="477"/>
      <c r="CDO930" s="477"/>
      <c r="CDP930" s="477"/>
      <c r="CDQ930" s="477"/>
      <c r="CDR930" s="477"/>
      <c r="CDS930" s="477"/>
      <c r="CDT930" s="477"/>
      <c r="CDU930" s="477"/>
      <c r="CDV930" s="477"/>
      <c r="CDW930" s="477"/>
      <c r="CDX930" s="477"/>
      <c r="CDY930" s="477"/>
      <c r="CDZ930" s="477"/>
      <c r="CEA930" s="477"/>
      <c r="CEB930" s="477"/>
      <c r="CEC930" s="477"/>
      <c r="CED930" s="477"/>
      <c r="CEE930" s="477"/>
      <c r="CEF930" s="477"/>
      <c r="CEG930" s="477"/>
      <c r="CEH930" s="477"/>
      <c r="CEI930" s="477"/>
      <c r="CEJ930" s="477"/>
      <c r="CEK930" s="477"/>
      <c r="CEL930" s="477"/>
      <c r="CEM930" s="477"/>
      <c r="CEN930" s="477"/>
      <c r="CEO930" s="477"/>
      <c r="CEP930" s="477"/>
      <c r="CEQ930" s="477"/>
      <c r="CER930" s="477"/>
      <c r="CES930" s="477"/>
      <c r="CET930" s="477"/>
      <c r="CEU930" s="477"/>
      <c r="CEV930" s="477"/>
      <c r="CEW930" s="477"/>
      <c r="CEX930" s="477"/>
      <c r="CEY930" s="477"/>
      <c r="CEZ930" s="477"/>
      <c r="CFA930" s="477"/>
      <c r="CFB930" s="477"/>
      <c r="CFC930" s="477"/>
      <c r="CFD930" s="477"/>
      <c r="CFE930" s="477"/>
      <c r="CFF930" s="477"/>
      <c r="CFG930" s="477"/>
      <c r="CFH930" s="477"/>
      <c r="CFI930" s="477"/>
      <c r="CFJ930" s="477"/>
      <c r="CFK930" s="477"/>
      <c r="CFL930" s="477"/>
      <c r="CFM930" s="477"/>
      <c r="CFN930" s="477"/>
      <c r="CFO930" s="477"/>
      <c r="CFP930" s="477"/>
      <c r="CFQ930" s="477"/>
      <c r="CFR930" s="477"/>
      <c r="CFS930" s="477"/>
      <c r="CFT930" s="477"/>
      <c r="CFU930" s="477"/>
      <c r="CFV930" s="477"/>
      <c r="CFW930" s="477"/>
      <c r="CFX930" s="477"/>
      <c r="CFY930" s="477"/>
      <c r="CFZ930" s="477"/>
      <c r="CGA930" s="477"/>
      <c r="CGB930" s="477"/>
      <c r="CGC930" s="477"/>
      <c r="CGD930" s="477"/>
      <c r="CGE930" s="477"/>
      <c r="CGF930" s="477"/>
      <c r="CGG930" s="477"/>
      <c r="CGH930" s="477"/>
      <c r="CGI930" s="477"/>
      <c r="CGJ930" s="477"/>
      <c r="CGK930" s="477"/>
      <c r="CGL930" s="477"/>
      <c r="CGM930" s="477"/>
      <c r="CGN930" s="477"/>
      <c r="CGO930" s="477"/>
      <c r="CGP930" s="477"/>
      <c r="CGQ930" s="477"/>
      <c r="CGR930" s="477"/>
      <c r="CGS930" s="477"/>
      <c r="CGT930" s="477"/>
      <c r="CGU930" s="477"/>
      <c r="CGV930" s="477"/>
      <c r="CGW930" s="477"/>
      <c r="CGX930" s="477"/>
      <c r="CGY930" s="477"/>
      <c r="CGZ930" s="477"/>
      <c r="CHA930" s="477"/>
      <c r="CHB930" s="477"/>
      <c r="CHC930" s="477"/>
      <c r="CHD930" s="477"/>
      <c r="CHE930" s="477"/>
      <c r="CHF930" s="477"/>
      <c r="CHG930" s="477"/>
      <c r="CHH930" s="477"/>
      <c r="CHI930" s="477"/>
      <c r="CHJ930" s="477"/>
      <c r="CHK930" s="477"/>
      <c r="CHL930" s="477"/>
      <c r="CHM930" s="477"/>
      <c r="CHN930" s="477"/>
      <c r="CHO930" s="477"/>
      <c r="CHP930" s="477"/>
      <c r="CHQ930" s="477"/>
      <c r="CHR930" s="477"/>
      <c r="CHS930" s="477"/>
      <c r="CHT930" s="477"/>
      <c r="CHU930" s="477"/>
      <c r="CHV930" s="477"/>
      <c r="CHW930" s="477"/>
      <c r="CHX930" s="477"/>
      <c r="CHY930" s="477"/>
      <c r="CHZ930" s="477"/>
      <c r="CIA930" s="477"/>
      <c r="CIB930" s="477"/>
      <c r="CIC930" s="477"/>
      <c r="CID930" s="477"/>
      <c r="CIE930" s="477"/>
      <c r="CIF930" s="477"/>
      <c r="CIG930" s="477"/>
      <c r="CIH930" s="477"/>
      <c r="CII930" s="477"/>
      <c r="CIJ930" s="477"/>
      <c r="CIK930" s="477"/>
      <c r="CIL930" s="477"/>
      <c r="CIM930" s="477"/>
      <c r="CIN930" s="477"/>
      <c r="CIO930" s="477"/>
      <c r="CIP930" s="477"/>
      <c r="CIQ930" s="477"/>
      <c r="CIR930" s="477"/>
      <c r="CIS930" s="477"/>
      <c r="CIT930" s="477"/>
      <c r="CIU930" s="477"/>
      <c r="CIV930" s="477"/>
      <c r="CIW930" s="477"/>
      <c r="CIX930" s="477"/>
      <c r="CIY930" s="477"/>
      <c r="CIZ930" s="477"/>
      <c r="CJA930" s="477"/>
      <c r="CJB930" s="477"/>
      <c r="CJC930" s="477"/>
      <c r="CJD930" s="477"/>
      <c r="CJE930" s="477"/>
      <c r="CJF930" s="477"/>
      <c r="CJG930" s="477"/>
      <c r="CJH930" s="477"/>
      <c r="CJI930" s="477"/>
      <c r="CJJ930" s="477"/>
      <c r="CJK930" s="477"/>
      <c r="CJL930" s="477"/>
      <c r="CJM930" s="477"/>
      <c r="CJN930" s="477"/>
      <c r="CJO930" s="477"/>
      <c r="CJP930" s="477"/>
      <c r="CJQ930" s="477"/>
      <c r="CJR930" s="477"/>
      <c r="CJS930" s="477"/>
      <c r="CJT930" s="477"/>
      <c r="CJU930" s="477"/>
      <c r="CJV930" s="477"/>
      <c r="CJW930" s="477"/>
      <c r="CJX930" s="477"/>
      <c r="CJY930" s="477"/>
      <c r="CJZ930" s="477"/>
      <c r="CKA930" s="477"/>
      <c r="CKB930" s="477"/>
      <c r="CKC930" s="477"/>
      <c r="CKD930" s="477"/>
      <c r="CKE930" s="477"/>
      <c r="CKF930" s="477"/>
      <c r="CKG930" s="477"/>
      <c r="CKH930" s="477"/>
      <c r="CKI930" s="477"/>
      <c r="CKJ930" s="477"/>
      <c r="CKK930" s="477"/>
      <c r="CKL930" s="477"/>
      <c r="CKM930" s="477"/>
      <c r="CKN930" s="477"/>
      <c r="CKO930" s="477"/>
      <c r="CKP930" s="477"/>
      <c r="CKQ930" s="477"/>
      <c r="CKR930" s="477"/>
      <c r="CKS930" s="477"/>
      <c r="CKT930" s="477"/>
      <c r="CKU930" s="477"/>
      <c r="CKV930" s="477"/>
      <c r="CKW930" s="477"/>
      <c r="CKX930" s="477"/>
      <c r="CKY930" s="477"/>
      <c r="CKZ930" s="477"/>
      <c r="CLA930" s="477"/>
      <c r="CLB930" s="477"/>
      <c r="CLC930" s="477"/>
      <c r="CLD930" s="477"/>
      <c r="CLE930" s="477"/>
      <c r="CLF930" s="477"/>
      <c r="CLG930" s="477"/>
      <c r="CLH930" s="477"/>
      <c r="CLI930" s="477"/>
      <c r="CLJ930" s="477"/>
      <c r="CLK930" s="477"/>
      <c r="CLL930" s="477"/>
      <c r="CLM930" s="477"/>
      <c r="CLN930" s="477"/>
      <c r="CLO930" s="477"/>
      <c r="CLP930" s="477"/>
      <c r="CLQ930" s="477"/>
      <c r="CLR930" s="477"/>
      <c r="CLS930" s="477"/>
      <c r="CLT930" s="477"/>
      <c r="CLU930" s="477"/>
      <c r="CLV930" s="477"/>
      <c r="CLW930" s="477"/>
      <c r="CLX930" s="477"/>
      <c r="CLY930" s="477"/>
      <c r="CLZ930" s="477"/>
      <c r="CMA930" s="477"/>
      <c r="CMB930" s="477"/>
      <c r="CMC930" s="477"/>
      <c r="CMD930" s="477"/>
      <c r="CME930" s="477"/>
      <c r="CMF930" s="477"/>
      <c r="CMG930" s="477"/>
      <c r="CMH930" s="477"/>
      <c r="CMI930" s="477"/>
      <c r="CMJ930" s="477"/>
      <c r="CMK930" s="477"/>
      <c r="CML930" s="477"/>
      <c r="CMM930" s="477"/>
      <c r="CMN930" s="477"/>
      <c r="CMO930" s="477"/>
      <c r="CMP930" s="477"/>
      <c r="CMQ930" s="477"/>
      <c r="CMR930" s="477"/>
      <c r="CMS930" s="477"/>
      <c r="CMT930" s="477"/>
      <c r="CMU930" s="477"/>
      <c r="CMV930" s="477"/>
      <c r="CMW930" s="477"/>
      <c r="CMX930" s="477"/>
      <c r="CMY930" s="477"/>
      <c r="CMZ930" s="477"/>
      <c r="CNA930" s="477"/>
      <c r="CNB930" s="477"/>
      <c r="CNC930" s="477"/>
      <c r="CND930" s="477"/>
      <c r="CNE930" s="477"/>
      <c r="CNF930" s="477"/>
      <c r="CNG930" s="477"/>
      <c r="CNH930" s="477"/>
      <c r="CNI930" s="477"/>
      <c r="CNJ930" s="477"/>
      <c r="CNK930" s="477"/>
      <c r="CNL930" s="477"/>
      <c r="CNM930" s="477"/>
      <c r="CNN930" s="477"/>
      <c r="CNO930" s="477"/>
      <c r="CNP930" s="477"/>
      <c r="CNQ930" s="477"/>
      <c r="CNR930" s="477"/>
      <c r="CNS930" s="477"/>
      <c r="CNT930" s="477"/>
      <c r="CNU930" s="477"/>
      <c r="CNV930" s="477"/>
      <c r="CNW930" s="477"/>
      <c r="CNX930" s="477"/>
      <c r="CNY930" s="477"/>
      <c r="CNZ930" s="477"/>
      <c r="COA930" s="477"/>
      <c r="COB930" s="477"/>
      <c r="COC930" s="477"/>
      <c r="COD930" s="477"/>
      <c r="COE930" s="477"/>
      <c r="COF930" s="477"/>
      <c r="COG930" s="477"/>
      <c r="COH930" s="477"/>
      <c r="COI930" s="477"/>
      <c r="COJ930" s="477"/>
      <c r="COK930" s="477"/>
      <c r="COL930" s="477"/>
      <c r="COM930" s="477"/>
      <c r="CON930" s="477"/>
      <c r="COO930" s="477"/>
      <c r="COP930" s="477"/>
      <c r="COQ930" s="477"/>
      <c r="COR930" s="477"/>
      <c r="COS930" s="477"/>
      <c r="COT930" s="477"/>
      <c r="COU930" s="477"/>
      <c r="COV930" s="477"/>
      <c r="COW930" s="477"/>
      <c r="COX930" s="477"/>
      <c r="COY930" s="477"/>
      <c r="COZ930" s="477"/>
      <c r="CPA930" s="477"/>
      <c r="CPB930" s="477"/>
      <c r="CPC930" s="477"/>
      <c r="CPD930" s="477"/>
      <c r="CPE930" s="477"/>
      <c r="CPF930" s="477"/>
      <c r="CPG930" s="477"/>
      <c r="CPH930" s="477"/>
      <c r="CPI930" s="477"/>
      <c r="CPJ930" s="477"/>
      <c r="CPK930" s="477"/>
      <c r="CPL930" s="477"/>
      <c r="CPM930" s="477"/>
      <c r="CPN930" s="477"/>
      <c r="CPO930" s="477"/>
      <c r="CPP930" s="477"/>
      <c r="CPQ930" s="477"/>
      <c r="CPR930" s="477"/>
      <c r="CPS930" s="477"/>
      <c r="CPT930" s="477"/>
      <c r="CPU930" s="477"/>
      <c r="CPV930" s="477"/>
      <c r="CPW930" s="477"/>
      <c r="CPX930" s="477"/>
      <c r="CPY930" s="477"/>
      <c r="CPZ930" s="477"/>
      <c r="CQA930" s="477"/>
      <c r="CQB930" s="477"/>
      <c r="CQC930" s="477"/>
      <c r="CQD930" s="477"/>
      <c r="CQE930" s="477"/>
      <c r="CQF930" s="477"/>
      <c r="CQG930" s="477"/>
      <c r="CQH930" s="477"/>
      <c r="CQI930" s="477"/>
      <c r="CQJ930" s="477"/>
      <c r="CQK930" s="477"/>
      <c r="CQL930" s="477"/>
      <c r="CQM930" s="477"/>
      <c r="CQN930" s="477"/>
      <c r="CQO930" s="477"/>
      <c r="CQP930" s="477"/>
      <c r="CQQ930" s="477"/>
      <c r="CQR930" s="477"/>
      <c r="CQS930" s="477"/>
      <c r="CQT930" s="477"/>
      <c r="CQU930" s="477"/>
      <c r="CQV930" s="477"/>
      <c r="CQW930" s="477"/>
      <c r="CQX930" s="477"/>
      <c r="CQY930" s="477"/>
      <c r="CQZ930" s="477"/>
      <c r="CRA930" s="477"/>
      <c r="CRB930" s="477"/>
      <c r="CRC930" s="477"/>
      <c r="CRD930" s="477"/>
      <c r="CRE930" s="477"/>
      <c r="CRF930" s="477"/>
      <c r="CRG930" s="477"/>
      <c r="CRH930" s="477"/>
      <c r="CRI930" s="477"/>
      <c r="CRJ930" s="477"/>
      <c r="CRK930" s="477"/>
      <c r="CRL930" s="477"/>
      <c r="CRM930" s="477"/>
      <c r="CRN930" s="477"/>
      <c r="CRO930" s="477"/>
      <c r="CRP930" s="477"/>
      <c r="CRQ930" s="477"/>
      <c r="CRR930" s="477"/>
      <c r="CRS930" s="477"/>
      <c r="CRT930" s="477"/>
      <c r="CRU930" s="477"/>
      <c r="CRV930" s="477"/>
      <c r="CRW930" s="477"/>
      <c r="CRX930" s="477"/>
      <c r="CRY930" s="477"/>
      <c r="CRZ930" s="477"/>
      <c r="CSA930" s="477"/>
      <c r="CSB930" s="477"/>
      <c r="CSC930" s="477"/>
      <c r="CSD930" s="477"/>
      <c r="CSE930" s="477"/>
      <c r="CSF930" s="477"/>
      <c r="CSG930" s="477"/>
      <c r="CSH930" s="477"/>
      <c r="CSI930" s="477"/>
      <c r="CSJ930" s="477"/>
      <c r="CSK930" s="477"/>
      <c r="CSL930" s="477"/>
      <c r="CSM930" s="477"/>
      <c r="CSN930" s="477"/>
      <c r="CSO930" s="477"/>
      <c r="CSP930" s="477"/>
      <c r="CSQ930" s="477"/>
      <c r="CSR930" s="477"/>
      <c r="CSS930" s="477"/>
      <c r="CST930" s="477"/>
      <c r="CSU930" s="477"/>
      <c r="CSV930" s="477"/>
      <c r="CSW930" s="477"/>
      <c r="CSX930" s="477"/>
      <c r="CSY930" s="477"/>
      <c r="CSZ930" s="477"/>
      <c r="CTA930" s="477"/>
      <c r="CTB930" s="477"/>
      <c r="CTC930" s="477"/>
      <c r="CTD930" s="477"/>
      <c r="CTE930" s="477"/>
      <c r="CTF930" s="477"/>
      <c r="CTG930" s="477"/>
      <c r="CTH930" s="477"/>
      <c r="CTI930" s="477"/>
      <c r="CTJ930" s="477"/>
      <c r="CTK930" s="477"/>
      <c r="CTL930" s="477"/>
      <c r="CTM930" s="477"/>
      <c r="CTN930" s="477"/>
      <c r="CTO930" s="477"/>
      <c r="CTP930" s="477"/>
      <c r="CTQ930" s="477"/>
      <c r="CTR930" s="477"/>
      <c r="CTS930" s="477"/>
      <c r="CTT930" s="477"/>
      <c r="CTU930" s="477"/>
      <c r="CTV930" s="477"/>
      <c r="CTW930" s="477"/>
      <c r="CTX930" s="477"/>
      <c r="CTY930" s="477"/>
      <c r="CTZ930" s="477"/>
      <c r="CUA930" s="477"/>
      <c r="CUB930" s="477"/>
      <c r="CUC930" s="477"/>
      <c r="CUD930" s="477"/>
      <c r="CUE930" s="477"/>
      <c r="CUF930" s="477"/>
      <c r="CUG930" s="477"/>
      <c r="CUH930" s="477"/>
      <c r="CUI930" s="477"/>
      <c r="CUJ930" s="477"/>
      <c r="CUK930" s="477"/>
      <c r="CUL930" s="477"/>
      <c r="CUM930" s="477"/>
      <c r="CUN930" s="477"/>
      <c r="CUO930" s="477"/>
      <c r="CUP930" s="477"/>
      <c r="CUQ930" s="477"/>
      <c r="CUR930" s="477"/>
      <c r="CUS930" s="477"/>
      <c r="CUT930" s="477"/>
      <c r="CUU930" s="477"/>
      <c r="CUV930" s="477"/>
      <c r="CUW930" s="477"/>
      <c r="CUX930" s="477"/>
      <c r="CUY930" s="477"/>
      <c r="CUZ930" s="477"/>
      <c r="CVA930" s="477"/>
      <c r="CVB930" s="477"/>
      <c r="CVC930" s="477"/>
      <c r="CVD930" s="477"/>
      <c r="CVE930" s="477"/>
      <c r="CVF930" s="477"/>
      <c r="CVG930" s="477"/>
      <c r="CVH930" s="477"/>
      <c r="CVI930" s="477"/>
      <c r="CVJ930" s="477"/>
      <c r="CVK930" s="477"/>
      <c r="CVL930" s="477"/>
      <c r="CVM930" s="477"/>
      <c r="CVN930" s="477"/>
      <c r="CVO930" s="477"/>
      <c r="CVP930" s="477"/>
      <c r="CVQ930" s="477"/>
      <c r="CVR930" s="477"/>
      <c r="CVS930" s="477"/>
      <c r="CVT930" s="477"/>
      <c r="CVU930" s="477"/>
      <c r="CVV930" s="477"/>
      <c r="CVW930" s="477"/>
      <c r="CVX930" s="477"/>
      <c r="CVY930" s="477"/>
      <c r="CVZ930" s="477"/>
      <c r="CWA930" s="477"/>
      <c r="CWB930" s="477"/>
      <c r="CWC930" s="477"/>
      <c r="CWD930" s="477"/>
      <c r="CWE930" s="477"/>
      <c r="CWF930" s="477"/>
      <c r="CWG930" s="477"/>
      <c r="CWH930" s="477"/>
      <c r="CWI930" s="477"/>
      <c r="CWJ930" s="477"/>
      <c r="CWK930" s="477"/>
      <c r="CWL930" s="477"/>
      <c r="CWM930" s="477"/>
      <c r="CWN930" s="477"/>
      <c r="CWO930" s="477"/>
      <c r="CWP930" s="477"/>
      <c r="CWQ930" s="477"/>
      <c r="CWR930" s="477"/>
      <c r="CWS930" s="477"/>
      <c r="CWT930" s="477"/>
      <c r="CWU930" s="477"/>
      <c r="CWV930" s="477"/>
      <c r="CWW930" s="477"/>
      <c r="CWX930" s="477"/>
      <c r="CWY930" s="477"/>
      <c r="CWZ930" s="477"/>
      <c r="CXA930" s="477"/>
      <c r="CXB930" s="477"/>
      <c r="CXC930" s="477"/>
      <c r="CXD930" s="477"/>
      <c r="CXE930" s="477"/>
      <c r="CXF930" s="477"/>
      <c r="CXG930" s="477"/>
      <c r="CXH930" s="477"/>
      <c r="CXI930" s="477"/>
      <c r="CXJ930" s="477"/>
      <c r="CXK930" s="477"/>
      <c r="CXL930" s="477"/>
      <c r="CXM930" s="477"/>
      <c r="CXN930" s="477"/>
      <c r="CXO930" s="477"/>
      <c r="CXP930" s="477"/>
      <c r="CXQ930" s="477"/>
      <c r="CXR930" s="477"/>
      <c r="CXS930" s="477"/>
      <c r="CXT930" s="477"/>
      <c r="CXU930" s="477"/>
      <c r="CXV930" s="477"/>
      <c r="CXW930" s="477"/>
      <c r="CXX930" s="477"/>
      <c r="CXY930" s="477"/>
      <c r="CXZ930" s="477"/>
      <c r="CYA930" s="477"/>
      <c r="CYB930" s="477"/>
      <c r="CYC930" s="477"/>
      <c r="CYD930" s="477"/>
      <c r="CYE930" s="477"/>
      <c r="CYF930" s="477"/>
      <c r="CYG930" s="477"/>
      <c r="CYH930" s="477"/>
      <c r="CYI930" s="477"/>
      <c r="CYJ930" s="477"/>
      <c r="CYK930" s="477"/>
      <c r="CYL930" s="477"/>
      <c r="CYM930" s="477"/>
      <c r="CYN930" s="477"/>
      <c r="CYO930" s="477"/>
      <c r="CYP930" s="477"/>
      <c r="CYQ930" s="477"/>
      <c r="CYR930" s="477"/>
      <c r="CYS930" s="477"/>
      <c r="CYT930" s="477"/>
      <c r="CYU930" s="477"/>
      <c r="CYV930" s="477"/>
      <c r="CYW930" s="477"/>
      <c r="CYX930" s="477"/>
      <c r="CYY930" s="477"/>
      <c r="CYZ930" s="477"/>
      <c r="CZA930" s="477"/>
      <c r="CZB930" s="477"/>
      <c r="CZC930" s="477"/>
      <c r="CZD930" s="477"/>
      <c r="CZE930" s="477"/>
      <c r="CZF930" s="477"/>
      <c r="CZG930" s="477"/>
      <c r="CZH930" s="477"/>
      <c r="CZI930" s="477"/>
      <c r="CZJ930" s="477"/>
      <c r="CZK930" s="477"/>
      <c r="CZL930" s="477"/>
      <c r="CZM930" s="477"/>
      <c r="CZN930" s="477"/>
      <c r="CZO930" s="477"/>
      <c r="CZP930" s="477"/>
      <c r="CZQ930" s="477"/>
      <c r="CZR930" s="477"/>
      <c r="CZS930" s="477"/>
      <c r="CZT930" s="477"/>
      <c r="CZU930" s="477"/>
      <c r="CZV930" s="477"/>
      <c r="CZW930" s="477"/>
      <c r="CZX930" s="477"/>
      <c r="CZY930" s="477"/>
      <c r="CZZ930" s="477"/>
      <c r="DAA930" s="477"/>
      <c r="DAB930" s="477"/>
      <c r="DAC930" s="477"/>
      <c r="DAD930" s="477"/>
      <c r="DAE930" s="477"/>
      <c r="DAF930" s="477"/>
      <c r="DAG930" s="477"/>
      <c r="DAH930" s="477"/>
      <c r="DAI930" s="477"/>
      <c r="DAJ930" s="477"/>
      <c r="DAK930" s="477"/>
      <c r="DAL930" s="477"/>
      <c r="DAM930" s="477"/>
      <c r="DAN930" s="477"/>
      <c r="DAO930" s="477"/>
      <c r="DAP930" s="477"/>
      <c r="DAQ930" s="477"/>
      <c r="DAR930" s="477"/>
      <c r="DAS930" s="477"/>
      <c r="DAT930" s="477"/>
      <c r="DAU930" s="477"/>
      <c r="DAV930" s="477"/>
      <c r="DAW930" s="477"/>
      <c r="DAX930" s="477"/>
      <c r="DAY930" s="477"/>
      <c r="DAZ930" s="477"/>
      <c r="DBA930" s="477"/>
      <c r="DBB930" s="477"/>
      <c r="DBC930" s="477"/>
      <c r="DBD930" s="477"/>
      <c r="DBE930" s="477"/>
      <c r="DBF930" s="477"/>
      <c r="DBG930" s="477"/>
      <c r="DBH930" s="477"/>
      <c r="DBI930" s="477"/>
      <c r="DBJ930" s="477"/>
      <c r="DBK930" s="477"/>
      <c r="DBL930" s="477"/>
      <c r="DBM930" s="477"/>
      <c r="DBN930" s="477"/>
      <c r="DBO930" s="477"/>
      <c r="DBP930" s="477"/>
      <c r="DBQ930" s="477"/>
      <c r="DBR930" s="477"/>
      <c r="DBS930" s="477"/>
      <c r="DBT930" s="477"/>
      <c r="DBU930" s="477"/>
      <c r="DBV930" s="477"/>
      <c r="DBW930" s="477"/>
      <c r="DBX930" s="477"/>
      <c r="DBY930" s="477"/>
      <c r="DBZ930" s="477"/>
      <c r="DCA930" s="477"/>
      <c r="DCB930" s="477"/>
      <c r="DCC930" s="477"/>
      <c r="DCD930" s="477"/>
      <c r="DCE930" s="477"/>
      <c r="DCF930" s="477"/>
      <c r="DCG930" s="477"/>
      <c r="DCH930" s="477"/>
      <c r="DCI930" s="477"/>
      <c r="DCJ930" s="477"/>
      <c r="DCK930" s="477"/>
      <c r="DCL930" s="477"/>
      <c r="DCM930" s="477"/>
      <c r="DCN930" s="477"/>
      <c r="DCO930" s="477"/>
      <c r="DCP930" s="477"/>
      <c r="DCQ930" s="477"/>
      <c r="DCR930" s="477"/>
      <c r="DCS930" s="477"/>
      <c r="DCT930" s="477"/>
      <c r="DCU930" s="477"/>
      <c r="DCV930" s="477"/>
      <c r="DCW930" s="477"/>
      <c r="DCX930" s="477"/>
      <c r="DCY930" s="477"/>
      <c r="DCZ930" s="477"/>
      <c r="DDA930" s="477"/>
      <c r="DDB930" s="477"/>
      <c r="DDC930" s="477"/>
      <c r="DDD930" s="477"/>
      <c r="DDE930" s="477"/>
      <c r="DDF930" s="477"/>
      <c r="DDG930" s="477"/>
      <c r="DDH930" s="477"/>
      <c r="DDI930" s="477"/>
      <c r="DDJ930" s="477"/>
      <c r="DDK930" s="477"/>
      <c r="DDL930" s="477"/>
      <c r="DDM930" s="477"/>
      <c r="DDN930" s="477"/>
      <c r="DDO930" s="477"/>
      <c r="DDP930" s="477"/>
      <c r="DDQ930" s="477"/>
      <c r="DDR930" s="477"/>
      <c r="DDS930" s="477"/>
      <c r="DDT930" s="477"/>
      <c r="DDU930" s="477"/>
      <c r="DDV930" s="477"/>
      <c r="DDW930" s="477"/>
      <c r="DDX930" s="477"/>
      <c r="DDY930" s="477"/>
      <c r="DDZ930" s="477"/>
      <c r="DEA930" s="477"/>
      <c r="DEB930" s="477"/>
      <c r="DEC930" s="477"/>
      <c r="DED930" s="477"/>
      <c r="DEE930" s="477"/>
      <c r="DEF930" s="477"/>
      <c r="DEG930" s="477"/>
      <c r="DEH930" s="477"/>
      <c r="DEI930" s="477"/>
      <c r="DEJ930" s="477"/>
      <c r="DEK930" s="477"/>
      <c r="DEL930" s="477"/>
      <c r="DEM930" s="477"/>
      <c r="DEN930" s="477"/>
      <c r="DEO930" s="477"/>
      <c r="DEP930" s="477"/>
      <c r="DEQ930" s="477"/>
      <c r="DER930" s="477"/>
      <c r="DES930" s="477"/>
      <c r="DET930" s="477"/>
      <c r="DEU930" s="477"/>
      <c r="DEV930" s="477"/>
      <c r="DEW930" s="477"/>
      <c r="DEX930" s="477"/>
      <c r="DEY930" s="477"/>
      <c r="DEZ930" s="477"/>
      <c r="DFA930" s="477"/>
      <c r="DFB930" s="477"/>
      <c r="DFC930" s="477"/>
      <c r="DFD930" s="477"/>
      <c r="DFE930" s="477"/>
      <c r="DFF930" s="477"/>
      <c r="DFG930" s="477"/>
      <c r="DFH930" s="477"/>
      <c r="DFI930" s="477"/>
      <c r="DFJ930" s="477"/>
      <c r="DFK930" s="477"/>
      <c r="DFL930" s="477"/>
      <c r="DFM930" s="477"/>
      <c r="DFN930" s="477"/>
      <c r="DFO930" s="477"/>
      <c r="DFP930" s="477"/>
      <c r="DFQ930" s="477"/>
      <c r="DFR930" s="477"/>
      <c r="DFS930" s="477"/>
      <c r="DFT930" s="477"/>
      <c r="DFU930" s="477"/>
      <c r="DFV930" s="477"/>
      <c r="DFW930" s="477"/>
      <c r="DFX930" s="477"/>
      <c r="DFY930" s="477"/>
      <c r="DFZ930" s="477"/>
      <c r="DGA930" s="477"/>
      <c r="DGB930" s="477"/>
      <c r="DGC930" s="477"/>
      <c r="DGD930" s="477"/>
      <c r="DGE930" s="477"/>
      <c r="DGF930" s="477"/>
      <c r="DGG930" s="477"/>
      <c r="DGH930" s="477"/>
      <c r="DGI930" s="477"/>
      <c r="DGJ930" s="477"/>
      <c r="DGK930" s="477"/>
      <c r="DGL930" s="477"/>
      <c r="DGM930" s="477"/>
      <c r="DGN930" s="477"/>
      <c r="DGO930" s="477"/>
      <c r="DGP930" s="477"/>
      <c r="DGQ930" s="477"/>
      <c r="DGR930" s="477"/>
      <c r="DGS930" s="477"/>
      <c r="DGT930" s="477"/>
      <c r="DGU930" s="477"/>
      <c r="DGV930" s="477"/>
      <c r="DGW930" s="477"/>
      <c r="DGX930" s="477"/>
      <c r="DGY930" s="477"/>
      <c r="DGZ930" s="477"/>
      <c r="DHA930" s="477"/>
      <c r="DHB930" s="477"/>
      <c r="DHC930" s="477"/>
      <c r="DHD930" s="477"/>
      <c r="DHE930" s="477"/>
      <c r="DHF930" s="477"/>
      <c r="DHG930" s="477"/>
      <c r="DHH930" s="477"/>
      <c r="DHI930" s="477"/>
      <c r="DHJ930" s="477"/>
      <c r="DHK930" s="477"/>
      <c r="DHL930" s="477"/>
      <c r="DHM930" s="477"/>
      <c r="DHN930" s="477"/>
      <c r="DHO930" s="477"/>
      <c r="DHP930" s="477"/>
      <c r="DHQ930" s="477"/>
      <c r="DHR930" s="477"/>
      <c r="DHS930" s="477"/>
      <c r="DHT930" s="477"/>
      <c r="DHU930" s="477"/>
      <c r="DHV930" s="477"/>
      <c r="DHW930" s="477"/>
      <c r="DHX930" s="477"/>
      <c r="DHY930" s="477"/>
      <c r="DHZ930" s="477"/>
      <c r="DIA930" s="477"/>
      <c r="DIB930" s="477"/>
      <c r="DIC930" s="477"/>
      <c r="DID930" s="477"/>
      <c r="DIE930" s="477"/>
      <c r="DIF930" s="477"/>
      <c r="DIG930" s="477"/>
      <c r="DIH930" s="477"/>
      <c r="DII930" s="477"/>
      <c r="DIJ930" s="477"/>
      <c r="DIK930" s="477"/>
      <c r="DIL930" s="477"/>
      <c r="DIM930" s="477"/>
      <c r="DIN930" s="477"/>
      <c r="DIO930" s="477"/>
      <c r="DIP930" s="477"/>
      <c r="DIQ930" s="477"/>
      <c r="DIR930" s="477"/>
      <c r="DIS930" s="477"/>
      <c r="DIT930" s="477"/>
      <c r="DIU930" s="477"/>
      <c r="DIV930" s="477"/>
      <c r="DIW930" s="477"/>
      <c r="DIX930" s="477"/>
      <c r="DIY930" s="477"/>
      <c r="DIZ930" s="477"/>
      <c r="DJA930" s="477"/>
      <c r="DJB930" s="477"/>
      <c r="DJC930" s="477"/>
      <c r="DJD930" s="477"/>
      <c r="DJE930" s="477"/>
      <c r="DJF930" s="477"/>
      <c r="DJG930" s="477"/>
      <c r="DJH930" s="477"/>
      <c r="DJI930" s="477"/>
      <c r="DJJ930" s="477"/>
      <c r="DJK930" s="477"/>
      <c r="DJL930" s="477"/>
      <c r="DJM930" s="477"/>
      <c r="DJN930" s="477"/>
      <c r="DJO930" s="477"/>
      <c r="DJP930" s="477"/>
      <c r="DJQ930" s="477"/>
      <c r="DJR930" s="477"/>
      <c r="DJS930" s="477"/>
      <c r="DJT930" s="477"/>
      <c r="DJU930" s="477"/>
      <c r="DJV930" s="477"/>
      <c r="DJW930" s="477"/>
      <c r="DJX930" s="477"/>
      <c r="DJY930" s="477"/>
      <c r="DJZ930" s="477"/>
      <c r="DKA930" s="477"/>
      <c r="DKB930" s="477"/>
      <c r="DKC930" s="477"/>
      <c r="DKD930" s="477"/>
      <c r="DKE930" s="477"/>
      <c r="DKF930" s="477"/>
      <c r="DKG930" s="477"/>
      <c r="DKH930" s="477"/>
      <c r="DKI930" s="477"/>
      <c r="DKJ930" s="477"/>
      <c r="DKK930" s="477"/>
      <c r="DKL930" s="477"/>
      <c r="DKM930" s="477"/>
      <c r="DKN930" s="477"/>
      <c r="DKO930" s="477"/>
      <c r="DKP930" s="477"/>
      <c r="DKQ930" s="477"/>
      <c r="DKR930" s="477"/>
      <c r="DKS930" s="477"/>
      <c r="DKT930" s="477"/>
      <c r="DKU930" s="477"/>
      <c r="DKV930" s="477"/>
      <c r="DKW930" s="477"/>
      <c r="DKX930" s="477"/>
      <c r="DKY930" s="477"/>
      <c r="DKZ930" s="477"/>
      <c r="DLA930" s="477"/>
      <c r="DLB930" s="477"/>
      <c r="DLC930" s="477"/>
      <c r="DLD930" s="477"/>
      <c r="DLE930" s="477"/>
      <c r="DLF930" s="477"/>
      <c r="DLG930" s="477"/>
      <c r="DLH930" s="477"/>
      <c r="DLI930" s="477"/>
      <c r="DLJ930" s="477"/>
      <c r="DLK930" s="477"/>
      <c r="DLL930" s="477"/>
      <c r="DLM930" s="477"/>
      <c r="DLN930" s="477"/>
      <c r="DLO930" s="477"/>
      <c r="DLP930" s="477"/>
      <c r="DLQ930" s="477"/>
      <c r="DLR930" s="477"/>
      <c r="DLS930" s="477"/>
      <c r="DLT930" s="477"/>
      <c r="DLU930" s="477"/>
      <c r="DLV930" s="477"/>
      <c r="DLW930" s="477"/>
      <c r="DLX930" s="477"/>
      <c r="DLY930" s="477"/>
      <c r="DLZ930" s="477"/>
      <c r="DMA930" s="477"/>
      <c r="DMB930" s="477"/>
      <c r="DMC930" s="477"/>
      <c r="DMD930" s="477"/>
      <c r="DME930" s="477"/>
      <c r="DMF930" s="477"/>
      <c r="DMG930" s="477"/>
      <c r="DMH930" s="477"/>
      <c r="DMI930" s="477"/>
      <c r="DMJ930" s="477"/>
      <c r="DMK930" s="477"/>
      <c r="DML930" s="477"/>
      <c r="DMM930" s="477"/>
      <c r="DMN930" s="477"/>
      <c r="DMO930" s="477"/>
      <c r="DMP930" s="477"/>
      <c r="DMQ930" s="477"/>
      <c r="DMR930" s="477"/>
      <c r="DMS930" s="477"/>
      <c r="DMT930" s="477"/>
      <c r="DMU930" s="477"/>
      <c r="DMV930" s="477"/>
      <c r="DMW930" s="477"/>
      <c r="DMX930" s="477"/>
      <c r="DMY930" s="477"/>
      <c r="DMZ930" s="477"/>
      <c r="DNA930" s="477"/>
      <c r="DNB930" s="477"/>
      <c r="DNC930" s="477"/>
      <c r="DND930" s="477"/>
      <c r="DNE930" s="477"/>
      <c r="DNF930" s="477"/>
      <c r="DNG930" s="477"/>
      <c r="DNH930" s="477"/>
      <c r="DNI930" s="477"/>
      <c r="DNJ930" s="477"/>
      <c r="DNK930" s="477"/>
      <c r="DNL930" s="477"/>
      <c r="DNM930" s="477"/>
      <c r="DNN930" s="477"/>
      <c r="DNO930" s="477"/>
      <c r="DNP930" s="477"/>
      <c r="DNQ930" s="477"/>
      <c r="DNR930" s="477"/>
      <c r="DNS930" s="477"/>
      <c r="DNT930" s="477"/>
      <c r="DNU930" s="477"/>
      <c r="DNV930" s="477"/>
      <c r="DNW930" s="477"/>
      <c r="DNX930" s="477"/>
      <c r="DNY930" s="477"/>
      <c r="DNZ930" s="477"/>
      <c r="DOA930" s="477"/>
      <c r="DOB930" s="477"/>
      <c r="DOC930" s="477"/>
      <c r="DOD930" s="477"/>
      <c r="DOE930" s="477"/>
      <c r="DOF930" s="477"/>
      <c r="DOG930" s="477"/>
      <c r="DOH930" s="477"/>
      <c r="DOI930" s="477"/>
      <c r="DOJ930" s="477"/>
      <c r="DOK930" s="477"/>
      <c r="DOL930" s="477"/>
      <c r="DOM930" s="477"/>
      <c r="DON930" s="477"/>
      <c r="DOO930" s="477"/>
      <c r="DOP930" s="477"/>
      <c r="DOQ930" s="477"/>
      <c r="DOR930" s="477"/>
      <c r="DOS930" s="477"/>
      <c r="DOT930" s="477"/>
      <c r="DOU930" s="477"/>
      <c r="DOV930" s="477"/>
      <c r="DOW930" s="477"/>
      <c r="DOX930" s="477"/>
      <c r="DOY930" s="477"/>
      <c r="DOZ930" s="477"/>
      <c r="DPA930" s="477"/>
      <c r="DPB930" s="477"/>
      <c r="DPC930" s="477"/>
      <c r="DPD930" s="477"/>
      <c r="DPE930" s="477"/>
      <c r="DPF930" s="477"/>
      <c r="DPG930" s="477"/>
      <c r="DPH930" s="477"/>
      <c r="DPI930" s="477"/>
      <c r="DPJ930" s="477"/>
      <c r="DPK930" s="477"/>
      <c r="DPL930" s="477"/>
      <c r="DPM930" s="477"/>
      <c r="DPN930" s="477"/>
      <c r="DPO930" s="477"/>
      <c r="DPP930" s="477"/>
      <c r="DPQ930" s="477"/>
      <c r="DPR930" s="477"/>
      <c r="DPS930" s="477"/>
      <c r="DPT930" s="477"/>
      <c r="DPU930" s="477"/>
      <c r="DPV930" s="477"/>
      <c r="DPW930" s="477"/>
      <c r="DPX930" s="477"/>
      <c r="DPY930" s="477"/>
      <c r="DPZ930" s="477"/>
      <c r="DQA930" s="477"/>
      <c r="DQB930" s="477"/>
      <c r="DQC930" s="477"/>
      <c r="DQD930" s="477"/>
      <c r="DQE930" s="477"/>
      <c r="DQF930" s="477"/>
      <c r="DQG930" s="477"/>
      <c r="DQH930" s="477"/>
      <c r="DQI930" s="477"/>
      <c r="DQJ930" s="477"/>
      <c r="DQK930" s="477"/>
      <c r="DQL930" s="477"/>
      <c r="DQM930" s="477"/>
      <c r="DQN930" s="477"/>
      <c r="DQO930" s="477"/>
      <c r="DQP930" s="477"/>
      <c r="DQQ930" s="477"/>
      <c r="DQR930" s="477"/>
      <c r="DQS930" s="477"/>
      <c r="DQT930" s="477"/>
      <c r="DQU930" s="477"/>
      <c r="DQV930" s="477"/>
      <c r="DQW930" s="477"/>
      <c r="DQX930" s="477"/>
      <c r="DQY930" s="477"/>
      <c r="DQZ930" s="477"/>
      <c r="DRA930" s="477"/>
      <c r="DRB930" s="477"/>
      <c r="DRC930" s="477"/>
      <c r="DRD930" s="477"/>
      <c r="DRE930" s="477"/>
      <c r="DRF930" s="477"/>
      <c r="DRG930" s="477"/>
      <c r="DRH930" s="477"/>
      <c r="DRI930" s="477"/>
      <c r="DRJ930" s="477"/>
      <c r="DRK930" s="477"/>
      <c r="DRL930" s="477"/>
      <c r="DRM930" s="477"/>
      <c r="DRN930" s="477"/>
      <c r="DRO930" s="477"/>
      <c r="DRP930" s="477"/>
      <c r="DRQ930" s="477"/>
      <c r="DRR930" s="477"/>
      <c r="DRS930" s="477"/>
      <c r="DRT930" s="477"/>
      <c r="DRU930" s="477"/>
      <c r="DRV930" s="477"/>
      <c r="DRW930" s="477"/>
      <c r="DRX930" s="477"/>
      <c r="DRY930" s="477"/>
      <c r="DRZ930" s="477"/>
      <c r="DSA930" s="477"/>
      <c r="DSB930" s="477"/>
      <c r="DSC930" s="477"/>
      <c r="DSD930" s="477"/>
      <c r="DSE930" s="477"/>
      <c r="DSF930" s="477"/>
      <c r="DSG930" s="477"/>
      <c r="DSH930" s="477"/>
      <c r="DSI930" s="477"/>
      <c r="DSJ930" s="477"/>
      <c r="DSK930" s="477"/>
      <c r="DSL930" s="477"/>
      <c r="DSM930" s="477"/>
      <c r="DSN930" s="477"/>
      <c r="DSO930" s="477"/>
      <c r="DSP930" s="477"/>
      <c r="DSQ930" s="477"/>
      <c r="DSR930" s="477"/>
      <c r="DSS930" s="477"/>
      <c r="DST930" s="477"/>
      <c r="DSU930" s="477"/>
      <c r="DSV930" s="477"/>
      <c r="DSW930" s="477"/>
      <c r="DSX930" s="477"/>
      <c r="DSY930" s="477"/>
      <c r="DSZ930" s="477"/>
      <c r="DTA930" s="477"/>
      <c r="DTB930" s="477"/>
      <c r="DTC930" s="477"/>
      <c r="DTD930" s="477"/>
      <c r="DTE930" s="477"/>
      <c r="DTF930" s="477"/>
      <c r="DTG930" s="477"/>
      <c r="DTH930" s="477"/>
      <c r="DTI930" s="477"/>
      <c r="DTJ930" s="477"/>
      <c r="DTK930" s="477"/>
      <c r="DTL930" s="477"/>
      <c r="DTM930" s="477"/>
      <c r="DTN930" s="477"/>
      <c r="DTO930" s="477"/>
      <c r="DTP930" s="477"/>
      <c r="DTQ930" s="477"/>
      <c r="DTR930" s="477"/>
      <c r="DTS930" s="477"/>
      <c r="DTT930" s="477"/>
      <c r="DTU930" s="477"/>
      <c r="DTV930" s="477"/>
      <c r="DTW930" s="477"/>
      <c r="DTX930" s="477"/>
      <c r="DTY930" s="477"/>
      <c r="DTZ930" s="477"/>
      <c r="DUA930" s="477"/>
      <c r="DUB930" s="477"/>
      <c r="DUC930" s="477"/>
      <c r="DUD930" s="477"/>
      <c r="DUE930" s="477"/>
      <c r="DUF930" s="477"/>
      <c r="DUG930" s="477"/>
      <c r="DUH930" s="477"/>
      <c r="DUI930" s="477"/>
      <c r="DUJ930" s="477"/>
      <c r="DUK930" s="477"/>
      <c r="DUL930" s="477"/>
      <c r="DUM930" s="477"/>
      <c r="DUN930" s="477"/>
      <c r="DUO930" s="477"/>
      <c r="DUP930" s="477"/>
      <c r="DUQ930" s="477"/>
      <c r="DUR930" s="477"/>
      <c r="DUS930" s="477"/>
      <c r="DUT930" s="477"/>
      <c r="DUU930" s="477"/>
      <c r="DUV930" s="477"/>
      <c r="DUW930" s="477"/>
      <c r="DUX930" s="477"/>
      <c r="DUY930" s="477"/>
      <c r="DUZ930" s="477"/>
      <c r="DVA930" s="477"/>
      <c r="DVB930" s="477"/>
      <c r="DVC930" s="477"/>
      <c r="DVD930" s="477"/>
      <c r="DVE930" s="477"/>
      <c r="DVF930" s="477"/>
      <c r="DVG930" s="477"/>
      <c r="DVH930" s="477"/>
      <c r="DVI930" s="477"/>
      <c r="DVJ930" s="477"/>
      <c r="DVK930" s="477"/>
      <c r="DVL930" s="477"/>
      <c r="DVM930" s="477"/>
      <c r="DVN930" s="477"/>
      <c r="DVO930" s="477"/>
      <c r="DVP930" s="477"/>
      <c r="DVQ930" s="477"/>
      <c r="DVR930" s="477"/>
      <c r="DVS930" s="477"/>
      <c r="DVT930" s="477"/>
      <c r="DVU930" s="477"/>
      <c r="DVV930" s="477"/>
      <c r="DVW930" s="477"/>
      <c r="DVX930" s="477"/>
      <c r="DVY930" s="477"/>
      <c r="DVZ930" s="477"/>
      <c r="DWA930" s="477"/>
      <c r="DWB930" s="477"/>
      <c r="DWC930" s="477"/>
      <c r="DWD930" s="477"/>
      <c r="DWE930" s="477"/>
      <c r="DWF930" s="477"/>
      <c r="DWG930" s="477"/>
      <c r="DWH930" s="477"/>
      <c r="DWI930" s="477"/>
      <c r="DWJ930" s="477"/>
      <c r="DWK930" s="477"/>
      <c r="DWL930" s="477"/>
      <c r="DWM930" s="477"/>
      <c r="DWN930" s="477"/>
      <c r="DWO930" s="477"/>
      <c r="DWP930" s="477"/>
      <c r="DWQ930" s="477"/>
      <c r="DWR930" s="477"/>
      <c r="DWS930" s="477"/>
      <c r="DWT930" s="477"/>
      <c r="DWU930" s="477"/>
      <c r="DWV930" s="477"/>
      <c r="DWW930" s="477"/>
      <c r="DWX930" s="477"/>
      <c r="DWY930" s="477"/>
      <c r="DWZ930" s="477"/>
      <c r="DXA930" s="477"/>
      <c r="DXB930" s="477"/>
      <c r="DXC930" s="477"/>
      <c r="DXD930" s="477"/>
      <c r="DXE930" s="477"/>
      <c r="DXF930" s="477"/>
      <c r="DXG930" s="477"/>
      <c r="DXH930" s="477"/>
      <c r="DXI930" s="477"/>
      <c r="DXJ930" s="477"/>
      <c r="DXK930" s="477"/>
      <c r="DXL930" s="477"/>
      <c r="DXM930" s="477"/>
      <c r="DXN930" s="477"/>
      <c r="DXO930" s="477"/>
      <c r="DXP930" s="477"/>
      <c r="DXQ930" s="477"/>
      <c r="DXR930" s="477"/>
      <c r="DXS930" s="477"/>
      <c r="DXT930" s="477"/>
      <c r="DXU930" s="477"/>
      <c r="DXV930" s="477"/>
      <c r="DXW930" s="477"/>
      <c r="DXX930" s="477"/>
      <c r="DXY930" s="477"/>
      <c r="DXZ930" s="477"/>
      <c r="DYA930" s="477"/>
      <c r="DYB930" s="477"/>
      <c r="DYC930" s="477"/>
      <c r="DYD930" s="477"/>
      <c r="DYE930" s="477"/>
      <c r="DYF930" s="477"/>
      <c r="DYG930" s="477"/>
      <c r="DYH930" s="477"/>
      <c r="DYI930" s="477"/>
      <c r="DYJ930" s="477"/>
      <c r="DYK930" s="477"/>
      <c r="DYL930" s="477"/>
      <c r="DYM930" s="477"/>
      <c r="DYN930" s="477"/>
      <c r="DYO930" s="477"/>
      <c r="DYP930" s="477"/>
      <c r="DYQ930" s="477"/>
      <c r="DYR930" s="477"/>
      <c r="DYS930" s="477"/>
      <c r="DYT930" s="477"/>
      <c r="DYU930" s="477"/>
      <c r="DYV930" s="477"/>
      <c r="DYW930" s="477"/>
      <c r="DYX930" s="477"/>
      <c r="DYY930" s="477"/>
      <c r="DYZ930" s="477"/>
      <c r="DZA930" s="477"/>
      <c r="DZB930" s="477"/>
      <c r="DZC930" s="477"/>
      <c r="DZD930" s="477"/>
      <c r="DZE930" s="477"/>
      <c r="DZF930" s="477"/>
      <c r="DZG930" s="477"/>
      <c r="DZH930" s="477"/>
      <c r="DZI930" s="477"/>
      <c r="DZJ930" s="477"/>
      <c r="DZK930" s="477"/>
      <c r="DZL930" s="477"/>
      <c r="DZM930" s="477"/>
      <c r="DZN930" s="477"/>
      <c r="DZO930" s="477"/>
      <c r="DZP930" s="477"/>
      <c r="DZQ930" s="477"/>
      <c r="DZR930" s="477"/>
      <c r="DZS930" s="477"/>
      <c r="DZT930" s="477"/>
      <c r="DZU930" s="477"/>
      <c r="DZV930" s="477"/>
      <c r="DZW930" s="477"/>
      <c r="DZX930" s="477"/>
      <c r="DZY930" s="477"/>
      <c r="DZZ930" s="477"/>
      <c r="EAA930" s="477"/>
      <c r="EAB930" s="477"/>
      <c r="EAC930" s="477"/>
      <c r="EAD930" s="477"/>
      <c r="EAE930" s="477"/>
      <c r="EAF930" s="477"/>
      <c r="EAG930" s="477"/>
      <c r="EAH930" s="477"/>
      <c r="EAI930" s="477"/>
      <c r="EAJ930" s="477"/>
      <c r="EAK930" s="477"/>
      <c r="EAL930" s="477"/>
      <c r="EAM930" s="477"/>
      <c r="EAN930" s="477"/>
      <c r="EAO930" s="477"/>
      <c r="EAP930" s="477"/>
      <c r="EAQ930" s="477"/>
      <c r="EAR930" s="477"/>
      <c r="EAS930" s="477"/>
      <c r="EAT930" s="477"/>
      <c r="EAU930" s="477"/>
      <c r="EAV930" s="477"/>
      <c r="EAW930" s="477"/>
      <c r="EAX930" s="477"/>
      <c r="EAY930" s="477"/>
      <c r="EAZ930" s="477"/>
      <c r="EBA930" s="477"/>
      <c r="EBB930" s="477"/>
      <c r="EBC930" s="477"/>
      <c r="EBD930" s="477"/>
      <c r="EBE930" s="477"/>
      <c r="EBF930" s="477"/>
      <c r="EBG930" s="477"/>
      <c r="EBH930" s="477"/>
      <c r="EBI930" s="477"/>
      <c r="EBJ930" s="477"/>
      <c r="EBK930" s="477"/>
      <c r="EBL930" s="477"/>
      <c r="EBM930" s="477"/>
      <c r="EBN930" s="477"/>
      <c r="EBO930" s="477"/>
      <c r="EBP930" s="477"/>
      <c r="EBQ930" s="477"/>
      <c r="EBR930" s="477"/>
      <c r="EBS930" s="477"/>
      <c r="EBT930" s="477"/>
      <c r="EBU930" s="477"/>
      <c r="EBV930" s="477"/>
      <c r="EBW930" s="477"/>
      <c r="EBX930" s="477"/>
      <c r="EBY930" s="477"/>
      <c r="EBZ930" s="477"/>
      <c r="ECA930" s="477"/>
      <c r="ECB930" s="477"/>
      <c r="ECC930" s="477"/>
      <c r="ECD930" s="477"/>
      <c r="ECE930" s="477"/>
      <c r="ECF930" s="477"/>
      <c r="ECG930" s="477"/>
      <c r="ECH930" s="477"/>
      <c r="ECI930" s="477"/>
      <c r="ECJ930" s="477"/>
      <c r="ECK930" s="477"/>
      <c r="ECL930" s="477"/>
      <c r="ECM930" s="477"/>
      <c r="ECN930" s="477"/>
      <c r="ECO930" s="477"/>
      <c r="ECP930" s="477"/>
      <c r="ECQ930" s="477"/>
      <c r="ECR930" s="477"/>
      <c r="ECS930" s="477"/>
      <c r="ECT930" s="477"/>
      <c r="ECU930" s="477"/>
      <c r="ECV930" s="477"/>
      <c r="ECW930" s="477"/>
      <c r="ECX930" s="477"/>
      <c r="ECY930" s="477"/>
      <c r="ECZ930" s="477"/>
      <c r="EDA930" s="477"/>
      <c r="EDB930" s="477"/>
      <c r="EDC930" s="477"/>
      <c r="EDD930" s="477"/>
      <c r="EDE930" s="477"/>
      <c r="EDF930" s="477"/>
      <c r="EDG930" s="477"/>
      <c r="EDH930" s="477"/>
      <c r="EDI930" s="477"/>
      <c r="EDJ930" s="477"/>
      <c r="EDK930" s="477"/>
      <c r="EDL930" s="477"/>
      <c r="EDM930" s="477"/>
      <c r="EDN930" s="477"/>
      <c r="EDO930" s="477"/>
      <c r="EDP930" s="477"/>
      <c r="EDQ930" s="477"/>
      <c r="EDR930" s="477"/>
      <c r="EDS930" s="477"/>
      <c r="EDT930" s="477"/>
      <c r="EDU930" s="477"/>
      <c r="EDV930" s="477"/>
      <c r="EDW930" s="477"/>
      <c r="EDX930" s="477"/>
      <c r="EDY930" s="477"/>
      <c r="EDZ930" s="477"/>
      <c r="EEA930" s="477"/>
      <c r="EEB930" s="477"/>
      <c r="EEC930" s="477"/>
      <c r="EED930" s="477"/>
      <c r="EEE930" s="477"/>
      <c r="EEF930" s="477"/>
      <c r="EEG930" s="477"/>
      <c r="EEH930" s="477"/>
      <c r="EEI930" s="477"/>
      <c r="EEJ930" s="477"/>
      <c r="EEK930" s="477"/>
      <c r="EEL930" s="477"/>
      <c r="EEM930" s="477"/>
      <c r="EEN930" s="477"/>
      <c r="EEO930" s="477"/>
      <c r="EEP930" s="477"/>
      <c r="EEQ930" s="477"/>
      <c r="EER930" s="477"/>
      <c r="EES930" s="477"/>
      <c r="EET930" s="477"/>
      <c r="EEU930" s="477"/>
      <c r="EEV930" s="477"/>
      <c r="EEW930" s="477"/>
      <c r="EEX930" s="477"/>
      <c r="EEY930" s="477"/>
      <c r="EEZ930" s="477"/>
      <c r="EFA930" s="477"/>
      <c r="EFB930" s="477"/>
      <c r="EFC930" s="477"/>
      <c r="EFD930" s="477"/>
      <c r="EFE930" s="477"/>
      <c r="EFF930" s="477"/>
      <c r="EFG930" s="477"/>
      <c r="EFH930" s="477"/>
      <c r="EFI930" s="477"/>
      <c r="EFJ930" s="477"/>
      <c r="EFK930" s="477"/>
      <c r="EFL930" s="477"/>
      <c r="EFM930" s="477"/>
      <c r="EFN930" s="477"/>
      <c r="EFO930" s="477"/>
      <c r="EFP930" s="477"/>
      <c r="EFQ930" s="477"/>
      <c r="EFR930" s="477"/>
      <c r="EFS930" s="477"/>
      <c r="EFT930" s="477"/>
      <c r="EFU930" s="477"/>
      <c r="EFV930" s="477"/>
      <c r="EFW930" s="477"/>
      <c r="EFX930" s="477"/>
      <c r="EFY930" s="477"/>
      <c r="EFZ930" s="477"/>
      <c r="EGA930" s="477"/>
      <c r="EGB930" s="477"/>
      <c r="EGC930" s="477"/>
      <c r="EGD930" s="477"/>
      <c r="EGE930" s="477"/>
      <c r="EGF930" s="477"/>
      <c r="EGG930" s="477"/>
      <c r="EGH930" s="477"/>
      <c r="EGI930" s="477"/>
      <c r="EGJ930" s="477"/>
      <c r="EGK930" s="477"/>
      <c r="EGL930" s="477"/>
      <c r="EGM930" s="477"/>
      <c r="EGN930" s="477"/>
      <c r="EGO930" s="477"/>
      <c r="EGP930" s="477"/>
      <c r="EGQ930" s="477"/>
      <c r="EGR930" s="477"/>
      <c r="EGS930" s="477"/>
      <c r="EGT930" s="477"/>
      <c r="EGU930" s="477"/>
      <c r="EGV930" s="477"/>
      <c r="EGW930" s="477"/>
      <c r="EGX930" s="477"/>
      <c r="EGY930" s="477"/>
      <c r="EGZ930" s="477"/>
      <c r="EHA930" s="477"/>
      <c r="EHB930" s="477"/>
      <c r="EHC930" s="477"/>
      <c r="EHD930" s="477"/>
      <c r="EHE930" s="477"/>
      <c r="EHF930" s="477"/>
      <c r="EHG930" s="477"/>
      <c r="EHH930" s="477"/>
      <c r="EHI930" s="477"/>
      <c r="EHJ930" s="477"/>
      <c r="EHK930" s="477"/>
      <c r="EHL930" s="477"/>
      <c r="EHM930" s="477"/>
      <c r="EHN930" s="477"/>
      <c r="EHO930" s="477"/>
      <c r="EHP930" s="477"/>
      <c r="EHQ930" s="477"/>
      <c r="EHR930" s="477"/>
      <c r="EHS930" s="477"/>
      <c r="EHT930" s="477"/>
      <c r="EHU930" s="477"/>
      <c r="EHV930" s="477"/>
      <c r="EHW930" s="477"/>
      <c r="EHX930" s="477"/>
      <c r="EHY930" s="477"/>
      <c r="EHZ930" s="477"/>
      <c r="EIA930" s="477"/>
      <c r="EIB930" s="477"/>
      <c r="EIC930" s="477"/>
      <c r="EID930" s="477"/>
      <c r="EIE930" s="477"/>
      <c r="EIF930" s="477"/>
      <c r="EIG930" s="477"/>
      <c r="EIH930" s="477"/>
      <c r="EII930" s="477"/>
      <c r="EIJ930" s="477"/>
      <c r="EIK930" s="477"/>
      <c r="EIL930" s="477"/>
      <c r="EIM930" s="477"/>
      <c r="EIN930" s="477"/>
      <c r="EIO930" s="477"/>
      <c r="EIP930" s="477"/>
      <c r="EIQ930" s="477"/>
      <c r="EIR930" s="477"/>
      <c r="EIS930" s="477"/>
      <c r="EIT930" s="477"/>
      <c r="EIU930" s="477"/>
      <c r="EIV930" s="477"/>
      <c r="EIW930" s="477"/>
      <c r="EIX930" s="477"/>
      <c r="EIY930" s="477"/>
      <c r="EIZ930" s="477"/>
      <c r="EJA930" s="477"/>
      <c r="EJB930" s="477"/>
      <c r="EJC930" s="477"/>
      <c r="EJD930" s="477"/>
      <c r="EJE930" s="477"/>
      <c r="EJF930" s="477"/>
      <c r="EJG930" s="477"/>
      <c r="EJH930" s="477"/>
      <c r="EJI930" s="477"/>
      <c r="EJJ930" s="477"/>
      <c r="EJK930" s="477"/>
      <c r="EJL930" s="477"/>
      <c r="EJM930" s="477"/>
      <c r="EJN930" s="477"/>
      <c r="EJO930" s="477"/>
      <c r="EJP930" s="477"/>
      <c r="EJQ930" s="477"/>
      <c r="EJR930" s="477"/>
      <c r="EJS930" s="477"/>
      <c r="EJT930" s="477"/>
      <c r="EJU930" s="477"/>
      <c r="EJV930" s="477"/>
      <c r="EJW930" s="477"/>
      <c r="EJX930" s="477"/>
      <c r="EJY930" s="477"/>
      <c r="EJZ930" s="477"/>
      <c r="EKA930" s="477"/>
      <c r="EKB930" s="477"/>
      <c r="EKC930" s="477"/>
      <c r="EKD930" s="477"/>
      <c r="EKE930" s="477"/>
      <c r="EKF930" s="477"/>
      <c r="EKG930" s="477"/>
      <c r="EKH930" s="477"/>
      <c r="EKI930" s="477"/>
      <c r="EKJ930" s="477"/>
      <c r="EKK930" s="477"/>
      <c r="EKL930" s="477"/>
      <c r="EKM930" s="477"/>
      <c r="EKN930" s="477"/>
      <c r="EKO930" s="477"/>
      <c r="EKP930" s="477"/>
      <c r="EKQ930" s="477"/>
      <c r="EKR930" s="477"/>
      <c r="EKS930" s="477"/>
      <c r="EKT930" s="477"/>
      <c r="EKU930" s="477"/>
      <c r="EKV930" s="477"/>
      <c r="EKW930" s="477"/>
      <c r="EKX930" s="477"/>
      <c r="EKY930" s="477"/>
      <c r="EKZ930" s="477"/>
      <c r="ELA930" s="477"/>
      <c r="ELB930" s="477"/>
      <c r="ELC930" s="477"/>
      <c r="ELD930" s="477"/>
      <c r="ELE930" s="477"/>
      <c r="ELF930" s="477"/>
      <c r="ELG930" s="477"/>
      <c r="ELH930" s="477"/>
      <c r="ELI930" s="477"/>
      <c r="ELJ930" s="477"/>
      <c r="ELK930" s="477"/>
      <c r="ELL930" s="477"/>
      <c r="ELM930" s="477"/>
      <c r="ELN930" s="477"/>
      <c r="ELO930" s="477"/>
      <c r="ELP930" s="477"/>
      <c r="ELQ930" s="477"/>
      <c r="ELR930" s="477"/>
      <c r="ELS930" s="477"/>
      <c r="ELT930" s="477"/>
      <c r="ELU930" s="477"/>
      <c r="ELV930" s="477"/>
      <c r="ELW930" s="477"/>
      <c r="ELX930" s="477"/>
      <c r="ELY930" s="477"/>
      <c r="ELZ930" s="477"/>
      <c r="EMA930" s="477"/>
      <c r="EMB930" s="477"/>
      <c r="EMC930" s="477"/>
      <c r="EMD930" s="477"/>
      <c r="EME930" s="477"/>
      <c r="EMF930" s="477"/>
      <c r="EMG930" s="477"/>
      <c r="EMH930" s="477"/>
      <c r="EMI930" s="477"/>
      <c r="EMJ930" s="477"/>
      <c r="EMK930" s="477"/>
      <c r="EML930" s="477"/>
      <c r="EMM930" s="477"/>
      <c r="EMN930" s="477"/>
      <c r="EMO930" s="477"/>
      <c r="EMP930" s="477"/>
      <c r="EMQ930" s="477"/>
      <c r="EMR930" s="477"/>
      <c r="EMS930" s="477"/>
      <c r="EMT930" s="477"/>
      <c r="EMU930" s="477"/>
      <c r="EMV930" s="477"/>
      <c r="EMW930" s="477"/>
      <c r="EMX930" s="477"/>
      <c r="EMY930" s="477"/>
      <c r="EMZ930" s="477"/>
      <c r="ENA930" s="477"/>
      <c r="ENB930" s="477"/>
      <c r="ENC930" s="477"/>
      <c r="END930" s="477"/>
      <c r="ENE930" s="477"/>
      <c r="ENF930" s="477"/>
      <c r="ENG930" s="477"/>
      <c r="ENH930" s="477"/>
      <c r="ENI930" s="477"/>
      <c r="ENJ930" s="477"/>
      <c r="ENK930" s="477"/>
      <c r="ENL930" s="477"/>
      <c r="ENM930" s="477"/>
      <c r="ENN930" s="477"/>
      <c r="ENO930" s="477"/>
      <c r="ENP930" s="477"/>
      <c r="ENQ930" s="477"/>
      <c r="ENR930" s="477"/>
      <c r="ENS930" s="477"/>
      <c r="ENT930" s="477"/>
      <c r="ENU930" s="477"/>
      <c r="ENV930" s="477"/>
      <c r="ENW930" s="477"/>
      <c r="ENX930" s="477"/>
      <c r="ENY930" s="477"/>
      <c r="ENZ930" s="477"/>
      <c r="EOA930" s="477"/>
      <c r="EOB930" s="477"/>
      <c r="EOC930" s="477"/>
      <c r="EOD930" s="477"/>
      <c r="EOE930" s="477"/>
      <c r="EOF930" s="477"/>
      <c r="EOG930" s="477"/>
      <c r="EOH930" s="477"/>
      <c r="EOI930" s="477"/>
      <c r="EOJ930" s="477"/>
      <c r="EOK930" s="477"/>
      <c r="EOL930" s="477"/>
      <c r="EOM930" s="477"/>
      <c r="EON930" s="477"/>
      <c r="EOO930" s="477"/>
      <c r="EOP930" s="477"/>
      <c r="EOQ930" s="477"/>
      <c r="EOR930" s="477"/>
      <c r="EOS930" s="477"/>
      <c r="EOT930" s="477"/>
      <c r="EOU930" s="477"/>
      <c r="EOV930" s="477"/>
      <c r="EOW930" s="477"/>
      <c r="EOX930" s="477"/>
      <c r="EOY930" s="477"/>
      <c r="EOZ930" s="477"/>
      <c r="EPA930" s="477"/>
      <c r="EPB930" s="477"/>
      <c r="EPC930" s="477"/>
      <c r="EPD930" s="477"/>
      <c r="EPE930" s="477"/>
      <c r="EPF930" s="477"/>
      <c r="EPG930" s="477"/>
      <c r="EPH930" s="477"/>
      <c r="EPI930" s="477"/>
      <c r="EPJ930" s="477"/>
      <c r="EPK930" s="477"/>
      <c r="EPL930" s="477"/>
      <c r="EPM930" s="477"/>
      <c r="EPN930" s="477"/>
      <c r="EPO930" s="477"/>
      <c r="EPP930" s="477"/>
      <c r="EPQ930" s="477"/>
      <c r="EPR930" s="477"/>
      <c r="EPS930" s="477"/>
      <c r="EPT930" s="477"/>
      <c r="EPU930" s="477"/>
      <c r="EPV930" s="477"/>
      <c r="EPW930" s="477"/>
      <c r="EPX930" s="477"/>
      <c r="EPY930" s="477"/>
      <c r="EPZ930" s="477"/>
      <c r="EQA930" s="477"/>
      <c r="EQB930" s="477"/>
      <c r="EQC930" s="477"/>
      <c r="EQD930" s="477"/>
      <c r="EQE930" s="477"/>
      <c r="EQF930" s="477"/>
      <c r="EQG930" s="477"/>
      <c r="EQH930" s="477"/>
      <c r="EQI930" s="477"/>
      <c r="EQJ930" s="477"/>
      <c r="EQK930" s="477"/>
      <c r="EQL930" s="477"/>
      <c r="EQM930" s="477"/>
      <c r="EQN930" s="477"/>
      <c r="EQO930" s="477"/>
      <c r="EQP930" s="477"/>
      <c r="EQQ930" s="477"/>
      <c r="EQR930" s="477"/>
      <c r="EQS930" s="477"/>
      <c r="EQT930" s="477"/>
      <c r="EQU930" s="477"/>
      <c r="EQV930" s="477"/>
      <c r="EQW930" s="477"/>
      <c r="EQX930" s="477"/>
      <c r="EQY930" s="477"/>
      <c r="EQZ930" s="477"/>
      <c r="ERA930" s="477"/>
      <c r="ERB930" s="477"/>
      <c r="ERC930" s="477"/>
      <c r="ERD930" s="477"/>
      <c r="ERE930" s="477"/>
      <c r="ERF930" s="477"/>
      <c r="ERG930" s="477"/>
      <c r="ERH930" s="477"/>
      <c r="ERI930" s="477"/>
      <c r="ERJ930" s="477"/>
      <c r="ERK930" s="477"/>
      <c r="ERL930" s="477"/>
      <c r="ERM930" s="477"/>
      <c r="ERN930" s="477"/>
      <c r="ERO930" s="477"/>
      <c r="ERP930" s="477"/>
      <c r="ERQ930" s="477"/>
      <c r="ERR930" s="477"/>
      <c r="ERS930" s="477"/>
      <c r="ERT930" s="477"/>
      <c r="ERU930" s="477"/>
      <c r="ERV930" s="477"/>
      <c r="ERW930" s="477"/>
      <c r="ERX930" s="477"/>
      <c r="ERY930" s="477"/>
      <c r="ERZ930" s="477"/>
      <c r="ESA930" s="477"/>
      <c r="ESB930" s="477"/>
      <c r="ESC930" s="477"/>
      <c r="ESD930" s="477"/>
      <c r="ESE930" s="477"/>
      <c r="ESF930" s="477"/>
      <c r="ESG930" s="477"/>
      <c r="ESH930" s="477"/>
      <c r="ESI930" s="477"/>
      <c r="ESJ930" s="477"/>
      <c r="ESK930" s="477"/>
      <c r="ESL930" s="477"/>
      <c r="ESM930" s="477"/>
      <c r="ESN930" s="477"/>
      <c r="ESO930" s="477"/>
      <c r="ESP930" s="477"/>
      <c r="ESQ930" s="477"/>
      <c r="ESR930" s="477"/>
      <c r="ESS930" s="477"/>
      <c r="EST930" s="477"/>
      <c r="ESU930" s="477"/>
      <c r="ESV930" s="477"/>
      <c r="ESW930" s="477"/>
      <c r="ESX930" s="477"/>
      <c r="ESY930" s="477"/>
      <c r="ESZ930" s="477"/>
      <c r="ETA930" s="477"/>
      <c r="ETB930" s="477"/>
      <c r="ETC930" s="477"/>
      <c r="ETD930" s="477"/>
      <c r="ETE930" s="477"/>
      <c r="ETF930" s="477"/>
      <c r="ETG930" s="477"/>
      <c r="ETH930" s="477"/>
      <c r="ETI930" s="477"/>
      <c r="ETJ930" s="477"/>
      <c r="ETK930" s="477"/>
      <c r="ETL930" s="477"/>
      <c r="ETM930" s="477"/>
      <c r="ETN930" s="477"/>
      <c r="ETO930" s="477"/>
      <c r="ETP930" s="477"/>
      <c r="ETQ930" s="477"/>
      <c r="ETR930" s="477"/>
      <c r="ETS930" s="477"/>
      <c r="ETT930" s="477"/>
      <c r="ETU930" s="477"/>
      <c r="ETV930" s="477"/>
      <c r="ETW930" s="477"/>
      <c r="ETX930" s="477"/>
      <c r="ETY930" s="477"/>
      <c r="ETZ930" s="477"/>
      <c r="EUA930" s="477"/>
      <c r="EUB930" s="477"/>
      <c r="EUC930" s="477"/>
      <c r="EUD930" s="477"/>
      <c r="EUE930" s="477"/>
      <c r="EUF930" s="477"/>
      <c r="EUG930" s="477"/>
      <c r="EUH930" s="477"/>
      <c r="EUI930" s="477"/>
      <c r="EUJ930" s="477"/>
      <c r="EUK930" s="477"/>
      <c r="EUL930" s="477"/>
      <c r="EUM930" s="477"/>
      <c r="EUN930" s="477"/>
      <c r="EUO930" s="477"/>
      <c r="EUP930" s="477"/>
      <c r="EUQ930" s="477"/>
      <c r="EUR930" s="477"/>
      <c r="EUS930" s="477"/>
      <c r="EUT930" s="477"/>
      <c r="EUU930" s="477"/>
      <c r="EUV930" s="477"/>
      <c r="EUW930" s="477"/>
      <c r="EUX930" s="477"/>
      <c r="EUY930" s="477"/>
      <c r="EUZ930" s="477"/>
      <c r="EVA930" s="477"/>
      <c r="EVB930" s="477"/>
      <c r="EVC930" s="477"/>
      <c r="EVD930" s="477"/>
      <c r="EVE930" s="477"/>
      <c r="EVF930" s="477"/>
      <c r="EVG930" s="477"/>
      <c r="EVH930" s="477"/>
      <c r="EVI930" s="477"/>
      <c r="EVJ930" s="477"/>
      <c r="EVK930" s="477"/>
      <c r="EVL930" s="477"/>
      <c r="EVM930" s="477"/>
      <c r="EVN930" s="477"/>
      <c r="EVO930" s="477"/>
      <c r="EVP930" s="477"/>
      <c r="EVQ930" s="477"/>
      <c r="EVR930" s="477"/>
      <c r="EVS930" s="477"/>
      <c r="EVT930" s="477"/>
      <c r="EVU930" s="477"/>
      <c r="EVV930" s="477"/>
      <c r="EVW930" s="477"/>
      <c r="EVX930" s="477"/>
      <c r="EVY930" s="477"/>
      <c r="EVZ930" s="477"/>
      <c r="EWA930" s="477"/>
      <c r="EWB930" s="477"/>
      <c r="EWC930" s="477"/>
      <c r="EWD930" s="477"/>
      <c r="EWE930" s="477"/>
      <c r="EWF930" s="477"/>
      <c r="EWG930" s="477"/>
      <c r="EWH930" s="477"/>
      <c r="EWI930" s="477"/>
      <c r="EWJ930" s="477"/>
      <c r="EWK930" s="477"/>
      <c r="EWL930" s="477"/>
      <c r="EWM930" s="477"/>
      <c r="EWN930" s="477"/>
      <c r="EWO930" s="477"/>
      <c r="EWP930" s="477"/>
      <c r="EWQ930" s="477"/>
      <c r="EWR930" s="477"/>
      <c r="EWS930" s="477"/>
      <c r="EWT930" s="477"/>
      <c r="EWU930" s="477"/>
      <c r="EWV930" s="477"/>
      <c r="EWW930" s="477"/>
      <c r="EWX930" s="477"/>
      <c r="EWY930" s="477"/>
      <c r="EWZ930" s="477"/>
      <c r="EXA930" s="477"/>
      <c r="EXB930" s="477"/>
      <c r="EXC930" s="477"/>
      <c r="EXD930" s="477"/>
      <c r="EXE930" s="477"/>
      <c r="EXF930" s="477"/>
      <c r="EXG930" s="477"/>
      <c r="EXH930" s="477"/>
      <c r="EXI930" s="477"/>
      <c r="EXJ930" s="477"/>
      <c r="EXK930" s="477"/>
      <c r="EXL930" s="477"/>
      <c r="EXM930" s="477"/>
      <c r="EXN930" s="477"/>
      <c r="EXO930" s="477"/>
      <c r="EXP930" s="477"/>
      <c r="EXQ930" s="477"/>
      <c r="EXR930" s="477"/>
      <c r="EXS930" s="477"/>
      <c r="EXT930" s="477"/>
      <c r="EXU930" s="477"/>
      <c r="EXV930" s="477"/>
      <c r="EXW930" s="477"/>
      <c r="EXX930" s="477"/>
      <c r="EXY930" s="477"/>
      <c r="EXZ930" s="477"/>
      <c r="EYA930" s="477"/>
      <c r="EYB930" s="477"/>
      <c r="EYC930" s="477"/>
      <c r="EYD930" s="477"/>
      <c r="EYE930" s="477"/>
      <c r="EYF930" s="477"/>
      <c r="EYG930" s="477"/>
      <c r="EYH930" s="477"/>
      <c r="EYI930" s="477"/>
      <c r="EYJ930" s="477"/>
      <c r="EYK930" s="477"/>
      <c r="EYL930" s="477"/>
      <c r="EYM930" s="477"/>
      <c r="EYN930" s="477"/>
      <c r="EYO930" s="477"/>
      <c r="EYP930" s="477"/>
      <c r="EYQ930" s="477"/>
      <c r="EYR930" s="477"/>
      <c r="EYS930" s="477"/>
      <c r="EYT930" s="477"/>
      <c r="EYU930" s="477"/>
      <c r="EYV930" s="477"/>
      <c r="EYW930" s="477"/>
      <c r="EYX930" s="477"/>
      <c r="EYY930" s="477"/>
      <c r="EYZ930" s="477"/>
      <c r="EZA930" s="477"/>
      <c r="EZB930" s="477"/>
      <c r="EZC930" s="477"/>
      <c r="EZD930" s="477"/>
      <c r="EZE930" s="477"/>
      <c r="EZF930" s="477"/>
      <c r="EZG930" s="477"/>
      <c r="EZH930" s="477"/>
      <c r="EZI930" s="477"/>
      <c r="EZJ930" s="477"/>
      <c r="EZK930" s="477"/>
      <c r="EZL930" s="477"/>
      <c r="EZM930" s="477"/>
      <c r="EZN930" s="477"/>
      <c r="EZO930" s="477"/>
      <c r="EZP930" s="477"/>
      <c r="EZQ930" s="477"/>
      <c r="EZR930" s="477"/>
      <c r="EZS930" s="477"/>
      <c r="EZT930" s="477"/>
      <c r="EZU930" s="477"/>
      <c r="EZV930" s="477"/>
      <c r="EZW930" s="477"/>
      <c r="EZX930" s="477"/>
      <c r="EZY930" s="477"/>
      <c r="EZZ930" s="477"/>
      <c r="FAA930" s="477"/>
      <c r="FAB930" s="477"/>
      <c r="FAC930" s="477"/>
      <c r="FAD930" s="477"/>
      <c r="FAE930" s="477"/>
      <c r="FAF930" s="477"/>
      <c r="FAG930" s="477"/>
      <c r="FAH930" s="477"/>
      <c r="FAI930" s="477"/>
      <c r="FAJ930" s="477"/>
      <c r="FAK930" s="477"/>
      <c r="FAL930" s="477"/>
      <c r="FAM930" s="477"/>
      <c r="FAN930" s="477"/>
      <c r="FAO930" s="477"/>
      <c r="FAP930" s="477"/>
      <c r="FAQ930" s="477"/>
      <c r="FAR930" s="477"/>
      <c r="FAS930" s="477"/>
      <c r="FAT930" s="477"/>
      <c r="FAU930" s="477"/>
      <c r="FAV930" s="477"/>
      <c r="FAW930" s="477"/>
      <c r="FAX930" s="477"/>
      <c r="FAY930" s="477"/>
      <c r="FAZ930" s="477"/>
      <c r="FBA930" s="477"/>
      <c r="FBB930" s="477"/>
      <c r="FBC930" s="477"/>
      <c r="FBD930" s="477"/>
      <c r="FBE930" s="477"/>
      <c r="FBF930" s="477"/>
      <c r="FBG930" s="477"/>
      <c r="FBH930" s="477"/>
      <c r="FBI930" s="477"/>
      <c r="FBJ930" s="477"/>
      <c r="FBK930" s="477"/>
      <c r="FBL930" s="477"/>
      <c r="FBM930" s="477"/>
      <c r="FBN930" s="477"/>
      <c r="FBO930" s="477"/>
      <c r="FBP930" s="477"/>
      <c r="FBQ930" s="477"/>
      <c r="FBR930" s="477"/>
      <c r="FBS930" s="477"/>
      <c r="FBT930" s="477"/>
      <c r="FBU930" s="477"/>
      <c r="FBV930" s="477"/>
      <c r="FBW930" s="477"/>
      <c r="FBX930" s="477"/>
      <c r="FBY930" s="477"/>
      <c r="FBZ930" s="477"/>
      <c r="FCA930" s="477"/>
      <c r="FCB930" s="477"/>
      <c r="FCC930" s="477"/>
      <c r="FCD930" s="477"/>
      <c r="FCE930" s="477"/>
      <c r="FCF930" s="477"/>
      <c r="FCG930" s="477"/>
      <c r="FCH930" s="477"/>
      <c r="FCI930" s="477"/>
      <c r="FCJ930" s="477"/>
      <c r="FCK930" s="477"/>
      <c r="FCL930" s="477"/>
      <c r="FCM930" s="477"/>
      <c r="FCN930" s="477"/>
      <c r="FCO930" s="477"/>
      <c r="FCP930" s="477"/>
      <c r="FCQ930" s="477"/>
      <c r="FCR930" s="477"/>
      <c r="FCS930" s="477"/>
      <c r="FCT930" s="477"/>
      <c r="FCU930" s="477"/>
      <c r="FCV930" s="477"/>
      <c r="FCW930" s="477"/>
      <c r="FCX930" s="477"/>
      <c r="FCY930" s="477"/>
      <c r="FCZ930" s="477"/>
      <c r="FDA930" s="477"/>
      <c r="FDB930" s="477"/>
      <c r="FDC930" s="477"/>
      <c r="FDD930" s="477"/>
      <c r="FDE930" s="477"/>
      <c r="FDF930" s="477"/>
      <c r="FDG930" s="477"/>
      <c r="FDH930" s="477"/>
      <c r="FDI930" s="477"/>
      <c r="FDJ930" s="477"/>
      <c r="FDK930" s="477"/>
      <c r="FDL930" s="477"/>
      <c r="FDM930" s="477"/>
      <c r="FDN930" s="477"/>
      <c r="FDO930" s="477"/>
      <c r="FDP930" s="477"/>
      <c r="FDQ930" s="477"/>
      <c r="FDR930" s="477"/>
      <c r="FDS930" s="477"/>
      <c r="FDT930" s="477"/>
      <c r="FDU930" s="477"/>
      <c r="FDV930" s="477"/>
      <c r="FDW930" s="477"/>
      <c r="FDX930" s="477"/>
      <c r="FDY930" s="477"/>
      <c r="FDZ930" s="477"/>
      <c r="FEA930" s="477"/>
      <c r="FEB930" s="477"/>
      <c r="FEC930" s="477"/>
      <c r="FED930" s="477"/>
      <c r="FEE930" s="477"/>
      <c r="FEF930" s="477"/>
      <c r="FEG930" s="477"/>
      <c r="FEH930" s="477"/>
      <c r="FEI930" s="477"/>
      <c r="FEJ930" s="477"/>
      <c r="FEK930" s="477"/>
      <c r="FEL930" s="477"/>
      <c r="FEM930" s="477"/>
      <c r="FEN930" s="477"/>
      <c r="FEO930" s="477"/>
      <c r="FEP930" s="477"/>
      <c r="FEQ930" s="477"/>
      <c r="FER930" s="477"/>
      <c r="FES930" s="477"/>
      <c r="FET930" s="477"/>
      <c r="FEU930" s="477"/>
      <c r="FEV930" s="477"/>
      <c r="FEW930" s="477"/>
      <c r="FEX930" s="477"/>
      <c r="FEY930" s="477"/>
      <c r="FEZ930" s="477"/>
      <c r="FFA930" s="477"/>
      <c r="FFB930" s="477"/>
      <c r="FFC930" s="477"/>
      <c r="FFD930" s="477"/>
      <c r="FFE930" s="477"/>
      <c r="FFF930" s="477"/>
      <c r="FFG930" s="477"/>
      <c r="FFH930" s="477"/>
      <c r="FFI930" s="477"/>
      <c r="FFJ930" s="477"/>
      <c r="FFK930" s="477"/>
      <c r="FFL930" s="477"/>
      <c r="FFM930" s="477"/>
      <c r="FFN930" s="477"/>
      <c r="FFO930" s="477"/>
      <c r="FFP930" s="477"/>
      <c r="FFQ930" s="477"/>
      <c r="FFR930" s="477"/>
      <c r="FFS930" s="477"/>
      <c r="FFT930" s="477"/>
      <c r="FFU930" s="477"/>
      <c r="FFV930" s="477"/>
      <c r="FFW930" s="477"/>
      <c r="FFX930" s="477"/>
      <c r="FFY930" s="477"/>
      <c r="FFZ930" s="477"/>
      <c r="FGA930" s="477"/>
      <c r="FGB930" s="477"/>
      <c r="FGC930" s="477"/>
      <c r="FGD930" s="477"/>
      <c r="FGE930" s="477"/>
      <c r="FGF930" s="477"/>
      <c r="FGG930" s="477"/>
      <c r="FGH930" s="477"/>
      <c r="FGI930" s="477"/>
      <c r="FGJ930" s="477"/>
      <c r="FGK930" s="477"/>
      <c r="FGL930" s="477"/>
      <c r="FGM930" s="477"/>
      <c r="FGN930" s="477"/>
      <c r="FGO930" s="477"/>
      <c r="FGP930" s="477"/>
      <c r="FGQ930" s="477"/>
      <c r="FGR930" s="477"/>
      <c r="FGS930" s="477"/>
      <c r="FGT930" s="477"/>
      <c r="FGU930" s="477"/>
      <c r="FGV930" s="477"/>
      <c r="FGW930" s="477"/>
      <c r="FGX930" s="477"/>
      <c r="FGY930" s="477"/>
      <c r="FGZ930" s="477"/>
      <c r="FHA930" s="477"/>
      <c r="FHB930" s="477"/>
      <c r="FHC930" s="477"/>
      <c r="FHD930" s="477"/>
      <c r="FHE930" s="477"/>
      <c r="FHF930" s="477"/>
      <c r="FHG930" s="477"/>
      <c r="FHH930" s="477"/>
      <c r="FHI930" s="477"/>
      <c r="FHJ930" s="477"/>
      <c r="FHK930" s="477"/>
      <c r="FHL930" s="477"/>
      <c r="FHM930" s="477"/>
      <c r="FHN930" s="477"/>
      <c r="FHO930" s="477"/>
      <c r="FHP930" s="477"/>
      <c r="FHQ930" s="477"/>
      <c r="FHR930" s="477"/>
      <c r="FHS930" s="477"/>
      <c r="FHT930" s="477"/>
      <c r="FHU930" s="477"/>
      <c r="FHV930" s="477"/>
      <c r="FHW930" s="477"/>
      <c r="FHX930" s="477"/>
      <c r="FHY930" s="477"/>
      <c r="FHZ930" s="477"/>
      <c r="FIA930" s="477"/>
      <c r="FIB930" s="477"/>
      <c r="FIC930" s="477"/>
      <c r="FID930" s="477"/>
      <c r="FIE930" s="477"/>
      <c r="FIF930" s="477"/>
      <c r="FIG930" s="477"/>
      <c r="FIH930" s="477"/>
      <c r="FII930" s="477"/>
      <c r="FIJ930" s="477"/>
      <c r="FIK930" s="477"/>
      <c r="FIL930" s="477"/>
      <c r="FIM930" s="477"/>
      <c r="FIN930" s="477"/>
      <c r="FIO930" s="477"/>
      <c r="FIP930" s="477"/>
      <c r="FIQ930" s="477"/>
      <c r="FIR930" s="477"/>
      <c r="FIS930" s="477"/>
      <c r="FIT930" s="477"/>
      <c r="FIU930" s="477"/>
      <c r="FIV930" s="477"/>
      <c r="FIW930" s="477"/>
      <c r="FIX930" s="477"/>
      <c r="FIY930" s="477"/>
      <c r="FIZ930" s="477"/>
      <c r="FJA930" s="477"/>
      <c r="FJB930" s="477"/>
      <c r="FJC930" s="477"/>
      <c r="FJD930" s="477"/>
      <c r="FJE930" s="477"/>
      <c r="FJF930" s="477"/>
      <c r="FJG930" s="477"/>
      <c r="FJH930" s="477"/>
      <c r="FJI930" s="477"/>
      <c r="FJJ930" s="477"/>
      <c r="FJK930" s="477"/>
      <c r="FJL930" s="477"/>
      <c r="FJM930" s="477"/>
      <c r="FJN930" s="477"/>
      <c r="FJO930" s="477"/>
      <c r="FJP930" s="477"/>
      <c r="FJQ930" s="477"/>
      <c r="FJR930" s="477"/>
      <c r="FJS930" s="477"/>
      <c r="FJT930" s="477"/>
      <c r="FJU930" s="477"/>
      <c r="FJV930" s="477"/>
      <c r="FJW930" s="477"/>
      <c r="FJX930" s="477"/>
      <c r="FJY930" s="477"/>
      <c r="FJZ930" s="477"/>
      <c r="FKA930" s="477"/>
      <c r="FKB930" s="477"/>
      <c r="FKC930" s="477"/>
      <c r="FKD930" s="477"/>
      <c r="FKE930" s="477"/>
      <c r="FKF930" s="477"/>
      <c r="FKG930" s="477"/>
      <c r="FKH930" s="477"/>
      <c r="FKI930" s="477"/>
      <c r="FKJ930" s="477"/>
      <c r="FKK930" s="477"/>
      <c r="FKL930" s="477"/>
      <c r="FKM930" s="477"/>
      <c r="FKN930" s="477"/>
      <c r="FKO930" s="477"/>
      <c r="FKP930" s="477"/>
      <c r="FKQ930" s="477"/>
      <c r="FKR930" s="477"/>
      <c r="FKS930" s="477"/>
      <c r="FKT930" s="477"/>
      <c r="FKU930" s="477"/>
      <c r="FKV930" s="477"/>
      <c r="FKW930" s="477"/>
      <c r="FKX930" s="477"/>
      <c r="FKY930" s="477"/>
      <c r="FKZ930" s="477"/>
      <c r="FLA930" s="477"/>
      <c r="FLB930" s="477"/>
      <c r="FLC930" s="477"/>
      <c r="FLD930" s="477"/>
      <c r="FLE930" s="477"/>
      <c r="FLF930" s="477"/>
      <c r="FLG930" s="477"/>
      <c r="FLH930" s="477"/>
      <c r="FLI930" s="477"/>
      <c r="FLJ930" s="477"/>
      <c r="FLK930" s="477"/>
      <c r="FLL930" s="477"/>
      <c r="FLM930" s="477"/>
      <c r="FLN930" s="477"/>
      <c r="FLO930" s="477"/>
      <c r="FLP930" s="477"/>
      <c r="FLQ930" s="477"/>
      <c r="FLR930" s="477"/>
      <c r="FLS930" s="477"/>
      <c r="FLT930" s="477"/>
      <c r="FLU930" s="477"/>
      <c r="FLV930" s="477"/>
      <c r="FLW930" s="477"/>
      <c r="FLX930" s="477"/>
      <c r="FLY930" s="477"/>
      <c r="FLZ930" s="477"/>
      <c r="FMA930" s="477"/>
      <c r="FMB930" s="477"/>
      <c r="FMC930" s="477"/>
      <c r="FMD930" s="477"/>
      <c r="FME930" s="477"/>
      <c r="FMF930" s="477"/>
      <c r="FMG930" s="477"/>
      <c r="FMH930" s="477"/>
      <c r="FMI930" s="477"/>
      <c r="FMJ930" s="477"/>
      <c r="FMK930" s="477"/>
      <c r="FML930" s="477"/>
      <c r="FMM930" s="477"/>
      <c r="FMN930" s="477"/>
      <c r="FMO930" s="477"/>
      <c r="FMP930" s="477"/>
      <c r="FMQ930" s="477"/>
      <c r="FMR930" s="477"/>
      <c r="FMS930" s="477"/>
      <c r="FMT930" s="477"/>
      <c r="FMU930" s="477"/>
      <c r="FMV930" s="477"/>
      <c r="FMW930" s="477"/>
      <c r="FMX930" s="477"/>
      <c r="FMY930" s="477"/>
      <c r="FMZ930" s="477"/>
      <c r="FNA930" s="477"/>
      <c r="FNB930" s="477"/>
      <c r="FNC930" s="477"/>
      <c r="FND930" s="477"/>
      <c r="FNE930" s="477"/>
      <c r="FNF930" s="477"/>
      <c r="FNG930" s="477"/>
      <c r="FNH930" s="477"/>
      <c r="FNI930" s="477"/>
      <c r="FNJ930" s="477"/>
      <c r="FNK930" s="477"/>
      <c r="FNL930" s="477"/>
      <c r="FNM930" s="477"/>
      <c r="FNN930" s="477"/>
      <c r="FNO930" s="477"/>
      <c r="FNP930" s="477"/>
      <c r="FNQ930" s="477"/>
      <c r="FNR930" s="477"/>
      <c r="FNS930" s="477"/>
      <c r="FNT930" s="477"/>
      <c r="FNU930" s="477"/>
      <c r="FNV930" s="477"/>
      <c r="FNW930" s="477"/>
      <c r="FNX930" s="477"/>
      <c r="FNY930" s="477"/>
      <c r="FNZ930" s="477"/>
      <c r="FOA930" s="477"/>
      <c r="FOB930" s="477"/>
      <c r="FOC930" s="477"/>
      <c r="FOD930" s="477"/>
      <c r="FOE930" s="477"/>
      <c r="FOF930" s="477"/>
      <c r="FOG930" s="477"/>
      <c r="FOH930" s="477"/>
      <c r="FOI930" s="477"/>
      <c r="FOJ930" s="477"/>
      <c r="FOK930" s="477"/>
      <c r="FOL930" s="477"/>
      <c r="FOM930" s="477"/>
      <c r="FON930" s="477"/>
      <c r="FOO930" s="477"/>
      <c r="FOP930" s="477"/>
      <c r="FOQ930" s="477"/>
      <c r="FOR930" s="477"/>
      <c r="FOS930" s="477"/>
      <c r="FOT930" s="477"/>
      <c r="FOU930" s="477"/>
      <c r="FOV930" s="477"/>
      <c r="FOW930" s="477"/>
      <c r="FOX930" s="477"/>
      <c r="FOY930" s="477"/>
      <c r="FOZ930" s="477"/>
      <c r="FPA930" s="477"/>
      <c r="FPB930" s="477"/>
      <c r="FPC930" s="477"/>
      <c r="FPD930" s="477"/>
      <c r="FPE930" s="477"/>
      <c r="FPF930" s="477"/>
      <c r="FPG930" s="477"/>
      <c r="FPH930" s="477"/>
      <c r="FPI930" s="477"/>
      <c r="FPJ930" s="477"/>
      <c r="FPK930" s="477"/>
      <c r="FPL930" s="477"/>
      <c r="FPM930" s="477"/>
      <c r="FPN930" s="477"/>
      <c r="FPO930" s="477"/>
      <c r="FPP930" s="477"/>
      <c r="FPQ930" s="477"/>
      <c r="FPR930" s="477"/>
      <c r="FPS930" s="477"/>
      <c r="FPT930" s="477"/>
      <c r="FPU930" s="477"/>
      <c r="FPV930" s="477"/>
      <c r="FPW930" s="477"/>
      <c r="FPX930" s="477"/>
      <c r="FPY930" s="477"/>
      <c r="FPZ930" s="477"/>
      <c r="FQA930" s="477"/>
      <c r="FQB930" s="477"/>
      <c r="FQC930" s="477"/>
      <c r="FQD930" s="477"/>
      <c r="FQE930" s="477"/>
      <c r="FQF930" s="477"/>
      <c r="FQG930" s="477"/>
      <c r="FQH930" s="477"/>
      <c r="FQI930" s="477"/>
      <c r="FQJ930" s="477"/>
      <c r="FQK930" s="477"/>
      <c r="FQL930" s="477"/>
      <c r="FQM930" s="477"/>
      <c r="FQN930" s="477"/>
      <c r="FQO930" s="477"/>
      <c r="FQP930" s="477"/>
      <c r="FQQ930" s="477"/>
      <c r="FQR930" s="477"/>
      <c r="FQS930" s="477"/>
      <c r="FQT930" s="477"/>
      <c r="FQU930" s="477"/>
      <c r="FQV930" s="477"/>
      <c r="FQW930" s="477"/>
      <c r="FQX930" s="477"/>
      <c r="FQY930" s="477"/>
      <c r="FQZ930" s="477"/>
      <c r="FRA930" s="477"/>
      <c r="FRB930" s="477"/>
      <c r="FRC930" s="477"/>
      <c r="FRD930" s="477"/>
      <c r="FRE930" s="477"/>
      <c r="FRF930" s="477"/>
      <c r="FRG930" s="477"/>
      <c r="FRH930" s="477"/>
      <c r="FRI930" s="477"/>
      <c r="FRJ930" s="477"/>
      <c r="FRK930" s="477"/>
      <c r="FRL930" s="477"/>
      <c r="FRM930" s="477"/>
      <c r="FRN930" s="477"/>
      <c r="FRO930" s="477"/>
      <c r="FRP930" s="477"/>
      <c r="FRQ930" s="477"/>
      <c r="FRR930" s="477"/>
      <c r="FRS930" s="477"/>
      <c r="FRT930" s="477"/>
      <c r="FRU930" s="477"/>
      <c r="FRV930" s="477"/>
      <c r="FRW930" s="477"/>
      <c r="FRX930" s="477"/>
      <c r="FRY930" s="477"/>
      <c r="FRZ930" s="477"/>
      <c r="FSA930" s="477"/>
      <c r="FSB930" s="477"/>
      <c r="FSC930" s="477"/>
      <c r="FSD930" s="477"/>
      <c r="FSE930" s="477"/>
      <c r="FSF930" s="477"/>
      <c r="FSG930" s="477"/>
      <c r="FSH930" s="477"/>
      <c r="FSI930" s="477"/>
      <c r="FSJ930" s="477"/>
      <c r="FSK930" s="477"/>
      <c r="FSL930" s="477"/>
      <c r="FSM930" s="477"/>
      <c r="FSN930" s="477"/>
      <c r="FSO930" s="477"/>
      <c r="FSP930" s="477"/>
      <c r="FSQ930" s="477"/>
      <c r="FSR930" s="477"/>
      <c r="FSS930" s="477"/>
      <c r="FST930" s="477"/>
      <c r="FSU930" s="477"/>
      <c r="FSV930" s="477"/>
      <c r="FSW930" s="477"/>
      <c r="FSX930" s="477"/>
      <c r="FSY930" s="477"/>
      <c r="FSZ930" s="477"/>
      <c r="FTA930" s="477"/>
      <c r="FTB930" s="477"/>
      <c r="FTC930" s="477"/>
      <c r="FTD930" s="477"/>
      <c r="FTE930" s="477"/>
      <c r="FTF930" s="477"/>
      <c r="FTG930" s="477"/>
      <c r="FTH930" s="477"/>
      <c r="FTI930" s="477"/>
      <c r="FTJ930" s="477"/>
      <c r="FTK930" s="477"/>
      <c r="FTL930" s="477"/>
      <c r="FTM930" s="477"/>
      <c r="FTN930" s="477"/>
      <c r="FTO930" s="477"/>
      <c r="FTP930" s="477"/>
      <c r="FTQ930" s="477"/>
      <c r="FTR930" s="477"/>
      <c r="FTS930" s="477"/>
      <c r="FTT930" s="477"/>
      <c r="FTU930" s="477"/>
      <c r="FTV930" s="477"/>
      <c r="FTW930" s="477"/>
      <c r="FTX930" s="477"/>
      <c r="FTY930" s="477"/>
      <c r="FTZ930" s="477"/>
      <c r="FUA930" s="477"/>
      <c r="FUB930" s="477"/>
      <c r="FUC930" s="477"/>
      <c r="FUD930" s="477"/>
      <c r="FUE930" s="477"/>
      <c r="FUF930" s="477"/>
      <c r="FUG930" s="477"/>
      <c r="FUH930" s="477"/>
      <c r="FUI930" s="477"/>
      <c r="FUJ930" s="477"/>
      <c r="FUK930" s="477"/>
      <c r="FUL930" s="477"/>
      <c r="FUM930" s="477"/>
      <c r="FUN930" s="477"/>
      <c r="FUO930" s="477"/>
      <c r="FUP930" s="477"/>
      <c r="FUQ930" s="477"/>
      <c r="FUR930" s="477"/>
      <c r="FUS930" s="477"/>
      <c r="FUT930" s="477"/>
      <c r="FUU930" s="477"/>
      <c r="FUV930" s="477"/>
      <c r="FUW930" s="477"/>
      <c r="FUX930" s="477"/>
      <c r="FUY930" s="477"/>
      <c r="FUZ930" s="477"/>
      <c r="FVA930" s="477"/>
      <c r="FVB930" s="477"/>
      <c r="FVC930" s="477"/>
      <c r="FVD930" s="477"/>
      <c r="FVE930" s="477"/>
      <c r="FVF930" s="477"/>
      <c r="FVG930" s="477"/>
      <c r="FVH930" s="477"/>
      <c r="FVI930" s="477"/>
      <c r="FVJ930" s="477"/>
      <c r="FVK930" s="477"/>
      <c r="FVL930" s="477"/>
      <c r="FVM930" s="477"/>
      <c r="FVN930" s="477"/>
      <c r="FVO930" s="477"/>
      <c r="FVP930" s="477"/>
      <c r="FVQ930" s="477"/>
      <c r="FVR930" s="477"/>
      <c r="FVS930" s="477"/>
      <c r="FVT930" s="477"/>
      <c r="FVU930" s="477"/>
      <c r="FVV930" s="477"/>
      <c r="FVW930" s="477"/>
      <c r="FVX930" s="477"/>
      <c r="FVY930" s="477"/>
      <c r="FVZ930" s="477"/>
      <c r="FWA930" s="477"/>
      <c r="FWB930" s="477"/>
      <c r="FWC930" s="477"/>
      <c r="FWD930" s="477"/>
      <c r="FWE930" s="477"/>
      <c r="FWF930" s="477"/>
      <c r="FWG930" s="477"/>
      <c r="FWH930" s="477"/>
      <c r="FWI930" s="477"/>
      <c r="FWJ930" s="477"/>
      <c r="FWK930" s="477"/>
      <c r="FWL930" s="477"/>
      <c r="FWM930" s="477"/>
      <c r="FWN930" s="477"/>
      <c r="FWO930" s="477"/>
      <c r="FWP930" s="477"/>
      <c r="FWQ930" s="477"/>
      <c r="FWR930" s="477"/>
      <c r="FWS930" s="477"/>
      <c r="FWT930" s="477"/>
      <c r="FWU930" s="477"/>
      <c r="FWV930" s="477"/>
      <c r="FWW930" s="477"/>
      <c r="FWX930" s="477"/>
      <c r="FWY930" s="477"/>
      <c r="FWZ930" s="477"/>
      <c r="FXA930" s="477"/>
      <c r="FXB930" s="477"/>
      <c r="FXC930" s="477"/>
      <c r="FXD930" s="477"/>
      <c r="FXE930" s="477"/>
      <c r="FXF930" s="477"/>
      <c r="FXG930" s="477"/>
      <c r="FXH930" s="477"/>
      <c r="FXI930" s="477"/>
      <c r="FXJ930" s="477"/>
      <c r="FXK930" s="477"/>
      <c r="FXL930" s="477"/>
      <c r="FXM930" s="477"/>
      <c r="FXN930" s="477"/>
      <c r="FXO930" s="477"/>
      <c r="FXP930" s="477"/>
      <c r="FXQ930" s="477"/>
      <c r="FXR930" s="477"/>
      <c r="FXS930" s="477"/>
      <c r="FXT930" s="477"/>
      <c r="FXU930" s="477"/>
      <c r="FXV930" s="477"/>
      <c r="FXW930" s="477"/>
      <c r="FXX930" s="477"/>
      <c r="FXY930" s="477"/>
      <c r="FXZ930" s="477"/>
      <c r="FYA930" s="477"/>
      <c r="FYB930" s="477"/>
      <c r="FYC930" s="477"/>
      <c r="FYD930" s="477"/>
      <c r="FYE930" s="477"/>
      <c r="FYF930" s="477"/>
      <c r="FYG930" s="477"/>
      <c r="FYH930" s="477"/>
      <c r="FYI930" s="477"/>
      <c r="FYJ930" s="477"/>
      <c r="FYK930" s="477"/>
      <c r="FYL930" s="477"/>
      <c r="FYM930" s="477"/>
      <c r="FYN930" s="477"/>
      <c r="FYO930" s="477"/>
      <c r="FYP930" s="477"/>
      <c r="FYQ930" s="477"/>
      <c r="FYR930" s="477"/>
      <c r="FYS930" s="477"/>
      <c r="FYT930" s="477"/>
      <c r="FYU930" s="477"/>
      <c r="FYV930" s="477"/>
      <c r="FYW930" s="477"/>
      <c r="FYX930" s="477"/>
      <c r="FYY930" s="477"/>
      <c r="FYZ930" s="477"/>
      <c r="FZA930" s="477"/>
      <c r="FZB930" s="477"/>
      <c r="FZC930" s="477"/>
      <c r="FZD930" s="477"/>
      <c r="FZE930" s="477"/>
      <c r="FZF930" s="477"/>
      <c r="FZG930" s="477"/>
      <c r="FZH930" s="477"/>
      <c r="FZI930" s="477"/>
      <c r="FZJ930" s="477"/>
      <c r="FZK930" s="477"/>
      <c r="FZL930" s="477"/>
      <c r="FZM930" s="477"/>
      <c r="FZN930" s="477"/>
      <c r="FZO930" s="477"/>
      <c r="FZP930" s="477"/>
      <c r="FZQ930" s="477"/>
      <c r="FZR930" s="477"/>
      <c r="FZS930" s="477"/>
      <c r="FZT930" s="477"/>
      <c r="FZU930" s="477"/>
      <c r="FZV930" s="477"/>
      <c r="FZW930" s="477"/>
      <c r="FZX930" s="477"/>
      <c r="FZY930" s="477"/>
      <c r="FZZ930" s="477"/>
      <c r="GAA930" s="477"/>
      <c r="GAB930" s="477"/>
      <c r="GAC930" s="477"/>
      <c r="GAD930" s="477"/>
      <c r="GAE930" s="477"/>
      <c r="GAF930" s="477"/>
      <c r="GAG930" s="477"/>
      <c r="GAH930" s="477"/>
      <c r="GAI930" s="477"/>
      <c r="GAJ930" s="477"/>
      <c r="GAK930" s="477"/>
      <c r="GAL930" s="477"/>
      <c r="GAM930" s="477"/>
      <c r="GAN930" s="477"/>
      <c r="GAO930" s="477"/>
      <c r="GAP930" s="477"/>
      <c r="GAQ930" s="477"/>
      <c r="GAR930" s="477"/>
      <c r="GAS930" s="477"/>
      <c r="GAT930" s="477"/>
      <c r="GAU930" s="477"/>
      <c r="GAV930" s="477"/>
      <c r="GAW930" s="477"/>
      <c r="GAX930" s="477"/>
      <c r="GAY930" s="477"/>
      <c r="GAZ930" s="477"/>
      <c r="GBA930" s="477"/>
      <c r="GBB930" s="477"/>
      <c r="GBC930" s="477"/>
      <c r="GBD930" s="477"/>
      <c r="GBE930" s="477"/>
      <c r="GBF930" s="477"/>
      <c r="GBG930" s="477"/>
      <c r="GBH930" s="477"/>
      <c r="GBI930" s="477"/>
      <c r="GBJ930" s="477"/>
      <c r="GBK930" s="477"/>
      <c r="GBL930" s="477"/>
      <c r="GBM930" s="477"/>
      <c r="GBN930" s="477"/>
      <c r="GBO930" s="477"/>
      <c r="GBP930" s="477"/>
      <c r="GBQ930" s="477"/>
      <c r="GBR930" s="477"/>
      <c r="GBS930" s="477"/>
      <c r="GBT930" s="477"/>
      <c r="GBU930" s="477"/>
      <c r="GBV930" s="477"/>
      <c r="GBW930" s="477"/>
      <c r="GBX930" s="477"/>
      <c r="GBY930" s="477"/>
      <c r="GBZ930" s="477"/>
      <c r="GCA930" s="477"/>
      <c r="GCB930" s="477"/>
      <c r="GCC930" s="477"/>
      <c r="GCD930" s="477"/>
      <c r="GCE930" s="477"/>
      <c r="GCF930" s="477"/>
      <c r="GCG930" s="477"/>
      <c r="GCH930" s="477"/>
      <c r="GCI930" s="477"/>
      <c r="GCJ930" s="477"/>
      <c r="GCK930" s="477"/>
      <c r="GCL930" s="477"/>
      <c r="GCM930" s="477"/>
      <c r="GCN930" s="477"/>
      <c r="GCO930" s="477"/>
      <c r="GCP930" s="477"/>
      <c r="GCQ930" s="477"/>
      <c r="GCR930" s="477"/>
      <c r="GCS930" s="477"/>
      <c r="GCT930" s="477"/>
      <c r="GCU930" s="477"/>
      <c r="GCV930" s="477"/>
      <c r="GCW930" s="477"/>
      <c r="GCX930" s="477"/>
      <c r="GCY930" s="477"/>
      <c r="GCZ930" s="477"/>
      <c r="GDA930" s="477"/>
      <c r="GDB930" s="477"/>
      <c r="GDC930" s="477"/>
      <c r="GDD930" s="477"/>
      <c r="GDE930" s="477"/>
      <c r="GDF930" s="477"/>
      <c r="GDG930" s="477"/>
      <c r="GDH930" s="477"/>
      <c r="GDI930" s="477"/>
      <c r="GDJ930" s="477"/>
      <c r="GDK930" s="477"/>
      <c r="GDL930" s="477"/>
      <c r="GDM930" s="477"/>
      <c r="GDN930" s="477"/>
      <c r="GDO930" s="477"/>
      <c r="GDP930" s="477"/>
      <c r="GDQ930" s="477"/>
      <c r="GDR930" s="477"/>
      <c r="GDS930" s="477"/>
      <c r="GDT930" s="477"/>
      <c r="GDU930" s="477"/>
      <c r="GDV930" s="477"/>
      <c r="GDW930" s="477"/>
      <c r="GDX930" s="477"/>
      <c r="GDY930" s="477"/>
      <c r="GDZ930" s="477"/>
      <c r="GEA930" s="477"/>
      <c r="GEB930" s="477"/>
      <c r="GEC930" s="477"/>
      <c r="GED930" s="477"/>
      <c r="GEE930" s="477"/>
      <c r="GEF930" s="477"/>
      <c r="GEG930" s="477"/>
      <c r="GEH930" s="477"/>
      <c r="GEI930" s="477"/>
      <c r="GEJ930" s="477"/>
      <c r="GEK930" s="477"/>
      <c r="GEL930" s="477"/>
      <c r="GEM930" s="477"/>
      <c r="GEN930" s="477"/>
      <c r="GEO930" s="477"/>
      <c r="GEP930" s="477"/>
      <c r="GEQ930" s="477"/>
      <c r="GER930" s="477"/>
      <c r="GES930" s="477"/>
      <c r="GET930" s="477"/>
      <c r="GEU930" s="477"/>
      <c r="GEV930" s="477"/>
      <c r="GEW930" s="477"/>
      <c r="GEX930" s="477"/>
      <c r="GEY930" s="477"/>
      <c r="GEZ930" s="477"/>
      <c r="GFA930" s="477"/>
      <c r="GFB930" s="477"/>
      <c r="GFC930" s="477"/>
      <c r="GFD930" s="477"/>
      <c r="GFE930" s="477"/>
      <c r="GFF930" s="477"/>
      <c r="GFG930" s="477"/>
      <c r="GFH930" s="477"/>
      <c r="GFI930" s="477"/>
      <c r="GFJ930" s="477"/>
      <c r="GFK930" s="477"/>
      <c r="GFL930" s="477"/>
      <c r="GFM930" s="477"/>
      <c r="GFN930" s="477"/>
      <c r="GFO930" s="477"/>
      <c r="GFP930" s="477"/>
      <c r="GFQ930" s="477"/>
      <c r="GFR930" s="477"/>
      <c r="GFS930" s="477"/>
      <c r="GFT930" s="477"/>
      <c r="GFU930" s="477"/>
      <c r="GFV930" s="477"/>
      <c r="GFW930" s="477"/>
      <c r="GFX930" s="477"/>
      <c r="GFY930" s="477"/>
      <c r="GFZ930" s="477"/>
      <c r="GGA930" s="477"/>
      <c r="GGB930" s="477"/>
      <c r="GGC930" s="477"/>
      <c r="GGD930" s="477"/>
      <c r="GGE930" s="477"/>
      <c r="GGF930" s="477"/>
      <c r="GGG930" s="477"/>
      <c r="GGH930" s="477"/>
      <c r="GGI930" s="477"/>
      <c r="GGJ930" s="477"/>
      <c r="GGK930" s="477"/>
      <c r="GGL930" s="477"/>
      <c r="GGM930" s="477"/>
      <c r="GGN930" s="477"/>
      <c r="GGO930" s="477"/>
      <c r="GGP930" s="477"/>
      <c r="GGQ930" s="477"/>
      <c r="GGR930" s="477"/>
      <c r="GGS930" s="477"/>
      <c r="GGT930" s="477"/>
      <c r="GGU930" s="477"/>
      <c r="GGV930" s="477"/>
      <c r="GGW930" s="477"/>
      <c r="GGX930" s="477"/>
      <c r="GGY930" s="477"/>
      <c r="GGZ930" s="477"/>
      <c r="GHA930" s="477"/>
      <c r="GHB930" s="477"/>
      <c r="GHC930" s="477"/>
      <c r="GHD930" s="477"/>
      <c r="GHE930" s="477"/>
      <c r="GHF930" s="477"/>
      <c r="GHG930" s="477"/>
      <c r="GHH930" s="477"/>
      <c r="GHI930" s="477"/>
      <c r="GHJ930" s="477"/>
      <c r="GHK930" s="477"/>
      <c r="GHL930" s="477"/>
      <c r="GHM930" s="477"/>
      <c r="GHN930" s="477"/>
      <c r="GHO930" s="477"/>
      <c r="GHP930" s="477"/>
      <c r="GHQ930" s="477"/>
      <c r="GHR930" s="477"/>
      <c r="GHS930" s="477"/>
      <c r="GHT930" s="477"/>
      <c r="GHU930" s="477"/>
      <c r="GHV930" s="477"/>
      <c r="GHW930" s="477"/>
      <c r="GHX930" s="477"/>
      <c r="GHY930" s="477"/>
      <c r="GHZ930" s="477"/>
      <c r="GIA930" s="477"/>
      <c r="GIB930" s="477"/>
      <c r="GIC930" s="477"/>
      <c r="GID930" s="477"/>
      <c r="GIE930" s="477"/>
      <c r="GIF930" s="477"/>
      <c r="GIG930" s="477"/>
      <c r="GIH930" s="477"/>
      <c r="GII930" s="477"/>
      <c r="GIJ930" s="477"/>
      <c r="GIK930" s="477"/>
      <c r="GIL930" s="477"/>
      <c r="GIM930" s="477"/>
      <c r="GIN930" s="477"/>
      <c r="GIO930" s="477"/>
      <c r="GIP930" s="477"/>
      <c r="GIQ930" s="477"/>
      <c r="GIR930" s="477"/>
      <c r="GIS930" s="477"/>
      <c r="GIT930" s="477"/>
      <c r="GIU930" s="477"/>
      <c r="GIV930" s="477"/>
      <c r="GIW930" s="477"/>
      <c r="GIX930" s="477"/>
      <c r="GIY930" s="477"/>
      <c r="GIZ930" s="477"/>
      <c r="GJA930" s="477"/>
      <c r="GJB930" s="477"/>
      <c r="GJC930" s="477"/>
      <c r="GJD930" s="477"/>
      <c r="GJE930" s="477"/>
      <c r="GJF930" s="477"/>
      <c r="GJG930" s="477"/>
      <c r="GJH930" s="477"/>
      <c r="GJI930" s="477"/>
      <c r="GJJ930" s="477"/>
      <c r="GJK930" s="477"/>
      <c r="GJL930" s="477"/>
      <c r="GJM930" s="477"/>
      <c r="GJN930" s="477"/>
      <c r="GJO930" s="477"/>
      <c r="GJP930" s="477"/>
      <c r="GJQ930" s="477"/>
      <c r="GJR930" s="477"/>
      <c r="GJS930" s="477"/>
      <c r="GJT930" s="477"/>
      <c r="GJU930" s="477"/>
      <c r="GJV930" s="477"/>
      <c r="GJW930" s="477"/>
      <c r="GJX930" s="477"/>
      <c r="GJY930" s="477"/>
      <c r="GJZ930" s="477"/>
      <c r="GKA930" s="477"/>
      <c r="GKB930" s="477"/>
      <c r="GKC930" s="477"/>
      <c r="GKD930" s="477"/>
      <c r="GKE930" s="477"/>
      <c r="GKF930" s="477"/>
      <c r="GKG930" s="477"/>
      <c r="GKH930" s="477"/>
      <c r="GKI930" s="477"/>
      <c r="GKJ930" s="477"/>
      <c r="GKK930" s="477"/>
      <c r="GKL930" s="477"/>
      <c r="GKM930" s="477"/>
      <c r="GKN930" s="477"/>
      <c r="GKO930" s="477"/>
      <c r="GKP930" s="477"/>
      <c r="GKQ930" s="477"/>
      <c r="GKR930" s="477"/>
      <c r="GKS930" s="477"/>
      <c r="GKT930" s="477"/>
      <c r="GKU930" s="477"/>
      <c r="GKV930" s="477"/>
      <c r="GKW930" s="477"/>
      <c r="GKX930" s="477"/>
      <c r="GKY930" s="477"/>
      <c r="GKZ930" s="477"/>
      <c r="GLA930" s="477"/>
      <c r="GLB930" s="477"/>
      <c r="GLC930" s="477"/>
      <c r="GLD930" s="477"/>
      <c r="GLE930" s="477"/>
      <c r="GLF930" s="477"/>
      <c r="GLG930" s="477"/>
      <c r="GLH930" s="477"/>
      <c r="GLI930" s="477"/>
      <c r="GLJ930" s="477"/>
      <c r="GLK930" s="477"/>
      <c r="GLL930" s="477"/>
      <c r="GLM930" s="477"/>
      <c r="GLN930" s="477"/>
      <c r="GLO930" s="477"/>
      <c r="GLP930" s="477"/>
      <c r="GLQ930" s="477"/>
      <c r="GLR930" s="477"/>
      <c r="GLS930" s="477"/>
      <c r="GLT930" s="477"/>
      <c r="GLU930" s="477"/>
      <c r="GLV930" s="477"/>
      <c r="GLW930" s="477"/>
      <c r="GLX930" s="477"/>
      <c r="GLY930" s="477"/>
      <c r="GLZ930" s="477"/>
      <c r="GMA930" s="477"/>
      <c r="GMB930" s="477"/>
      <c r="GMC930" s="477"/>
      <c r="GMD930" s="477"/>
      <c r="GME930" s="477"/>
      <c r="GMF930" s="477"/>
      <c r="GMG930" s="477"/>
      <c r="GMH930" s="477"/>
      <c r="GMI930" s="477"/>
      <c r="GMJ930" s="477"/>
      <c r="GMK930" s="477"/>
      <c r="GML930" s="477"/>
      <c r="GMM930" s="477"/>
      <c r="GMN930" s="477"/>
      <c r="GMO930" s="477"/>
      <c r="GMP930" s="477"/>
      <c r="GMQ930" s="477"/>
      <c r="GMR930" s="477"/>
      <c r="GMS930" s="477"/>
      <c r="GMT930" s="477"/>
      <c r="GMU930" s="477"/>
      <c r="GMV930" s="477"/>
      <c r="GMW930" s="477"/>
      <c r="GMX930" s="477"/>
      <c r="GMY930" s="477"/>
      <c r="GMZ930" s="477"/>
      <c r="GNA930" s="477"/>
      <c r="GNB930" s="477"/>
      <c r="GNC930" s="477"/>
      <c r="GND930" s="477"/>
      <c r="GNE930" s="477"/>
      <c r="GNF930" s="477"/>
      <c r="GNG930" s="477"/>
      <c r="GNH930" s="477"/>
      <c r="GNI930" s="477"/>
      <c r="GNJ930" s="477"/>
      <c r="GNK930" s="477"/>
      <c r="GNL930" s="477"/>
      <c r="GNM930" s="477"/>
      <c r="GNN930" s="477"/>
      <c r="GNO930" s="477"/>
      <c r="GNP930" s="477"/>
      <c r="GNQ930" s="477"/>
      <c r="GNR930" s="477"/>
      <c r="GNS930" s="477"/>
      <c r="GNT930" s="477"/>
      <c r="GNU930" s="477"/>
      <c r="GNV930" s="477"/>
      <c r="GNW930" s="477"/>
      <c r="GNX930" s="477"/>
      <c r="GNY930" s="477"/>
      <c r="GNZ930" s="477"/>
      <c r="GOA930" s="477"/>
      <c r="GOB930" s="477"/>
      <c r="GOC930" s="477"/>
      <c r="GOD930" s="477"/>
      <c r="GOE930" s="477"/>
      <c r="GOF930" s="477"/>
      <c r="GOG930" s="477"/>
      <c r="GOH930" s="477"/>
      <c r="GOI930" s="477"/>
      <c r="GOJ930" s="477"/>
      <c r="GOK930" s="477"/>
      <c r="GOL930" s="477"/>
      <c r="GOM930" s="477"/>
      <c r="GON930" s="477"/>
      <c r="GOO930" s="477"/>
      <c r="GOP930" s="477"/>
      <c r="GOQ930" s="477"/>
      <c r="GOR930" s="477"/>
      <c r="GOS930" s="477"/>
      <c r="GOT930" s="477"/>
      <c r="GOU930" s="477"/>
      <c r="GOV930" s="477"/>
      <c r="GOW930" s="477"/>
      <c r="GOX930" s="477"/>
      <c r="GOY930" s="477"/>
      <c r="GOZ930" s="477"/>
      <c r="GPA930" s="477"/>
      <c r="GPB930" s="477"/>
      <c r="GPC930" s="477"/>
      <c r="GPD930" s="477"/>
      <c r="GPE930" s="477"/>
      <c r="GPF930" s="477"/>
      <c r="GPG930" s="477"/>
      <c r="GPH930" s="477"/>
      <c r="GPI930" s="477"/>
      <c r="GPJ930" s="477"/>
      <c r="GPK930" s="477"/>
      <c r="GPL930" s="477"/>
      <c r="GPM930" s="477"/>
      <c r="GPN930" s="477"/>
      <c r="GPO930" s="477"/>
      <c r="GPP930" s="477"/>
      <c r="GPQ930" s="477"/>
      <c r="GPR930" s="477"/>
      <c r="GPS930" s="477"/>
      <c r="GPT930" s="477"/>
      <c r="GPU930" s="477"/>
      <c r="GPV930" s="477"/>
      <c r="GPW930" s="477"/>
      <c r="GPX930" s="477"/>
      <c r="GPY930" s="477"/>
      <c r="GPZ930" s="477"/>
      <c r="GQA930" s="477"/>
      <c r="GQB930" s="477"/>
      <c r="GQC930" s="477"/>
      <c r="GQD930" s="477"/>
      <c r="GQE930" s="477"/>
      <c r="GQF930" s="477"/>
      <c r="GQG930" s="477"/>
      <c r="GQH930" s="477"/>
      <c r="GQI930" s="477"/>
      <c r="GQJ930" s="477"/>
      <c r="GQK930" s="477"/>
      <c r="GQL930" s="477"/>
      <c r="GQM930" s="477"/>
      <c r="GQN930" s="477"/>
      <c r="GQO930" s="477"/>
      <c r="GQP930" s="477"/>
      <c r="GQQ930" s="477"/>
      <c r="GQR930" s="477"/>
      <c r="GQS930" s="477"/>
      <c r="GQT930" s="477"/>
      <c r="GQU930" s="477"/>
      <c r="GQV930" s="477"/>
      <c r="GQW930" s="477"/>
      <c r="GQX930" s="477"/>
      <c r="GQY930" s="477"/>
      <c r="GQZ930" s="477"/>
      <c r="GRA930" s="477"/>
      <c r="GRB930" s="477"/>
      <c r="GRC930" s="477"/>
      <c r="GRD930" s="477"/>
      <c r="GRE930" s="477"/>
      <c r="GRF930" s="477"/>
      <c r="GRG930" s="477"/>
      <c r="GRH930" s="477"/>
      <c r="GRI930" s="477"/>
      <c r="GRJ930" s="477"/>
      <c r="GRK930" s="477"/>
      <c r="GRL930" s="477"/>
      <c r="GRM930" s="477"/>
      <c r="GRN930" s="477"/>
      <c r="GRO930" s="477"/>
      <c r="GRP930" s="477"/>
      <c r="GRQ930" s="477"/>
      <c r="GRR930" s="477"/>
      <c r="GRS930" s="477"/>
      <c r="GRT930" s="477"/>
      <c r="GRU930" s="477"/>
      <c r="GRV930" s="477"/>
      <c r="GRW930" s="477"/>
      <c r="GRX930" s="477"/>
      <c r="GRY930" s="477"/>
      <c r="GRZ930" s="477"/>
      <c r="GSA930" s="477"/>
      <c r="GSB930" s="477"/>
      <c r="GSC930" s="477"/>
      <c r="GSD930" s="477"/>
      <c r="GSE930" s="477"/>
      <c r="GSF930" s="477"/>
      <c r="GSG930" s="477"/>
      <c r="GSH930" s="477"/>
      <c r="GSI930" s="477"/>
      <c r="GSJ930" s="477"/>
      <c r="GSK930" s="477"/>
      <c r="GSL930" s="477"/>
      <c r="GSM930" s="477"/>
      <c r="GSN930" s="477"/>
      <c r="GSO930" s="477"/>
      <c r="GSP930" s="477"/>
      <c r="GSQ930" s="477"/>
      <c r="GSR930" s="477"/>
      <c r="GSS930" s="477"/>
      <c r="GST930" s="477"/>
      <c r="GSU930" s="477"/>
      <c r="GSV930" s="477"/>
      <c r="GSW930" s="477"/>
      <c r="GSX930" s="477"/>
      <c r="GSY930" s="477"/>
      <c r="GSZ930" s="477"/>
      <c r="GTA930" s="477"/>
      <c r="GTB930" s="477"/>
      <c r="GTC930" s="477"/>
      <c r="GTD930" s="477"/>
      <c r="GTE930" s="477"/>
      <c r="GTF930" s="477"/>
      <c r="GTG930" s="477"/>
      <c r="GTH930" s="477"/>
      <c r="GTI930" s="477"/>
      <c r="GTJ930" s="477"/>
      <c r="GTK930" s="477"/>
      <c r="GTL930" s="477"/>
      <c r="GTM930" s="477"/>
      <c r="GTN930" s="477"/>
      <c r="GTO930" s="477"/>
      <c r="GTP930" s="477"/>
      <c r="GTQ930" s="477"/>
      <c r="GTR930" s="477"/>
      <c r="GTS930" s="477"/>
      <c r="GTT930" s="477"/>
      <c r="GTU930" s="477"/>
      <c r="GTV930" s="477"/>
      <c r="GTW930" s="477"/>
      <c r="GTX930" s="477"/>
      <c r="GTY930" s="477"/>
      <c r="GTZ930" s="477"/>
      <c r="GUA930" s="477"/>
      <c r="GUB930" s="477"/>
      <c r="GUC930" s="477"/>
      <c r="GUD930" s="477"/>
      <c r="GUE930" s="477"/>
      <c r="GUF930" s="477"/>
      <c r="GUG930" s="477"/>
      <c r="GUH930" s="477"/>
      <c r="GUI930" s="477"/>
      <c r="GUJ930" s="477"/>
      <c r="GUK930" s="477"/>
      <c r="GUL930" s="477"/>
      <c r="GUM930" s="477"/>
      <c r="GUN930" s="477"/>
      <c r="GUO930" s="477"/>
      <c r="GUP930" s="477"/>
      <c r="GUQ930" s="477"/>
      <c r="GUR930" s="477"/>
      <c r="GUS930" s="477"/>
      <c r="GUT930" s="477"/>
      <c r="GUU930" s="477"/>
      <c r="GUV930" s="477"/>
      <c r="GUW930" s="477"/>
      <c r="GUX930" s="477"/>
      <c r="GUY930" s="477"/>
      <c r="GUZ930" s="477"/>
      <c r="GVA930" s="477"/>
      <c r="GVB930" s="477"/>
      <c r="GVC930" s="477"/>
      <c r="GVD930" s="477"/>
      <c r="GVE930" s="477"/>
      <c r="GVF930" s="477"/>
      <c r="GVG930" s="477"/>
      <c r="GVH930" s="477"/>
      <c r="GVI930" s="477"/>
      <c r="GVJ930" s="477"/>
      <c r="GVK930" s="477"/>
      <c r="GVL930" s="477"/>
      <c r="GVM930" s="477"/>
      <c r="GVN930" s="477"/>
      <c r="GVO930" s="477"/>
      <c r="GVP930" s="477"/>
      <c r="GVQ930" s="477"/>
      <c r="GVR930" s="477"/>
      <c r="GVS930" s="477"/>
      <c r="GVT930" s="477"/>
      <c r="GVU930" s="477"/>
      <c r="GVV930" s="477"/>
      <c r="GVW930" s="477"/>
      <c r="GVX930" s="477"/>
      <c r="GVY930" s="477"/>
      <c r="GVZ930" s="477"/>
      <c r="GWA930" s="477"/>
      <c r="GWB930" s="477"/>
      <c r="GWC930" s="477"/>
      <c r="GWD930" s="477"/>
      <c r="GWE930" s="477"/>
      <c r="GWF930" s="477"/>
      <c r="GWG930" s="477"/>
      <c r="GWH930" s="477"/>
      <c r="GWI930" s="477"/>
      <c r="GWJ930" s="477"/>
      <c r="GWK930" s="477"/>
      <c r="GWL930" s="477"/>
      <c r="GWM930" s="477"/>
      <c r="GWN930" s="477"/>
      <c r="GWO930" s="477"/>
      <c r="GWP930" s="477"/>
      <c r="GWQ930" s="477"/>
      <c r="GWR930" s="477"/>
      <c r="GWS930" s="477"/>
      <c r="GWT930" s="477"/>
      <c r="GWU930" s="477"/>
      <c r="GWV930" s="477"/>
      <c r="GWW930" s="477"/>
      <c r="GWX930" s="477"/>
      <c r="GWY930" s="477"/>
      <c r="GWZ930" s="477"/>
      <c r="GXA930" s="477"/>
      <c r="GXB930" s="477"/>
      <c r="GXC930" s="477"/>
      <c r="GXD930" s="477"/>
      <c r="GXE930" s="477"/>
      <c r="GXF930" s="477"/>
      <c r="GXG930" s="477"/>
      <c r="GXH930" s="477"/>
      <c r="GXI930" s="477"/>
      <c r="GXJ930" s="477"/>
      <c r="GXK930" s="477"/>
      <c r="GXL930" s="477"/>
      <c r="GXM930" s="477"/>
      <c r="GXN930" s="477"/>
      <c r="GXO930" s="477"/>
      <c r="GXP930" s="477"/>
      <c r="GXQ930" s="477"/>
      <c r="GXR930" s="477"/>
      <c r="GXS930" s="477"/>
      <c r="GXT930" s="477"/>
      <c r="GXU930" s="477"/>
      <c r="GXV930" s="477"/>
      <c r="GXW930" s="477"/>
      <c r="GXX930" s="477"/>
      <c r="GXY930" s="477"/>
      <c r="GXZ930" s="477"/>
      <c r="GYA930" s="477"/>
      <c r="GYB930" s="477"/>
      <c r="GYC930" s="477"/>
      <c r="GYD930" s="477"/>
      <c r="GYE930" s="477"/>
      <c r="GYF930" s="477"/>
      <c r="GYG930" s="477"/>
      <c r="GYH930" s="477"/>
      <c r="GYI930" s="477"/>
      <c r="GYJ930" s="477"/>
      <c r="GYK930" s="477"/>
      <c r="GYL930" s="477"/>
      <c r="GYM930" s="477"/>
      <c r="GYN930" s="477"/>
      <c r="GYO930" s="477"/>
      <c r="GYP930" s="477"/>
      <c r="GYQ930" s="477"/>
      <c r="GYR930" s="477"/>
      <c r="GYS930" s="477"/>
      <c r="GYT930" s="477"/>
      <c r="GYU930" s="477"/>
      <c r="GYV930" s="477"/>
      <c r="GYW930" s="477"/>
      <c r="GYX930" s="477"/>
      <c r="GYY930" s="477"/>
      <c r="GYZ930" s="477"/>
      <c r="GZA930" s="477"/>
      <c r="GZB930" s="477"/>
      <c r="GZC930" s="477"/>
      <c r="GZD930" s="477"/>
      <c r="GZE930" s="477"/>
      <c r="GZF930" s="477"/>
      <c r="GZG930" s="477"/>
      <c r="GZH930" s="477"/>
      <c r="GZI930" s="477"/>
      <c r="GZJ930" s="477"/>
      <c r="GZK930" s="477"/>
      <c r="GZL930" s="477"/>
      <c r="GZM930" s="477"/>
      <c r="GZN930" s="477"/>
      <c r="GZO930" s="477"/>
      <c r="GZP930" s="477"/>
      <c r="GZQ930" s="477"/>
      <c r="GZR930" s="477"/>
      <c r="GZS930" s="477"/>
      <c r="GZT930" s="477"/>
      <c r="GZU930" s="477"/>
      <c r="GZV930" s="477"/>
      <c r="GZW930" s="477"/>
      <c r="GZX930" s="477"/>
      <c r="GZY930" s="477"/>
      <c r="GZZ930" s="477"/>
      <c r="HAA930" s="477"/>
      <c r="HAB930" s="477"/>
      <c r="HAC930" s="477"/>
      <c r="HAD930" s="477"/>
      <c r="HAE930" s="477"/>
      <c r="HAF930" s="477"/>
      <c r="HAG930" s="477"/>
      <c r="HAH930" s="477"/>
      <c r="HAI930" s="477"/>
      <c r="HAJ930" s="477"/>
      <c r="HAK930" s="477"/>
      <c r="HAL930" s="477"/>
      <c r="HAM930" s="477"/>
      <c r="HAN930" s="477"/>
      <c r="HAO930" s="477"/>
      <c r="HAP930" s="477"/>
      <c r="HAQ930" s="477"/>
      <c r="HAR930" s="477"/>
      <c r="HAS930" s="477"/>
      <c r="HAT930" s="477"/>
      <c r="HAU930" s="477"/>
      <c r="HAV930" s="477"/>
      <c r="HAW930" s="477"/>
      <c r="HAX930" s="477"/>
      <c r="HAY930" s="477"/>
      <c r="HAZ930" s="477"/>
      <c r="HBA930" s="477"/>
      <c r="HBB930" s="477"/>
      <c r="HBC930" s="477"/>
      <c r="HBD930" s="477"/>
      <c r="HBE930" s="477"/>
      <c r="HBF930" s="477"/>
      <c r="HBG930" s="477"/>
      <c r="HBH930" s="477"/>
      <c r="HBI930" s="477"/>
      <c r="HBJ930" s="477"/>
      <c r="HBK930" s="477"/>
      <c r="HBL930" s="477"/>
      <c r="HBM930" s="477"/>
      <c r="HBN930" s="477"/>
      <c r="HBO930" s="477"/>
      <c r="HBP930" s="477"/>
      <c r="HBQ930" s="477"/>
      <c r="HBR930" s="477"/>
      <c r="HBS930" s="477"/>
      <c r="HBT930" s="477"/>
      <c r="HBU930" s="477"/>
      <c r="HBV930" s="477"/>
      <c r="HBW930" s="477"/>
      <c r="HBX930" s="477"/>
      <c r="HBY930" s="477"/>
      <c r="HBZ930" s="477"/>
      <c r="HCA930" s="477"/>
      <c r="HCB930" s="477"/>
      <c r="HCC930" s="477"/>
      <c r="HCD930" s="477"/>
      <c r="HCE930" s="477"/>
      <c r="HCF930" s="477"/>
      <c r="HCG930" s="477"/>
      <c r="HCH930" s="477"/>
      <c r="HCI930" s="477"/>
      <c r="HCJ930" s="477"/>
      <c r="HCK930" s="477"/>
      <c r="HCL930" s="477"/>
      <c r="HCM930" s="477"/>
      <c r="HCN930" s="477"/>
      <c r="HCO930" s="477"/>
      <c r="HCP930" s="477"/>
      <c r="HCQ930" s="477"/>
      <c r="HCR930" s="477"/>
      <c r="HCS930" s="477"/>
      <c r="HCT930" s="477"/>
      <c r="HCU930" s="477"/>
      <c r="HCV930" s="477"/>
      <c r="HCW930" s="477"/>
      <c r="HCX930" s="477"/>
      <c r="HCY930" s="477"/>
      <c r="HCZ930" s="477"/>
      <c r="HDA930" s="477"/>
      <c r="HDB930" s="477"/>
      <c r="HDC930" s="477"/>
      <c r="HDD930" s="477"/>
      <c r="HDE930" s="477"/>
      <c r="HDF930" s="477"/>
      <c r="HDG930" s="477"/>
      <c r="HDH930" s="477"/>
      <c r="HDI930" s="477"/>
      <c r="HDJ930" s="477"/>
      <c r="HDK930" s="477"/>
      <c r="HDL930" s="477"/>
      <c r="HDM930" s="477"/>
      <c r="HDN930" s="477"/>
      <c r="HDO930" s="477"/>
      <c r="HDP930" s="477"/>
      <c r="HDQ930" s="477"/>
      <c r="HDR930" s="477"/>
      <c r="HDS930" s="477"/>
      <c r="HDT930" s="477"/>
      <c r="HDU930" s="477"/>
      <c r="HDV930" s="477"/>
      <c r="HDW930" s="477"/>
      <c r="HDX930" s="477"/>
      <c r="HDY930" s="477"/>
      <c r="HDZ930" s="477"/>
      <c r="HEA930" s="477"/>
      <c r="HEB930" s="477"/>
      <c r="HEC930" s="477"/>
      <c r="HED930" s="477"/>
      <c r="HEE930" s="477"/>
      <c r="HEF930" s="477"/>
      <c r="HEG930" s="477"/>
      <c r="HEH930" s="477"/>
      <c r="HEI930" s="477"/>
      <c r="HEJ930" s="477"/>
      <c r="HEK930" s="477"/>
      <c r="HEL930" s="477"/>
      <c r="HEM930" s="477"/>
      <c r="HEN930" s="477"/>
      <c r="HEO930" s="477"/>
      <c r="HEP930" s="477"/>
      <c r="HEQ930" s="477"/>
      <c r="HER930" s="477"/>
      <c r="HES930" s="477"/>
      <c r="HET930" s="477"/>
      <c r="HEU930" s="477"/>
      <c r="HEV930" s="477"/>
      <c r="HEW930" s="477"/>
      <c r="HEX930" s="477"/>
      <c r="HEY930" s="477"/>
      <c r="HEZ930" s="477"/>
      <c r="HFA930" s="477"/>
      <c r="HFB930" s="477"/>
      <c r="HFC930" s="477"/>
      <c r="HFD930" s="477"/>
      <c r="HFE930" s="477"/>
      <c r="HFF930" s="477"/>
      <c r="HFG930" s="477"/>
      <c r="HFH930" s="477"/>
      <c r="HFI930" s="477"/>
      <c r="HFJ930" s="477"/>
      <c r="HFK930" s="477"/>
      <c r="HFL930" s="477"/>
      <c r="HFM930" s="477"/>
      <c r="HFN930" s="477"/>
      <c r="HFO930" s="477"/>
      <c r="HFP930" s="477"/>
      <c r="HFQ930" s="477"/>
      <c r="HFR930" s="477"/>
      <c r="HFS930" s="477"/>
      <c r="HFT930" s="477"/>
      <c r="HFU930" s="477"/>
      <c r="HFV930" s="477"/>
      <c r="HFW930" s="477"/>
      <c r="HFX930" s="477"/>
      <c r="HFY930" s="477"/>
      <c r="HFZ930" s="477"/>
      <c r="HGA930" s="477"/>
      <c r="HGB930" s="477"/>
      <c r="HGC930" s="477"/>
      <c r="HGD930" s="477"/>
      <c r="HGE930" s="477"/>
      <c r="HGF930" s="477"/>
      <c r="HGG930" s="477"/>
      <c r="HGH930" s="477"/>
      <c r="HGI930" s="477"/>
      <c r="HGJ930" s="477"/>
      <c r="HGK930" s="477"/>
      <c r="HGL930" s="477"/>
      <c r="HGM930" s="477"/>
      <c r="HGN930" s="477"/>
      <c r="HGO930" s="477"/>
      <c r="HGP930" s="477"/>
      <c r="HGQ930" s="477"/>
      <c r="HGR930" s="477"/>
      <c r="HGS930" s="477"/>
      <c r="HGT930" s="477"/>
      <c r="HGU930" s="477"/>
      <c r="HGV930" s="477"/>
      <c r="HGW930" s="477"/>
      <c r="HGX930" s="477"/>
      <c r="HGY930" s="477"/>
      <c r="HGZ930" s="477"/>
      <c r="HHA930" s="477"/>
      <c r="HHB930" s="477"/>
      <c r="HHC930" s="477"/>
      <c r="HHD930" s="477"/>
      <c r="HHE930" s="477"/>
      <c r="HHF930" s="477"/>
      <c r="HHG930" s="477"/>
      <c r="HHH930" s="477"/>
      <c r="HHI930" s="477"/>
      <c r="HHJ930" s="477"/>
      <c r="HHK930" s="477"/>
      <c r="HHL930" s="477"/>
      <c r="HHM930" s="477"/>
      <c r="HHN930" s="477"/>
      <c r="HHO930" s="477"/>
      <c r="HHP930" s="477"/>
      <c r="HHQ930" s="477"/>
      <c r="HHR930" s="477"/>
      <c r="HHS930" s="477"/>
      <c r="HHT930" s="477"/>
      <c r="HHU930" s="477"/>
      <c r="HHV930" s="477"/>
      <c r="HHW930" s="477"/>
      <c r="HHX930" s="477"/>
      <c r="HHY930" s="477"/>
      <c r="HHZ930" s="477"/>
      <c r="HIA930" s="477"/>
      <c r="HIB930" s="477"/>
      <c r="HIC930" s="477"/>
      <c r="HID930" s="477"/>
      <c r="HIE930" s="477"/>
      <c r="HIF930" s="477"/>
      <c r="HIG930" s="477"/>
      <c r="HIH930" s="477"/>
      <c r="HII930" s="477"/>
      <c r="HIJ930" s="477"/>
      <c r="HIK930" s="477"/>
      <c r="HIL930" s="477"/>
      <c r="HIM930" s="477"/>
      <c r="HIN930" s="477"/>
      <c r="HIO930" s="477"/>
      <c r="HIP930" s="477"/>
      <c r="HIQ930" s="477"/>
      <c r="HIR930" s="477"/>
      <c r="HIS930" s="477"/>
      <c r="HIT930" s="477"/>
      <c r="HIU930" s="477"/>
      <c r="HIV930" s="477"/>
      <c r="HIW930" s="477"/>
      <c r="HIX930" s="477"/>
      <c r="HIY930" s="477"/>
      <c r="HIZ930" s="477"/>
      <c r="HJA930" s="477"/>
      <c r="HJB930" s="477"/>
      <c r="HJC930" s="477"/>
      <c r="HJD930" s="477"/>
      <c r="HJE930" s="477"/>
      <c r="HJF930" s="477"/>
      <c r="HJG930" s="477"/>
      <c r="HJH930" s="477"/>
      <c r="HJI930" s="477"/>
      <c r="HJJ930" s="477"/>
      <c r="HJK930" s="477"/>
      <c r="HJL930" s="477"/>
      <c r="HJM930" s="477"/>
      <c r="HJN930" s="477"/>
      <c r="HJO930" s="477"/>
      <c r="HJP930" s="477"/>
      <c r="HJQ930" s="477"/>
      <c r="HJR930" s="477"/>
      <c r="HJS930" s="477"/>
      <c r="HJT930" s="477"/>
      <c r="HJU930" s="477"/>
      <c r="HJV930" s="477"/>
      <c r="HJW930" s="477"/>
      <c r="HJX930" s="477"/>
      <c r="HJY930" s="477"/>
      <c r="HJZ930" s="477"/>
      <c r="HKA930" s="477"/>
      <c r="HKB930" s="477"/>
      <c r="HKC930" s="477"/>
      <c r="HKD930" s="477"/>
      <c r="HKE930" s="477"/>
      <c r="HKF930" s="477"/>
      <c r="HKG930" s="477"/>
      <c r="HKH930" s="477"/>
      <c r="HKI930" s="477"/>
      <c r="HKJ930" s="477"/>
      <c r="HKK930" s="477"/>
      <c r="HKL930" s="477"/>
      <c r="HKM930" s="477"/>
      <c r="HKN930" s="477"/>
      <c r="HKO930" s="477"/>
      <c r="HKP930" s="477"/>
      <c r="HKQ930" s="477"/>
      <c r="HKR930" s="477"/>
      <c r="HKS930" s="477"/>
      <c r="HKT930" s="477"/>
      <c r="HKU930" s="477"/>
      <c r="HKV930" s="477"/>
      <c r="HKW930" s="477"/>
      <c r="HKX930" s="477"/>
      <c r="HKY930" s="477"/>
      <c r="HKZ930" s="477"/>
      <c r="HLA930" s="477"/>
      <c r="HLB930" s="477"/>
      <c r="HLC930" s="477"/>
      <c r="HLD930" s="477"/>
      <c r="HLE930" s="477"/>
      <c r="HLF930" s="477"/>
      <c r="HLG930" s="477"/>
      <c r="HLH930" s="477"/>
      <c r="HLI930" s="477"/>
      <c r="HLJ930" s="477"/>
      <c r="HLK930" s="477"/>
      <c r="HLL930" s="477"/>
      <c r="HLM930" s="477"/>
      <c r="HLN930" s="477"/>
      <c r="HLO930" s="477"/>
      <c r="HLP930" s="477"/>
      <c r="HLQ930" s="477"/>
      <c r="HLR930" s="477"/>
      <c r="HLS930" s="477"/>
      <c r="HLT930" s="477"/>
      <c r="HLU930" s="477"/>
      <c r="HLV930" s="477"/>
      <c r="HLW930" s="477"/>
      <c r="HLX930" s="477"/>
      <c r="HLY930" s="477"/>
      <c r="HLZ930" s="477"/>
      <c r="HMA930" s="477"/>
      <c r="HMB930" s="477"/>
      <c r="HMC930" s="477"/>
      <c r="HMD930" s="477"/>
      <c r="HME930" s="477"/>
      <c r="HMF930" s="477"/>
      <c r="HMG930" s="477"/>
      <c r="HMH930" s="477"/>
      <c r="HMI930" s="477"/>
      <c r="HMJ930" s="477"/>
      <c r="HMK930" s="477"/>
      <c r="HML930" s="477"/>
      <c r="HMM930" s="477"/>
      <c r="HMN930" s="477"/>
      <c r="HMO930" s="477"/>
      <c r="HMP930" s="477"/>
      <c r="HMQ930" s="477"/>
      <c r="HMR930" s="477"/>
      <c r="HMS930" s="477"/>
      <c r="HMT930" s="477"/>
      <c r="HMU930" s="477"/>
      <c r="HMV930" s="477"/>
      <c r="HMW930" s="477"/>
      <c r="HMX930" s="477"/>
      <c r="HMY930" s="477"/>
      <c r="HMZ930" s="477"/>
      <c r="HNA930" s="477"/>
      <c r="HNB930" s="477"/>
      <c r="HNC930" s="477"/>
      <c r="HND930" s="477"/>
      <c r="HNE930" s="477"/>
      <c r="HNF930" s="477"/>
      <c r="HNG930" s="477"/>
      <c r="HNH930" s="477"/>
      <c r="HNI930" s="477"/>
      <c r="HNJ930" s="477"/>
      <c r="HNK930" s="477"/>
      <c r="HNL930" s="477"/>
      <c r="HNM930" s="477"/>
      <c r="HNN930" s="477"/>
      <c r="HNO930" s="477"/>
      <c r="HNP930" s="477"/>
      <c r="HNQ930" s="477"/>
      <c r="HNR930" s="477"/>
      <c r="HNS930" s="477"/>
      <c r="HNT930" s="477"/>
      <c r="HNU930" s="477"/>
      <c r="HNV930" s="477"/>
      <c r="HNW930" s="477"/>
      <c r="HNX930" s="477"/>
      <c r="HNY930" s="477"/>
      <c r="HNZ930" s="477"/>
      <c r="HOA930" s="477"/>
      <c r="HOB930" s="477"/>
      <c r="HOC930" s="477"/>
      <c r="HOD930" s="477"/>
      <c r="HOE930" s="477"/>
      <c r="HOF930" s="477"/>
      <c r="HOG930" s="477"/>
      <c r="HOH930" s="477"/>
      <c r="HOI930" s="477"/>
      <c r="HOJ930" s="477"/>
      <c r="HOK930" s="477"/>
      <c r="HOL930" s="477"/>
      <c r="HOM930" s="477"/>
      <c r="HON930" s="477"/>
      <c r="HOO930" s="477"/>
      <c r="HOP930" s="477"/>
      <c r="HOQ930" s="477"/>
      <c r="HOR930" s="477"/>
      <c r="HOS930" s="477"/>
      <c r="HOT930" s="477"/>
      <c r="HOU930" s="477"/>
      <c r="HOV930" s="477"/>
      <c r="HOW930" s="477"/>
      <c r="HOX930" s="477"/>
      <c r="HOY930" s="477"/>
      <c r="HOZ930" s="477"/>
      <c r="HPA930" s="477"/>
      <c r="HPB930" s="477"/>
      <c r="HPC930" s="477"/>
      <c r="HPD930" s="477"/>
      <c r="HPE930" s="477"/>
      <c r="HPF930" s="477"/>
      <c r="HPG930" s="477"/>
      <c r="HPH930" s="477"/>
      <c r="HPI930" s="477"/>
      <c r="HPJ930" s="477"/>
      <c r="HPK930" s="477"/>
      <c r="HPL930" s="477"/>
      <c r="HPM930" s="477"/>
      <c r="HPN930" s="477"/>
      <c r="HPO930" s="477"/>
      <c r="HPP930" s="477"/>
      <c r="HPQ930" s="477"/>
      <c r="HPR930" s="477"/>
      <c r="HPS930" s="477"/>
      <c r="HPT930" s="477"/>
      <c r="HPU930" s="477"/>
      <c r="HPV930" s="477"/>
      <c r="HPW930" s="477"/>
      <c r="HPX930" s="477"/>
      <c r="HPY930" s="477"/>
      <c r="HPZ930" s="477"/>
      <c r="HQA930" s="477"/>
      <c r="HQB930" s="477"/>
      <c r="HQC930" s="477"/>
      <c r="HQD930" s="477"/>
      <c r="HQE930" s="477"/>
      <c r="HQF930" s="477"/>
      <c r="HQG930" s="477"/>
      <c r="HQH930" s="477"/>
      <c r="HQI930" s="477"/>
      <c r="HQJ930" s="477"/>
      <c r="HQK930" s="477"/>
      <c r="HQL930" s="477"/>
      <c r="HQM930" s="477"/>
      <c r="HQN930" s="477"/>
      <c r="HQO930" s="477"/>
      <c r="HQP930" s="477"/>
      <c r="HQQ930" s="477"/>
      <c r="HQR930" s="477"/>
      <c r="HQS930" s="477"/>
      <c r="HQT930" s="477"/>
      <c r="HQU930" s="477"/>
      <c r="HQV930" s="477"/>
      <c r="HQW930" s="477"/>
      <c r="HQX930" s="477"/>
      <c r="HQY930" s="477"/>
      <c r="HQZ930" s="477"/>
      <c r="HRA930" s="477"/>
      <c r="HRB930" s="477"/>
      <c r="HRC930" s="477"/>
      <c r="HRD930" s="477"/>
      <c r="HRE930" s="477"/>
      <c r="HRF930" s="477"/>
      <c r="HRG930" s="477"/>
      <c r="HRH930" s="477"/>
      <c r="HRI930" s="477"/>
      <c r="HRJ930" s="477"/>
      <c r="HRK930" s="477"/>
      <c r="HRL930" s="477"/>
      <c r="HRM930" s="477"/>
      <c r="HRN930" s="477"/>
      <c r="HRO930" s="477"/>
      <c r="HRP930" s="477"/>
      <c r="HRQ930" s="477"/>
      <c r="HRR930" s="477"/>
      <c r="HRS930" s="477"/>
      <c r="HRT930" s="477"/>
      <c r="HRU930" s="477"/>
      <c r="HRV930" s="477"/>
      <c r="HRW930" s="477"/>
      <c r="HRX930" s="477"/>
      <c r="HRY930" s="477"/>
      <c r="HRZ930" s="477"/>
      <c r="HSA930" s="477"/>
      <c r="HSB930" s="477"/>
      <c r="HSC930" s="477"/>
      <c r="HSD930" s="477"/>
      <c r="HSE930" s="477"/>
      <c r="HSF930" s="477"/>
      <c r="HSG930" s="477"/>
      <c r="HSH930" s="477"/>
      <c r="HSI930" s="477"/>
      <c r="HSJ930" s="477"/>
      <c r="HSK930" s="477"/>
      <c r="HSL930" s="477"/>
      <c r="HSM930" s="477"/>
      <c r="HSN930" s="477"/>
      <c r="HSO930" s="477"/>
      <c r="HSP930" s="477"/>
      <c r="HSQ930" s="477"/>
      <c r="HSR930" s="477"/>
      <c r="HSS930" s="477"/>
      <c r="HST930" s="477"/>
      <c r="HSU930" s="477"/>
      <c r="HSV930" s="477"/>
      <c r="HSW930" s="477"/>
      <c r="HSX930" s="477"/>
      <c r="HSY930" s="477"/>
      <c r="HSZ930" s="477"/>
      <c r="HTA930" s="477"/>
      <c r="HTB930" s="477"/>
      <c r="HTC930" s="477"/>
      <c r="HTD930" s="477"/>
      <c r="HTE930" s="477"/>
      <c r="HTF930" s="477"/>
      <c r="HTG930" s="477"/>
      <c r="HTH930" s="477"/>
      <c r="HTI930" s="477"/>
      <c r="HTJ930" s="477"/>
      <c r="HTK930" s="477"/>
      <c r="HTL930" s="477"/>
      <c r="HTM930" s="477"/>
      <c r="HTN930" s="477"/>
      <c r="HTO930" s="477"/>
      <c r="HTP930" s="477"/>
      <c r="HTQ930" s="477"/>
      <c r="HTR930" s="477"/>
      <c r="HTS930" s="477"/>
      <c r="HTT930" s="477"/>
      <c r="HTU930" s="477"/>
      <c r="HTV930" s="477"/>
      <c r="HTW930" s="477"/>
      <c r="HTX930" s="477"/>
      <c r="HTY930" s="477"/>
      <c r="HTZ930" s="477"/>
      <c r="HUA930" s="477"/>
      <c r="HUB930" s="477"/>
      <c r="HUC930" s="477"/>
      <c r="HUD930" s="477"/>
      <c r="HUE930" s="477"/>
      <c r="HUF930" s="477"/>
      <c r="HUG930" s="477"/>
      <c r="HUH930" s="477"/>
      <c r="HUI930" s="477"/>
      <c r="HUJ930" s="477"/>
      <c r="HUK930" s="477"/>
      <c r="HUL930" s="477"/>
      <c r="HUM930" s="477"/>
      <c r="HUN930" s="477"/>
      <c r="HUO930" s="477"/>
      <c r="HUP930" s="477"/>
      <c r="HUQ930" s="477"/>
      <c r="HUR930" s="477"/>
      <c r="HUS930" s="477"/>
      <c r="HUT930" s="477"/>
      <c r="HUU930" s="477"/>
      <c r="HUV930" s="477"/>
      <c r="HUW930" s="477"/>
      <c r="HUX930" s="477"/>
      <c r="HUY930" s="477"/>
      <c r="HUZ930" s="477"/>
      <c r="HVA930" s="477"/>
      <c r="HVB930" s="477"/>
      <c r="HVC930" s="477"/>
      <c r="HVD930" s="477"/>
      <c r="HVE930" s="477"/>
      <c r="HVF930" s="477"/>
      <c r="HVG930" s="477"/>
      <c r="HVH930" s="477"/>
      <c r="HVI930" s="477"/>
      <c r="HVJ930" s="477"/>
      <c r="HVK930" s="477"/>
      <c r="HVL930" s="477"/>
      <c r="HVM930" s="477"/>
      <c r="HVN930" s="477"/>
      <c r="HVO930" s="477"/>
      <c r="HVP930" s="477"/>
      <c r="HVQ930" s="477"/>
      <c r="HVR930" s="477"/>
      <c r="HVS930" s="477"/>
      <c r="HVT930" s="477"/>
      <c r="HVU930" s="477"/>
      <c r="HVV930" s="477"/>
      <c r="HVW930" s="477"/>
      <c r="HVX930" s="477"/>
      <c r="HVY930" s="477"/>
      <c r="HVZ930" s="477"/>
      <c r="HWA930" s="477"/>
      <c r="HWB930" s="477"/>
      <c r="HWC930" s="477"/>
      <c r="HWD930" s="477"/>
      <c r="HWE930" s="477"/>
      <c r="HWF930" s="477"/>
      <c r="HWG930" s="477"/>
      <c r="HWH930" s="477"/>
      <c r="HWI930" s="477"/>
      <c r="HWJ930" s="477"/>
      <c r="HWK930" s="477"/>
      <c r="HWL930" s="477"/>
      <c r="HWM930" s="477"/>
      <c r="HWN930" s="477"/>
      <c r="HWO930" s="477"/>
      <c r="HWP930" s="477"/>
      <c r="HWQ930" s="477"/>
      <c r="HWR930" s="477"/>
      <c r="HWS930" s="477"/>
      <c r="HWT930" s="477"/>
      <c r="HWU930" s="477"/>
      <c r="HWV930" s="477"/>
      <c r="HWW930" s="477"/>
      <c r="HWX930" s="477"/>
      <c r="HWY930" s="477"/>
      <c r="HWZ930" s="477"/>
      <c r="HXA930" s="477"/>
      <c r="HXB930" s="477"/>
      <c r="HXC930" s="477"/>
      <c r="HXD930" s="477"/>
      <c r="HXE930" s="477"/>
      <c r="HXF930" s="477"/>
      <c r="HXG930" s="477"/>
      <c r="HXH930" s="477"/>
      <c r="HXI930" s="477"/>
      <c r="HXJ930" s="477"/>
      <c r="HXK930" s="477"/>
      <c r="HXL930" s="477"/>
      <c r="HXM930" s="477"/>
      <c r="HXN930" s="477"/>
      <c r="HXO930" s="477"/>
      <c r="HXP930" s="477"/>
      <c r="HXQ930" s="477"/>
      <c r="HXR930" s="477"/>
      <c r="HXS930" s="477"/>
      <c r="HXT930" s="477"/>
      <c r="HXU930" s="477"/>
      <c r="HXV930" s="477"/>
      <c r="HXW930" s="477"/>
      <c r="HXX930" s="477"/>
      <c r="HXY930" s="477"/>
      <c r="HXZ930" s="477"/>
      <c r="HYA930" s="477"/>
      <c r="HYB930" s="477"/>
      <c r="HYC930" s="477"/>
      <c r="HYD930" s="477"/>
      <c r="HYE930" s="477"/>
      <c r="HYF930" s="477"/>
      <c r="HYG930" s="477"/>
      <c r="HYH930" s="477"/>
      <c r="HYI930" s="477"/>
      <c r="HYJ930" s="477"/>
      <c r="HYK930" s="477"/>
      <c r="HYL930" s="477"/>
      <c r="HYM930" s="477"/>
      <c r="HYN930" s="477"/>
      <c r="HYO930" s="477"/>
      <c r="HYP930" s="477"/>
      <c r="HYQ930" s="477"/>
      <c r="HYR930" s="477"/>
      <c r="HYS930" s="477"/>
      <c r="HYT930" s="477"/>
      <c r="HYU930" s="477"/>
      <c r="HYV930" s="477"/>
      <c r="HYW930" s="477"/>
      <c r="HYX930" s="477"/>
      <c r="HYY930" s="477"/>
      <c r="HYZ930" s="477"/>
      <c r="HZA930" s="477"/>
      <c r="HZB930" s="477"/>
      <c r="HZC930" s="477"/>
      <c r="HZD930" s="477"/>
      <c r="HZE930" s="477"/>
      <c r="HZF930" s="477"/>
      <c r="HZG930" s="477"/>
      <c r="HZH930" s="477"/>
      <c r="HZI930" s="477"/>
      <c r="HZJ930" s="477"/>
      <c r="HZK930" s="477"/>
      <c r="HZL930" s="477"/>
      <c r="HZM930" s="477"/>
      <c r="HZN930" s="477"/>
      <c r="HZO930" s="477"/>
      <c r="HZP930" s="477"/>
      <c r="HZQ930" s="477"/>
      <c r="HZR930" s="477"/>
      <c r="HZS930" s="477"/>
      <c r="HZT930" s="477"/>
      <c r="HZU930" s="477"/>
      <c r="HZV930" s="477"/>
      <c r="HZW930" s="477"/>
      <c r="HZX930" s="477"/>
      <c r="HZY930" s="477"/>
      <c r="HZZ930" s="477"/>
      <c r="IAA930" s="477"/>
      <c r="IAB930" s="477"/>
      <c r="IAC930" s="477"/>
      <c r="IAD930" s="477"/>
      <c r="IAE930" s="477"/>
      <c r="IAF930" s="477"/>
      <c r="IAG930" s="477"/>
      <c r="IAH930" s="477"/>
      <c r="IAI930" s="477"/>
      <c r="IAJ930" s="477"/>
      <c r="IAK930" s="477"/>
      <c r="IAL930" s="477"/>
      <c r="IAM930" s="477"/>
      <c r="IAN930" s="477"/>
      <c r="IAO930" s="477"/>
      <c r="IAP930" s="477"/>
      <c r="IAQ930" s="477"/>
      <c r="IAR930" s="477"/>
      <c r="IAS930" s="477"/>
      <c r="IAT930" s="477"/>
      <c r="IAU930" s="477"/>
      <c r="IAV930" s="477"/>
      <c r="IAW930" s="477"/>
      <c r="IAX930" s="477"/>
      <c r="IAY930" s="477"/>
      <c r="IAZ930" s="477"/>
      <c r="IBA930" s="477"/>
      <c r="IBB930" s="477"/>
      <c r="IBC930" s="477"/>
      <c r="IBD930" s="477"/>
      <c r="IBE930" s="477"/>
      <c r="IBF930" s="477"/>
      <c r="IBG930" s="477"/>
      <c r="IBH930" s="477"/>
      <c r="IBI930" s="477"/>
      <c r="IBJ930" s="477"/>
      <c r="IBK930" s="477"/>
      <c r="IBL930" s="477"/>
      <c r="IBM930" s="477"/>
      <c r="IBN930" s="477"/>
      <c r="IBO930" s="477"/>
      <c r="IBP930" s="477"/>
      <c r="IBQ930" s="477"/>
      <c r="IBR930" s="477"/>
      <c r="IBS930" s="477"/>
      <c r="IBT930" s="477"/>
      <c r="IBU930" s="477"/>
      <c r="IBV930" s="477"/>
      <c r="IBW930" s="477"/>
      <c r="IBX930" s="477"/>
      <c r="IBY930" s="477"/>
      <c r="IBZ930" s="477"/>
      <c r="ICA930" s="477"/>
      <c r="ICB930" s="477"/>
      <c r="ICC930" s="477"/>
      <c r="ICD930" s="477"/>
      <c r="ICE930" s="477"/>
      <c r="ICF930" s="477"/>
      <c r="ICG930" s="477"/>
      <c r="ICH930" s="477"/>
      <c r="ICI930" s="477"/>
      <c r="ICJ930" s="477"/>
      <c r="ICK930" s="477"/>
      <c r="ICL930" s="477"/>
      <c r="ICM930" s="477"/>
      <c r="ICN930" s="477"/>
      <c r="ICO930" s="477"/>
      <c r="ICP930" s="477"/>
      <c r="ICQ930" s="477"/>
      <c r="ICR930" s="477"/>
      <c r="ICS930" s="477"/>
      <c r="ICT930" s="477"/>
      <c r="ICU930" s="477"/>
      <c r="ICV930" s="477"/>
      <c r="ICW930" s="477"/>
      <c r="ICX930" s="477"/>
      <c r="ICY930" s="477"/>
      <c r="ICZ930" s="477"/>
      <c r="IDA930" s="477"/>
      <c r="IDB930" s="477"/>
      <c r="IDC930" s="477"/>
      <c r="IDD930" s="477"/>
      <c r="IDE930" s="477"/>
      <c r="IDF930" s="477"/>
      <c r="IDG930" s="477"/>
      <c r="IDH930" s="477"/>
      <c r="IDI930" s="477"/>
      <c r="IDJ930" s="477"/>
      <c r="IDK930" s="477"/>
      <c r="IDL930" s="477"/>
      <c r="IDM930" s="477"/>
      <c r="IDN930" s="477"/>
      <c r="IDO930" s="477"/>
      <c r="IDP930" s="477"/>
      <c r="IDQ930" s="477"/>
      <c r="IDR930" s="477"/>
      <c r="IDS930" s="477"/>
      <c r="IDT930" s="477"/>
      <c r="IDU930" s="477"/>
      <c r="IDV930" s="477"/>
      <c r="IDW930" s="477"/>
      <c r="IDX930" s="477"/>
      <c r="IDY930" s="477"/>
      <c r="IDZ930" s="477"/>
      <c r="IEA930" s="477"/>
      <c r="IEB930" s="477"/>
      <c r="IEC930" s="477"/>
      <c r="IED930" s="477"/>
      <c r="IEE930" s="477"/>
      <c r="IEF930" s="477"/>
      <c r="IEG930" s="477"/>
      <c r="IEH930" s="477"/>
      <c r="IEI930" s="477"/>
      <c r="IEJ930" s="477"/>
      <c r="IEK930" s="477"/>
      <c r="IEL930" s="477"/>
      <c r="IEM930" s="477"/>
      <c r="IEN930" s="477"/>
      <c r="IEO930" s="477"/>
      <c r="IEP930" s="477"/>
      <c r="IEQ930" s="477"/>
      <c r="IER930" s="477"/>
      <c r="IES930" s="477"/>
      <c r="IET930" s="477"/>
      <c r="IEU930" s="477"/>
      <c r="IEV930" s="477"/>
      <c r="IEW930" s="477"/>
      <c r="IEX930" s="477"/>
      <c r="IEY930" s="477"/>
      <c r="IEZ930" s="477"/>
      <c r="IFA930" s="477"/>
      <c r="IFB930" s="477"/>
      <c r="IFC930" s="477"/>
      <c r="IFD930" s="477"/>
      <c r="IFE930" s="477"/>
      <c r="IFF930" s="477"/>
      <c r="IFG930" s="477"/>
      <c r="IFH930" s="477"/>
      <c r="IFI930" s="477"/>
      <c r="IFJ930" s="477"/>
      <c r="IFK930" s="477"/>
      <c r="IFL930" s="477"/>
      <c r="IFM930" s="477"/>
      <c r="IFN930" s="477"/>
      <c r="IFO930" s="477"/>
      <c r="IFP930" s="477"/>
      <c r="IFQ930" s="477"/>
      <c r="IFR930" s="477"/>
      <c r="IFS930" s="477"/>
      <c r="IFT930" s="477"/>
      <c r="IFU930" s="477"/>
      <c r="IFV930" s="477"/>
      <c r="IFW930" s="477"/>
      <c r="IFX930" s="477"/>
      <c r="IFY930" s="477"/>
      <c r="IFZ930" s="477"/>
      <c r="IGA930" s="477"/>
      <c r="IGB930" s="477"/>
      <c r="IGC930" s="477"/>
      <c r="IGD930" s="477"/>
      <c r="IGE930" s="477"/>
      <c r="IGF930" s="477"/>
      <c r="IGG930" s="477"/>
      <c r="IGH930" s="477"/>
      <c r="IGI930" s="477"/>
      <c r="IGJ930" s="477"/>
      <c r="IGK930" s="477"/>
      <c r="IGL930" s="477"/>
      <c r="IGM930" s="477"/>
      <c r="IGN930" s="477"/>
      <c r="IGO930" s="477"/>
      <c r="IGP930" s="477"/>
      <c r="IGQ930" s="477"/>
      <c r="IGR930" s="477"/>
      <c r="IGS930" s="477"/>
      <c r="IGT930" s="477"/>
      <c r="IGU930" s="477"/>
      <c r="IGV930" s="477"/>
      <c r="IGW930" s="477"/>
      <c r="IGX930" s="477"/>
      <c r="IGY930" s="477"/>
      <c r="IGZ930" s="477"/>
      <c r="IHA930" s="477"/>
      <c r="IHB930" s="477"/>
      <c r="IHC930" s="477"/>
      <c r="IHD930" s="477"/>
      <c r="IHE930" s="477"/>
      <c r="IHF930" s="477"/>
      <c r="IHG930" s="477"/>
      <c r="IHH930" s="477"/>
      <c r="IHI930" s="477"/>
      <c r="IHJ930" s="477"/>
      <c r="IHK930" s="477"/>
      <c r="IHL930" s="477"/>
      <c r="IHM930" s="477"/>
      <c r="IHN930" s="477"/>
      <c r="IHO930" s="477"/>
      <c r="IHP930" s="477"/>
      <c r="IHQ930" s="477"/>
      <c r="IHR930" s="477"/>
      <c r="IHS930" s="477"/>
      <c r="IHT930" s="477"/>
      <c r="IHU930" s="477"/>
      <c r="IHV930" s="477"/>
      <c r="IHW930" s="477"/>
      <c r="IHX930" s="477"/>
      <c r="IHY930" s="477"/>
      <c r="IHZ930" s="477"/>
      <c r="IIA930" s="477"/>
      <c r="IIB930" s="477"/>
      <c r="IIC930" s="477"/>
      <c r="IID930" s="477"/>
      <c r="IIE930" s="477"/>
      <c r="IIF930" s="477"/>
      <c r="IIG930" s="477"/>
      <c r="IIH930" s="477"/>
      <c r="III930" s="477"/>
      <c r="IIJ930" s="477"/>
      <c r="IIK930" s="477"/>
      <c r="IIL930" s="477"/>
      <c r="IIM930" s="477"/>
      <c r="IIN930" s="477"/>
      <c r="IIO930" s="477"/>
      <c r="IIP930" s="477"/>
      <c r="IIQ930" s="477"/>
      <c r="IIR930" s="477"/>
      <c r="IIS930" s="477"/>
      <c r="IIT930" s="477"/>
      <c r="IIU930" s="477"/>
      <c r="IIV930" s="477"/>
      <c r="IIW930" s="477"/>
      <c r="IIX930" s="477"/>
      <c r="IIY930" s="477"/>
      <c r="IIZ930" s="477"/>
      <c r="IJA930" s="477"/>
      <c r="IJB930" s="477"/>
      <c r="IJC930" s="477"/>
      <c r="IJD930" s="477"/>
      <c r="IJE930" s="477"/>
      <c r="IJF930" s="477"/>
      <c r="IJG930" s="477"/>
      <c r="IJH930" s="477"/>
      <c r="IJI930" s="477"/>
      <c r="IJJ930" s="477"/>
      <c r="IJK930" s="477"/>
      <c r="IJL930" s="477"/>
      <c r="IJM930" s="477"/>
      <c r="IJN930" s="477"/>
      <c r="IJO930" s="477"/>
      <c r="IJP930" s="477"/>
      <c r="IJQ930" s="477"/>
      <c r="IJR930" s="477"/>
      <c r="IJS930" s="477"/>
      <c r="IJT930" s="477"/>
      <c r="IJU930" s="477"/>
      <c r="IJV930" s="477"/>
      <c r="IJW930" s="477"/>
      <c r="IJX930" s="477"/>
      <c r="IJY930" s="477"/>
      <c r="IJZ930" s="477"/>
      <c r="IKA930" s="477"/>
      <c r="IKB930" s="477"/>
      <c r="IKC930" s="477"/>
      <c r="IKD930" s="477"/>
      <c r="IKE930" s="477"/>
      <c r="IKF930" s="477"/>
      <c r="IKG930" s="477"/>
      <c r="IKH930" s="477"/>
      <c r="IKI930" s="477"/>
      <c r="IKJ930" s="477"/>
      <c r="IKK930" s="477"/>
      <c r="IKL930" s="477"/>
      <c r="IKM930" s="477"/>
      <c r="IKN930" s="477"/>
      <c r="IKO930" s="477"/>
      <c r="IKP930" s="477"/>
      <c r="IKQ930" s="477"/>
      <c r="IKR930" s="477"/>
      <c r="IKS930" s="477"/>
      <c r="IKT930" s="477"/>
      <c r="IKU930" s="477"/>
      <c r="IKV930" s="477"/>
      <c r="IKW930" s="477"/>
      <c r="IKX930" s="477"/>
      <c r="IKY930" s="477"/>
      <c r="IKZ930" s="477"/>
      <c r="ILA930" s="477"/>
      <c r="ILB930" s="477"/>
      <c r="ILC930" s="477"/>
      <c r="ILD930" s="477"/>
      <c r="ILE930" s="477"/>
      <c r="ILF930" s="477"/>
      <c r="ILG930" s="477"/>
      <c r="ILH930" s="477"/>
      <c r="ILI930" s="477"/>
      <c r="ILJ930" s="477"/>
      <c r="ILK930" s="477"/>
      <c r="ILL930" s="477"/>
      <c r="ILM930" s="477"/>
      <c r="ILN930" s="477"/>
      <c r="ILO930" s="477"/>
      <c r="ILP930" s="477"/>
      <c r="ILQ930" s="477"/>
      <c r="ILR930" s="477"/>
      <c r="ILS930" s="477"/>
      <c r="ILT930" s="477"/>
      <c r="ILU930" s="477"/>
      <c r="ILV930" s="477"/>
      <c r="ILW930" s="477"/>
      <c r="ILX930" s="477"/>
      <c r="ILY930" s="477"/>
      <c r="ILZ930" s="477"/>
      <c r="IMA930" s="477"/>
      <c r="IMB930" s="477"/>
      <c r="IMC930" s="477"/>
      <c r="IMD930" s="477"/>
      <c r="IME930" s="477"/>
      <c r="IMF930" s="477"/>
      <c r="IMG930" s="477"/>
      <c r="IMH930" s="477"/>
      <c r="IMI930" s="477"/>
      <c r="IMJ930" s="477"/>
      <c r="IMK930" s="477"/>
      <c r="IML930" s="477"/>
      <c r="IMM930" s="477"/>
      <c r="IMN930" s="477"/>
      <c r="IMO930" s="477"/>
      <c r="IMP930" s="477"/>
      <c r="IMQ930" s="477"/>
      <c r="IMR930" s="477"/>
      <c r="IMS930" s="477"/>
      <c r="IMT930" s="477"/>
      <c r="IMU930" s="477"/>
      <c r="IMV930" s="477"/>
      <c r="IMW930" s="477"/>
      <c r="IMX930" s="477"/>
      <c r="IMY930" s="477"/>
      <c r="IMZ930" s="477"/>
      <c r="INA930" s="477"/>
      <c r="INB930" s="477"/>
      <c r="INC930" s="477"/>
      <c r="IND930" s="477"/>
      <c r="INE930" s="477"/>
      <c r="INF930" s="477"/>
      <c r="ING930" s="477"/>
      <c r="INH930" s="477"/>
      <c r="INI930" s="477"/>
      <c r="INJ930" s="477"/>
      <c r="INK930" s="477"/>
      <c r="INL930" s="477"/>
      <c r="INM930" s="477"/>
      <c r="INN930" s="477"/>
      <c r="INO930" s="477"/>
      <c r="INP930" s="477"/>
      <c r="INQ930" s="477"/>
      <c r="INR930" s="477"/>
      <c r="INS930" s="477"/>
      <c r="INT930" s="477"/>
      <c r="INU930" s="477"/>
      <c r="INV930" s="477"/>
      <c r="INW930" s="477"/>
      <c r="INX930" s="477"/>
      <c r="INY930" s="477"/>
      <c r="INZ930" s="477"/>
      <c r="IOA930" s="477"/>
      <c r="IOB930" s="477"/>
      <c r="IOC930" s="477"/>
      <c r="IOD930" s="477"/>
      <c r="IOE930" s="477"/>
      <c r="IOF930" s="477"/>
      <c r="IOG930" s="477"/>
      <c r="IOH930" s="477"/>
      <c r="IOI930" s="477"/>
      <c r="IOJ930" s="477"/>
      <c r="IOK930" s="477"/>
      <c r="IOL930" s="477"/>
      <c r="IOM930" s="477"/>
      <c r="ION930" s="477"/>
      <c r="IOO930" s="477"/>
      <c r="IOP930" s="477"/>
      <c r="IOQ930" s="477"/>
      <c r="IOR930" s="477"/>
      <c r="IOS930" s="477"/>
      <c r="IOT930" s="477"/>
      <c r="IOU930" s="477"/>
      <c r="IOV930" s="477"/>
      <c r="IOW930" s="477"/>
      <c r="IOX930" s="477"/>
      <c r="IOY930" s="477"/>
      <c r="IOZ930" s="477"/>
      <c r="IPA930" s="477"/>
      <c r="IPB930" s="477"/>
      <c r="IPC930" s="477"/>
      <c r="IPD930" s="477"/>
      <c r="IPE930" s="477"/>
      <c r="IPF930" s="477"/>
      <c r="IPG930" s="477"/>
      <c r="IPH930" s="477"/>
      <c r="IPI930" s="477"/>
      <c r="IPJ930" s="477"/>
      <c r="IPK930" s="477"/>
      <c r="IPL930" s="477"/>
      <c r="IPM930" s="477"/>
      <c r="IPN930" s="477"/>
      <c r="IPO930" s="477"/>
      <c r="IPP930" s="477"/>
      <c r="IPQ930" s="477"/>
      <c r="IPR930" s="477"/>
      <c r="IPS930" s="477"/>
      <c r="IPT930" s="477"/>
      <c r="IPU930" s="477"/>
      <c r="IPV930" s="477"/>
      <c r="IPW930" s="477"/>
      <c r="IPX930" s="477"/>
      <c r="IPY930" s="477"/>
      <c r="IPZ930" s="477"/>
      <c r="IQA930" s="477"/>
      <c r="IQB930" s="477"/>
      <c r="IQC930" s="477"/>
      <c r="IQD930" s="477"/>
      <c r="IQE930" s="477"/>
      <c r="IQF930" s="477"/>
      <c r="IQG930" s="477"/>
      <c r="IQH930" s="477"/>
      <c r="IQI930" s="477"/>
      <c r="IQJ930" s="477"/>
      <c r="IQK930" s="477"/>
      <c r="IQL930" s="477"/>
      <c r="IQM930" s="477"/>
      <c r="IQN930" s="477"/>
      <c r="IQO930" s="477"/>
      <c r="IQP930" s="477"/>
      <c r="IQQ930" s="477"/>
      <c r="IQR930" s="477"/>
      <c r="IQS930" s="477"/>
      <c r="IQT930" s="477"/>
      <c r="IQU930" s="477"/>
      <c r="IQV930" s="477"/>
      <c r="IQW930" s="477"/>
      <c r="IQX930" s="477"/>
      <c r="IQY930" s="477"/>
      <c r="IQZ930" s="477"/>
      <c r="IRA930" s="477"/>
      <c r="IRB930" s="477"/>
      <c r="IRC930" s="477"/>
      <c r="IRD930" s="477"/>
      <c r="IRE930" s="477"/>
      <c r="IRF930" s="477"/>
      <c r="IRG930" s="477"/>
      <c r="IRH930" s="477"/>
      <c r="IRI930" s="477"/>
      <c r="IRJ930" s="477"/>
      <c r="IRK930" s="477"/>
      <c r="IRL930" s="477"/>
      <c r="IRM930" s="477"/>
      <c r="IRN930" s="477"/>
      <c r="IRO930" s="477"/>
      <c r="IRP930" s="477"/>
      <c r="IRQ930" s="477"/>
      <c r="IRR930" s="477"/>
      <c r="IRS930" s="477"/>
      <c r="IRT930" s="477"/>
      <c r="IRU930" s="477"/>
      <c r="IRV930" s="477"/>
      <c r="IRW930" s="477"/>
      <c r="IRX930" s="477"/>
      <c r="IRY930" s="477"/>
      <c r="IRZ930" s="477"/>
      <c r="ISA930" s="477"/>
      <c r="ISB930" s="477"/>
      <c r="ISC930" s="477"/>
      <c r="ISD930" s="477"/>
      <c r="ISE930" s="477"/>
      <c r="ISF930" s="477"/>
      <c r="ISG930" s="477"/>
      <c r="ISH930" s="477"/>
      <c r="ISI930" s="477"/>
      <c r="ISJ930" s="477"/>
      <c r="ISK930" s="477"/>
      <c r="ISL930" s="477"/>
      <c r="ISM930" s="477"/>
      <c r="ISN930" s="477"/>
      <c r="ISO930" s="477"/>
      <c r="ISP930" s="477"/>
      <c r="ISQ930" s="477"/>
      <c r="ISR930" s="477"/>
      <c r="ISS930" s="477"/>
      <c r="IST930" s="477"/>
      <c r="ISU930" s="477"/>
      <c r="ISV930" s="477"/>
      <c r="ISW930" s="477"/>
      <c r="ISX930" s="477"/>
      <c r="ISY930" s="477"/>
      <c r="ISZ930" s="477"/>
      <c r="ITA930" s="477"/>
      <c r="ITB930" s="477"/>
      <c r="ITC930" s="477"/>
      <c r="ITD930" s="477"/>
      <c r="ITE930" s="477"/>
      <c r="ITF930" s="477"/>
      <c r="ITG930" s="477"/>
      <c r="ITH930" s="477"/>
      <c r="ITI930" s="477"/>
      <c r="ITJ930" s="477"/>
      <c r="ITK930" s="477"/>
      <c r="ITL930" s="477"/>
      <c r="ITM930" s="477"/>
      <c r="ITN930" s="477"/>
      <c r="ITO930" s="477"/>
      <c r="ITP930" s="477"/>
      <c r="ITQ930" s="477"/>
      <c r="ITR930" s="477"/>
      <c r="ITS930" s="477"/>
      <c r="ITT930" s="477"/>
      <c r="ITU930" s="477"/>
      <c r="ITV930" s="477"/>
      <c r="ITW930" s="477"/>
      <c r="ITX930" s="477"/>
      <c r="ITY930" s="477"/>
      <c r="ITZ930" s="477"/>
      <c r="IUA930" s="477"/>
      <c r="IUB930" s="477"/>
      <c r="IUC930" s="477"/>
      <c r="IUD930" s="477"/>
      <c r="IUE930" s="477"/>
      <c r="IUF930" s="477"/>
      <c r="IUG930" s="477"/>
      <c r="IUH930" s="477"/>
      <c r="IUI930" s="477"/>
      <c r="IUJ930" s="477"/>
      <c r="IUK930" s="477"/>
      <c r="IUL930" s="477"/>
      <c r="IUM930" s="477"/>
      <c r="IUN930" s="477"/>
      <c r="IUO930" s="477"/>
      <c r="IUP930" s="477"/>
      <c r="IUQ930" s="477"/>
      <c r="IUR930" s="477"/>
      <c r="IUS930" s="477"/>
      <c r="IUT930" s="477"/>
      <c r="IUU930" s="477"/>
      <c r="IUV930" s="477"/>
      <c r="IUW930" s="477"/>
      <c r="IUX930" s="477"/>
      <c r="IUY930" s="477"/>
      <c r="IUZ930" s="477"/>
      <c r="IVA930" s="477"/>
      <c r="IVB930" s="477"/>
      <c r="IVC930" s="477"/>
      <c r="IVD930" s="477"/>
      <c r="IVE930" s="477"/>
      <c r="IVF930" s="477"/>
      <c r="IVG930" s="477"/>
      <c r="IVH930" s="477"/>
      <c r="IVI930" s="477"/>
      <c r="IVJ930" s="477"/>
      <c r="IVK930" s="477"/>
      <c r="IVL930" s="477"/>
      <c r="IVM930" s="477"/>
      <c r="IVN930" s="477"/>
      <c r="IVO930" s="477"/>
      <c r="IVP930" s="477"/>
      <c r="IVQ930" s="477"/>
      <c r="IVR930" s="477"/>
      <c r="IVS930" s="477"/>
      <c r="IVT930" s="477"/>
      <c r="IVU930" s="477"/>
      <c r="IVV930" s="477"/>
      <c r="IVW930" s="477"/>
      <c r="IVX930" s="477"/>
      <c r="IVY930" s="477"/>
      <c r="IVZ930" s="477"/>
      <c r="IWA930" s="477"/>
      <c r="IWB930" s="477"/>
      <c r="IWC930" s="477"/>
      <c r="IWD930" s="477"/>
      <c r="IWE930" s="477"/>
      <c r="IWF930" s="477"/>
      <c r="IWG930" s="477"/>
      <c r="IWH930" s="477"/>
      <c r="IWI930" s="477"/>
      <c r="IWJ930" s="477"/>
      <c r="IWK930" s="477"/>
      <c r="IWL930" s="477"/>
      <c r="IWM930" s="477"/>
      <c r="IWN930" s="477"/>
      <c r="IWO930" s="477"/>
      <c r="IWP930" s="477"/>
      <c r="IWQ930" s="477"/>
      <c r="IWR930" s="477"/>
      <c r="IWS930" s="477"/>
      <c r="IWT930" s="477"/>
      <c r="IWU930" s="477"/>
      <c r="IWV930" s="477"/>
      <c r="IWW930" s="477"/>
      <c r="IWX930" s="477"/>
      <c r="IWY930" s="477"/>
      <c r="IWZ930" s="477"/>
      <c r="IXA930" s="477"/>
      <c r="IXB930" s="477"/>
      <c r="IXC930" s="477"/>
      <c r="IXD930" s="477"/>
      <c r="IXE930" s="477"/>
      <c r="IXF930" s="477"/>
      <c r="IXG930" s="477"/>
      <c r="IXH930" s="477"/>
      <c r="IXI930" s="477"/>
      <c r="IXJ930" s="477"/>
      <c r="IXK930" s="477"/>
      <c r="IXL930" s="477"/>
      <c r="IXM930" s="477"/>
      <c r="IXN930" s="477"/>
      <c r="IXO930" s="477"/>
      <c r="IXP930" s="477"/>
      <c r="IXQ930" s="477"/>
      <c r="IXR930" s="477"/>
      <c r="IXS930" s="477"/>
      <c r="IXT930" s="477"/>
      <c r="IXU930" s="477"/>
      <c r="IXV930" s="477"/>
      <c r="IXW930" s="477"/>
      <c r="IXX930" s="477"/>
      <c r="IXY930" s="477"/>
      <c r="IXZ930" s="477"/>
      <c r="IYA930" s="477"/>
      <c r="IYB930" s="477"/>
      <c r="IYC930" s="477"/>
      <c r="IYD930" s="477"/>
      <c r="IYE930" s="477"/>
      <c r="IYF930" s="477"/>
      <c r="IYG930" s="477"/>
      <c r="IYH930" s="477"/>
      <c r="IYI930" s="477"/>
      <c r="IYJ930" s="477"/>
      <c r="IYK930" s="477"/>
      <c r="IYL930" s="477"/>
      <c r="IYM930" s="477"/>
      <c r="IYN930" s="477"/>
      <c r="IYO930" s="477"/>
      <c r="IYP930" s="477"/>
      <c r="IYQ930" s="477"/>
      <c r="IYR930" s="477"/>
      <c r="IYS930" s="477"/>
      <c r="IYT930" s="477"/>
      <c r="IYU930" s="477"/>
      <c r="IYV930" s="477"/>
      <c r="IYW930" s="477"/>
      <c r="IYX930" s="477"/>
      <c r="IYY930" s="477"/>
      <c r="IYZ930" s="477"/>
      <c r="IZA930" s="477"/>
      <c r="IZB930" s="477"/>
      <c r="IZC930" s="477"/>
      <c r="IZD930" s="477"/>
      <c r="IZE930" s="477"/>
      <c r="IZF930" s="477"/>
      <c r="IZG930" s="477"/>
      <c r="IZH930" s="477"/>
      <c r="IZI930" s="477"/>
      <c r="IZJ930" s="477"/>
      <c r="IZK930" s="477"/>
      <c r="IZL930" s="477"/>
      <c r="IZM930" s="477"/>
      <c r="IZN930" s="477"/>
      <c r="IZO930" s="477"/>
      <c r="IZP930" s="477"/>
      <c r="IZQ930" s="477"/>
      <c r="IZR930" s="477"/>
      <c r="IZS930" s="477"/>
      <c r="IZT930" s="477"/>
      <c r="IZU930" s="477"/>
      <c r="IZV930" s="477"/>
      <c r="IZW930" s="477"/>
      <c r="IZX930" s="477"/>
      <c r="IZY930" s="477"/>
      <c r="IZZ930" s="477"/>
      <c r="JAA930" s="477"/>
      <c r="JAB930" s="477"/>
      <c r="JAC930" s="477"/>
      <c r="JAD930" s="477"/>
      <c r="JAE930" s="477"/>
      <c r="JAF930" s="477"/>
      <c r="JAG930" s="477"/>
      <c r="JAH930" s="477"/>
      <c r="JAI930" s="477"/>
      <c r="JAJ930" s="477"/>
      <c r="JAK930" s="477"/>
      <c r="JAL930" s="477"/>
      <c r="JAM930" s="477"/>
      <c r="JAN930" s="477"/>
      <c r="JAO930" s="477"/>
      <c r="JAP930" s="477"/>
      <c r="JAQ930" s="477"/>
      <c r="JAR930" s="477"/>
      <c r="JAS930" s="477"/>
      <c r="JAT930" s="477"/>
      <c r="JAU930" s="477"/>
      <c r="JAV930" s="477"/>
      <c r="JAW930" s="477"/>
      <c r="JAX930" s="477"/>
      <c r="JAY930" s="477"/>
      <c r="JAZ930" s="477"/>
      <c r="JBA930" s="477"/>
      <c r="JBB930" s="477"/>
      <c r="JBC930" s="477"/>
      <c r="JBD930" s="477"/>
      <c r="JBE930" s="477"/>
      <c r="JBF930" s="477"/>
      <c r="JBG930" s="477"/>
      <c r="JBH930" s="477"/>
      <c r="JBI930" s="477"/>
      <c r="JBJ930" s="477"/>
      <c r="JBK930" s="477"/>
      <c r="JBL930" s="477"/>
      <c r="JBM930" s="477"/>
      <c r="JBN930" s="477"/>
      <c r="JBO930" s="477"/>
      <c r="JBP930" s="477"/>
      <c r="JBQ930" s="477"/>
      <c r="JBR930" s="477"/>
      <c r="JBS930" s="477"/>
      <c r="JBT930" s="477"/>
      <c r="JBU930" s="477"/>
      <c r="JBV930" s="477"/>
      <c r="JBW930" s="477"/>
      <c r="JBX930" s="477"/>
      <c r="JBY930" s="477"/>
      <c r="JBZ930" s="477"/>
      <c r="JCA930" s="477"/>
      <c r="JCB930" s="477"/>
      <c r="JCC930" s="477"/>
      <c r="JCD930" s="477"/>
      <c r="JCE930" s="477"/>
      <c r="JCF930" s="477"/>
      <c r="JCG930" s="477"/>
      <c r="JCH930" s="477"/>
      <c r="JCI930" s="477"/>
      <c r="JCJ930" s="477"/>
      <c r="JCK930" s="477"/>
      <c r="JCL930" s="477"/>
      <c r="JCM930" s="477"/>
      <c r="JCN930" s="477"/>
      <c r="JCO930" s="477"/>
      <c r="JCP930" s="477"/>
      <c r="JCQ930" s="477"/>
      <c r="JCR930" s="477"/>
      <c r="JCS930" s="477"/>
      <c r="JCT930" s="477"/>
      <c r="JCU930" s="477"/>
      <c r="JCV930" s="477"/>
      <c r="JCW930" s="477"/>
      <c r="JCX930" s="477"/>
      <c r="JCY930" s="477"/>
      <c r="JCZ930" s="477"/>
      <c r="JDA930" s="477"/>
      <c r="JDB930" s="477"/>
      <c r="JDC930" s="477"/>
      <c r="JDD930" s="477"/>
      <c r="JDE930" s="477"/>
      <c r="JDF930" s="477"/>
      <c r="JDG930" s="477"/>
      <c r="JDH930" s="477"/>
      <c r="JDI930" s="477"/>
      <c r="JDJ930" s="477"/>
      <c r="JDK930" s="477"/>
      <c r="JDL930" s="477"/>
      <c r="JDM930" s="477"/>
      <c r="JDN930" s="477"/>
      <c r="JDO930" s="477"/>
      <c r="JDP930" s="477"/>
      <c r="JDQ930" s="477"/>
      <c r="JDR930" s="477"/>
      <c r="JDS930" s="477"/>
      <c r="JDT930" s="477"/>
      <c r="JDU930" s="477"/>
      <c r="JDV930" s="477"/>
      <c r="JDW930" s="477"/>
      <c r="JDX930" s="477"/>
      <c r="JDY930" s="477"/>
      <c r="JDZ930" s="477"/>
      <c r="JEA930" s="477"/>
      <c r="JEB930" s="477"/>
      <c r="JEC930" s="477"/>
      <c r="JED930" s="477"/>
      <c r="JEE930" s="477"/>
      <c r="JEF930" s="477"/>
      <c r="JEG930" s="477"/>
      <c r="JEH930" s="477"/>
      <c r="JEI930" s="477"/>
      <c r="JEJ930" s="477"/>
      <c r="JEK930" s="477"/>
      <c r="JEL930" s="477"/>
      <c r="JEM930" s="477"/>
      <c r="JEN930" s="477"/>
      <c r="JEO930" s="477"/>
      <c r="JEP930" s="477"/>
      <c r="JEQ930" s="477"/>
      <c r="JER930" s="477"/>
      <c r="JES930" s="477"/>
      <c r="JET930" s="477"/>
      <c r="JEU930" s="477"/>
      <c r="JEV930" s="477"/>
      <c r="JEW930" s="477"/>
      <c r="JEX930" s="477"/>
      <c r="JEY930" s="477"/>
      <c r="JEZ930" s="477"/>
      <c r="JFA930" s="477"/>
      <c r="JFB930" s="477"/>
      <c r="JFC930" s="477"/>
      <c r="JFD930" s="477"/>
      <c r="JFE930" s="477"/>
      <c r="JFF930" s="477"/>
      <c r="JFG930" s="477"/>
      <c r="JFH930" s="477"/>
      <c r="JFI930" s="477"/>
      <c r="JFJ930" s="477"/>
      <c r="JFK930" s="477"/>
      <c r="JFL930" s="477"/>
      <c r="JFM930" s="477"/>
      <c r="JFN930" s="477"/>
      <c r="JFO930" s="477"/>
      <c r="JFP930" s="477"/>
      <c r="JFQ930" s="477"/>
      <c r="JFR930" s="477"/>
      <c r="JFS930" s="477"/>
      <c r="JFT930" s="477"/>
      <c r="JFU930" s="477"/>
      <c r="JFV930" s="477"/>
      <c r="JFW930" s="477"/>
      <c r="JFX930" s="477"/>
      <c r="JFY930" s="477"/>
      <c r="JFZ930" s="477"/>
      <c r="JGA930" s="477"/>
      <c r="JGB930" s="477"/>
      <c r="JGC930" s="477"/>
      <c r="JGD930" s="477"/>
      <c r="JGE930" s="477"/>
      <c r="JGF930" s="477"/>
      <c r="JGG930" s="477"/>
      <c r="JGH930" s="477"/>
      <c r="JGI930" s="477"/>
      <c r="JGJ930" s="477"/>
      <c r="JGK930" s="477"/>
      <c r="JGL930" s="477"/>
      <c r="JGM930" s="477"/>
      <c r="JGN930" s="477"/>
      <c r="JGO930" s="477"/>
      <c r="JGP930" s="477"/>
      <c r="JGQ930" s="477"/>
      <c r="JGR930" s="477"/>
      <c r="JGS930" s="477"/>
      <c r="JGT930" s="477"/>
      <c r="JGU930" s="477"/>
      <c r="JGV930" s="477"/>
      <c r="JGW930" s="477"/>
      <c r="JGX930" s="477"/>
      <c r="JGY930" s="477"/>
      <c r="JGZ930" s="477"/>
      <c r="JHA930" s="477"/>
      <c r="JHB930" s="477"/>
      <c r="JHC930" s="477"/>
      <c r="JHD930" s="477"/>
      <c r="JHE930" s="477"/>
      <c r="JHF930" s="477"/>
      <c r="JHG930" s="477"/>
      <c r="JHH930" s="477"/>
      <c r="JHI930" s="477"/>
      <c r="JHJ930" s="477"/>
      <c r="JHK930" s="477"/>
      <c r="JHL930" s="477"/>
      <c r="JHM930" s="477"/>
      <c r="JHN930" s="477"/>
      <c r="JHO930" s="477"/>
      <c r="JHP930" s="477"/>
      <c r="JHQ930" s="477"/>
      <c r="JHR930" s="477"/>
      <c r="JHS930" s="477"/>
      <c r="JHT930" s="477"/>
      <c r="JHU930" s="477"/>
      <c r="JHV930" s="477"/>
      <c r="JHW930" s="477"/>
      <c r="JHX930" s="477"/>
      <c r="JHY930" s="477"/>
      <c r="JHZ930" s="477"/>
      <c r="JIA930" s="477"/>
      <c r="JIB930" s="477"/>
      <c r="JIC930" s="477"/>
      <c r="JID930" s="477"/>
      <c r="JIE930" s="477"/>
      <c r="JIF930" s="477"/>
      <c r="JIG930" s="477"/>
      <c r="JIH930" s="477"/>
      <c r="JII930" s="477"/>
      <c r="JIJ930" s="477"/>
      <c r="JIK930" s="477"/>
      <c r="JIL930" s="477"/>
      <c r="JIM930" s="477"/>
      <c r="JIN930" s="477"/>
      <c r="JIO930" s="477"/>
      <c r="JIP930" s="477"/>
      <c r="JIQ930" s="477"/>
      <c r="JIR930" s="477"/>
      <c r="JIS930" s="477"/>
      <c r="JIT930" s="477"/>
      <c r="JIU930" s="477"/>
      <c r="JIV930" s="477"/>
      <c r="JIW930" s="477"/>
      <c r="JIX930" s="477"/>
      <c r="JIY930" s="477"/>
      <c r="JIZ930" s="477"/>
      <c r="JJA930" s="477"/>
      <c r="JJB930" s="477"/>
      <c r="JJC930" s="477"/>
      <c r="JJD930" s="477"/>
      <c r="JJE930" s="477"/>
      <c r="JJF930" s="477"/>
      <c r="JJG930" s="477"/>
      <c r="JJH930" s="477"/>
      <c r="JJI930" s="477"/>
      <c r="JJJ930" s="477"/>
      <c r="JJK930" s="477"/>
      <c r="JJL930" s="477"/>
      <c r="JJM930" s="477"/>
      <c r="JJN930" s="477"/>
      <c r="JJO930" s="477"/>
      <c r="JJP930" s="477"/>
      <c r="JJQ930" s="477"/>
      <c r="JJR930" s="477"/>
      <c r="JJS930" s="477"/>
      <c r="JJT930" s="477"/>
      <c r="JJU930" s="477"/>
      <c r="JJV930" s="477"/>
      <c r="JJW930" s="477"/>
      <c r="JJX930" s="477"/>
      <c r="JJY930" s="477"/>
      <c r="JJZ930" s="477"/>
      <c r="JKA930" s="477"/>
      <c r="JKB930" s="477"/>
      <c r="JKC930" s="477"/>
      <c r="JKD930" s="477"/>
      <c r="JKE930" s="477"/>
      <c r="JKF930" s="477"/>
      <c r="JKG930" s="477"/>
      <c r="JKH930" s="477"/>
      <c r="JKI930" s="477"/>
      <c r="JKJ930" s="477"/>
      <c r="JKK930" s="477"/>
      <c r="JKL930" s="477"/>
      <c r="JKM930" s="477"/>
      <c r="JKN930" s="477"/>
      <c r="JKO930" s="477"/>
      <c r="JKP930" s="477"/>
      <c r="JKQ930" s="477"/>
      <c r="JKR930" s="477"/>
      <c r="JKS930" s="477"/>
      <c r="JKT930" s="477"/>
      <c r="JKU930" s="477"/>
      <c r="JKV930" s="477"/>
      <c r="JKW930" s="477"/>
      <c r="JKX930" s="477"/>
      <c r="JKY930" s="477"/>
      <c r="JKZ930" s="477"/>
      <c r="JLA930" s="477"/>
      <c r="JLB930" s="477"/>
      <c r="JLC930" s="477"/>
      <c r="JLD930" s="477"/>
      <c r="JLE930" s="477"/>
      <c r="JLF930" s="477"/>
      <c r="JLG930" s="477"/>
      <c r="JLH930" s="477"/>
      <c r="JLI930" s="477"/>
      <c r="JLJ930" s="477"/>
      <c r="JLK930" s="477"/>
      <c r="JLL930" s="477"/>
      <c r="JLM930" s="477"/>
      <c r="JLN930" s="477"/>
      <c r="JLO930" s="477"/>
      <c r="JLP930" s="477"/>
      <c r="JLQ930" s="477"/>
      <c r="JLR930" s="477"/>
      <c r="JLS930" s="477"/>
      <c r="JLT930" s="477"/>
      <c r="JLU930" s="477"/>
      <c r="JLV930" s="477"/>
      <c r="JLW930" s="477"/>
      <c r="JLX930" s="477"/>
      <c r="JLY930" s="477"/>
      <c r="JLZ930" s="477"/>
      <c r="JMA930" s="477"/>
      <c r="JMB930" s="477"/>
      <c r="JMC930" s="477"/>
      <c r="JMD930" s="477"/>
      <c r="JME930" s="477"/>
      <c r="JMF930" s="477"/>
      <c r="JMG930" s="477"/>
      <c r="JMH930" s="477"/>
      <c r="JMI930" s="477"/>
      <c r="JMJ930" s="477"/>
      <c r="JMK930" s="477"/>
      <c r="JML930" s="477"/>
      <c r="JMM930" s="477"/>
      <c r="JMN930" s="477"/>
      <c r="JMO930" s="477"/>
      <c r="JMP930" s="477"/>
      <c r="JMQ930" s="477"/>
      <c r="JMR930" s="477"/>
      <c r="JMS930" s="477"/>
      <c r="JMT930" s="477"/>
      <c r="JMU930" s="477"/>
      <c r="JMV930" s="477"/>
      <c r="JMW930" s="477"/>
      <c r="JMX930" s="477"/>
      <c r="JMY930" s="477"/>
      <c r="JMZ930" s="477"/>
      <c r="JNA930" s="477"/>
      <c r="JNB930" s="477"/>
      <c r="JNC930" s="477"/>
      <c r="JND930" s="477"/>
      <c r="JNE930" s="477"/>
      <c r="JNF930" s="477"/>
      <c r="JNG930" s="477"/>
      <c r="JNH930" s="477"/>
      <c r="JNI930" s="477"/>
      <c r="JNJ930" s="477"/>
      <c r="JNK930" s="477"/>
      <c r="JNL930" s="477"/>
      <c r="JNM930" s="477"/>
      <c r="JNN930" s="477"/>
      <c r="JNO930" s="477"/>
      <c r="JNP930" s="477"/>
      <c r="JNQ930" s="477"/>
      <c r="JNR930" s="477"/>
      <c r="JNS930" s="477"/>
      <c r="JNT930" s="477"/>
      <c r="JNU930" s="477"/>
      <c r="JNV930" s="477"/>
      <c r="JNW930" s="477"/>
      <c r="JNX930" s="477"/>
      <c r="JNY930" s="477"/>
      <c r="JNZ930" s="477"/>
      <c r="JOA930" s="477"/>
      <c r="JOB930" s="477"/>
      <c r="JOC930" s="477"/>
      <c r="JOD930" s="477"/>
      <c r="JOE930" s="477"/>
      <c r="JOF930" s="477"/>
      <c r="JOG930" s="477"/>
      <c r="JOH930" s="477"/>
      <c r="JOI930" s="477"/>
      <c r="JOJ930" s="477"/>
      <c r="JOK930" s="477"/>
      <c r="JOL930" s="477"/>
      <c r="JOM930" s="477"/>
      <c r="JON930" s="477"/>
      <c r="JOO930" s="477"/>
      <c r="JOP930" s="477"/>
      <c r="JOQ930" s="477"/>
      <c r="JOR930" s="477"/>
      <c r="JOS930" s="477"/>
      <c r="JOT930" s="477"/>
      <c r="JOU930" s="477"/>
      <c r="JOV930" s="477"/>
      <c r="JOW930" s="477"/>
      <c r="JOX930" s="477"/>
      <c r="JOY930" s="477"/>
      <c r="JOZ930" s="477"/>
      <c r="JPA930" s="477"/>
      <c r="JPB930" s="477"/>
      <c r="JPC930" s="477"/>
      <c r="JPD930" s="477"/>
      <c r="JPE930" s="477"/>
      <c r="JPF930" s="477"/>
      <c r="JPG930" s="477"/>
      <c r="JPH930" s="477"/>
      <c r="JPI930" s="477"/>
      <c r="JPJ930" s="477"/>
      <c r="JPK930" s="477"/>
      <c r="JPL930" s="477"/>
      <c r="JPM930" s="477"/>
      <c r="JPN930" s="477"/>
      <c r="JPO930" s="477"/>
      <c r="JPP930" s="477"/>
      <c r="JPQ930" s="477"/>
      <c r="JPR930" s="477"/>
      <c r="JPS930" s="477"/>
      <c r="JPT930" s="477"/>
      <c r="JPU930" s="477"/>
      <c r="JPV930" s="477"/>
      <c r="JPW930" s="477"/>
      <c r="JPX930" s="477"/>
      <c r="JPY930" s="477"/>
      <c r="JPZ930" s="477"/>
      <c r="JQA930" s="477"/>
      <c r="JQB930" s="477"/>
      <c r="JQC930" s="477"/>
      <c r="JQD930" s="477"/>
      <c r="JQE930" s="477"/>
      <c r="JQF930" s="477"/>
      <c r="JQG930" s="477"/>
      <c r="JQH930" s="477"/>
      <c r="JQI930" s="477"/>
      <c r="JQJ930" s="477"/>
      <c r="JQK930" s="477"/>
      <c r="JQL930" s="477"/>
      <c r="JQM930" s="477"/>
      <c r="JQN930" s="477"/>
      <c r="JQO930" s="477"/>
      <c r="JQP930" s="477"/>
      <c r="JQQ930" s="477"/>
      <c r="JQR930" s="477"/>
      <c r="JQS930" s="477"/>
      <c r="JQT930" s="477"/>
      <c r="JQU930" s="477"/>
      <c r="JQV930" s="477"/>
      <c r="JQW930" s="477"/>
      <c r="JQX930" s="477"/>
      <c r="JQY930" s="477"/>
      <c r="JQZ930" s="477"/>
      <c r="JRA930" s="477"/>
      <c r="JRB930" s="477"/>
      <c r="JRC930" s="477"/>
      <c r="JRD930" s="477"/>
      <c r="JRE930" s="477"/>
      <c r="JRF930" s="477"/>
      <c r="JRG930" s="477"/>
      <c r="JRH930" s="477"/>
      <c r="JRI930" s="477"/>
      <c r="JRJ930" s="477"/>
      <c r="JRK930" s="477"/>
      <c r="JRL930" s="477"/>
      <c r="JRM930" s="477"/>
      <c r="JRN930" s="477"/>
      <c r="JRO930" s="477"/>
      <c r="JRP930" s="477"/>
      <c r="JRQ930" s="477"/>
      <c r="JRR930" s="477"/>
      <c r="JRS930" s="477"/>
      <c r="JRT930" s="477"/>
      <c r="JRU930" s="477"/>
      <c r="JRV930" s="477"/>
      <c r="JRW930" s="477"/>
      <c r="JRX930" s="477"/>
      <c r="JRY930" s="477"/>
      <c r="JRZ930" s="477"/>
      <c r="JSA930" s="477"/>
      <c r="JSB930" s="477"/>
      <c r="JSC930" s="477"/>
      <c r="JSD930" s="477"/>
      <c r="JSE930" s="477"/>
      <c r="JSF930" s="477"/>
      <c r="JSG930" s="477"/>
      <c r="JSH930" s="477"/>
      <c r="JSI930" s="477"/>
      <c r="JSJ930" s="477"/>
      <c r="JSK930" s="477"/>
      <c r="JSL930" s="477"/>
      <c r="JSM930" s="477"/>
      <c r="JSN930" s="477"/>
      <c r="JSO930" s="477"/>
      <c r="JSP930" s="477"/>
      <c r="JSQ930" s="477"/>
      <c r="JSR930" s="477"/>
      <c r="JSS930" s="477"/>
      <c r="JST930" s="477"/>
      <c r="JSU930" s="477"/>
      <c r="JSV930" s="477"/>
      <c r="JSW930" s="477"/>
      <c r="JSX930" s="477"/>
      <c r="JSY930" s="477"/>
      <c r="JSZ930" s="477"/>
      <c r="JTA930" s="477"/>
      <c r="JTB930" s="477"/>
      <c r="JTC930" s="477"/>
      <c r="JTD930" s="477"/>
      <c r="JTE930" s="477"/>
      <c r="JTF930" s="477"/>
      <c r="JTG930" s="477"/>
      <c r="JTH930" s="477"/>
      <c r="JTI930" s="477"/>
      <c r="JTJ930" s="477"/>
      <c r="JTK930" s="477"/>
      <c r="JTL930" s="477"/>
      <c r="JTM930" s="477"/>
      <c r="JTN930" s="477"/>
      <c r="JTO930" s="477"/>
      <c r="JTP930" s="477"/>
      <c r="JTQ930" s="477"/>
      <c r="JTR930" s="477"/>
      <c r="JTS930" s="477"/>
      <c r="JTT930" s="477"/>
      <c r="JTU930" s="477"/>
      <c r="JTV930" s="477"/>
      <c r="JTW930" s="477"/>
      <c r="JTX930" s="477"/>
      <c r="JTY930" s="477"/>
      <c r="JTZ930" s="477"/>
      <c r="JUA930" s="477"/>
      <c r="JUB930" s="477"/>
      <c r="JUC930" s="477"/>
      <c r="JUD930" s="477"/>
      <c r="JUE930" s="477"/>
      <c r="JUF930" s="477"/>
      <c r="JUG930" s="477"/>
      <c r="JUH930" s="477"/>
      <c r="JUI930" s="477"/>
      <c r="JUJ930" s="477"/>
      <c r="JUK930" s="477"/>
      <c r="JUL930" s="477"/>
      <c r="JUM930" s="477"/>
      <c r="JUN930" s="477"/>
      <c r="JUO930" s="477"/>
      <c r="JUP930" s="477"/>
      <c r="JUQ930" s="477"/>
      <c r="JUR930" s="477"/>
      <c r="JUS930" s="477"/>
      <c r="JUT930" s="477"/>
      <c r="JUU930" s="477"/>
      <c r="JUV930" s="477"/>
      <c r="JUW930" s="477"/>
      <c r="JUX930" s="477"/>
      <c r="JUY930" s="477"/>
      <c r="JUZ930" s="477"/>
      <c r="JVA930" s="477"/>
      <c r="JVB930" s="477"/>
      <c r="JVC930" s="477"/>
      <c r="JVD930" s="477"/>
      <c r="JVE930" s="477"/>
      <c r="JVF930" s="477"/>
      <c r="JVG930" s="477"/>
      <c r="JVH930" s="477"/>
      <c r="JVI930" s="477"/>
      <c r="JVJ930" s="477"/>
      <c r="JVK930" s="477"/>
      <c r="JVL930" s="477"/>
      <c r="JVM930" s="477"/>
      <c r="JVN930" s="477"/>
      <c r="JVO930" s="477"/>
      <c r="JVP930" s="477"/>
      <c r="JVQ930" s="477"/>
      <c r="JVR930" s="477"/>
      <c r="JVS930" s="477"/>
      <c r="JVT930" s="477"/>
      <c r="JVU930" s="477"/>
      <c r="JVV930" s="477"/>
      <c r="JVW930" s="477"/>
      <c r="JVX930" s="477"/>
      <c r="JVY930" s="477"/>
      <c r="JVZ930" s="477"/>
      <c r="JWA930" s="477"/>
      <c r="JWB930" s="477"/>
      <c r="JWC930" s="477"/>
      <c r="JWD930" s="477"/>
      <c r="JWE930" s="477"/>
      <c r="JWF930" s="477"/>
      <c r="JWG930" s="477"/>
      <c r="JWH930" s="477"/>
      <c r="JWI930" s="477"/>
      <c r="JWJ930" s="477"/>
      <c r="JWK930" s="477"/>
      <c r="JWL930" s="477"/>
      <c r="JWM930" s="477"/>
      <c r="JWN930" s="477"/>
      <c r="JWO930" s="477"/>
      <c r="JWP930" s="477"/>
      <c r="JWQ930" s="477"/>
      <c r="JWR930" s="477"/>
      <c r="JWS930" s="477"/>
      <c r="JWT930" s="477"/>
      <c r="JWU930" s="477"/>
      <c r="JWV930" s="477"/>
      <c r="JWW930" s="477"/>
      <c r="JWX930" s="477"/>
      <c r="JWY930" s="477"/>
      <c r="JWZ930" s="477"/>
      <c r="JXA930" s="477"/>
      <c r="JXB930" s="477"/>
      <c r="JXC930" s="477"/>
      <c r="JXD930" s="477"/>
      <c r="JXE930" s="477"/>
      <c r="JXF930" s="477"/>
      <c r="JXG930" s="477"/>
      <c r="JXH930" s="477"/>
      <c r="JXI930" s="477"/>
      <c r="JXJ930" s="477"/>
      <c r="JXK930" s="477"/>
      <c r="JXL930" s="477"/>
      <c r="JXM930" s="477"/>
      <c r="JXN930" s="477"/>
      <c r="JXO930" s="477"/>
      <c r="JXP930" s="477"/>
      <c r="JXQ930" s="477"/>
      <c r="JXR930" s="477"/>
      <c r="JXS930" s="477"/>
      <c r="JXT930" s="477"/>
      <c r="JXU930" s="477"/>
      <c r="JXV930" s="477"/>
      <c r="JXW930" s="477"/>
      <c r="JXX930" s="477"/>
      <c r="JXY930" s="477"/>
      <c r="JXZ930" s="477"/>
      <c r="JYA930" s="477"/>
      <c r="JYB930" s="477"/>
      <c r="JYC930" s="477"/>
      <c r="JYD930" s="477"/>
      <c r="JYE930" s="477"/>
      <c r="JYF930" s="477"/>
      <c r="JYG930" s="477"/>
      <c r="JYH930" s="477"/>
      <c r="JYI930" s="477"/>
      <c r="JYJ930" s="477"/>
      <c r="JYK930" s="477"/>
      <c r="JYL930" s="477"/>
      <c r="JYM930" s="477"/>
      <c r="JYN930" s="477"/>
      <c r="JYO930" s="477"/>
      <c r="JYP930" s="477"/>
      <c r="JYQ930" s="477"/>
      <c r="JYR930" s="477"/>
      <c r="JYS930" s="477"/>
      <c r="JYT930" s="477"/>
      <c r="JYU930" s="477"/>
      <c r="JYV930" s="477"/>
      <c r="JYW930" s="477"/>
      <c r="JYX930" s="477"/>
      <c r="JYY930" s="477"/>
      <c r="JYZ930" s="477"/>
      <c r="JZA930" s="477"/>
      <c r="JZB930" s="477"/>
      <c r="JZC930" s="477"/>
      <c r="JZD930" s="477"/>
      <c r="JZE930" s="477"/>
      <c r="JZF930" s="477"/>
      <c r="JZG930" s="477"/>
      <c r="JZH930" s="477"/>
      <c r="JZI930" s="477"/>
      <c r="JZJ930" s="477"/>
      <c r="JZK930" s="477"/>
      <c r="JZL930" s="477"/>
      <c r="JZM930" s="477"/>
      <c r="JZN930" s="477"/>
      <c r="JZO930" s="477"/>
      <c r="JZP930" s="477"/>
      <c r="JZQ930" s="477"/>
      <c r="JZR930" s="477"/>
      <c r="JZS930" s="477"/>
      <c r="JZT930" s="477"/>
      <c r="JZU930" s="477"/>
      <c r="JZV930" s="477"/>
      <c r="JZW930" s="477"/>
      <c r="JZX930" s="477"/>
      <c r="JZY930" s="477"/>
      <c r="JZZ930" s="477"/>
      <c r="KAA930" s="477"/>
      <c r="KAB930" s="477"/>
      <c r="KAC930" s="477"/>
      <c r="KAD930" s="477"/>
      <c r="KAE930" s="477"/>
      <c r="KAF930" s="477"/>
      <c r="KAG930" s="477"/>
      <c r="KAH930" s="477"/>
      <c r="KAI930" s="477"/>
      <c r="KAJ930" s="477"/>
      <c r="KAK930" s="477"/>
      <c r="KAL930" s="477"/>
      <c r="KAM930" s="477"/>
      <c r="KAN930" s="477"/>
      <c r="KAO930" s="477"/>
      <c r="KAP930" s="477"/>
      <c r="KAQ930" s="477"/>
      <c r="KAR930" s="477"/>
      <c r="KAS930" s="477"/>
      <c r="KAT930" s="477"/>
      <c r="KAU930" s="477"/>
      <c r="KAV930" s="477"/>
      <c r="KAW930" s="477"/>
      <c r="KAX930" s="477"/>
      <c r="KAY930" s="477"/>
      <c r="KAZ930" s="477"/>
      <c r="KBA930" s="477"/>
      <c r="KBB930" s="477"/>
      <c r="KBC930" s="477"/>
      <c r="KBD930" s="477"/>
      <c r="KBE930" s="477"/>
      <c r="KBF930" s="477"/>
      <c r="KBG930" s="477"/>
      <c r="KBH930" s="477"/>
      <c r="KBI930" s="477"/>
      <c r="KBJ930" s="477"/>
      <c r="KBK930" s="477"/>
      <c r="KBL930" s="477"/>
      <c r="KBM930" s="477"/>
      <c r="KBN930" s="477"/>
      <c r="KBO930" s="477"/>
      <c r="KBP930" s="477"/>
      <c r="KBQ930" s="477"/>
      <c r="KBR930" s="477"/>
      <c r="KBS930" s="477"/>
      <c r="KBT930" s="477"/>
      <c r="KBU930" s="477"/>
      <c r="KBV930" s="477"/>
      <c r="KBW930" s="477"/>
      <c r="KBX930" s="477"/>
      <c r="KBY930" s="477"/>
      <c r="KBZ930" s="477"/>
      <c r="KCA930" s="477"/>
      <c r="KCB930" s="477"/>
      <c r="KCC930" s="477"/>
      <c r="KCD930" s="477"/>
      <c r="KCE930" s="477"/>
      <c r="KCF930" s="477"/>
      <c r="KCG930" s="477"/>
      <c r="KCH930" s="477"/>
      <c r="KCI930" s="477"/>
      <c r="KCJ930" s="477"/>
      <c r="KCK930" s="477"/>
      <c r="KCL930" s="477"/>
      <c r="KCM930" s="477"/>
      <c r="KCN930" s="477"/>
      <c r="KCO930" s="477"/>
      <c r="KCP930" s="477"/>
      <c r="KCQ930" s="477"/>
      <c r="KCR930" s="477"/>
      <c r="KCS930" s="477"/>
      <c r="KCT930" s="477"/>
      <c r="KCU930" s="477"/>
      <c r="KCV930" s="477"/>
      <c r="KCW930" s="477"/>
      <c r="KCX930" s="477"/>
      <c r="KCY930" s="477"/>
      <c r="KCZ930" s="477"/>
      <c r="KDA930" s="477"/>
      <c r="KDB930" s="477"/>
      <c r="KDC930" s="477"/>
      <c r="KDD930" s="477"/>
      <c r="KDE930" s="477"/>
      <c r="KDF930" s="477"/>
      <c r="KDG930" s="477"/>
      <c r="KDH930" s="477"/>
      <c r="KDI930" s="477"/>
      <c r="KDJ930" s="477"/>
      <c r="KDK930" s="477"/>
      <c r="KDL930" s="477"/>
      <c r="KDM930" s="477"/>
      <c r="KDN930" s="477"/>
      <c r="KDO930" s="477"/>
      <c r="KDP930" s="477"/>
      <c r="KDQ930" s="477"/>
      <c r="KDR930" s="477"/>
      <c r="KDS930" s="477"/>
      <c r="KDT930" s="477"/>
      <c r="KDU930" s="477"/>
      <c r="KDV930" s="477"/>
      <c r="KDW930" s="477"/>
      <c r="KDX930" s="477"/>
      <c r="KDY930" s="477"/>
      <c r="KDZ930" s="477"/>
      <c r="KEA930" s="477"/>
      <c r="KEB930" s="477"/>
      <c r="KEC930" s="477"/>
      <c r="KED930" s="477"/>
      <c r="KEE930" s="477"/>
      <c r="KEF930" s="477"/>
      <c r="KEG930" s="477"/>
      <c r="KEH930" s="477"/>
      <c r="KEI930" s="477"/>
      <c r="KEJ930" s="477"/>
      <c r="KEK930" s="477"/>
      <c r="KEL930" s="477"/>
      <c r="KEM930" s="477"/>
      <c r="KEN930" s="477"/>
      <c r="KEO930" s="477"/>
      <c r="KEP930" s="477"/>
      <c r="KEQ930" s="477"/>
      <c r="KER930" s="477"/>
      <c r="KES930" s="477"/>
      <c r="KET930" s="477"/>
      <c r="KEU930" s="477"/>
      <c r="KEV930" s="477"/>
      <c r="KEW930" s="477"/>
      <c r="KEX930" s="477"/>
      <c r="KEY930" s="477"/>
      <c r="KEZ930" s="477"/>
      <c r="KFA930" s="477"/>
      <c r="KFB930" s="477"/>
      <c r="KFC930" s="477"/>
      <c r="KFD930" s="477"/>
      <c r="KFE930" s="477"/>
      <c r="KFF930" s="477"/>
      <c r="KFG930" s="477"/>
      <c r="KFH930" s="477"/>
      <c r="KFI930" s="477"/>
      <c r="KFJ930" s="477"/>
      <c r="KFK930" s="477"/>
      <c r="KFL930" s="477"/>
      <c r="KFM930" s="477"/>
      <c r="KFN930" s="477"/>
      <c r="KFO930" s="477"/>
      <c r="KFP930" s="477"/>
      <c r="KFQ930" s="477"/>
      <c r="KFR930" s="477"/>
      <c r="KFS930" s="477"/>
      <c r="KFT930" s="477"/>
      <c r="KFU930" s="477"/>
      <c r="KFV930" s="477"/>
      <c r="KFW930" s="477"/>
      <c r="KFX930" s="477"/>
      <c r="KFY930" s="477"/>
      <c r="KFZ930" s="477"/>
      <c r="KGA930" s="477"/>
      <c r="KGB930" s="477"/>
      <c r="KGC930" s="477"/>
      <c r="KGD930" s="477"/>
      <c r="KGE930" s="477"/>
      <c r="KGF930" s="477"/>
      <c r="KGG930" s="477"/>
      <c r="KGH930" s="477"/>
      <c r="KGI930" s="477"/>
      <c r="KGJ930" s="477"/>
      <c r="KGK930" s="477"/>
      <c r="KGL930" s="477"/>
      <c r="KGM930" s="477"/>
      <c r="KGN930" s="477"/>
      <c r="KGO930" s="477"/>
      <c r="KGP930" s="477"/>
      <c r="KGQ930" s="477"/>
      <c r="KGR930" s="477"/>
      <c r="KGS930" s="477"/>
      <c r="KGT930" s="477"/>
      <c r="KGU930" s="477"/>
      <c r="KGV930" s="477"/>
      <c r="KGW930" s="477"/>
      <c r="KGX930" s="477"/>
      <c r="KGY930" s="477"/>
      <c r="KGZ930" s="477"/>
      <c r="KHA930" s="477"/>
      <c r="KHB930" s="477"/>
      <c r="KHC930" s="477"/>
      <c r="KHD930" s="477"/>
      <c r="KHE930" s="477"/>
      <c r="KHF930" s="477"/>
      <c r="KHG930" s="477"/>
      <c r="KHH930" s="477"/>
      <c r="KHI930" s="477"/>
      <c r="KHJ930" s="477"/>
      <c r="KHK930" s="477"/>
      <c r="KHL930" s="477"/>
      <c r="KHM930" s="477"/>
      <c r="KHN930" s="477"/>
      <c r="KHO930" s="477"/>
      <c r="KHP930" s="477"/>
      <c r="KHQ930" s="477"/>
      <c r="KHR930" s="477"/>
      <c r="KHS930" s="477"/>
      <c r="KHT930" s="477"/>
      <c r="KHU930" s="477"/>
      <c r="KHV930" s="477"/>
      <c r="KHW930" s="477"/>
      <c r="KHX930" s="477"/>
      <c r="KHY930" s="477"/>
      <c r="KHZ930" s="477"/>
      <c r="KIA930" s="477"/>
      <c r="KIB930" s="477"/>
      <c r="KIC930" s="477"/>
      <c r="KID930" s="477"/>
      <c r="KIE930" s="477"/>
      <c r="KIF930" s="477"/>
      <c r="KIG930" s="477"/>
      <c r="KIH930" s="477"/>
      <c r="KII930" s="477"/>
      <c r="KIJ930" s="477"/>
      <c r="KIK930" s="477"/>
      <c r="KIL930" s="477"/>
      <c r="KIM930" s="477"/>
      <c r="KIN930" s="477"/>
      <c r="KIO930" s="477"/>
      <c r="KIP930" s="477"/>
      <c r="KIQ930" s="477"/>
      <c r="KIR930" s="477"/>
      <c r="KIS930" s="477"/>
      <c r="KIT930" s="477"/>
      <c r="KIU930" s="477"/>
      <c r="KIV930" s="477"/>
      <c r="KIW930" s="477"/>
      <c r="KIX930" s="477"/>
      <c r="KIY930" s="477"/>
      <c r="KIZ930" s="477"/>
      <c r="KJA930" s="477"/>
      <c r="KJB930" s="477"/>
      <c r="KJC930" s="477"/>
      <c r="KJD930" s="477"/>
      <c r="KJE930" s="477"/>
      <c r="KJF930" s="477"/>
      <c r="KJG930" s="477"/>
      <c r="KJH930" s="477"/>
      <c r="KJI930" s="477"/>
      <c r="KJJ930" s="477"/>
      <c r="KJK930" s="477"/>
      <c r="KJL930" s="477"/>
      <c r="KJM930" s="477"/>
      <c r="KJN930" s="477"/>
      <c r="KJO930" s="477"/>
      <c r="KJP930" s="477"/>
      <c r="KJQ930" s="477"/>
      <c r="KJR930" s="477"/>
      <c r="KJS930" s="477"/>
      <c r="KJT930" s="477"/>
      <c r="KJU930" s="477"/>
      <c r="KJV930" s="477"/>
      <c r="KJW930" s="477"/>
      <c r="KJX930" s="477"/>
      <c r="KJY930" s="477"/>
      <c r="KJZ930" s="477"/>
      <c r="KKA930" s="477"/>
      <c r="KKB930" s="477"/>
      <c r="KKC930" s="477"/>
      <c r="KKD930" s="477"/>
      <c r="KKE930" s="477"/>
      <c r="KKF930" s="477"/>
      <c r="KKG930" s="477"/>
      <c r="KKH930" s="477"/>
      <c r="KKI930" s="477"/>
      <c r="KKJ930" s="477"/>
      <c r="KKK930" s="477"/>
      <c r="KKL930" s="477"/>
      <c r="KKM930" s="477"/>
      <c r="KKN930" s="477"/>
      <c r="KKO930" s="477"/>
      <c r="KKP930" s="477"/>
      <c r="KKQ930" s="477"/>
      <c r="KKR930" s="477"/>
      <c r="KKS930" s="477"/>
      <c r="KKT930" s="477"/>
      <c r="KKU930" s="477"/>
      <c r="KKV930" s="477"/>
      <c r="KKW930" s="477"/>
      <c r="KKX930" s="477"/>
      <c r="KKY930" s="477"/>
      <c r="KKZ930" s="477"/>
      <c r="KLA930" s="477"/>
      <c r="KLB930" s="477"/>
      <c r="KLC930" s="477"/>
      <c r="KLD930" s="477"/>
      <c r="KLE930" s="477"/>
      <c r="KLF930" s="477"/>
      <c r="KLG930" s="477"/>
      <c r="KLH930" s="477"/>
      <c r="KLI930" s="477"/>
      <c r="KLJ930" s="477"/>
      <c r="KLK930" s="477"/>
      <c r="KLL930" s="477"/>
      <c r="KLM930" s="477"/>
      <c r="KLN930" s="477"/>
      <c r="KLO930" s="477"/>
      <c r="KLP930" s="477"/>
      <c r="KLQ930" s="477"/>
      <c r="KLR930" s="477"/>
      <c r="KLS930" s="477"/>
      <c r="KLT930" s="477"/>
      <c r="KLU930" s="477"/>
      <c r="KLV930" s="477"/>
      <c r="KLW930" s="477"/>
      <c r="KLX930" s="477"/>
      <c r="KLY930" s="477"/>
      <c r="KLZ930" s="477"/>
      <c r="KMA930" s="477"/>
      <c r="KMB930" s="477"/>
      <c r="KMC930" s="477"/>
      <c r="KMD930" s="477"/>
      <c r="KME930" s="477"/>
      <c r="KMF930" s="477"/>
      <c r="KMG930" s="477"/>
      <c r="KMH930" s="477"/>
      <c r="KMI930" s="477"/>
      <c r="KMJ930" s="477"/>
      <c r="KMK930" s="477"/>
      <c r="KML930" s="477"/>
      <c r="KMM930" s="477"/>
      <c r="KMN930" s="477"/>
      <c r="KMO930" s="477"/>
      <c r="KMP930" s="477"/>
      <c r="KMQ930" s="477"/>
      <c r="KMR930" s="477"/>
      <c r="KMS930" s="477"/>
      <c r="KMT930" s="477"/>
      <c r="KMU930" s="477"/>
      <c r="KMV930" s="477"/>
      <c r="KMW930" s="477"/>
      <c r="KMX930" s="477"/>
      <c r="KMY930" s="477"/>
      <c r="KMZ930" s="477"/>
      <c r="KNA930" s="477"/>
      <c r="KNB930" s="477"/>
      <c r="KNC930" s="477"/>
      <c r="KND930" s="477"/>
      <c r="KNE930" s="477"/>
      <c r="KNF930" s="477"/>
      <c r="KNG930" s="477"/>
      <c r="KNH930" s="477"/>
      <c r="KNI930" s="477"/>
      <c r="KNJ930" s="477"/>
      <c r="KNK930" s="477"/>
      <c r="KNL930" s="477"/>
      <c r="KNM930" s="477"/>
      <c r="KNN930" s="477"/>
      <c r="KNO930" s="477"/>
      <c r="KNP930" s="477"/>
      <c r="KNQ930" s="477"/>
      <c r="KNR930" s="477"/>
      <c r="KNS930" s="477"/>
      <c r="KNT930" s="477"/>
      <c r="KNU930" s="477"/>
      <c r="KNV930" s="477"/>
      <c r="KNW930" s="477"/>
      <c r="KNX930" s="477"/>
      <c r="KNY930" s="477"/>
      <c r="KNZ930" s="477"/>
      <c r="KOA930" s="477"/>
      <c r="KOB930" s="477"/>
      <c r="KOC930" s="477"/>
      <c r="KOD930" s="477"/>
      <c r="KOE930" s="477"/>
      <c r="KOF930" s="477"/>
      <c r="KOG930" s="477"/>
      <c r="KOH930" s="477"/>
      <c r="KOI930" s="477"/>
      <c r="KOJ930" s="477"/>
      <c r="KOK930" s="477"/>
      <c r="KOL930" s="477"/>
      <c r="KOM930" s="477"/>
      <c r="KON930" s="477"/>
      <c r="KOO930" s="477"/>
      <c r="KOP930" s="477"/>
      <c r="KOQ930" s="477"/>
      <c r="KOR930" s="477"/>
      <c r="KOS930" s="477"/>
      <c r="KOT930" s="477"/>
      <c r="KOU930" s="477"/>
      <c r="KOV930" s="477"/>
      <c r="KOW930" s="477"/>
      <c r="KOX930" s="477"/>
      <c r="KOY930" s="477"/>
      <c r="KOZ930" s="477"/>
      <c r="KPA930" s="477"/>
      <c r="KPB930" s="477"/>
      <c r="KPC930" s="477"/>
      <c r="KPD930" s="477"/>
      <c r="KPE930" s="477"/>
      <c r="KPF930" s="477"/>
      <c r="KPG930" s="477"/>
      <c r="KPH930" s="477"/>
      <c r="KPI930" s="477"/>
      <c r="KPJ930" s="477"/>
      <c r="KPK930" s="477"/>
      <c r="KPL930" s="477"/>
      <c r="KPM930" s="477"/>
      <c r="KPN930" s="477"/>
      <c r="KPO930" s="477"/>
      <c r="KPP930" s="477"/>
      <c r="KPQ930" s="477"/>
      <c r="KPR930" s="477"/>
      <c r="KPS930" s="477"/>
      <c r="KPT930" s="477"/>
      <c r="KPU930" s="477"/>
      <c r="KPV930" s="477"/>
      <c r="KPW930" s="477"/>
      <c r="KPX930" s="477"/>
      <c r="KPY930" s="477"/>
      <c r="KPZ930" s="477"/>
      <c r="KQA930" s="477"/>
      <c r="KQB930" s="477"/>
      <c r="KQC930" s="477"/>
      <c r="KQD930" s="477"/>
      <c r="KQE930" s="477"/>
      <c r="KQF930" s="477"/>
      <c r="KQG930" s="477"/>
      <c r="KQH930" s="477"/>
      <c r="KQI930" s="477"/>
      <c r="KQJ930" s="477"/>
      <c r="KQK930" s="477"/>
      <c r="KQL930" s="477"/>
      <c r="KQM930" s="477"/>
      <c r="KQN930" s="477"/>
      <c r="KQO930" s="477"/>
      <c r="KQP930" s="477"/>
      <c r="KQQ930" s="477"/>
      <c r="KQR930" s="477"/>
      <c r="KQS930" s="477"/>
      <c r="KQT930" s="477"/>
      <c r="KQU930" s="477"/>
      <c r="KQV930" s="477"/>
      <c r="KQW930" s="477"/>
      <c r="KQX930" s="477"/>
      <c r="KQY930" s="477"/>
      <c r="KQZ930" s="477"/>
      <c r="KRA930" s="477"/>
      <c r="KRB930" s="477"/>
      <c r="KRC930" s="477"/>
      <c r="KRD930" s="477"/>
      <c r="KRE930" s="477"/>
      <c r="KRF930" s="477"/>
      <c r="KRG930" s="477"/>
      <c r="KRH930" s="477"/>
      <c r="KRI930" s="477"/>
      <c r="KRJ930" s="477"/>
      <c r="KRK930" s="477"/>
      <c r="KRL930" s="477"/>
      <c r="KRM930" s="477"/>
      <c r="KRN930" s="477"/>
      <c r="KRO930" s="477"/>
      <c r="KRP930" s="477"/>
      <c r="KRQ930" s="477"/>
      <c r="KRR930" s="477"/>
      <c r="KRS930" s="477"/>
      <c r="KRT930" s="477"/>
      <c r="KRU930" s="477"/>
      <c r="KRV930" s="477"/>
      <c r="KRW930" s="477"/>
      <c r="KRX930" s="477"/>
      <c r="KRY930" s="477"/>
      <c r="KRZ930" s="477"/>
      <c r="KSA930" s="477"/>
      <c r="KSB930" s="477"/>
      <c r="KSC930" s="477"/>
      <c r="KSD930" s="477"/>
      <c r="KSE930" s="477"/>
      <c r="KSF930" s="477"/>
      <c r="KSG930" s="477"/>
      <c r="KSH930" s="477"/>
      <c r="KSI930" s="477"/>
      <c r="KSJ930" s="477"/>
      <c r="KSK930" s="477"/>
      <c r="KSL930" s="477"/>
      <c r="KSM930" s="477"/>
      <c r="KSN930" s="477"/>
      <c r="KSO930" s="477"/>
      <c r="KSP930" s="477"/>
      <c r="KSQ930" s="477"/>
      <c r="KSR930" s="477"/>
      <c r="KSS930" s="477"/>
      <c r="KST930" s="477"/>
      <c r="KSU930" s="477"/>
      <c r="KSV930" s="477"/>
      <c r="KSW930" s="477"/>
      <c r="KSX930" s="477"/>
      <c r="KSY930" s="477"/>
      <c r="KSZ930" s="477"/>
      <c r="KTA930" s="477"/>
      <c r="KTB930" s="477"/>
      <c r="KTC930" s="477"/>
      <c r="KTD930" s="477"/>
      <c r="KTE930" s="477"/>
      <c r="KTF930" s="477"/>
      <c r="KTG930" s="477"/>
      <c r="KTH930" s="477"/>
      <c r="KTI930" s="477"/>
      <c r="KTJ930" s="477"/>
      <c r="KTK930" s="477"/>
      <c r="KTL930" s="477"/>
      <c r="KTM930" s="477"/>
      <c r="KTN930" s="477"/>
      <c r="KTO930" s="477"/>
      <c r="KTP930" s="477"/>
      <c r="KTQ930" s="477"/>
      <c r="KTR930" s="477"/>
      <c r="KTS930" s="477"/>
      <c r="KTT930" s="477"/>
      <c r="KTU930" s="477"/>
      <c r="KTV930" s="477"/>
      <c r="KTW930" s="477"/>
      <c r="KTX930" s="477"/>
      <c r="KTY930" s="477"/>
      <c r="KTZ930" s="477"/>
      <c r="KUA930" s="477"/>
      <c r="KUB930" s="477"/>
      <c r="KUC930" s="477"/>
      <c r="KUD930" s="477"/>
      <c r="KUE930" s="477"/>
      <c r="KUF930" s="477"/>
      <c r="KUG930" s="477"/>
      <c r="KUH930" s="477"/>
      <c r="KUI930" s="477"/>
      <c r="KUJ930" s="477"/>
      <c r="KUK930" s="477"/>
      <c r="KUL930" s="477"/>
      <c r="KUM930" s="477"/>
      <c r="KUN930" s="477"/>
      <c r="KUO930" s="477"/>
      <c r="KUP930" s="477"/>
      <c r="KUQ930" s="477"/>
      <c r="KUR930" s="477"/>
      <c r="KUS930" s="477"/>
      <c r="KUT930" s="477"/>
      <c r="KUU930" s="477"/>
      <c r="KUV930" s="477"/>
      <c r="KUW930" s="477"/>
      <c r="KUX930" s="477"/>
      <c r="KUY930" s="477"/>
      <c r="KUZ930" s="477"/>
      <c r="KVA930" s="477"/>
      <c r="KVB930" s="477"/>
      <c r="KVC930" s="477"/>
      <c r="KVD930" s="477"/>
      <c r="KVE930" s="477"/>
      <c r="KVF930" s="477"/>
      <c r="KVG930" s="477"/>
      <c r="KVH930" s="477"/>
      <c r="KVI930" s="477"/>
      <c r="KVJ930" s="477"/>
      <c r="KVK930" s="477"/>
      <c r="KVL930" s="477"/>
      <c r="KVM930" s="477"/>
      <c r="KVN930" s="477"/>
      <c r="KVO930" s="477"/>
      <c r="KVP930" s="477"/>
      <c r="KVQ930" s="477"/>
      <c r="KVR930" s="477"/>
      <c r="KVS930" s="477"/>
      <c r="KVT930" s="477"/>
      <c r="KVU930" s="477"/>
      <c r="KVV930" s="477"/>
      <c r="KVW930" s="477"/>
      <c r="KVX930" s="477"/>
      <c r="KVY930" s="477"/>
      <c r="KVZ930" s="477"/>
      <c r="KWA930" s="477"/>
      <c r="KWB930" s="477"/>
      <c r="KWC930" s="477"/>
      <c r="KWD930" s="477"/>
      <c r="KWE930" s="477"/>
      <c r="KWF930" s="477"/>
      <c r="KWG930" s="477"/>
      <c r="KWH930" s="477"/>
      <c r="KWI930" s="477"/>
      <c r="KWJ930" s="477"/>
      <c r="KWK930" s="477"/>
      <c r="KWL930" s="477"/>
      <c r="KWM930" s="477"/>
      <c r="KWN930" s="477"/>
      <c r="KWO930" s="477"/>
      <c r="KWP930" s="477"/>
      <c r="KWQ930" s="477"/>
      <c r="KWR930" s="477"/>
      <c r="KWS930" s="477"/>
      <c r="KWT930" s="477"/>
      <c r="KWU930" s="477"/>
      <c r="KWV930" s="477"/>
      <c r="KWW930" s="477"/>
      <c r="KWX930" s="477"/>
      <c r="KWY930" s="477"/>
      <c r="KWZ930" s="477"/>
      <c r="KXA930" s="477"/>
      <c r="KXB930" s="477"/>
      <c r="KXC930" s="477"/>
      <c r="KXD930" s="477"/>
      <c r="KXE930" s="477"/>
      <c r="KXF930" s="477"/>
      <c r="KXG930" s="477"/>
      <c r="KXH930" s="477"/>
      <c r="KXI930" s="477"/>
      <c r="KXJ930" s="477"/>
      <c r="KXK930" s="477"/>
      <c r="KXL930" s="477"/>
      <c r="KXM930" s="477"/>
      <c r="KXN930" s="477"/>
      <c r="KXO930" s="477"/>
      <c r="KXP930" s="477"/>
      <c r="KXQ930" s="477"/>
      <c r="KXR930" s="477"/>
      <c r="KXS930" s="477"/>
      <c r="KXT930" s="477"/>
      <c r="KXU930" s="477"/>
      <c r="KXV930" s="477"/>
      <c r="KXW930" s="477"/>
      <c r="KXX930" s="477"/>
      <c r="KXY930" s="477"/>
      <c r="KXZ930" s="477"/>
      <c r="KYA930" s="477"/>
      <c r="KYB930" s="477"/>
      <c r="KYC930" s="477"/>
      <c r="KYD930" s="477"/>
      <c r="KYE930" s="477"/>
      <c r="KYF930" s="477"/>
      <c r="KYG930" s="477"/>
      <c r="KYH930" s="477"/>
      <c r="KYI930" s="477"/>
      <c r="KYJ930" s="477"/>
      <c r="KYK930" s="477"/>
      <c r="KYL930" s="477"/>
      <c r="KYM930" s="477"/>
      <c r="KYN930" s="477"/>
      <c r="KYO930" s="477"/>
      <c r="KYP930" s="477"/>
      <c r="KYQ930" s="477"/>
      <c r="KYR930" s="477"/>
      <c r="KYS930" s="477"/>
      <c r="KYT930" s="477"/>
      <c r="KYU930" s="477"/>
      <c r="KYV930" s="477"/>
      <c r="KYW930" s="477"/>
      <c r="KYX930" s="477"/>
      <c r="KYY930" s="477"/>
      <c r="KYZ930" s="477"/>
      <c r="KZA930" s="477"/>
      <c r="KZB930" s="477"/>
      <c r="KZC930" s="477"/>
      <c r="KZD930" s="477"/>
      <c r="KZE930" s="477"/>
      <c r="KZF930" s="477"/>
      <c r="KZG930" s="477"/>
      <c r="KZH930" s="477"/>
      <c r="KZI930" s="477"/>
      <c r="KZJ930" s="477"/>
      <c r="KZK930" s="477"/>
      <c r="KZL930" s="477"/>
      <c r="KZM930" s="477"/>
      <c r="KZN930" s="477"/>
      <c r="KZO930" s="477"/>
      <c r="KZP930" s="477"/>
      <c r="KZQ930" s="477"/>
      <c r="KZR930" s="477"/>
      <c r="KZS930" s="477"/>
      <c r="KZT930" s="477"/>
      <c r="KZU930" s="477"/>
      <c r="KZV930" s="477"/>
      <c r="KZW930" s="477"/>
      <c r="KZX930" s="477"/>
      <c r="KZY930" s="477"/>
      <c r="KZZ930" s="477"/>
      <c r="LAA930" s="477"/>
      <c r="LAB930" s="477"/>
      <c r="LAC930" s="477"/>
      <c r="LAD930" s="477"/>
      <c r="LAE930" s="477"/>
      <c r="LAF930" s="477"/>
      <c r="LAG930" s="477"/>
      <c r="LAH930" s="477"/>
      <c r="LAI930" s="477"/>
      <c r="LAJ930" s="477"/>
      <c r="LAK930" s="477"/>
      <c r="LAL930" s="477"/>
      <c r="LAM930" s="477"/>
      <c r="LAN930" s="477"/>
      <c r="LAO930" s="477"/>
      <c r="LAP930" s="477"/>
      <c r="LAQ930" s="477"/>
      <c r="LAR930" s="477"/>
      <c r="LAS930" s="477"/>
      <c r="LAT930" s="477"/>
      <c r="LAU930" s="477"/>
      <c r="LAV930" s="477"/>
      <c r="LAW930" s="477"/>
      <c r="LAX930" s="477"/>
      <c r="LAY930" s="477"/>
      <c r="LAZ930" s="477"/>
      <c r="LBA930" s="477"/>
      <c r="LBB930" s="477"/>
      <c r="LBC930" s="477"/>
      <c r="LBD930" s="477"/>
      <c r="LBE930" s="477"/>
      <c r="LBF930" s="477"/>
      <c r="LBG930" s="477"/>
      <c r="LBH930" s="477"/>
      <c r="LBI930" s="477"/>
      <c r="LBJ930" s="477"/>
      <c r="LBK930" s="477"/>
      <c r="LBL930" s="477"/>
      <c r="LBM930" s="477"/>
      <c r="LBN930" s="477"/>
      <c r="LBO930" s="477"/>
      <c r="LBP930" s="477"/>
      <c r="LBQ930" s="477"/>
      <c r="LBR930" s="477"/>
      <c r="LBS930" s="477"/>
      <c r="LBT930" s="477"/>
      <c r="LBU930" s="477"/>
      <c r="LBV930" s="477"/>
      <c r="LBW930" s="477"/>
      <c r="LBX930" s="477"/>
      <c r="LBY930" s="477"/>
      <c r="LBZ930" s="477"/>
      <c r="LCA930" s="477"/>
      <c r="LCB930" s="477"/>
      <c r="LCC930" s="477"/>
      <c r="LCD930" s="477"/>
      <c r="LCE930" s="477"/>
      <c r="LCF930" s="477"/>
      <c r="LCG930" s="477"/>
      <c r="LCH930" s="477"/>
      <c r="LCI930" s="477"/>
      <c r="LCJ930" s="477"/>
      <c r="LCK930" s="477"/>
      <c r="LCL930" s="477"/>
      <c r="LCM930" s="477"/>
      <c r="LCN930" s="477"/>
      <c r="LCO930" s="477"/>
      <c r="LCP930" s="477"/>
      <c r="LCQ930" s="477"/>
      <c r="LCR930" s="477"/>
      <c r="LCS930" s="477"/>
      <c r="LCT930" s="477"/>
      <c r="LCU930" s="477"/>
      <c r="LCV930" s="477"/>
      <c r="LCW930" s="477"/>
      <c r="LCX930" s="477"/>
      <c r="LCY930" s="477"/>
      <c r="LCZ930" s="477"/>
      <c r="LDA930" s="477"/>
      <c r="LDB930" s="477"/>
      <c r="LDC930" s="477"/>
      <c r="LDD930" s="477"/>
      <c r="LDE930" s="477"/>
      <c r="LDF930" s="477"/>
      <c r="LDG930" s="477"/>
      <c r="LDH930" s="477"/>
      <c r="LDI930" s="477"/>
      <c r="LDJ930" s="477"/>
      <c r="LDK930" s="477"/>
      <c r="LDL930" s="477"/>
      <c r="LDM930" s="477"/>
      <c r="LDN930" s="477"/>
      <c r="LDO930" s="477"/>
      <c r="LDP930" s="477"/>
      <c r="LDQ930" s="477"/>
      <c r="LDR930" s="477"/>
      <c r="LDS930" s="477"/>
      <c r="LDT930" s="477"/>
      <c r="LDU930" s="477"/>
      <c r="LDV930" s="477"/>
      <c r="LDW930" s="477"/>
      <c r="LDX930" s="477"/>
      <c r="LDY930" s="477"/>
      <c r="LDZ930" s="477"/>
      <c r="LEA930" s="477"/>
      <c r="LEB930" s="477"/>
      <c r="LEC930" s="477"/>
      <c r="LED930" s="477"/>
      <c r="LEE930" s="477"/>
      <c r="LEF930" s="477"/>
      <c r="LEG930" s="477"/>
      <c r="LEH930" s="477"/>
      <c r="LEI930" s="477"/>
      <c r="LEJ930" s="477"/>
      <c r="LEK930" s="477"/>
      <c r="LEL930" s="477"/>
      <c r="LEM930" s="477"/>
      <c r="LEN930" s="477"/>
      <c r="LEO930" s="477"/>
      <c r="LEP930" s="477"/>
      <c r="LEQ930" s="477"/>
      <c r="LER930" s="477"/>
      <c r="LES930" s="477"/>
      <c r="LET930" s="477"/>
      <c r="LEU930" s="477"/>
      <c r="LEV930" s="477"/>
      <c r="LEW930" s="477"/>
      <c r="LEX930" s="477"/>
      <c r="LEY930" s="477"/>
      <c r="LEZ930" s="477"/>
      <c r="LFA930" s="477"/>
      <c r="LFB930" s="477"/>
      <c r="LFC930" s="477"/>
      <c r="LFD930" s="477"/>
      <c r="LFE930" s="477"/>
      <c r="LFF930" s="477"/>
      <c r="LFG930" s="477"/>
      <c r="LFH930" s="477"/>
      <c r="LFI930" s="477"/>
      <c r="LFJ930" s="477"/>
      <c r="LFK930" s="477"/>
      <c r="LFL930" s="477"/>
      <c r="LFM930" s="477"/>
      <c r="LFN930" s="477"/>
      <c r="LFO930" s="477"/>
      <c r="LFP930" s="477"/>
      <c r="LFQ930" s="477"/>
      <c r="LFR930" s="477"/>
      <c r="LFS930" s="477"/>
      <c r="LFT930" s="477"/>
      <c r="LFU930" s="477"/>
      <c r="LFV930" s="477"/>
      <c r="LFW930" s="477"/>
      <c r="LFX930" s="477"/>
      <c r="LFY930" s="477"/>
      <c r="LFZ930" s="477"/>
      <c r="LGA930" s="477"/>
      <c r="LGB930" s="477"/>
      <c r="LGC930" s="477"/>
      <c r="LGD930" s="477"/>
      <c r="LGE930" s="477"/>
      <c r="LGF930" s="477"/>
      <c r="LGG930" s="477"/>
      <c r="LGH930" s="477"/>
      <c r="LGI930" s="477"/>
      <c r="LGJ930" s="477"/>
      <c r="LGK930" s="477"/>
      <c r="LGL930" s="477"/>
      <c r="LGM930" s="477"/>
      <c r="LGN930" s="477"/>
      <c r="LGO930" s="477"/>
      <c r="LGP930" s="477"/>
      <c r="LGQ930" s="477"/>
      <c r="LGR930" s="477"/>
      <c r="LGS930" s="477"/>
      <c r="LGT930" s="477"/>
      <c r="LGU930" s="477"/>
      <c r="LGV930" s="477"/>
      <c r="LGW930" s="477"/>
      <c r="LGX930" s="477"/>
      <c r="LGY930" s="477"/>
      <c r="LGZ930" s="477"/>
      <c r="LHA930" s="477"/>
      <c r="LHB930" s="477"/>
      <c r="LHC930" s="477"/>
      <c r="LHD930" s="477"/>
      <c r="LHE930" s="477"/>
      <c r="LHF930" s="477"/>
      <c r="LHG930" s="477"/>
      <c r="LHH930" s="477"/>
      <c r="LHI930" s="477"/>
      <c r="LHJ930" s="477"/>
      <c r="LHK930" s="477"/>
      <c r="LHL930" s="477"/>
      <c r="LHM930" s="477"/>
      <c r="LHN930" s="477"/>
      <c r="LHO930" s="477"/>
      <c r="LHP930" s="477"/>
      <c r="LHQ930" s="477"/>
      <c r="LHR930" s="477"/>
      <c r="LHS930" s="477"/>
      <c r="LHT930" s="477"/>
      <c r="LHU930" s="477"/>
      <c r="LHV930" s="477"/>
      <c r="LHW930" s="477"/>
      <c r="LHX930" s="477"/>
      <c r="LHY930" s="477"/>
      <c r="LHZ930" s="477"/>
      <c r="LIA930" s="477"/>
      <c r="LIB930" s="477"/>
      <c r="LIC930" s="477"/>
      <c r="LID930" s="477"/>
      <c r="LIE930" s="477"/>
      <c r="LIF930" s="477"/>
      <c r="LIG930" s="477"/>
      <c r="LIH930" s="477"/>
      <c r="LII930" s="477"/>
      <c r="LIJ930" s="477"/>
      <c r="LIK930" s="477"/>
      <c r="LIL930" s="477"/>
      <c r="LIM930" s="477"/>
      <c r="LIN930" s="477"/>
      <c r="LIO930" s="477"/>
      <c r="LIP930" s="477"/>
      <c r="LIQ930" s="477"/>
      <c r="LIR930" s="477"/>
      <c r="LIS930" s="477"/>
      <c r="LIT930" s="477"/>
      <c r="LIU930" s="477"/>
      <c r="LIV930" s="477"/>
      <c r="LIW930" s="477"/>
      <c r="LIX930" s="477"/>
      <c r="LIY930" s="477"/>
      <c r="LIZ930" s="477"/>
      <c r="LJA930" s="477"/>
      <c r="LJB930" s="477"/>
      <c r="LJC930" s="477"/>
      <c r="LJD930" s="477"/>
      <c r="LJE930" s="477"/>
      <c r="LJF930" s="477"/>
      <c r="LJG930" s="477"/>
      <c r="LJH930" s="477"/>
      <c r="LJI930" s="477"/>
      <c r="LJJ930" s="477"/>
      <c r="LJK930" s="477"/>
      <c r="LJL930" s="477"/>
      <c r="LJM930" s="477"/>
      <c r="LJN930" s="477"/>
      <c r="LJO930" s="477"/>
      <c r="LJP930" s="477"/>
      <c r="LJQ930" s="477"/>
      <c r="LJR930" s="477"/>
      <c r="LJS930" s="477"/>
      <c r="LJT930" s="477"/>
      <c r="LJU930" s="477"/>
      <c r="LJV930" s="477"/>
      <c r="LJW930" s="477"/>
      <c r="LJX930" s="477"/>
      <c r="LJY930" s="477"/>
      <c r="LJZ930" s="477"/>
      <c r="LKA930" s="477"/>
      <c r="LKB930" s="477"/>
      <c r="LKC930" s="477"/>
      <c r="LKD930" s="477"/>
      <c r="LKE930" s="477"/>
      <c r="LKF930" s="477"/>
      <c r="LKG930" s="477"/>
      <c r="LKH930" s="477"/>
      <c r="LKI930" s="477"/>
      <c r="LKJ930" s="477"/>
      <c r="LKK930" s="477"/>
      <c r="LKL930" s="477"/>
      <c r="LKM930" s="477"/>
      <c r="LKN930" s="477"/>
      <c r="LKO930" s="477"/>
      <c r="LKP930" s="477"/>
      <c r="LKQ930" s="477"/>
      <c r="LKR930" s="477"/>
      <c r="LKS930" s="477"/>
      <c r="LKT930" s="477"/>
      <c r="LKU930" s="477"/>
      <c r="LKV930" s="477"/>
      <c r="LKW930" s="477"/>
      <c r="LKX930" s="477"/>
      <c r="LKY930" s="477"/>
      <c r="LKZ930" s="477"/>
      <c r="LLA930" s="477"/>
      <c r="LLB930" s="477"/>
      <c r="LLC930" s="477"/>
      <c r="LLD930" s="477"/>
      <c r="LLE930" s="477"/>
      <c r="LLF930" s="477"/>
      <c r="LLG930" s="477"/>
      <c r="LLH930" s="477"/>
      <c r="LLI930" s="477"/>
      <c r="LLJ930" s="477"/>
      <c r="LLK930" s="477"/>
      <c r="LLL930" s="477"/>
      <c r="LLM930" s="477"/>
      <c r="LLN930" s="477"/>
      <c r="LLO930" s="477"/>
      <c r="LLP930" s="477"/>
      <c r="LLQ930" s="477"/>
      <c r="LLR930" s="477"/>
      <c r="LLS930" s="477"/>
      <c r="LLT930" s="477"/>
      <c r="LLU930" s="477"/>
      <c r="LLV930" s="477"/>
      <c r="LLW930" s="477"/>
      <c r="LLX930" s="477"/>
      <c r="LLY930" s="477"/>
      <c r="LLZ930" s="477"/>
      <c r="LMA930" s="477"/>
      <c r="LMB930" s="477"/>
      <c r="LMC930" s="477"/>
      <c r="LMD930" s="477"/>
      <c r="LME930" s="477"/>
      <c r="LMF930" s="477"/>
      <c r="LMG930" s="477"/>
      <c r="LMH930" s="477"/>
      <c r="LMI930" s="477"/>
      <c r="LMJ930" s="477"/>
      <c r="LMK930" s="477"/>
      <c r="LML930" s="477"/>
      <c r="LMM930" s="477"/>
      <c r="LMN930" s="477"/>
      <c r="LMO930" s="477"/>
      <c r="LMP930" s="477"/>
      <c r="LMQ930" s="477"/>
      <c r="LMR930" s="477"/>
      <c r="LMS930" s="477"/>
      <c r="LMT930" s="477"/>
      <c r="LMU930" s="477"/>
      <c r="LMV930" s="477"/>
      <c r="LMW930" s="477"/>
      <c r="LMX930" s="477"/>
      <c r="LMY930" s="477"/>
      <c r="LMZ930" s="477"/>
      <c r="LNA930" s="477"/>
      <c r="LNB930" s="477"/>
      <c r="LNC930" s="477"/>
      <c r="LND930" s="477"/>
      <c r="LNE930" s="477"/>
      <c r="LNF930" s="477"/>
      <c r="LNG930" s="477"/>
      <c r="LNH930" s="477"/>
      <c r="LNI930" s="477"/>
      <c r="LNJ930" s="477"/>
      <c r="LNK930" s="477"/>
      <c r="LNL930" s="477"/>
      <c r="LNM930" s="477"/>
      <c r="LNN930" s="477"/>
      <c r="LNO930" s="477"/>
      <c r="LNP930" s="477"/>
      <c r="LNQ930" s="477"/>
      <c r="LNR930" s="477"/>
      <c r="LNS930" s="477"/>
      <c r="LNT930" s="477"/>
      <c r="LNU930" s="477"/>
      <c r="LNV930" s="477"/>
      <c r="LNW930" s="477"/>
      <c r="LNX930" s="477"/>
      <c r="LNY930" s="477"/>
      <c r="LNZ930" s="477"/>
      <c r="LOA930" s="477"/>
      <c r="LOB930" s="477"/>
      <c r="LOC930" s="477"/>
      <c r="LOD930" s="477"/>
      <c r="LOE930" s="477"/>
      <c r="LOF930" s="477"/>
      <c r="LOG930" s="477"/>
      <c r="LOH930" s="477"/>
      <c r="LOI930" s="477"/>
      <c r="LOJ930" s="477"/>
      <c r="LOK930" s="477"/>
      <c r="LOL930" s="477"/>
      <c r="LOM930" s="477"/>
      <c r="LON930" s="477"/>
      <c r="LOO930" s="477"/>
      <c r="LOP930" s="477"/>
      <c r="LOQ930" s="477"/>
      <c r="LOR930" s="477"/>
      <c r="LOS930" s="477"/>
      <c r="LOT930" s="477"/>
      <c r="LOU930" s="477"/>
      <c r="LOV930" s="477"/>
      <c r="LOW930" s="477"/>
      <c r="LOX930" s="477"/>
      <c r="LOY930" s="477"/>
      <c r="LOZ930" s="477"/>
      <c r="LPA930" s="477"/>
      <c r="LPB930" s="477"/>
      <c r="LPC930" s="477"/>
      <c r="LPD930" s="477"/>
      <c r="LPE930" s="477"/>
      <c r="LPF930" s="477"/>
      <c r="LPG930" s="477"/>
      <c r="LPH930" s="477"/>
      <c r="LPI930" s="477"/>
      <c r="LPJ930" s="477"/>
      <c r="LPK930" s="477"/>
      <c r="LPL930" s="477"/>
      <c r="LPM930" s="477"/>
      <c r="LPN930" s="477"/>
      <c r="LPO930" s="477"/>
      <c r="LPP930" s="477"/>
      <c r="LPQ930" s="477"/>
      <c r="LPR930" s="477"/>
      <c r="LPS930" s="477"/>
      <c r="LPT930" s="477"/>
      <c r="LPU930" s="477"/>
      <c r="LPV930" s="477"/>
      <c r="LPW930" s="477"/>
      <c r="LPX930" s="477"/>
      <c r="LPY930" s="477"/>
      <c r="LPZ930" s="477"/>
      <c r="LQA930" s="477"/>
      <c r="LQB930" s="477"/>
      <c r="LQC930" s="477"/>
      <c r="LQD930" s="477"/>
      <c r="LQE930" s="477"/>
      <c r="LQF930" s="477"/>
      <c r="LQG930" s="477"/>
      <c r="LQH930" s="477"/>
      <c r="LQI930" s="477"/>
      <c r="LQJ930" s="477"/>
      <c r="LQK930" s="477"/>
      <c r="LQL930" s="477"/>
      <c r="LQM930" s="477"/>
      <c r="LQN930" s="477"/>
      <c r="LQO930" s="477"/>
      <c r="LQP930" s="477"/>
      <c r="LQQ930" s="477"/>
      <c r="LQR930" s="477"/>
      <c r="LQS930" s="477"/>
      <c r="LQT930" s="477"/>
      <c r="LQU930" s="477"/>
      <c r="LQV930" s="477"/>
      <c r="LQW930" s="477"/>
      <c r="LQX930" s="477"/>
      <c r="LQY930" s="477"/>
      <c r="LQZ930" s="477"/>
      <c r="LRA930" s="477"/>
      <c r="LRB930" s="477"/>
      <c r="LRC930" s="477"/>
      <c r="LRD930" s="477"/>
      <c r="LRE930" s="477"/>
      <c r="LRF930" s="477"/>
      <c r="LRG930" s="477"/>
      <c r="LRH930" s="477"/>
      <c r="LRI930" s="477"/>
      <c r="LRJ930" s="477"/>
      <c r="LRK930" s="477"/>
      <c r="LRL930" s="477"/>
      <c r="LRM930" s="477"/>
      <c r="LRN930" s="477"/>
      <c r="LRO930" s="477"/>
      <c r="LRP930" s="477"/>
      <c r="LRQ930" s="477"/>
      <c r="LRR930" s="477"/>
      <c r="LRS930" s="477"/>
      <c r="LRT930" s="477"/>
      <c r="LRU930" s="477"/>
      <c r="LRV930" s="477"/>
      <c r="LRW930" s="477"/>
      <c r="LRX930" s="477"/>
      <c r="LRY930" s="477"/>
      <c r="LRZ930" s="477"/>
      <c r="LSA930" s="477"/>
      <c r="LSB930" s="477"/>
      <c r="LSC930" s="477"/>
      <c r="LSD930" s="477"/>
      <c r="LSE930" s="477"/>
      <c r="LSF930" s="477"/>
      <c r="LSG930" s="477"/>
      <c r="LSH930" s="477"/>
      <c r="LSI930" s="477"/>
      <c r="LSJ930" s="477"/>
      <c r="LSK930" s="477"/>
      <c r="LSL930" s="477"/>
      <c r="LSM930" s="477"/>
      <c r="LSN930" s="477"/>
      <c r="LSO930" s="477"/>
      <c r="LSP930" s="477"/>
      <c r="LSQ930" s="477"/>
      <c r="LSR930" s="477"/>
      <c r="LSS930" s="477"/>
      <c r="LST930" s="477"/>
      <c r="LSU930" s="477"/>
      <c r="LSV930" s="477"/>
      <c r="LSW930" s="477"/>
      <c r="LSX930" s="477"/>
      <c r="LSY930" s="477"/>
      <c r="LSZ930" s="477"/>
      <c r="LTA930" s="477"/>
      <c r="LTB930" s="477"/>
      <c r="LTC930" s="477"/>
      <c r="LTD930" s="477"/>
      <c r="LTE930" s="477"/>
      <c r="LTF930" s="477"/>
      <c r="LTG930" s="477"/>
      <c r="LTH930" s="477"/>
      <c r="LTI930" s="477"/>
      <c r="LTJ930" s="477"/>
      <c r="LTK930" s="477"/>
      <c r="LTL930" s="477"/>
      <c r="LTM930" s="477"/>
      <c r="LTN930" s="477"/>
      <c r="LTO930" s="477"/>
      <c r="LTP930" s="477"/>
      <c r="LTQ930" s="477"/>
      <c r="LTR930" s="477"/>
      <c r="LTS930" s="477"/>
      <c r="LTT930" s="477"/>
      <c r="LTU930" s="477"/>
      <c r="LTV930" s="477"/>
      <c r="LTW930" s="477"/>
      <c r="LTX930" s="477"/>
      <c r="LTY930" s="477"/>
      <c r="LTZ930" s="477"/>
      <c r="LUA930" s="477"/>
      <c r="LUB930" s="477"/>
      <c r="LUC930" s="477"/>
      <c r="LUD930" s="477"/>
      <c r="LUE930" s="477"/>
      <c r="LUF930" s="477"/>
      <c r="LUG930" s="477"/>
      <c r="LUH930" s="477"/>
      <c r="LUI930" s="477"/>
      <c r="LUJ930" s="477"/>
      <c r="LUK930" s="477"/>
      <c r="LUL930" s="477"/>
      <c r="LUM930" s="477"/>
      <c r="LUN930" s="477"/>
      <c r="LUO930" s="477"/>
      <c r="LUP930" s="477"/>
      <c r="LUQ930" s="477"/>
      <c r="LUR930" s="477"/>
      <c r="LUS930" s="477"/>
      <c r="LUT930" s="477"/>
      <c r="LUU930" s="477"/>
      <c r="LUV930" s="477"/>
      <c r="LUW930" s="477"/>
      <c r="LUX930" s="477"/>
      <c r="LUY930" s="477"/>
      <c r="LUZ930" s="477"/>
      <c r="LVA930" s="477"/>
      <c r="LVB930" s="477"/>
      <c r="LVC930" s="477"/>
      <c r="LVD930" s="477"/>
      <c r="LVE930" s="477"/>
      <c r="LVF930" s="477"/>
      <c r="LVG930" s="477"/>
      <c r="LVH930" s="477"/>
      <c r="LVI930" s="477"/>
      <c r="LVJ930" s="477"/>
      <c r="LVK930" s="477"/>
      <c r="LVL930" s="477"/>
      <c r="LVM930" s="477"/>
      <c r="LVN930" s="477"/>
      <c r="LVO930" s="477"/>
      <c r="LVP930" s="477"/>
      <c r="LVQ930" s="477"/>
      <c r="LVR930" s="477"/>
      <c r="LVS930" s="477"/>
      <c r="LVT930" s="477"/>
      <c r="LVU930" s="477"/>
      <c r="LVV930" s="477"/>
      <c r="LVW930" s="477"/>
      <c r="LVX930" s="477"/>
      <c r="LVY930" s="477"/>
      <c r="LVZ930" s="477"/>
      <c r="LWA930" s="477"/>
      <c r="LWB930" s="477"/>
      <c r="LWC930" s="477"/>
      <c r="LWD930" s="477"/>
      <c r="LWE930" s="477"/>
      <c r="LWF930" s="477"/>
      <c r="LWG930" s="477"/>
      <c r="LWH930" s="477"/>
      <c r="LWI930" s="477"/>
      <c r="LWJ930" s="477"/>
      <c r="LWK930" s="477"/>
      <c r="LWL930" s="477"/>
      <c r="LWM930" s="477"/>
      <c r="LWN930" s="477"/>
      <c r="LWO930" s="477"/>
      <c r="LWP930" s="477"/>
      <c r="LWQ930" s="477"/>
      <c r="LWR930" s="477"/>
      <c r="LWS930" s="477"/>
      <c r="LWT930" s="477"/>
      <c r="LWU930" s="477"/>
      <c r="LWV930" s="477"/>
      <c r="LWW930" s="477"/>
      <c r="LWX930" s="477"/>
      <c r="LWY930" s="477"/>
      <c r="LWZ930" s="477"/>
      <c r="LXA930" s="477"/>
      <c r="LXB930" s="477"/>
      <c r="LXC930" s="477"/>
      <c r="LXD930" s="477"/>
      <c r="LXE930" s="477"/>
      <c r="LXF930" s="477"/>
      <c r="LXG930" s="477"/>
      <c r="LXH930" s="477"/>
      <c r="LXI930" s="477"/>
      <c r="LXJ930" s="477"/>
      <c r="LXK930" s="477"/>
      <c r="LXL930" s="477"/>
      <c r="LXM930" s="477"/>
      <c r="LXN930" s="477"/>
      <c r="LXO930" s="477"/>
      <c r="LXP930" s="477"/>
      <c r="LXQ930" s="477"/>
      <c r="LXR930" s="477"/>
      <c r="LXS930" s="477"/>
      <c r="LXT930" s="477"/>
      <c r="LXU930" s="477"/>
      <c r="LXV930" s="477"/>
      <c r="LXW930" s="477"/>
      <c r="LXX930" s="477"/>
      <c r="LXY930" s="477"/>
      <c r="LXZ930" s="477"/>
      <c r="LYA930" s="477"/>
      <c r="LYB930" s="477"/>
      <c r="LYC930" s="477"/>
      <c r="LYD930" s="477"/>
      <c r="LYE930" s="477"/>
      <c r="LYF930" s="477"/>
      <c r="LYG930" s="477"/>
      <c r="LYH930" s="477"/>
      <c r="LYI930" s="477"/>
      <c r="LYJ930" s="477"/>
      <c r="LYK930" s="477"/>
      <c r="LYL930" s="477"/>
      <c r="LYM930" s="477"/>
      <c r="LYN930" s="477"/>
      <c r="LYO930" s="477"/>
      <c r="LYP930" s="477"/>
      <c r="LYQ930" s="477"/>
      <c r="LYR930" s="477"/>
      <c r="LYS930" s="477"/>
      <c r="LYT930" s="477"/>
      <c r="LYU930" s="477"/>
      <c r="LYV930" s="477"/>
      <c r="LYW930" s="477"/>
      <c r="LYX930" s="477"/>
      <c r="LYY930" s="477"/>
      <c r="LYZ930" s="477"/>
      <c r="LZA930" s="477"/>
      <c r="LZB930" s="477"/>
      <c r="LZC930" s="477"/>
      <c r="LZD930" s="477"/>
      <c r="LZE930" s="477"/>
      <c r="LZF930" s="477"/>
      <c r="LZG930" s="477"/>
      <c r="LZH930" s="477"/>
      <c r="LZI930" s="477"/>
      <c r="LZJ930" s="477"/>
      <c r="LZK930" s="477"/>
      <c r="LZL930" s="477"/>
      <c r="LZM930" s="477"/>
      <c r="LZN930" s="477"/>
      <c r="LZO930" s="477"/>
      <c r="LZP930" s="477"/>
      <c r="LZQ930" s="477"/>
      <c r="LZR930" s="477"/>
      <c r="LZS930" s="477"/>
      <c r="LZT930" s="477"/>
      <c r="LZU930" s="477"/>
      <c r="LZV930" s="477"/>
      <c r="LZW930" s="477"/>
      <c r="LZX930" s="477"/>
      <c r="LZY930" s="477"/>
      <c r="LZZ930" s="477"/>
      <c r="MAA930" s="477"/>
      <c r="MAB930" s="477"/>
      <c r="MAC930" s="477"/>
      <c r="MAD930" s="477"/>
      <c r="MAE930" s="477"/>
      <c r="MAF930" s="477"/>
      <c r="MAG930" s="477"/>
      <c r="MAH930" s="477"/>
      <c r="MAI930" s="477"/>
      <c r="MAJ930" s="477"/>
      <c r="MAK930" s="477"/>
      <c r="MAL930" s="477"/>
      <c r="MAM930" s="477"/>
      <c r="MAN930" s="477"/>
      <c r="MAO930" s="477"/>
      <c r="MAP930" s="477"/>
      <c r="MAQ930" s="477"/>
      <c r="MAR930" s="477"/>
      <c r="MAS930" s="477"/>
      <c r="MAT930" s="477"/>
      <c r="MAU930" s="477"/>
      <c r="MAV930" s="477"/>
      <c r="MAW930" s="477"/>
      <c r="MAX930" s="477"/>
      <c r="MAY930" s="477"/>
      <c r="MAZ930" s="477"/>
      <c r="MBA930" s="477"/>
      <c r="MBB930" s="477"/>
      <c r="MBC930" s="477"/>
      <c r="MBD930" s="477"/>
      <c r="MBE930" s="477"/>
      <c r="MBF930" s="477"/>
      <c r="MBG930" s="477"/>
      <c r="MBH930" s="477"/>
      <c r="MBI930" s="477"/>
      <c r="MBJ930" s="477"/>
      <c r="MBK930" s="477"/>
      <c r="MBL930" s="477"/>
      <c r="MBM930" s="477"/>
      <c r="MBN930" s="477"/>
      <c r="MBO930" s="477"/>
      <c r="MBP930" s="477"/>
      <c r="MBQ930" s="477"/>
      <c r="MBR930" s="477"/>
      <c r="MBS930" s="477"/>
      <c r="MBT930" s="477"/>
      <c r="MBU930" s="477"/>
      <c r="MBV930" s="477"/>
      <c r="MBW930" s="477"/>
      <c r="MBX930" s="477"/>
      <c r="MBY930" s="477"/>
      <c r="MBZ930" s="477"/>
      <c r="MCA930" s="477"/>
      <c r="MCB930" s="477"/>
      <c r="MCC930" s="477"/>
      <c r="MCD930" s="477"/>
      <c r="MCE930" s="477"/>
      <c r="MCF930" s="477"/>
      <c r="MCG930" s="477"/>
      <c r="MCH930" s="477"/>
      <c r="MCI930" s="477"/>
      <c r="MCJ930" s="477"/>
      <c r="MCK930" s="477"/>
      <c r="MCL930" s="477"/>
      <c r="MCM930" s="477"/>
      <c r="MCN930" s="477"/>
      <c r="MCO930" s="477"/>
      <c r="MCP930" s="477"/>
      <c r="MCQ930" s="477"/>
      <c r="MCR930" s="477"/>
      <c r="MCS930" s="477"/>
      <c r="MCT930" s="477"/>
      <c r="MCU930" s="477"/>
      <c r="MCV930" s="477"/>
      <c r="MCW930" s="477"/>
      <c r="MCX930" s="477"/>
      <c r="MCY930" s="477"/>
      <c r="MCZ930" s="477"/>
      <c r="MDA930" s="477"/>
      <c r="MDB930" s="477"/>
      <c r="MDC930" s="477"/>
      <c r="MDD930" s="477"/>
      <c r="MDE930" s="477"/>
      <c r="MDF930" s="477"/>
      <c r="MDG930" s="477"/>
      <c r="MDH930" s="477"/>
      <c r="MDI930" s="477"/>
      <c r="MDJ930" s="477"/>
      <c r="MDK930" s="477"/>
      <c r="MDL930" s="477"/>
      <c r="MDM930" s="477"/>
      <c r="MDN930" s="477"/>
      <c r="MDO930" s="477"/>
      <c r="MDP930" s="477"/>
      <c r="MDQ930" s="477"/>
      <c r="MDR930" s="477"/>
      <c r="MDS930" s="477"/>
      <c r="MDT930" s="477"/>
      <c r="MDU930" s="477"/>
      <c r="MDV930" s="477"/>
      <c r="MDW930" s="477"/>
      <c r="MDX930" s="477"/>
      <c r="MDY930" s="477"/>
      <c r="MDZ930" s="477"/>
      <c r="MEA930" s="477"/>
      <c r="MEB930" s="477"/>
      <c r="MEC930" s="477"/>
      <c r="MED930" s="477"/>
      <c r="MEE930" s="477"/>
      <c r="MEF930" s="477"/>
      <c r="MEG930" s="477"/>
      <c r="MEH930" s="477"/>
      <c r="MEI930" s="477"/>
      <c r="MEJ930" s="477"/>
      <c r="MEK930" s="477"/>
      <c r="MEL930" s="477"/>
      <c r="MEM930" s="477"/>
      <c r="MEN930" s="477"/>
      <c r="MEO930" s="477"/>
      <c r="MEP930" s="477"/>
      <c r="MEQ930" s="477"/>
      <c r="MER930" s="477"/>
      <c r="MES930" s="477"/>
      <c r="MET930" s="477"/>
      <c r="MEU930" s="477"/>
      <c r="MEV930" s="477"/>
      <c r="MEW930" s="477"/>
      <c r="MEX930" s="477"/>
      <c r="MEY930" s="477"/>
      <c r="MEZ930" s="477"/>
      <c r="MFA930" s="477"/>
      <c r="MFB930" s="477"/>
      <c r="MFC930" s="477"/>
      <c r="MFD930" s="477"/>
      <c r="MFE930" s="477"/>
      <c r="MFF930" s="477"/>
      <c r="MFG930" s="477"/>
      <c r="MFH930" s="477"/>
      <c r="MFI930" s="477"/>
      <c r="MFJ930" s="477"/>
      <c r="MFK930" s="477"/>
      <c r="MFL930" s="477"/>
      <c r="MFM930" s="477"/>
      <c r="MFN930" s="477"/>
      <c r="MFO930" s="477"/>
      <c r="MFP930" s="477"/>
      <c r="MFQ930" s="477"/>
      <c r="MFR930" s="477"/>
      <c r="MFS930" s="477"/>
      <c r="MFT930" s="477"/>
      <c r="MFU930" s="477"/>
      <c r="MFV930" s="477"/>
      <c r="MFW930" s="477"/>
      <c r="MFX930" s="477"/>
      <c r="MFY930" s="477"/>
      <c r="MFZ930" s="477"/>
      <c r="MGA930" s="477"/>
      <c r="MGB930" s="477"/>
      <c r="MGC930" s="477"/>
      <c r="MGD930" s="477"/>
      <c r="MGE930" s="477"/>
      <c r="MGF930" s="477"/>
      <c r="MGG930" s="477"/>
      <c r="MGH930" s="477"/>
      <c r="MGI930" s="477"/>
      <c r="MGJ930" s="477"/>
      <c r="MGK930" s="477"/>
      <c r="MGL930" s="477"/>
      <c r="MGM930" s="477"/>
      <c r="MGN930" s="477"/>
      <c r="MGO930" s="477"/>
      <c r="MGP930" s="477"/>
      <c r="MGQ930" s="477"/>
      <c r="MGR930" s="477"/>
      <c r="MGS930" s="477"/>
      <c r="MGT930" s="477"/>
      <c r="MGU930" s="477"/>
      <c r="MGV930" s="477"/>
      <c r="MGW930" s="477"/>
      <c r="MGX930" s="477"/>
      <c r="MGY930" s="477"/>
      <c r="MGZ930" s="477"/>
      <c r="MHA930" s="477"/>
      <c r="MHB930" s="477"/>
      <c r="MHC930" s="477"/>
      <c r="MHD930" s="477"/>
      <c r="MHE930" s="477"/>
      <c r="MHF930" s="477"/>
      <c r="MHG930" s="477"/>
      <c r="MHH930" s="477"/>
      <c r="MHI930" s="477"/>
      <c r="MHJ930" s="477"/>
      <c r="MHK930" s="477"/>
      <c r="MHL930" s="477"/>
      <c r="MHM930" s="477"/>
      <c r="MHN930" s="477"/>
      <c r="MHO930" s="477"/>
      <c r="MHP930" s="477"/>
      <c r="MHQ930" s="477"/>
      <c r="MHR930" s="477"/>
      <c r="MHS930" s="477"/>
      <c r="MHT930" s="477"/>
      <c r="MHU930" s="477"/>
      <c r="MHV930" s="477"/>
      <c r="MHW930" s="477"/>
      <c r="MHX930" s="477"/>
      <c r="MHY930" s="477"/>
      <c r="MHZ930" s="477"/>
      <c r="MIA930" s="477"/>
      <c r="MIB930" s="477"/>
      <c r="MIC930" s="477"/>
      <c r="MID930" s="477"/>
      <c r="MIE930" s="477"/>
      <c r="MIF930" s="477"/>
      <c r="MIG930" s="477"/>
      <c r="MIH930" s="477"/>
      <c r="MII930" s="477"/>
      <c r="MIJ930" s="477"/>
      <c r="MIK930" s="477"/>
      <c r="MIL930" s="477"/>
      <c r="MIM930" s="477"/>
      <c r="MIN930" s="477"/>
      <c r="MIO930" s="477"/>
      <c r="MIP930" s="477"/>
      <c r="MIQ930" s="477"/>
      <c r="MIR930" s="477"/>
      <c r="MIS930" s="477"/>
      <c r="MIT930" s="477"/>
      <c r="MIU930" s="477"/>
      <c r="MIV930" s="477"/>
      <c r="MIW930" s="477"/>
      <c r="MIX930" s="477"/>
      <c r="MIY930" s="477"/>
      <c r="MIZ930" s="477"/>
      <c r="MJA930" s="477"/>
      <c r="MJB930" s="477"/>
      <c r="MJC930" s="477"/>
      <c r="MJD930" s="477"/>
      <c r="MJE930" s="477"/>
      <c r="MJF930" s="477"/>
      <c r="MJG930" s="477"/>
      <c r="MJH930" s="477"/>
      <c r="MJI930" s="477"/>
      <c r="MJJ930" s="477"/>
      <c r="MJK930" s="477"/>
      <c r="MJL930" s="477"/>
      <c r="MJM930" s="477"/>
      <c r="MJN930" s="477"/>
      <c r="MJO930" s="477"/>
      <c r="MJP930" s="477"/>
      <c r="MJQ930" s="477"/>
      <c r="MJR930" s="477"/>
      <c r="MJS930" s="477"/>
      <c r="MJT930" s="477"/>
      <c r="MJU930" s="477"/>
      <c r="MJV930" s="477"/>
      <c r="MJW930" s="477"/>
      <c r="MJX930" s="477"/>
      <c r="MJY930" s="477"/>
      <c r="MJZ930" s="477"/>
      <c r="MKA930" s="477"/>
      <c r="MKB930" s="477"/>
      <c r="MKC930" s="477"/>
      <c r="MKD930" s="477"/>
      <c r="MKE930" s="477"/>
      <c r="MKF930" s="477"/>
      <c r="MKG930" s="477"/>
      <c r="MKH930" s="477"/>
      <c r="MKI930" s="477"/>
      <c r="MKJ930" s="477"/>
      <c r="MKK930" s="477"/>
      <c r="MKL930" s="477"/>
      <c r="MKM930" s="477"/>
      <c r="MKN930" s="477"/>
      <c r="MKO930" s="477"/>
      <c r="MKP930" s="477"/>
      <c r="MKQ930" s="477"/>
      <c r="MKR930" s="477"/>
      <c r="MKS930" s="477"/>
      <c r="MKT930" s="477"/>
      <c r="MKU930" s="477"/>
      <c r="MKV930" s="477"/>
      <c r="MKW930" s="477"/>
      <c r="MKX930" s="477"/>
      <c r="MKY930" s="477"/>
      <c r="MKZ930" s="477"/>
      <c r="MLA930" s="477"/>
      <c r="MLB930" s="477"/>
      <c r="MLC930" s="477"/>
      <c r="MLD930" s="477"/>
      <c r="MLE930" s="477"/>
      <c r="MLF930" s="477"/>
      <c r="MLG930" s="477"/>
      <c r="MLH930" s="477"/>
      <c r="MLI930" s="477"/>
      <c r="MLJ930" s="477"/>
      <c r="MLK930" s="477"/>
      <c r="MLL930" s="477"/>
      <c r="MLM930" s="477"/>
      <c r="MLN930" s="477"/>
      <c r="MLO930" s="477"/>
      <c r="MLP930" s="477"/>
      <c r="MLQ930" s="477"/>
      <c r="MLR930" s="477"/>
      <c r="MLS930" s="477"/>
      <c r="MLT930" s="477"/>
      <c r="MLU930" s="477"/>
      <c r="MLV930" s="477"/>
      <c r="MLW930" s="477"/>
      <c r="MLX930" s="477"/>
      <c r="MLY930" s="477"/>
      <c r="MLZ930" s="477"/>
      <c r="MMA930" s="477"/>
      <c r="MMB930" s="477"/>
      <c r="MMC930" s="477"/>
      <c r="MMD930" s="477"/>
      <c r="MME930" s="477"/>
      <c r="MMF930" s="477"/>
      <c r="MMG930" s="477"/>
      <c r="MMH930" s="477"/>
      <c r="MMI930" s="477"/>
      <c r="MMJ930" s="477"/>
      <c r="MMK930" s="477"/>
      <c r="MML930" s="477"/>
      <c r="MMM930" s="477"/>
      <c r="MMN930" s="477"/>
      <c r="MMO930" s="477"/>
      <c r="MMP930" s="477"/>
      <c r="MMQ930" s="477"/>
      <c r="MMR930" s="477"/>
      <c r="MMS930" s="477"/>
      <c r="MMT930" s="477"/>
      <c r="MMU930" s="477"/>
      <c r="MMV930" s="477"/>
      <c r="MMW930" s="477"/>
      <c r="MMX930" s="477"/>
      <c r="MMY930" s="477"/>
      <c r="MMZ930" s="477"/>
      <c r="MNA930" s="477"/>
      <c r="MNB930" s="477"/>
      <c r="MNC930" s="477"/>
      <c r="MND930" s="477"/>
      <c r="MNE930" s="477"/>
      <c r="MNF930" s="477"/>
      <c r="MNG930" s="477"/>
      <c r="MNH930" s="477"/>
      <c r="MNI930" s="477"/>
      <c r="MNJ930" s="477"/>
      <c r="MNK930" s="477"/>
      <c r="MNL930" s="477"/>
      <c r="MNM930" s="477"/>
      <c r="MNN930" s="477"/>
      <c r="MNO930" s="477"/>
      <c r="MNP930" s="477"/>
      <c r="MNQ930" s="477"/>
      <c r="MNR930" s="477"/>
      <c r="MNS930" s="477"/>
      <c r="MNT930" s="477"/>
      <c r="MNU930" s="477"/>
      <c r="MNV930" s="477"/>
      <c r="MNW930" s="477"/>
      <c r="MNX930" s="477"/>
      <c r="MNY930" s="477"/>
      <c r="MNZ930" s="477"/>
      <c r="MOA930" s="477"/>
      <c r="MOB930" s="477"/>
      <c r="MOC930" s="477"/>
      <c r="MOD930" s="477"/>
      <c r="MOE930" s="477"/>
      <c r="MOF930" s="477"/>
      <c r="MOG930" s="477"/>
      <c r="MOH930" s="477"/>
      <c r="MOI930" s="477"/>
      <c r="MOJ930" s="477"/>
      <c r="MOK930" s="477"/>
      <c r="MOL930" s="477"/>
      <c r="MOM930" s="477"/>
      <c r="MON930" s="477"/>
      <c r="MOO930" s="477"/>
      <c r="MOP930" s="477"/>
      <c r="MOQ930" s="477"/>
      <c r="MOR930" s="477"/>
      <c r="MOS930" s="477"/>
      <c r="MOT930" s="477"/>
      <c r="MOU930" s="477"/>
      <c r="MOV930" s="477"/>
      <c r="MOW930" s="477"/>
      <c r="MOX930" s="477"/>
      <c r="MOY930" s="477"/>
      <c r="MOZ930" s="477"/>
      <c r="MPA930" s="477"/>
      <c r="MPB930" s="477"/>
      <c r="MPC930" s="477"/>
      <c r="MPD930" s="477"/>
      <c r="MPE930" s="477"/>
      <c r="MPF930" s="477"/>
      <c r="MPG930" s="477"/>
      <c r="MPH930" s="477"/>
      <c r="MPI930" s="477"/>
      <c r="MPJ930" s="477"/>
      <c r="MPK930" s="477"/>
      <c r="MPL930" s="477"/>
      <c r="MPM930" s="477"/>
      <c r="MPN930" s="477"/>
      <c r="MPO930" s="477"/>
      <c r="MPP930" s="477"/>
      <c r="MPQ930" s="477"/>
      <c r="MPR930" s="477"/>
      <c r="MPS930" s="477"/>
      <c r="MPT930" s="477"/>
      <c r="MPU930" s="477"/>
      <c r="MPV930" s="477"/>
      <c r="MPW930" s="477"/>
      <c r="MPX930" s="477"/>
      <c r="MPY930" s="477"/>
      <c r="MPZ930" s="477"/>
      <c r="MQA930" s="477"/>
      <c r="MQB930" s="477"/>
      <c r="MQC930" s="477"/>
      <c r="MQD930" s="477"/>
      <c r="MQE930" s="477"/>
      <c r="MQF930" s="477"/>
      <c r="MQG930" s="477"/>
      <c r="MQH930" s="477"/>
      <c r="MQI930" s="477"/>
      <c r="MQJ930" s="477"/>
      <c r="MQK930" s="477"/>
      <c r="MQL930" s="477"/>
      <c r="MQM930" s="477"/>
      <c r="MQN930" s="477"/>
      <c r="MQO930" s="477"/>
      <c r="MQP930" s="477"/>
      <c r="MQQ930" s="477"/>
      <c r="MQR930" s="477"/>
      <c r="MQS930" s="477"/>
      <c r="MQT930" s="477"/>
      <c r="MQU930" s="477"/>
      <c r="MQV930" s="477"/>
      <c r="MQW930" s="477"/>
      <c r="MQX930" s="477"/>
      <c r="MQY930" s="477"/>
      <c r="MQZ930" s="477"/>
      <c r="MRA930" s="477"/>
      <c r="MRB930" s="477"/>
      <c r="MRC930" s="477"/>
      <c r="MRD930" s="477"/>
      <c r="MRE930" s="477"/>
      <c r="MRF930" s="477"/>
      <c r="MRG930" s="477"/>
      <c r="MRH930" s="477"/>
      <c r="MRI930" s="477"/>
      <c r="MRJ930" s="477"/>
      <c r="MRK930" s="477"/>
      <c r="MRL930" s="477"/>
      <c r="MRM930" s="477"/>
      <c r="MRN930" s="477"/>
      <c r="MRO930" s="477"/>
      <c r="MRP930" s="477"/>
      <c r="MRQ930" s="477"/>
      <c r="MRR930" s="477"/>
      <c r="MRS930" s="477"/>
      <c r="MRT930" s="477"/>
      <c r="MRU930" s="477"/>
      <c r="MRV930" s="477"/>
      <c r="MRW930" s="477"/>
      <c r="MRX930" s="477"/>
      <c r="MRY930" s="477"/>
      <c r="MRZ930" s="477"/>
      <c r="MSA930" s="477"/>
      <c r="MSB930" s="477"/>
      <c r="MSC930" s="477"/>
      <c r="MSD930" s="477"/>
      <c r="MSE930" s="477"/>
      <c r="MSF930" s="477"/>
      <c r="MSG930" s="477"/>
      <c r="MSH930" s="477"/>
      <c r="MSI930" s="477"/>
      <c r="MSJ930" s="477"/>
      <c r="MSK930" s="477"/>
      <c r="MSL930" s="477"/>
      <c r="MSM930" s="477"/>
      <c r="MSN930" s="477"/>
      <c r="MSO930" s="477"/>
      <c r="MSP930" s="477"/>
      <c r="MSQ930" s="477"/>
      <c r="MSR930" s="477"/>
      <c r="MSS930" s="477"/>
      <c r="MST930" s="477"/>
      <c r="MSU930" s="477"/>
      <c r="MSV930" s="477"/>
      <c r="MSW930" s="477"/>
      <c r="MSX930" s="477"/>
      <c r="MSY930" s="477"/>
      <c r="MSZ930" s="477"/>
      <c r="MTA930" s="477"/>
      <c r="MTB930" s="477"/>
      <c r="MTC930" s="477"/>
      <c r="MTD930" s="477"/>
      <c r="MTE930" s="477"/>
      <c r="MTF930" s="477"/>
      <c r="MTG930" s="477"/>
      <c r="MTH930" s="477"/>
      <c r="MTI930" s="477"/>
      <c r="MTJ930" s="477"/>
      <c r="MTK930" s="477"/>
      <c r="MTL930" s="477"/>
      <c r="MTM930" s="477"/>
      <c r="MTN930" s="477"/>
      <c r="MTO930" s="477"/>
      <c r="MTP930" s="477"/>
      <c r="MTQ930" s="477"/>
      <c r="MTR930" s="477"/>
      <c r="MTS930" s="477"/>
      <c r="MTT930" s="477"/>
      <c r="MTU930" s="477"/>
      <c r="MTV930" s="477"/>
      <c r="MTW930" s="477"/>
      <c r="MTX930" s="477"/>
      <c r="MTY930" s="477"/>
      <c r="MTZ930" s="477"/>
      <c r="MUA930" s="477"/>
      <c r="MUB930" s="477"/>
      <c r="MUC930" s="477"/>
      <c r="MUD930" s="477"/>
      <c r="MUE930" s="477"/>
      <c r="MUF930" s="477"/>
      <c r="MUG930" s="477"/>
      <c r="MUH930" s="477"/>
      <c r="MUI930" s="477"/>
      <c r="MUJ930" s="477"/>
      <c r="MUK930" s="477"/>
      <c r="MUL930" s="477"/>
      <c r="MUM930" s="477"/>
      <c r="MUN930" s="477"/>
      <c r="MUO930" s="477"/>
      <c r="MUP930" s="477"/>
      <c r="MUQ930" s="477"/>
      <c r="MUR930" s="477"/>
      <c r="MUS930" s="477"/>
      <c r="MUT930" s="477"/>
      <c r="MUU930" s="477"/>
      <c r="MUV930" s="477"/>
      <c r="MUW930" s="477"/>
      <c r="MUX930" s="477"/>
      <c r="MUY930" s="477"/>
      <c r="MUZ930" s="477"/>
      <c r="MVA930" s="477"/>
      <c r="MVB930" s="477"/>
      <c r="MVC930" s="477"/>
      <c r="MVD930" s="477"/>
      <c r="MVE930" s="477"/>
      <c r="MVF930" s="477"/>
      <c r="MVG930" s="477"/>
      <c r="MVH930" s="477"/>
      <c r="MVI930" s="477"/>
      <c r="MVJ930" s="477"/>
      <c r="MVK930" s="477"/>
      <c r="MVL930" s="477"/>
      <c r="MVM930" s="477"/>
      <c r="MVN930" s="477"/>
      <c r="MVO930" s="477"/>
      <c r="MVP930" s="477"/>
      <c r="MVQ930" s="477"/>
      <c r="MVR930" s="477"/>
      <c r="MVS930" s="477"/>
      <c r="MVT930" s="477"/>
      <c r="MVU930" s="477"/>
      <c r="MVV930" s="477"/>
      <c r="MVW930" s="477"/>
      <c r="MVX930" s="477"/>
      <c r="MVY930" s="477"/>
      <c r="MVZ930" s="477"/>
      <c r="MWA930" s="477"/>
      <c r="MWB930" s="477"/>
      <c r="MWC930" s="477"/>
      <c r="MWD930" s="477"/>
      <c r="MWE930" s="477"/>
      <c r="MWF930" s="477"/>
      <c r="MWG930" s="477"/>
      <c r="MWH930" s="477"/>
      <c r="MWI930" s="477"/>
      <c r="MWJ930" s="477"/>
      <c r="MWK930" s="477"/>
      <c r="MWL930" s="477"/>
      <c r="MWM930" s="477"/>
      <c r="MWN930" s="477"/>
      <c r="MWO930" s="477"/>
      <c r="MWP930" s="477"/>
      <c r="MWQ930" s="477"/>
      <c r="MWR930" s="477"/>
      <c r="MWS930" s="477"/>
      <c r="MWT930" s="477"/>
      <c r="MWU930" s="477"/>
      <c r="MWV930" s="477"/>
      <c r="MWW930" s="477"/>
      <c r="MWX930" s="477"/>
      <c r="MWY930" s="477"/>
      <c r="MWZ930" s="477"/>
      <c r="MXA930" s="477"/>
      <c r="MXB930" s="477"/>
      <c r="MXC930" s="477"/>
      <c r="MXD930" s="477"/>
      <c r="MXE930" s="477"/>
      <c r="MXF930" s="477"/>
      <c r="MXG930" s="477"/>
      <c r="MXH930" s="477"/>
      <c r="MXI930" s="477"/>
      <c r="MXJ930" s="477"/>
      <c r="MXK930" s="477"/>
      <c r="MXL930" s="477"/>
      <c r="MXM930" s="477"/>
      <c r="MXN930" s="477"/>
      <c r="MXO930" s="477"/>
      <c r="MXP930" s="477"/>
      <c r="MXQ930" s="477"/>
      <c r="MXR930" s="477"/>
      <c r="MXS930" s="477"/>
      <c r="MXT930" s="477"/>
      <c r="MXU930" s="477"/>
      <c r="MXV930" s="477"/>
      <c r="MXW930" s="477"/>
      <c r="MXX930" s="477"/>
      <c r="MXY930" s="477"/>
      <c r="MXZ930" s="477"/>
      <c r="MYA930" s="477"/>
      <c r="MYB930" s="477"/>
      <c r="MYC930" s="477"/>
      <c r="MYD930" s="477"/>
      <c r="MYE930" s="477"/>
      <c r="MYF930" s="477"/>
      <c r="MYG930" s="477"/>
      <c r="MYH930" s="477"/>
      <c r="MYI930" s="477"/>
      <c r="MYJ930" s="477"/>
      <c r="MYK930" s="477"/>
      <c r="MYL930" s="477"/>
      <c r="MYM930" s="477"/>
      <c r="MYN930" s="477"/>
      <c r="MYO930" s="477"/>
      <c r="MYP930" s="477"/>
      <c r="MYQ930" s="477"/>
      <c r="MYR930" s="477"/>
      <c r="MYS930" s="477"/>
      <c r="MYT930" s="477"/>
      <c r="MYU930" s="477"/>
      <c r="MYV930" s="477"/>
      <c r="MYW930" s="477"/>
      <c r="MYX930" s="477"/>
      <c r="MYY930" s="477"/>
      <c r="MYZ930" s="477"/>
      <c r="MZA930" s="477"/>
      <c r="MZB930" s="477"/>
      <c r="MZC930" s="477"/>
      <c r="MZD930" s="477"/>
      <c r="MZE930" s="477"/>
      <c r="MZF930" s="477"/>
      <c r="MZG930" s="477"/>
      <c r="MZH930" s="477"/>
      <c r="MZI930" s="477"/>
      <c r="MZJ930" s="477"/>
      <c r="MZK930" s="477"/>
      <c r="MZL930" s="477"/>
      <c r="MZM930" s="477"/>
      <c r="MZN930" s="477"/>
      <c r="MZO930" s="477"/>
      <c r="MZP930" s="477"/>
      <c r="MZQ930" s="477"/>
      <c r="MZR930" s="477"/>
      <c r="MZS930" s="477"/>
      <c r="MZT930" s="477"/>
      <c r="MZU930" s="477"/>
      <c r="MZV930" s="477"/>
      <c r="MZW930" s="477"/>
      <c r="MZX930" s="477"/>
      <c r="MZY930" s="477"/>
      <c r="MZZ930" s="477"/>
      <c r="NAA930" s="477"/>
      <c r="NAB930" s="477"/>
      <c r="NAC930" s="477"/>
      <c r="NAD930" s="477"/>
      <c r="NAE930" s="477"/>
      <c r="NAF930" s="477"/>
      <c r="NAG930" s="477"/>
      <c r="NAH930" s="477"/>
      <c r="NAI930" s="477"/>
      <c r="NAJ930" s="477"/>
      <c r="NAK930" s="477"/>
      <c r="NAL930" s="477"/>
      <c r="NAM930" s="477"/>
      <c r="NAN930" s="477"/>
      <c r="NAO930" s="477"/>
      <c r="NAP930" s="477"/>
      <c r="NAQ930" s="477"/>
      <c r="NAR930" s="477"/>
      <c r="NAS930" s="477"/>
      <c r="NAT930" s="477"/>
      <c r="NAU930" s="477"/>
      <c r="NAV930" s="477"/>
      <c r="NAW930" s="477"/>
      <c r="NAX930" s="477"/>
      <c r="NAY930" s="477"/>
      <c r="NAZ930" s="477"/>
      <c r="NBA930" s="477"/>
      <c r="NBB930" s="477"/>
      <c r="NBC930" s="477"/>
      <c r="NBD930" s="477"/>
      <c r="NBE930" s="477"/>
      <c r="NBF930" s="477"/>
      <c r="NBG930" s="477"/>
      <c r="NBH930" s="477"/>
      <c r="NBI930" s="477"/>
      <c r="NBJ930" s="477"/>
      <c r="NBK930" s="477"/>
      <c r="NBL930" s="477"/>
      <c r="NBM930" s="477"/>
      <c r="NBN930" s="477"/>
      <c r="NBO930" s="477"/>
      <c r="NBP930" s="477"/>
      <c r="NBQ930" s="477"/>
      <c r="NBR930" s="477"/>
      <c r="NBS930" s="477"/>
      <c r="NBT930" s="477"/>
      <c r="NBU930" s="477"/>
      <c r="NBV930" s="477"/>
      <c r="NBW930" s="477"/>
      <c r="NBX930" s="477"/>
      <c r="NBY930" s="477"/>
      <c r="NBZ930" s="477"/>
      <c r="NCA930" s="477"/>
      <c r="NCB930" s="477"/>
      <c r="NCC930" s="477"/>
      <c r="NCD930" s="477"/>
      <c r="NCE930" s="477"/>
      <c r="NCF930" s="477"/>
      <c r="NCG930" s="477"/>
      <c r="NCH930" s="477"/>
      <c r="NCI930" s="477"/>
      <c r="NCJ930" s="477"/>
      <c r="NCK930" s="477"/>
      <c r="NCL930" s="477"/>
      <c r="NCM930" s="477"/>
      <c r="NCN930" s="477"/>
      <c r="NCO930" s="477"/>
      <c r="NCP930" s="477"/>
      <c r="NCQ930" s="477"/>
      <c r="NCR930" s="477"/>
      <c r="NCS930" s="477"/>
      <c r="NCT930" s="477"/>
      <c r="NCU930" s="477"/>
      <c r="NCV930" s="477"/>
      <c r="NCW930" s="477"/>
      <c r="NCX930" s="477"/>
      <c r="NCY930" s="477"/>
      <c r="NCZ930" s="477"/>
      <c r="NDA930" s="477"/>
      <c r="NDB930" s="477"/>
      <c r="NDC930" s="477"/>
      <c r="NDD930" s="477"/>
      <c r="NDE930" s="477"/>
      <c r="NDF930" s="477"/>
      <c r="NDG930" s="477"/>
      <c r="NDH930" s="477"/>
      <c r="NDI930" s="477"/>
      <c r="NDJ930" s="477"/>
      <c r="NDK930" s="477"/>
      <c r="NDL930" s="477"/>
      <c r="NDM930" s="477"/>
      <c r="NDN930" s="477"/>
      <c r="NDO930" s="477"/>
      <c r="NDP930" s="477"/>
      <c r="NDQ930" s="477"/>
      <c r="NDR930" s="477"/>
      <c r="NDS930" s="477"/>
      <c r="NDT930" s="477"/>
      <c r="NDU930" s="477"/>
      <c r="NDV930" s="477"/>
      <c r="NDW930" s="477"/>
      <c r="NDX930" s="477"/>
      <c r="NDY930" s="477"/>
      <c r="NDZ930" s="477"/>
      <c r="NEA930" s="477"/>
      <c r="NEB930" s="477"/>
      <c r="NEC930" s="477"/>
      <c r="NED930" s="477"/>
      <c r="NEE930" s="477"/>
      <c r="NEF930" s="477"/>
      <c r="NEG930" s="477"/>
      <c r="NEH930" s="477"/>
      <c r="NEI930" s="477"/>
      <c r="NEJ930" s="477"/>
      <c r="NEK930" s="477"/>
      <c r="NEL930" s="477"/>
      <c r="NEM930" s="477"/>
      <c r="NEN930" s="477"/>
      <c r="NEO930" s="477"/>
      <c r="NEP930" s="477"/>
      <c r="NEQ930" s="477"/>
      <c r="NER930" s="477"/>
      <c r="NES930" s="477"/>
      <c r="NET930" s="477"/>
      <c r="NEU930" s="477"/>
      <c r="NEV930" s="477"/>
      <c r="NEW930" s="477"/>
      <c r="NEX930" s="477"/>
      <c r="NEY930" s="477"/>
      <c r="NEZ930" s="477"/>
      <c r="NFA930" s="477"/>
      <c r="NFB930" s="477"/>
      <c r="NFC930" s="477"/>
      <c r="NFD930" s="477"/>
      <c r="NFE930" s="477"/>
      <c r="NFF930" s="477"/>
      <c r="NFG930" s="477"/>
      <c r="NFH930" s="477"/>
      <c r="NFI930" s="477"/>
      <c r="NFJ930" s="477"/>
      <c r="NFK930" s="477"/>
      <c r="NFL930" s="477"/>
      <c r="NFM930" s="477"/>
      <c r="NFN930" s="477"/>
      <c r="NFO930" s="477"/>
      <c r="NFP930" s="477"/>
      <c r="NFQ930" s="477"/>
      <c r="NFR930" s="477"/>
      <c r="NFS930" s="477"/>
      <c r="NFT930" s="477"/>
      <c r="NFU930" s="477"/>
      <c r="NFV930" s="477"/>
      <c r="NFW930" s="477"/>
      <c r="NFX930" s="477"/>
      <c r="NFY930" s="477"/>
      <c r="NFZ930" s="477"/>
      <c r="NGA930" s="477"/>
      <c r="NGB930" s="477"/>
      <c r="NGC930" s="477"/>
      <c r="NGD930" s="477"/>
      <c r="NGE930" s="477"/>
      <c r="NGF930" s="477"/>
      <c r="NGG930" s="477"/>
      <c r="NGH930" s="477"/>
      <c r="NGI930" s="477"/>
      <c r="NGJ930" s="477"/>
      <c r="NGK930" s="477"/>
      <c r="NGL930" s="477"/>
      <c r="NGM930" s="477"/>
      <c r="NGN930" s="477"/>
      <c r="NGO930" s="477"/>
      <c r="NGP930" s="477"/>
      <c r="NGQ930" s="477"/>
      <c r="NGR930" s="477"/>
      <c r="NGS930" s="477"/>
      <c r="NGT930" s="477"/>
      <c r="NGU930" s="477"/>
      <c r="NGV930" s="477"/>
      <c r="NGW930" s="477"/>
      <c r="NGX930" s="477"/>
      <c r="NGY930" s="477"/>
      <c r="NGZ930" s="477"/>
      <c r="NHA930" s="477"/>
      <c r="NHB930" s="477"/>
      <c r="NHC930" s="477"/>
      <c r="NHD930" s="477"/>
      <c r="NHE930" s="477"/>
      <c r="NHF930" s="477"/>
      <c r="NHG930" s="477"/>
      <c r="NHH930" s="477"/>
      <c r="NHI930" s="477"/>
      <c r="NHJ930" s="477"/>
      <c r="NHK930" s="477"/>
      <c r="NHL930" s="477"/>
      <c r="NHM930" s="477"/>
      <c r="NHN930" s="477"/>
      <c r="NHO930" s="477"/>
      <c r="NHP930" s="477"/>
      <c r="NHQ930" s="477"/>
      <c r="NHR930" s="477"/>
      <c r="NHS930" s="477"/>
      <c r="NHT930" s="477"/>
      <c r="NHU930" s="477"/>
      <c r="NHV930" s="477"/>
      <c r="NHW930" s="477"/>
      <c r="NHX930" s="477"/>
      <c r="NHY930" s="477"/>
      <c r="NHZ930" s="477"/>
      <c r="NIA930" s="477"/>
      <c r="NIB930" s="477"/>
      <c r="NIC930" s="477"/>
      <c r="NID930" s="477"/>
      <c r="NIE930" s="477"/>
      <c r="NIF930" s="477"/>
      <c r="NIG930" s="477"/>
      <c r="NIH930" s="477"/>
      <c r="NII930" s="477"/>
      <c r="NIJ930" s="477"/>
      <c r="NIK930" s="477"/>
      <c r="NIL930" s="477"/>
      <c r="NIM930" s="477"/>
      <c r="NIN930" s="477"/>
      <c r="NIO930" s="477"/>
      <c r="NIP930" s="477"/>
      <c r="NIQ930" s="477"/>
      <c r="NIR930" s="477"/>
      <c r="NIS930" s="477"/>
      <c r="NIT930" s="477"/>
      <c r="NIU930" s="477"/>
      <c r="NIV930" s="477"/>
      <c r="NIW930" s="477"/>
      <c r="NIX930" s="477"/>
      <c r="NIY930" s="477"/>
      <c r="NIZ930" s="477"/>
      <c r="NJA930" s="477"/>
      <c r="NJB930" s="477"/>
      <c r="NJC930" s="477"/>
      <c r="NJD930" s="477"/>
      <c r="NJE930" s="477"/>
      <c r="NJF930" s="477"/>
      <c r="NJG930" s="477"/>
      <c r="NJH930" s="477"/>
      <c r="NJI930" s="477"/>
      <c r="NJJ930" s="477"/>
      <c r="NJK930" s="477"/>
      <c r="NJL930" s="477"/>
      <c r="NJM930" s="477"/>
      <c r="NJN930" s="477"/>
      <c r="NJO930" s="477"/>
      <c r="NJP930" s="477"/>
      <c r="NJQ930" s="477"/>
      <c r="NJR930" s="477"/>
      <c r="NJS930" s="477"/>
      <c r="NJT930" s="477"/>
      <c r="NJU930" s="477"/>
      <c r="NJV930" s="477"/>
      <c r="NJW930" s="477"/>
      <c r="NJX930" s="477"/>
      <c r="NJY930" s="477"/>
      <c r="NJZ930" s="477"/>
      <c r="NKA930" s="477"/>
      <c r="NKB930" s="477"/>
      <c r="NKC930" s="477"/>
      <c r="NKD930" s="477"/>
      <c r="NKE930" s="477"/>
      <c r="NKF930" s="477"/>
      <c r="NKG930" s="477"/>
      <c r="NKH930" s="477"/>
      <c r="NKI930" s="477"/>
      <c r="NKJ930" s="477"/>
      <c r="NKK930" s="477"/>
      <c r="NKL930" s="477"/>
      <c r="NKM930" s="477"/>
      <c r="NKN930" s="477"/>
      <c r="NKO930" s="477"/>
      <c r="NKP930" s="477"/>
      <c r="NKQ930" s="477"/>
      <c r="NKR930" s="477"/>
      <c r="NKS930" s="477"/>
      <c r="NKT930" s="477"/>
      <c r="NKU930" s="477"/>
      <c r="NKV930" s="477"/>
      <c r="NKW930" s="477"/>
      <c r="NKX930" s="477"/>
      <c r="NKY930" s="477"/>
      <c r="NKZ930" s="477"/>
      <c r="NLA930" s="477"/>
      <c r="NLB930" s="477"/>
      <c r="NLC930" s="477"/>
      <c r="NLD930" s="477"/>
      <c r="NLE930" s="477"/>
      <c r="NLF930" s="477"/>
      <c r="NLG930" s="477"/>
      <c r="NLH930" s="477"/>
      <c r="NLI930" s="477"/>
      <c r="NLJ930" s="477"/>
      <c r="NLK930" s="477"/>
      <c r="NLL930" s="477"/>
      <c r="NLM930" s="477"/>
      <c r="NLN930" s="477"/>
      <c r="NLO930" s="477"/>
      <c r="NLP930" s="477"/>
      <c r="NLQ930" s="477"/>
      <c r="NLR930" s="477"/>
      <c r="NLS930" s="477"/>
      <c r="NLT930" s="477"/>
      <c r="NLU930" s="477"/>
      <c r="NLV930" s="477"/>
      <c r="NLW930" s="477"/>
      <c r="NLX930" s="477"/>
      <c r="NLY930" s="477"/>
      <c r="NLZ930" s="477"/>
      <c r="NMA930" s="477"/>
      <c r="NMB930" s="477"/>
      <c r="NMC930" s="477"/>
      <c r="NMD930" s="477"/>
      <c r="NME930" s="477"/>
      <c r="NMF930" s="477"/>
      <c r="NMG930" s="477"/>
      <c r="NMH930" s="477"/>
      <c r="NMI930" s="477"/>
      <c r="NMJ930" s="477"/>
      <c r="NMK930" s="477"/>
      <c r="NML930" s="477"/>
      <c r="NMM930" s="477"/>
      <c r="NMN930" s="477"/>
      <c r="NMO930" s="477"/>
      <c r="NMP930" s="477"/>
      <c r="NMQ930" s="477"/>
      <c r="NMR930" s="477"/>
      <c r="NMS930" s="477"/>
      <c r="NMT930" s="477"/>
      <c r="NMU930" s="477"/>
      <c r="NMV930" s="477"/>
      <c r="NMW930" s="477"/>
      <c r="NMX930" s="477"/>
      <c r="NMY930" s="477"/>
      <c r="NMZ930" s="477"/>
      <c r="NNA930" s="477"/>
      <c r="NNB930" s="477"/>
      <c r="NNC930" s="477"/>
      <c r="NND930" s="477"/>
      <c r="NNE930" s="477"/>
      <c r="NNF930" s="477"/>
      <c r="NNG930" s="477"/>
      <c r="NNH930" s="477"/>
      <c r="NNI930" s="477"/>
      <c r="NNJ930" s="477"/>
      <c r="NNK930" s="477"/>
      <c r="NNL930" s="477"/>
      <c r="NNM930" s="477"/>
      <c r="NNN930" s="477"/>
      <c r="NNO930" s="477"/>
      <c r="NNP930" s="477"/>
      <c r="NNQ930" s="477"/>
      <c r="NNR930" s="477"/>
      <c r="NNS930" s="477"/>
      <c r="NNT930" s="477"/>
      <c r="NNU930" s="477"/>
      <c r="NNV930" s="477"/>
      <c r="NNW930" s="477"/>
      <c r="NNX930" s="477"/>
      <c r="NNY930" s="477"/>
      <c r="NNZ930" s="477"/>
      <c r="NOA930" s="477"/>
      <c r="NOB930" s="477"/>
      <c r="NOC930" s="477"/>
      <c r="NOD930" s="477"/>
      <c r="NOE930" s="477"/>
      <c r="NOF930" s="477"/>
      <c r="NOG930" s="477"/>
      <c r="NOH930" s="477"/>
      <c r="NOI930" s="477"/>
      <c r="NOJ930" s="477"/>
      <c r="NOK930" s="477"/>
      <c r="NOL930" s="477"/>
      <c r="NOM930" s="477"/>
      <c r="NON930" s="477"/>
      <c r="NOO930" s="477"/>
      <c r="NOP930" s="477"/>
      <c r="NOQ930" s="477"/>
      <c r="NOR930" s="477"/>
      <c r="NOS930" s="477"/>
      <c r="NOT930" s="477"/>
      <c r="NOU930" s="477"/>
      <c r="NOV930" s="477"/>
      <c r="NOW930" s="477"/>
      <c r="NOX930" s="477"/>
      <c r="NOY930" s="477"/>
      <c r="NOZ930" s="477"/>
      <c r="NPA930" s="477"/>
      <c r="NPB930" s="477"/>
      <c r="NPC930" s="477"/>
      <c r="NPD930" s="477"/>
      <c r="NPE930" s="477"/>
      <c r="NPF930" s="477"/>
      <c r="NPG930" s="477"/>
      <c r="NPH930" s="477"/>
      <c r="NPI930" s="477"/>
      <c r="NPJ930" s="477"/>
      <c r="NPK930" s="477"/>
      <c r="NPL930" s="477"/>
      <c r="NPM930" s="477"/>
      <c r="NPN930" s="477"/>
      <c r="NPO930" s="477"/>
      <c r="NPP930" s="477"/>
      <c r="NPQ930" s="477"/>
      <c r="NPR930" s="477"/>
      <c r="NPS930" s="477"/>
      <c r="NPT930" s="477"/>
      <c r="NPU930" s="477"/>
      <c r="NPV930" s="477"/>
      <c r="NPW930" s="477"/>
      <c r="NPX930" s="477"/>
      <c r="NPY930" s="477"/>
      <c r="NPZ930" s="477"/>
      <c r="NQA930" s="477"/>
      <c r="NQB930" s="477"/>
      <c r="NQC930" s="477"/>
      <c r="NQD930" s="477"/>
      <c r="NQE930" s="477"/>
      <c r="NQF930" s="477"/>
      <c r="NQG930" s="477"/>
      <c r="NQH930" s="477"/>
      <c r="NQI930" s="477"/>
      <c r="NQJ930" s="477"/>
      <c r="NQK930" s="477"/>
      <c r="NQL930" s="477"/>
      <c r="NQM930" s="477"/>
      <c r="NQN930" s="477"/>
      <c r="NQO930" s="477"/>
      <c r="NQP930" s="477"/>
      <c r="NQQ930" s="477"/>
      <c r="NQR930" s="477"/>
      <c r="NQS930" s="477"/>
      <c r="NQT930" s="477"/>
      <c r="NQU930" s="477"/>
      <c r="NQV930" s="477"/>
      <c r="NQW930" s="477"/>
      <c r="NQX930" s="477"/>
      <c r="NQY930" s="477"/>
      <c r="NQZ930" s="477"/>
      <c r="NRA930" s="477"/>
      <c r="NRB930" s="477"/>
      <c r="NRC930" s="477"/>
      <c r="NRD930" s="477"/>
      <c r="NRE930" s="477"/>
      <c r="NRF930" s="477"/>
      <c r="NRG930" s="477"/>
      <c r="NRH930" s="477"/>
      <c r="NRI930" s="477"/>
      <c r="NRJ930" s="477"/>
      <c r="NRK930" s="477"/>
      <c r="NRL930" s="477"/>
      <c r="NRM930" s="477"/>
      <c r="NRN930" s="477"/>
      <c r="NRO930" s="477"/>
      <c r="NRP930" s="477"/>
      <c r="NRQ930" s="477"/>
      <c r="NRR930" s="477"/>
      <c r="NRS930" s="477"/>
      <c r="NRT930" s="477"/>
      <c r="NRU930" s="477"/>
      <c r="NRV930" s="477"/>
      <c r="NRW930" s="477"/>
      <c r="NRX930" s="477"/>
      <c r="NRY930" s="477"/>
      <c r="NRZ930" s="477"/>
      <c r="NSA930" s="477"/>
      <c r="NSB930" s="477"/>
      <c r="NSC930" s="477"/>
      <c r="NSD930" s="477"/>
      <c r="NSE930" s="477"/>
      <c r="NSF930" s="477"/>
      <c r="NSG930" s="477"/>
      <c r="NSH930" s="477"/>
      <c r="NSI930" s="477"/>
      <c r="NSJ930" s="477"/>
      <c r="NSK930" s="477"/>
      <c r="NSL930" s="477"/>
      <c r="NSM930" s="477"/>
      <c r="NSN930" s="477"/>
      <c r="NSO930" s="477"/>
      <c r="NSP930" s="477"/>
      <c r="NSQ930" s="477"/>
      <c r="NSR930" s="477"/>
      <c r="NSS930" s="477"/>
      <c r="NST930" s="477"/>
      <c r="NSU930" s="477"/>
      <c r="NSV930" s="477"/>
      <c r="NSW930" s="477"/>
      <c r="NSX930" s="477"/>
      <c r="NSY930" s="477"/>
      <c r="NSZ930" s="477"/>
      <c r="NTA930" s="477"/>
      <c r="NTB930" s="477"/>
      <c r="NTC930" s="477"/>
      <c r="NTD930" s="477"/>
      <c r="NTE930" s="477"/>
      <c r="NTF930" s="477"/>
      <c r="NTG930" s="477"/>
      <c r="NTH930" s="477"/>
      <c r="NTI930" s="477"/>
      <c r="NTJ930" s="477"/>
      <c r="NTK930" s="477"/>
      <c r="NTL930" s="477"/>
      <c r="NTM930" s="477"/>
      <c r="NTN930" s="477"/>
      <c r="NTO930" s="477"/>
      <c r="NTP930" s="477"/>
      <c r="NTQ930" s="477"/>
      <c r="NTR930" s="477"/>
      <c r="NTS930" s="477"/>
      <c r="NTT930" s="477"/>
      <c r="NTU930" s="477"/>
      <c r="NTV930" s="477"/>
      <c r="NTW930" s="477"/>
      <c r="NTX930" s="477"/>
      <c r="NTY930" s="477"/>
      <c r="NTZ930" s="477"/>
      <c r="NUA930" s="477"/>
      <c r="NUB930" s="477"/>
      <c r="NUC930" s="477"/>
      <c r="NUD930" s="477"/>
      <c r="NUE930" s="477"/>
      <c r="NUF930" s="477"/>
      <c r="NUG930" s="477"/>
      <c r="NUH930" s="477"/>
      <c r="NUI930" s="477"/>
      <c r="NUJ930" s="477"/>
      <c r="NUK930" s="477"/>
      <c r="NUL930" s="477"/>
      <c r="NUM930" s="477"/>
      <c r="NUN930" s="477"/>
      <c r="NUO930" s="477"/>
      <c r="NUP930" s="477"/>
      <c r="NUQ930" s="477"/>
      <c r="NUR930" s="477"/>
      <c r="NUS930" s="477"/>
      <c r="NUT930" s="477"/>
      <c r="NUU930" s="477"/>
      <c r="NUV930" s="477"/>
      <c r="NUW930" s="477"/>
      <c r="NUX930" s="477"/>
      <c r="NUY930" s="477"/>
      <c r="NUZ930" s="477"/>
      <c r="NVA930" s="477"/>
      <c r="NVB930" s="477"/>
      <c r="NVC930" s="477"/>
      <c r="NVD930" s="477"/>
      <c r="NVE930" s="477"/>
      <c r="NVF930" s="477"/>
      <c r="NVG930" s="477"/>
      <c r="NVH930" s="477"/>
      <c r="NVI930" s="477"/>
      <c r="NVJ930" s="477"/>
      <c r="NVK930" s="477"/>
      <c r="NVL930" s="477"/>
      <c r="NVM930" s="477"/>
      <c r="NVN930" s="477"/>
      <c r="NVO930" s="477"/>
      <c r="NVP930" s="477"/>
      <c r="NVQ930" s="477"/>
      <c r="NVR930" s="477"/>
      <c r="NVS930" s="477"/>
      <c r="NVT930" s="477"/>
      <c r="NVU930" s="477"/>
      <c r="NVV930" s="477"/>
      <c r="NVW930" s="477"/>
      <c r="NVX930" s="477"/>
      <c r="NVY930" s="477"/>
      <c r="NVZ930" s="477"/>
      <c r="NWA930" s="477"/>
      <c r="NWB930" s="477"/>
      <c r="NWC930" s="477"/>
      <c r="NWD930" s="477"/>
      <c r="NWE930" s="477"/>
      <c r="NWF930" s="477"/>
      <c r="NWG930" s="477"/>
      <c r="NWH930" s="477"/>
      <c r="NWI930" s="477"/>
      <c r="NWJ930" s="477"/>
      <c r="NWK930" s="477"/>
      <c r="NWL930" s="477"/>
      <c r="NWM930" s="477"/>
      <c r="NWN930" s="477"/>
      <c r="NWO930" s="477"/>
      <c r="NWP930" s="477"/>
      <c r="NWQ930" s="477"/>
      <c r="NWR930" s="477"/>
      <c r="NWS930" s="477"/>
      <c r="NWT930" s="477"/>
      <c r="NWU930" s="477"/>
      <c r="NWV930" s="477"/>
      <c r="NWW930" s="477"/>
      <c r="NWX930" s="477"/>
      <c r="NWY930" s="477"/>
      <c r="NWZ930" s="477"/>
      <c r="NXA930" s="477"/>
      <c r="NXB930" s="477"/>
      <c r="NXC930" s="477"/>
      <c r="NXD930" s="477"/>
      <c r="NXE930" s="477"/>
      <c r="NXF930" s="477"/>
      <c r="NXG930" s="477"/>
      <c r="NXH930" s="477"/>
      <c r="NXI930" s="477"/>
      <c r="NXJ930" s="477"/>
      <c r="NXK930" s="477"/>
      <c r="NXL930" s="477"/>
      <c r="NXM930" s="477"/>
      <c r="NXN930" s="477"/>
      <c r="NXO930" s="477"/>
      <c r="NXP930" s="477"/>
      <c r="NXQ930" s="477"/>
      <c r="NXR930" s="477"/>
      <c r="NXS930" s="477"/>
      <c r="NXT930" s="477"/>
      <c r="NXU930" s="477"/>
      <c r="NXV930" s="477"/>
      <c r="NXW930" s="477"/>
      <c r="NXX930" s="477"/>
      <c r="NXY930" s="477"/>
      <c r="NXZ930" s="477"/>
      <c r="NYA930" s="477"/>
      <c r="NYB930" s="477"/>
      <c r="NYC930" s="477"/>
      <c r="NYD930" s="477"/>
      <c r="NYE930" s="477"/>
      <c r="NYF930" s="477"/>
      <c r="NYG930" s="477"/>
      <c r="NYH930" s="477"/>
      <c r="NYI930" s="477"/>
      <c r="NYJ930" s="477"/>
      <c r="NYK930" s="477"/>
      <c r="NYL930" s="477"/>
      <c r="NYM930" s="477"/>
      <c r="NYN930" s="477"/>
      <c r="NYO930" s="477"/>
      <c r="NYP930" s="477"/>
      <c r="NYQ930" s="477"/>
      <c r="NYR930" s="477"/>
      <c r="NYS930" s="477"/>
      <c r="NYT930" s="477"/>
      <c r="NYU930" s="477"/>
      <c r="NYV930" s="477"/>
      <c r="NYW930" s="477"/>
      <c r="NYX930" s="477"/>
      <c r="NYY930" s="477"/>
      <c r="NYZ930" s="477"/>
      <c r="NZA930" s="477"/>
      <c r="NZB930" s="477"/>
      <c r="NZC930" s="477"/>
      <c r="NZD930" s="477"/>
      <c r="NZE930" s="477"/>
      <c r="NZF930" s="477"/>
      <c r="NZG930" s="477"/>
      <c r="NZH930" s="477"/>
      <c r="NZI930" s="477"/>
      <c r="NZJ930" s="477"/>
      <c r="NZK930" s="477"/>
      <c r="NZL930" s="477"/>
      <c r="NZM930" s="477"/>
      <c r="NZN930" s="477"/>
      <c r="NZO930" s="477"/>
      <c r="NZP930" s="477"/>
      <c r="NZQ930" s="477"/>
      <c r="NZR930" s="477"/>
      <c r="NZS930" s="477"/>
      <c r="NZT930" s="477"/>
      <c r="NZU930" s="477"/>
      <c r="NZV930" s="477"/>
      <c r="NZW930" s="477"/>
      <c r="NZX930" s="477"/>
      <c r="NZY930" s="477"/>
      <c r="NZZ930" s="477"/>
      <c r="OAA930" s="477"/>
      <c r="OAB930" s="477"/>
      <c r="OAC930" s="477"/>
      <c r="OAD930" s="477"/>
      <c r="OAE930" s="477"/>
      <c r="OAF930" s="477"/>
      <c r="OAG930" s="477"/>
      <c r="OAH930" s="477"/>
      <c r="OAI930" s="477"/>
      <c r="OAJ930" s="477"/>
      <c r="OAK930" s="477"/>
      <c r="OAL930" s="477"/>
      <c r="OAM930" s="477"/>
      <c r="OAN930" s="477"/>
      <c r="OAO930" s="477"/>
      <c r="OAP930" s="477"/>
      <c r="OAQ930" s="477"/>
      <c r="OAR930" s="477"/>
      <c r="OAS930" s="477"/>
      <c r="OAT930" s="477"/>
      <c r="OAU930" s="477"/>
      <c r="OAV930" s="477"/>
      <c r="OAW930" s="477"/>
      <c r="OAX930" s="477"/>
      <c r="OAY930" s="477"/>
      <c r="OAZ930" s="477"/>
      <c r="OBA930" s="477"/>
      <c r="OBB930" s="477"/>
      <c r="OBC930" s="477"/>
      <c r="OBD930" s="477"/>
      <c r="OBE930" s="477"/>
      <c r="OBF930" s="477"/>
      <c r="OBG930" s="477"/>
      <c r="OBH930" s="477"/>
      <c r="OBI930" s="477"/>
      <c r="OBJ930" s="477"/>
      <c r="OBK930" s="477"/>
      <c r="OBL930" s="477"/>
      <c r="OBM930" s="477"/>
      <c r="OBN930" s="477"/>
      <c r="OBO930" s="477"/>
      <c r="OBP930" s="477"/>
      <c r="OBQ930" s="477"/>
      <c r="OBR930" s="477"/>
      <c r="OBS930" s="477"/>
      <c r="OBT930" s="477"/>
      <c r="OBU930" s="477"/>
      <c r="OBV930" s="477"/>
      <c r="OBW930" s="477"/>
      <c r="OBX930" s="477"/>
      <c r="OBY930" s="477"/>
      <c r="OBZ930" s="477"/>
      <c r="OCA930" s="477"/>
      <c r="OCB930" s="477"/>
      <c r="OCC930" s="477"/>
      <c r="OCD930" s="477"/>
      <c r="OCE930" s="477"/>
      <c r="OCF930" s="477"/>
      <c r="OCG930" s="477"/>
      <c r="OCH930" s="477"/>
      <c r="OCI930" s="477"/>
      <c r="OCJ930" s="477"/>
      <c r="OCK930" s="477"/>
      <c r="OCL930" s="477"/>
      <c r="OCM930" s="477"/>
      <c r="OCN930" s="477"/>
      <c r="OCO930" s="477"/>
      <c r="OCP930" s="477"/>
      <c r="OCQ930" s="477"/>
      <c r="OCR930" s="477"/>
      <c r="OCS930" s="477"/>
      <c r="OCT930" s="477"/>
      <c r="OCU930" s="477"/>
      <c r="OCV930" s="477"/>
      <c r="OCW930" s="477"/>
      <c r="OCX930" s="477"/>
      <c r="OCY930" s="477"/>
      <c r="OCZ930" s="477"/>
      <c r="ODA930" s="477"/>
      <c r="ODB930" s="477"/>
      <c r="ODC930" s="477"/>
      <c r="ODD930" s="477"/>
      <c r="ODE930" s="477"/>
      <c r="ODF930" s="477"/>
      <c r="ODG930" s="477"/>
      <c r="ODH930" s="477"/>
      <c r="ODI930" s="477"/>
      <c r="ODJ930" s="477"/>
      <c r="ODK930" s="477"/>
      <c r="ODL930" s="477"/>
      <c r="ODM930" s="477"/>
      <c r="ODN930" s="477"/>
      <c r="ODO930" s="477"/>
      <c r="ODP930" s="477"/>
      <c r="ODQ930" s="477"/>
      <c r="ODR930" s="477"/>
      <c r="ODS930" s="477"/>
      <c r="ODT930" s="477"/>
      <c r="ODU930" s="477"/>
      <c r="ODV930" s="477"/>
      <c r="ODW930" s="477"/>
      <c r="ODX930" s="477"/>
      <c r="ODY930" s="477"/>
      <c r="ODZ930" s="477"/>
      <c r="OEA930" s="477"/>
      <c r="OEB930" s="477"/>
      <c r="OEC930" s="477"/>
      <c r="OED930" s="477"/>
      <c r="OEE930" s="477"/>
      <c r="OEF930" s="477"/>
      <c r="OEG930" s="477"/>
      <c r="OEH930" s="477"/>
      <c r="OEI930" s="477"/>
      <c r="OEJ930" s="477"/>
      <c r="OEK930" s="477"/>
      <c r="OEL930" s="477"/>
      <c r="OEM930" s="477"/>
      <c r="OEN930" s="477"/>
      <c r="OEO930" s="477"/>
      <c r="OEP930" s="477"/>
      <c r="OEQ930" s="477"/>
      <c r="OER930" s="477"/>
      <c r="OES930" s="477"/>
      <c r="OET930" s="477"/>
      <c r="OEU930" s="477"/>
      <c r="OEV930" s="477"/>
      <c r="OEW930" s="477"/>
      <c r="OEX930" s="477"/>
      <c r="OEY930" s="477"/>
      <c r="OEZ930" s="477"/>
      <c r="OFA930" s="477"/>
      <c r="OFB930" s="477"/>
      <c r="OFC930" s="477"/>
      <c r="OFD930" s="477"/>
      <c r="OFE930" s="477"/>
      <c r="OFF930" s="477"/>
      <c r="OFG930" s="477"/>
      <c r="OFH930" s="477"/>
      <c r="OFI930" s="477"/>
      <c r="OFJ930" s="477"/>
      <c r="OFK930" s="477"/>
      <c r="OFL930" s="477"/>
      <c r="OFM930" s="477"/>
      <c r="OFN930" s="477"/>
      <c r="OFO930" s="477"/>
      <c r="OFP930" s="477"/>
      <c r="OFQ930" s="477"/>
      <c r="OFR930" s="477"/>
      <c r="OFS930" s="477"/>
      <c r="OFT930" s="477"/>
      <c r="OFU930" s="477"/>
      <c r="OFV930" s="477"/>
      <c r="OFW930" s="477"/>
      <c r="OFX930" s="477"/>
      <c r="OFY930" s="477"/>
      <c r="OFZ930" s="477"/>
      <c r="OGA930" s="477"/>
      <c r="OGB930" s="477"/>
      <c r="OGC930" s="477"/>
      <c r="OGD930" s="477"/>
      <c r="OGE930" s="477"/>
      <c r="OGF930" s="477"/>
      <c r="OGG930" s="477"/>
      <c r="OGH930" s="477"/>
      <c r="OGI930" s="477"/>
      <c r="OGJ930" s="477"/>
      <c r="OGK930" s="477"/>
      <c r="OGL930" s="477"/>
      <c r="OGM930" s="477"/>
      <c r="OGN930" s="477"/>
      <c r="OGO930" s="477"/>
      <c r="OGP930" s="477"/>
      <c r="OGQ930" s="477"/>
      <c r="OGR930" s="477"/>
      <c r="OGS930" s="477"/>
      <c r="OGT930" s="477"/>
      <c r="OGU930" s="477"/>
      <c r="OGV930" s="477"/>
      <c r="OGW930" s="477"/>
      <c r="OGX930" s="477"/>
      <c r="OGY930" s="477"/>
      <c r="OGZ930" s="477"/>
      <c r="OHA930" s="477"/>
      <c r="OHB930" s="477"/>
      <c r="OHC930" s="477"/>
      <c r="OHD930" s="477"/>
      <c r="OHE930" s="477"/>
      <c r="OHF930" s="477"/>
      <c r="OHG930" s="477"/>
      <c r="OHH930" s="477"/>
      <c r="OHI930" s="477"/>
      <c r="OHJ930" s="477"/>
      <c r="OHK930" s="477"/>
      <c r="OHL930" s="477"/>
      <c r="OHM930" s="477"/>
      <c r="OHN930" s="477"/>
      <c r="OHO930" s="477"/>
      <c r="OHP930" s="477"/>
      <c r="OHQ930" s="477"/>
      <c r="OHR930" s="477"/>
      <c r="OHS930" s="477"/>
      <c r="OHT930" s="477"/>
      <c r="OHU930" s="477"/>
      <c r="OHV930" s="477"/>
      <c r="OHW930" s="477"/>
      <c r="OHX930" s="477"/>
      <c r="OHY930" s="477"/>
      <c r="OHZ930" s="477"/>
      <c r="OIA930" s="477"/>
      <c r="OIB930" s="477"/>
      <c r="OIC930" s="477"/>
      <c r="OID930" s="477"/>
      <c r="OIE930" s="477"/>
      <c r="OIF930" s="477"/>
      <c r="OIG930" s="477"/>
      <c r="OIH930" s="477"/>
      <c r="OII930" s="477"/>
      <c r="OIJ930" s="477"/>
      <c r="OIK930" s="477"/>
      <c r="OIL930" s="477"/>
      <c r="OIM930" s="477"/>
      <c r="OIN930" s="477"/>
      <c r="OIO930" s="477"/>
      <c r="OIP930" s="477"/>
      <c r="OIQ930" s="477"/>
      <c r="OIR930" s="477"/>
      <c r="OIS930" s="477"/>
      <c r="OIT930" s="477"/>
      <c r="OIU930" s="477"/>
      <c r="OIV930" s="477"/>
      <c r="OIW930" s="477"/>
      <c r="OIX930" s="477"/>
      <c r="OIY930" s="477"/>
      <c r="OIZ930" s="477"/>
      <c r="OJA930" s="477"/>
      <c r="OJB930" s="477"/>
      <c r="OJC930" s="477"/>
      <c r="OJD930" s="477"/>
      <c r="OJE930" s="477"/>
      <c r="OJF930" s="477"/>
      <c r="OJG930" s="477"/>
      <c r="OJH930" s="477"/>
      <c r="OJI930" s="477"/>
      <c r="OJJ930" s="477"/>
      <c r="OJK930" s="477"/>
      <c r="OJL930" s="477"/>
      <c r="OJM930" s="477"/>
      <c r="OJN930" s="477"/>
      <c r="OJO930" s="477"/>
      <c r="OJP930" s="477"/>
      <c r="OJQ930" s="477"/>
      <c r="OJR930" s="477"/>
      <c r="OJS930" s="477"/>
      <c r="OJT930" s="477"/>
      <c r="OJU930" s="477"/>
      <c r="OJV930" s="477"/>
      <c r="OJW930" s="477"/>
      <c r="OJX930" s="477"/>
      <c r="OJY930" s="477"/>
      <c r="OJZ930" s="477"/>
      <c r="OKA930" s="477"/>
      <c r="OKB930" s="477"/>
      <c r="OKC930" s="477"/>
      <c r="OKD930" s="477"/>
      <c r="OKE930" s="477"/>
      <c r="OKF930" s="477"/>
      <c r="OKG930" s="477"/>
      <c r="OKH930" s="477"/>
      <c r="OKI930" s="477"/>
      <c r="OKJ930" s="477"/>
      <c r="OKK930" s="477"/>
      <c r="OKL930" s="477"/>
      <c r="OKM930" s="477"/>
      <c r="OKN930" s="477"/>
      <c r="OKO930" s="477"/>
      <c r="OKP930" s="477"/>
      <c r="OKQ930" s="477"/>
      <c r="OKR930" s="477"/>
      <c r="OKS930" s="477"/>
      <c r="OKT930" s="477"/>
      <c r="OKU930" s="477"/>
      <c r="OKV930" s="477"/>
      <c r="OKW930" s="477"/>
      <c r="OKX930" s="477"/>
      <c r="OKY930" s="477"/>
      <c r="OKZ930" s="477"/>
      <c r="OLA930" s="477"/>
      <c r="OLB930" s="477"/>
      <c r="OLC930" s="477"/>
      <c r="OLD930" s="477"/>
      <c r="OLE930" s="477"/>
      <c r="OLF930" s="477"/>
      <c r="OLG930" s="477"/>
      <c r="OLH930" s="477"/>
      <c r="OLI930" s="477"/>
      <c r="OLJ930" s="477"/>
      <c r="OLK930" s="477"/>
      <c r="OLL930" s="477"/>
      <c r="OLM930" s="477"/>
      <c r="OLN930" s="477"/>
      <c r="OLO930" s="477"/>
      <c r="OLP930" s="477"/>
      <c r="OLQ930" s="477"/>
      <c r="OLR930" s="477"/>
      <c r="OLS930" s="477"/>
      <c r="OLT930" s="477"/>
      <c r="OLU930" s="477"/>
      <c r="OLV930" s="477"/>
      <c r="OLW930" s="477"/>
      <c r="OLX930" s="477"/>
      <c r="OLY930" s="477"/>
      <c r="OLZ930" s="477"/>
      <c r="OMA930" s="477"/>
      <c r="OMB930" s="477"/>
      <c r="OMC930" s="477"/>
      <c r="OMD930" s="477"/>
      <c r="OME930" s="477"/>
      <c r="OMF930" s="477"/>
      <c r="OMG930" s="477"/>
      <c r="OMH930" s="477"/>
      <c r="OMI930" s="477"/>
      <c r="OMJ930" s="477"/>
      <c r="OMK930" s="477"/>
      <c r="OML930" s="477"/>
      <c r="OMM930" s="477"/>
      <c r="OMN930" s="477"/>
      <c r="OMO930" s="477"/>
      <c r="OMP930" s="477"/>
      <c r="OMQ930" s="477"/>
      <c r="OMR930" s="477"/>
      <c r="OMS930" s="477"/>
      <c r="OMT930" s="477"/>
      <c r="OMU930" s="477"/>
      <c r="OMV930" s="477"/>
      <c r="OMW930" s="477"/>
      <c r="OMX930" s="477"/>
      <c r="OMY930" s="477"/>
      <c r="OMZ930" s="477"/>
      <c r="ONA930" s="477"/>
      <c r="ONB930" s="477"/>
      <c r="ONC930" s="477"/>
      <c r="OND930" s="477"/>
      <c r="ONE930" s="477"/>
      <c r="ONF930" s="477"/>
      <c r="ONG930" s="477"/>
      <c r="ONH930" s="477"/>
      <c r="ONI930" s="477"/>
      <c r="ONJ930" s="477"/>
      <c r="ONK930" s="477"/>
      <c r="ONL930" s="477"/>
      <c r="ONM930" s="477"/>
      <c r="ONN930" s="477"/>
      <c r="ONO930" s="477"/>
      <c r="ONP930" s="477"/>
      <c r="ONQ930" s="477"/>
      <c r="ONR930" s="477"/>
      <c r="ONS930" s="477"/>
      <c r="ONT930" s="477"/>
      <c r="ONU930" s="477"/>
      <c r="ONV930" s="477"/>
      <c r="ONW930" s="477"/>
      <c r="ONX930" s="477"/>
      <c r="ONY930" s="477"/>
      <c r="ONZ930" s="477"/>
      <c r="OOA930" s="477"/>
      <c r="OOB930" s="477"/>
      <c r="OOC930" s="477"/>
      <c r="OOD930" s="477"/>
      <c r="OOE930" s="477"/>
      <c r="OOF930" s="477"/>
      <c r="OOG930" s="477"/>
      <c r="OOH930" s="477"/>
      <c r="OOI930" s="477"/>
      <c r="OOJ930" s="477"/>
      <c r="OOK930" s="477"/>
      <c r="OOL930" s="477"/>
      <c r="OOM930" s="477"/>
      <c r="OON930" s="477"/>
      <c r="OOO930" s="477"/>
      <c r="OOP930" s="477"/>
      <c r="OOQ930" s="477"/>
      <c r="OOR930" s="477"/>
      <c r="OOS930" s="477"/>
      <c r="OOT930" s="477"/>
      <c r="OOU930" s="477"/>
      <c r="OOV930" s="477"/>
      <c r="OOW930" s="477"/>
      <c r="OOX930" s="477"/>
      <c r="OOY930" s="477"/>
      <c r="OOZ930" s="477"/>
      <c r="OPA930" s="477"/>
      <c r="OPB930" s="477"/>
      <c r="OPC930" s="477"/>
      <c r="OPD930" s="477"/>
      <c r="OPE930" s="477"/>
      <c r="OPF930" s="477"/>
      <c r="OPG930" s="477"/>
      <c r="OPH930" s="477"/>
      <c r="OPI930" s="477"/>
      <c r="OPJ930" s="477"/>
      <c r="OPK930" s="477"/>
      <c r="OPL930" s="477"/>
      <c r="OPM930" s="477"/>
      <c r="OPN930" s="477"/>
      <c r="OPO930" s="477"/>
      <c r="OPP930" s="477"/>
      <c r="OPQ930" s="477"/>
      <c r="OPR930" s="477"/>
      <c r="OPS930" s="477"/>
      <c r="OPT930" s="477"/>
      <c r="OPU930" s="477"/>
      <c r="OPV930" s="477"/>
      <c r="OPW930" s="477"/>
      <c r="OPX930" s="477"/>
      <c r="OPY930" s="477"/>
      <c r="OPZ930" s="477"/>
      <c r="OQA930" s="477"/>
      <c r="OQB930" s="477"/>
      <c r="OQC930" s="477"/>
      <c r="OQD930" s="477"/>
      <c r="OQE930" s="477"/>
      <c r="OQF930" s="477"/>
      <c r="OQG930" s="477"/>
      <c r="OQH930" s="477"/>
      <c r="OQI930" s="477"/>
      <c r="OQJ930" s="477"/>
      <c r="OQK930" s="477"/>
      <c r="OQL930" s="477"/>
      <c r="OQM930" s="477"/>
      <c r="OQN930" s="477"/>
      <c r="OQO930" s="477"/>
      <c r="OQP930" s="477"/>
      <c r="OQQ930" s="477"/>
      <c r="OQR930" s="477"/>
      <c r="OQS930" s="477"/>
      <c r="OQT930" s="477"/>
      <c r="OQU930" s="477"/>
      <c r="OQV930" s="477"/>
      <c r="OQW930" s="477"/>
      <c r="OQX930" s="477"/>
      <c r="OQY930" s="477"/>
      <c r="OQZ930" s="477"/>
      <c r="ORA930" s="477"/>
      <c r="ORB930" s="477"/>
      <c r="ORC930" s="477"/>
      <c r="ORD930" s="477"/>
      <c r="ORE930" s="477"/>
      <c r="ORF930" s="477"/>
      <c r="ORG930" s="477"/>
      <c r="ORH930" s="477"/>
      <c r="ORI930" s="477"/>
      <c r="ORJ930" s="477"/>
      <c r="ORK930" s="477"/>
      <c r="ORL930" s="477"/>
      <c r="ORM930" s="477"/>
      <c r="ORN930" s="477"/>
      <c r="ORO930" s="477"/>
      <c r="ORP930" s="477"/>
      <c r="ORQ930" s="477"/>
      <c r="ORR930" s="477"/>
      <c r="ORS930" s="477"/>
      <c r="ORT930" s="477"/>
      <c r="ORU930" s="477"/>
      <c r="ORV930" s="477"/>
      <c r="ORW930" s="477"/>
      <c r="ORX930" s="477"/>
      <c r="ORY930" s="477"/>
      <c r="ORZ930" s="477"/>
      <c r="OSA930" s="477"/>
      <c r="OSB930" s="477"/>
      <c r="OSC930" s="477"/>
      <c r="OSD930" s="477"/>
      <c r="OSE930" s="477"/>
      <c r="OSF930" s="477"/>
      <c r="OSG930" s="477"/>
      <c r="OSH930" s="477"/>
      <c r="OSI930" s="477"/>
      <c r="OSJ930" s="477"/>
      <c r="OSK930" s="477"/>
      <c r="OSL930" s="477"/>
      <c r="OSM930" s="477"/>
      <c r="OSN930" s="477"/>
      <c r="OSO930" s="477"/>
      <c r="OSP930" s="477"/>
      <c r="OSQ930" s="477"/>
      <c r="OSR930" s="477"/>
      <c r="OSS930" s="477"/>
      <c r="OST930" s="477"/>
      <c r="OSU930" s="477"/>
      <c r="OSV930" s="477"/>
      <c r="OSW930" s="477"/>
      <c r="OSX930" s="477"/>
      <c r="OSY930" s="477"/>
      <c r="OSZ930" s="477"/>
      <c r="OTA930" s="477"/>
      <c r="OTB930" s="477"/>
      <c r="OTC930" s="477"/>
      <c r="OTD930" s="477"/>
      <c r="OTE930" s="477"/>
      <c r="OTF930" s="477"/>
      <c r="OTG930" s="477"/>
      <c r="OTH930" s="477"/>
      <c r="OTI930" s="477"/>
      <c r="OTJ930" s="477"/>
      <c r="OTK930" s="477"/>
      <c r="OTL930" s="477"/>
      <c r="OTM930" s="477"/>
      <c r="OTN930" s="477"/>
      <c r="OTO930" s="477"/>
      <c r="OTP930" s="477"/>
      <c r="OTQ930" s="477"/>
      <c r="OTR930" s="477"/>
      <c r="OTS930" s="477"/>
      <c r="OTT930" s="477"/>
      <c r="OTU930" s="477"/>
      <c r="OTV930" s="477"/>
      <c r="OTW930" s="477"/>
      <c r="OTX930" s="477"/>
      <c r="OTY930" s="477"/>
      <c r="OTZ930" s="477"/>
      <c r="OUA930" s="477"/>
      <c r="OUB930" s="477"/>
      <c r="OUC930" s="477"/>
      <c r="OUD930" s="477"/>
      <c r="OUE930" s="477"/>
      <c r="OUF930" s="477"/>
      <c r="OUG930" s="477"/>
      <c r="OUH930" s="477"/>
      <c r="OUI930" s="477"/>
      <c r="OUJ930" s="477"/>
      <c r="OUK930" s="477"/>
      <c r="OUL930" s="477"/>
      <c r="OUM930" s="477"/>
      <c r="OUN930" s="477"/>
      <c r="OUO930" s="477"/>
      <c r="OUP930" s="477"/>
      <c r="OUQ930" s="477"/>
      <c r="OUR930" s="477"/>
      <c r="OUS930" s="477"/>
      <c r="OUT930" s="477"/>
      <c r="OUU930" s="477"/>
      <c r="OUV930" s="477"/>
      <c r="OUW930" s="477"/>
      <c r="OUX930" s="477"/>
      <c r="OUY930" s="477"/>
      <c r="OUZ930" s="477"/>
      <c r="OVA930" s="477"/>
      <c r="OVB930" s="477"/>
      <c r="OVC930" s="477"/>
      <c r="OVD930" s="477"/>
      <c r="OVE930" s="477"/>
      <c r="OVF930" s="477"/>
      <c r="OVG930" s="477"/>
      <c r="OVH930" s="477"/>
      <c r="OVI930" s="477"/>
      <c r="OVJ930" s="477"/>
      <c r="OVK930" s="477"/>
      <c r="OVL930" s="477"/>
      <c r="OVM930" s="477"/>
      <c r="OVN930" s="477"/>
      <c r="OVO930" s="477"/>
      <c r="OVP930" s="477"/>
      <c r="OVQ930" s="477"/>
      <c r="OVR930" s="477"/>
      <c r="OVS930" s="477"/>
      <c r="OVT930" s="477"/>
      <c r="OVU930" s="477"/>
      <c r="OVV930" s="477"/>
      <c r="OVW930" s="477"/>
      <c r="OVX930" s="477"/>
      <c r="OVY930" s="477"/>
      <c r="OVZ930" s="477"/>
      <c r="OWA930" s="477"/>
      <c r="OWB930" s="477"/>
      <c r="OWC930" s="477"/>
      <c r="OWD930" s="477"/>
      <c r="OWE930" s="477"/>
      <c r="OWF930" s="477"/>
      <c r="OWG930" s="477"/>
      <c r="OWH930" s="477"/>
      <c r="OWI930" s="477"/>
      <c r="OWJ930" s="477"/>
      <c r="OWK930" s="477"/>
      <c r="OWL930" s="477"/>
      <c r="OWM930" s="477"/>
      <c r="OWN930" s="477"/>
      <c r="OWO930" s="477"/>
      <c r="OWP930" s="477"/>
      <c r="OWQ930" s="477"/>
      <c r="OWR930" s="477"/>
      <c r="OWS930" s="477"/>
      <c r="OWT930" s="477"/>
      <c r="OWU930" s="477"/>
      <c r="OWV930" s="477"/>
      <c r="OWW930" s="477"/>
      <c r="OWX930" s="477"/>
      <c r="OWY930" s="477"/>
      <c r="OWZ930" s="477"/>
      <c r="OXA930" s="477"/>
      <c r="OXB930" s="477"/>
      <c r="OXC930" s="477"/>
      <c r="OXD930" s="477"/>
      <c r="OXE930" s="477"/>
      <c r="OXF930" s="477"/>
      <c r="OXG930" s="477"/>
      <c r="OXH930" s="477"/>
      <c r="OXI930" s="477"/>
      <c r="OXJ930" s="477"/>
      <c r="OXK930" s="477"/>
      <c r="OXL930" s="477"/>
      <c r="OXM930" s="477"/>
      <c r="OXN930" s="477"/>
      <c r="OXO930" s="477"/>
      <c r="OXP930" s="477"/>
      <c r="OXQ930" s="477"/>
      <c r="OXR930" s="477"/>
      <c r="OXS930" s="477"/>
      <c r="OXT930" s="477"/>
      <c r="OXU930" s="477"/>
      <c r="OXV930" s="477"/>
      <c r="OXW930" s="477"/>
      <c r="OXX930" s="477"/>
      <c r="OXY930" s="477"/>
      <c r="OXZ930" s="477"/>
      <c r="OYA930" s="477"/>
      <c r="OYB930" s="477"/>
      <c r="OYC930" s="477"/>
      <c r="OYD930" s="477"/>
      <c r="OYE930" s="477"/>
      <c r="OYF930" s="477"/>
      <c r="OYG930" s="477"/>
      <c r="OYH930" s="477"/>
      <c r="OYI930" s="477"/>
      <c r="OYJ930" s="477"/>
      <c r="OYK930" s="477"/>
      <c r="OYL930" s="477"/>
      <c r="OYM930" s="477"/>
      <c r="OYN930" s="477"/>
      <c r="OYO930" s="477"/>
      <c r="OYP930" s="477"/>
      <c r="OYQ930" s="477"/>
      <c r="OYR930" s="477"/>
      <c r="OYS930" s="477"/>
      <c r="OYT930" s="477"/>
      <c r="OYU930" s="477"/>
      <c r="OYV930" s="477"/>
      <c r="OYW930" s="477"/>
      <c r="OYX930" s="477"/>
      <c r="OYY930" s="477"/>
      <c r="OYZ930" s="477"/>
      <c r="OZA930" s="477"/>
      <c r="OZB930" s="477"/>
      <c r="OZC930" s="477"/>
      <c r="OZD930" s="477"/>
      <c r="OZE930" s="477"/>
      <c r="OZF930" s="477"/>
      <c r="OZG930" s="477"/>
      <c r="OZH930" s="477"/>
      <c r="OZI930" s="477"/>
      <c r="OZJ930" s="477"/>
      <c r="OZK930" s="477"/>
      <c r="OZL930" s="477"/>
      <c r="OZM930" s="477"/>
      <c r="OZN930" s="477"/>
      <c r="OZO930" s="477"/>
      <c r="OZP930" s="477"/>
      <c r="OZQ930" s="477"/>
      <c r="OZR930" s="477"/>
      <c r="OZS930" s="477"/>
      <c r="OZT930" s="477"/>
      <c r="OZU930" s="477"/>
      <c r="OZV930" s="477"/>
      <c r="OZW930" s="477"/>
      <c r="OZX930" s="477"/>
      <c r="OZY930" s="477"/>
      <c r="OZZ930" s="477"/>
      <c r="PAA930" s="477"/>
      <c r="PAB930" s="477"/>
      <c r="PAC930" s="477"/>
      <c r="PAD930" s="477"/>
      <c r="PAE930" s="477"/>
      <c r="PAF930" s="477"/>
      <c r="PAG930" s="477"/>
      <c r="PAH930" s="477"/>
      <c r="PAI930" s="477"/>
      <c r="PAJ930" s="477"/>
      <c r="PAK930" s="477"/>
      <c r="PAL930" s="477"/>
      <c r="PAM930" s="477"/>
      <c r="PAN930" s="477"/>
      <c r="PAO930" s="477"/>
      <c r="PAP930" s="477"/>
      <c r="PAQ930" s="477"/>
      <c r="PAR930" s="477"/>
      <c r="PAS930" s="477"/>
      <c r="PAT930" s="477"/>
      <c r="PAU930" s="477"/>
      <c r="PAV930" s="477"/>
      <c r="PAW930" s="477"/>
      <c r="PAX930" s="477"/>
      <c r="PAY930" s="477"/>
      <c r="PAZ930" s="477"/>
      <c r="PBA930" s="477"/>
      <c r="PBB930" s="477"/>
      <c r="PBC930" s="477"/>
      <c r="PBD930" s="477"/>
      <c r="PBE930" s="477"/>
      <c r="PBF930" s="477"/>
      <c r="PBG930" s="477"/>
      <c r="PBH930" s="477"/>
      <c r="PBI930" s="477"/>
      <c r="PBJ930" s="477"/>
      <c r="PBK930" s="477"/>
      <c r="PBL930" s="477"/>
      <c r="PBM930" s="477"/>
      <c r="PBN930" s="477"/>
      <c r="PBO930" s="477"/>
      <c r="PBP930" s="477"/>
      <c r="PBQ930" s="477"/>
      <c r="PBR930" s="477"/>
      <c r="PBS930" s="477"/>
      <c r="PBT930" s="477"/>
      <c r="PBU930" s="477"/>
      <c r="PBV930" s="477"/>
      <c r="PBW930" s="477"/>
      <c r="PBX930" s="477"/>
      <c r="PBY930" s="477"/>
      <c r="PBZ930" s="477"/>
      <c r="PCA930" s="477"/>
      <c r="PCB930" s="477"/>
      <c r="PCC930" s="477"/>
      <c r="PCD930" s="477"/>
      <c r="PCE930" s="477"/>
      <c r="PCF930" s="477"/>
      <c r="PCG930" s="477"/>
      <c r="PCH930" s="477"/>
      <c r="PCI930" s="477"/>
      <c r="PCJ930" s="477"/>
      <c r="PCK930" s="477"/>
      <c r="PCL930" s="477"/>
      <c r="PCM930" s="477"/>
      <c r="PCN930" s="477"/>
      <c r="PCO930" s="477"/>
      <c r="PCP930" s="477"/>
      <c r="PCQ930" s="477"/>
      <c r="PCR930" s="477"/>
      <c r="PCS930" s="477"/>
      <c r="PCT930" s="477"/>
      <c r="PCU930" s="477"/>
      <c r="PCV930" s="477"/>
      <c r="PCW930" s="477"/>
      <c r="PCX930" s="477"/>
      <c r="PCY930" s="477"/>
      <c r="PCZ930" s="477"/>
      <c r="PDA930" s="477"/>
      <c r="PDB930" s="477"/>
      <c r="PDC930" s="477"/>
      <c r="PDD930" s="477"/>
      <c r="PDE930" s="477"/>
      <c r="PDF930" s="477"/>
      <c r="PDG930" s="477"/>
      <c r="PDH930" s="477"/>
      <c r="PDI930" s="477"/>
      <c r="PDJ930" s="477"/>
      <c r="PDK930" s="477"/>
      <c r="PDL930" s="477"/>
      <c r="PDM930" s="477"/>
      <c r="PDN930" s="477"/>
      <c r="PDO930" s="477"/>
      <c r="PDP930" s="477"/>
      <c r="PDQ930" s="477"/>
      <c r="PDR930" s="477"/>
      <c r="PDS930" s="477"/>
      <c r="PDT930" s="477"/>
      <c r="PDU930" s="477"/>
      <c r="PDV930" s="477"/>
      <c r="PDW930" s="477"/>
      <c r="PDX930" s="477"/>
      <c r="PDY930" s="477"/>
      <c r="PDZ930" s="477"/>
      <c r="PEA930" s="477"/>
      <c r="PEB930" s="477"/>
      <c r="PEC930" s="477"/>
      <c r="PED930" s="477"/>
      <c r="PEE930" s="477"/>
      <c r="PEF930" s="477"/>
      <c r="PEG930" s="477"/>
      <c r="PEH930" s="477"/>
      <c r="PEI930" s="477"/>
      <c r="PEJ930" s="477"/>
      <c r="PEK930" s="477"/>
      <c r="PEL930" s="477"/>
      <c r="PEM930" s="477"/>
      <c r="PEN930" s="477"/>
      <c r="PEO930" s="477"/>
      <c r="PEP930" s="477"/>
      <c r="PEQ930" s="477"/>
      <c r="PER930" s="477"/>
      <c r="PES930" s="477"/>
      <c r="PET930" s="477"/>
      <c r="PEU930" s="477"/>
      <c r="PEV930" s="477"/>
      <c r="PEW930" s="477"/>
      <c r="PEX930" s="477"/>
      <c r="PEY930" s="477"/>
      <c r="PEZ930" s="477"/>
      <c r="PFA930" s="477"/>
      <c r="PFB930" s="477"/>
      <c r="PFC930" s="477"/>
      <c r="PFD930" s="477"/>
      <c r="PFE930" s="477"/>
      <c r="PFF930" s="477"/>
      <c r="PFG930" s="477"/>
      <c r="PFH930" s="477"/>
      <c r="PFI930" s="477"/>
      <c r="PFJ930" s="477"/>
      <c r="PFK930" s="477"/>
      <c r="PFL930" s="477"/>
      <c r="PFM930" s="477"/>
      <c r="PFN930" s="477"/>
      <c r="PFO930" s="477"/>
      <c r="PFP930" s="477"/>
      <c r="PFQ930" s="477"/>
      <c r="PFR930" s="477"/>
      <c r="PFS930" s="477"/>
      <c r="PFT930" s="477"/>
      <c r="PFU930" s="477"/>
      <c r="PFV930" s="477"/>
      <c r="PFW930" s="477"/>
      <c r="PFX930" s="477"/>
      <c r="PFY930" s="477"/>
      <c r="PFZ930" s="477"/>
      <c r="PGA930" s="477"/>
      <c r="PGB930" s="477"/>
      <c r="PGC930" s="477"/>
      <c r="PGD930" s="477"/>
      <c r="PGE930" s="477"/>
      <c r="PGF930" s="477"/>
      <c r="PGG930" s="477"/>
      <c r="PGH930" s="477"/>
      <c r="PGI930" s="477"/>
      <c r="PGJ930" s="477"/>
      <c r="PGK930" s="477"/>
      <c r="PGL930" s="477"/>
      <c r="PGM930" s="477"/>
      <c r="PGN930" s="477"/>
      <c r="PGO930" s="477"/>
      <c r="PGP930" s="477"/>
      <c r="PGQ930" s="477"/>
      <c r="PGR930" s="477"/>
      <c r="PGS930" s="477"/>
      <c r="PGT930" s="477"/>
      <c r="PGU930" s="477"/>
      <c r="PGV930" s="477"/>
      <c r="PGW930" s="477"/>
      <c r="PGX930" s="477"/>
      <c r="PGY930" s="477"/>
      <c r="PGZ930" s="477"/>
      <c r="PHA930" s="477"/>
      <c r="PHB930" s="477"/>
      <c r="PHC930" s="477"/>
      <c r="PHD930" s="477"/>
      <c r="PHE930" s="477"/>
      <c r="PHF930" s="477"/>
      <c r="PHG930" s="477"/>
      <c r="PHH930" s="477"/>
      <c r="PHI930" s="477"/>
      <c r="PHJ930" s="477"/>
      <c r="PHK930" s="477"/>
      <c r="PHL930" s="477"/>
      <c r="PHM930" s="477"/>
      <c r="PHN930" s="477"/>
      <c r="PHO930" s="477"/>
      <c r="PHP930" s="477"/>
      <c r="PHQ930" s="477"/>
      <c r="PHR930" s="477"/>
      <c r="PHS930" s="477"/>
      <c r="PHT930" s="477"/>
      <c r="PHU930" s="477"/>
      <c r="PHV930" s="477"/>
      <c r="PHW930" s="477"/>
      <c r="PHX930" s="477"/>
      <c r="PHY930" s="477"/>
      <c r="PHZ930" s="477"/>
      <c r="PIA930" s="477"/>
      <c r="PIB930" s="477"/>
      <c r="PIC930" s="477"/>
      <c r="PID930" s="477"/>
      <c r="PIE930" s="477"/>
      <c r="PIF930" s="477"/>
      <c r="PIG930" s="477"/>
      <c r="PIH930" s="477"/>
      <c r="PII930" s="477"/>
      <c r="PIJ930" s="477"/>
      <c r="PIK930" s="477"/>
      <c r="PIL930" s="477"/>
      <c r="PIM930" s="477"/>
      <c r="PIN930" s="477"/>
      <c r="PIO930" s="477"/>
      <c r="PIP930" s="477"/>
      <c r="PIQ930" s="477"/>
      <c r="PIR930" s="477"/>
      <c r="PIS930" s="477"/>
      <c r="PIT930" s="477"/>
      <c r="PIU930" s="477"/>
      <c r="PIV930" s="477"/>
      <c r="PIW930" s="477"/>
      <c r="PIX930" s="477"/>
      <c r="PIY930" s="477"/>
      <c r="PIZ930" s="477"/>
      <c r="PJA930" s="477"/>
      <c r="PJB930" s="477"/>
      <c r="PJC930" s="477"/>
      <c r="PJD930" s="477"/>
      <c r="PJE930" s="477"/>
      <c r="PJF930" s="477"/>
      <c r="PJG930" s="477"/>
      <c r="PJH930" s="477"/>
      <c r="PJI930" s="477"/>
      <c r="PJJ930" s="477"/>
      <c r="PJK930" s="477"/>
      <c r="PJL930" s="477"/>
      <c r="PJM930" s="477"/>
      <c r="PJN930" s="477"/>
      <c r="PJO930" s="477"/>
      <c r="PJP930" s="477"/>
      <c r="PJQ930" s="477"/>
      <c r="PJR930" s="477"/>
      <c r="PJS930" s="477"/>
      <c r="PJT930" s="477"/>
      <c r="PJU930" s="477"/>
      <c r="PJV930" s="477"/>
      <c r="PJW930" s="477"/>
      <c r="PJX930" s="477"/>
      <c r="PJY930" s="477"/>
      <c r="PJZ930" s="477"/>
      <c r="PKA930" s="477"/>
      <c r="PKB930" s="477"/>
      <c r="PKC930" s="477"/>
      <c r="PKD930" s="477"/>
      <c r="PKE930" s="477"/>
      <c r="PKF930" s="477"/>
      <c r="PKG930" s="477"/>
      <c r="PKH930" s="477"/>
      <c r="PKI930" s="477"/>
      <c r="PKJ930" s="477"/>
      <c r="PKK930" s="477"/>
      <c r="PKL930" s="477"/>
      <c r="PKM930" s="477"/>
      <c r="PKN930" s="477"/>
      <c r="PKO930" s="477"/>
      <c r="PKP930" s="477"/>
      <c r="PKQ930" s="477"/>
      <c r="PKR930" s="477"/>
      <c r="PKS930" s="477"/>
      <c r="PKT930" s="477"/>
      <c r="PKU930" s="477"/>
      <c r="PKV930" s="477"/>
      <c r="PKW930" s="477"/>
      <c r="PKX930" s="477"/>
      <c r="PKY930" s="477"/>
      <c r="PKZ930" s="477"/>
      <c r="PLA930" s="477"/>
      <c r="PLB930" s="477"/>
      <c r="PLC930" s="477"/>
      <c r="PLD930" s="477"/>
      <c r="PLE930" s="477"/>
      <c r="PLF930" s="477"/>
      <c r="PLG930" s="477"/>
      <c r="PLH930" s="477"/>
      <c r="PLI930" s="477"/>
      <c r="PLJ930" s="477"/>
      <c r="PLK930" s="477"/>
      <c r="PLL930" s="477"/>
      <c r="PLM930" s="477"/>
      <c r="PLN930" s="477"/>
      <c r="PLO930" s="477"/>
      <c r="PLP930" s="477"/>
      <c r="PLQ930" s="477"/>
      <c r="PLR930" s="477"/>
      <c r="PLS930" s="477"/>
      <c r="PLT930" s="477"/>
      <c r="PLU930" s="477"/>
      <c r="PLV930" s="477"/>
      <c r="PLW930" s="477"/>
      <c r="PLX930" s="477"/>
      <c r="PLY930" s="477"/>
      <c r="PLZ930" s="477"/>
      <c r="PMA930" s="477"/>
      <c r="PMB930" s="477"/>
      <c r="PMC930" s="477"/>
      <c r="PMD930" s="477"/>
      <c r="PME930" s="477"/>
      <c r="PMF930" s="477"/>
      <c r="PMG930" s="477"/>
      <c r="PMH930" s="477"/>
      <c r="PMI930" s="477"/>
      <c r="PMJ930" s="477"/>
      <c r="PMK930" s="477"/>
      <c r="PML930" s="477"/>
      <c r="PMM930" s="477"/>
      <c r="PMN930" s="477"/>
      <c r="PMO930" s="477"/>
      <c r="PMP930" s="477"/>
      <c r="PMQ930" s="477"/>
      <c r="PMR930" s="477"/>
      <c r="PMS930" s="477"/>
      <c r="PMT930" s="477"/>
      <c r="PMU930" s="477"/>
      <c r="PMV930" s="477"/>
      <c r="PMW930" s="477"/>
      <c r="PMX930" s="477"/>
      <c r="PMY930" s="477"/>
      <c r="PMZ930" s="477"/>
      <c r="PNA930" s="477"/>
      <c r="PNB930" s="477"/>
      <c r="PNC930" s="477"/>
      <c r="PND930" s="477"/>
      <c r="PNE930" s="477"/>
      <c r="PNF930" s="477"/>
      <c r="PNG930" s="477"/>
      <c r="PNH930" s="477"/>
      <c r="PNI930" s="477"/>
      <c r="PNJ930" s="477"/>
      <c r="PNK930" s="477"/>
      <c r="PNL930" s="477"/>
      <c r="PNM930" s="477"/>
      <c r="PNN930" s="477"/>
      <c r="PNO930" s="477"/>
      <c r="PNP930" s="477"/>
      <c r="PNQ930" s="477"/>
      <c r="PNR930" s="477"/>
      <c r="PNS930" s="477"/>
      <c r="PNT930" s="477"/>
      <c r="PNU930" s="477"/>
      <c r="PNV930" s="477"/>
      <c r="PNW930" s="477"/>
      <c r="PNX930" s="477"/>
      <c r="PNY930" s="477"/>
      <c r="PNZ930" s="477"/>
      <c r="POA930" s="477"/>
      <c r="POB930" s="477"/>
      <c r="POC930" s="477"/>
      <c r="POD930" s="477"/>
      <c r="POE930" s="477"/>
      <c r="POF930" s="477"/>
      <c r="POG930" s="477"/>
      <c r="POH930" s="477"/>
      <c r="POI930" s="477"/>
      <c r="POJ930" s="477"/>
      <c r="POK930" s="477"/>
      <c r="POL930" s="477"/>
      <c r="POM930" s="477"/>
      <c r="PON930" s="477"/>
      <c r="POO930" s="477"/>
      <c r="POP930" s="477"/>
      <c r="POQ930" s="477"/>
      <c r="POR930" s="477"/>
      <c r="POS930" s="477"/>
      <c r="POT930" s="477"/>
      <c r="POU930" s="477"/>
      <c r="POV930" s="477"/>
      <c r="POW930" s="477"/>
      <c r="POX930" s="477"/>
      <c r="POY930" s="477"/>
      <c r="POZ930" s="477"/>
      <c r="PPA930" s="477"/>
      <c r="PPB930" s="477"/>
      <c r="PPC930" s="477"/>
      <c r="PPD930" s="477"/>
      <c r="PPE930" s="477"/>
      <c r="PPF930" s="477"/>
      <c r="PPG930" s="477"/>
      <c r="PPH930" s="477"/>
      <c r="PPI930" s="477"/>
      <c r="PPJ930" s="477"/>
      <c r="PPK930" s="477"/>
      <c r="PPL930" s="477"/>
      <c r="PPM930" s="477"/>
      <c r="PPN930" s="477"/>
      <c r="PPO930" s="477"/>
      <c r="PPP930" s="477"/>
      <c r="PPQ930" s="477"/>
      <c r="PPR930" s="477"/>
      <c r="PPS930" s="477"/>
      <c r="PPT930" s="477"/>
      <c r="PPU930" s="477"/>
      <c r="PPV930" s="477"/>
      <c r="PPW930" s="477"/>
      <c r="PPX930" s="477"/>
      <c r="PPY930" s="477"/>
      <c r="PPZ930" s="477"/>
      <c r="PQA930" s="477"/>
      <c r="PQB930" s="477"/>
      <c r="PQC930" s="477"/>
      <c r="PQD930" s="477"/>
      <c r="PQE930" s="477"/>
      <c r="PQF930" s="477"/>
      <c r="PQG930" s="477"/>
      <c r="PQH930" s="477"/>
      <c r="PQI930" s="477"/>
      <c r="PQJ930" s="477"/>
      <c r="PQK930" s="477"/>
      <c r="PQL930" s="477"/>
      <c r="PQM930" s="477"/>
      <c r="PQN930" s="477"/>
      <c r="PQO930" s="477"/>
      <c r="PQP930" s="477"/>
      <c r="PQQ930" s="477"/>
      <c r="PQR930" s="477"/>
      <c r="PQS930" s="477"/>
      <c r="PQT930" s="477"/>
      <c r="PQU930" s="477"/>
      <c r="PQV930" s="477"/>
      <c r="PQW930" s="477"/>
      <c r="PQX930" s="477"/>
      <c r="PQY930" s="477"/>
      <c r="PQZ930" s="477"/>
      <c r="PRA930" s="477"/>
      <c r="PRB930" s="477"/>
      <c r="PRC930" s="477"/>
      <c r="PRD930" s="477"/>
      <c r="PRE930" s="477"/>
      <c r="PRF930" s="477"/>
      <c r="PRG930" s="477"/>
      <c r="PRH930" s="477"/>
      <c r="PRI930" s="477"/>
      <c r="PRJ930" s="477"/>
      <c r="PRK930" s="477"/>
      <c r="PRL930" s="477"/>
      <c r="PRM930" s="477"/>
      <c r="PRN930" s="477"/>
      <c r="PRO930" s="477"/>
      <c r="PRP930" s="477"/>
      <c r="PRQ930" s="477"/>
      <c r="PRR930" s="477"/>
      <c r="PRS930" s="477"/>
      <c r="PRT930" s="477"/>
      <c r="PRU930" s="477"/>
      <c r="PRV930" s="477"/>
      <c r="PRW930" s="477"/>
      <c r="PRX930" s="477"/>
      <c r="PRY930" s="477"/>
      <c r="PRZ930" s="477"/>
      <c r="PSA930" s="477"/>
      <c r="PSB930" s="477"/>
      <c r="PSC930" s="477"/>
      <c r="PSD930" s="477"/>
      <c r="PSE930" s="477"/>
      <c r="PSF930" s="477"/>
      <c r="PSG930" s="477"/>
      <c r="PSH930" s="477"/>
      <c r="PSI930" s="477"/>
      <c r="PSJ930" s="477"/>
      <c r="PSK930" s="477"/>
      <c r="PSL930" s="477"/>
      <c r="PSM930" s="477"/>
      <c r="PSN930" s="477"/>
      <c r="PSO930" s="477"/>
      <c r="PSP930" s="477"/>
      <c r="PSQ930" s="477"/>
      <c r="PSR930" s="477"/>
      <c r="PSS930" s="477"/>
      <c r="PST930" s="477"/>
      <c r="PSU930" s="477"/>
      <c r="PSV930" s="477"/>
      <c r="PSW930" s="477"/>
      <c r="PSX930" s="477"/>
      <c r="PSY930" s="477"/>
      <c r="PSZ930" s="477"/>
      <c r="PTA930" s="477"/>
      <c r="PTB930" s="477"/>
      <c r="PTC930" s="477"/>
      <c r="PTD930" s="477"/>
      <c r="PTE930" s="477"/>
      <c r="PTF930" s="477"/>
      <c r="PTG930" s="477"/>
      <c r="PTH930" s="477"/>
      <c r="PTI930" s="477"/>
      <c r="PTJ930" s="477"/>
      <c r="PTK930" s="477"/>
      <c r="PTL930" s="477"/>
      <c r="PTM930" s="477"/>
      <c r="PTN930" s="477"/>
      <c r="PTO930" s="477"/>
      <c r="PTP930" s="477"/>
      <c r="PTQ930" s="477"/>
      <c r="PTR930" s="477"/>
      <c r="PTS930" s="477"/>
      <c r="PTT930" s="477"/>
      <c r="PTU930" s="477"/>
      <c r="PTV930" s="477"/>
      <c r="PTW930" s="477"/>
      <c r="PTX930" s="477"/>
      <c r="PTY930" s="477"/>
      <c r="PTZ930" s="477"/>
      <c r="PUA930" s="477"/>
      <c r="PUB930" s="477"/>
      <c r="PUC930" s="477"/>
      <c r="PUD930" s="477"/>
      <c r="PUE930" s="477"/>
      <c r="PUF930" s="477"/>
      <c r="PUG930" s="477"/>
      <c r="PUH930" s="477"/>
      <c r="PUI930" s="477"/>
      <c r="PUJ930" s="477"/>
      <c r="PUK930" s="477"/>
      <c r="PUL930" s="477"/>
      <c r="PUM930" s="477"/>
      <c r="PUN930" s="477"/>
      <c r="PUO930" s="477"/>
      <c r="PUP930" s="477"/>
      <c r="PUQ930" s="477"/>
      <c r="PUR930" s="477"/>
      <c r="PUS930" s="477"/>
      <c r="PUT930" s="477"/>
      <c r="PUU930" s="477"/>
      <c r="PUV930" s="477"/>
      <c r="PUW930" s="477"/>
      <c r="PUX930" s="477"/>
      <c r="PUY930" s="477"/>
      <c r="PUZ930" s="477"/>
      <c r="PVA930" s="477"/>
      <c r="PVB930" s="477"/>
      <c r="PVC930" s="477"/>
      <c r="PVD930" s="477"/>
      <c r="PVE930" s="477"/>
      <c r="PVF930" s="477"/>
      <c r="PVG930" s="477"/>
      <c r="PVH930" s="477"/>
      <c r="PVI930" s="477"/>
      <c r="PVJ930" s="477"/>
      <c r="PVK930" s="477"/>
      <c r="PVL930" s="477"/>
      <c r="PVM930" s="477"/>
      <c r="PVN930" s="477"/>
      <c r="PVO930" s="477"/>
      <c r="PVP930" s="477"/>
      <c r="PVQ930" s="477"/>
      <c r="PVR930" s="477"/>
      <c r="PVS930" s="477"/>
      <c r="PVT930" s="477"/>
      <c r="PVU930" s="477"/>
      <c r="PVV930" s="477"/>
      <c r="PVW930" s="477"/>
      <c r="PVX930" s="477"/>
      <c r="PVY930" s="477"/>
      <c r="PVZ930" s="477"/>
      <c r="PWA930" s="477"/>
      <c r="PWB930" s="477"/>
      <c r="PWC930" s="477"/>
      <c r="PWD930" s="477"/>
      <c r="PWE930" s="477"/>
      <c r="PWF930" s="477"/>
      <c r="PWG930" s="477"/>
      <c r="PWH930" s="477"/>
      <c r="PWI930" s="477"/>
      <c r="PWJ930" s="477"/>
      <c r="PWK930" s="477"/>
      <c r="PWL930" s="477"/>
      <c r="PWM930" s="477"/>
      <c r="PWN930" s="477"/>
      <c r="PWO930" s="477"/>
      <c r="PWP930" s="477"/>
      <c r="PWQ930" s="477"/>
      <c r="PWR930" s="477"/>
      <c r="PWS930" s="477"/>
      <c r="PWT930" s="477"/>
      <c r="PWU930" s="477"/>
      <c r="PWV930" s="477"/>
      <c r="PWW930" s="477"/>
      <c r="PWX930" s="477"/>
      <c r="PWY930" s="477"/>
      <c r="PWZ930" s="477"/>
      <c r="PXA930" s="477"/>
      <c r="PXB930" s="477"/>
      <c r="PXC930" s="477"/>
      <c r="PXD930" s="477"/>
      <c r="PXE930" s="477"/>
      <c r="PXF930" s="477"/>
      <c r="PXG930" s="477"/>
      <c r="PXH930" s="477"/>
      <c r="PXI930" s="477"/>
      <c r="PXJ930" s="477"/>
      <c r="PXK930" s="477"/>
      <c r="PXL930" s="477"/>
      <c r="PXM930" s="477"/>
      <c r="PXN930" s="477"/>
      <c r="PXO930" s="477"/>
      <c r="PXP930" s="477"/>
      <c r="PXQ930" s="477"/>
      <c r="PXR930" s="477"/>
      <c r="PXS930" s="477"/>
      <c r="PXT930" s="477"/>
      <c r="PXU930" s="477"/>
      <c r="PXV930" s="477"/>
      <c r="PXW930" s="477"/>
      <c r="PXX930" s="477"/>
      <c r="PXY930" s="477"/>
      <c r="PXZ930" s="477"/>
      <c r="PYA930" s="477"/>
      <c r="PYB930" s="477"/>
      <c r="PYC930" s="477"/>
      <c r="PYD930" s="477"/>
      <c r="PYE930" s="477"/>
      <c r="PYF930" s="477"/>
      <c r="PYG930" s="477"/>
      <c r="PYH930" s="477"/>
      <c r="PYI930" s="477"/>
      <c r="PYJ930" s="477"/>
      <c r="PYK930" s="477"/>
      <c r="PYL930" s="477"/>
      <c r="PYM930" s="477"/>
      <c r="PYN930" s="477"/>
      <c r="PYO930" s="477"/>
      <c r="PYP930" s="477"/>
      <c r="PYQ930" s="477"/>
      <c r="PYR930" s="477"/>
      <c r="PYS930" s="477"/>
      <c r="PYT930" s="477"/>
      <c r="PYU930" s="477"/>
      <c r="PYV930" s="477"/>
      <c r="PYW930" s="477"/>
      <c r="PYX930" s="477"/>
      <c r="PYY930" s="477"/>
      <c r="PYZ930" s="477"/>
      <c r="PZA930" s="477"/>
      <c r="PZB930" s="477"/>
      <c r="PZC930" s="477"/>
      <c r="PZD930" s="477"/>
      <c r="PZE930" s="477"/>
      <c r="PZF930" s="477"/>
      <c r="PZG930" s="477"/>
      <c r="PZH930" s="477"/>
      <c r="PZI930" s="477"/>
      <c r="PZJ930" s="477"/>
      <c r="PZK930" s="477"/>
      <c r="PZL930" s="477"/>
      <c r="PZM930" s="477"/>
      <c r="PZN930" s="477"/>
      <c r="PZO930" s="477"/>
      <c r="PZP930" s="477"/>
      <c r="PZQ930" s="477"/>
      <c r="PZR930" s="477"/>
      <c r="PZS930" s="477"/>
      <c r="PZT930" s="477"/>
      <c r="PZU930" s="477"/>
      <c r="PZV930" s="477"/>
      <c r="PZW930" s="477"/>
      <c r="PZX930" s="477"/>
      <c r="PZY930" s="477"/>
      <c r="PZZ930" s="477"/>
      <c r="QAA930" s="477"/>
      <c r="QAB930" s="477"/>
      <c r="QAC930" s="477"/>
      <c r="QAD930" s="477"/>
      <c r="QAE930" s="477"/>
      <c r="QAF930" s="477"/>
      <c r="QAG930" s="477"/>
      <c r="QAH930" s="477"/>
      <c r="QAI930" s="477"/>
      <c r="QAJ930" s="477"/>
      <c r="QAK930" s="477"/>
      <c r="QAL930" s="477"/>
      <c r="QAM930" s="477"/>
      <c r="QAN930" s="477"/>
      <c r="QAO930" s="477"/>
      <c r="QAP930" s="477"/>
      <c r="QAQ930" s="477"/>
      <c r="QAR930" s="477"/>
      <c r="QAS930" s="477"/>
      <c r="QAT930" s="477"/>
      <c r="QAU930" s="477"/>
      <c r="QAV930" s="477"/>
      <c r="QAW930" s="477"/>
      <c r="QAX930" s="477"/>
      <c r="QAY930" s="477"/>
      <c r="QAZ930" s="477"/>
      <c r="QBA930" s="477"/>
      <c r="QBB930" s="477"/>
      <c r="QBC930" s="477"/>
      <c r="QBD930" s="477"/>
      <c r="QBE930" s="477"/>
      <c r="QBF930" s="477"/>
      <c r="QBG930" s="477"/>
      <c r="QBH930" s="477"/>
      <c r="QBI930" s="477"/>
      <c r="QBJ930" s="477"/>
      <c r="QBK930" s="477"/>
      <c r="QBL930" s="477"/>
      <c r="QBM930" s="477"/>
      <c r="QBN930" s="477"/>
      <c r="QBO930" s="477"/>
      <c r="QBP930" s="477"/>
      <c r="QBQ930" s="477"/>
      <c r="QBR930" s="477"/>
      <c r="QBS930" s="477"/>
      <c r="QBT930" s="477"/>
      <c r="QBU930" s="477"/>
      <c r="QBV930" s="477"/>
      <c r="QBW930" s="477"/>
      <c r="QBX930" s="477"/>
      <c r="QBY930" s="477"/>
      <c r="QBZ930" s="477"/>
      <c r="QCA930" s="477"/>
      <c r="QCB930" s="477"/>
      <c r="QCC930" s="477"/>
      <c r="QCD930" s="477"/>
      <c r="QCE930" s="477"/>
      <c r="QCF930" s="477"/>
      <c r="QCG930" s="477"/>
      <c r="QCH930" s="477"/>
      <c r="QCI930" s="477"/>
      <c r="QCJ930" s="477"/>
      <c r="QCK930" s="477"/>
      <c r="QCL930" s="477"/>
      <c r="QCM930" s="477"/>
      <c r="QCN930" s="477"/>
      <c r="QCO930" s="477"/>
      <c r="QCP930" s="477"/>
      <c r="QCQ930" s="477"/>
      <c r="QCR930" s="477"/>
      <c r="QCS930" s="477"/>
      <c r="QCT930" s="477"/>
      <c r="QCU930" s="477"/>
      <c r="QCV930" s="477"/>
      <c r="QCW930" s="477"/>
      <c r="QCX930" s="477"/>
      <c r="QCY930" s="477"/>
      <c r="QCZ930" s="477"/>
      <c r="QDA930" s="477"/>
      <c r="QDB930" s="477"/>
      <c r="QDC930" s="477"/>
      <c r="QDD930" s="477"/>
      <c r="QDE930" s="477"/>
      <c r="QDF930" s="477"/>
      <c r="QDG930" s="477"/>
      <c r="QDH930" s="477"/>
      <c r="QDI930" s="477"/>
      <c r="QDJ930" s="477"/>
      <c r="QDK930" s="477"/>
      <c r="QDL930" s="477"/>
      <c r="QDM930" s="477"/>
      <c r="QDN930" s="477"/>
      <c r="QDO930" s="477"/>
      <c r="QDP930" s="477"/>
      <c r="QDQ930" s="477"/>
      <c r="QDR930" s="477"/>
      <c r="QDS930" s="477"/>
      <c r="QDT930" s="477"/>
      <c r="QDU930" s="477"/>
      <c r="QDV930" s="477"/>
      <c r="QDW930" s="477"/>
      <c r="QDX930" s="477"/>
      <c r="QDY930" s="477"/>
      <c r="QDZ930" s="477"/>
      <c r="QEA930" s="477"/>
      <c r="QEB930" s="477"/>
      <c r="QEC930" s="477"/>
      <c r="QED930" s="477"/>
      <c r="QEE930" s="477"/>
      <c r="QEF930" s="477"/>
      <c r="QEG930" s="477"/>
      <c r="QEH930" s="477"/>
      <c r="QEI930" s="477"/>
      <c r="QEJ930" s="477"/>
      <c r="QEK930" s="477"/>
      <c r="QEL930" s="477"/>
      <c r="QEM930" s="477"/>
      <c r="QEN930" s="477"/>
      <c r="QEO930" s="477"/>
      <c r="QEP930" s="477"/>
      <c r="QEQ930" s="477"/>
      <c r="QER930" s="477"/>
      <c r="QES930" s="477"/>
      <c r="QET930" s="477"/>
      <c r="QEU930" s="477"/>
      <c r="QEV930" s="477"/>
      <c r="QEW930" s="477"/>
      <c r="QEX930" s="477"/>
      <c r="QEY930" s="477"/>
      <c r="QEZ930" s="477"/>
      <c r="QFA930" s="477"/>
      <c r="QFB930" s="477"/>
      <c r="QFC930" s="477"/>
      <c r="QFD930" s="477"/>
      <c r="QFE930" s="477"/>
      <c r="QFF930" s="477"/>
      <c r="QFG930" s="477"/>
      <c r="QFH930" s="477"/>
      <c r="QFI930" s="477"/>
      <c r="QFJ930" s="477"/>
      <c r="QFK930" s="477"/>
      <c r="QFL930" s="477"/>
      <c r="QFM930" s="477"/>
      <c r="QFN930" s="477"/>
      <c r="QFO930" s="477"/>
      <c r="QFP930" s="477"/>
      <c r="QFQ930" s="477"/>
      <c r="QFR930" s="477"/>
      <c r="QFS930" s="477"/>
      <c r="QFT930" s="477"/>
      <c r="QFU930" s="477"/>
      <c r="QFV930" s="477"/>
      <c r="QFW930" s="477"/>
      <c r="QFX930" s="477"/>
      <c r="QFY930" s="477"/>
      <c r="QFZ930" s="477"/>
      <c r="QGA930" s="477"/>
      <c r="QGB930" s="477"/>
      <c r="QGC930" s="477"/>
      <c r="QGD930" s="477"/>
      <c r="QGE930" s="477"/>
      <c r="QGF930" s="477"/>
      <c r="QGG930" s="477"/>
      <c r="QGH930" s="477"/>
      <c r="QGI930" s="477"/>
      <c r="QGJ930" s="477"/>
      <c r="QGK930" s="477"/>
      <c r="QGL930" s="477"/>
      <c r="QGM930" s="477"/>
      <c r="QGN930" s="477"/>
      <c r="QGO930" s="477"/>
      <c r="QGP930" s="477"/>
      <c r="QGQ930" s="477"/>
      <c r="QGR930" s="477"/>
      <c r="QGS930" s="477"/>
      <c r="QGT930" s="477"/>
      <c r="QGU930" s="477"/>
      <c r="QGV930" s="477"/>
      <c r="QGW930" s="477"/>
      <c r="QGX930" s="477"/>
      <c r="QGY930" s="477"/>
      <c r="QGZ930" s="477"/>
      <c r="QHA930" s="477"/>
      <c r="QHB930" s="477"/>
      <c r="QHC930" s="477"/>
      <c r="QHD930" s="477"/>
      <c r="QHE930" s="477"/>
      <c r="QHF930" s="477"/>
      <c r="QHG930" s="477"/>
      <c r="QHH930" s="477"/>
      <c r="QHI930" s="477"/>
      <c r="QHJ930" s="477"/>
      <c r="QHK930" s="477"/>
      <c r="QHL930" s="477"/>
      <c r="QHM930" s="477"/>
      <c r="QHN930" s="477"/>
      <c r="QHO930" s="477"/>
      <c r="QHP930" s="477"/>
      <c r="QHQ930" s="477"/>
      <c r="QHR930" s="477"/>
      <c r="QHS930" s="477"/>
      <c r="QHT930" s="477"/>
      <c r="QHU930" s="477"/>
      <c r="QHV930" s="477"/>
      <c r="QHW930" s="477"/>
      <c r="QHX930" s="477"/>
      <c r="QHY930" s="477"/>
      <c r="QHZ930" s="477"/>
      <c r="QIA930" s="477"/>
      <c r="QIB930" s="477"/>
      <c r="QIC930" s="477"/>
      <c r="QID930" s="477"/>
      <c r="QIE930" s="477"/>
      <c r="QIF930" s="477"/>
      <c r="QIG930" s="477"/>
      <c r="QIH930" s="477"/>
      <c r="QII930" s="477"/>
      <c r="QIJ930" s="477"/>
      <c r="QIK930" s="477"/>
      <c r="QIL930" s="477"/>
      <c r="QIM930" s="477"/>
      <c r="QIN930" s="477"/>
      <c r="QIO930" s="477"/>
      <c r="QIP930" s="477"/>
      <c r="QIQ930" s="477"/>
      <c r="QIR930" s="477"/>
      <c r="QIS930" s="477"/>
      <c r="QIT930" s="477"/>
      <c r="QIU930" s="477"/>
      <c r="QIV930" s="477"/>
      <c r="QIW930" s="477"/>
      <c r="QIX930" s="477"/>
      <c r="QIY930" s="477"/>
      <c r="QIZ930" s="477"/>
      <c r="QJA930" s="477"/>
      <c r="QJB930" s="477"/>
      <c r="QJC930" s="477"/>
      <c r="QJD930" s="477"/>
      <c r="QJE930" s="477"/>
      <c r="QJF930" s="477"/>
      <c r="QJG930" s="477"/>
      <c r="QJH930" s="477"/>
      <c r="QJI930" s="477"/>
      <c r="QJJ930" s="477"/>
      <c r="QJK930" s="477"/>
      <c r="QJL930" s="477"/>
      <c r="QJM930" s="477"/>
      <c r="QJN930" s="477"/>
      <c r="QJO930" s="477"/>
      <c r="QJP930" s="477"/>
      <c r="QJQ930" s="477"/>
      <c r="QJR930" s="477"/>
      <c r="QJS930" s="477"/>
      <c r="QJT930" s="477"/>
      <c r="QJU930" s="477"/>
      <c r="QJV930" s="477"/>
      <c r="QJW930" s="477"/>
      <c r="QJX930" s="477"/>
      <c r="QJY930" s="477"/>
      <c r="QJZ930" s="477"/>
      <c r="QKA930" s="477"/>
      <c r="QKB930" s="477"/>
      <c r="QKC930" s="477"/>
      <c r="QKD930" s="477"/>
      <c r="QKE930" s="477"/>
      <c r="QKF930" s="477"/>
      <c r="QKG930" s="477"/>
      <c r="QKH930" s="477"/>
      <c r="QKI930" s="477"/>
      <c r="QKJ930" s="477"/>
      <c r="QKK930" s="477"/>
      <c r="QKL930" s="477"/>
      <c r="QKM930" s="477"/>
      <c r="QKN930" s="477"/>
      <c r="QKO930" s="477"/>
      <c r="QKP930" s="477"/>
      <c r="QKQ930" s="477"/>
      <c r="QKR930" s="477"/>
      <c r="QKS930" s="477"/>
      <c r="QKT930" s="477"/>
      <c r="QKU930" s="477"/>
      <c r="QKV930" s="477"/>
      <c r="QKW930" s="477"/>
      <c r="QKX930" s="477"/>
      <c r="QKY930" s="477"/>
      <c r="QKZ930" s="477"/>
      <c r="QLA930" s="477"/>
      <c r="QLB930" s="477"/>
      <c r="QLC930" s="477"/>
      <c r="QLD930" s="477"/>
      <c r="QLE930" s="477"/>
      <c r="QLF930" s="477"/>
      <c r="QLG930" s="477"/>
      <c r="QLH930" s="477"/>
      <c r="QLI930" s="477"/>
      <c r="QLJ930" s="477"/>
      <c r="QLK930" s="477"/>
      <c r="QLL930" s="477"/>
      <c r="QLM930" s="477"/>
      <c r="QLN930" s="477"/>
      <c r="QLO930" s="477"/>
      <c r="QLP930" s="477"/>
      <c r="QLQ930" s="477"/>
      <c r="QLR930" s="477"/>
      <c r="QLS930" s="477"/>
      <c r="QLT930" s="477"/>
      <c r="QLU930" s="477"/>
      <c r="QLV930" s="477"/>
      <c r="QLW930" s="477"/>
      <c r="QLX930" s="477"/>
      <c r="QLY930" s="477"/>
      <c r="QLZ930" s="477"/>
      <c r="QMA930" s="477"/>
      <c r="QMB930" s="477"/>
      <c r="QMC930" s="477"/>
      <c r="QMD930" s="477"/>
      <c r="QME930" s="477"/>
      <c r="QMF930" s="477"/>
      <c r="QMG930" s="477"/>
      <c r="QMH930" s="477"/>
      <c r="QMI930" s="477"/>
      <c r="QMJ930" s="477"/>
      <c r="QMK930" s="477"/>
      <c r="QML930" s="477"/>
      <c r="QMM930" s="477"/>
      <c r="QMN930" s="477"/>
      <c r="QMO930" s="477"/>
      <c r="QMP930" s="477"/>
      <c r="QMQ930" s="477"/>
      <c r="QMR930" s="477"/>
      <c r="QMS930" s="477"/>
      <c r="QMT930" s="477"/>
      <c r="QMU930" s="477"/>
      <c r="QMV930" s="477"/>
      <c r="QMW930" s="477"/>
      <c r="QMX930" s="477"/>
      <c r="QMY930" s="477"/>
      <c r="QMZ930" s="477"/>
      <c r="QNA930" s="477"/>
      <c r="QNB930" s="477"/>
      <c r="QNC930" s="477"/>
      <c r="QND930" s="477"/>
      <c r="QNE930" s="477"/>
      <c r="QNF930" s="477"/>
      <c r="QNG930" s="477"/>
      <c r="QNH930" s="477"/>
      <c r="QNI930" s="477"/>
      <c r="QNJ930" s="477"/>
      <c r="QNK930" s="477"/>
      <c r="QNL930" s="477"/>
      <c r="QNM930" s="477"/>
      <c r="QNN930" s="477"/>
      <c r="QNO930" s="477"/>
      <c r="QNP930" s="477"/>
      <c r="QNQ930" s="477"/>
      <c r="QNR930" s="477"/>
      <c r="QNS930" s="477"/>
      <c r="QNT930" s="477"/>
      <c r="QNU930" s="477"/>
      <c r="QNV930" s="477"/>
      <c r="QNW930" s="477"/>
      <c r="QNX930" s="477"/>
      <c r="QNY930" s="477"/>
      <c r="QNZ930" s="477"/>
      <c r="QOA930" s="477"/>
      <c r="QOB930" s="477"/>
      <c r="QOC930" s="477"/>
      <c r="QOD930" s="477"/>
      <c r="QOE930" s="477"/>
      <c r="QOF930" s="477"/>
      <c r="QOG930" s="477"/>
      <c r="QOH930" s="477"/>
      <c r="QOI930" s="477"/>
      <c r="QOJ930" s="477"/>
      <c r="QOK930" s="477"/>
      <c r="QOL930" s="477"/>
      <c r="QOM930" s="477"/>
      <c r="QON930" s="477"/>
      <c r="QOO930" s="477"/>
      <c r="QOP930" s="477"/>
      <c r="QOQ930" s="477"/>
      <c r="QOR930" s="477"/>
      <c r="QOS930" s="477"/>
      <c r="QOT930" s="477"/>
      <c r="QOU930" s="477"/>
      <c r="QOV930" s="477"/>
      <c r="QOW930" s="477"/>
      <c r="QOX930" s="477"/>
      <c r="QOY930" s="477"/>
      <c r="QOZ930" s="477"/>
      <c r="QPA930" s="477"/>
      <c r="QPB930" s="477"/>
      <c r="QPC930" s="477"/>
      <c r="QPD930" s="477"/>
      <c r="QPE930" s="477"/>
      <c r="QPF930" s="477"/>
      <c r="QPG930" s="477"/>
      <c r="QPH930" s="477"/>
      <c r="QPI930" s="477"/>
      <c r="QPJ930" s="477"/>
      <c r="QPK930" s="477"/>
      <c r="QPL930" s="477"/>
      <c r="QPM930" s="477"/>
      <c r="QPN930" s="477"/>
      <c r="QPO930" s="477"/>
      <c r="QPP930" s="477"/>
      <c r="QPQ930" s="477"/>
      <c r="QPR930" s="477"/>
      <c r="QPS930" s="477"/>
      <c r="QPT930" s="477"/>
      <c r="QPU930" s="477"/>
      <c r="QPV930" s="477"/>
      <c r="QPW930" s="477"/>
      <c r="QPX930" s="477"/>
      <c r="QPY930" s="477"/>
      <c r="QPZ930" s="477"/>
      <c r="QQA930" s="477"/>
      <c r="QQB930" s="477"/>
      <c r="QQC930" s="477"/>
      <c r="QQD930" s="477"/>
      <c r="QQE930" s="477"/>
      <c r="QQF930" s="477"/>
      <c r="QQG930" s="477"/>
      <c r="QQH930" s="477"/>
      <c r="QQI930" s="477"/>
      <c r="QQJ930" s="477"/>
      <c r="QQK930" s="477"/>
      <c r="QQL930" s="477"/>
      <c r="QQM930" s="477"/>
      <c r="QQN930" s="477"/>
      <c r="QQO930" s="477"/>
      <c r="QQP930" s="477"/>
      <c r="QQQ930" s="477"/>
      <c r="QQR930" s="477"/>
      <c r="QQS930" s="477"/>
      <c r="QQT930" s="477"/>
      <c r="QQU930" s="477"/>
      <c r="QQV930" s="477"/>
      <c r="QQW930" s="477"/>
      <c r="QQX930" s="477"/>
      <c r="QQY930" s="477"/>
      <c r="QQZ930" s="477"/>
      <c r="QRA930" s="477"/>
      <c r="QRB930" s="477"/>
      <c r="QRC930" s="477"/>
      <c r="QRD930" s="477"/>
      <c r="QRE930" s="477"/>
      <c r="QRF930" s="477"/>
      <c r="QRG930" s="477"/>
      <c r="QRH930" s="477"/>
      <c r="QRI930" s="477"/>
      <c r="QRJ930" s="477"/>
      <c r="QRK930" s="477"/>
      <c r="QRL930" s="477"/>
      <c r="QRM930" s="477"/>
      <c r="QRN930" s="477"/>
      <c r="QRO930" s="477"/>
      <c r="QRP930" s="477"/>
      <c r="QRQ930" s="477"/>
      <c r="QRR930" s="477"/>
      <c r="QRS930" s="477"/>
      <c r="QRT930" s="477"/>
      <c r="QRU930" s="477"/>
      <c r="QRV930" s="477"/>
      <c r="QRW930" s="477"/>
      <c r="QRX930" s="477"/>
      <c r="QRY930" s="477"/>
      <c r="QRZ930" s="477"/>
      <c r="QSA930" s="477"/>
      <c r="QSB930" s="477"/>
      <c r="QSC930" s="477"/>
      <c r="QSD930" s="477"/>
      <c r="QSE930" s="477"/>
      <c r="QSF930" s="477"/>
      <c r="QSG930" s="477"/>
      <c r="QSH930" s="477"/>
      <c r="QSI930" s="477"/>
      <c r="QSJ930" s="477"/>
      <c r="QSK930" s="477"/>
      <c r="QSL930" s="477"/>
      <c r="QSM930" s="477"/>
      <c r="QSN930" s="477"/>
      <c r="QSO930" s="477"/>
      <c r="QSP930" s="477"/>
      <c r="QSQ930" s="477"/>
      <c r="QSR930" s="477"/>
      <c r="QSS930" s="477"/>
      <c r="QST930" s="477"/>
      <c r="QSU930" s="477"/>
      <c r="QSV930" s="477"/>
      <c r="QSW930" s="477"/>
      <c r="QSX930" s="477"/>
      <c r="QSY930" s="477"/>
      <c r="QSZ930" s="477"/>
      <c r="QTA930" s="477"/>
      <c r="QTB930" s="477"/>
      <c r="QTC930" s="477"/>
      <c r="QTD930" s="477"/>
      <c r="QTE930" s="477"/>
      <c r="QTF930" s="477"/>
      <c r="QTG930" s="477"/>
      <c r="QTH930" s="477"/>
      <c r="QTI930" s="477"/>
      <c r="QTJ930" s="477"/>
      <c r="QTK930" s="477"/>
      <c r="QTL930" s="477"/>
      <c r="QTM930" s="477"/>
      <c r="QTN930" s="477"/>
      <c r="QTO930" s="477"/>
      <c r="QTP930" s="477"/>
      <c r="QTQ930" s="477"/>
      <c r="QTR930" s="477"/>
      <c r="QTS930" s="477"/>
      <c r="QTT930" s="477"/>
      <c r="QTU930" s="477"/>
      <c r="QTV930" s="477"/>
      <c r="QTW930" s="477"/>
      <c r="QTX930" s="477"/>
      <c r="QTY930" s="477"/>
      <c r="QTZ930" s="477"/>
      <c r="QUA930" s="477"/>
      <c r="QUB930" s="477"/>
      <c r="QUC930" s="477"/>
      <c r="QUD930" s="477"/>
      <c r="QUE930" s="477"/>
      <c r="QUF930" s="477"/>
      <c r="QUG930" s="477"/>
      <c r="QUH930" s="477"/>
      <c r="QUI930" s="477"/>
      <c r="QUJ930" s="477"/>
      <c r="QUK930" s="477"/>
      <c r="QUL930" s="477"/>
      <c r="QUM930" s="477"/>
      <c r="QUN930" s="477"/>
      <c r="QUO930" s="477"/>
      <c r="QUP930" s="477"/>
      <c r="QUQ930" s="477"/>
      <c r="QUR930" s="477"/>
      <c r="QUS930" s="477"/>
      <c r="QUT930" s="477"/>
      <c r="QUU930" s="477"/>
      <c r="QUV930" s="477"/>
      <c r="QUW930" s="477"/>
      <c r="QUX930" s="477"/>
      <c r="QUY930" s="477"/>
      <c r="QUZ930" s="477"/>
      <c r="QVA930" s="477"/>
      <c r="QVB930" s="477"/>
      <c r="QVC930" s="477"/>
      <c r="QVD930" s="477"/>
      <c r="QVE930" s="477"/>
      <c r="QVF930" s="477"/>
      <c r="QVG930" s="477"/>
      <c r="QVH930" s="477"/>
      <c r="QVI930" s="477"/>
      <c r="QVJ930" s="477"/>
      <c r="QVK930" s="477"/>
      <c r="QVL930" s="477"/>
      <c r="QVM930" s="477"/>
      <c r="QVN930" s="477"/>
      <c r="QVO930" s="477"/>
      <c r="QVP930" s="477"/>
      <c r="QVQ930" s="477"/>
      <c r="QVR930" s="477"/>
      <c r="QVS930" s="477"/>
      <c r="QVT930" s="477"/>
      <c r="QVU930" s="477"/>
      <c r="QVV930" s="477"/>
      <c r="QVW930" s="477"/>
      <c r="QVX930" s="477"/>
      <c r="QVY930" s="477"/>
      <c r="QVZ930" s="477"/>
      <c r="QWA930" s="477"/>
      <c r="QWB930" s="477"/>
      <c r="QWC930" s="477"/>
      <c r="QWD930" s="477"/>
      <c r="QWE930" s="477"/>
      <c r="QWF930" s="477"/>
      <c r="QWG930" s="477"/>
      <c r="QWH930" s="477"/>
      <c r="QWI930" s="477"/>
      <c r="QWJ930" s="477"/>
      <c r="QWK930" s="477"/>
      <c r="QWL930" s="477"/>
      <c r="QWM930" s="477"/>
      <c r="QWN930" s="477"/>
      <c r="QWO930" s="477"/>
      <c r="QWP930" s="477"/>
      <c r="QWQ930" s="477"/>
      <c r="QWR930" s="477"/>
      <c r="QWS930" s="477"/>
      <c r="QWT930" s="477"/>
      <c r="QWU930" s="477"/>
      <c r="QWV930" s="477"/>
      <c r="QWW930" s="477"/>
      <c r="QWX930" s="477"/>
      <c r="QWY930" s="477"/>
      <c r="QWZ930" s="477"/>
      <c r="QXA930" s="477"/>
      <c r="QXB930" s="477"/>
      <c r="QXC930" s="477"/>
      <c r="QXD930" s="477"/>
      <c r="QXE930" s="477"/>
      <c r="QXF930" s="477"/>
      <c r="QXG930" s="477"/>
      <c r="QXH930" s="477"/>
      <c r="QXI930" s="477"/>
      <c r="QXJ930" s="477"/>
      <c r="QXK930" s="477"/>
      <c r="QXL930" s="477"/>
      <c r="QXM930" s="477"/>
      <c r="QXN930" s="477"/>
      <c r="QXO930" s="477"/>
      <c r="QXP930" s="477"/>
      <c r="QXQ930" s="477"/>
      <c r="QXR930" s="477"/>
      <c r="QXS930" s="477"/>
      <c r="QXT930" s="477"/>
      <c r="QXU930" s="477"/>
      <c r="QXV930" s="477"/>
      <c r="QXW930" s="477"/>
      <c r="QXX930" s="477"/>
      <c r="QXY930" s="477"/>
      <c r="QXZ930" s="477"/>
      <c r="QYA930" s="477"/>
      <c r="QYB930" s="477"/>
      <c r="QYC930" s="477"/>
      <c r="QYD930" s="477"/>
      <c r="QYE930" s="477"/>
      <c r="QYF930" s="477"/>
      <c r="QYG930" s="477"/>
      <c r="QYH930" s="477"/>
      <c r="QYI930" s="477"/>
      <c r="QYJ930" s="477"/>
      <c r="QYK930" s="477"/>
      <c r="QYL930" s="477"/>
      <c r="QYM930" s="477"/>
      <c r="QYN930" s="477"/>
      <c r="QYO930" s="477"/>
      <c r="QYP930" s="477"/>
      <c r="QYQ930" s="477"/>
      <c r="QYR930" s="477"/>
      <c r="QYS930" s="477"/>
      <c r="QYT930" s="477"/>
      <c r="QYU930" s="477"/>
      <c r="QYV930" s="477"/>
      <c r="QYW930" s="477"/>
      <c r="QYX930" s="477"/>
      <c r="QYY930" s="477"/>
      <c r="QYZ930" s="477"/>
      <c r="QZA930" s="477"/>
      <c r="QZB930" s="477"/>
      <c r="QZC930" s="477"/>
      <c r="QZD930" s="477"/>
      <c r="QZE930" s="477"/>
      <c r="QZF930" s="477"/>
      <c r="QZG930" s="477"/>
      <c r="QZH930" s="477"/>
      <c r="QZI930" s="477"/>
      <c r="QZJ930" s="477"/>
      <c r="QZK930" s="477"/>
      <c r="QZL930" s="477"/>
      <c r="QZM930" s="477"/>
      <c r="QZN930" s="477"/>
      <c r="QZO930" s="477"/>
      <c r="QZP930" s="477"/>
      <c r="QZQ930" s="477"/>
      <c r="QZR930" s="477"/>
      <c r="QZS930" s="477"/>
      <c r="QZT930" s="477"/>
      <c r="QZU930" s="477"/>
      <c r="QZV930" s="477"/>
      <c r="QZW930" s="477"/>
      <c r="QZX930" s="477"/>
      <c r="QZY930" s="477"/>
      <c r="QZZ930" s="477"/>
      <c r="RAA930" s="477"/>
      <c r="RAB930" s="477"/>
      <c r="RAC930" s="477"/>
      <c r="RAD930" s="477"/>
      <c r="RAE930" s="477"/>
      <c r="RAF930" s="477"/>
      <c r="RAG930" s="477"/>
      <c r="RAH930" s="477"/>
      <c r="RAI930" s="477"/>
      <c r="RAJ930" s="477"/>
      <c r="RAK930" s="477"/>
      <c r="RAL930" s="477"/>
      <c r="RAM930" s="477"/>
      <c r="RAN930" s="477"/>
      <c r="RAO930" s="477"/>
      <c r="RAP930" s="477"/>
      <c r="RAQ930" s="477"/>
      <c r="RAR930" s="477"/>
      <c r="RAS930" s="477"/>
      <c r="RAT930" s="477"/>
      <c r="RAU930" s="477"/>
      <c r="RAV930" s="477"/>
      <c r="RAW930" s="477"/>
      <c r="RAX930" s="477"/>
      <c r="RAY930" s="477"/>
      <c r="RAZ930" s="477"/>
      <c r="RBA930" s="477"/>
      <c r="RBB930" s="477"/>
      <c r="RBC930" s="477"/>
      <c r="RBD930" s="477"/>
      <c r="RBE930" s="477"/>
      <c r="RBF930" s="477"/>
      <c r="RBG930" s="477"/>
      <c r="RBH930" s="477"/>
      <c r="RBI930" s="477"/>
      <c r="RBJ930" s="477"/>
      <c r="RBK930" s="477"/>
      <c r="RBL930" s="477"/>
      <c r="RBM930" s="477"/>
      <c r="RBN930" s="477"/>
      <c r="RBO930" s="477"/>
      <c r="RBP930" s="477"/>
      <c r="RBQ930" s="477"/>
      <c r="RBR930" s="477"/>
      <c r="RBS930" s="477"/>
      <c r="RBT930" s="477"/>
      <c r="RBU930" s="477"/>
      <c r="RBV930" s="477"/>
      <c r="RBW930" s="477"/>
      <c r="RBX930" s="477"/>
      <c r="RBY930" s="477"/>
      <c r="RBZ930" s="477"/>
      <c r="RCA930" s="477"/>
      <c r="RCB930" s="477"/>
      <c r="RCC930" s="477"/>
      <c r="RCD930" s="477"/>
      <c r="RCE930" s="477"/>
      <c r="RCF930" s="477"/>
      <c r="RCG930" s="477"/>
      <c r="RCH930" s="477"/>
      <c r="RCI930" s="477"/>
      <c r="RCJ930" s="477"/>
      <c r="RCK930" s="477"/>
      <c r="RCL930" s="477"/>
      <c r="RCM930" s="477"/>
      <c r="RCN930" s="477"/>
      <c r="RCO930" s="477"/>
      <c r="RCP930" s="477"/>
      <c r="RCQ930" s="477"/>
      <c r="RCR930" s="477"/>
      <c r="RCS930" s="477"/>
      <c r="RCT930" s="477"/>
      <c r="RCU930" s="477"/>
      <c r="RCV930" s="477"/>
      <c r="RCW930" s="477"/>
      <c r="RCX930" s="477"/>
      <c r="RCY930" s="477"/>
      <c r="RCZ930" s="477"/>
      <c r="RDA930" s="477"/>
      <c r="RDB930" s="477"/>
      <c r="RDC930" s="477"/>
      <c r="RDD930" s="477"/>
      <c r="RDE930" s="477"/>
      <c r="RDF930" s="477"/>
      <c r="RDG930" s="477"/>
      <c r="RDH930" s="477"/>
      <c r="RDI930" s="477"/>
      <c r="RDJ930" s="477"/>
      <c r="RDK930" s="477"/>
      <c r="RDL930" s="477"/>
      <c r="RDM930" s="477"/>
      <c r="RDN930" s="477"/>
      <c r="RDO930" s="477"/>
      <c r="RDP930" s="477"/>
      <c r="RDQ930" s="477"/>
      <c r="RDR930" s="477"/>
      <c r="RDS930" s="477"/>
      <c r="RDT930" s="477"/>
      <c r="RDU930" s="477"/>
      <c r="RDV930" s="477"/>
      <c r="RDW930" s="477"/>
      <c r="RDX930" s="477"/>
      <c r="RDY930" s="477"/>
      <c r="RDZ930" s="477"/>
      <c r="REA930" s="477"/>
      <c r="REB930" s="477"/>
      <c r="REC930" s="477"/>
      <c r="RED930" s="477"/>
      <c r="REE930" s="477"/>
      <c r="REF930" s="477"/>
      <c r="REG930" s="477"/>
      <c r="REH930" s="477"/>
      <c r="REI930" s="477"/>
      <c r="REJ930" s="477"/>
      <c r="REK930" s="477"/>
      <c r="REL930" s="477"/>
      <c r="REM930" s="477"/>
      <c r="REN930" s="477"/>
      <c r="REO930" s="477"/>
      <c r="REP930" s="477"/>
      <c r="REQ930" s="477"/>
      <c r="RER930" s="477"/>
      <c r="RES930" s="477"/>
      <c r="RET930" s="477"/>
      <c r="REU930" s="477"/>
      <c r="REV930" s="477"/>
      <c r="REW930" s="477"/>
      <c r="REX930" s="477"/>
      <c r="REY930" s="477"/>
      <c r="REZ930" s="477"/>
      <c r="RFA930" s="477"/>
      <c r="RFB930" s="477"/>
      <c r="RFC930" s="477"/>
      <c r="RFD930" s="477"/>
      <c r="RFE930" s="477"/>
      <c r="RFF930" s="477"/>
      <c r="RFG930" s="477"/>
      <c r="RFH930" s="477"/>
      <c r="RFI930" s="477"/>
      <c r="RFJ930" s="477"/>
      <c r="RFK930" s="477"/>
      <c r="RFL930" s="477"/>
      <c r="RFM930" s="477"/>
      <c r="RFN930" s="477"/>
      <c r="RFO930" s="477"/>
      <c r="RFP930" s="477"/>
      <c r="RFQ930" s="477"/>
      <c r="RFR930" s="477"/>
      <c r="RFS930" s="477"/>
      <c r="RFT930" s="477"/>
      <c r="RFU930" s="477"/>
      <c r="RFV930" s="477"/>
      <c r="RFW930" s="477"/>
      <c r="RFX930" s="477"/>
      <c r="RFY930" s="477"/>
      <c r="RFZ930" s="477"/>
      <c r="RGA930" s="477"/>
      <c r="RGB930" s="477"/>
      <c r="RGC930" s="477"/>
      <c r="RGD930" s="477"/>
      <c r="RGE930" s="477"/>
      <c r="RGF930" s="477"/>
      <c r="RGG930" s="477"/>
      <c r="RGH930" s="477"/>
      <c r="RGI930" s="477"/>
      <c r="RGJ930" s="477"/>
      <c r="RGK930" s="477"/>
      <c r="RGL930" s="477"/>
      <c r="RGM930" s="477"/>
      <c r="RGN930" s="477"/>
      <c r="RGO930" s="477"/>
      <c r="RGP930" s="477"/>
      <c r="RGQ930" s="477"/>
      <c r="RGR930" s="477"/>
      <c r="RGS930" s="477"/>
      <c r="RGT930" s="477"/>
      <c r="RGU930" s="477"/>
      <c r="RGV930" s="477"/>
      <c r="RGW930" s="477"/>
      <c r="RGX930" s="477"/>
      <c r="RGY930" s="477"/>
      <c r="RGZ930" s="477"/>
      <c r="RHA930" s="477"/>
      <c r="RHB930" s="477"/>
      <c r="RHC930" s="477"/>
      <c r="RHD930" s="477"/>
      <c r="RHE930" s="477"/>
      <c r="RHF930" s="477"/>
      <c r="RHG930" s="477"/>
      <c r="RHH930" s="477"/>
      <c r="RHI930" s="477"/>
      <c r="RHJ930" s="477"/>
      <c r="RHK930" s="477"/>
      <c r="RHL930" s="477"/>
      <c r="RHM930" s="477"/>
      <c r="RHN930" s="477"/>
      <c r="RHO930" s="477"/>
      <c r="RHP930" s="477"/>
      <c r="RHQ930" s="477"/>
      <c r="RHR930" s="477"/>
      <c r="RHS930" s="477"/>
      <c r="RHT930" s="477"/>
      <c r="RHU930" s="477"/>
      <c r="RHV930" s="477"/>
      <c r="RHW930" s="477"/>
      <c r="RHX930" s="477"/>
      <c r="RHY930" s="477"/>
      <c r="RHZ930" s="477"/>
      <c r="RIA930" s="477"/>
      <c r="RIB930" s="477"/>
      <c r="RIC930" s="477"/>
      <c r="RID930" s="477"/>
      <c r="RIE930" s="477"/>
      <c r="RIF930" s="477"/>
      <c r="RIG930" s="477"/>
      <c r="RIH930" s="477"/>
      <c r="RII930" s="477"/>
      <c r="RIJ930" s="477"/>
      <c r="RIK930" s="477"/>
      <c r="RIL930" s="477"/>
      <c r="RIM930" s="477"/>
      <c r="RIN930" s="477"/>
      <c r="RIO930" s="477"/>
      <c r="RIP930" s="477"/>
      <c r="RIQ930" s="477"/>
      <c r="RIR930" s="477"/>
      <c r="RIS930" s="477"/>
      <c r="RIT930" s="477"/>
      <c r="RIU930" s="477"/>
      <c r="RIV930" s="477"/>
      <c r="RIW930" s="477"/>
      <c r="RIX930" s="477"/>
      <c r="RIY930" s="477"/>
      <c r="RIZ930" s="477"/>
      <c r="RJA930" s="477"/>
      <c r="RJB930" s="477"/>
      <c r="RJC930" s="477"/>
      <c r="RJD930" s="477"/>
      <c r="RJE930" s="477"/>
      <c r="RJF930" s="477"/>
      <c r="RJG930" s="477"/>
      <c r="RJH930" s="477"/>
      <c r="RJI930" s="477"/>
      <c r="RJJ930" s="477"/>
      <c r="RJK930" s="477"/>
      <c r="RJL930" s="477"/>
      <c r="RJM930" s="477"/>
      <c r="RJN930" s="477"/>
      <c r="RJO930" s="477"/>
      <c r="RJP930" s="477"/>
      <c r="RJQ930" s="477"/>
      <c r="RJR930" s="477"/>
      <c r="RJS930" s="477"/>
      <c r="RJT930" s="477"/>
      <c r="RJU930" s="477"/>
      <c r="RJV930" s="477"/>
      <c r="RJW930" s="477"/>
      <c r="RJX930" s="477"/>
      <c r="RJY930" s="477"/>
      <c r="RJZ930" s="477"/>
      <c r="RKA930" s="477"/>
      <c r="RKB930" s="477"/>
      <c r="RKC930" s="477"/>
      <c r="RKD930" s="477"/>
      <c r="RKE930" s="477"/>
      <c r="RKF930" s="477"/>
      <c r="RKG930" s="477"/>
      <c r="RKH930" s="477"/>
      <c r="RKI930" s="477"/>
      <c r="RKJ930" s="477"/>
      <c r="RKK930" s="477"/>
      <c r="RKL930" s="477"/>
      <c r="RKM930" s="477"/>
      <c r="RKN930" s="477"/>
      <c r="RKO930" s="477"/>
      <c r="RKP930" s="477"/>
      <c r="RKQ930" s="477"/>
      <c r="RKR930" s="477"/>
      <c r="RKS930" s="477"/>
      <c r="RKT930" s="477"/>
      <c r="RKU930" s="477"/>
      <c r="RKV930" s="477"/>
      <c r="RKW930" s="477"/>
      <c r="RKX930" s="477"/>
      <c r="RKY930" s="477"/>
      <c r="RKZ930" s="477"/>
      <c r="RLA930" s="477"/>
      <c r="RLB930" s="477"/>
      <c r="RLC930" s="477"/>
      <c r="RLD930" s="477"/>
      <c r="RLE930" s="477"/>
      <c r="RLF930" s="477"/>
      <c r="RLG930" s="477"/>
      <c r="RLH930" s="477"/>
      <c r="RLI930" s="477"/>
      <c r="RLJ930" s="477"/>
      <c r="RLK930" s="477"/>
      <c r="RLL930" s="477"/>
      <c r="RLM930" s="477"/>
      <c r="RLN930" s="477"/>
      <c r="RLO930" s="477"/>
      <c r="RLP930" s="477"/>
      <c r="RLQ930" s="477"/>
      <c r="RLR930" s="477"/>
      <c r="RLS930" s="477"/>
      <c r="RLT930" s="477"/>
      <c r="RLU930" s="477"/>
      <c r="RLV930" s="477"/>
      <c r="RLW930" s="477"/>
      <c r="RLX930" s="477"/>
      <c r="RLY930" s="477"/>
      <c r="RLZ930" s="477"/>
      <c r="RMA930" s="477"/>
      <c r="RMB930" s="477"/>
      <c r="RMC930" s="477"/>
      <c r="RMD930" s="477"/>
      <c r="RME930" s="477"/>
      <c r="RMF930" s="477"/>
      <c r="RMG930" s="477"/>
      <c r="RMH930" s="477"/>
      <c r="RMI930" s="477"/>
      <c r="RMJ930" s="477"/>
      <c r="RMK930" s="477"/>
      <c r="RML930" s="477"/>
      <c r="RMM930" s="477"/>
      <c r="RMN930" s="477"/>
      <c r="RMO930" s="477"/>
      <c r="RMP930" s="477"/>
      <c r="RMQ930" s="477"/>
      <c r="RMR930" s="477"/>
      <c r="RMS930" s="477"/>
      <c r="RMT930" s="477"/>
      <c r="RMU930" s="477"/>
      <c r="RMV930" s="477"/>
      <c r="RMW930" s="477"/>
      <c r="RMX930" s="477"/>
      <c r="RMY930" s="477"/>
      <c r="RMZ930" s="477"/>
      <c r="RNA930" s="477"/>
      <c r="RNB930" s="477"/>
      <c r="RNC930" s="477"/>
      <c r="RND930" s="477"/>
      <c r="RNE930" s="477"/>
      <c r="RNF930" s="477"/>
      <c r="RNG930" s="477"/>
      <c r="RNH930" s="477"/>
      <c r="RNI930" s="477"/>
      <c r="RNJ930" s="477"/>
      <c r="RNK930" s="477"/>
      <c r="RNL930" s="477"/>
      <c r="RNM930" s="477"/>
      <c r="RNN930" s="477"/>
      <c r="RNO930" s="477"/>
      <c r="RNP930" s="477"/>
      <c r="RNQ930" s="477"/>
      <c r="RNR930" s="477"/>
      <c r="RNS930" s="477"/>
      <c r="RNT930" s="477"/>
      <c r="RNU930" s="477"/>
      <c r="RNV930" s="477"/>
      <c r="RNW930" s="477"/>
      <c r="RNX930" s="477"/>
      <c r="RNY930" s="477"/>
      <c r="RNZ930" s="477"/>
      <c r="ROA930" s="477"/>
      <c r="ROB930" s="477"/>
      <c r="ROC930" s="477"/>
      <c r="ROD930" s="477"/>
      <c r="ROE930" s="477"/>
      <c r="ROF930" s="477"/>
      <c r="ROG930" s="477"/>
      <c r="ROH930" s="477"/>
      <c r="ROI930" s="477"/>
      <c r="ROJ930" s="477"/>
      <c r="ROK930" s="477"/>
      <c r="ROL930" s="477"/>
      <c r="ROM930" s="477"/>
      <c r="RON930" s="477"/>
      <c r="ROO930" s="477"/>
      <c r="ROP930" s="477"/>
      <c r="ROQ930" s="477"/>
      <c r="ROR930" s="477"/>
      <c r="ROS930" s="477"/>
      <c r="ROT930" s="477"/>
      <c r="ROU930" s="477"/>
      <c r="ROV930" s="477"/>
      <c r="ROW930" s="477"/>
      <c r="ROX930" s="477"/>
      <c r="ROY930" s="477"/>
      <c r="ROZ930" s="477"/>
      <c r="RPA930" s="477"/>
      <c r="RPB930" s="477"/>
      <c r="RPC930" s="477"/>
      <c r="RPD930" s="477"/>
      <c r="RPE930" s="477"/>
      <c r="RPF930" s="477"/>
      <c r="RPG930" s="477"/>
      <c r="RPH930" s="477"/>
      <c r="RPI930" s="477"/>
      <c r="RPJ930" s="477"/>
      <c r="RPK930" s="477"/>
      <c r="RPL930" s="477"/>
      <c r="RPM930" s="477"/>
      <c r="RPN930" s="477"/>
      <c r="RPO930" s="477"/>
      <c r="RPP930" s="477"/>
      <c r="RPQ930" s="477"/>
      <c r="RPR930" s="477"/>
      <c r="RPS930" s="477"/>
      <c r="RPT930" s="477"/>
      <c r="RPU930" s="477"/>
      <c r="RPV930" s="477"/>
      <c r="RPW930" s="477"/>
      <c r="RPX930" s="477"/>
      <c r="RPY930" s="477"/>
      <c r="RPZ930" s="477"/>
      <c r="RQA930" s="477"/>
      <c r="RQB930" s="477"/>
      <c r="RQC930" s="477"/>
      <c r="RQD930" s="477"/>
      <c r="RQE930" s="477"/>
      <c r="RQF930" s="477"/>
      <c r="RQG930" s="477"/>
      <c r="RQH930" s="477"/>
      <c r="RQI930" s="477"/>
      <c r="RQJ930" s="477"/>
      <c r="RQK930" s="477"/>
      <c r="RQL930" s="477"/>
      <c r="RQM930" s="477"/>
      <c r="RQN930" s="477"/>
      <c r="RQO930" s="477"/>
      <c r="RQP930" s="477"/>
      <c r="RQQ930" s="477"/>
      <c r="RQR930" s="477"/>
      <c r="RQS930" s="477"/>
      <c r="RQT930" s="477"/>
      <c r="RQU930" s="477"/>
      <c r="RQV930" s="477"/>
      <c r="RQW930" s="477"/>
      <c r="RQX930" s="477"/>
      <c r="RQY930" s="477"/>
      <c r="RQZ930" s="477"/>
      <c r="RRA930" s="477"/>
      <c r="RRB930" s="477"/>
      <c r="RRC930" s="477"/>
      <c r="RRD930" s="477"/>
      <c r="RRE930" s="477"/>
      <c r="RRF930" s="477"/>
      <c r="RRG930" s="477"/>
      <c r="RRH930" s="477"/>
      <c r="RRI930" s="477"/>
      <c r="RRJ930" s="477"/>
      <c r="RRK930" s="477"/>
      <c r="RRL930" s="477"/>
      <c r="RRM930" s="477"/>
      <c r="RRN930" s="477"/>
      <c r="RRO930" s="477"/>
      <c r="RRP930" s="477"/>
      <c r="RRQ930" s="477"/>
      <c r="RRR930" s="477"/>
      <c r="RRS930" s="477"/>
      <c r="RRT930" s="477"/>
      <c r="RRU930" s="477"/>
      <c r="RRV930" s="477"/>
      <c r="RRW930" s="477"/>
      <c r="RRX930" s="477"/>
      <c r="RRY930" s="477"/>
      <c r="RRZ930" s="477"/>
      <c r="RSA930" s="477"/>
      <c r="RSB930" s="477"/>
      <c r="RSC930" s="477"/>
      <c r="RSD930" s="477"/>
      <c r="RSE930" s="477"/>
      <c r="RSF930" s="477"/>
      <c r="RSG930" s="477"/>
      <c r="RSH930" s="477"/>
      <c r="RSI930" s="477"/>
      <c r="RSJ930" s="477"/>
      <c r="RSK930" s="477"/>
      <c r="RSL930" s="477"/>
      <c r="RSM930" s="477"/>
      <c r="RSN930" s="477"/>
      <c r="RSO930" s="477"/>
      <c r="RSP930" s="477"/>
      <c r="RSQ930" s="477"/>
      <c r="RSR930" s="477"/>
      <c r="RSS930" s="477"/>
      <c r="RST930" s="477"/>
      <c r="RSU930" s="477"/>
      <c r="RSV930" s="477"/>
      <c r="RSW930" s="477"/>
      <c r="RSX930" s="477"/>
      <c r="RSY930" s="477"/>
      <c r="RSZ930" s="477"/>
      <c r="RTA930" s="477"/>
      <c r="RTB930" s="477"/>
      <c r="RTC930" s="477"/>
      <c r="RTD930" s="477"/>
      <c r="RTE930" s="477"/>
      <c r="RTF930" s="477"/>
      <c r="RTG930" s="477"/>
      <c r="RTH930" s="477"/>
      <c r="RTI930" s="477"/>
      <c r="RTJ930" s="477"/>
      <c r="RTK930" s="477"/>
      <c r="RTL930" s="477"/>
      <c r="RTM930" s="477"/>
      <c r="RTN930" s="477"/>
      <c r="RTO930" s="477"/>
      <c r="RTP930" s="477"/>
      <c r="RTQ930" s="477"/>
      <c r="RTR930" s="477"/>
      <c r="RTS930" s="477"/>
      <c r="RTT930" s="477"/>
      <c r="RTU930" s="477"/>
      <c r="RTV930" s="477"/>
      <c r="RTW930" s="477"/>
      <c r="RTX930" s="477"/>
      <c r="RTY930" s="477"/>
      <c r="RTZ930" s="477"/>
      <c r="RUA930" s="477"/>
      <c r="RUB930" s="477"/>
      <c r="RUC930" s="477"/>
      <c r="RUD930" s="477"/>
      <c r="RUE930" s="477"/>
      <c r="RUF930" s="477"/>
      <c r="RUG930" s="477"/>
      <c r="RUH930" s="477"/>
      <c r="RUI930" s="477"/>
      <c r="RUJ930" s="477"/>
      <c r="RUK930" s="477"/>
      <c r="RUL930" s="477"/>
      <c r="RUM930" s="477"/>
      <c r="RUN930" s="477"/>
      <c r="RUO930" s="477"/>
      <c r="RUP930" s="477"/>
      <c r="RUQ930" s="477"/>
      <c r="RUR930" s="477"/>
      <c r="RUS930" s="477"/>
      <c r="RUT930" s="477"/>
      <c r="RUU930" s="477"/>
      <c r="RUV930" s="477"/>
      <c r="RUW930" s="477"/>
      <c r="RUX930" s="477"/>
      <c r="RUY930" s="477"/>
      <c r="RUZ930" s="477"/>
      <c r="RVA930" s="477"/>
      <c r="RVB930" s="477"/>
      <c r="RVC930" s="477"/>
      <c r="RVD930" s="477"/>
      <c r="RVE930" s="477"/>
      <c r="RVF930" s="477"/>
      <c r="RVG930" s="477"/>
      <c r="RVH930" s="477"/>
      <c r="RVI930" s="477"/>
      <c r="RVJ930" s="477"/>
      <c r="RVK930" s="477"/>
      <c r="RVL930" s="477"/>
      <c r="RVM930" s="477"/>
      <c r="RVN930" s="477"/>
      <c r="RVO930" s="477"/>
      <c r="RVP930" s="477"/>
      <c r="RVQ930" s="477"/>
      <c r="RVR930" s="477"/>
      <c r="RVS930" s="477"/>
      <c r="RVT930" s="477"/>
      <c r="RVU930" s="477"/>
      <c r="RVV930" s="477"/>
      <c r="RVW930" s="477"/>
      <c r="RVX930" s="477"/>
      <c r="RVY930" s="477"/>
      <c r="RVZ930" s="477"/>
      <c r="RWA930" s="477"/>
      <c r="RWB930" s="477"/>
      <c r="RWC930" s="477"/>
      <c r="RWD930" s="477"/>
      <c r="RWE930" s="477"/>
      <c r="RWF930" s="477"/>
      <c r="RWG930" s="477"/>
      <c r="RWH930" s="477"/>
      <c r="RWI930" s="477"/>
      <c r="RWJ930" s="477"/>
      <c r="RWK930" s="477"/>
      <c r="RWL930" s="477"/>
      <c r="RWM930" s="477"/>
      <c r="RWN930" s="477"/>
      <c r="RWO930" s="477"/>
      <c r="RWP930" s="477"/>
      <c r="RWQ930" s="477"/>
      <c r="RWR930" s="477"/>
      <c r="RWS930" s="477"/>
      <c r="RWT930" s="477"/>
      <c r="RWU930" s="477"/>
      <c r="RWV930" s="477"/>
      <c r="RWW930" s="477"/>
      <c r="RWX930" s="477"/>
      <c r="RWY930" s="477"/>
      <c r="RWZ930" s="477"/>
      <c r="RXA930" s="477"/>
      <c r="RXB930" s="477"/>
      <c r="RXC930" s="477"/>
      <c r="RXD930" s="477"/>
      <c r="RXE930" s="477"/>
      <c r="RXF930" s="477"/>
      <c r="RXG930" s="477"/>
      <c r="RXH930" s="477"/>
      <c r="RXI930" s="477"/>
      <c r="RXJ930" s="477"/>
      <c r="RXK930" s="477"/>
      <c r="RXL930" s="477"/>
      <c r="RXM930" s="477"/>
      <c r="RXN930" s="477"/>
      <c r="RXO930" s="477"/>
      <c r="RXP930" s="477"/>
      <c r="RXQ930" s="477"/>
      <c r="RXR930" s="477"/>
      <c r="RXS930" s="477"/>
      <c r="RXT930" s="477"/>
      <c r="RXU930" s="477"/>
      <c r="RXV930" s="477"/>
      <c r="RXW930" s="477"/>
      <c r="RXX930" s="477"/>
      <c r="RXY930" s="477"/>
      <c r="RXZ930" s="477"/>
      <c r="RYA930" s="477"/>
      <c r="RYB930" s="477"/>
      <c r="RYC930" s="477"/>
      <c r="RYD930" s="477"/>
      <c r="RYE930" s="477"/>
      <c r="RYF930" s="477"/>
      <c r="RYG930" s="477"/>
      <c r="RYH930" s="477"/>
      <c r="RYI930" s="477"/>
      <c r="RYJ930" s="477"/>
      <c r="RYK930" s="477"/>
      <c r="RYL930" s="477"/>
      <c r="RYM930" s="477"/>
      <c r="RYN930" s="477"/>
      <c r="RYO930" s="477"/>
      <c r="RYP930" s="477"/>
      <c r="RYQ930" s="477"/>
      <c r="RYR930" s="477"/>
      <c r="RYS930" s="477"/>
      <c r="RYT930" s="477"/>
      <c r="RYU930" s="477"/>
      <c r="RYV930" s="477"/>
      <c r="RYW930" s="477"/>
      <c r="RYX930" s="477"/>
      <c r="RYY930" s="477"/>
      <c r="RYZ930" s="477"/>
      <c r="RZA930" s="477"/>
      <c r="RZB930" s="477"/>
      <c r="RZC930" s="477"/>
      <c r="RZD930" s="477"/>
      <c r="RZE930" s="477"/>
      <c r="RZF930" s="477"/>
      <c r="RZG930" s="477"/>
      <c r="RZH930" s="477"/>
      <c r="RZI930" s="477"/>
      <c r="RZJ930" s="477"/>
      <c r="RZK930" s="477"/>
      <c r="RZL930" s="477"/>
      <c r="RZM930" s="477"/>
      <c r="RZN930" s="477"/>
      <c r="RZO930" s="477"/>
      <c r="RZP930" s="477"/>
      <c r="RZQ930" s="477"/>
      <c r="RZR930" s="477"/>
      <c r="RZS930" s="477"/>
      <c r="RZT930" s="477"/>
      <c r="RZU930" s="477"/>
      <c r="RZV930" s="477"/>
      <c r="RZW930" s="477"/>
      <c r="RZX930" s="477"/>
      <c r="RZY930" s="477"/>
      <c r="RZZ930" s="477"/>
      <c r="SAA930" s="477"/>
      <c r="SAB930" s="477"/>
      <c r="SAC930" s="477"/>
      <c r="SAD930" s="477"/>
      <c r="SAE930" s="477"/>
      <c r="SAF930" s="477"/>
      <c r="SAG930" s="477"/>
      <c r="SAH930" s="477"/>
      <c r="SAI930" s="477"/>
      <c r="SAJ930" s="477"/>
      <c r="SAK930" s="477"/>
      <c r="SAL930" s="477"/>
      <c r="SAM930" s="477"/>
      <c r="SAN930" s="477"/>
      <c r="SAO930" s="477"/>
      <c r="SAP930" s="477"/>
      <c r="SAQ930" s="477"/>
      <c r="SAR930" s="477"/>
      <c r="SAS930" s="477"/>
      <c r="SAT930" s="477"/>
      <c r="SAU930" s="477"/>
      <c r="SAV930" s="477"/>
      <c r="SAW930" s="477"/>
      <c r="SAX930" s="477"/>
      <c r="SAY930" s="477"/>
      <c r="SAZ930" s="477"/>
      <c r="SBA930" s="477"/>
      <c r="SBB930" s="477"/>
      <c r="SBC930" s="477"/>
      <c r="SBD930" s="477"/>
      <c r="SBE930" s="477"/>
      <c r="SBF930" s="477"/>
      <c r="SBG930" s="477"/>
      <c r="SBH930" s="477"/>
      <c r="SBI930" s="477"/>
      <c r="SBJ930" s="477"/>
      <c r="SBK930" s="477"/>
      <c r="SBL930" s="477"/>
      <c r="SBM930" s="477"/>
      <c r="SBN930" s="477"/>
      <c r="SBO930" s="477"/>
      <c r="SBP930" s="477"/>
      <c r="SBQ930" s="477"/>
      <c r="SBR930" s="477"/>
      <c r="SBS930" s="477"/>
      <c r="SBT930" s="477"/>
      <c r="SBU930" s="477"/>
      <c r="SBV930" s="477"/>
      <c r="SBW930" s="477"/>
      <c r="SBX930" s="477"/>
      <c r="SBY930" s="477"/>
      <c r="SBZ930" s="477"/>
      <c r="SCA930" s="477"/>
      <c r="SCB930" s="477"/>
      <c r="SCC930" s="477"/>
      <c r="SCD930" s="477"/>
      <c r="SCE930" s="477"/>
      <c r="SCF930" s="477"/>
      <c r="SCG930" s="477"/>
      <c r="SCH930" s="477"/>
      <c r="SCI930" s="477"/>
      <c r="SCJ930" s="477"/>
      <c r="SCK930" s="477"/>
      <c r="SCL930" s="477"/>
      <c r="SCM930" s="477"/>
      <c r="SCN930" s="477"/>
      <c r="SCO930" s="477"/>
      <c r="SCP930" s="477"/>
      <c r="SCQ930" s="477"/>
      <c r="SCR930" s="477"/>
      <c r="SCS930" s="477"/>
      <c r="SCT930" s="477"/>
      <c r="SCU930" s="477"/>
      <c r="SCV930" s="477"/>
      <c r="SCW930" s="477"/>
      <c r="SCX930" s="477"/>
      <c r="SCY930" s="477"/>
      <c r="SCZ930" s="477"/>
      <c r="SDA930" s="477"/>
      <c r="SDB930" s="477"/>
      <c r="SDC930" s="477"/>
      <c r="SDD930" s="477"/>
      <c r="SDE930" s="477"/>
      <c r="SDF930" s="477"/>
      <c r="SDG930" s="477"/>
      <c r="SDH930" s="477"/>
      <c r="SDI930" s="477"/>
      <c r="SDJ930" s="477"/>
      <c r="SDK930" s="477"/>
      <c r="SDL930" s="477"/>
      <c r="SDM930" s="477"/>
      <c r="SDN930" s="477"/>
      <c r="SDO930" s="477"/>
      <c r="SDP930" s="477"/>
      <c r="SDQ930" s="477"/>
      <c r="SDR930" s="477"/>
      <c r="SDS930" s="477"/>
      <c r="SDT930" s="477"/>
      <c r="SDU930" s="477"/>
      <c r="SDV930" s="477"/>
      <c r="SDW930" s="477"/>
      <c r="SDX930" s="477"/>
      <c r="SDY930" s="477"/>
      <c r="SDZ930" s="477"/>
      <c r="SEA930" s="477"/>
      <c r="SEB930" s="477"/>
      <c r="SEC930" s="477"/>
      <c r="SED930" s="477"/>
      <c r="SEE930" s="477"/>
      <c r="SEF930" s="477"/>
      <c r="SEG930" s="477"/>
      <c r="SEH930" s="477"/>
      <c r="SEI930" s="477"/>
      <c r="SEJ930" s="477"/>
      <c r="SEK930" s="477"/>
      <c r="SEL930" s="477"/>
      <c r="SEM930" s="477"/>
      <c r="SEN930" s="477"/>
      <c r="SEO930" s="477"/>
      <c r="SEP930" s="477"/>
      <c r="SEQ930" s="477"/>
      <c r="SER930" s="477"/>
      <c r="SES930" s="477"/>
      <c r="SET930" s="477"/>
      <c r="SEU930" s="477"/>
      <c r="SEV930" s="477"/>
      <c r="SEW930" s="477"/>
      <c r="SEX930" s="477"/>
      <c r="SEY930" s="477"/>
      <c r="SEZ930" s="477"/>
      <c r="SFA930" s="477"/>
      <c r="SFB930" s="477"/>
      <c r="SFC930" s="477"/>
      <c r="SFD930" s="477"/>
      <c r="SFE930" s="477"/>
      <c r="SFF930" s="477"/>
      <c r="SFG930" s="477"/>
      <c r="SFH930" s="477"/>
      <c r="SFI930" s="477"/>
      <c r="SFJ930" s="477"/>
      <c r="SFK930" s="477"/>
      <c r="SFL930" s="477"/>
      <c r="SFM930" s="477"/>
      <c r="SFN930" s="477"/>
      <c r="SFO930" s="477"/>
      <c r="SFP930" s="477"/>
      <c r="SFQ930" s="477"/>
      <c r="SFR930" s="477"/>
      <c r="SFS930" s="477"/>
      <c r="SFT930" s="477"/>
      <c r="SFU930" s="477"/>
      <c r="SFV930" s="477"/>
      <c r="SFW930" s="477"/>
      <c r="SFX930" s="477"/>
      <c r="SFY930" s="477"/>
      <c r="SFZ930" s="477"/>
      <c r="SGA930" s="477"/>
      <c r="SGB930" s="477"/>
      <c r="SGC930" s="477"/>
      <c r="SGD930" s="477"/>
      <c r="SGE930" s="477"/>
      <c r="SGF930" s="477"/>
      <c r="SGG930" s="477"/>
      <c r="SGH930" s="477"/>
      <c r="SGI930" s="477"/>
      <c r="SGJ930" s="477"/>
      <c r="SGK930" s="477"/>
      <c r="SGL930" s="477"/>
      <c r="SGM930" s="477"/>
      <c r="SGN930" s="477"/>
      <c r="SGO930" s="477"/>
      <c r="SGP930" s="477"/>
      <c r="SGQ930" s="477"/>
      <c r="SGR930" s="477"/>
      <c r="SGS930" s="477"/>
      <c r="SGT930" s="477"/>
      <c r="SGU930" s="477"/>
      <c r="SGV930" s="477"/>
      <c r="SGW930" s="477"/>
      <c r="SGX930" s="477"/>
      <c r="SGY930" s="477"/>
      <c r="SGZ930" s="477"/>
      <c r="SHA930" s="477"/>
      <c r="SHB930" s="477"/>
      <c r="SHC930" s="477"/>
      <c r="SHD930" s="477"/>
      <c r="SHE930" s="477"/>
      <c r="SHF930" s="477"/>
      <c r="SHG930" s="477"/>
      <c r="SHH930" s="477"/>
      <c r="SHI930" s="477"/>
      <c r="SHJ930" s="477"/>
      <c r="SHK930" s="477"/>
      <c r="SHL930" s="477"/>
      <c r="SHM930" s="477"/>
      <c r="SHN930" s="477"/>
      <c r="SHO930" s="477"/>
      <c r="SHP930" s="477"/>
      <c r="SHQ930" s="477"/>
      <c r="SHR930" s="477"/>
      <c r="SHS930" s="477"/>
      <c r="SHT930" s="477"/>
      <c r="SHU930" s="477"/>
      <c r="SHV930" s="477"/>
      <c r="SHW930" s="477"/>
      <c r="SHX930" s="477"/>
      <c r="SHY930" s="477"/>
      <c r="SHZ930" s="477"/>
      <c r="SIA930" s="477"/>
      <c r="SIB930" s="477"/>
      <c r="SIC930" s="477"/>
      <c r="SID930" s="477"/>
      <c r="SIE930" s="477"/>
      <c r="SIF930" s="477"/>
      <c r="SIG930" s="477"/>
      <c r="SIH930" s="477"/>
      <c r="SII930" s="477"/>
      <c r="SIJ930" s="477"/>
      <c r="SIK930" s="477"/>
      <c r="SIL930" s="477"/>
      <c r="SIM930" s="477"/>
      <c r="SIN930" s="477"/>
      <c r="SIO930" s="477"/>
      <c r="SIP930" s="477"/>
      <c r="SIQ930" s="477"/>
      <c r="SIR930" s="477"/>
      <c r="SIS930" s="477"/>
      <c r="SIT930" s="477"/>
      <c r="SIU930" s="477"/>
      <c r="SIV930" s="477"/>
      <c r="SIW930" s="477"/>
      <c r="SIX930" s="477"/>
      <c r="SIY930" s="477"/>
      <c r="SIZ930" s="477"/>
      <c r="SJA930" s="477"/>
      <c r="SJB930" s="477"/>
      <c r="SJC930" s="477"/>
      <c r="SJD930" s="477"/>
      <c r="SJE930" s="477"/>
      <c r="SJF930" s="477"/>
      <c r="SJG930" s="477"/>
      <c r="SJH930" s="477"/>
      <c r="SJI930" s="477"/>
      <c r="SJJ930" s="477"/>
      <c r="SJK930" s="477"/>
      <c r="SJL930" s="477"/>
      <c r="SJM930" s="477"/>
      <c r="SJN930" s="477"/>
      <c r="SJO930" s="477"/>
      <c r="SJP930" s="477"/>
      <c r="SJQ930" s="477"/>
      <c r="SJR930" s="477"/>
      <c r="SJS930" s="477"/>
      <c r="SJT930" s="477"/>
      <c r="SJU930" s="477"/>
      <c r="SJV930" s="477"/>
      <c r="SJW930" s="477"/>
      <c r="SJX930" s="477"/>
      <c r="SJY930" s="477"/>
      <c r="SJZ930" s="477"/>
      <c r="SKA930" s="477"/>
      <c r="SKB930" s="477"/>
      <c r="SKC930" s="477"/>
      <c r="SKD930" s="477"/>
      <c r="SKE930" s="477"/>
      <c r="SKF930" s="477"/>
      <c r="SKG930" s="477"/>
      <c r="SKH930" s="477"/>
      <c r="SKI930" s="477"/>
      <c r="SKJ930" s="477"/>
      <c r="SKK930" s="477"/>
      <c r="SKL930" s="477"/>
      <c r="SKM930" s="477"/>
      <c r="SKN930" s="477"/>
      <c r="SKO930" s="477"/>
      <c r="SKP930" s="477"/>
      <c r="SKQ930" s="477"/>
      <c r="SKR930" s="477"/>
      <c r="SKS930" s="477"/>
      <c r="SKT930" s="477"/>
      <c r="SKU930" s="477"/>
      <c r="SKV930" s="477"/>
      <c r="SKW930" s="477"/>
      <c r="SKX930" s="477"/>
      <c r="SKY930" s="477"/>
      <c r="SKZ930" s="477"/>
      <c r="SLA930" s="477"/>
      <c r="SLB930" s="477"/>
      <c r="SLC930" s="477"/>
      <c r="SLD930" s="477"/>
      <c r="SLE930" s="477"/>
      <c r="SLF930" s="477"/>
      <c r="SLG930" s="477"/>
      <c r="SLH930" s="477"/>
      <c r="SLI930" s="477"/>
      <c r="SLJ930" s="477"/>
      <c r="SLK930" s="477"/>
      <c r="SLL930" s="477"/>
      <c r="SLM930" s="477"/>
      <c r="SLN930" s="477"/>
      <c r="SLO930" s="477"/>
      <c r="SLP930" s="477"/>
      <c r="SLQ930" s="477"/>
      <c r="SLR930" s="477"/>
      <c r="SLS930" s="477"/>
      <c r="SLT930" s="477"/>
      <c r="SLU930" s="477"/>
      <c r="SLV930" s="477"/>
      <c r="SLW930" s="477"/>
      <c r="SLX930" s="477"/>
      <c r="SLY930" s="477"/>
      <c r="SLZ930" s="477"/>
      <c r="SMA930" s="477"/>
      <c r="SMB930" s="477"/>
      <c r="SMC930" s="477"/>
      <c r="SMD930" s="477"/>
      <c r="SME930" s="477"/>
      <c r="SMF930" s="477"/>
      <c r="SMG930" s="477"/>
      <c r="SMH930" s="477"/>
      <c r="SMI930" s="477"/>
      <c r="SMJ930" s="477"/>
      <c r="SMK930" s="477"/>
      <c r="SML930" s="477"/>
      <c r="SMM930" s="477"/>
      <c r="SMN930" s="477"/>
      <c r="SMO930" s="477"/>
      <c r="SMP930" s="477"/>
      <c r="SMQ930" s="477"/>
      <c r="SMR930" s="477"/>
      <c r="SMS930" s="477"/>
      <c r="SMT930" s="477"/>
      <c r="SMU930" s="477"/>
      <c r="SMV930" s="477"/>
      <c r="SMW930" s="477"/>
      <c r="SMX930" s="477"/>
      <c r="SMY930" s="477"/>
      <c r="SMZ930" s="477"/>
      <c r="SNA930" s="477"/>
      <c r="SNB930" s="477"/>
      <c r="SNC930" s="477"/>
      <c r="SND930" s="477"/>
      <c r="SNE930" s="477"/>
      <c r="SNF930" s="477"/>
      <c r="SNG930" s="477"/>
      <c r="SNH930" s="477"/>
      <c r="SNI930" s="477"/>
      <c r="SNJ930" s="477"/>
      <c r="SNK930" s="477"/>
      <c r="SNL930" s="477"/>
      <c r="SNM930" s="477"/>
      <c r="SNN930" s="477"/>
      <c r="SNO930" s="477"/>
      <c r="SNP930" s="477"/>
      <c r="SNQ930" s="477"/>
      <c r="SNR930" s="477"/>
      <c r="SNS930" s="477"/>
      <c r="SNT930" s="477"/>
      <c r="SNU930" s="477"/>
      <c r="SNV930" s="477"/>
      <c r="SNW930" s="477"/>
      <c r="SNX930" s="477"/>
      <c r="SNY930" s="477"/>
      <c r="SNZ930" s="477"/>
      <c r="SOA930" s="477"/>
      <c r="SOB930" s="477"/>
      <c r="SOC930" s="477"/>
      <c r="SOD930" s="477"/>
      <c r="SOE930" s="477"/>
      <c r="SOF930" s="477"/>
      <c r="SOG930" s="477"/>
      <c r="SOH930" s="477"/>
      <c r="SOI930" s="477"/>
      <c r="SOJ930" s="477"/>
      <c r="SOK930" s="477"/>
      <c r="SOL930" s="477"/>
      <c r="SOM930" s="477"/>
      <c r="SON930" s="477"/>
      <c r="SOO930" s="477"/>
      <c r="SOP930" s="477"/>
      <c r="SOQ930" s="477"/>
      <c r="SOR930" s="477"/>
      <c r="SOS930" s="477"/>
      <c r="SOT930" s="477"/>
      <c r="SOU930" s="477"/>
      <c r="SOV930" s="477"/>
      <c r="SOW930" s="477"/>
      <c r="SOX930" s="477"/>
      <c r="SOY930" s="477"/>
      <c r="SOZ930" s="477"/>
      <c r="SPA930" s="477"/>
      <c r="SPB930" s="477"/>
      <c r="SPC930" s="477"/>
      <c r="SPD930" s="477"/>
      <c r="SPE930" s="477"/>
      <c r="SPF930" s="477"/>
      <c r="SPG930" s="477"/>
      <c r="SPH930" s="477"/>
      <c r="SPI930" s="477"/>
      <c r="SPJ930" s="477"/>
      <c r="SPK930" s="477"/>
      <c r="SPL930" s="477"/>
      <c r="SPM930" s="477"/>
      <c r="SPN930" s="477"/>
      <c r="SPO930" s="477"/>
      <c r="SPP930" s="477"/>
      <c r="SPQ930" s="477"/>
      <c r="SPR930" s="477"/>
      <c r="SPS930" s="477"/>
      <c r="SPT930" s="477"/>
      <c r="SPU930" s="477"/>
      <c r="SPV930" s="477"/>
      <c r="SPW930" s="477"/>
      <c r="SPX930" s="477"/>
      <c r="SPY930" s="477"/>
      <c r="SPZ930" s="477"/>
      <c r="SQA930" s="477"/>
      <c r="SQB930" s="477"/>
      <c r="SQC930" s="477"/>
      <c r="SQD930" s="477"/>
      <c r="SQE930" s="477"/>
      <c r="SQF930" s="477"/>
      <c r="SQG930" s="477"/>
      <c r="SQH930" s="477"/>
      <c r="SQI930" s="477"/>
      <c r="SQJ930" s="477"/>
      <c r="SQK930" s="477"/>
      <c r="SQL930" s="477"/>
      <c r="SQM930" s="477"/>
      <c r="SQN930" s="477"/>
      <c r="SQO930" s="477"/>
      <c r="SQP930" s="477"/>
      <c r="SQQ930" s="477"/>
      <c r="SQR930" s="477"/>
      <c r="SQS930" s="477"/>
      <c r="SQT930" s="477"/>
      <c r="SQU930" s="477"/>
      <c r="SQV930" s="477"/>
      <c r="SQW930" s="477"/>
      <c r="SQX930" s="477"/>
      <c r="SQY930" s="477"/>
      <c r="SQZ930" s="477"/>
      <c r="SRA930" s="477"/>
      <c r="SRB930" s="477"/>
      <c r="SRC930" s="477"/>
      <c r="SRD930" s="477"/>
      <c r="SRE930" s="477"/>
      <c r="SRF930" s="477"/>
      <c r="SRG930" s="477"/>
      <c r="SRH930" s="477"/>
      <c r="SRI930" s="477"/>
      <c r="SRJ930" s="477"/>
      <c r="SRK930" s="477"/>
      <c r="SRL930" s="477"/>
      <c r="SRM930" s="477"/>
      <c r="SRN930" s="477"/>
      <c r="SRO930" s="477"/>
      <c r="SRP930" s="477"/>
      <c r="SRQ930" s="477"/>
      <c r="SRR930" s="477"/>
      <c r="SRS930" s="477"/>
      <c r="SRT930" s="477"/>
      <c r="SRU930" s="477"/>
      <c r="SRV930" s="477"/>
      <c r="SRW930" s="477"/>
      <c r="SRX930" s="477"/>
      <c r="SRY930" s="477"/>
      <c r="SRZ930" s="477"/>
      <c r="SSA930" s="477"/>
      <c r="SSB930" s="477"/>
      <c r="SSC930" s="477"/>
      <c r="SSD930" s="477"/>
      <c r="SSE930" s="477"/>
      <c r="SSF930" s="477"/>
      <c r="SSG930" s="477"/>
      <c r="SSH930" s="477"/>
      <c r="SSI930" s="477"/>
      <c r="SSJ930" s="477"/>
      <c r="SSK930" s="477"/>
      <c r="SSL930" s="477"/>
      <c r="SSM930" s="477"/>
      <c r="SSN930" s="477"/>
      <c r="SSO930" s="477"/>
      <c r="SSP930" s="477"/>
      <c r="SSQ930" s="477"/>
      <c r="SSR930" s="477"/>
      <c r="SSS930" s="477"/>
      <c r="SST930" s="477"/>
      <c r="SSU930" s="477"/>
      <c r="SSV930" s="477"/>
      <c r="SSW930" s="477"/>
      <c r="SSX930" s="477"/>
      <c r="SSY930" s="477"/>
      <c r="SSZ930" s="477"/>
      <c r="STA930" s="477"/>
      <c r="STB930" s="477"/>
      <c r="STC930" s="477"/>
      <c r="STD930" s="477"/>
      <c r="STE930" s="477"/>
      <c r="STF930" s="477"/>
      <c r="STG930" s="477"/>
      <c r="STH930" s="477"/>
      <c r="STI930" s="477"/>
      <c r="STJ930" s="477"/>
      <c r="STK930" s="477"/>
      <c r="STL930" s="477"/>
      <c r="STM930" s="477"/>
      <c r="STN930" s="477"/>
      <c r="STO930" s="477"/>
      <c r="STP930" s="477"/>
      <c r="STQ930" s="477"/>
      <c r="STR930" s="477"/>
      <c r="STS930" s="477"/>
      <c r="STT930" s="477"/>
      <c r="STU930" s="477"/>
      <c r="STV930" s="477"/>
      <c r="STW930" s="477"/>
      <c r="STX930" s="477"/>
      <c r="STY930" s="477"/>
      <c r="STZ930" s="477"/>
      <c r="SUA930" s="477"/>
      <c r="SUB930" s="477"/>
      <c r="SUC930" s="477"/>
      <c r="SUD930" s="477"/>
      <c r="SUE930" s="477"/>
      <c r="SUF930" s="477"/>
      <c r="SUG930" s="477"/>
      <c r="SUH930" s="477"/>
      <c r="SUI930" s="477"/>
      <c r="SUJ930" s="477"/>
      <c r="SUK930" s="477"/>
      <c r="SUL930" s="477"/>
      <c r="SUM930" s="477"/>
      <c r="SUN930" s="477"/>
      <c r="SUO930" s="477"/>
      <c r="SUP930" s="477"/>
      <c r="SUQ930" s="477"/>
      <c r="SUR930" s="477"/>
      <c r="SUS930" s="477"/>
      <c r="SUT930" s="477"/>
      <c r="SUU930" s="477"/>
      <c r="SUV930" s="477"/>
      <c r="SUW930" s="477"/>
      <c r="SUX930" s="477"/>
      <c r="SUY930" s="477"/>
      <c r="SUZ930" s="477"/>
      <c r="SVA930" s="477"/>
      <c r="SVB930" s="477"/>
      <c r="SVC930" s="477"/>
      <c r="SVD930" s="477"/>
      <c r="SVE930" s="477"/>
      <c r="SVF930" s="477"/>
      <c r="SVG930" s="477"/>
      <c r="SVH930" s="477"/>
      <c r="SVI930" s="477"/>
      <c r="SVJ930" s="477"/>
      <c r="SVK930" s="477"/>
      <c r="SVL930" s="477"/>
      <c r="SVM930" s="477"/>
      <c r="SVN930" s="477"/>
      <c r="SVO930" s="477"/>
      <c r="SVP930" s="477"/>
      <c r="SVQ930" s="477"/>
      <c r="SVR930" s="477"/>
      <c r="SVS930" s="477"/>
      <c r="SVT930" s="477"/>
      <c r="SVU930" s="477"/>
      <c r="SVV930" s="477"/>
      <c r="SVW930" s="477"/>
      <c r="SVX930" s="477"/>
      <c r="SVY930" s="477"/>
      <c r="SVZ930" s="477"/>
      <c r="SWA930" s="477"/>
      <c r="SWB930" s="477"/>
      <c r="SWC930" s="477"/>
      <c r="SWD930" s="477"/>
      <c r="SWE930" s="477"/>
      <c r="SWF930" s="477"/>
      <c r="SWG930" s="477"/>
      <c r="SWH930" s="477"/>
      <c r="SWI930" s="477"/>
      <c r="SWJ930" s="477"/>
      <c r="SWK930" s="477"/>
      <c r="SWL930" s="477"/>
      <c r="SWM930" s="477"/>
      <c r="SWN930" s="477"/>
      <c r="SWO930" s="477"/>
      <c r="SWP930" s="477"/>
      <c r="SWQ930" s="477"/>
      <c r="SWR930" s="477"/>
      <c r="SWS930" s="477"/>
      <c r="SWT930" s="477"/>
      <c r="SWU930" s="477"/>
      <c r="SWV930" s="477"/>
      <c r="SWW930" s="477"/>
      <c r="SWX930" s="477"/>
      <c r="SWY930" s="477"/>
      <c r="SWZ930" s="477"/>
      <c r="SXA930" s="477"/>
      <c r="SXB930" s="477"/>
      <c r="SXC930" s="477"/>
      <c r="SXD930" s="477"/>
      <c r="SXE930" s="477"/>
      <c r="SXF930" s="477"/>
      <c r="SXG930" s="477"/>
      <c r="SXH930" s="477"/>
      <c r="SXI930" s="477"/>
      <c r="SXJ930" s="477"/>
      <c r="SXK930" s="477"/>
      <c r="SXL930" s="477"/>
      <c r="SXM930" s="477"/>
      <c r="SXN930" s="477"/>
      <c r="SXO930" s="477"/>
      <c r="SXP930" s="477"/>
      <c r="SXQ930" s="477"/>
      <c r="SXR930" s="477"/>
      <c r="SXS930" s="477"/>
      <c r="SXT930" s="477"/>
      <c r="SXU930" s="477"/>
      <c r="SXV930" s="477"/>
      <c r="SXW930" s="477"/>
      <c r="SXX930" s="477"/>
      <c r="SXY930" s="477"/>
      <c r="SXZ930" s="477"/>
      <c r="SYA930" s="477"/>
      <c r="SYB930" s="477"/>
      <c r="SYC930" s="477"/>
      <c r="SYD930" s="477"/>
      <c r="SYE930" s="477"/>
      <c r="SYF930" s="477"/>
      <c r="SYG930" s="477"/>
      <c r="SYH930" s="477"/>
      <c r="SYI930" s="477"/>
      <c r="SYJ930" s="477"/>
      <c r="SYK930" s="477"/>
      <c r="SYL930" s="477"/>
      <c r="SYM930" s="477"/>
      <c r="SYN930" s="477"/>
      <c r="SYO930" s="477"/>
      <c r="SYP930" s="477"/>
      <c r="SYQ930" s="477"/>
      <c r="SYR930" s="477"/>
      <c r="SYS930" s="477"/>
      <c r="SYT930" s="477"/>
      <c r="SYU930" s="477"/>
      <c r="SYV930" s="477"/>
      <c r="SYW930" s="477"/>
      <c r="SYX930" s="477"/>
      <c r="SYY930" s="477"/>
      <c r="SYZ930" s="477"/>
      <c r="SZA930" s="477"/>
      <c r="SZB930" s="477"/>
      <c r="SZC930" s="477"/>
      <c r="SZD930" s="477"/>
      <c r="SZE930" s="477"/>
      <c r="SZF930" s="477"/>
      <c r="SZG930" s="477"/>
      <c r="SZH930" s="477"/>
      <c r="SZI930" s="477"/>
      <c r="SZJ930" s="477"/>
      <c r="SZK930" s="477"/>
      <c r="SZL930" s="477"/>
      <c r="SZM930" s="477"/>
      <c r="SZN930" s="477"/>
      <c r="SZO930" s="477"/>
      <c r="SZP930" s="477"/>
      <c r="SZQ930" s="477"/>
      <c r="SZR930" s="477"/>
      <c r="SZS930" s="477"/>
      <c r="SZT930" s="477"/>
      <c r="SZU930" s="477"/>
      <c r="SZV930" s="477"/>
      <c r="SZW930" s="477"/>
      <c r="SZX930" s="477"/>
      <c r="SZY930" s="477"/>
      <c r="SZZ930" s="477"/>
      <c r="TAA930" s="477"/>
      <c r="TAB930" s="477"/>
      <c r="TAC930" s="477"/>
      <c r="TAD930" s="477"/>
      <c r="TAE930" s="477"/>
      <c r="TAF930" s="477"/>
      <c r="TAG930" s="477"/>
      <c r="TAH930" s="477"/>
      <c r="TAI930" s="477"/>
      <c r="TAJ930" s="477"/>
      <c r="TAK930" s="477"/>
      <c r="TAL930" s="477"/>
      <c r="TAM930" s="477"/>
      <c r="TAN930" s="477"/>
      <c r="TAO930" s="477"/>
      <c r="TAP930" s="477"/>
      <c r="TAQ930" s="477"/>
      <c r="TAR930" s="477"/>
      <c r="TAS930" s="477"/>
      <c r="TAT930" s="477"/>
      <c r="TAU930" s="477"/>
      <c r="TAV930" s="477"/>
      <c r="TAW930" s="477"/>
      <c r="TAX930" s="477"/>
      <c r="TAY930" s="477"/>
      <c r="TAZ930" s="477"/>
      <c r="TBA930" s="477"/>
      <c r="TBB930" s="477"/>
      <c r="TBC930" s="477"/>
      <c r="TBD930" s="477"/>
      <c r="TBE930" s="477"/>
      <c r="TBF930" s="477"/>
      <c r="TBG930" s="477"/>
      <c r="TBH930" s="477"/>
      <c r="TBI930" s="477"/>
      <c r="TBJ930" s="477"/>
      <c r="TBK930" s="477"/>
      <c r="TBL930" s="477"/>
      <c r="TBM930" s="477"/>
      <c r="TBN930" s="477"/>
      <c r="TBO930" s="477"/>
      <c r="TBP930" s="477"/>
      <c r="TBQ930" s="477"/>
      <c r="TBR930" s="477"/>
      <c r="TBS930" s="477"/>
      <c r="TBT930" s="477"/>
      <c r="TBU930" s="477"/>
      <c r="TBV930" s="477"/>
      <c r="TBW930" s="477"/>
      <c r="TBX930" s="477"/>
      <c r="TBY930" s="477"/>
      <c r="TBZ930" s="477"/>
      <c r="TCA930" s="477"/>
      <c r="TCB930" s="477"/>
      <c r="TCC930" s="477"/>
      <c r="TCD930" s="477"/>
      <c r="TCE930" s="477"/>
      <c r="TCF930" s="477"/>
      <c r="TCG930" s="477"/>
      <c r="TCH930" s="477"/>
      <c r="TCI930" s="477"/>
      <c r="TCJ930" s="477"/>
      <c r="TCK930" s="477"/>
      <c r="TCL930" s="477"/>
      <c r="TCM930" s="477"/>
      <c r="TCN930" s="477"/>
      <c r="TCO930" s="477"/>
      <c r="TCP930" s="477"/>
      <c r="TCQ930" s="477"/>
      <c r="TCR930" s="477"/>
      <c r="TCS930" s="477"/>
      <c r="TCT930" s="477"/>
      <c r="TCU930" s="477"/>
      <c r="TCV930" s="477"/>
      <c r="TCW930" s="477"/>
      <c r="TCX930" s="477"/>
      <c r="TCY930" s="477"/>
      <c r="TCZ930" s="477"/>
      <c r="TDA930" s="477"/>
      <c r="TDB930" s="477"/>
      <c r="TDC930" s="477"/>
      <c r="TDD930" s="477"/>
      <c r="TDE930" s="477"/>
      <c r="TDF930" s="477"/>
      <c r="TDG930" s="477"/>
      <c r="TDH930" s="477"/>
      <c r="TDI930" s="477"/>
      <c r="TDJ930" s="477"/>
      <c r="TDK930" s="477"/>
      <c r="TDL930" s="477"/>
      <c r="TDM930" s="477"/>
      <c r="TDN930" s="477"/>
      <c r="TDO930" s="477"/>
      <c r="TDP930" s="477"/>
      <c r="TDQ930" s="477"/>
      <c r="TDR930" s="477"/>
      <c r="TDS930" s="477"/>
      <c r="TDT930" s="477"/>
      <c r="TDU930" s="477"/>
      <c r="TDV930" s="477"/>
      <c r="TDW930" s="477"/>
      <c r="TDX930" s="477"/>
      <c r="TDY930" s="477"/>
      <c r="TDZ930" s="477"/>
      <c r="TEA930" s="477"/>
      <c r="TEB930" s="477"/>
      <c r="TEC930" s="477"/>
      <c r="TED930" s="477"/>
      <c r="TEE930" s="477"/>
      <c r="TEF930" s="477"/>
      <c r="TEG930" s="477"/>
      <c r="TEH930" s="477"/>
      <c r="TEI930" s="477"/>
      <c r="TEJ930" s="477"/>
      <c r="TEK930" s="477"/>
      <c r="TEL930" s="477"/>
      <c r="TEM930" s="477"/>
      <c r="TEN930" s="477"/>
      <c r="TEO930" s="477"/>
      <c r="TEP930" s="477"/>
      <c r="TEQ930" s="477"/>
      <c r="TER930" s="477"/>
      <c r="TES930" s="477"/>
      <c r="TET930" s="477"/>
      <c r="TEU930" s="477"/>
      <c r="TEV930" s="477"/>
      <c r="TEW930" s="477"/>
      <c r="TEX930" s="477"/>
      <c r="TEY930" s="477"/>
      <c r="TEZ930" s="477"/>
      <c r="TFA930" s="477"/>
      <c r="TFB930" s="477"/>
      <c r="TFC930" s="477"/>
      <c r="TFD930" s="477"/>
      <c r="TFE930" s="477"/>
      <c r="TFF930" s="477"/>
      <c r="TFG930" s="477"/>
      <c r="TFH930" s="477"/>
      <c r="TFI930" s="477"/>
      <c r="TFJ930" s="477"/>
      <c r="TFK930" s="477"/>
      <c r="TFL930" s="477"/>
      <c r="TFM930" s="477"/>
      <c r="TFN930" s="477"/>
      <c r="TFO930" s="477"/>
      <c r="TFP930" s="477"/>
      <c r="TFQ930" s="477"/>
      <c r="TFR930" s="477"/>
      <c r="TFS930" s="477"/>
      <c r="TFT930" s="477"/>
      <c r="TFU930" s="477"/>
      <c r="TFV930" s="477"/>
      <c r="TFW930" s="477"/>
      <c r="TFX930" s="477"/>
      <c r="TFY930" s="477"/>
      <c r="TFZ930" s="477"/>
      <c r="TGA930" s="477"/>
      <c r="TGB930" s="477"/>
      <c r="TGC930" s="477"/>
      <c r="TGD930" s="477"/>
      <c r="TGE930" s="477"/>
      <c r="TGF930" s="477"/>
      <c r="TGG930" s="477"/>
      <c r="TGH930" s="477"/>
      <c r="TGI930" s="477"/>
      <c r="TGJ930" s="477"/>
      <c r="TGK930" s="477"/>
      <c r="TGL930" s="477"/>
      <c r="TGM930" s="477"/>
      <c r="TGN930" s="477"/>
      <c r="TGO930" s="477"/>
      <c r="TGP930" s="477"/>
      <c r="TGQ930" s="477"/>
      <c r="TGR930" s="477"/>
      <c r="TGS930" s="477"/>
      <c r="TGT930" s="477"/>
      <c r="TGU930" s="477"/>
      <c r="TGV930" s="477"/>
      <c r="TGW930" s="477"/>
      <c r="TGX930" s="477"/>
      <c r="TGY930" s="477"/>
      <c r="TGZ930" s="477"/>
      <c r="THA930" s="477"/>
      <c r="THB930" s="477"/>
      <c r="THC930" s="477"/>
      <c r="THD930" s="477"/>
      <c r="THE930" s="477"/>
      <c r="THF930" s="477"/>
      <c r="THG930" s="477"/>
      <c r="THH930" s="477"/>
      <c r="THI930" s="477"/>
      <c r="THJ930" s="477"/>
      <c r="THK930" s="477"/>
      <c r="THL930" s="477"/>
      <c r="THM930" s="477"/>
      <c r="THN930" s="477"/>
      <c r="THO930" s="477"/>
      <c r="THP930" s="477"/>
      <c r="THQ930" s="477"/>
      <c r="THR930" s="477"/>
      <c r="THS930" s="477"/>
      <c r="THT930" s="477"/>
      <c r="THU930" s="477"/>
      <c r="THV930" s="477"/>
      <c r="THW930" s="477"/>
      <c r="THX930" s="477"/>
      <c r="THY930" s="477"/>
      <c r="THZ930" s="477"/>
      <c r="TIA930" s="477"/>
      <c r="TIB930" s="477"/>
      <c r="TIC930" s="477"/>
      <c r="TID930" s="477"/>
      <c r="TIE930" s="477"/>
      <c r="TIF930" s="477"/>
      <c r="TIG930" s="477"/>
      <c r="TIH930" s="477"/>
      <c r="TII930" s="477"/>
      <c r="TIJ930" s="477"/>
      <c r="TIK930" s="477"/>
      <c r="TIL930" s="477"/>
      <c r="TIM930" s="477"/>
      <c r="TIN930" s="477"/>
      <c r="TIO930" s="477"/>
      <c r="TIP930" s="477"/>
      <c r="TIQ930" s="477"/>
      <c r="TIR930" s="477"/>
      <c r="TIS930" s="477"/>
      <c r="TIT930" s="477"/>
      <c r="TIU930" s="477"/>
      <c r="TIV930" s="477"/>
      <c r="TIW930" s="477"/>
      <c r="TIX930" s="477"/>
      <c r="TIY930" s="477"/>
      <c r="TIZ930" s="477"/>
      <c r="TJA930" s="477"/>
      <c r="TJB930" s="477"/>
      <c r="TJC930" s="477"/>
      <c r="TJD930" s="477"/>
      <c r="TJE930" s="477"/>
      <c r="TJF930" s="477"/>
      <c r="TJG930" s="477"/>
      <c r="TJH930" s="477"/>
      <c r="TJI930" s="477"/>
      <c r="TJJ930" s="477"/>
      <c r="TJK930" s="477"/>
      <c r="TJL930" s="477"/>
      <c r="TJM930" s="477"/>
      <c r="TJN930" s="477"/>
      <c r="TJO930" s="477"/>
      <c r="TJP930" s="477"/>
      <c r="TJQ930" s="477"/>
      <c r="TJR930" s="477"/>
      <c r="TJS930" s="477"/>
      <c r="TJT930" s="477"/>
      <c r="TJU930" s="477"/>
      <c r="TJV930" s="477"/>
      <c r="TJW930" s="477"/>
      <c r="TJX930" s="477"/>
      <c r="TJY930" s="477"/>
      <c r="TJZ930" s="477"/>
      <c r="TKA930" s="477"/>
      <c r="TKB930" s="477"/>
      <c r="TKC930" s="477"/>
      <c r="TKD930" s="477"/>
      <c r="TKE930" s="477"/>
      <c r="TKF930" s="477"/>
      <c r="TKG930" s="477"/>
      <c r="TKH930" s="477"/>
      <c r="TKI930" s="477"/>
      <c r="TKJ930" s="477"/>
      <c r="TKK930" s="477"/>
      <c r="TKL930" s="477"/>
      <c r="TKM930" s="477"/>
      <c r="TKN930" s="477"/>
      <c r="TKO930" s="477"/>
      <c r="TKP930" s="477"/>
      <c r="TKQ930" s="477"/>
      <c r="TKR930" s="477"/>
      <c r="TKS930" s="477"/>
      <c r="TKT930" s="477"/>
      <c r="TKU930" s="477"/>
      <c r="TKV930" s="477"/>
      <c r="TKW930" s="477"/>
      <c r="TKX930" s="477"/>
      <c r="TKY930" s="477"/>
      <c r="TKZ930" s="477"/>
      <c r="TLA930" s="477"/>
      <c r="TLB930" s="477"/>
      <c r="TLC930" s="477"/>
      <c r="TLD930" s="477"/>
      <c r="TLE930" s="477"/>
      <c r="TLF930" s="477"/>
      <c r="TLG930" s="477"/>
      <c r="TLH930" s="477"/>
      <c r="TLI930" s="477"/>
      <c r="TLJ930" s="477"/>
      <c r="TLK930" s="477"/>
      <c r="TLL930" s="477"/>
      <c r="TLM930" s="477"/>
      <c r="TLN930" s="477"/>
      <c r="TLO930" s="477"/>
      <c r="TLP930" s="477"/>
      <c r="TLQ930" s="477"/>
      <c r="TLR930" s="477"/>
      <c r="TLS930" s="477"/>
      <c r="TLT930" s="477"/>
      <c r="TLU930" s="477"/>
      <c r="TLV930" s="477"/>
      <c r="TLW930" s="477"/>
      <c r="TLX930" s="477"/>
      <c r="TLY930" s="477"/>
      <c r="TLZ930" s="477"/>
      <c r="TMA930" s="477"/>
      <c r="TMB930" s="477"/>
      <c r="TMC930" s="477"/>
      <c r="TMD930" s="477"/>
      <c r="TME930" s="477"/>
      <c r="TMF930" s="477"/>
      <c r="TMG930" s="477"/>
      <c r="TMH930" s="477"/>
      <c r="TMI930" s="477"/>
      <c r="TMJ930" s="477"/>
      <c r="TMK930" s="477"/>
      <c r="TML930" s="477"/>
      <c r="TMM930" s="477"/>
      <c r="TMN930" s="477"/>
      <c r="TMO930" s="477"/>
      <c r="TMP930" s="477"/>
      <c r="TMQ930" s="477"/>
      <c r="TMR930" s="477"/>
      <c r="TMS930" s="477"/>
      <c r="TMT930" s="477"/>
      <c r="TMU930" s="477"/>
      <c r="TMV930" s="477"/>
      <c r="TMW930" s="477"/>
      <c r="TMX930" s="477"/>
      <c r="TMY930" s="477"/>
      <c r="TMZ930" s="477"/>
      <c r="TNA930" s="477"/>
      <c r="TNB930" s="477"/>
      <c r="TNC930" s="477"/>
      <c r="TND930" s="477"/>
      <c r="TNE930" s="477"/>
      <c r="TNF930" s="477"/>
      <c r="TNG930" s="477"/>
      <c r="TNH930" s="477"/>
      <c r="TNI930" s="477"/>
      <c r="TNJ930" s="477"/>
      <c r="TNK930" s="477"/>
      <c r="TNL930" s="477"/>
      <c r="TNM930" s="477"/>
      <c r="TNN930" s="477"/>
      <c r="TNO930" s="477"/>
      <c r="TNP930" s="477"/>
      <c r="TNQ930" s="477"/>
      <c r="TNR930" s="477"/>
      <c r="TNS930" s="477"/>
      <c r="TNT930" s="477"/>
      <c r="TNU930" s="477"/>
      <c r="TNV930" s="477"/>
      <c r="TNW930" s="477"/>
      <c r="TNX930" s="477"/>
      <c r="TNY930" s="477"/>
      <c r="TNZ930" s="477"/>
      <c r="TOA930" s="477"/>
      <c r="TOB930" s="477"/>
      <c r="TOC930" s="477"/>
      <c r="TOD930" s="477"/>
      <c r="TOE930" s="477"/>
      <c r="TOF930" s="477"/>
      <c r="TOG930" s="477"/>
      <c r="TOH930" s="477"/>
      <c r="TOI930" s="477"/>
      <c r="TOJ930" s="477"/>
      <c r="TOK930" s="477"/>
      <c r="TOL930" s="477"/>
      <c r="TOM930" s="477"/>
      <c r="TON930" s="477"/>
      <c r="TOO930" s="477"/>
      <c r="TOP930" s="477"/>
      <c r="TOQ930" s="477"/>
      <c r="TOR930" s="477"/>
      <c r="TOS930" s="477"/>
      <c r="TOT930" s="477"/>
      <c r="TOU930" s="477"/>
      <c r="TOV930" s="477"/>
      <c r="TOW930" s="477"/>
      <c r="TOX930" s="477"/>
      <c r="TOY930" s="477"/>
      <c r="TOZ930" s="477"/>
      <c r="TPA930" s="477"/>
      <c r="TPB930" s="477"/>
      <c r="TPC930" s="477"/>
      <c r="TPD930" s="477"/>
      <c r="TPE930" s="477"/>
      <c r="TPF930" s="477"/>
      <c r="TPG930" s="477"/>
      <c r="TPH930" s="477"/>
      <c r="TPI930" s="477"/>
      <c r="TPJ930" s="477"/>
      <c r="TPK930" s="477"/>
      <c r="TPL930" s="477"/>
      <c r="TPM930" s="477"/>
      <c r="TPN930" s="477"/>
      <c r="TPO930" s="477"/>
      <c r="TPP930" s="477"/>
      <c r="TPQ930" s="477"/>
      <c r="TPR930" s="477"/>
      <c r="TPS930" s="477"/>
      <c r="TPT930" s="477"/>
      <c r="TPU930" s="477"/>
      <c r="TPV930" s="477"/>
      <c r="TPW930" s="477"/>
      <c r="TPX930" s="477"/>
      <c r="TPY930" s="477"/>
      <c r="TPZ930" s="477"/>
      <c r="TQA930" s="477"/>
      <c r="TQB930" s="477"/>
      <c r="TQC930" s="477"/>
      <c r="TQD930" s="477"/>
      <c r="TQE930" s="477"/>
      <c r="TQF930" s="477"/>
      <c r="TQG930" s="477"/>
      <c r="TQH930" s="477"/>
      <c r="TQI930" s="477"/>
      <c r="TQJ930" s="477"/>
      <c r="TQK930" s="477"/>
      <c r="TQL930" s="477"/>
      <c r="TQM930" s="477"/>
      <c r="TQN930" s="477"/>
      <c r="TQO930" s="477"/>
      <c r="TQP930" s="477"/>
      <c r="TQQ930" s="477"/>
      <c r="TQR930" s="477"/>
      <c r="TQS930" s="477"/>
      <c r="TQT930" s="477"/>
      <c r="TQU930" s="477"/>
      <c r="TQV930" s="477"/>
      <c r="TQW930" s="477"/>
      <c r="TQX930" s="477"/>
      <c r="TQY930" s="477"/>
      <c r="TQZ930" s="477"/>
      <c r="TRA930" s="477"/>
      <c r="TRB930" s="477"/>
      <c r="TRC930" s="477"/>
      <c r="TRD930" s="477"/>
      <c r="TRE930" s="477"/>
      <c r="TRF930" s="477"/>
      <c r="TRG930" s="477"/>
      <c r="TRH930" s="477"/>
      <c r="TRI930" s="477"/>
      <c r="TRJ930" s="477"/>
      <c r="TRK930" s="477"/>
      <c r="TRL930" s="477"/>
      <c r="TRM930" s="477"/>
      <c r="TRN930" s="477"/>
      <c r="TRO930" s="477"/>
      <c r="TRP930" s="477"/>
      <c r="TRQ930" s="477"/>
      <c r="TRR930" s="477"/>
      <c r="TRS930" s="477"/>
      <c r="TRT930" s="477"/>
      <c r="TRU930" s="477"/>
      <c r="TRV930" s="477"/>
      <c r="TRW930" s="477"/>
      <c r="TRX930" s="477"/>
      <c r="TRY930" s="477"/>
      <c r="TRZ930" s="477"/>
      <c r="TSA930" s="477"/>
      <c r="TSB930" s="477"/>
      <c r="TSC930" s="477"/>
      <c r="TSD930" s="477"/>
      <c r="TSE930" s="477"/>
      <c r="TSF930" s="477"/>
      <c r="TSG930" s="477"/>
      <c r="TSH930" s="477"/>
      <c r="TSI930" s="477"/>
      <c r="TSJ930" s="477"/>
      <c r="TSK930" s="477"/>
      <c r="TSL930" s="477"/>
      <c r="TSM930" s="477"/>
      <c r="TSN930" s="477"/>
      <c r="TSO930" s="477"/>
      <c r="TSP930" s="477"/>
      <c r="TSQ930" s="477"/>
      <c r="TSR930" s="477"/>
      <c r="TSS930" s="477"/>
      <c r="TST930" s="477"/>
      <c r="TSU930" s="477"/>
      <c r="TSV930" s="477"/>
      <c r="TSW930" s="477"/>
      <c r="TSX930" s="477"/>
      <c r="TSY930" s="477"/>
      <c r="TSZ930" s="477"/>
      <c r="TTA930" s="477"/>
      <c r="TTB930" s="477"/>
      <c r="TTC930" s="477"/>
      <c r="TTD930" s="477"/>
      <c r="TTE930" s="477"/>
      <c r="TTF930" s="477"/>
      <c r="TTG930" s="477"/>
      <c r="TTH930" s="477"/>
      <c r="TTI930" s="477"/>
      <c r="TTJ930" s="477"/>
      <c r="TTK930" s="477"/>
      <c r="TTL930" s="477"/>
      <c r="TTM930" s="477"/>
      <c r="TTN930" s="477"/>
      <c r="TTO930" s="477"/>
      <c r="TTP930" s="477"/>
      <c r="TTQ930" s="477"/>
      <c r="TTR930" s="477"/>
      <c r="TTS930" s="477"/>
      <c r="TTT930" s="477"/>
      <c r="TTU930" s="477"/>
      <c r="TTV930" s="477"/>
      <c r="TTW930" s="477"/>
      <c r="TTX930" s="477"/>
      <c r="TTY930" s="477"/>
      <c r="TTZ930" s="477"/>
      <c r="TUA930" s="477"/>
      <c r="TUB930" s="477"/>
      <c r="TUC930" s="477"/>
      <c r="TUD930" s="477"/>
      <c r="TUE930" s="477"/>
      <c r="TUF930" s="477"/>
      <c r="TUG930" s="477"/>
      <c r="TUH930" s="477"/>
      <c r="TUI930" s="477"/>
      <c r="TUJ930" s="477"/>
      <c r="TUK930" s="477"/>
      <c r="TUL930" s="477"/>
      <c r="TUM930" s="477"/>
      <c r="TUN930" s="477"/>
      <c r="TUO930" s="477"/>
      <c r="TUP930" s="477"/>
      <c r="TUQ930" s="477"/>
      <c r="TUR930" s="477"/>
      <c r="TUS930" s="477"/>
      <c r="TUT930" s="477"/>
      <c r="TUU930" s="477"/>
      <c r="TUV930" s="477"/>
      <c r="TUW930" s="477"/>
      <c r="TUX930" s="477"/>
      <c r="TUY930" s="477"/>
      <c r="TUZ930" s="477"/>
      <c r="TVA930" s="477"/>
      <c r="TVB930" s="477"/>
      <c r="TVC930" s="477"/>
      <c r="TVD930" s="477"/>
      <c r="TVE930" s="477"/>
      <c r="TVF930" s="477"/>
      <c r="TVG930" s="477"/>
      <c r="TVH930" s="477"/>
      <c r="TVI930" s="477"/>
      <c r="TVJ930" s="477"/>
      <c r="TVK930" s="477"/>
      <c r="TVL930" s="477"/>
      <c r="TVM930" s="477"/>
      <c r="TVN930" s="477"/>
      <c r="TVO930" s="477"/>
      <c r="TVP930" s="477"/>
      <c r="TVQ930" s="477"/>
      <c r="TVR930" s="477"/>
      <c r="TVS930" s="477"/>
      <c r="TVT930" s="477"/>
      <c r="TVU930" s="477"/>
      <c r="TVV930" s="477"/>
      <c r="TVW930" s="477"/>
      <c r="TVX930" s="477"/>
      <c r="TVY930" s="477"/>
      <c r="TVZ930" s="477"/>
      <c r="TWA930" s="477"/>
      <c r="TWB930" s="477"/>
      <c r="TWC930" s="477"/>
      <c r="TWD930" s="477"/>
      <c r="TWE930" s="477"/>
      <c r="TWF930" s="477"/>
      <c r="TWG930" s="477"/>
      <c r="TWH930" s="477"/>
      <c r="TWI930" s="477"/>
      <c r="TWJ930" s="477"/>
      <c r="TWK930" s="477"/>
      <c r="TWL930" s="477"/>
      <c r="TWM930" s="477"/>
      <c r="TWN930" s="477"/>
      <c r="TWO930" s="477"/>
      <c r="TWP930" s="477"/>
      <c r="TWQ930" s="477"/>
      <c r="TWR930" s="477"/>
      <c r="TWS930" s="477"/>
      <c r="TWT930" s="477"/>
      <c r="TWU930" s="477"/>
      <c r="TWV930" s="477"/>
      <c r="TWW930" s="477"/>
      <c r="TWX930" s="477"/>
      <c r="TWY930" s="477"/>
      <c r="TWZ930" s="477"/>
      <c r="TXA930" s="477"/>
      <c r="TXB930" s="477"/>
      <c r="TXC930" s="477"/>
      <c r="TXD930" s="477"/>
      <c r="TXE930" s="477"/>
      <c r="TXF930" s="477"/>
      <c r="TXG930" s="477"/>
      <c r="TXH930" s="477"/>
      <c r="TXI930" s="477"/>
      <c r="TXJ930" s="477"/>
      <c r="TXK930" s="477"/>
      <c r="TXL930" s="477"/>
      <c r="TXM930" s="477"/>
      <c r="TXN930" s="477"/>
      <c r="TXO930" s="477"/>
      <c r="TXP930" s="477"/>
      <c r="TXQ930" s="477"/>
      <c r="TXR930" s="477"/>
      <c r="TXS930" s="477"/>
      <c r="TXT930" s="477"/>
      <c r="TXU930" s="477"/>
      <c r="TXV930" s="477"/>
      <c r="TXW930" s="477"/>
      <c r="TXX930" s="477"/>
      <c r="TXY930" s="477"/>
      <c r="TXZ930" s="477"/>
      <c r="TYA930" s="477"/>
      <c r="TYB930" s="477"/>
      <c r="TYC930" s="477"/>
      <c r="TYD930" s="477"/>
      <c r="TYE930" s="477"/>
      <c r="TYF930" s="477"/>
      <c r="TYG930" s="477"/>
      <c r="TYH930" s="477"/>
      <c r="TYI930" s="477"/>
      <c r="TYJ930" s="477"/>
      <c r="TYK930" s="477"/>
      <c r="TYL930" s="477"/>
      <c r="TYM930" s="477"/>
      <c r="TYN930" s="477"/>
      <c r="TYO930" s="477"/>
      <c r="TYP930" s="477"/>
      <c r="TYQ930" s="477"/>
      <c r="TYR930" s="477"/>
      <c r="TYS930" s="477"/>
      <c r="TYT930" s="477"/>
      <c r="TYU930" s="477"/>
      <c r="TYV930" s="477"/>
      <c r="TYW930" s="477"/>
      <c r="TYX930" s="477"/>
      <c r="TYY930" s="477"/>
      <c r="TYZ930" s="477"/>
      <c r="TZA930" s="477"/>
      <c r="TZB930" s="477"/>
      <c r="TZC930" s="477"/>
      <c r="TZD930" s="477"/>
      <c r="TZE930" s="477"/>
      <c r="TZF930" s="477"/>
      <c r="TZG930" s="477"/>
      <c r="TZH930" s="477"/>
      <c r="TZI930" s="477"/>
      <c r="TZJ930" s="477"/>
      <c r="TZK930" s="477"/>
      <c r="TZL930" s="477"/>
      <c r="TZM930" s="477"/>
      <c r="TZN930" s="477"/>
      <c r="TZO930" s="477"/>
      <c r="TZP930" s="477"/>
      <c r="TZQ930" s="477"/>
      <c r="TZR930" s="477"/>
      <c r="TZS930" s="477"/>
      <c r="TZT930" s="477"/>
      <c r="TZU930" s="477"/>
      <c r="TZV930" s="477"/>
      <c r="TZW930" s="477"/>
      <c r="TZX930" s="477"/>
      <c r="TZY930" s="477"/>
      <c r="TZZ930" s="477"/>
      <c r="UAA930" s="477"/>
      <c r="UAB930" s="477"/>
      <c r="UAC930" s="477"/>
      <c r="UAD930" s="477"/>
      <c r="UAE930" s="477"/>
      <c r="UAF930" s="477"/>
      <c r="UAG930" s="477"/>
      <c r="UAH930" s="477"/>
      <c r="UAI930" s="477"/>
      <c r="UAJ930" s="477"/>
      <c r="UAK930" s="477"/>
      <c r="UAL930" s="477"/>
      <c r="UAM930" s="477"/>
      <c r="UAN930" s="477"/>
      <c r="UAO930" s="477"/>
      <c r="UAP930" s="477"/>
      <c r="UAQ930" s="477"/>
      <c r="UAR930" s="477"/>
      <c r="UAS930" s="477"/>
      <c r="UAT930" s="477"/>
      <c r="UAU930" s="477"/>
      <c r="UAV930" s="477"/>
      <c r="UAW930" s="477"/>
      <c r="UAX930" s="477"/>
      <c r="UAY930" s="477"/>
      <c r="UAZ930" s="477"/>
      <c r="UBA930" s="477"/>
      <c r="UBB930" s="477"/>
      <c r="UBC930" s="477"/>
      <c r="UBD930" s="477"/>
      <c r="UBE930" s="477"/>
      <c r="UBF930" s="477"/>
      <c r="UBG930" s="477"/>
      <c r="UBH930" s="477"/>
      <c r="UBI930" s="477"/>
      <c r="UBJ930" s="477"/>
      <c r="UBK930" s="477"/>
      <c r="UBL930" s="477"/>
      <c r="UBM930" s="477"/>
      <c r="UBN930" s="477"/>
      <c r="UBO930" s="477"/>
      <c r="UBP930" s="477"/>
      <c r="UBQ930" s="477"/>
      <c r="UBR930" s="477"/>
      <c r="UBS930" s="477"/>
      <c r="UBT930" s="477"/>
      <c r="UBU930" s="477"/>
      <c r="UBV930" s="477"/>
      <c r="UBW930" s="477"/>
      <c r="UBX930" s="477"/>
      <c r="UBY930" s="477"/>
      <c r="UBZ930" s="477"/>
      <c r="UCA930" s="477"/>
      <c r="UCB930" s="477"/>
      <c r="UCC930" s="477"/>
      <c r="UCD930" s="477"/>
      <c r="UCE930" s="477"/>
      <c r="UCF930" s="477"/>
      <c r="UCG930" s="477"/>
      <c r="UCH930" s="477"/>
      <c r="UCI930" s="477"/>
      <c r="UCJ930" s="477"/>
      <c r="UCK930" s="477"/>
      <c r="UCL930" s="477"/>
      <c r="UCM930" s="477"/>
      <c r="UCN930" s="477"/>
      <c r="UCO930" s="477"/>
      <c r="UCP930" s="477"/>
      <c r="UCQ930" s="477"/>
      <c r="UCR930" s="477"/>
      <c r="UCS930" s="477"/>
      <c r="UCT930" s="477"/>
      <c r="UCU930" s="477"/>
      <c r="UCV930" s="477"/>
      <c r="UCW930" s="477"/>
      <c r="UCX930" s="477"/>
      <c r="UCY930" s="477"/>
      <c r="UCZ930" s="477"/>
      <c r="UDA930" s="477"/>
      <c r="UDB930" s="477"/>
      <c r="UDC930" s="477"/>
      <c r="UDD930" s="477"/>
      <c r="UDE930" s="477"/>
      <c r="UDF930" s="477"/>
      <c r="UDG930" s="477"/>
      <c r="UDH930" s="477"/>
      <c r="UDI930" s="477"/>
      <c r="UDJ930" s="477"/>
      <c r="UDK930" s="477"/>
      <c r="UDL930" s="477"/>
      <c r="UDM930" s="477"/>
      <c r="UDN930" s="477"/>
      <c r="UDO930" s="477"/>
      <c r="UDP930" s="477"/>
      <c r="UDQ930" s="477"/>
      <c r="UDR930" s="477"/>
      <c r="UDS930" s="477"/>
      <c r="UDT930" s="477"/>
      <c r="UDU930" s="477"/>
      <c r="UDV930" s="477"/>
      <c r="UDW930" s="477"/>
      <c r="UDX930" s="477"/>
      <c r="UDY930" s="477"/>
      <c r="UDZ930" s="477"/>
      <c r="UEA930" s="477"/>
      <c r="UEB930" s="477"/>
      <c r="UEC930" s="477"/>
      <c r="UED930" s="477"/>
      <c r="UEE930" s="477"/>
      <c r="UEF930" s="477"/>
      <c r="UEG930" s="477"/>
      <c r="UEH930" s="477"/>
      <c r="UEI930" s="477"/>
      <c r="UEJ930" s="477"/>
      <c r="UEK930" s="477"/>
      <c r="UEL930" s="477"/>
      <c r="UEM930" s="477"/>
      <c r="UEN930" s="477"/>
      <c r="UEO930" s="477"/>
      <c r="UEP930" s="477"/>
      <c r="UEQ930" s="477"/>
      <c r="UER930" s="477"/>
      <c r="UES930" s="477"/>
      <c r="UET930" s="477"/>
      <c r="UEU930" s="477"/>
      <c r="UEV930" s="477"/>
      <c r="UEW930" s="477"/>
      <c r="UEX930" s="477"/>
      <c r="UEY930" s="477"/>
      <c r="UEZ930" s="477"/>
      <c r="UFA930" s="477"/>
      <c r="UFB930" s="477"/>
      <c r="UFC930" s="477"/>
      <c r="UFD930" s="477"/>
      <c r="UFE930" s="477"/>
      <c r="UFF930" s="477"/>
      <c r="UFG930" s="477"/>
      <c r="UFH930" s="477"/>
      <c r="UFI930" s="477"/>
      <c r="UFJ930" s="477"/>
      <c r="UFK930" s="477"/>
      <c r="UFL930" s="477"/>
      <c r="UFM930" s="477"/>
      <c r="UFN930" s="477"/>
      <c r="UFO930" s="477"/>
      <c r="UFP930" s="477"/>
      <c r="UFQ930" s="477"/>
      <c r="UFR930" s="477"/>
      <c r="UFS930" s="477"/>
      <c r="UFT930" s="477"/>
      <c r="UFU930" s="477"/>
      <c r="UFV930" s="477"/>
      <c r="UFW930" s="477"/>
      <c r="UFX930" s="477"/>
      <c r="UFY930" s="477"/>
      <c r="UFZ930" s="477"/>
      <c r="UGA930" s="477"/>
      <c r="UGB930" s="477"/>
      <c r="UGC930" s="477"/>
      <c r="UGD930" s="477"/>
      <c r="UGE930" s="477"/>
      <c r="UGF930" s="477"/>
      <c r="UGG930" s="477"/>
      <c r="UGH930" s="477"/>
      <c r="UGI930" s="477"/>
      <c r="UGJ930" s="477"/>
      <c r="UGK930" s="477"/>
      <c r="UGL930" s="477"/>
      <c r="UGM930" s="477"/>
      <c r="UGN930" s="477"/>
      <c r="UGO930" s="477"/>
      <c r="UGP930" s="477"/>
      <c r="UGQ930" s="477"/>
      <c r="UGR930" s="477"/>
      <c r="UGS930" s="477"/>
      <c r="UGT930" s="477"/>
      <c r="UGU930" s="477"/>
      <c r="UGV930" s="477"/>
      <c r="UGW930" s="477"/>
      <c r="UGX930" s="477"/>
      <c r="UGY930" s="477"/>
      <c r="UGZ930" s="477"/>
      <c r="UHA930" s="477"/>
      <c r="UHB930" s="477"/>
      <c r="UHC930" s="477"/>
      <c r="UHD930" s="477"/>
      <c r="UHE930" s="477"/>
      <c r="UHF930" s="477"/>
      <c r="UHG930" s="477"/>
      <c r="UHH930" s="477"/>
      <c r="UHI930" s="477"/>
      <c r="UHJ930" s="477"/>
      <c r="UHK930" s="477"/>
      <c r="UHL930" s="477"/>
      <c r="UHM930" s="477"/>
      <c r="UHN930" s="477"/>
      <c r="UHO930" s="477"/>
      <c r="UHP930" s="477"/>
      <c r="UHQ930" s="477"/>
      <c r="UHR930" s="477"/>
      <c r="UHS930" s="477"/>
      <c r="UHT930" s="477"/>
      <c r="UHU930" s="477"/>
      <c r="UHV930" s="477"/>
      <c r="UHW930" s="477"/>
      <c r="UHX930" s="477"/>
      <c r="UHY930" s="477"/>
      <c r="UHZ930" s="477"/>
      <c r="UIA930" s="477"/>
      <c r="UIB930" s="477"/>
      <c r="UIC930" s="477"/>
      <c r="UID930" s="477"/>
      <c r="UIE930" s="477"/>
      <c r="UIF930" s="477"/>
      <c r="UIG930" s="477"/>
      <c r="UIH930" s="477"/>
      <c r="UII930" s="477"/>
      <c r="UIJ930" s="477"/>
      <c r="UIK930" s="477"/>
      <c r="UIL930" s="477"/>
      <c r="UIM930" s="477"/>
      <c r="UIN930" s="477"/>
      <c r="UIO930" s="477"/>
      <c r="UIP930" s="477"/>
      <c r="UIQ930" s="477"/>
      <c r="UIR930" s="477"/>
      <c r="UIS930" s="477"/>
      <c r="UIT930" s="477"/>
      <c r="UIU930" s="477"/>
      <c r="UIV930" s="477"/>
      <c r="UIW930" s="477"/>
      <c r="UIX930" s="477"/>
      <c r="UIY930" s="477"/>
      <c r="UIZ930" s="477"/>
      <c r="UJA930" s="477"/>
      <c r="UJB930" s="477"/>
      <c r="UJC930" s="477"/>
      <c r="UJD930" s="477"/>
      <c r="UJE930" s="477"/>
      <c r="UJF930" s="477"/>
      <c r="UJG930" s="477"/>
      <c r="UJH930" s="477"/>
      <c r="UJI930" s="477"/>
      <c r="UJJ930" s="477"/>
      <c r="UJK930" s="477"/>
      <c r="UJL930" s="477"/>
      <c r="UJM930" s="477"/>
      <c r="UJN930" s="477"/>
      <c r="UJO930" s="477"/>
      <c r="UJP930" s="477"/>
      <c r="UJQ930" s="477"/>
      <c r="UJR930" s="477"/>
      <c r="UJS930" s="477"/>
      <c r="UJT930" s="477"/>
      <c r="UJU930" s="477"/>
      <c r="UJV930" s="477"/>
      <c r="UJW930" s="477"/>
      <c r="UJX930" s="477"/>
      <c r="UJY930" s="477"/>
      <c r="UJZ930" s="477"/>
      <c r="UKA930" s="477"/>
      <c r="UKB930" s="477"/>
      <c r="UKC930" s="477"/>
      <c r="UKD930" s="477"/>
      <c r="UKE930" s="477"/>
      <c r="UKF930" s="477"/>
      <c r="UKG930" s="477"/>
      <c r="UKH930" s="477"/>
      <c r="UKI930" s="477"/>
      <c r="UKJ930" s="477"/>
      <c r="UKK930" s="477"/>
      <c r="UKL930" s="477"/>
      <c r="UKM930" s="477"/>
      <c r="UKN930" s="477"/>
      <c r="UKO930" s="477"/>
      <c r="UKP930" s="477"/>
      <c r="UKQ930" s="477"/>
      <c r="UKR930" s="477"/>
      <c r="UKS930" s="477"/>
      <c r="UKT930" s="477"/>
      <c r="UKU930" s="477"/>
      <c r="UKV930" s="477"/>
      <c r="UKW930" s="477"/>
      <c r="UKX930" s="477"/>
      <c r="UKY930" s="477"/>
      <c r="UKZ930" s="477"/>
      <c r="ULA930" s="477"/>
      <c r="ULB930" s="477"/>
      <c r="ULC930" s="477"/>
      <c r="ULD930" s="477"/>
      <c r="ULE930" s="477"/>
      <c r="ULF930" s="477"/>
      <c r="ULG930" s="477"/>
      <c r="ULH930" s="477"/>
      <c r="ULI930" s="477"/>
      <c r="ULJ930" s="477"/>
      <c r="ULK930" s="477"/>
      <c r="ULL930" s="477"/>
      <c r="ULM930" s="477"/>
      <c r="ULN930" s="477"/>
      <c r="ULO930" s="477"/>
      <c r="ULP930" s="477"/>
      <c r="ULQ930" s="477"/>
      <c r="ULR930" s="477"/>
      <c r="ULS930" s="477"/>
      <c r="ULT930" s="477"/>
      <c r="ULU930" s="477"/>
      <c r="ULV930" s="477"/>
      <c r="ULW930" s="477"/>
      <c r="ULX930" s="477"/>
      <c r="ULY930" s="477"/>
      <c r="ULZ930" s="477"/>
      <c r="UMA930" s="477"/>
      <c r="UMB930" s="477"/>
      <c r="UMC930" s="477"/>
      <c r="UMD930" s="477"/>
      <c r="UME930" s="477"/>
      <c r="UMF930" s="477"/>
      <c r="UMG930" s="477"/>
      <c r="UMH930" s="477"/>
      <c r="UMI930" s="477"/>
      <c r="UMJ930" s="477"/>
      <c r="UMK930" s="477"/>
      <c r="UML930" s="477"/>
      <c r="UMM930" s="477"/>
      <c r="UMN930" s="477"/>
      <c r="UMO930" s="477"/>
      <c r="UMP930" s="477"/>
      <c r="UMQ930" s="477"/>
      <c r="UMR930" s="477"/>
      <c r="UMS930" s="477"/>
      <c r="UMT930" s="477"/>
      <c r="UMU930" s="477"/>
      <c r="UMV930" s="477"/>
      <c r="UMW930" s="477"/>
      <c r="UMX930" s="477"/>
      <c r="UMY930" s="477"/>
      <c r="UMZ930" s="477"/>
      <c r="UNA930" s="477"/>
      <c r="UNB930" s="477"/>
      <c r="UNC930" s="477"/>
      <c r="UND930" s="477"/>
      <c r="UNE930" s="477"/>
      <c r="UNF930" s="477"/>
      <c r="UNG930" s="477"/>
      <c r="UNH930" s="477"/>
      <c r="UNI930" s="477"/>
      <c r="UNJ930" s="477"/>
      <c r="UNK930" s="477"/>
      <c r="UNL930" s="477"/>
      <c r="UNM930" s="477"/>
      <c r="UNN930" s="477"/>
      <c r="UNO930" s="477"/>
      <c r="UNP930" s="477"/>
      <c r="UNQ930" s="477"/>
      <c r="UNR930" s="477"/>
      <c r="UNS930" s="477"/>
      <c r="UNT930" s="477"/>
      <c r="UNU930" s="477"/>
      <c r="UNV930" s="477"/>
      <c r="UNW930" s="477"/>
      <c r="UNX930" s="477"/>
      <c r="UNY930" s="477"/>
      <c r="UNZ930" s="477"/>
      <c r="UOA930" s="477"/>
      <c r="UOB930" s="477"/>
      <c r="UOC930" s="477"/>
      <c r="UOD930" s="477"/>
      <c r="UOE930" s="477"/>
      <c r="UOF930" s="477"/>
      <c r="UOG930" s="477"/>
      <c r="UOH930" s="477"/>
      <c r="UOI930" s="477"/>
      <c r="UOJ930" s="477"/>
      <c r="UOK930" s="477"/>
      <c r="UOL930" s="477"/>
      <c r="UOM930" s="477"/>
      <c r="UON930" s="477"/>
      <c r="UOO930" s="477"/>
      <c r="UOP930" s="477"/>
      <c r="UOQ930" s="477"/>
      <c r="UOR930" s="477"/>
      <c r="UOS930" s="477"/>
      <c r="UOT930" s="477"/>
      <c r="UOU930" s="477"/>
      <c r="UOV930" s="477"/>
      <c r="UOW930" s="477"/>
      <c r="UOX930" s="477"/>
      <c r="UOY930" s="477"/>
      <c r="UOZ930" s="477"/>
      <c r="UPA930" s="477"/>
      <c r="UPB930" s="477"/>
      <c r="UPC930" s="477"/>
      <c r="UPD930" s="477"/>
      <c r="UPE930" s="477"/>
      <c r="UPF930" s="477"/>
      <c r="UPG930" s="477"/>
      <c r="UPH930" s="477"/>
      <c r="UPI930" s="477"/>
      <c r="UPJ930" s="477"/>
      <c r="UPK930" s="477"/>
      <c r="UPL930" s="477"/>
      <c r="UPM930" s="477"/>
      <c r="UPN930" s="477"/>
      <c r="UPO930" s="477"/>
      <c r="UPP930" s="477"/>
      <c r="UPQ930" s="477"/>
      <c r="UPR930" s="477"/>
      <c r="UPS930" s="477"/>
      <c r="UPT930" s="477"/>
      <c r="UPU930" s="477"/>
      <c r="UPV930" s="477"/>
      <c r="UPW930" s="477"/>
      <c r="UPX930" s="477"/>
      <c r="UPY930" s="477"/>
      <c r="UPZ930" s="477"/>
      <c r="UQA930" s="477"/>
      <c r="UQB930" s="477"/>
      <c r="UQC930" s="477"/>
      <c r="UQD930" s="477"/>
      <c r="UQE930" s="477"/>
      <c r="UQF930" s="477"/>
      <c r="UQG930" s="477"/>
      <c r="UQH930" s="477"/>
      <c r="UQI930" s="477"/>
      <c r="UQJ930" s="477"/>
      <c r="UQK930" s="477"/>
      <c r="UQL930" s="477"/>
      <c r="UQM930" s="477"/>
      <c r="UQN930" s="477"/>
      <c r="UQO930" s="477"/>
      <c r="UQP930" s="477"/>
      <c r="UQQ930" s="477"/>
      <c r="UQR930" s="477"/>
      <c r="UQS930" s="477"/>
      <c r="UQT930" s="477"/>
      <c r="UQU930" s="477"/>
      <c r="UQV930" s="477"/>
      <c r="UQW930" s="477"/>
      <c r="UQX930" s="477"/>
      <c r="UQY930" s="477"/>
      <c r="UQZ930" s="477"/>
      <c r="URA930" s="477"/>
      <c r="URB930" s="477"/>
      <c r="URC930" s="477"/>
      <c r="URD930" s="477"/>
      <c r="URE930" s="477"/>
      <c r="URF930" s="477"/>
      <c r="URG930" s="477"/>
      <c r="URH930" s="477"/>
      <c r="URI930" s="477"/>
      <c r="URJ930" s="477"/>
      <c r="URK930" s="477"/>
      <c r="URL930" s="477"/>
      <c r="URM930" s="477"/>
      <c r="URN930" s="477"/>
      <c r="URO930" s="477"/>
      <c r="URP930" s="477"/>
      <c r="URQ930" s="477"/>
      <c r="URR930" s="477"/>
      <c r="URS930" s="477"/>
      <c r="URT930" s="477"/>
      <c r="URU930" s="477"/>
      <c r="URV930" s="477"/>
      <c r="URW930" s="477"/>
      <c r="URX930" s="477"/>
      <c r="URY930" s="477"/>
      <c r="URZ930" s="477"/>
      <c r="USA930" s="477"/>
      <c r="USB930" s="477"/>
      <c r="USC930" s="477"/>
      <c r="USD930" s="477"/>
      <c r="USE930" s="477"/>
      <c r="USF930" s="477"/>
      <c r="USG930" s="477"/>
      <c r="USH930" s="477"/>
      <c r="USI930" s="477"/>
      <c r="USJ930" s="477"/>
      <c r="USK930" s="477"/>
      <c r="USL930" s="477"/>
      <c r="USM930" s="477"/>
      <c r="USN930" s="477"/>
      <c r="USO930" s="477"/>
      <c r="USP930" s="477"/>
      <c r="USQ930" s="477"/>
      <c r="USR930" s="477"/>
      <c r="USS930" s="477"/>
      <c r="UST930" s="477"/>
      <c r="USU930" s="477"/>
      <c r="USV930" s="477"/>
      <c r="USW930" s="477"/>
      <c r="USX930" s="477"/>
      <c r="USY930" s="477"/>
      <c r="USZ930" s="477"/>
      <c r="UTA930" s="477"/>
      <c r="UTB930" s="477"/>
      <c r="UTC930" s="477"/>
      <c r="UTD930" s="477"/>
      <c r="UTE930" s="477"/>
      <c r="UTF930" s="477"/>
      <c r="UTG930" s="477"/>
      <c r="UTH930" s="477"/>
      <c r="UTI930" s="477"/>
      <c r="UTJ930" s="477"/>
      <c r="UTK930" s="477"/>
      <c r="UTL930" s="477"/>
      <c r="UTM930" s="477"/>
      <c r="UTN930" s="477"/>
      <c r="UTO930" s="477"/>
      <c r="UTP930" s="477"/>
      <c r="UTQ930" s="477"/>
      <c r="UTR930" s="477"/>
      <c r="UTS930" s="477"/>
      <c r="UTT930" s="477"/>
      <c r="UTU930" s="477"/>
      <c r="UTV930" s="477"/>
      <c r="UTW930" s="477"/>
      <c r="UTX930" s="477"/>
      <c r="UTY930" s="477"/>
      <c r="UTZ930" s="477"/>
      <c r="UUA930" s="477"/>
      <c r="UUB930" s="477"/>
      <c r="UUC930" s="477"/>
      <c r="UUD930" s="477"/>
      <c r="UUE930" s="477"/>
      <c r="UUF930" s="477"/>
      <c r="UUG930" s="477"/>
      <c r="UUH930" s="477"/>
      <c r="UUI930" s="477"/>
      <c r="UUJ930" s="477"/>
      <c r="UUK930" s="477"/>
      <c r="UUL930" s="477"/>
      <c r="UUM930" s="477"/>
      <c r="UUN930" s="477"/>
      <c r="UUO930" s="477"/>
      <c r="UUP930" s="477"/>
      <c r="UUQ930" s="477"/>
      <c r="UUR930" s="477"/>
      <c r="UUS930" s="477"/>
      <c r="UUT930" s="477"/>
      <c r="UUU930" s="477"/>
      <c r="UUV930" s="477"/>
      <c r="UUW930" s="477"/>
      <c r="UUX930" s="477"/>
      <c r="UUY930" s="477"/>
      <c r="UUZ930" s="477"/>
      <c r="UVA930" s="477"/>
      <c r="UVB930" s="477"/>
      <c r="UVC930" s="477"/>
      <c r="UVD930" s="477"/>
      <c r="UVE930" s="477"/>
      <c r="UVF930" s="477"/>
      <c r="UVG930" s="477"/>
      <c r="UVH930" s="477"/>
      <c r="UVI930" s="477"/>
      <c r="UVJ930" s="477"/>
      <c r="UVK930" s="477"/>
      <c r="UVL930" s="477"/>
      <c r="UVM930" s="477"/>
      <c r="UVN930" s="477"/>
      <c r="UVO930" s="477"/>
      <c r="UVP930" s="477"/>
      <c r="UVQ930" s="477"/>
      <c r="UVR930" s="477"/>
      <c r="UVS930" s="477"/>
      <c r="UVT930" s="477"/>
      <c r="UVU930" s="477"/>
      <c r="UVV930" s="477"/>
      <c r="UVW930" s="477"/>
      <c r="UVX930" s="477"/>
      <c r="UVY930" s="477"/>
      <c r="UVZ930" s="477"/>
      <c r="UWA930" s="477"/>
      <c r="UWB930" s="477"/>
      <c r="UWC930" s="477"/>
      <c r="UWD930" s="477"/>
      <c r="UWE930" s="477"/>
      <c r="UWF930" s="477"/>
      <c r="UWG930" s="477"/>
      <c r="UWH930" s="477"/>
      <c r="UWI930" s="477"/>
      <c r="UWJ930" s="477"/>
      <c r="UWK930" s="477"/>
      <c r="UWL930" s="477"/>
      <c r="UWM930" s="477"/>
      <c r="UWN930" s="477"/>
      <c r="UWO930" s="477"/>
      <c r="UWP930" s="477"/>
      <c r="UWQ930" s="477"/>
      <c r="UWR930" s="477"/>
      <c r="UWS930" s="477"/>
      <c r="UWT930" s="477"/>
      <c r="UWU930" s="477"/>
      <c r="UWV930" s="477"/>
      <c r="UWW930" s="477"/>
      <c r="UWX930" s="477"/>
      <c r="UWY930" s="477"/>
      <c r="UWZ930" s="477"/>
      <c r="UXA930" s="477"/>
      <c r="UXB930" s="477"/>
      <c r="UXC930" s="477"/>
      <c r="UXD930" s="477"/>
      <c r="UXE930" s="477"/>
      <c r="UXF930" s="477"/>
      <c r="UXG930" s="477"/>
      <c r="UXH930" s="477"/>
      <c r="UXI930" s="477"/>
      <c r="UXJ930" s="477"/>
      <c r="UXK930" s="477"/>
      <c r="UXL930" s="477"/>
      <c r="UXM930" s="477"/>
      <c r="UXN930" s="477"/>
      <c r="UXO930" s="477"/>
      <c r="UXP930" s="477"/>
      <c r="UXQ930" s="477"/>
      <c r="UXR930" s="477"/>
      <c r="UXS930" s="477"/>
      <c r="UXT930" s="477"/>
      <c r="UXU930" s="477"/>
      <c r="UXV930" s="477"/>
      <c r="UXW930" s="477"/>
      <c r="UXX930" s="477"/>
      <c r="UXY930" s="477"/>
      <c r="UXZ930" s="477"/>
      <c r="UYA930" s="477"/>
      <c r="UYB930" s="477"/>
      <c r="UYC930" s="477"/>
      <c r="UYD930" s="477"/>
      <c r="UYE930" s="477"/>
      <c r="UYF930" s="477"/>
      <c r="UYG930" s="477"/>
      <c r="UYH930" s="477"/>
      <c r="UYI930" s="477"/>
      <c r="UYJ930" s="477"/>
      <c r="UYK930" s="477"/>
      <c r="UYL930" s="477"/>
      <c r="UYM930" s="477"/>
      <c r="UYN930" s="477"/>
      <c r="UYO930" s="477"/>
      <c r="UYP930" s="477"/>
      <c r="UYQ930" s="477"/>
      <c r="UYR930" s="477"/>
      <c r="UYS930" s="477"/>
      <c r="UYT930" s="477"/>
      <c r="UYU930" s="477"/>
      <c r="UYV930" s="477"/>
      <c r="UYW930" s="477"/>
      <c r="UYX930" s="477"/>
      <c r="UYY930" s="477"/>
      <c r="UYZ930" s="477"/>
      <c r="UZA930" s="477"/>
      <c r="UZB930" s="477"/>
      <c r="UZC930" s="477"/>
      <c r="UZD930" s="477"/>
      <c r="UZE930" s="477"/>
      <c r="UZF930" s="477"/>
      <c r="UZG930" s="477"/>
      <c r="UZH930" s="477"/>
      <c r="UZI930" s="477"/>
      <c r="UZJ930" s="477"/>
      <c r="UZK930" s="477"/>
      <c r="UZL930" s="477"/>
      <c r="UZM930" s="477"/>
      <c r="UZN930" s="477"/>
      <c r="UZO930" s="477"/>
      <c r="UZP930" s="477"/>
      <c r="UZQ930" s="477"/>
      <c r="UZR930" s="477"/>
      <c r="UZS930" s="477"/>
      <c r="UZT930" s="477"/>
      <c r="UZU930" s="477"/>
      <c r="UZV930" s="477"/>
      <c r="UZW930" s="477"/>
      <c r="UZX930" s="477"/>
      <c r="UZY930" s="477"/>
      <c r="UZZ930" s="477"/>
      <c r="VAA930" s="477"/>
      <c r="VAB930" s="477"/>
      <c r="VAC930" s="477"/>
      <c r="VAD930" s="477"/>
      <c r="VAE930" s="477"/>
      <c r="VAF930" s="477"/>
      <c r="VAG930" s="477"/>
      <c r="VAH930" s="477"/>
      <c r="VAI930" s="477"/>
      <c r="VAJ930" s="477"/>
      <c r="VAK930" s="477"/>
      <c r="VAL930" s="477"/>
      <c r="VAM930" s="477"/>
      <c r="VAN930" s="477"/>
      <c r="VAO930" s="477"/>
      <c r="VAP930" s="477"/>
      <c r="VAQ930" s="477"/>
      <c r="VAR930" s="477"/>
      <c r="VAS930" s="477"/>
      <c r="VAT930" s="477"/>
      <c r="VAU930" s="477"/>
      <c r="VAV930" s="477"/>
      <c r="VAW930" s="477"/>
      <c r="VAX930" s="477"/>
      <c r="VAY930" s="477"/>
      <c r="VAZ930" s="477"/>
      <c r="VBA930" s="477"/>
      <c r="VBB930" s="477"/>
      <c r="VBC930" s="477"/>
      <c r="VBD930" s="477"/>
      <c r="VBE930" s="477"/>
      <c r="VBF930" s="477"/>
      <c r="VBG930" s="477"/>
      <c r="VBH930" s="477"/>
      <c r="VBI930" s="477"/>
      <c r="VBJ930" s="477"/>
      <c r="VBK930" s="477"/>
      <c r="VBL930" s="477"/>
      <c r="VBM930" s="477"/>
      <c r="VBN930" s="477"/>
      <c r="VBO930" s="477"/>
      <c r="VBP930" s="477"/>
      <c r="VBQ930" s="477"/>
      <c r="VBR930" s="477"/>
      <c r="VBS930" s="477"/>
      <c r="VBT930" s="477"/>
      <c r="VBU930" s="477"/>
      <c r="VBV930" s="477"/>
      <c r="VBW930" s="477"/>
      <c r="VBX930" s="477"/>
      <c r="VBY930" s="477"/>
      <c r="VBZ930" s="477"/>
      <c r="VCA930" s="477"/>
      <c r="VCB930" s="477"/>
      <c r="VCC930" s="477"/>
      <c r="VCD930" s="477"/>
      <c r="VCE930" s="477"/>
      <c r="VCF930" s="477"/>
      <c r="VCG930" s="477"/>
      <c r="VCH930" s="477"/>
      <c r="VCI930" s="477"/>
      <c r="VCJ930" s="477"/>
      <c r="VCK930" s="477"/>
      <c r="VCL930" s="477"/>
      <c r="VCM930" s="477"/>
      <c r="VCN930" s="477"/>
      <c r="VCO930" s="477"/>
      <c r="VCP930" s="477"/>
      <c r="VCQ930" s="477"/>
      <c r="VCR930" s="477"/>
      <c r="VCS930" s="477"/>
      <c r="VCT930" s="477"/>
      <c r="VCU930" s="477"/>
      <c r="VCV930" s="477"/>
      <c r="VCW930" s="477"/>
      <c r="VCX930" s="477"/>
      <c r="VCY930" s="477"/>
      <c r="VCZ930" s="477"/>
      <c r="VDA930" s="477"/>
      <c r="VDB930" s="477"/>
      <c r="VDC930" s="477"/>
      <c r="VDD930" s="477"/>
      <c r="VDE930" s="477"/>
      <c r="VDF930" s="477"/>
      <c r="VDG930" s="477"/>
      <c r="VDH930" s="477"/>
      <c r="VDI930" s="477"/>
      <c r="VDJ930" s="477"/>
      <c r="VDK930" s="477"/>
      <c r="VDL930" s="477"/>
      <c r="VDM930" s="477"/>
      <c r="VDN930" s="477"/>
      <c r="VDO930" s="477"/>
      <c r="VDP930" s="477"/>
      <c r="VDQ930" s="477"/>
      <c r="VDR930" s="477"/>
      <c r="VDS930" s="477"/>
      <c r="VDT930" s="477"/>
      <c r="VDU930" s="477"/>
      <c r="VDV930" s="477"/>
      <c r="VDW930" s="477"/>
      <c r="VDX930" s="477"/>
      <c r="VDY930" s="477"/>
      <c r="VDZ930" s="477"/>
      <c r="VEA930" s="477"/>
      <c r="VEB930" s="477"/>
      <c r="VEC930" s="477"/>
      <c r="VED930" s="477"/>
      <c r="VEE930" s="477"/>
      <c r="VEF930" s="477"/>
      <c r="VEG930" s="477"/>
      <c r="VEH930" s="477"/>
      <c r="VEI930" s="477"/>
      <c r="VEJ930" s="477"/>
      <c r="VEK930" s="477"/>
      <c r="VEL930" s="477"/>
      <c r="VEM930" s="477"/>
      <c r="VEN930" s="477"/>
      <c r="VEO930" s="477"/>
      <c r="VEP930" s="477"/>
      <c r="VEQ930" s="477"/>
      <c r="VER930" s="477"/>
      <c r="VES930" s="477"/>
      <c r="VET930" s="477"/>
      <c r="VEU930" s="477"/>
      <c r="VEV930" s="477"/>
      <c r="VEW930" s="477"/>
      <c r="VEX930" s="477"/>
      <c r="VEY930" s="477"/>
      <c r="VEZ930" s="477"/>
      <c r="VFA930" s="477"/>
      <c r="VFB930" s="477"/>
      <c r="VFC930" s="477"/>
      <c r="VFD930" s="477"/>
      <c r="VFE930" s="477"/>
      <c r="VFF930" s="477"/>
      <c r="VFG930" s="477"/>
      <c r="VFH930" s="477"/>
      <c r="VFI930" s="477"/>
      <c r="VFJ930" s="477"/>
      <c r="VFK930" s="477"/>
      <c r="VFL930" s="477"/>
      <c r="VFM930" s="477"/>
      <c r="VFN930" s="477"/>
      <c r="VFO930" s="477"/>
      <c r="VFP930" s="477"/>
      <c r="VFQ930" s="477"/>
      <c r="VFR930" s="477"/>
      <c r="VFS930" s="477"/>
      <c r="VFT930" s="477"/>
      <c r="VFU930" s="477"/>
      <c r="VFV930" s="477"/>
      <c r="VFW930" s="477"/>
      <c r="VFX930" s="477"/>
      <c r="VFY930" s="477"/>
      <c r="VFZ930" s="477"/>
      <c r="VGA930" s="477"/>
      <c r="VGB930" s="477"/>
      <c r="VGC930" s="477"/>
      <c r="VGD930" s="477"/>
      <c r="VGE930" s="477"/>
      <c r="VGF930" s="477"/>
      <c r="VGG930" s="477"/>
      <c r="VGH930" s="477"/>
      <c r="VGI930" s="477"/>
      <c r="VGJ930" s="477"/>
      <c r="VGK930" s="477"/>
      <c r="VGL930" s="477"/>
      <c r="VGM930" s="477"/>
      <c r="VGN930" s="477"/>
      <c r="VGO930" s="477"/>
      <c r="VGP930" s="477"/>
      <c r="VGQ930" s="477"/>
      <c r="VGR930" s="477"/>
      <c r="VGS930" s="477"/>
      <c r="VGT930" s="477"/>
      <c r="VGU930" s="477"/>
      <c r="VGV930" s="477"/>
      <c r="VGW930" s="477"/>
      <c r="VGX930" s="477"/>
      <c r="VGY930" s="477"/>
      <c r="VGZ930" s="477"/>
      <c r="VHA930" s="477"/>
      <c r="VHB930" s="477"/>
      <c r="VHC930" s="477"/>
      <c r="VHD930" s="477"/>
      <c r="VHE930" s="477"/>
      <c r="VHF930" s="477"/>
      <c r="VHG930" s="477"/>
      <c r="VHH930" s="477"/>
      <c r="VHI930" s="477"/>
      <c r="VHJ930" s="477"/>
      <c r="VHK930" s="477"/>
      <c r="VHL930" s="477"/>
      <c r="VHM930" s="477"/>
      <c r="VHN930" s="477"/>
      <c r="VHO930" s="477"/>
      <c r="VHP930" s="477"/>
      <c r="VHQ930" s="477"/>
      <c r="VHR930" s="477"/>
      <c r="VHS930" s="477"/>
      <c r="VHT930" s="477"/>
      <c r="VHU930" s="477"/>
      <c r="VHV930" s="477"/>
      <c r="VHW930" s="477"/>
      <c r="VHX930" s="477"/>
      <c r="VHY930" s="477"/>
      <c r="VHZ930" s="477"/>
      <c r="VIA930" s="477"/>
      <c r="VIB930" s="477"/>
      <c r="VIC930" s="477"/>
      <c r="VID930" s="477"/>
      <c r="VIE930" s="477"/>
      <c r="VIF930" s="477"/>
      <c r="VIG930" s="477"/>
      <c r="VIH930" s="477"/>
      <c r="VII930" s="477"/>
      <c r="VIJ930" s="477"/>
      <c r="VIK930" s="477"/>
      <c r="VIL930" s="477"/>
      <c r="VIM930" s="477"/>
      <c r="VIN930" s="477"/>
      <c r="VIO930" s="477"/>
      <c r="VIP930" s="477"/>
      <c r="VIQ930" s="477"/>
      <c r="VIR930" s="477"/>
      <c r="VIS930" s="477"/>
      <c r="VIT930" s="477"/>
      <c r="VIU930" s="477"/>
      <c r="VIV930" s="477"/>
      <c r="VIW930" s="477"/>
      <c r="VIX930" s="477"/>
      <c r="VIY930" s="477"/>
      <c r="VIZ930" s="477"/>
      <c r="VJA930" s="477"/>
      <c r="VJB930" s="477"/>
      <c r="VJC930" s="477"/>
      <c r="VJD930" s="477"/>
      <c r="VJE930" s="477"/>
      <c r="VJF930" s="477"/>
      <c r="VJG930" s="477"/>
      <c r="VJH930" s="477"/>
      <c r="VJI930" s="477"/>
      <c r="VJJ930" s="477"/>
      <c r="VJK930" s="477"/>
      <c r="VJL930" s="477"/>
      <c r="VJM930" s="477"/>
      <c r="VJN930" s="477"/>
      <c r="VJO930" s="477"/>
      <c r="VJP930" s="477"/>
      <c r="VJQ930" s="477"/>
      <c r="VJR930" s="477"/>
      <c r="VJS930" s="477"/>
      <c r="VJT930" s="477"/>
      <c r="VJU930" s="477"/>
      <c r="VJV930" s="477"/>
      <c r="VJW930" s="477"/>
      <c r="VJX930" s="477"/>
      <c r="VJY930" s="477"/>
      <c r="VJZ930" s="477"/>
      <c r="VKA930" s="477"/>
      <c r="VKB930" s="477"/>
      <c r="VKC930" s="477"/>
      <c r="VKD930" s="477"/>
      <c r="VKE930" s="477"/>
      <c r="VKF930" s="477"/>
      <c r="VKG930" s="477"/>
      <c r="VKH930" s="477"/>
      <c r="VKI930" s="477"/>
      <c r="VKJ930" s="477"/>
      <c r="VKK930" s="477"/>
      <c r="VKL930" s="477"/>
      <c r="VKM930" s="477"/>
      <c r="VKN930" s="477"/>
      <c r="VKO930" s="477"/>
      <c r="VKP930" s="477"/>
      <c r="VKQ930" s="477"/>
      <c r="VKR930" s="477"/>
      <c r="VKS930" s="477"/>
      <c r="VKT930" s="477"/>
      <c r="VKU930" s="477"/>
      <c r="VKV930" s="477"/>
      <c r="VKW930" s="477"/>
      <c r="VKX930" s="477"/>
      <c r="VKY930" s="477"/>
      <c r="VKZ930" s="477"/>
      <c r="VLA930" s="477"/>
      <c r="VLB930" s="477"/>
      <c r="VLC930" s="477"/>
      <c r="VLD930" s="477"/>
      <c r="VLE930" s="477"/>
      <c r="VLF930" s="477"/>
      <c r="VLG930" s="477"/>
      <c r="VLH930" s="477"/>
      <c r="VLI930" s="477"/>
      <c r="VLJ930" s="477"/>
      <c r="VLK930" s="477"/>
      <c r="VLL930" s="477"/>
      <c r="VLM930" s="477"/>
      <c r="VLN930" s="477"/>
      <c r="VLO930" s="477"/>
      <c r="VLP930" s="477"/>
      <c r="VLQ930" s="477"/>
      <c r="VLR930" s="477"/>
      <c r="VLS930" s="477"/>
      <c r="VLT930" s="477"/>
      <c r="VLU930" s="477"/>
      <c r="VLV930" s="477"/>
      <c r="VLW930" s="477"/>
      <c r="VLX930" s="477"/>
      <c r="VLY930" s="477"/>
      <c r="VLZ930" s="477"/>
      <c r="VMA930" s="477"/>
      <c r="VMB930" s="477"/>
      <c r="VMC930" s="477"/>
      <c r="VMD930" s="477"/>
      <c r="VME930" s="477"/>
      <c r="VMF930" s="477"/>
      <c r="VMG930" s="477"/>
      <c r="VMH930" s="477"/>
      <c r="VMI930" s="477"/>
      <c r="VMJ930" s="477"/>
      <c r="VMK930" s="477"/>
      <c r="VML930" s="477"/>
      <c r="VMM930" s="477"/>
      <c r="VMN930" s="477"/>
      <c r="VMO930" s="477"/>
      <c r="VMP930" s="477"/>
      <c r="VMQ930" s="477"/>
      <c r="VMR930" s="477"/>
      <c r="VMS930" s="477"/>
      <c r="VMT930" s="477"/>
      <c r="VMU930" s="477"/>
      <c r="VMV930" s="477"/>
      <c r="VMW930" s="477"/>
      <c r="VMX930" s="477"/>
      <c r="VMY930" s="477"/>
      <c r="VMZ930" s="477"/>
      <c r="VNA930" s="477"/>
      <c r="VNB930" s="477"/>
      <c r="VNC930" s="477"/>
      <c r="VND930" s="477"/>
      <c r="VNE930" s="477"/>
      <c r="VNF930" s="477"/>
      <c r="VNG930" s="477"/>
      <c r="VNH930" s="477"/>
      <c r="VNI930" s="477"/>
      <c r="VNJ930" s="477"/>
      <c r="VNK930" s="477"/>
      <c r="VNL930" s="477"/>
      <c r="VNM930" s="477"/>
      <c r="VNN930" s="477"/>
      <c r="VNO930" s="477"/>
      <c r="VNP930" s="477"/>
      <c r="VNQ930" s="477"/>
      <c r="VNR930" s="477"/>
      <c r="VNS930" s="477"/>
      <c r="VNT930" s="477"/>
      <c r="VNU930" s="477"/>
      <c r="VNV930" s="477"/>
      <c r="VNW930" s="477"/>
      <c r="VNX930" s="477"/>
      <c r="VNY930" s="477"/>
      <c r="VNZ930" s="477"/>
      <c r="VOA930" s="477"/>
      <c r="VOB930" s="477"/>
      <c r="VOC930" s="477"/>
      <c r="VOD930" s="477"/>
      <c r="VOE930" s="477"/>
      <c r="VOF930" s="477"/>
      <c r="VOG930" s="477"/>
      <c r="VOH930" s="477"/>
      <c r="VOI930" s="477"/>
      <c r="VOJ930" s="477"/>
      <c r="VOK930" s="477"/>
      <c r="VOL930" s="477"/>
      <c r="VOM930" s="477"/>
      <c r="VON930" s="477"/>
      <c r="VOO930" s="477"/>
      <c r="VOP930" s="477"/>
      <c r="VOQ930" s="477"/>
      <c r="VOR930" s="477"/>
      <c r="VOS930" s="477"/>
      <c r="VOT930" s="477"/>
      <c r="VOU930" s="477"/>
      <c r="VOV930" s="477"/>
      <c r="VOW930" s="477"/>
      <c r="VOX930" s="477"/>
      <c r="VOY930" s="477"/>
      <c r="VOZ930" s="477"/>
      <c r="VPA930" s="477"/>
      <c r="VPB930" s="477"/>
      <c r="VPC930" s="477"/>
      <c r="VPD930" s="477"/>
      <c r="VPE930" s="477"/>
      <c r="VPF930" s="477"/>
      <c r="VPG930" s="477"/>
      <c r="VPH930" s="477"/>
      <c r="VPI930" s="477"/>
      <c r="VPJ930" s="477"/>
      <c r="VPK930" s="477"/>
      <c r="VPL930" s="477"/>
      <c r="VPM930" s="477"/>
      <c r="VPN930" s="477"/>
      <c r="VPO930" s="477"/>
      <c r="VPP930" s="477"/>
      <c r="VPQ930" s="477"/>
      <c r="VPR930" s="477"/>
      <c r="VPS930" s="477"/>
      <c r="VPT930" s="477"/>
      <c r="VPU930" s="477"/>
      <c r="VPV930" s="477"/>
      <c r="VPW930" s="477"/>
      <c r="VPX930" s="477"/>
      <c r="VPY930" s="477"/>
      <c r="VPZ930" s="477"/>
      <c r="VQA930" s="477"/>
      <c r="VQB930" s="477"/>
      <c r="VQC930" s="477"/>
      <c r="VQD930" s="477"/>
      <c r="VQE930" s="477"/>
      <c r="VQF930" s="477"/>
      <c r="VQG930" s="477"/>
      <c r="VQH930" s="477"/>
      <c r="VQI930" s="477"/>
      <c r="VQJ930" s="477"/>
      <c r="VQK930" s="477"/>
      <c r="VQL930" s="477"/>
      <c r="VQM930" s="477"/>
      <c r="VQN930" s="477"/>
      <c r="VQO930" s="477"/>
      <c r="VQP930" s="477"/>
      <c r="VQQ930" s="477"/>
      <c r="VQR930" s="477"/>
      <c r="VQS930" s="477"/>
      <c r="VQT930" s="477"/>
      <c r="VQU930" s="477"/>
      <c r="VQV930" s="477"/>
      <c r="VQW930" s="477"/>
      <c r="VQX930" s="477"/>
      <c r="VQY930" s="477"/>
      <c r="VQZ930" s="477"/>
      <c r="VRA930" s="477"/>
      <c r="VRB930" s="477"/>
      <c r="VRC930" s="477"/>
      <c r="VRD930" s="477"/>
      <c r="VRE930" s="477"/>
      <c r="VRF930" s="477"/>
      <c r="VRG930" s="477"/>
      <c r="VRH930" s="477"/>
      <c r="VRI930" s="477"/>
      <c r="VRJ930" s="477"/>
      <c r="VRK930" s="477"/>
      <c r="VRL930" s="477"/>
      <c r="VRM930" s="477"/>
      <c r="VRN930" s="477"/>
      <c r="VRO930" s="477"/>
      <c r="VRP930" s="477"/>
      <c r="VRQ930" s="477"/>
      <c r="VRR930" s="477"/>
      <c r="VRS930" s="477"/>
      <c r="VRT930" s="477"/>
      <c r="VRU930" s="477"/>
      <c r="VRV930" s="477"/>
      <c r="VRW930" s="477"/>
      <c r="VRX930" s="477"/>
      <c r="VRY930" s="477"/>
      <c r="VRZ930" s="477"/>
      <c r="VSA930" s="477"/>
      <c r="VSB930" s="477"/>
      <c r="VSC930" s="477"/>
      <c r="VSD930" s="477"/>
      <c r="VSE930" s="477"/>
      <c r="VSF930" s="477"/>
      <c r="VSG930" s="477"/>
      <c r="VSH930" s="477"/>
      <c r="VSI930" s="477"/>
      <c r="VSJ930" s="477"/>
      <c r="VSK930" s="477"/>
      <c r="VSL930" s="477"/>
      <c r="VSM930" s="477"/>
      <c r="VSN930" s="477"/>
      <c r="VSO930" s="477"/>
      <c r="VSP930" s="477"/>
      <c r="VSQ930" s="477"/>
      <c r="VSR930" s="477"/>
      <c r="VSS930" s="477"/>
      <c r="VST930" s="477"/>
      <c r="VSU930" s="477"/>
      <c r="VSV930" s="477"/>
      <c r="VSW930" s="477"/>
      <c r="VSX930" s="477"/>
      <c r="VSY930" s="477"/>
      <c r="VSZ930" s="477"/>
      <c r="VTA930" s="477"/>
      <c r="VTB930" s="477"/>
      <c r="VTC930" s="477"/>
      <c r="VTD930" s="477"/>
      <c r="VTE930" s="477"/>
      <c r="VTF930" s="477"/>
      <c r="VTG930" s="477"/>
      <c r="VTH930" s="477"/>
      <c r="VTI930" s="477"/>
      <c r="VTJ930" s="477"/>
      <c r="VTK930" s="477"/>
      <c r="VTL930" s="477"/>
      <c r="VTM930" s="477"/>
      <c r="VTN930" s="477"/>
      <c r="VTO930" s="477"/>
      <c r="VTP930" s="477"/>
      <c r="VTQ930" s="477"/>
      <c r="VTR930" s="477"/>
      <c r="VTS930" s="477"/>
      <c r="VTT930" s="477"/>
      <c r="VTU930" s="477"/>
      <c r="VTV930" s="477"/>
      <c r="VTW930" s="477"/>
      <c r="VTX930" s="477"/>
      <c r="VTY930" s="477"/>
      <c r="VTZ930" s="477"/>
      <c r="VUA930" s="477"/>
      <c r="VUB930" s="477"/>
      <c r="VUC930" s="477"/>
      <c r="VUD930" s="477"/>
      <c r="VUE930" s="477"/>
      <c r="VUF930" s="477"/>
      <c r="VUG930" s="477"/>
      <c r="VUH930" s="477"/>
      <c r="VUI930" s="477"/>
      <c r="VUJ930" s="477"/>
      <c r="VUK930" s="477"/>
      <c r="VUL930" s="477"/>
      <c r="VUM930" s="477"/>
      <c r="VUN930" s="477"/>
      <c r="VUO930" s="477"/>
      <c r="VUP930" s="477"/>
      <c r="VUQ930" s="477"/>
      <c r="VUR930" s="477"/>
      <c r="VUS930" s="477"/>
      <c r="VUT930" s="477"/>
      <c r="VUU930" s="477"/>
      <c r="VUV930" s="477"/>
      <c r="VUW930" s="477"/>
      <c r="VUX930" s="477"/>
      <c r="VUY930" s="477"/>
      <c r="VUZ930" s="477"/>
      <c r="VVA930" s="477"/>
      <c r="VVB930" s="477"/>
      <c r="VVC930" s="477"/>
      <c r="VVD930" s="477"/>
      <c r="VVE930" s="477"/>
      <c r="VVF930" s="477"/>
      <c r="VVG930" s="477"/>
      <c r="VVH930" s="477"/>
      <c r="VVI930" s="477"/>
      <c r="VVJ930" s="477"/>
      <c r="VVK930" s="477"/>
      <c r="VVL930" s="477"/>
      <c r="VVM930" s="477"/>
      <c r="VVN930" s="477"/>
      <c r="VVO930" s="477"/>
      <c r="VVP930" s="477"/>
      <c r="VVQ930" s="477"/>
      <c r="VVR930" s="477"/>
      <c r="VVS930" s="477"/>
      <c r="VVT930" s="477"/>
      <c r="VVU930" s="477"/>
      <c r="VVV930" s="477"/>
      <c r="VVW930" s="477"/>
      <c r="VVX930" s="477"/>
      <c r="VVY930" s="477"/>
      <c r="VVZ930" s="477"/>
      <c r="VWA930" s="477"/>
      <c r="VWB930" s="477"/>
      <c r="VWC930" s="477"/>
      <c r="VWD930" s="477"/>
      <c r="VWE930" s="477"/>
      <c r="VWF930" s="477"/>
      <c r="VWG930" s="477"/>
      <c r="VWH930" s="477"/>
      <c r="VWI930" s="477"/>
      <c r="VWJ930" s="477"/>
      <c r="VWK930" s="477"/>
      <c r="VWL930" s="477"/>
      <c r="VWM930" s="477"/>
      <c r="VWN930" s="477"/>
      <c r="VWO930" s="477"/>
      <c r="VWP930" s="477"/>
      <c r="VWQ930" s="477"/>
      <c r="VWR930" s="477"/>
      <c r="VWS930" s="477"/>
      <c r="VWT930" s="477"/>
      <c r="VWU930" s="477"/>
      <c r="VWV930" s="477"/>
      <c r="VWW930" s="477"/>
      <c r="VWX930" s="477"/>
      <c r="VWY930" s="477"/>
      <c r="VWZ930" s="477"/>
      <c r="VXA930" s="477"/>
      <c r="VXB930" s="477"/>
      <c r="VXC930" s="477"/>
      <c r="VXD930" s="477"/>
      <c r="VXE930" s="477"/>
      <c r="VXF930" s="477"/>
      <c r="VXG930" s="477"/>
      <c r="VXH930" s="477"/>
      <c r="VXI930" s="477"/>
      <c r="VXJ930" s="477"/>
      <c r="VXK930" s="477"/>
      <c r="VXL930" s="477"/>
      <c r="VXM930" s="477"/>
      <c r="VXN930" s="477"/>
      <c r="VXO930" s="477"/>
      <c r="VXP930" s="477"/>
      <c r="VXQ930" s="477"/>
      <c r="VXR930" s="477"/>
      <c r="VXS930" s="477"/>
      <c r="VXT930" s="477"/>
      <c r="VXU930" s="477"/>
      <c r="VXV930" s="477"/>
      <c r="VXW930" s="477"/>
      <c r="VXX930" s="477"/>
      <c r="VXY930" s="477"/>
      <c r="VXZ930" s="477"/>
      <c r="VYA930" s="477"/>
      <c r="VYB930" s="477"/>
      <c r="VYC930" s="477"/>
      <c r="VYD930" s="477"/>
      <c r="VYE930" s="477"/>
      <c r="VYF930" s="477"/>
      <c r="VYG930" s="477"/>
      <c r="VYH930" s="477"/>
      <c r="VYI930" s="477"/>
      <c r="VYJ930" s="477"/>
      <c r="VYK930" s="477"/>
      <c r="VYL930" s="477"/>
      <c r="VYM930" s="477"/>
      <c r="VYN930" s="477"/>
      <c r="VYO930" s="477"/>
      <c r="VYP930" s="477"/>
      <c r="VYQ930" s="477"/>
      <c r="VYR930" s="477"/>
      <c r="VYS930" s="477"/>
      <c r="VYT930" s="477"/>
      <c r="VYU930" s="477"/>
      <c r="VYV930" s="477"/>
      <c r="VYW930" s="477"/>
      <c r="VYX930" s="477"/>
      <c r="VYY930" s="477"/>
      <c r="VYZ930" s="477"/>
      <c r="VZA930" s="477"/>
      <c r="VZB930" s="477"/>
      <c r="VZC930" s="477"/>
      <c r="VZD930" s="477"/>
      <c r="VZE930" s="477"/>
      <c r="VZF930" s="477"/>
      <c r="VZG930" s="477"/>
      <c r="VZH930" s="477"/>
      <c r="VZI930" s="477"/>
      <c r="VZJ930" s="477"/>
      <c r="VZK930" s="477"/>
      <c r="VZL930" s="477"/>
      <c r="VZM930" s="477"/>
      <c r="VZN930" s="477"/>
      <c r="VZO930" s="477"/>
      <c r="VZP930" s="477"/>
      <c r="VZQ930" s="477"/>
      <c r="VZR930" s="477"/>
      <c r="VZS930" s="477"/>
      <c r="VZT930" s="477"/>
      <c r="VZU930" s="477"/>
      <c r="VZV930" s="477"/>
      <c r="VZW930" s="477"/>
      <c r="VZX930" s="477"/>
      <c r="VZY930" s="477"/>
      <c r="VZZ930" s="477"/>
      <c r="WAA930" s="477"/>
      <c r="WAB930" s="477"/>
      <c r="WAC930" s="477"/>
      <c r="WAD930" s="477"/>
      <c r="WAE930" s="477"/>
      <c r="WAF930" s="477"/>
      <c r="WAG930" s="477"/>
      <c r="WAH930" s="477"/>
      <c r="WAI930" s="477"/>
      <c r="WAJ930" s="477"/>
      <c r="WAK930" s="477"/>
      <c r="WAL930" s="477"/>
      <c r="WAM930" s="477"/>
      <c r="WAN930" s="477"/>
      <c r="WAO930" s="477"/>
      <c r="WAP930" s="477"/>
      <c r="WAQ930" s="477"/>
      <c r="WAR930" s="477"/>
      <c r="WAS930" s="477"/>
      <c r="WAT930" s="477"/>
      <c r="WAU930" s="477"/>
      <c r="WAV930" s="477"/>
      <c r="WAW930" s="477"/>
      <c r="WAX930" s="477"/>
      <c r="WAY930" s="477"/>
      <c r="WAZ930" s="477"/>
      <c r="WBA930" s="477"/>
      <c r="WBB930" s="477"/>
      <c r="WBC930" s="477"/>
      <c r="WBD930" s="477"/>
      <c r="WBE930" s="477"/>
      <c r="WBF930" s="477"/>
      <c r="WBG930" s="477"/>
      <c r="WBH930" s="477"/>
      <c r="WBI930" s="477"/>
      <c r="WBJ930" s="477"/>
      <c r="WBK930" s="477"/>
      <c r="WBL930" s="477"/>
      <c r="WBM930" s="477"/>
      <c r="WBN930" s="477"/>
      <c r="WBO930" s="477"/>
      <c r="WBP930" s="477"/>
      <c r="WBQ930" s="477"/>
      <c r="WBR930" s="477"/>
      <c r="WBS930" s="477"/>
      <c r="WBT930" s="477"/>
      <c r="WBU930" s="477"/>
      <c r="WBV930" s="477"/>
      <c r="WBW930" s="477"/>
      <c r="WBX930" s="477"/>
      <c r="WBY930" s="477"/>
      <c r="WBZ930" s="477"/>
      <c r="WCA930" s="477"/>
      <c r="WCB930" s="477"/>
      <c r="WCC930" s="477"/>
      <c r="WCD930" s="477"/>
      <c r="WCE930" s="477"/>
      <c r="WCF930" s="477"/>
      <c r="WCG930" s="477"/>
      <c r="WCH930" s="477"/>
      <c r="WCI930" s="477"/>
      <c r="WCJ930" s="477"/>
      <c r="WCK930" s="477"/>
      <c r="WCL930" s="477"/>
      <c r="WCM930" s="477"/>
      <c r="WCN930" s="477"/>
      <c r="WCO930" s="477"/>
      <c r="WCP930" s="477"/>
      <c r="WCQ930" s="477"/>
      <c r="WCR930" s="477"/>
      <c r="WCS930" s="477"/>
      <c r="WCT930" s="477"/>
      <c r="WCU930" s="477"/>
      <c r="WCV930" s="477"/>
      <c r="WCW930" s="477"/>
      <c r="WCX930" s="477"/>
      <c r="WCY930" s="477"/>
      <c r="WCZ930" s="477"/>
      <c r="WDA930" s="477"/>
      <c r="WDB930" s="477"/>
      <c r="WDC930" s="477"/>
      <c r="WDD930" s="477"/>
      <c r="WDE930" s="477"/>
      <c r="WDF930" s="477"/>
      <c r="WDG930" s="477"/>
      <c r="WDH930" s="477"/>
      <c r="WDI930" s="477"/>
      <c r="WDJ930" s="477"/>
      <c r="WDK930" s="477"/>
      <c r="WDL930" s="477"/>
      <c r="WDM930" s="477"/>
      <c r="WDN930" s="477"/>
      <c r="WDO930" s="477"/>
      <c r="WDP930" s="477"/>
      <c r="WDQ930" s="477"/>
      <c r="WDR930" s="477"/>
      <c r="WDS930" s="477"/>
      <c r="WDT930" s="477"/>
      <c r="WDU930" s="477"/>
      <c r="WDV930" s="477"/>
      <c r="WDW930" s="477"/>
      <c r="WDX930" s="477"/>
      <c r="WDY930" s="477"/>
      <c r="WDZ930" s="477"/>
      <c r="WEA930" s="477"/>
      <c r="WEB930" s="477"/>
      <c r="WEC930" s="477"/>
      <c r="WED930" s="477"/>
      <c r="WEE930" s="477"/>
      <c r="WEF930" s="477"/>
      <c r="WEG930" s="477"/>
      <c r="WEH930" s="477"/>
      <c r="WEI930" s="477"/>
      <c r="WEJ930" s="477"/>
      <c r="WEK930" s="477"/>
      <c r="WEL930" s="477"/>
      <c r="WEM930" s="477"/>
      <c r="WEN930" s="477"/>
      <c r="WEO930" s="477"/>
      <c r="WEP930" s="477"/>
      <c r="WEQ930" s="477"/>
      <c r="WER930" s="477"/>
      <c r="WES930" s="477"/>
      <c r="WET930" s="477"/>
      <c r="WEU930" s="477"/>
      <c r="WEV930" s="477"/>
      <c r="WEW930" s="477"/>
      <c r="WEX930" s="477"/>
      <c r="WEY930" s="477"/>
      <c r="WEZ930" s="477"/>
      <c r="WFA930" s="477"/>
      <c r="WFB930" s="477"/>
      <c r="WFC930" s="477"/>
      <c r="WFD930" s="477"/>
      <c r="WFE930" s="477"/>
      <c r="WFF930" s="477"/>
      <c r="WFG930" s="477"/>
      <c r="WFH930" s="477"/>
      <c r="WFI930" s="477"/>
      <c r="WFJ930" s="477"/>
      <c r="WFK930" s="477"/>
      <c r="WFL930" s="477"/>
      <c r="WFM930" s="477"/>
      <c r="WFN930" s="477"/>
      <c r="WFO930" s="477"/>
      <c r="WFP930" s="477"/>
      <c r="WFQ930" s="477"/>
      <c r="WFR930" s="477"/>
      <c r="WFS930" s="477"/>
      <c r="WFT930" s="477"/>
      <c r="WFU930" s="477"/>
      <c r="WFV930" s="477"/>
      <c r="WFW930" s="477"/>
      <c r="WFX930" s="477"/>
      <c r="WFY930" s="477"/>
      <c r="WFZ930" s="477"/>
      <c r="WGA930" s="477"/>
      <c r="WGB930" s="477"/>
      <c r="WGC930" s="477"/>
      <c r="WGD930" s="477"/>
      <c r="WGE930" s="477"/>
      <c r="WGF930" s="477"/>
      <c r="WGG930" s="477"/>
      <c r="WGH930" s="477"/>
      <c r="WGI930" s="477"/>
      <c r="WGJ930" s="477"/>
      <c r="WGK930" s="477"/>
      <c r="WGL930" s="477"/>
      <c r="WGM930" s="477"/>
      <c r="WGN930" s="477"/>
      <c r="WGO930" s="477"/>
      <c r="WGP930" s="477"/>
      <c r="WGQ930" s="477"/>
      <c r="WGR930" s="477"/>
      <c r="WGS930" s="477"/>
      <c r="WGT930" s="477"/>
      <c r="WGU930" s="477"/>
      <c r="WGV930" s="477"/>
      <c r="WGW930" s="477"/>
      <c r="WGX930" s="477"/>
      <c r="WGY930" s="477"/>
      <c r="WGZ930" s="477"/>
      <c r="WHA930" s="477"/>
      <c r="WHB930" s="477"/>
      <c r="WHC930" s="477"/>
      <c r="WHD930" s="477"/>
      <c r="WHE930" s="477"/>
      <c r="WHF930" s="477"/>
      <c r="WHG930" s="477"/>
      <c r="WHH930" s="477"/>
      <c r="WHI930" s="477"/>
      <c r="WHJ930" s="477"/>
      <c r="WHK930" s="477"/>
      <c r="WHL930" s="477"/>
      <c r="WHM930" s="477"/>
      <c r="WHN930" s="477"/>
      <c r="WHO930" s="477"/>
      <c r="WHP930" s="477"/>
      <c r="WHQ930" s="477"/>
      <c r="WHR930" s="477"/>
      <c r="WHS930" s="477"/>
      <c r="WHT930" s="477"/>
      <c r="WHU930" s="477"/>
      <c r="WHV930" s="477"/>
      <c r="WHW930" s="477"/>
      <c r="WHX930" s="477"/>
      <c r="WHY930" s="477"/>
      <c r="WHZ930" s="477"/>
      <c r="WIA930" s="477"/>
      <c r="WIB930" s="477"/>
      <c r="WIC930" s="477"/>
      <c r="WID930" s="477"/>
      <c r="WIE930" s="477"/>
      <c r="WIF930" s="477"/>
      <c r="WIG930" s="477"/>
      <c r="WIH930" s="477"/>
      <c r="WII930" s="477"/>
      <c r="WIJ930" s="477"/>
      <c r="WIK930" s="477"/>
      <c r="WIL930" s="477"/>
      <c r="WIM930" s="477"/>
      <c r="WIN930" s="477"/>
      <c r="WIO930" s="477"/>
      <c r="WIP930" s="477"/>
      <c r="WIQ930" s="477"/>
      <c r="WIR930" s="477"/>
      <c r="WIS930" s="477"/>
      <c r="WIT930" s="477"/>
      <c r="WIU930" s="477"/>
      <c r="WIV930" s="477"/>
      <c r="WIW930" s="477"/>
      <c r="WIX930" s="477"/>
      <c r="WIY930" s="477"/>
      <c r="WIZ930" s="477"/>
      <c r="WJA930" s="477"/>
      <c r="WJB930" s="477"/>
      <c r="WJC930" s="477"/>
      <c r="WJD930" s="477"/>
      <c r="WJE930" s="477"/>
      <c r="WJF930" s="477"/>
      <c r="WJG930" s="477"/>
      <c r="WJH930" s="477"/>
      <c r="WJI930" s="477"/>
      <c r="WJJ930" s="477"/>
      <c r="WJK930" s="477"/>
      <c r="WJL930" s="477"/>
      <c r="WJM930" s="477"/>
      <c r="WJN930" s="477"/>
      <c r="WJO930" s="477"/>
      <c r="WJP930" s="477"/>
      <c r="WJQ930" s="477"/>
      <c r="WJR930" s="477"/>
      <c r="WJS930" s="477"/>
      <c r="WJT930" s="477"/>
      <c r="WJU930" s="477"/>
      <c r="WJV930" s="477"/>
      <c r="WJW930" s="477"/>
      <c r="WJX930" s="477"/>
      <c r="WJY930" s="477"/>
      <c r="WJZ930" s="477"/>
      <c r="WKA930" s="477"/>
      <c r="WKB930" s="477"/>
      <c r="WKC930" s="477"/>
      <c r="WKD930" s="477"/>
      <c r="WKE930" s="477"/>
      <c r="WKF930" s="477"/>
      <c r="WKG930" s="477"/>
      <c r="WKH930" s="477"/>
      <c r="WKI930" s="477"/>
      <c r="WKJ930" s="477"/>
      <c r="WKK930" s="477"/>
      <c r="WKL930" s="477"/>
      <c r="WKM930" s="477"/>
      <c r="WKN930" s="477"/>
      <c r="WKO930" s="477"/>
      <c r="WKP930" s="477"/>
      <c r="WKQ930" s="477"/>
      <c r="WKR930" s="477"/>
      <c r="WKS930" s="477"/>
      <c r="WKT930" s="477"/>
      <c r="WKU930" s="477"/>
      <c r="WKV930" s="477"/>
      <c r="WKW930" s="477"/>
      <c r="WKX930" s="477"/>
      <c r="WKY930" s="477"/>
      <c r="WKZ930" s="477"/>
      <c r="WLA930" s="477"/>
      <c r="WLB930" s="477"/>
      <c r="WLC930" s="477"/>
      <c r="WLD930" s="477"/>
      <c r="WLE930" s="477"/>
      <c r="WLF930" s="477"/>
      <c r="WLG930" s="477"/>
      <c r="WLH930" s="477"/>
      <c r="WLI930" s="477"/>
      <c r="WLJ930" s="477"/>
      <c r="WLK930" s="477"/>
      <c r="WLL930" s="477"/>
      <c r="WLM930" s="477"/>
      <c r="WLN930" s="477"/>
      <c r="WLO930" s="477"/>
      <c r="WLP930" s="477"/>
      <c r="WLQ930" s="477"/>
      <c r="WLR930" s="477"/>
      <c r="WLS930" s="477"/>
      <c r="WLT930" s="477"/>
      <c r="WLU930" s="477"/>
      <c r="WLV930" s="477"/>
      <c r="WLW930" s="477"/>
      <c r="WLX930" s="477"/>
      <c r="WLY930" s="477"/>
      <c r="WLZ930" s="477"/>
      <c r="WMA930" s="477"/>
      <c r="WMB930" s="477"/>
      <c r="WMC930" s="477"/>
      <c r="WMD930" s="477"/>
      <c r="WME930" s="477"/>
      <c r="WMF930" s="477"/>
      <c r="WMG930" s="477"/>
      <c r="WMH930" s="477"/>
      <c r="WMI930" s="477"/>
      <c r="WMJ930" s="477"/>
      <c r="WMK930" s="477"/>
      <c r="WML930" s="477"/>
      <c r="WMM930" s="477"/>
      <c r="WMN930" s="477"/>
      <c r="WMO930" s="477"/>
      <c r="WMP930" s="477"/>
      <c r="WMQ930" s="477"/>
      <c r="WMR930" s="477"/>
      <c r="WMS930" s="477"/>
      <c r="WMT930" s="477"/>
      <c r="WMU930" s="477"/>
      <c r="WMV930" s="477"/>
      <c r="WMW930" s="477"/>
      <c r="WMX930" s="477"/>
      <c r="WMY930" s="477"/>
      <c r="WMZ930" s="477"/>
      <c r="WNA930" s="477"/>
      <c r="WNB930" s="477"/>
      <c r="WNC930" s="477"/>
      <c r="WND930" s="477"/>
      <c r="WNE930" s="477"/>
      <c r="WNF930" s="477"/>
      <c r="WNG930" s="477"/>
      <c r="WNH930" s="477"/>
      <c r="WNI930" s="477"/>
      <c r="WNJ930" s="477"/>
      <c r="WNK930" s="477"/>
      <c r="WNL930" s="477"/>
      <c r="WNM930" s="477"/>
      <c r="WNN930" s="477"/>
      <c r="WNO930" s="477"/>
      <c r="WNP930" s="477"/>
      <c r="WNQ930" s="477"/>
      <c r="WNR930" s="477"/>
      <c r="WNS930" s="477"/>
      <c r="WNT930" s="477"/>
      <c r="WNU930" s="477"/>
      <c r="WNV930" s="477"/>
      <c r="WNW930" s="477"/>
      <c r="WNX930" s="477"/>
      <c r="WNY930" s="477"/>
      <c r="WNZ930" s="477"/>
      <c r="WOA930" s="477"/>
      <c r="WOB930" s="477"/>
      <c r="WOC930" s="477"/>
      <c r="WOD930" s="477"/>
      <c r="WOE930" s="477"/>
      <c r="WOF930" s="477"/>
      <c r="WOG930" s="477"/>
      <c r="WOH930" s="477"/>
      <c r="WOI930" s="477"/>
      <c r="WOJ930" s="477"/>
      <c r="WOK930" s="477"/>
      <c r="WOL930" s="477"/>
      <c r="WOM930" s="477"/>
      <c r="WON930" s="477"/>
      <c r="WOO930" s="477"/>
      <c r="WOP930" s="477"/>
      <c r="WOQ930" s="477"/>
      <c r="WOR930" s="477"/>
      <c r="WOS930" s="477"/>
      <c r="WOT930" s="477"/>
      <c r="WOU930" s="477"/>
      <c r="WOV930" s="477"/>
      <c r="WOW930" s="477"/>
      <c r="WOX930" s="477"/>
      <c r="WOY930" s="477"/>
      <c r="WOZ930" s="477"/>
      <c r="WPA930" s="477"/>
      <c r="WPB930" s="477"/>
      <c r="WPC930" s="477"/>
      <c r="WPD930" s="477"/>
      <c r="WPE930" s="477"/>
      <c r="WPF930" s="477"/>
      <c r="WPG930" s="477"/>
      <c r="WPH930" s="477"/>
      <c r="WPI930" s="477"/>
      <c r="WPJ930" s="477"/>
      <c r="WPK930" s="477"/>
      <c r="WPL930" s="477"/>
      <c r="WPM930" s="477"/>
      <c r="WPN930" s="477"/>
      <c r="WPO930" s="477"/>
      <c r="WPP930" s="477"/>
      <c r="WPQ930" s="477"/>
      <c r="WPR930" s="477"/>
      <c r="WPS930" s="477"/>
      <c r="WPT930" s="477"/>
      <c r="WPU930" s="477"/>
      <c r="WPV930" s="477"/>
      <c r="WPW930" s="477"/>
      <c r="WPX930" s="477"/>
      <c r="WPY930" s="477"/>
      <c r="WPZ930" s="477"/>
      <c r="WQA930" s="477"/>
      <c r="WQB930" s="477"/>
      <c r="WQC930" s="477"/>
      <c r="WQD930" s="477"/>
      <c r="WQE930" s="477"/>
      <c r="WQF930" s="477"/>
      <c r="WQG930" s="477"/>
      <c r="WQH930" s="477"/>
      <c r="WQI930" s="477"/>
      <c r="WQJ930" s="477"/>
      <c r="WQK930" s="477"/>
      <c r="WQL930" s="477"/>
      <c r="WQM930" s="477"/>
      <c r="WQN930" s="477"/>
      <c r="WQO930" s="477"/>
      <c r="WQP930" s="477"/>
      <c r="WQQ930" s="477"/>
      <c r="WQR930" s="477"/>
      <c r="WQS930" s="477"/>
      <c r="WQT930" s="477"/>
      <c r="WQU930" s="477"/>
      <c r="WQV930" s="477"/>
      <c r="WQW930" s="477"/>
      <c r="WQX930" s="477"/>
      <c r="WQY930" s="477"/>
      <c r="WQZ930" s="477"/>
      <c r="WRA930" s="477"/>
      <c r="WRB930" s="477"/>
      <c r="WRC930" s="477"/>
      <c r="WRD930" s="477"/>
      <c r="WRE930" s="477"/>
      <c r="WRF930" s="477"/>
      <c r="WRG930" s="477"/>
      <c r="WRH930" s="477"/>
      <c r="WRI930" s="477"/>
      <c r="WRJ930" s="477"/>
      <c r="WRK930" s="477"/>
      <c r="WRL930" s="477"/>
      <c r="WRM930" s="477"/>
      <c r="WRN930" s="477"/>
      <c r="WRO930" s="477"/>
      <c r="WRP930" s="477"/>
      <c r="WRQ930" s="477"/>
      <c r="WRR930" s="477"/>
      <c r="WRS930" s="477"/>
      <c r="WRT930" s="477"/>
      <c r="WRU930" s="477"/>
      <c r="WRV930" s="477"/>
      <c r="WRW930" s="477"/>
      <c r="WRX930" s="477"/>
      <c r="WRY930" s="477"/>
      <c r="WRZ930" s="477"/>
      <c r="WSA930" s="477"/>
      <c r="WSB930" s="477"/>
      <c r="WSC930" s="477"/>
      <c r="WSD930" s="477"/>
      <c r="WSE930" s="477"/>
      <c r="WSF930" s="477"/>
      <c r="WSG930" s="477"/>
      <c r="WSH930" s="477"/>
      <c r="WSI930" s="477"/>
      <c r="WSJ930" s="477"/>
      <c r="WSK930" s="477"/>
      <c r="WSL930" s="477"/>
      <c r="WSM930" s="477"/>
      <c r="WSN930" s="477"/>
      <c r="WSO930" s="477"/>
      <c r="WSP930" s="477"/>
      <c r="WSQ930" s="477"/>
      <c r="WSR930" s="477"/>
      <c r="WSS930" s="477"/>
      <c r="WST930" s="477"/>
      <c r="WSU930" s="477"/>
      <c r="WSV930" s="477"/>
      <c r="WSW930" s="477"/>
      <c r="WSX930" s="477"/>
      <c r="WSY930" s="477"/>
      <c r="WSZ930" s="477"/>
      <c r="WTA930" s="477"/>
      <c r="WTB930" s="477"/>
      <c r="WTC930" s="477"/>
      <c r="WTD930" s="477"/>
      <c r="WTE930" s="477"/>
      <c r="WTF930" s="477"/>
      <c r="WTG930" s="477"/>
      <c r="WTH930" s="477"/>
      <c r="WTI930" s="477"/>
      <c r="WTJ930" s="477"/>
      <c r="WTK930" s="477"/>
      <c r="WTL930" s="477"/>
      <c r="WTM930" s="477"/>
      <c r="WTN930" s="477"/>
      <c r="WTO930" s="477"/>
      <c r="WTP930" s="477"/>
      <c r="WTQ930" s="477"/>
      <c r="WTR930" s="477"/>
      <c r="WTS930" s="477"/>
      <c r="WTT930" s="477"/>
      <c r="WTU930" s="477"/>
      <c r="WTV930" s="477"/>
      <c r="WTW930" s="477"/>
      <c r="WTX930" s="477"/>
      <c r="WTY930" s="477"/>
      <c r="WTZ930" s="477"/>
      <c r="WUA930" s="477"/>
      <c r="WUB930" s="477"/>
      <c r="WUC930" s="477"/>
      <c r="WUD930" s="477"/>
      <c r="WUE930" s="477"/>
      <c r="WUF930" s="477"/>
      <c r="WUG930" s="477"/>
      <c r="WUH930" s="477"/>
      <c r="WUI930" s="477"/>
      <c r="WUJ930" s="477"/>
      <c r="WUK930" s="477"/>
      <c r="WUL930" s="477"/>
      <c r="WUM930" s="477"/>
      <c r="WUN930" s="477"/>
      <c r="WUO930" s="477"/>
      <c r="WUP930" s="477"/>
      <c r="WUQ930" s="477"/>
      <c r="WUR930" s="477"/>
      <c r="WUS930" s="477"/>
      <c r="WUT930" s="477"/>
      <c r="WUU930" s="477"/>
      <c r="WUV930" s="477"/>
      <c r="WUW930" s="477"/>
      <c r="WUX930" s="477"/>
      <c r="WUY930" s="477"/>
      <c r="WUZ930" s="477"/>
      <c r="WVA930" s="477"/>
      <c r="WVB930" s="477"/>
      <c r="WVC930" s="477"/>
      <c r="WVD930" s="477"/>
      <c r="WVE930" s="477"/>
      <c r="WVF930" s="477"/>
      <c r="WVG930" s="477"/>
      <c r="WVH930" s="477"/>
      <c r="WVI930" s="477"/>
      <c r="WVJ930" s="477"/>
      <c r="WVK930" s="477"/>
      <c r="WVL930" s="477"/>
      <c r="WVM930" s="477"/>
      <c r="WVN930" s="477"/>
      <c r="WVO930" s="477"/>
      <c r="WVP930" s="477"/>
      <c r="WVQ930" s="477"/>
      <c r="WVR930" s="477"/>
      <c r="WVS930" s="477"/>
      <c r="WVT930" s="477"/>
      <c r="WVU930" s="477"/>
      <c r="WVV930" s="477"/>
      <c r="WVW930" s="477"/>
      <c r="WVX930" s="477"/>
      <c r="WVY930" s="477"/>
      <c r="WVZ930" s="477"/>
      <c r="WWA930" s="477"/>
      <c r="WWB930" s="477"/>
      <c r="WWC930" s="477"/>
      <c r="WWD930" s="477"/>
      <c r="WWE930" s="477"/>
      <c r="WWF930" s="477"/>
      <c r="WWG930" s="477"/>
      <c r="WWH930" s="477"/>
      <c r="WWI930" s="477"/>
      <c r="WWJ930" s="477"/>
      <c r="WWK930" s="477"/>
      <c r="WWL930" s="477"/>
      <c r="WWM930" s="477"/>
      <c r="WWN930" s="477"/>
      <c r="WWO930" s="477"/>
      <c r="WWP930" s="477"/>
      <c r="WWQ930" s="477"/>
      <c r="WWR930" s="477"/>
      <c r="WWS930" s="477"/>
      <c r="WWT930" s="477"/>
      <c r="WWU930" s="477"/>
      <c r="WWV930" s="477"/>
      <c r="WWW930" s="477"/>
      <c r="WWX930" s="477"/>
      <c r="WWY930" s="477"/>
      <c r="WWZ930" s="477"/>
      <c r="WXA930" s="477"/>
      <c r="WXB930" s="477"/>
      <c r="WXC930" s="477"/>
      <c r="WXD930" s="477"/>
      <c r="WXE930" s="477"/>
      <c r="WXF930" s="477"/>
      <c r="WXG930" s="477"/>
      <c r="WXH930" s="477"/>
      <c r="WXI930" s="477"/>
      <c r="WXJ930" s="477"/>
      <c r="WXK930" s="477"/>
      <c r="WXL930" s="477"/>
      <c r="WXM930" s="477"/>
      <c r="WXN930" s="477"/>
      <c r="WXO930" s="477"/>
      <c r="WXP930" s="477"/>
      <c r="WXQ930" s="477"/>
      <c r="WXR930" s="477"/>
      <c r="WXS930" s="477"/>
      <c r="WXT930" s="477"/>
      <c r="WXU930" s="477"/>
      <c r="WXV930" s="477"/>
      <c r="WXW930" s="477"/>
      <c r="WXX930" s="477"/>
      <c r="WXY930" s="477"/>
      <c r="WXZ930" s="477"/>
      <c r="WYA930" s="477"/>
      <c r="WYB930" s="477"/>
      <c r="WYC930" s="477"/>
      <c r="WYD930" s="477"/>
      <c r="WYE930" s="477"/>
      <c r="WYF930" s="477"/>
      <c r="WYG930" s="477"/>
      <c r="WYH930" s="477"/>
      <c r="WYI930" s="477"/>
      <c r="WYJ930" s="477"/>
      <c r="WYK930" s="477"/>
      <c r="WYL930" s="477"/>
      <c r="WYM930" s="477"/>
      <c r="WYN930" s="477"/>
      <c r="WYO930" s="477"/>
      <c r="WYP930" s="477"/>
      <c r="WYQ930" s="477"/>
      <c r="WYR930" s="477"/>
      <c r="WYS930" s="477"/>
      <c r="WYT930" s="477"/>
      <c r="WYU930" s="477"/>
      <c r="WYV930" s="477"/>
      <c r="WYW930" s="477"/>
      <c r="WYX930" s="477"/>
      <c r="WYY930" s="477"/>
      <c r="WYZ930" s="477"/>
      <c r="WZA930" s="477"/>
      <c r="WZB930" s="477"/>
      <c r="WZC930" s="477"/>
      <c r="WZD930" s="477"/>
      <c r="WZE930" s="477"/>
      <c r="WZF930" s="477"/>
      <c r="WZG930" s="477"/>
      <c r="WZH930" s="477"/>
      <c r="WZI930" s="477"/>
      <c r="WZJ930" s="477"/>
      <c r="WZK930" s="477"/>
      <c r="WZL930" s="477"/>
      <c r="WZM930" s="477"/>
      <c r="WZN930" s="477"/>
      <c r="WZO930" s="477"/>
      <c r="WZP930" s="477"/>
      <c r="WZQ930" s="477"/>
      <c r="WZR930" s="477"/>
      <c r="WZS930" s="477"/>
      <c r="WZT930" s="477"/>
      <c r="WZU930" s="477"/>
      <c r="WZV930" s="477"/>
      <c r="WZW930" s="477"/>
      <c r="WZX930" s="477"/>
      <c r="WZY930" s="477"/>
      <c r="WZZ930" s="477"/>
      <c r="XAA930" s="477"/>
      <c r="XAB930" s="477"/>
      <c r="XAC930" s="477"/>
      <c r="XAD930" s="477"/>
      <c r="XAE930" s="477"/>
      <c r="XAF930" s="477"/>
      <c r="XAG930" s="477"/>
      <c r="XAH930" s="477"/>
      <c r="XAI930" s="477"/>
      <c r="XAJ930" s="477"/>
      <c r="XAK930" s="477"/>
      <c r="XAL930" s="477"/>
      <c r="XAM930" s="477"/>
      <c r="XAN930" s="477"/>
      <c r="XAO930" s="477"/>
      <c r="XAP930" s="477"/>
      <c r="XAQ930" s="477"/>
      <c r="XAR930" s="477"/>
      <c r="XAS930" s="477"/>
      <c r="XAT930" s="477"/>
      <c r="XAU930" s="477"/>
      <c r="XAV930" s="477"/>
      <c r="XAW930" s="477"/>
      <c r="XAX930" s="477"/>
      <c r="XAY930" s="477"/>
      <c r="XAZ930" s="477"/>
      <c r="XBA930" s="477"/>
      <c r="XBB930" s="477"/>
      <c r="XBC930" s="477"/>
      <c r="XBD930" s="477"/>
      <c r="XBE930" s="477"/>
      <c r="XBF930" s="477"/>
      <c r="XBG930" s="477"/>
      <c r="XBH930" s="477"/>
      <c r="XBI930" s="477"/>
      <c r="XBJ930" s="477"/>
      <c r="XBK930" s="477"/>
      <c r="XBL930" s="477"/>
      <c r="XBM930" s="477"/>
      <c r="XBN930" s="477"/>
      <c r="XBO930" s="477"/>
      <c r="XBP930" s="477"/>
      <c r="XBQ930" s="477"/>
      <c r="XBR930" s="477"/>
      <c r="XBS930" s="477"/>
      <c r="XBT930" s="477"/>
      <c r="XBU930" s="477"/>
      <c r="XBV930" s="477"/>
      <c r="XBW930" s="477"/>
      <c r="XBX930" s="477"/>
      <c r="XBY930" s="477"/>
      <c r="XBZ930" s="477"/>
      <c r="XCA930" s="477"/>
      <c r="XCB930" s="477"/>
      <c r="XCC930" s="477"/>
      <c r="XCD930" s="477"/>
      <c r="XCE930" s="477"/>
      <c r="XCF930" s="477"/>
      <c r="XCG930" s="477"/>
      <c r="XCH930" s="477"/>
      <c r="XCI930" s="477"/>
      <c r="XCJ930" s="477"/>
      <c r="XCK930" s="477"/>
      <c r="XCL930" s="477"/>
      <c r="XCM930" s="477"/>
      <c r="XCN930" s="477"/>
      <c r="XCO930" s="477"/>
      <c r="XCP930" s="477"/>
      <c r="XCQ930" s="477"/>
      <c r="XCR930" s="477"/>
      <c r="XCS930" s="477"/>
      <c r="XCT930" s="477"/>
      <c r="XCU930" s="477"/>
      <c r="XCV930" s="477"/>
      <c r="XCW930" s="477"/>
      <c r="XCX930" s="477"/>
      <c r="XCY930" s="477"/>
      <c r="XCZ930" s="477"/>
      <c r="XDA930" s="477"/>
      <c r="XDB930" s="477"/>
      <c r="XDC930" s="477"/>
      <c r="XDD930" s="477"/>
      <c r="XDE930" s="477"/>
      <c r="XDF930" s="477"/>
      <c r="XDG930" s="477"/>
      <c r="XDH930" s="477"/>
      <c r="XDI930" s="477"/>
      <c r="XDJ930" s="477"/>
      <c r="XDK930" s="477"/>
      <c r="XDL930" s="477"/>
      <c r="XDM930" s="477"/>
      <c r="XDN930" s="477"/>
      <c r="XDO930" s="477"/>
      <c r="XDP930" s="477"/>
      <c r="XDQ930" s="477"/>
      <c r="XDR930" s="477"/>
      <c r="XDS930" s="477"/>
      <c r="XDT930" s="477"/>
      <c r="XDU930" s="477"/>
      <c r="XDV930" s="477"/>
      <c r="XDW930" s="477"/>
      <c r="XDX930" s="477"/>
      <c r="XDY930" s="477"/>
      <c r="XDZ930" s="477"/>
      <c r="XEA930" s="477"/>
      <c r="XEB930" s="477"/>
      <c r="XEC930" s="477"/>
      <c r="XED930" s="477"/>
      <c r="XEE930" s="477"/>
      <c r="XEF930" s="477"/>
      <c r="XEG930" s="477"/>
      <c r="XEH930" s="477"/>
      <c r="XEI930" s="477"/>
      <c r="XEJ930" s="477"/>
      <c r="XEK930" s="477"/>
      <c r="XEL930" s="477"/>
      <c r="XEM930" s="477"/>
      <c r="XEN930" s="477"/>
      <c r="XEO930" s="477"/>
      <c r="XEP930" s="477"/>
      <c r="XEQ930" s="477"/>
      <c r="XER930" s="477"/>
      <c r="XES930" s="477"/>
      <c r="XET930" s="477"/>
      <c r="XEU930" s="477"/>
      <c r="XEV930" s="477"/>
      <c r="XEW930" s="477"/>
      <c r="XEX930" s="477"/>
      <c r="XEY930" s="477"/>
      <c r="XEZ930" s="477"/>
      <c r="XFA930" s="477"/>
      <c r="XFB930" s="477"/>
    </row>
    <row r="931" spans="1:16382" ht="30" customHeight="1" x14ac:dyDescent="0.7">
      <c r="A931" s="477"/>
      <c r="B931" s="331"/>
      <c r="C931" s="368"/>
      <c r="D931" s="318"/>
      <c r="E931" s="352"/>
      <c r="F931" s="320"/>
      <c r="G931" s="321"/>
      <c r="H931" s="342"/>
      <c r="I931" s="336"/>
      <c r="J931" s="324"/>
      <c r="K931" s="483"/>
      <c r="L931" s="477"/>
      <c r="M931" s="477"/>
      <c r="N931" s="477"/>
      <c r="O931" s="477"/>
      <c r="P931" s="477"/>
      <c r="Q931" s="477"/>
      <c r="R931" s="477"/>
      <c r="S931" s="477"/>
      <c r="T931" s="477"/>
      <c r="U931" s="477"/>
      <c r="V931" s="477"/>
      <c r="W931" s="477"/>
      <c r="X931" s="477"/>
      <c r="Y931" s="477"/>
      <c r="Z931" s="477"/>
      <c r="AA931" s="477"/>
      <c r="AB931" s="477"/>
      <c r="AC931" s="477"/>
      <c r="AD931" s="477"/>
      <c r="AE931" s="477"/>
      <c r="AF931" s="477"/>
      <c r="AG931" s="477"/>
      <c r="AH931" s="477"/>
      <c r="AI931" s="477"/>
      <c r="AJ931" s="477"/>
      <c r="AK931" s="477"/>
      <c r="AL931" s="477"/>
      <c r="AM931" s="477"/>
      <c r="AN931" s="477"/>
      <c r="AO931" s="477"/>
      <c r="AP931" s="477"/>
      <c r="AQ931" s="477"/>
      <c r="AR931" s="477"/>
      <c r="AS931" s="477"/>
      <c r="AT931" s="477"/>
      <c r="AU931" s="477"/>
      <c r="AV931" s="477"/>
      <c r="AW931" s="477"/>
      <c r="AX931" s="477"/>
      <c r="AY931" s="477"/>
      <c r="AZ931" s="477"/>
      <c r="BA931" s="477"/>
      <c r="BB931" s="477"/>
      <c r="BC931" s="477"/>
      <c r="BD931" s="477"/>
      <c r="BE931" s="477"/>
      <c r="BF931" s="477"/>
      <c r="BG931" s="477"/>
      <c r="BH931" s="477"/>
      <c r="BI931" s="477"/>
      <c r="BJ931" s="477"/>
      <c r="BK931" s="477"/>
      <c r="BL931" s="477"/>
      <c r="BM931" s="477"/>
      <c r="BN931" s="477"/>
      <c r="BO931" s="477"/>
      <c r="BP931" s="477"/>
      <c r="BQ931" s="477"/>
      <c r="BR931" s="477"/>
      <c r="BS931" s="477"/>
      <c r="BT931" s="477"/>
      <c r="BU931" s="477"/>
      <c r="BV931" s="477"/>
      <c r="BW931" s="477"/>
      <c r="BX931" s="477"/>
      <c r="BY931" s="477"/>
      <c r="BZ931" s="477"/>
      <c r="CA931" s="477"/>
      <c r="CB931" s="477"/>
      <c r="CC931" s="477"/>
      <c r="CD931" s="477"/>
      <c r="CE931" s="477"/>
      <c r="CF931" s="477"/>
      <c r="CG931" s="477"/>
      <c r="CH931" s="477"/>
      <c r="CI931" s="477"/>
      <c r="CJ931" s="477"/>
      <c r="CK931" s="477"/>
      <c r="CL931" s="477"/>
      <c r="CM931" s="477"/>
      <c r="CN931" s="477"/>
      <c r="CO931" s="477"/>
      <c r="CP931" s="477"/>
      <c r="CQ931" s="477"/>
      <c r="CR931" s="477"/>
      <c r="CS931" s="477"/>
      <c r="CT931" s="477"/>
      <c r="CU931" s="477"/>
      <c r="CV931" s="477"/>
      <c r="CW931" s="477"/>
      <c r="CX931" s="477"/>
      <c r="CY931" s="477"/>
      <c r="CZ931" s="477"/>
      <c r="DA931" s="477"/>
      <c r="DB931" s="477"/>
      <c r="DC931" s="477"/>
      <c r="DD931" s="477"/>
      <c r="DE931" s="477"/>
      <c r="DF931" s="477"/>
      <c r="DG931" s="477"/>
      <c r="DH931" s="477"/>
      <c r="DI931" s="477"/>
      <c r="DJ931" s="477"/>
      <c r="DK931" s="477"/>
      <c r="DL931" s="477"/>
      <c r="DM931" s="477"/>
      <c r="DN931" s="477"/>
      <c r="DO931" s="477"/>
      <c r="DP931" s="477"/>
      <c r="DQ931" s="477"/>
      <c r="DR931" s="477"/>
      <c r="DS931" s="477"/>
      <c r="DT931" s="477"/>
      <c r="DU931" s="477"/>
      <c r="DV931" s="477"/>
      <c r="DW931" s="477"/>
      <c r="DX931" s="477"/>
      <c r="DY931" s="477"/>
      <c r="DZ931" s="477"/>
      <c r="EA931" s="477"/>
      <c r="EB931" s="477"/>
      <c r="EC931" s="477"/>
      <c r="ED931" s="477"/>
      <c r="EE931" s="477"/>
      <c r="EF931" s="477"/>
      <c r="EG931" s="477"/>
      <c r="EH931" s="477"/>
      <c r="EI931" s="477"/>
      <c r="EJ931" s="477"/>
      <c r="EK931" s="477"/>
      <c r="EL931" s="477"/>
      <c r="EM931" s="477"/>
      <c r="EN931" s="477"/>
      <c r="EO931" s="477"/>
      <c r="EP931" s="477"/>
      <c r="EQ931" s="477"/>
      <c r="ER931" s="477"/>
      <c r="ES931" s="477"/>
      <c r="ET931" s="477"/>
      <c r="EU931" s="477"/>
      <c r="EV931" s="477"/>
      <c r="EW931" s="477"/>
      <c r="EX931" s="477"/>
      <c r="EY931" s="477"/>
      <c r="EZ931" s="477"/>
      <c r="FA931" s="477"/>
      <c r="FB931" s="477"/>
      <c r="FC931" s="477"/>
      <c r="FD931" s="477"/>
      <c r="FE931" s="477"/>
      <c r="FF931" s="477"/>
      <c r="FG931" s="477"/>
      <c r="FH931" s="477"/>
      <c r="FI931" s="477"/>
      <c r="FJ931" s="477"/>
      <c r="FK931" s="477"/>
      <c r="FL931" s="477"/>
      <c r="FM931" s="477"/>
      <c r="FN931" s="477"/>
      <c r="FO931" s="477"/>
      <c r="FP931" s="477"/>
      <c r="FQ931" s="477"/>
      <c r="FR931" s="477"/>
      <c r="FS931" s="477"/>
      <c r="FT931" s="477"/>
      <c r="FU931" s="477"/>
      <c r="FV931" s="477"/>
      <c r="FW931" s="477"/>
      <c r="FX931" s="477"/>
      <c r="FY931" s="477"/>
      <c r="FZ931" s="477"/>
      <c r="GA931" s="477"/>
      <c r="GB931" s="477"/>
      <c r="GC931" s="477"/>
      <c r="GD931" s="477"/>
      <c r="GE931" s="477"/>
      <c r="GF931" s="477"/>
      <c r="GG931" s="477"/>
      <c r="GH931" s="477"/>
      <c r="GI931" s="477"/>
      <c r="GJ931" s="477"/>
      <c r="GK931" s="477"/>
      <c r="GL931" s="477"/>
      <c r="GM931" s="477"/>
      <c r="GN931" s="477"/>
      <c r="GO931" s="477"/>
      <c r="GP931" s="477"/>
      <c r="GQ931" s="477"/>
      <c r="GR931" s="477"/>
      <c r="GS931" s="477"/>
      <c r="GT931" s="477"/>
      <c r="GU931" s="477"/>
      <c r="GV931" s="477"/>
      <c r="GW931" s="477"/>
      <c r="GX931" s="477"/>
      <c r="GY931" s="477"/>
      <c r="GZ931" s="477"/>
      <c r="HA931" s="477"/>
      <c r="HB931" s="477"/>
      <c r="HC931" s="477"/>
      <c r="HD931" s="477"/>
      <c r="HE931" s="477"/>
      <c r="HF931" s="477"/>
      <c r="HG931" s="477"/>
      <c r="HH931" s="477"/>
      <c r="HI931" s="477"/>
      <c r="HJ931" s="477"/>
      <c r="HK931" s="477"/>
      <c r="HL931" s="477"/>
      <c r="HM931" s="477"/>
      <c r="HN931" s="477"/>
      <c r="HO931" s="477"/>
      <c r="HP931" s="477"/>
      <c r="HQ931" s="477"/>
      <c r="HR931" s="477"/>
      <c r="HS931" s="477"/>
      <c r="HT931" s="477"/>
      <c r="HU931" s="477"/>
      <c r="HV931" s="477"/>
      <c r="HW931" s="477"/>
      <c r="HX931" s="477"/>
      <c r="HY931" s="477"/>
      <c r="HZ931" s="477"/>
      <c r="IA931" s="477"/>
      <c r="IB931" s="477"/>
      <c r="IC931" s="477"/>
      <c r="ID931" s="477"/>
      <c r="IE931" s="477"/>
      <c r="IF931" s="477"/>
      <c r="IG931" s="477"/>
      <c r="IH931" s="477"/>
      <c r="II931" s="477"/>
      <c r="IJ931" s="477"/>
      <c r="IK931" s="477"/>
      <c r="IL931" s="477"/>
      <c r="IM931" s="477"/>
      <c r="IN931" s="477"/>
      <c r="IO931" s="477"/>
      <c r="IP931" s="477"/>
      <c r="IQ931" s="477"/>
      <c r="IR931" s="477"/>
      <c r="IS931" s="477"/>
      <c r="IT931" s="477"/>
      <c r="IU931" s="477"/>
      <c r="IV931" s="477"/>
      <c r="IW931" s="477"/>
      <c r="IX931" s="477"/>
      <c r="IY931" s="477"/>
      <c r="IZ931" s="477"/>
      <c r="JA931" s="477"/>
      <c r="JB931" s="477"/>
      <c r="JC931" s="477"/>
      <c r="JD931" s="477"/>
      <c r="JE931" s="477"/>
      <c r="JF931" s="477"/>
      <c r="JG931" s="477"/>
      <c r="JH931" s="477"/>
      <c r="JI931" s="477"/>
      <c r="JJ931" s="477"/>
      <c r="JK931" s="477"/>
      <c r="JL931" s="477"/>
      <c r="JM931" s="477"/>
      <c r="JN931" s="477"/>
      <c r="JO931" s="477"/>
      <c r="JP931" s="477"/>
      <c r="JQ931" s="477"/>
      <c r="JR931" s="477"/>
      <c r="JS931" s="477"/>
      <c r="JT931" s="477"/>
      <c r="JU931" s="477"/>
      <c r="JV931" s="477"/>
      <c r="JW931" s="477"/>
      <c r="JX931" s="477"/>
      <c r="JY931" s="477"/>
      <c r="JZ931" s="477"/>
      <c r="KA931" s="477"/>
      <c r="KB931" s="477"/>
      <c r="KC931" s="477"/>
      <c r="KD931" s="477"/>
      <c r="KE931" s="477"/>
      <c r="KF931" s="477"/>
      <c r="KG931" s="477"/>
      <c r="KH931" s="477"/>
      <c r="KI931" s="477"/>
      <c r="KJ931" s="477"/>
      <c r="KK931" s="477"/>
      <c r="KL931" s="477"/>
      <c r="KM931" s="477"/>
      <c r="KN931" s="477"/>
      <c r="KO931" s="477"/>
      <c r="KP931" s="477"/>
      <c r="KQ931" s="477"/>
      <c r="KR931" s="477"/>
      <c r="KS931" s="477"/>
      <c r="KT931" s="477"/>
      <c r="KU931" s="477"/>
      <c r="KV931" s="477"/>
      <c r="KW931" s="477"/>
      <c r="KX931" s="477"/>
      <c r="KY931" s="477"/>
      <c r="KZ931" s="477"/>
      <c r="LA931" s="477"/>
      <c r="LB931" s="477"/>
      <c r="LC931" s="477"/>
      <c r="LD931" s="477"/>
      <c r="LE931" s="477"/>
      <c r="LF931" s="477"/>
      <c r="LG931" s="477"/>
      <c r="LH931" s="477"/>
      <c r="LI931" s="477"/>
      <c r="LJ931" s="477"/>
      <c r="LK931" s="477"/>
      <c r="LL931" s="477"/>
      <c r="LM931" s="477"/>
      <c r="LN931" s="477"/>
      <c r="LO931" s="477"/>
      <c r="LP931" s="477"/>
      <c r="LQ931" s="477"/>
      <c r="LR931" s="477"/>
      <c r="LS931" s="477"/>
      <c r="LT931" s="477"/>
      <c r="LU931" s="477"/>
      <c r="LV931" s="477"/>
      <c r="LW931" s="477"/>
      <c r="LX931" s="477"/>
      <c r="LY931" s="477"/>
      <c r="LZ931" s="477"/>
      <c r="MA931" s="477"/>
      <c r="MB931" s="477"/>
      <c r="MC931" s="477"/>
      <c r="MD931" s="477"/>
      <c r="ME931" s="477"/>
      <c r="MF931" s="477"/>
      <c r="MG931" s="477"/>
      <c r="MH931" s="477"/>
      <c r="MI931" s="477"/>
      <c r="MJ931" s="477"/>
      <c r="MK931" s="477"/>
      <c r="ML931" s="477"/>
      <c r="MM931" s="477"/>
      <c r="MN931" s="477"/>
      <c r="MO931" s="477"/>
      <c r="MP931" s="477"/>
      <c r="MQ931" s="477"/>
      <c r="MR931" s="477"/>
      <c r="MS931" s="477"/>
      <c r="MT931" s="477"/>
      <c r="MU931" s="477"/>
      <c r="MV931" s="477"/>
      <c r="MW931" s="477"/>
      <c r="MX931" s="477"/>
      <c r="MY931" s="477"/>
      <c r="MZ931" s="477"/>
      <c r="NA931" s="477"/>
      <c r="NB931" s="477"/>
      <c r="NC931" s="477"/>
      <c r="ND931" s="477"/>
      <c r="NE931" s="477"/>
      <c r="NF931" s="477"/>
      <c r="NG931" s="477"/>
      <c r="NH931" s="477"/>
      <c r="NI931" s="477"/>
      <c r="NJ931" s="477"/>
      <c r="NK931" s="477"/>
      <c r="NL931" s="477"/>
      <c r="NM931" s="477"/>
      <c r="NN931" s="477"/>
      <c r="NO931" s="477"/>
      <c r="NP931" s="477"/>
      <c r="NQ931" s="477"/>
      <c r="NR931" s="477"/>
      <c r="NS931" s="477"/>
      <c r="NT931" s="477"/>
      <c r="NU931" s="477"/>
      <c r="NV931" s="477"/>
      <c r="NW931" s="477"/>
      <c r="NX931" s="477"/>
      <c r="NY931" s="477"/>
      <c r="NZ931" s="477"/>
      <c r="OA931" s="477"/>
      <c r="OB931" s="477"/>
      <c r="OC931" s="477"/>
      <c r="OD931" s="477"/>
      <c r="OE931" s="477"/>
      <c r="OF931" s="477"/>
      <c r="OG931" s="477"/>
      <c r="OH931" s="477"/>
      <c r="OI931" s="477"/>
      <c r="OJ931" s="477"/>
      <c r="OK931" s="477"/>
      <c r="OL931" s="477"/>
      <c r="OM931" s="477"/>
      <c r="ON931" s="477"/>
      <c r="OO931" s="477"/>
      <c r="OP931" s="477"/>
      <c r="OQ931" s="477"/>
      <c r="OR931" s="477"/>
      <c r="OS931" s="477"/>
      <c r="OT931" s="477"/>
      <c r="OU931" s="477"/>
      <c r="OV931" s="477"/>
      <c r="OW931" s="477"/>
      <c r="OX931" s="477"/>
      <c r="OY931" s="477"/>
      <c r="OZ931" s="477"/>
      <c r="PA931" s="477"/>
      <c r="PB931" s="477"/>
      <c r="PC931" s="477"/>
      <c r="PD931" s="477"/>
      <c r="PE931" s="477"/>
      <c r="PF931" s="477"/>
      <c r="PG931" s="477"/>
      <c r="PH931" s="477"/>
      <c r="PI931" s="477"/>
      <c r="PJ931" s="477"/>
      <c r="PK931" s="477"/>
      <c r="PL931" s="477"/>
      <c r="PM931" s="477"/>
      <c r="PN931" s="477"/>
      <c r="PO931" s="477"/>
      <c r="PP931" s="477"/>
      <c r="PQ931" s="477"/>
      <c r="PR931" s="477"/>
      <c r="PS931" s="477"/>
      <c r="PT931" s="477"/>
      <c r="PU931" s="477"/>
      <c r="PV931" s="477"/>
      <c r="PW931" s="477"/>
      <c r="PX931" s="477"/>
      <c r="PY931" s="477"/>
      <c r="PZ931" s="477"/>
      <c r="QA931" s="477"/>
      <c r="QB931" s="477"/>
      <c r="QC931" s="477"/>
      <c r="QD931" s="477"/>
      <c r="QE931" s="477"/>
      <c r="QF931" s="477"/>
      <c r="QG931" s="477"/>
      <c r="QH931" s="477"/>
      <c r="QI931" s="477"/>
      <c r="QJ931" s="477"/>
      <c r="QK931" s="477"/>
      <c r="QL931" s="477"/>
      <c r="QM931" s="477"/>
      <c r="QN931" s="477"/>
      <c r="QO931" s="477"/>
      <c r="QP931" s="477"/>
      <c r="QQ931" s="477"/>
      <c r="QR931" s="477"/>
      <c r="QS931" s="477"/>
      <c r="QT931" s="477"/>
      <c r="QU931" s="477"/>
      <c r="QV931" s="477"/>
      <c r="QW931" s="477"/>
      <c r="QX931" s="477"/>
      <c r="QY931" s="477"/>
      <c r="QZ931" s="477"/>
      <c r="RA931" s="477"/>
      <c r="RB931" s="477"/>
      <c r="RC931" s="477"/>
      <c r="RD931" s="477"/>
      <c r="RE931" s="477"/>
      <c r="RF931" s="477"/>
      <c r="RG931" s="477"/>
      <c r="RH931" s="477"/>
      <c r="RI931" s="477"/>
      <c r="RJ931" s="477"/>
      <c r="RK931" s="477"/>
      <c r="RL931" s="477"/>
      <c r="RM931" s="477"/>
      <c r="RN931" s="477"/>
      <c r="RO931" s="477"/>
      <c r="RP931" s="477"/>
      <c r="RQ931" s="477"/>
      <c r="RR931" s="477"/>
      <c r="RS931" s="477"/>
      <c r="RT931" s="477"/>
      <c r="RU931" s="477"/>
      <c r="RV931" s="477"/>
      <c r="RW931" s="477"/>
      <c r="RX931" s="477"/>
      <c r="RY931" s="477"/>
      <c r="RZ931" s="477"/>
      <c r="SA931" s="477"/>
      <c r="SB931" s="477"/>
      <c r="SC931" s="477"/>
      <c r="SD931" s="477"/>
      <c r="SE931" s="477"/>
      <c r="SF931" s="477"/>
      <c r="SG931" s="477"/>
      <c r="SH931" s="477"/>
      <c r="SI931" s="477"/>
      <c r="SJ931" s="477"/>
      <c r="SK931" s="477"/>
      <c r="SL931" s="477"/>
      <c r="SM931" s="477"/>
      <c r="SN931" s="477"/>
      <c r="SO931" s="477"/>
      <c r="SP931" s="477"/>
      <c r="SQ931" s="477"/>
      <c r="SR931" s="477"/>
      <c r="SS931" s="477"/>
      <c r="ST931" s="477"/>
      <c r="SU931" s="477"/>
      <c r="SV931" s="477"/>
      <c r="SW931" s="477"/>
      <c r="SX931" s="477"/>
      <c r="SY931" s="477"/>
      <c r="SZ931" s="477"/>
      <c r="TA931" s="477"/>
      <c r="TB931" s="477"/>
      <c r="TC931" s="477"/>
      <c r="TD931" s="477"/>
      <c r="TE931" s="477"/>
      <c r="TF931" s="477"/>
      <c r="TG931" s="477"/>
      <c r="TH931" s="477"/>
      <c r="TI931" s="477"/>
      <c r="TJ931" s="477"/>
      <c r="TK931" s="477"/>
      <c r="TL931" s="477"/>
      <c r="TM931" s="477"/>
      <c r="TN931" s="477"/>
      <c r="TO931" s="477"/>
      <c r="TP931" s="477"/>
      <c r="TQ931" s="477"/>
      <c r="TR931" s="477"/>
      <c r="TS931" s="477"/>
      <c r="TT931" s="477"/>
      <c r="TU931" s="477"/>
      <c r="TV931" s="477"/>
      <c r="TW931" s="477"/>
      <c r="TX931" s="477"/>
      <c r="TY931" s="477"/>
      <c r="TZ931" s="477"/>
      <c r="UA931" s="477"/>
      <c r="UB931" s="477"/>
      <c r="UC931" s="477"/>
      <c r="UD931" s="477"/>
      <c r="UE931" s="477"/>
      <c r="UF931" s="477"/>
      <c r="UG931" s="477"/>
      <c r="UH931" s="477"/>
      <c r="UI931" s="477"/>
      <c r="UJ931" s="477"/>
      <c r="UK931" s="477"/>
      <c r="UL931" s="477"/>
      <c r="UM931" s="477"/>
      <c r="UN931" s="477"/>
      <c r="UO931" s="477"/>
      <c r="UP931" s="477"/>
      <c r="UQ931" s="477"/>
      <c r="UR931" s="477"/>
      <c r="US931" s="477"/>
      <c r="UT931" s="477"/>
      <c r="UU931" s="477"/>
      <c r="UV931" s="477"/>
      <c r="UW931" s="477"/>
      <c r="UX931" s="477"/>
      <c r="UY931" s="477"/>
      <c r="UZ931" s="477"/>
      <c r="VA931" s="477"/>
      <c r="VB931" s="477"/>
      <c r="VC931" s="477"/>
      <c r="VD931" s="477"/>
      <c r="VE931" s="477"/>
      <c r="VF931" s="477"/>
      <c r="VG931" s="477"/>
      <c r="VH931" s="477"/>
      <c r="VI931" s="477"/>
      <c r="VJ931" s="477"/>
      <c r="VK931" s="477"/>
      <c r="VL931" s="477"/>
      <c r="VM931" s="477"/>
      <c r="VN931" s="477"/>
      <c r="VO931" s="477"/>
      <c r="VP931" s="477"/>
      <c r="VQ931" s="477"/>
      <c r="VR931" s="477"/>
      <c r="VS931" s="477"/>
      <c r="VT931" s="477"/>
      <c r="VU931" s="477"/>
      <c r="VV931" s="477"/>
      <c r="VW931" s="477"/>
      <c r="VX931" s="477"/>
      <c r="VY931" s="477"/>
      <c r="VZ931" s="477"/>
      <c r="WA931" s="477"/>
      <c r="WB931" s="477"/>
      <c r="WC931" s="477"/>
      <c r="WD931" s="477"/>
      <c r="WE931" s="477"/>
      <c r="WF931" s="477"/>
      <c r="WG931" s="477"/>
      <c r="WH931" s="477"/>
      <c r="WI931" s="477"/>
      <c r="WJ931" s="477"/>
      <c r="WK931" s="477"/>
      <c r="WL931" s="477"/>
      <c r="WM931" s="477"/>
      <c r="WN931" s="477"/>
      <c r="WO931" s="477"/>
      <c r="WP931" s="477"/>
      <c r="WQ931" s="477"/>
      <c r="WR931" s="477"/>
      <c r="WS931" s="477"/>
      <c r="WT931" s="477"/>
      <c r="WU931" s="477"/>
      <c r="WV931" s="477"/>
      <c r="WW931" s="477"/>
      <c r="WX931" s="477"/>
      <c r="WY931" s="477"/>
      <c r="WZ931" s="477"/>
      <c r="XA931" s="477"/>
      <c r="XB931" s="477"/>
      <c r="XC931" s="477"/>
      <c r="XD931" s="477"/>
      <c r="XE931" s="477"/>
      <c r="XF931" s="477"/>
      <c r="XG931" s="477"/>
      <c r="XH931" s="477"/>
      <c r="XI931" s="477"/>
      <c r="XJ931" s="477"/>
      <c r="XK931" s="477"/>
      <c r="XL931" s="477"/>
      <c r="XM931" s="477"/>
      <c r="XN931" s="477"/>
      <c r="XO931" s="477"/>
      <c r="XP931" s="477"/>
      <c r="XQ931" s="477"/>
      <c r="XR931" s="477"/>
      <c r="XS931" s="477"/>
      <c r="XT931" s="477"/>
      <c r="XU931" s="477"/>
      <c r="XV931" s="477"/>
      <c r="XW931" s="477"/>
      <c r="XX931" s="477"/>
      <c r="XY931" s="477"/>
      <c r="XZ931" s="477"/>
      <c r="YA931" s="477"/>
      <c r="YB931" s="477"/>
      <c r="YC931" s="477"/>
      <c r="YD931" s="477"/>
      <c r="YE931" s="477"/>
      <c r="YF931" s="477"/>
      <c r="YG931" s="477"/>
      <c r="YH931" s="477"/>
      <c r="YI931" s="477"/>
      <c r="YJ931" s="477"/>
      <c r="YK931" s="477"/>
      <c r="YL931" s="477"/>
      <c r="YM931" s="477"/>
      <c r="YN931" s="477"/>
      <c r="YO931" s="477"/>
      <c r="YP931" s="477"/>
      <c r="YQ931" s="477"/>
      <c r="YR931" s="477"/>
      <c r="YS931" s="477"/>
      <c r="YT931" s="477"/>
      <c r="YU931" s="477"/>
      <c r="YV931" s="477"/>
      <c r="YW931" s="477"/>
      <c r="YX931" s="477"/>
      <c r="YY931" s="477"/>
      <c r="YZ931" s="477"/>
      <c r="ZA931" s="477"/>
      <c r="ZB931" s="477"/>
      <c r="ZC931" s="477"/>
      <c r="ZD931" s="477"/>
      <c r="ZE931" s="477"/>
      <c r="ZF931" s="477"/>
      <c r="ZG931" s="477"/>
      <c r="ZH931" s="477"/>
      <c r="ZI931" s="477"/>
      <c r="ZJ931" s="477"/>
      <c r="ZK931" s="477"/>
      <c r="ZL931" s="477"/>
      <c r="ZM931" s="477"/>
      <c r="ZN931" s="477"/>
      <c r="ZO931" s="477"/>
      <c r="ZP931" s="477"/>
      <c r="ZQ931" s="477"/>
      <c r="ZR931" s="477"/>
      <c r="ZS931" s="477"/>
      <c r="ZT931" s="477"/>
      <c r="ZU931" s="477"/>
      <c r="ZV931" s="477"/>
      <c r="ZW931" s="477"/>
      <c r="ZX931" s="477"/>
      <c r="ZY931" s="477"/>
      <c r="ZZ931" s="477"/>
      <c r="AAA931" s="477"/>
      <c r="AAB931" s="477"/>
      <c r="AAC931" s="477"/>
      <c r="AAD931" s="477"/>
      <c r="AAE931" s="477"/>
      <c r="AAF931" s="477"/>
      <c r="AAG931" s="477"/>
      <c r="AAH931" s="477"/>
      <c r="AAI931" s="477"/>
      <c r="AAJ931" s="477"/>
      <c r="AAK931" s="477"/>
      <c r="AAL931" s="477"/>
      <c r="AAM931" s="477"/>
      <c r="AAN931" s="477"/>
      <c r="AAO931" s="477"/>
      <c r="AAP931" s="477"/>
      <c r="AAQ931" s="477"/>
      <c r="AAR931" s="477"/>
      <c r="AAS931" s="477"/>
      <c r="AAT931" s="477"/>
      <c r="AAU931" s="477"/>
      <c r="AAV931" s="477"/>
      <c r="AAW931" s="477"/>
      <c r="AAX931" s="477"/>
      <c r="AAY931" s="477"/>
      <c r="AAZ931" s="477"/>
      <c r="ABA931" s="477"/>
      <c r="ABB931" s="477"/>
      <c r="ABC931" s="477"/>
      <c r="ABD931" s="477"/>
      <c r="ABE931" s="477"/>
      <c r="ABF931" s="477"/>
      <c r="ABG931" s="477"/>
      <c r="ABH931" s="477"/>
      <c r="ABI931" s="477"/>
      <c r="ABJ931" s="477"/>
      <c r="ABK931" s="477"/>
      <c r="ABL931" s="477"/>
      <c r="ABM931" s="477"/>
      <c r="ABN931" s="477"/>
      <c r="ABO931" s="477"/>
      <c r="ABP931" s="477"/>
      <c r="ABQ931" s="477"/>
      <c r="ABR931" s="477"/>
      <c r="ABS931" s="477"/>
      <c r="ABT931" s="477"/>
      <c r="ABU931" s="477"/>
      <c r="ABV931" s="477"/>
      <c r="ABW931" s="477"/>
      <c r="ABX931" s="477"/>
      <c r="ABY931" s="477"/>
      <c r="ABZ931" s="477"/>
      <c r="ACA931" s="477"/>
      <c r="ACB931" s="477"/>
      <c r="ACC931" s="477"/>
      <c r="ACD931" s="477"/>
      <c r="ACE931" s="477"/>
      <c r="ACF931" s="477"/>
      <c r="ACG931" s="477"/>
      <c r="ACH931" s="477"/>
      <c r="ACI931" s="477"/>
      <c r="ACJ931" s="477"/>
      <c r="ACK931" s="477"/>
      <c r="ACL931" s="477"/>
      <c r="ACM931" s="477"/>
      <c r="ACN931" s="477"/>
      <c r="ACO931" s="477"/>
      <c r="ACP931" s="477"/>
      <c r="ACQ931" s="477"/>
      <c r="ACR931" s="477"/>
      <c r="ACS931" s="477"/>
      <c r="ACT931" s="477"/>
      <c r="ACU931" s="477"/>
      <c r="ACV931" s="477"/>
      <c r="ACW931" s="477"/>
      <c r="ACX931" s="477"/>
      <c r="ACY931" s="477"/>
      <c r="ACZ931" s="477"/>
      <c r="ADA931" s="477"/>
      <c r="ADB931" s="477"/>
      <c r="ADC931" s="477"/>
      <c r="ADD931" s="477"/>
      <c r="ADE931" s="477"/>
      <c r="ADF931" s="477"/>
      <c r="ADG931" s="477"/>
      <c r="ADH931" s="477"/>
      <c r="ADI931" s="477"/>
      <c r="ADJ931" s="477"/>
      <c r="ADK931" s="477"/>
      <c r="ADL931" s="477"/>
      <c r="ADM931" s="477"/>
      <c r="ADN931" s="477"/>
      <c r="ADO931" s="477"/>
      <c r="ADP931" s="477"/>
      <c r="ADQ931" s="477"/>
      <c r="ADR931" s="477"/>
      <c r="ADS931" s="477"/>
      <c r="ADT931" s="477"/>
      <c r="ADU931" s="477"/>
      <c r="ADV931" s="477"/>
      <c r="ADW931" s="477"/>
      <c r="ADX931" s="477"/>
      <c r="ADY931" s="477"/>
      <c r="ADZ931" s="477"/>
      <c r="AEA931" s="477"/>
      <c r="AEB931" s="477"/>
      <c r="AEC931" s="477"/>
      <c r="AED931" s="477"/>
      <c r="AEE931" s="477"/>
      <c r="AEF931" s="477"/>
      <c r="AEG931" s="477"/>
      <c r="AEH931" s="477"/>
      <c r="AEI931" s="477"/>
      <c r="AEJ931" s="477"/>
      <c r="AEK931" s="477"/>
      <c r="AEL931" s="477"/>
      <c r="AEM931" s="477"/>
      <c r="AEN931" s="477"/>
      <c r="AEO931" s="477"/>
      <c r="AEP931" s="477"/>
      <c r="AEQ931" s="477"/>
      <c r="AER931" s="477"/>
      <c r="AES931" s="477"/>
      <c r="AET931" s="477"/>
      <c r="AEU931" s="477"/>
      <c r="AEV931" s="477"/>
      <c r="AEW931" s="477"/>
      <c r="AEX931" s="477"/>
      <c r="AEY931" s="477"/>
      <c r="AEZ931" s="477"/>
      <c r="AFA931" s="477"/>
      <c r="AFB931" s="477"/>
      <c r="AFC931" s="477"/>
      <c r="AFD931" s="477"/>
      <c r="AFE931" s="477"/>
      <c r="AFF931" s="477"/>
      <c r="AFG931" s="477"/>
      <c r="AFH931" s="477"/>
      <c r="AFI931" s="477"/>
      <c r="AFJ931" s="477"/>
      <c r="AFK931" s="477"/>
      <c r="AFL931" s="477"/>
      <c r="AFM931" s="477"/>
      <c r="AFN931" s="477"/>
      <c r="AFO931" s="477"/>
      <c r="AFP931" s="477"/>
      <c r="AFQ931" s="477"/>
      <c r="AFR931" s="477"/>
      <c r="AFS931" s="477"/>
      <c r="AFT931" s="477"/>
      <c r="AFU931" s="477"/>
      <c r="AFV931" s="477"/>
      <c r="AFW931" s="477"/>
      <c r="AFX931" s="477"/>
      <c r="AFY931" s="477"/>
      <c r="AFZ931" s="477"/>
      <c r="AGA931" s="477"/>
      <c r="AGB931" s="477"/>
      <c r="AGC931" s="477"/>
      <c r="AGD931" s="477"/>
      <c r="AGE931" s="477"/>
      <c r="AGF931" s="477"/>
      <c r="AGG931" s="477"/>
      <c r="AGH931" s="477"/>
      <c r="AGI931" s="477"/>
      <c r="AGJ931" s="477"/>
      <c r="AGK931" s="477"/>
      <c r="AGL931" s="477"/>
      <c r="AGM931" s="477"/>
      <c r="AGN931" s="477"/>
      <c r="AGO931" s="477"/>
      <c r="AGP931" s="477"/>
      <c r="AGQ931" s="477"/>
      <c r="AGR931" s="477"/>
      <c r="AGS931" s="477"/>
      <c r="AGT931" s="477"/>
      <c r="AGU931" s="477"/>
      <c r="AGV931" s="477"/>
      <c r="AGW931" s="477"/>
      <c r="AGX931" s="477"/>
      <c r="AGY931" s="477"/>
      <c r="AGZ931" s="477"/>
      <c r="AHA931" s="477"/>
      <c r="AHB931" s="477"/>
      <c r="AHC931" s="477"/>
      <c r="AHD931" s="477"/>
      <c r="AHE931" s="477"/>
      <c r="AHF931" s="477"/>
      <c r="AHG931" s="477"/>
      <c r="AHH931" s="477"/>
      <c r="AHI931" s="477"/>
      <c r="AHJ931" s="477"/>
      <c r="AHK931" s="477"/>
      <c r="AHL931" s="477"/>
      <c r="AHM931" s="477"/>
      <c r="AHN931" s="477"/>
      <c r="AHO931" s="477"/>
      <c r="AHP931" s="477"/>
      <c r="AHQ931" s="477"/>
      <c r="AHR931" s="477"/>
      <c r="AHS931" s="477"/>
      <c r="AHT931" s="477"/>
      <c r="AHU931" s="477"/>
      <c r="AHV931" s="477"/>
      <c r="AHW931" s="477"/>
      <c r="AHX931" s="477"/>
      <c r="AHY931" s="477"/>
      <c r="AHZ931" s="477"/>
      <c r="AIA931" s="477"/>
      <c r="AIB931" s="477"/>
      <c r="AIC931" s="477"/>
      <c r="AID931" s="477"/>
      <c r="AIE931" s="477"/>
      <c r="AIF931" s="477"/>
      <c r="AIG931" s="477"/>
      <c r="AIH931" s="477"/>
      <c r="AII931" s="477"/>
      <c r="AIJ931" s="477"/>
      <c r="AIK931" s="477"/>
      <c r="AIL931" s="477"/>
      <c r="AIM931" s="477"/>
      <c r="AIN931" s="477"/>
      <c r="AIO931" s="477"/>
      <c r="AIP931" s="477"/>
      <c r="AIQ931" s="477"/>
      <c r="AIR931" s="477"/>
      <c r="AIS931" s="477"/>
      <c r="AIT931" s="477"/>
      <c r="AIU931" s="477"/>
      <c r="AIV931" s="477"/>
      <c r="AIW931" s="477"/>
      <c r="AIX931" s="477"/>
      <c r="AIY931" s="477"/>
      <c r="AIZ931" s="477"/>
      <c r="AJA931" s="477"/>
      <c r="AJB931" s="477"/>
      <c r="AJC931" s="477"/>
      <c r="AJD931" s="477"/>
      <c r="AJE931" s="477"/>
      <c r="AJF931" s="477"/>
      <c r="AJG931" s="477"/>
      <c r="AJH931" s="477"/>
      <c r="AJI931" s="477"/>
      <c r="AJJ931" s="477"/>
      <c r="AJK931" s="477"/>
      <c r="AJL931" s="477"/>
      <c r="AJM931" s="477"/>
      <c r="AJN931" s="477"/>
      <c r="AJO931" s="477"/>
      <c r="AJP931" s="477"/>
      <c r="AJQ931" s="477"/>
      <c r="AJR931" s="477"/>
      <c r="AJS931" s="477"/>
      <c r="AJT931" s="477"/>
      <c r="AJU931" s="477"/>
      <c r="AJV931" s="477"/>
      <c r="AJW931" s="477"/>
      <c r="AJX931" s="477"/>
      <c r="AJY931" s="477"/>
      <c r="AJZ931" s="477"/>
      <c r="AKA931" s="477"/>
      <c r="AKB931" s="477"/>
      <c r="AKC931" s="477"/>
      <c r="AKD931" s="477"/>
      <c r="AKE931" s="477"/>
      <c r="AKF931" s="477"/>
      <c r="AKG931" s="477"/>
      <c r="AKH931" s="477"/>
      <c r="AKI931" s="477"/>
      <c r="AKJ931" s="477"/>
      <c r="AKK931" s="477"/>
      <c r="AKL931" s="477"/>
      <c r="AKM931" s="477"/>
      <c r="AKN931" s="477"/>
      <c r="AKO931" s="477"/>
      <c r="AKP931" s="477"/>
      <c r="AKQ931" s="477"/>
      <c r="AKR931" s="477"/>
      <c r="AKS931" s="477"/>
      <c r="AKT931" s="477"/>
      <c r="AKU931" s="477"/>
      <c r="AKV931" s="477"/>
      <c r="AKW931" s="477"/>
      <c r="AKX931" s="477"/>
      <c r="AKY931" s="477"/>
      <c r="AKZ931" s="477"/>
      <c r="ALA931" s="477"/>
      <c r="ALB931" s="477"/>
      <c r="ALC931" s="477"/>
      <c r="ALD931" s="477"/>
      <c r="ALE931" s="477"/>
      <c r="ALF931" s="477"/>
      <c r="ALG931" s="477"/>
      <c r="ALH931" s="477"/>
      <c r="ALI931" s="477"/>
      <c r="ALJ931" s="477"/>
      <c r="ALK931" s="477"/>
      <c r="ALL931" s="477"/>
      <c r="ALM931" s="477"/>
      <c r="ALN931" s="477"/>
      <c r="ALO931" s="477"/>
      <c r="ALP931" s="477"/>
      <c r="ALQ931" s="477"/>
      <c r="ALR931" s="477"/>
      <c r="ALS931" s="477"/>
      <c r="ALT931" s="477"/>
      <c r="ALU931" s="477"/>
      <c r="ALV931" s="477"/>
      <c r="ALW931" s="477"/>
      <c r="ALX931" s="477"/>
      <c r="ALY931" s="477"/>
      <c r="ALZ931" s="477"/>
      <c r="AMA931" s="477"/>
      <c r="AMB931" s="477"/>
      <c r="AMC931" s="477"/>
      <c r="AMD931" s="477"/>
      <c r="AME931" s="477"/>
      <c r="AMF931" s="477"/>
      <c r="AMG931" s="477"/>
      <c r="AMH931" s="477"/>
      <c r="AMI931" s="477"/>
      <c r="AMJ931" s="477"/>
      <c r="AMK931" s="477"/>
      <c r="AML931" s="477"/>
      <c r="AMM931" s="477"/>
      <c r="AMN931" s="477"/>
      <c r="AMO931" s="477"/>
      <c r="AMP931" s="477"/>
      <c r="AMQ931" s="477"/>
      <c r="AMR931" s="477"/>
      <c r="AMS931" s="477"/>
      <c r="AMT931" s="477"/>
      <c r="AMU931" s="477"/>
      <c r="AMV931" s="477"/>
      <c r="AMW931" s="477"/>
      <c r="AMX931" s="477"/>
      <c r="AMY931" s="477"/>
      <c r="AMZ931" s="477"/>
      <c r="ANA931" s="477"/>
      <c r="ANB931" s="477"/>
      <c r="ANC931" s="477"/>
      <c r="AND931" s="477"/>
      <c r="ANE931" s="477"/>
      <c r="ANF931" s="477"/>
      <c r="ANG931" s="477"/>
      <c r="ANH931" s="477"/>
      <c r="ANI931" s="477"/>
      <c r="ANJ931" s="477"/>
      <c r="ANK931" s="477"/>
      <c r="ANL931" s="477"/>
      <c r="ANM931" s="477"/>
      <c r="ANN931" s="477"/>
      <c r="ANO931" s="477"/>
      <c r="ANP931" s="477"/>
      <c r="ANQ931" s="477"/>
      <c r="ANR931" s="477"/>
      <c r="ANS931" s="477"/>
      <c r="ANT931" s="477"/>
      <c r="ANU931" s="477"/>
      <c r="ANV931" s="477"/>
      <c r="ANW931" s="477"/>
      <c r="ANX931" s="477"/>
      <c r="ANY931" s="477"/>
      <c r="ANZ931" s="477"/>
      <c r="AOA931" s="477"/>
      <c r="AOB931" s="477"/>
      <c r="AOC931" s="477"/>
      <c r="AOD931" s="477"/>
      <c r="AOE931" s="477"/>
      <c r="AOF931" s="477"/>
      <c r="AOG931" s="477"/>
      <c r="AOH931" s="477"/>
      <c r="AOI931" s="477"/>
      <c r="AOJ931" s="477"/>
      <c r="AOK931" s="477"/>
      <c r="AOL931" s="477"/>
      <c r="AOM931" s="477"/>
      <c r="AON931" s="477"/>
      <c r="AOO931" s="477"/>
      <c r="AOP931" s="477"/>
      <c r="AOQ931" s="477"/>
      <c r="AOR931" s="477"/>
      <c r="AOS931" s="477"/>
      <c r="AOT931" s="477"/>
      <c r="AOU931" s="477"/>
      <c r="AOV931" s="477"/>
      <c r="AOW931" s="477"/>
      <c r="AOX931" s="477"/>
      <c r="AOY931" s="477"/>
      <c r="AOZ931" s="477"/>
      <c r="APA931" s="477"/>
      <c r="APB931" s="477"/>
      <c r="APC931" s="477"/>
      <c r="APD931" s="477"/>
      <c r="APE931" s="477"/>
      <c r="APF931" s="477"/>
      <c r="APG931" s="477"/>
      <c r="APH931" s="477"/>
      <c r="API931" s="477"/>
      <c r="APJ931" s="477"/>
      <c r="APK931" s="477"/>
      <c r="APL931" s="477"/>
      <c r="APM931" s="477"/>
      <c r="APN931" s="477"/>
      <c r="APO931" s="477"/>
      <c r="APP931" s="477"/>
      <c r="APQ931" s="477"/>
      <c r="APR931" s="477"/>
      <c r="APS931" s="477"/>
      <c r="APT931" s="477"/>
      <c r="APU931" s="477"/>
      <c r="APV931" s="477"/>
      <c r="APW931" s="477"/>
      <c r="APX931" s="477"/>
      <c r="APY931" s="477"/>
      <c r="APZ931" s="477"/>
      <c r="AQA931" s="477"/>
      <c r="AQB931" s="477"/>
      <c r="AQC931" s="477"/>
      <c r="AQD931" s="477"/>
      <c r="AQE931" s="477"/>
      <c r="AQF931" s="477"/>
      <c r="AQG931" s="477"/>
      <c r="AQH931" s="477"/>
      <c r="AQI931" s="477"/>
      <c r="AQJ931" s="477"/>
      <c r="AQK931" s="477"/>
      <c r="AQL931" s="477"/>
      <c r="AQM931" s="477"/>
      <c r="AQN931" s="477"/>
      <c r="AQO931" s="477"/>
      <c r="AQP931" s="477"/>
      <c r="AQQ931" s="477"/>
      <c r="AQR931" s="477"/>
      <c r="AQS931" s="477"/>
      <c r="AQT931" s="477"/>
      <c r="AQU931" s="477"/>
      <c r="AQV931" s="477"/>
      <c r="AQW931" s="477"/>
      <c r="AQX931" s="477"/>
      <c r="AQY931" s="477"/>
      <c r="AQZ931" s="477"/>
      <c r="ARA931" s="477"/>
      <c r="ARB931" s="477"/>
      <c r="ARC931" s="477"/>
      <c r="ARD931" s="477"/>
      <c r="ARE931" s="477"/>
      <c r="ARF931" s="477"/>
      <c r="ARG931" s="477"/>
      <c r="ARH931" s="477"/>
      <c r="ARI931" s="477"/>
      <c r="ARJ931" s="477"/>
      <c r="ARK931" s="477"/>
      <c r="ARL931" s="477"/>
      <c r="ARM931" s="477"/>
      <c r="ARN931" s="477"/>
      <c r="ARO931" s="477"/>
      <c r="ARP931" s="477"/>
      <c r="ARQ931" s="477"/>
      <c r="ARR931" s="477"/>
      <c r="ARS931" s="477"/>
      <c r="ART931" s="477"/>
      <c r="ARU931" s="477"/>
      <c r="ARV931" s="477"/>
      <c r="ARW931" s="477"/>
      <c r="ARX931" s="477"/>
      <c r="ARY931" s="477"/>
      <c r="ARZ931" s="477"/>
      <c r="ASA931" s="477"/>
      <c r="ASB931" s="477"/>
      <c r="ASC931" s="477"/>
      <c r="ASD931" s="477"/>
      <c r="ASE931" s="477"/>
      <c r="ASF931" s="477"/>
      <c r="ASG931" s="477"/>
      <c r="ASH931" s="477"/>
      <c r="ASI931" s="477"/>
      <c r="ASJ931" s="477"/>
      <c r="ASK931" s="477"/>
      <c r="ASL931" s="477"/>
      <c r="ASM931" s="477"/>
      <c r="ASN931" s="477"/>
      <c r="ASO931" s="477"/>
      <c r="ASP931" s="477"/>
      <c r="ASQ931" s="477"/>
      <c r="ASR931" s="477"/>
      <c r="ASS931" s="477"/>
      <c r="AST931" s="477"/>
      <c r="ASU931" s="477"/>
      <c r="ASV931" s="477"/>
      <c r="ASW931" s="477"/>
      <c r="ASX931" s="477"/>
      <c r="ASY931" s="477"/>
      <c r="ASZ931" s="477"/>
      <c r="ATA931" s="477"/>
      <c r="ATB931" s="477"/>
      <c r="ATC931" s="477"/>
      <c r="ATD931" s="477"/>
      <c r="ATE931" s="477"/>
      <c r="ATF931" s="477"/>
      <c r="ATG931" s="477"/>
      <c r="ATH931" s="477"/>
      <c r="ATI931" s="477"/>
      <c r="ATJ931" s="477"/>
      <c r="ATK931" s="477"/>
      <c r="ATL931" s="477"/>
      <c r="ATM931" s="477"/>
      <c r="ATN931" s="477"/>
      <c r="ATO931" s="477"/>
      <c r="ATP931" s="477"/>
      <c r="ATQ931" s="477"/>
      <c r="ATR931" s="477"/>
      <c r="ATS931" s="477"/>
      <c r="ATT931" s="477"/>
      <c r="ATU931" s="477"/>
      <c r="ATV931" s="477"/>
      <c r="ATW931" s="477"/>
      <c r="ATX931" s="477"/>
      <c r="ATY931" s="477"/>
      <c r="ATZ931" s="477"/>
      <c r="AUA931" s="477"/>
      <c r="AUB931" s="477"/>
      <c r="AUC931" s="477"/>
      <c r="AUD931" s="477"/>
      <c r="AUE931" s="477"/>
      <c r="AUF931" s="477"/>
      <c r="AUG931" s="477"/>
      <c r="AUH931" s="477"/>
      <c r="AUI931" s="477"/>
      <c r="AUJ931" s="477"/>
      <c r="AUK931" s="477"/>
      <c r="AUL931" s="477"/>
      <c r="AUM931" s="477"/>
      <c r="AUN931" s="477"/>
      <c r="AUO931" s="477"/>
      <c r="AUP931" s="477"/>
      <c r="AUQ931" s="477"/>
      <c r="AUR931" s="477"/>
      <c r="AUS931" s="477"/>
      <c r="AUT931" s="477"/>
      <c r="AUU931" s="477"/>
      <c r="AUV931" s="477"/>
      <c r="AUW931" s="477"/>
      <c r="AUX931" s="477"/>
      <c r="AUY931" s="477"/>
      <c r="AUZ931" s="477"/>
      <c r="AVA931" s="477"/>
      <c r="AVB931" s="477"/>
      <c r="AVC931" s="477"/>
      <c r="AVD931" s="477"/>
      <c r="AVE931" s="477"/>
      <c r="AVF931" s="477"/>
      <c r="AVG931" s="477"/>
      <c r="AVH931" s="477"/>
      <c r="AVI931" s="477"/>
      <c r="AVJ931" s="477"/>
      <c r="AVK931" s="477"/>
      <c r="AVL931" s="477"/>
      <c r="AVM931" s="477"/>
      <c r="AVN931" s="477"/>
      <c r="AVO931" s="477"/>
      <c r="AVP931" s="477"/>
      <c r="AVQ931" s="477"/>
      <c r="AVR931" s="477"/>
      <c r="AVS931" s="477"/>
      <c r="AVT931" s="477"/>
      <c r="AVU931" s="477"/>
      <c r="AVV931" s="477"/>
      <c r="AVW931" s="477"/>
      <c r="AVX931" s="477"/>
      <c r="AVY931" s="477"/>
      <c r="AVZ931" s="477"/>
      <c r="AWA931" s="477"/>
      <c r="AWB931" s="477"/>
      <c r="AWC931" s="477"/>
      <c r="AWD931" s="477"/>
      <c r="AWE931" s="477"/>
      <c r="AWF931" s="477"/>
      <c r="AWG931" s="477"/>
      <c r="AWH931" s="477"/>
      <c r="AWI931" s="477"/>
      <c r="AWJ931" s="477"/>
      <c r="AWK931" s="477"/>
      <c r="AWL931" s="477"/>
      <c r="AWM931" s="477"/>
      <c r="AWN931" s="477"/>
      <c r="AWO931" s="477"/>
      <c r="AWP931" s="477"/>
      <c r="AWQ931" s="477"/>
      <c r="AWR931" s="477"/>
      <c r="AWS931" s="477"/>
      <c r="AWT931" s="477"/>
      <c r="AWU931" s="477"/>
      <c r="AWV931" s="477"/>
      <c r="AWW931" s="477"/>
      <c r="AWX931" s="477"/>
      <c r="AWY931" s="477"/>
      <c r="AWZ931" s="477"/>
      <c r="AXA931" s="477"/>
      <c r="AXB931" s="477"/>
      <c r="AXC931" s="477"/>
      <c r="AXD931" s="477"/>
      <c r="AXE931" s="477"/>
      <c r="AXF931" s="477"/>
      <c r="AXG931" s="477"/>
      <c r="AXH931" s="477"/>
      <c r="AXI931" s="477"/>
      <c r="AXJ931" s="477"/>
      <c r="AXK931" s="477"/>
      <c r="AXL931" s="477"/>
      <c r="AXM931" s="477"/>
      <c r="AXN931" s="477"/>
      <c r="AXO931" s="477"/>
      <c r="AXP931" s="477"/>
      <c r="AXQ931" s="477"/>
      <c r="AXR931" s="477"/>
      <c r="AXS931" s="477"/>
      <c r="AXT931" s="477"/>
      <c r="AXU931" s="477"/>
      <c r="AXV931" s="477"/>
      <c r="AXW931" s="477"/>
      <c r="AXX931" s="477"/>
      <c r="AXY931" s="477"/>
      <c r="AXZ931" s="477"/>
      <c r="AYA931" s="477"/>
      <c r="AYB931" s="477"/>
      <c r="AYC931" s="477"/>
      <c r="AYD931" s="477"/>
      <c r="AYE931" s="477"/>
      <c r="AYF931" s="477"/>
      <c r="AYG931" s="477"/>
      <c r="AYH931" s="477"/>
      <c r="AYI931" s="477"/>
      <c r="AYJ931" s="477"/>
      <c r="AYK931" s="477"/>
      <c r="AYL931" s="477"/>
      <c r="AYM931" s="477"/>
      <c r="AYN931" s="477"/>
      <c r="AYO931" s="477"/>
      <c r="AYP931" s="477"/>
      <c r="AYQ931" s="477"/>
      <c r="AYR931" s="477"/>
      <c r="AYS931" s="477"/>
      <c r="AYT931" s="477"/>
      <c r="AYU931" s="477"/>
      <c r="AYV931" s="477"/>
      <c r="AYW931" s="477"/>
      <c r="AYX931" s="477"/>
      <c r="AYY931" s="477"/>
      <c r="AYZ931" s="477"/>
      <c r="AZA931" s="477"/>
      <c r="AZB931" s="477"/>
      <c r="AZC931" s="477"/>
      <c r="AZD931" s="477"/>
      <c r="AZE931" s="477"/>
      <c r="AZF931" s="477"/>
      <c r="AZG931" s="477"/>
      <c r="AZH931" s="477"/>
      <c r="AZI931" s="477"/>
      <c r="AZJ931" s="477"/>
      <c r="AZK931" s="477"/>
      <c r="AZL931" s="477"/>
      <c r="AZM931" s="477"/>
      <c r="AZN931" s="477"/>
      <c r="AZO931" s="477"/>
      <c r="AZP931" s="477"/>
      <c r="AZQ931" s="477"/>
      <c r="AZR931" s="477"/>
      <c r="AZS931" s="477"/>
      <c r="AZT931" s="477"/>
      <c r="AZU931" s="477"/>
      <c r="AZV931" s="477"/>
      <c r="AZW931" s="477"/>
      <c r="AZX931" s="477"/>
      <c r="AZY931" s="477"/>
      <c r="AZZ931" s="477"/>
      <c r="BAA931" s="477"/>
      <c r="BAB931" s="477"/>
      <c r="BAC931" s="477"/>
      <c r="BAD931" s="477"/>
      <c r="BAE931" s="477"/>
      <c r="BAF931" s="477"/>
      <c r="BAG931" s="477"/>
      <c r="BAH931" s="477"/>
      <c r="BAI931" s="477"/>
      <c r="BAJ931" s="477"/>
      <c r="BAK931" s="477"/>
      <c r="BAL931" s="477"/>
      <c r="BAM931" s="477"/>
      <c r="BAN931" s="477"/>
      <c r="BAO931" s="477"/>
      <c r="BAP931" s="477"/>
      <c r="BAQ931" s="477"/>
      <c r="BAR931" s="477"/>
      <c r="BAS931" s="477"/>
      <c r="BAT931" s="477"/>
      <c r="BAU931" s="477"/>
      <c r="BAV931" s="477"/>
      <c r="BAW931" s="477"/>
      <c r="BAX931" s="477"/>
      <c r="BAY931" s="477"/>
      <c r="BAZ931" s="477"/>
      <c r="BBA931" s="477"/>
      <c r="BBB931" s="477"/>
      <c r="BBC931" s="477"/>
      <c r="BBD931" s="477"/>
      <c r="BBE931" s="477"/>
      <c r="BBF931" s="477"/>
      <c r="BBG931" s="477"/>
      <c r="BBH931" s="477"/>
      <c r="BBI931" s="477"/>
      <c r="BBJ931" s="477"/>
      <c r="BBK931" s="477"/>
      <c r="BBL931" s="477"/>
      <c r="BBM931" s="477"/>
      <c r="BBN931" s="477"/>
      <c r="BBO931" s="477"/>
      <c r="BBP931" s="477"/>
      <c r="BBQ931" s="477"/>
      <c r="BBR931" s="477"/>
      <c r="BBS931" s="477"/>
      <c r="BBT931" s="477"/>
      <c r="BBU931" s="477"/>
      <c r="BBV931" s="477"/>
      <c r="BBW931" s="477"/>
      <c r="BBX931" s="477"/>
      <c r="BBY931" s="477"/>
      <c r="BBZ931" s="477"/>
      <c r="BCA931" s="477"/>
      <c r="BCB931" s="477"/>
      <c r="BCC931" s="477"/>
      <c r="BCD931" s="477"/>
      <c r="BCE931" s="477"/>
      <c r="BCF931" s="477"/>
      <c r="BCG931" s="477"/>
      <c r="BCH931" s="477"/>
      <c r="BCI931" s="477"/>
      <c r="BCJ931" s="477"/>
      <c r="BCK931" s="477"/>
      <c r="BCL931" s="477"/>
      <c r="BCM931" s="477"/>
      <c r="BCN931" s="477"/>
      <c r="BCO931" s="477"/>
      <c r="BCP931" s="477"/>
      <c r="BCQ931" s="477"/>
      <c r="BCR931" s="477"/>
      <c r="BCS931" s="477"/>
      <c r="BCT931" s="477"/>
      <c r="BCU931" s="477"/>
      <c r="BCV931" s="477"/>
      <c r="BCW931" s="477"/>
      <c r="BCX931" s="477"/>
      <c r="BCY931" s="477"/>
      <c r="BCZ931" s="477"/>
      <c r="BDA931" s="477"/>
      <c r="BDB931" s="477"/>
      <c r="BDC931" s="477"/>
      <c r="BDD931" s="477"/>
      <c r="BDE931" s="477"/>
      <c r="BDF931" s="477"/>
      <c r="BDG931" s="477"/>
      <c r="BDH931" s="477"/>
      <c r="BDI931" s="477"/>
      <c r="BDJ931" s="477"/>
      <c r="BDK931" s="477"/>
      <c r="BDL931" s="477"/>
      <c r="BDM931" s="477"/>
      <c r="BDN931" s="477"/>
      <c r="BDO931" s="477"/>
      <c r="BDP931" s="477"/>
      <c r="BDQ931" s="477"/>
      <c r="BDR931" s="477"/>
      <c r="BDS931" s="477"/>
      <c r="BDT931" s="477"/>
      <c r="BDU931" s="477"/>
      <c r="BDV931" s="477"/>
      <c r="BDW931" s="477"/>
      <c r="BDX931" s="477"/>
      <c r="BDY931" s="477"/>
      <c r="BDZ931" s="477"/>
      <c r="BEA931" s="477"/>
      <c r="BEB931" s="477"/>
      <c r="BEC931" s="477"/>
      <c r="BED931" s="477"/>
      <c r="BEE931" s="477"/>
      <c r="BEF931" s="477"/>
      <c r="BEG931" s="477"/>
      <c r="BEH931" s="477"/>
      <c r="BEI931" s="477"/>
      <c r="BEJ931" s="477"/>
      <c r="BEK931" s="477"/>
      <c r="BEL931" s="477"/>
      <c r="BEM931" s="477"/>
      <c r="BEN931" s="477"/>
      <c r="BEO931" s="477"/>
      <c r="BEP931" s="477"/>
      <c r="BEQ931" s="477"/>
      <c r="BER931" s="477"/>
      <c r="BES931" s="477"/>
      <c r="BET931" s="477"/>
      <c r="BEU931" s="477"/>
      <c r="BEV931" s="477"/>
      <c r="BEW931" s="477"/>
      <c r="BEX931" s="477"/>
      <c r="BEY931" s="477"/>
      <c r="BEZ931" s="477"/>
      <c r="BFA931" s="477"/>
      <c r="BFB931" s="477"/>
      <c r="BFC931" s="477"/>
      <c r="BFD931" s="477"/>
      <c r="BFE931" s="477"/>
      <c r="BFF931" s="477"/>
      <c r="BFG931" s="477"/>
      <c r="BFH931" s="477"/>
      <c r="BFI931" s="477"/>
      <c r="BFJ931" s="477"/>
      <c r="BFK931" s="477"/>
      <c r="BFL931" s="477"/>
      <c r="BFM931" s="477"/>
      <c r="BFN931" s="477"/>
      <c r="BFO931" s="477"/>
      <c r="BFP931" s="477"/>
      <c r="BFQ931" s="477"/>
      <c r="BFR931" s="477"/>
      <c r="BFS931" s="477"/>
      <c r="BFT931" s="477"/>
      <c r="BFU931" s="477"/>
      <c r="BFV931" s="477"/>
      <c r="BFW931" s="477"/>
      <c r="BFX931" s="477"/>
      <c r="BFY931" s="477"/>
      <c r="BFZ931" s="477"/>
      <c r="BGA931" s="477"/>
      <c r="BGB931" s="477"/>
      <c r="BGC931" s="477"/>
      <c r="BGD931" s="477"/>
      <c r="BGE931" s="477"/>
      <c r="BGF931" s="477"/>
      <c r="BGG931" s="477"/>
      <c r="BGH931" s="477"/>
      <c r="BGI931" s="477"/>
      <c r="BGJ931" s="477"/>
      <c r="BGK931" s="477"/>
      <c r="BGL931" s="477"/>
      <c r="BGM931" s="477"/>
      <c r="BGN931" s="477"/>
      <c r="BGO931" s="477"/>
      <c r="BGP931" s="477"/>
      <c r="BGQ931" s="477"/>
      <c r="BGR931" s="477"/>
      <c r="BGS931" s="477"/>
      <c r="BGT931" s="477"/>
      <c r="BGU931" s="477"/>
      <c r="BGV931" s="477"/>
      <c r="BGW931" s="477"/>
      <c r="BGX931" s="477"/>
      <c r="BGY931" s="477"/>
      <c r="BGZ931" s="477"/>
      <c r="BHA931" s="477"/>
      <c r="BHB931" s="477"/>
      <c r="BHC931" s="477"/>
      <c r="BHD931" s="477"/>
      <c r="BHE931" s="477"/>
      <c r="BHF931" s="477"/>
      <c r="BHG931" s="477"/>
      <c r="BHH931" s="477"/>
      <c r="BHI931" s="477"/>
      <c r="BHJ931" s="477"/>
      <c r="BHK931" s="477"/>
      <c r="BHL931" s="477"/>
      <c r="BHM931" s="477"/>
      <c r="BHN931" s="477"/>
      <c r="BHO931" s="477"/>
      <c r="BHP931" s="477"/>
      <c r="BHQ931" s="477"/>
      <c r="BHR931" s="477"/>
      <c r="BHS931" s="477"/>
      <c r="BHT931" s="477"/>
      <c r="BHU931" s="477"/>
      <c r="BHV931" s="477"/>
      <c r="BHW931" s="477"/>
      <c r="BHX931" s="477"/>
      <c r="BHY931" s="477"/>
      <c r="BHZ931" s="477"/>
      <c r="BIA931" s="477"/>
      <c r="BIB931" s="477"/>
      <c r="BIC931" s="477"/>
      <c r="BID931" s="477"/>
      <c r="BIE931" s="477"/>
      <c r="BIF931" s="477"/>
      <c r="BIG931" s="477"/>
      <c r="BIH931" s="477"/>
      <c r="BII931" s="477"/>
      <c r="BIJ931" s="477"/>
      <c r="BIK931" s="477"/>
      <c r="BIL931" s="477"/>
      <c r="BIM931" s="477"/>
      <c r="BIN931" s="477"/>
      <c r="BIO931" s="477"/>
      <c r="BIP931" s="477"/>
      <c r="BIQ931" s="477"/>
      <c r="BIR931" s="477"/>
      <c r="BIS931" s="477"/>
      <c r="BIT931" s="477"/>
      <c r="BIU931" s="477"/>
      <c r="BIV931" s="477"/>
      <c r="BIW931" s="477"/>
      <c r="BIX931" s="477"/>
      <c r="BIY931" s="477"/>
      <c r="BIZ931" s="477"/>
      <c r="BJA931" s="477"/>
      <c r="BJB931" s="477"/>
      <c r="BJC931" s="477"/>
      <c r="BJD931" s="477"/>
      <c r="BJE931" s="477"/>
      <c r="BJF931" s="477"/>
      <c r="BJG931" s="477"/>
      <c r="BJH931" s="477"/>
      <c r="BJI931" s="477"/>
      <c r="BJJ931" s="477"/>
      <c r="BJK931" s="477"/>
      <c r="BJL931" s="477"/>
      <c r="BJM931" s="477"/>
      <c r="BJN931" s="477"/>
      <c r="BJO931" s="477"/>
      <c r="BJP931" s="477"/>
      <c r="BJQ931" s="477"/>
      <c r="BJR931" s="477"/>
      <c r="BJS931" s="477"/>
      <c r="BJT931" s="477"/>
      <c r="BJU931" s="477"/>
      <c r="BJV931" s="477"/>
      <c r="BJW931" s="477"/>
      <c r="BJX931" s="477"/>
      <c r="BJY931" s="477"/>
      <c r="BJZ931" s="477"/>
      <c r="BKA931" s="477"/>
      <c r="BKB931" s="477"/>
      <c r="BKC931" s="477"/>
      <c r="BKD931" s="477"/>
      <c r="BKE931" s="477"/>
      <c r="BKF931" s="477"/>
      <c r="BKG931" s="477"/>
      <c r="BKH931" s="477"/>
      <c r="BKI931" s="477"/>
      <c r="BKJ931" s="477"/>
      <c r="BKK931" s="477"/>
      <c r="BKL931" s="477"/>
      <c r="BKM931" s="477"/>
      <c r="BKN931" s="477"/>
      <c r="BKO931" s="477"/>
      <c r="BKP931" s="477"/>
      <c r="BKQ931" s="477"/>
      <c r="BKR931" s="477"/>
      <c r="BKS931" s="477"/>
      <c r="BKT931" s="477"/>
      <c r="BKU931" s="477"/>
      <c r="BKV931" s="477"/>
      <c r="BKW931" s="477"/>
      <c r="BKX931" s="477"/>
      <c r="BKY931" s="477"/>
      <c r="BKZ931" s="477"/>
      <c r="BLA931" s="477"/>
      <c r="BLB931" s="477"/>
      <c r="BLC931" s="477"/>
      <c r="BLD931" s="477"/>
      <c r="BLE931" s="477"/>
      <c r="BLF931" s="477"/>
      <c r="BLG931" s="477"/>
      <c r="BLH931" s="477"/>
      <c r="BLI931" s="477"/>
      <c r="BLJ931" s="477"/>
      <c r="BLK931" s="477"/>
      <c r="BLL931" s="477"/>
      <c r="BLM931" s="477"/>
      <c r="BLN931" s="477"/>
      <c r="BLO931" s="477"/>
      <c r="BLP931" s="477"/>
      <c r="BLQ931" s="477"/>
      <c r="BLR931" s="477"/>
      <c r="BLS931" s="477"/>
      <c r="BLT931" s="477"/>
      <c r="BLU931" s="477"/>
      <c r="BLV931" s="477"/>
      <c r="BLW931" s="477"/>
      <c r="BLX931" s="477"/>
      <c r="BLY931" s="477"/>
      <c r="BLZ931" s="477"/>
      <c r="BMA931" s="477"/>
      <c r="BMB931" s="477"/>
      <c r="BMC931" s="477"/>
      <c r="BMD931" s="477"/>
      <c r="BME931" s="477"/>
      <c r="BMF931" s="477"/>
      <c r="BMG931" s="477"/>
      <c r="BMH931" s="477"/>
      <c r="BMI931" s="477"/>
      <c r="BMJ931" s="477"/>
      <c r="BMK931" s="477"/>
      <c r="BML931" s="477"/>
      <c r="BMM931" s="477"/>
      <c r="BMN931" s="477"/>
      <c r="BMO931" s="477"/>
      <c r="BMP931" s="477"/>
      <c r="BMQ931" s="477"/>
      <c r="BMR931" s="477"/>
      <c r="BMS931" s="477"/>
      <c r="BMT931" s="477"/>
      <c r="BMU931" s="477"/>
      <c r="BMV931" s="477"/>
      <c r="BMW931" s="477"/>
      <c r="BMX931" s="477"/>
      <c r="BMY931" s="477"/>
      <c r="BMZ931" s="477"/>
      <c r="BNA931" s="477"/>
      <c r="BNB931" s="477"/>
      <c r="BNC931" s="477"/>
      <c r="BND931" s="477"/>
      <c r="BNE931" s="477"/>
      <c r="BNF931" s="477"/>
      <c r="BNG931" s="477"/>
      <c r="BNH931" s="477"/>
      <c r="BNI931" s="477"/>
      <c r="BNJ931" s="477"/>
      <c r="BNK931" s="477"/>
      <c r="BNL931" s="477"/>
      <c r="BNM931" s="477"/>
      <c r="BNN931" s="477"/>
      <c r="BNO931" s="477"/>
      <c r="BNP931" s="477"/>
      <c r="BNQ931" s="477"/>
      <c r="BNR931" s="477"/>
      <c r="BNS931" s="477"/>
      <c r="BNT931" s="477"/>
      <c r="BNU931" s="477"/>
      <c r="BNV931" s="477"/>
      <c r="BNW931" s="477"/>
      <c r="BNX931" s="477"/>
      <c r="BNY931" s="477"/>
      <c r="BNZ931" s="477"/>
      <c r="BOA931" s="477"/>
      <c r="BOB931" s="477"/>
      <c r="BOC931" s="477"/>
      <c r="BOD931" s="477"/>
      <c r="BOE931" s="477"/>
      <c r="BOF931" s="477"/>
      <c r="BOG931" s="477"/>
      <c r="BOH931" s="477"/>
      <c r="BOI931" s="477"/>
      <c r="BOJ931" s="477"/>
      <c r="BOK931" s="477"/>
      <c r="BOL931" s="477"/>
      <c r="BOM931" s="477"/>
      <c r="BON931" s="477"/>
      <c r="BOO931" s="477"/>
      <c r="BOP931" s="477"/>
      <c r="BOQ931" s="477"/>
      <c r="BOR931" s="477"/>
      <c r="BOS931" s="477"/>
      <c r="BOT931" s="477"/>
      <c r="BOU931" s="477"/>
      <c r="BOV931" s="477"/>
      <c r="BOW931" s="477"/>
      <c r="BOX931" s="477"/>
      <c r="BOY931" s="477"/>
      <c r="BOZ931" s="477"/>
      <c r="BPA931" s="477"/>
      <c r="BPB931" s="477"/>
      <c r="BPC931" s="477"/>
      <c r="BPD931" s="477"/>
      <c r="BPE931" s="477"/>
      <c r="BPF931" s="477"/>
      <c r="BPG931" s="477"/>
      <c r="BPH931" s="477"/>
      <c r="BPI931" s="477"/>
      <c r="BPJ931" s="477"/>
      <c r="BPK931" s="477"/>
      <c r="BPL931" s="477"/>
      <c r="BPM931" s="477"/>
      <c r="BPN931" s="477"/>
      <c r="BPO931" s="477"/>
      <c r="BPP931" s="477"/>
      <c r="BPQ931" s="477"/>
      <c r="BPR931" s="477"/>
      <c r="BPS931" s="477"/>
      <c r="BPT931" s="477"/>
      <c r="BPU931" s="477"/>
      <c r="BPV931" s="477"/>
      <c r="BPW931" s="477"/>
      <c r="BPX931" s="477"/>
      <c r="BPY931" s="477"/>
      <c r="BPZ931" s="477"/>
      <c r="BQA931" s="477"/>
      <c r="BQB931" s="477"/>
      <c r="BQC931" s="477"/>
      <c r="BQD931" s="477"/>
      <c r="BQE931" s="477"/>
      <c r="BQF931" s="477"/>
      <c r="BQG931" s="477"/>
      <c r="BQH931" s="477"/>
      <c r="BQI931" s="477"/>
      <c r="BQJ931" s="477"/>
      <c r="BQK931" s="477"/>
      <c r="BQL931" s="477"/>
      <c r="BQM931" s="477"/>
      <c r="BQN931" s="477"/>
      <c r="BQO931" s="477"/>
      <c r="BQP931" s="477"/>
      <c r="BQQ931" s="477"/>
      <c r="BQR931" s="477"/>
      <c r="BQS931" s="477"/>
      <c r="BQT931" s="477"/>
      <c r="BQU931" s="477"/>
      <c r="BQV931" s="477"/>
      <c r="BQW931" s="477"/>
      <c r="BQX931" s="477"/>
      <c r="BQY931" s="477"/>
      <c r="BQZ931" s="477"/>
      <c r="BRA931" s="477"/>
      <c r="BRB931" s="477"/>
      <c r="BRC931" s="477"/>
      <c r="BRD931" s="477"/>
      <c r="BRE931" s="477"/>
      <c r="BRF931" s="477"/>
      <c r="BRG931" s="477"/>
      <c r="BRH931" s="477"/>
      <c r="BRI931" s="477"/>
      <c r="BRJ931" s="477"/>
      <c r="BRK931" s="477"/>
      <c r="BRL931" s="477"/>
      <c r="BRM931" s="477"/>
      <c r="BRN931" s="477"/>
      <c r="BRO931" s="477"/>
      <c r="BRP931" s="477"/>
      <c r="BRQ931" s="477"/>
      <c r="BRR931" s="477"/>
      <c r="BRS931" s="477"/>
      <c r="BRT931" s="477"/>
      <c r="BRU931" s="477"/>
      <c r="BRV931" s="477"/>
      <c r="BRW931" s="477"/>
      <c r="BRX931" s="477"/>
      <c r="BRY931" s="477"/>
      <c r="BRZ931" s="477"/>
      <c r="BSA931" s="477"/>
      <c r="BSB931" s="477"/>
      <c r="BSC931" s="477"/>
      <c r="BSD931" s="477"/>
      <c r="BSE931" s="477"/>
      <c r="BSF931" s="477"/>
      <c r="BSG931" s="477"/>
      <c r="BSH931" s="477"/>
      <c r="BSI931" s="477"/>
      <c r="BSJ931" s="477"/>
      <c r="BSK931" s="477"/>
      <c r="BSL931" s="477"/>
      <c r="BSM931" s="477"/>
      <c r="BSN931" s="477"/>
      <c r="BSO931" s="477"/>
      <c r="BSP931" s="477"/>
      <c r="BSQ931" s="477"/>
      <c r="BSR931" s="477"/>
      <c r="BSS931" s="477"/>
      <c r="BST931" s="477"/>
      <c r="BSU931" s="477"/>
      <c r="BSV931" s="477"/>
      <c r="BSW931" s="477"/>
      <c r="BSX931" s="477"/>
      <c r="BSY931" s="477"/>
      <c r="BSZ931" s="477"/>
      <c r="BTA931" s="477"/>
      <c r="BTB931" s="477"/>
      <c r="BTC931" s="477"/>
      <c r="BTD931" s="477"/>
      <c r="BTE931" s="477"/>
      <c r="BTF931" s="477"/>
      <c r="BTG931" s="477"/>
      <c r="BTH931" s="477"/>
      <c r="BTI931" s="477"/>
      <c r="BTJ931" s="477"/>
      <c r="BTK931" s="477"/>
      <c r="BTL931" s="477"/>
      <c r="BTM931" s="477"/>
      <c r="BTN931" s="477"/>
      <c r="BTO931" s="477"/>
      <c r="BTP931" s="477"/>
      <c r="BTQ931" s="477"/>
      <c r="BTR931" s="477"/>
      <c r="BTS931" s="477"/>
      <c r="BTT931" s="477"/>
      <c r="BTU931" s="477"/>
      <c r="BTV931" s="477"/>
      <c r="BTW931" s="477"/>
      <c r="BTX931" s="477"/>
      <c r="BTY931" s="477"/>
      <c r="BTZ931" s="477"/>
      <c r="BUA931" s="477"/>
      <c r="BUB931" s="477"/>
      <c r="BUC931" s="477"/>
      <c r="BUD931" s="477"/>
      <c r="BUE931" s="477"/>
      <c r="BUF931" s="477"/>
      <c r="BUG931" s="477"/>
      <c r="BUH931" s="477"/>
      <c r="BUI931" s="477"/>
      <c r="BUJ931" s="477"/>
      <c r="BUK931" s="477"/>
      <c r="BUL931" s="477"/>
      <c r="BUM931" s="477"/>
      <c r="BUN931" s="477"/>
      <c r="BUO931" s="477"/>
      <c r="BUP931" s="477"/>
      <c r="BUQ931" s="477"/>
      <c r="BUR931" s="477"/>
      <c r="BUS931" s="477"/>
      <c r="BUT931" s="477"/>
      <c r="BUU931" s="477"/>
      <c r="BUV931" s="477"/>
      <c r="BUW931" s="477"/>
      <c r="BUX931" s="477"/>
      <c r="BUY931" s="477"/>
      <c r="BUZ931" s="477"/>
      <c r="BVA931" s="477"/>
      <c r="BVB931" s="477"/>
      <c r="BVC931" s="477"/>
      <c r="BVD931" s="477"/>
      <c r="BVE931" s="477"/>
      <c r="BVF931" s="477"/>
      <c r="BVG931" s="477"/>
      <c r="BVH931" s="477"/>
      <c r="BVI931" s="477"/>
      <c r="BVJ931" s="477"/>
      <c r="BVK931" s="477"/>
      <c r="BVL931" s="477"/>
      <c r="BVM931" s="477"/>
      <c r="BVN931" s="477"/>
      <c r="BVO931" s="477"/>
      <c r="BVP931" s="477"/>
      <c r="BVQ931" s="477"/>
      <c r="BVR931" s="477"/>
      <c r="BVS931" s="477"/>
      <c r="BVT931" s="477"/>
      <c r="BVU931" s="477"/>
      <c r="BVV931" s="477"/>
      <c r="BVW931" s="477"/>
      <c r="BVX931" s="477"/>
      <c r="BVY931" s="477"/>
      <c r="BVZ931" s="477"/>
      <c r="BWA931" s="477"/>
      <c r="BWB931" s="477"/>
      <c r="BWC931" s="477"/>
      <c r="BWD931" s="477"/>
      <c r="BWE931" s="477"/>
      <c r="BWF931" s="477"/>
      <c r="BWG931" s="477"/>
      <c r="BWH931" s="477"/>
      <c r="BWI931" s="477"/>
      <c r="BWJ931" s="477"/>
      <c r="BWK931" s="477"/>
      <c r="BWL931" s="477"/>
      <c r="BWM931" s="477"/>
      <c r="BWN931" s="477"/>
      <c r="BWO931" s="477"/>
      <c r="BWP931" s="477"/>
      <c r="BWQ931" s="477"/>
      <c r="BWR931" s="477"/>
      <c r="BWS931" s="477"/>
      <c r="BWT931" s="477"/>
      <c r="BWU931" s="477"/>
      <c r="BWV931" s="477"/>
      <c r="BWW931" s="477"/>
      <c r="BWX931" s="477"/>
      <c r="BWY931" s="477"/>
      <c r="BWZ931" s="477"/>
      <c r="BXA931" s="477"/>
      <c r="BXB931" s="477"/>
      <c r="BXC931" s="477"/>
      <c r="BXD931" s="477"/>
      <c r="BXE931" s="477"/>
      <c r="BXF931" s="477"/>
      <c r="BXG931" s="477"/>
      <c r="BXH931" s="477"/>
      <c r="BXI931" s="477"/>
      <c r="BXJ931" s="477"/>
      <c r="BXK931" s="477"/>
      <c r="BXL931" s="477"/>
      <c r="BXM931" s="477"/>
      <c r="BXN931" s="477"/>
      <c r="BXO931" s="477"/>
      <c r="BXP931" s="477"/>
      <c r="BXQ931" s="477"/>
      <c r="BXR931" s="477"/>
      <c r="BXS931" s="477"/>
      <c r="BXT931" s="477"/>
      <c r="BXU931" s="477"/>
      <c r="BXV931" s="477"/>
      <c r="BXW931" s="477"/>
      <c r="BXX931" s="477"/>
      <c r="BXY931" s="477"/>
      <c r="BXZ931" s="477"/>
      <c r="BYA931" s="477"/>
      <c r="BYB931" s="477"/>
      <c r="BYC931" s="477"/>
      <c r="BYD931" s="477"/>
      <c r="BYE931" s="477"/>
      <c r="BYF931" s="477"/>
      <c r="BYG931" s="477"/>
      <c r="BYH931" s="477"/>
      <c r="BYI931" s="477"/>
      <c r="BYJ931" s="477"/>
      <c r="BYK931" s="477"/>
      <c r="BYL931" s="477"/>
      <c r="BYM931" s="477"/>
      <c r="BYN931" s="477"/>
      <c r="BYO931" s="477"/>
      <c r="BYP931" s="477"/>
      <c r="BYQ931" s="477"/>
      <c r="BYR931" s="477"/>
      <c r="BYS931" s="477"/>
      <c r="BYT931" s="477"/>
      <c r="BYU931" s="477"/>
      <c r="BYV931" s="477"/>
      <c r="BYW931" s="477"/>
      <c r="BYX931" s="477"/>
      <c r="BYY931" s="477"/>
      <c r="BYZ931" s="477"/>
      <c r="BZA931" s="477"/>
      <c r="BZB931" s="477"/>
      <c r="BZC931" s="477"/>
      <c r="BZD931" s="477"/>
      <c r="BZE931" s="477"/>
      <c r="BZF931" s="477"/>
      <c r="BZG931" s="477"/>
      <c r="BZH931" s="477"/>
      <c r="BZI931" s="477"/>
      <c r="BZJ931" s="477"/>
      <c r="BZK931" s="477"/>
      <c r="BZL931" s="477"/>
      <c r="BZM931" s="477"/>
      <c r="BZN931" s="477"/>
      <c r="BZO931" s="477"/>
      <c r="BZP931" s="477"/>
      <c r="BZQ931" s="477"/>
      <c r="BZR931" s="477"/>
      <c r="BZS931" s="477"/>
      <c r="BZT931" s="477"/>
      <c r="BZU931" s="477"/>
      <c r="BZV931" s="477"/>
      <c r="BZW931" s="477"/>
      <c r="BZX931" s="477"/>
      <c r="BZY931" s="477"/>
      <c r="BZZ931" s="477"/>
      <c r="CAA931" s="477"/>
      <c r="CAB931" s="477"/>
      <c r="CAC931" s="477"/>
      <c r="CAD931" s="477"/>
      <c r="CAE931" s="477"/>
      <c r="CAF931" s="477"/>
      <c r="CAG931" s="477"/>
      <c r="CAH931" s="477"/>
      <c r="CAI931" s="477"/>
      <c r="CAJ931" s="477"/>
      <c r="CAK931" s="477"/>
      <c r="CAL931" s="477"/>
      <c r="CAM931" s="477"/>
      <c r="CAN931" s="477"/>
      <c r="CAO931" s="477"/>
      <c r="CAP931" s="477"/>
      <c r="CAQ931" s="477"/>
      <c r="CAR931" s="477"/>
      <c r="CAS931" s="477"/>
      <c r="CAT931" s="477"/>
      <c r="CAU931" s="477"/>
      <c r="CAV931" s="477"/>
      <c r="CAW931" s="477"/>
      <c r="CAX931" s="477"/>
      <c r="CAY931" s="477"/>
      <c r="CAZ931" s="477"/>
      <c r="CBA931" s="477"/>
      <c r="CBB931" s="477"/>
      <c r="CBC931" s="477"/>
      <c r="CBD931" s="477"/>
      <c r="CBE931" s="477"/>
      <c r="CBF931" s="477"/>
      <c r="CBG931" s="477"/>
      <c r="CBH931" s="477"/>
      <c r="CBI931" s="477"/>
      <c r="CBJ931" s="477"/>
      <c r="CBK931" s="477"/>
      <c r="CBL931" s="477"/>
      <c r="CBM931" s="477"/>
      <c r="CBN931" s="477"/>
      <c r="CBO931" s="477"/>
      <c r="CBP931" s="477"/>
      <c r="CBQ931" s="477"/>
      <c r="CBR931" s="477"/>
      <c r="CBS931" s="477"/>
      <c r="CBT931" s="477"/>
      <c r="CBU931" s="477"/>
      <c r="CBV931" s="477"/>
      <c r="CBW931" s="477"/>
      <c r="CBX931" s="477"/>
      <c r="CBY931" s="477"/>
      <c r="CBZ931" s="477"/>
      <c r="CCA931" s="477"/>
      <c r="CCB931" s="477"/>
      <c r="CCC931" s="477"/>
      <c r="CCD931" s="477"/>
      <c r="CCE931" s="477"/>
      <c r="CCF931" s="477"/>
      <c r="CCG931" s="477"/>
      <c r="CCH931" s="477"/>
      <c r="CCI931" s="477"/>
      <c r="CCJ931" s="477"/>
      <c r="CCK931" s="477"/>
      <c r="CCL931" s="477"/>
      <c r="CCM931" s="477"/>
      <c r="CCN931" s="477"/>
      <c r="CCO931" s="477"/>
      <c r="CCP931" s="477"/>
      <c r="CCQ931" s="477"/>
      <c r="CCR931" s="477"/>
      <c r="CCS931" s="477"/>
      <c r="CCT931" s="477"/>
      <c r="CCU931" s="477"/>
      <c r="CCV931" s="477"/>
      <c r="CCW931" s="477"/>
      <c r="CCX931" s="477"/>
      <c r="CCY931" s="477"/>
      <c r="CCZ931" s="477"/>
      <c r="CDA931" s="477"/>
      <c r="CDB931" s="477"/>
      <c r="CDC931" s="477"/>
      <c r="CDD931" s="477"/>
      <c r="CDE931" s="477"/>
      <c r="CDF931" s="477"/>
      <c r="CDG931" s="477"/>
      <c r="CDH931" s="477"/>
      <c r="CDI931" s="477"/>
      <c r="CDJ931" s="477"/>
      <c r="CDK931" s="477"/>
      <c r="CDL931" s="477"/>
      <c r="CDM931" s="477"/>
      <c r="CDN931" s="477"/>
      <c r="CDO931" s="477"/>
      <c r="CDP931" s="477"/>
      <c r="CDQ931" s="477"/>
      <c r="CDR931" s="477"/>
      <c r="CDS931" s="477"/>
      <c r="CDT931" s="477"/>
      <c r="CDU931" s="477"/>
      <c r="CDV931" s="477"/>
      <c r="CDW931" s="477"/>
      <c r="CDX931" s="477"/>
      <c r="CDY931" s="477"/>
      <c r="CDZ931" s="477"/>
      <c r="CEA931" s="477"/>
      <c r="CEB931" s="477"/>
      <c r="CEC931" s="477"/>
      <c r="CED931" s="477"/>
      <c r="CEE931" s="477"/>
      <c r="CEF931" s="477"/>
      <c r="CEG931" s="477"/>
      <c r="CEH931" s="477"/>
      <c r="CEI931" s="477"/>
      <c r="CEJ931" s="477"/>
      <c r="CEK931" s="477"/>
      <c r="CEL931" s="477"/>
      <c r="CEM931" s="477"/>
      <c r="CEN931" s="477"/>
      <c r="CEO931" s="477"/>
      <c r="CEP931" s="477"/>
      <c r="CEQ931" s="477"/>
      <c r="CER931" s="477"/>
      <c r="CES931" s="477"/>
      <c r="CET931" s="477"/>
      <c r="CEU931" s="477"/>
      <c r="CEV931" s="477"/>
      <c r="CEW931" s="477"/>
      <c r="CEX931" s="477"/>
      <c r="CEY931" s="477"/>
      <c r="CEZ931" s="477"/>
      <c r="CFA931" s="477"/>
      <c r="CFB931" s="477"/>
      <c r="CFC931" s="477"/>
      <c r="CFD931" s="477"/>
      <c r="CFE931" s="477"/>
      <c r="CFF931" s="477"/>
      <c r="CFG931" s="477"/>
      <c r="CFH931" s="477"/>
      <c r="CFI931" s="477"/>
      <c r="CFJ931" s="477"/>
      <c r="CFK931" s="477"/>
      <c r="CFL931" s="477"/>
      <c r="CFM931" s="477"/>
      <c r="CFN931" s="477"/>
      <c r="CFO931" s="477"/>
      <c r="CFP931" s="477"/>
      <c r="CFQ931" s="477"/>
      <c r="CFR931" s="477"/>
      <c r="CFS931" s="477"/>
      <c r="CFT931" s="477"/>
      <c r="CFU931" s="477"/>
      <c r="CFV931" s="477"/>
      <c r="CFW931" s="477"/>
      <c r="CFX931" s="477"/>
      <c r="CFY931" s="477"/>
      <c r="CFZ931" s="477"/>
      <c r="CGA931" s="477"/>
      <c r="CGB931" s="477"/>
      <c r="CGC931" s="477"/>
      <c r="CGD931" s="477"/>
      <c r="CGE931" s="477"/>
      <c r="CGF931" s="477"/>
      <c r="CGG931" s="477"/>
      <c r="CGH931" s="477"/>
      <c r="CGI931" s="477"/>
      <c r="CGJ931" s="477"/>
      <c r="CGK931" s="477"/>
      <c r="CGL931" s="477"/>
      <c r="CGM931" s="477"/>
      <c r="CGN931" s="477"/>
      <c r="CGO931" s="477"/>
      <c r="CGP931" s="477"/>
      <c r="CGQ931" s="477"/>
      <c r="CGR931" s="477"/>
      <c r="CGS931" s="477"/>
      <c r="CGT931" s="477"/>
      <c r="CGU931" s="477"/>
      <c r="CGV931" s="477"/>
      <c r="CGW931" s="477"/>
      <c r="CGX931" s="477"/>
      <c r="CGY931" s="477"/>
      <c r="CGZ931" s="477"/>
      <c r="CHA931" s="477"/>
      <c r="CHB931" s="477"/>
      <c r="CHC931" s="477"/>
      <c r="CHD931" s="477"/>
      <c r="CHE931" s="477"/>
      <c r="CHF931" s="477"/>
      <c r="CHG931" s="477"/>
      <c r="CHH931" s="477"/>
      <c r="CHI931" s="477"/>
      <c r="CHJ931" s="477"/>
      <c r="CHK931" s="477"/>
      <c r="CHL931" s="477"/>
      <c r="CHM931" s="477"/>
      <c r="CHN931" s="477"/>
      <c r="CHO931" s="477"/>
      <c r="CHP931" s="477"/>
      <c r="CHQ931" s="477"/>
      <c r="CHR931" s="477"/>
      <c r="CHS931" s="477"/>
      <c r="CHT931" s="477"/>
      <c r="CHU931" s="477"/>
      <c r="CHV931" s="477"/>
      <c r="CHW931" s="477"/>
      <c r="CHX931" s="477"/>
      <c r="CHY931" s="477"/>
      <c r="CHZ931" s="477"/>
      <c r="CIA931" s="477"/>
      <c r="CIB931" s="477"/>
      <c r="CIC931" s="477"/>
      <c r="CID931" s="477"/>
      <c r="CIE931" s="477"/>
      <c r="CIF931" s="477"/>
      <c r="CIG931" s="477"/>
      <c r="CIH931" s="477"/>
      <c r="CII931" s="477"/>
      <c r="CIJ931" s="477"/>
      <c r="CIK931" s="477"/>
      <c r="CIL931" s="477"/>
      <c r="CIM931" s="477"/>
      <c r="CIN931" s="477"/>
      <c r="CIO931" s="477"/>
      <c r="CIP931" s="477"/>
      <c r="CIQ931" s="477"/>
      <c r="CIR931" s="477"/>
      <c r="CIS931" s="477"/>
      <c r="CIT931" s="477"/>
      <c r="CIU931" s="477"/>
      <c r="CIV931" s="477"/>
      <c r="CIW931" s="477"/>
      <c r="CIX931" s="477"/>
      <c r="CIY931" s="477"/>
      <c r="CIZ931" s="477"/>
      <c r="CJA931" s="477"/>
      <c r="CJB931" s="477"/>
      <c r="CJC931" s="477"/>
      <c r="CJD931" s="477"/>
      <c r="CJE931" s="477"/>
      <c r="CJF931" s="477"/>
      <c r="CJG931" s="477"/>
      <c r="CJH931" s="477"/>
      <c r="CJI931" s="477"/>
      <c r="CJJ931" s="477"/>
      <c r="CJK931" s="477"/>
      <c r="CJL931" s="477"/>
      <c r="CJM931" s="477"/>
      <c r="CJN931" s="477"/>
      <c r="CJO931" s="477"/>
      <c r="CJP931" s="477"/>
      <c r="CJQ931" s="477"/>
      <c r="CJR931" s="477"/>
      <c r="CJS931" s="477"/>
      <c r="CJT931" s="477"/>
      <c r="CJU931" s="477"/>
      <c r="CJV931" s="477"/>
      <c r="CJW931" s="477"/>
      <c r="CJX931" s="477"/>
      <c r="CJY931" s="477"/>
      <c r="CJZ931" s="477"/>
      <c r="CKA931" s="477"/>
      <c r="CKB931" s="477"/>
      <c r="CKC931" s="477"/>
      <c r="CKD931" s="477"/>
      <c r="CKE931" s="477"/>
      <c r="CKF931" s="477"/>
      <c r="CKG931" s="477"/>
      <c r="CKH931" s="477"/>
      <c r="CKI931" s="477"/>
      <c r="CKJ931" s="477"/>
      <c r="CKK931" s="477"/>
      <c r="CKL931" s="477"/>
      <c r="CKM931" s="477"/>
      <c r="CKN931" s="477"/>
      <c r="CKO931" s="477"/>
      <c r="CKP931" s="477"/>
      <c r="CKQ931" s="477"/>
      <c r="CKR931" s="477"/>
      <c r="CKS931" s="477"/>
      <c r="CKT931" s="477"/>
      <c r="CKU931" s="477"/>
      <c r="CKV931" s="477"/>
      <c r="CKW931" s="477"/>
      <c r="CKX931" s="477"/>
      <c r="CKY931" s="477"/>
      <c r="CKZ931" s="477"/>
      <c r="CLA931" s="477"/>
      <c r="CLB931" s="477"/>
      <c r="CLC931" s="477"/>
      <c r="CLD931" s="477"/>
      <c r="CLE931" s="477"/>
      <c r="CLF931" s="477"/>
      <c r="CLG931" s="477"/>
      <c r="CLH931" s="477"/>
      <c r="CLI931" s="477"/>
      <c r="CLJ931" s="477"/>
      <c r="CLK931" s="477"/>
      <c r="CLL931" s="477"/>
      <c r="CLM931" s="477"/>
      <c r="CLN931" s="477"/>
      <c r="CLO931" s="477"/>
      <c r="CLP931" s="477"/>
      <c r="CLQ931" s="477"/>
      <c r="CLR931" s="477"/>
      <c r="CLS931" s="477"/>
      <c r="CLT931" s="477"/>
      <c r="CLU931" s="477"/>
      <c r="CLV931" s="477"/>
      <c r="CLW931" s="477"/>
      <c r="CLX931" s="477"/>
      <c r="CLY931" s="477"/>
      <c r="CLZ931" s="477"/>
      <c r="CMA931" s="477"/>
      <c r="CMB931" s="477"/>
      <c r="CMC931" s="477"/>
      <c r="CMD931" s="477"/>
      <c r="CME931" s="477"/>
      <c r="CMF931" s="477"/>
      <c r="CMG931" s="477"/>
      <c r="CMH931" s="477"/>
      <c r="CMI931" s="477"/>
      <c r="CMJ931" s="477"/>
      <c r="CMK931" s="477"/>
      <c r="CML931" s="477"/>
      <c r="CMM931" s="477"/>
      <c r="CMN931" s="477"/>
      <c r="CMO931" s="477"/>
      <c r="CMP931" s="477"/>
      <c r="CMQ931" s="477"/>
      <c r="CMR931" s="477"/>
      <c r="CMS931" s="477"/>
      <c r="CMT931" s="477"/>
      <c r="CMU931" s="477"/>
      <c r="CMV931" s="477"/>
      <c r="CMW931" s="477"/>
      <c r="CMX931" s="477"/>
      <c r="CMY931" s="477"/>
      <c r="CMZ931" s="477"/>
      <c r="CNA931" s="477"/>
      <c r="CNB931" s="477"/>
      <c r="CNC931" s="477"/>
      <c r="CND931" s="477"/>
      <c r="CNE931" s="477"/>
      <c r="CNF931" s="477"/>
      <c r="CNG931" s="477"/>
      <c r="CNH931" s="477"/>
      <c r="CNI931" s="477"/>
      <c r="CNJ931" s="477"/>
      <c r="CNK931" s="477"/>
      <c r="CNL931" s="477"/>
      <c r="CNM931" s="477"/>
      <c r="CNN931" s="477"/>
      <c r="CNO931" s="477"/>
      <c r="CNP931" s="477"/>
      <c r="CNQ931" s="477"/>
      <c r="CNR931" s="477"/>
      <c r="CNS931" s="477"/>
      <c r="CNT931" s="477"/>
      <c r="CNU931" s="477"/>
      <c r="CNV931" s="477"/>
      <c r="CNW931" s="477"/>
      <c r="CNX931" s="477"/>
      <c r="CNY931" s="477"/>
      <c r="CNZ931" s="477"/>
      <c r="COA931" s="477"/>
      <c r="COB931" s="477"/>
      <c r="COC931" s="477"/>
      <c r="COD931" s="477"/>
      <c r="COE931" s="477"/>
      <c r="COF931" s="477"/>
      <c r="COG931" s="477"/>
      <c r="COH931" s="477"/>
      <c r="COI931" s="477"/>
      <c r="COJ931" s="477"/>
      <c r="COK931" s="477"/>
      <c r="COL931" s="477"/>
      <c r="COM931" s="477"/>
      <c r="CON931" s="477"/>
      <c r="COO931" s="477"/>
      <c r="COP931" s="477"/>
      <c r="COQ931" s="477"/>
      <c r="COR931" s="477"/>
      <c r="COS931" s="477"/>
      <c r="COT931" s="477"/>
      <c r="COU931" s="477"/>
      <c r="COV931" s="477"/>
      <c r="COW931" s="477"/>
      <c r="COX931" s="477"/>
      <c r="COY931" s="477"/>
      <c r="COZ931" s="477"/>
      <c r="CPA931" s="477"/>
      <c r="CPB931" s="477"/>
      <c r="CPC931" s="477"/>
      <c r="CPD931" s="477"/>
      <c r="CPE931" s="477"/>
      <c r="CPF931" s="477"/>
      <c r="CPG931" s="477"/>
      <c r="CPH931" s="477"/>
      <c r="CPI931" s="477"/>
      <c r="CPJ931" s="477"/>
      <c r="CPK931" s="477"/>
      <c r="CPL931" s="477"/>
      <c r="CPM931" s="477"/>
      <c r="CPN931" s="477"/>
      <c r="CPO931" s="477"/>
      <c r="CPP931" s="477"/>
      <c r="CPQ931" s="477"/>
      <c r="CPR931" s="477"/>
      <c r="CPS931" s="477"/>
      <c r="CPT931" s="477"/>
      <c r="CPU931" s="477"/>
      <c r="CPV931" s="477"/>
      <c r="CPW931" s="477"/>
      <c r="CPX931" s="477"/>
      <c r="CPY931" s="477"/>
      <c r="CPZ931" s="477"/>
      <c r="CQA931" s="477"/>
      <c r="CQB931" s="477"/>
      <c r="CQC931" s="477"/>
      <c r="CQD931" s="477"/>
      <c r="CQE931" s="477"/>
      <c r="CQF931" s="477"/>
      <c r="CQG931" s="477"/>
      <c r="CQH931" s="477"/>
      <c r="CQI931" s="477"/>
      <c r="CQJ931" s="477"/>
      <c r="CQK931" s="477"/>
      <c r="CQL931" s="477"/>
      <c r="CQM931" s="477"/>
      <c r="CQN931" s="477"/>
      <c r="CQO931" s="477"/>
      <c r="CQP931" s="477"/>
      <c r="CQQ931" s="477"/>
      <c r="CQR931" s="477"/>
      <c r="CQS931" s="477"/>
      <c r="CQT931" s="477"/>
      <c r="CQU931" s="477"/>
      <c r="CQV931" s="477"/>
      <c r="CQW931" s="477"/>
      <c r="CQX931" s="477"/>
      <c r="CQY931" s="477"/>
      <c r="CQZ931" s="477"/>
      <c r="CRA931" s="477"/>
      <c r="CRB931" s="477"/>
      <c r="CRC931" s="477"/>
      <c r="CRD931" s="477"/>
      <c r="CRE931" s="477"/>
      <c r="CRF931" s="477"/>
      <c r="CRG931" s="477"/>
      <c r="CRH931" s="477"/>
      <c r="CRI931" s="477"/>
      <c r="CRJ931" s="477"/>
      <c r="CRK931" s="477"/>
      <c r="CRL931" s="477"/>
      <c r="CRM931" s="477"/>
      <c r="CRN931" s="477"/>
      <c r="CRO931" s="477"/>
      <c r="CRP931" s="477"/>
      <c r="CRQ931" s="477"/>
      <c r="CRR931" s="477"/>
      <c r="CRS931" s="477"/>
      <c r="CRT931" s="477"/>
      <c r="CRU931" s="477"/>
      <c r="CRV931" s="477"/>
      <c r="CRW931" s="477"/>
      <c r="CRX931" s="477"/>
      <c r="CRY931" s="477"/>
      <c r="CRZ931" s="477"/>
      <c r="CSA931" s="477"/>
      <c r="CSB931" s="477"/>
      <c r="CSC931" s="477"/>
      <c r="CSD931" s="477"/>
      <c r="CSE931" s="477"/>
      <c r="CSF931" s="477"/>
      <c r="CSG931" s="477"/>
      <c r="CSH931" s="477"/>
      <c r="CSI931" s="477"/>
      <c r="CSJ931" s="477"/>
      <c r="CSK931" s="477"/>
      <c r="CSL931" s="477"/>
      <c r="CSM931" s="477"/>
      <c r="CSN931" s="477"/>
      <c r="CSO931" s="477"/>
      <c r="CSP931" s="477"/>
      <c r="CSQ931" s="477"/>
      <c r="CSR931" s="477"/>
      <c r="CSS931" s="477"/>
      <c r="CST931" s="477"/>
      <c r="CSU931" s="477"/>
      <c r="CSV931" s="477"/>
      <c r="CSW931" s="477"/>
      <c r="CSX931" s="477"/>
      <c r="CSY931" s="477"/>
      <c r="CSZ931" s="477"/>
      <c r="CTA931" s="477"/>
      <c r="CTB931" s="477"/>
      <c r="CTC931" s="477"/>
      <c r="CTD931" s="477"/>
      <c r="CTE931" s="477"/>
      <c r="CTF931" s="477"/>
      <c r="CTG931" s="477"/>
      <c r="CTH931" s="477"/>
      <c r="CTI931" s="477"/>
      <c r="CTJ931" s="477"/>
      <c r="CTK931" s="477"/>
      <c r="CTL931" s="477"/>
      <c r="CTM931" s="477"/>
      <c r="CTN931" s="477"/>
      <c r="CTO931" s="477"/>
      <c r="CTP931" s="477"/>
      <c r="CTQ931" s="477"/>
      <c r="CTR931" s="477"/>
      <c r="CTS931" s="477"/>
      <c r="CTT931" s="477"/>
      <c r="CTU931" s="477"/>
      <c r="CTV931" s="477"/>
      <c r="CTW931" s="477"/>
      <c r="CTX931" s="477"/>
      <c r="CTY931" s="477"/>
      <c r="CTZ931" s="477"/>
      <c r="CUA931" s="477"/>
      <c r="CUB931" s="477"/>
      <c r="CUC931" s="477"/>
      <c r="CUD931" s="477"/>
      <c r="CUE931" s="477"/>
      <c r="CUF931" s="477"/>
      <c r="CUG931" s="477"/>
      <c r="CUH931" s="477"/>
      <c r="CUI931" s="477"/>
      <c r="CUJ931" s="477"/>
      <c r="CUK931" s="477"/>
      <c r="CUL931" s="477"/>
      <c r="CUM931" s="477"/>
      <c r="CUN931" s="477"/>
      <c r="CUO931" s="477"/>
      <c r="CUP931" s="477"/>
      <c r="CUQ931" s="477"/>
      <c r="CUR931" s="477"/>
      <c r="CUS931" s="477"/>
      <c r="CUT931" s="477"/>
      <c r="CUU931" s="477"/>
      <c r="CUV931" s="477"/>
      <c r="CUW931" s="477"/>
      <c r="CUX931" s="477"/>
      <c r="CUY931" s="477"/>
      <c r="CUZ931" s="477"/>
      <c r="CVA931" s="477"/>
      <c r="CVB931" s="477"/>
      <c r="CVC931" s="477"/>
      <c r="CVD931" s="477"/>
      <c r="CVE931" s="477"/>
      <c r="CVF931" s="477"/>
      <c r="CVG931" s="477"/>
      <c r="CVH931" s="477"/>
      <c r="CVI931" s="477"/>
      <c r="CVJ931" s="477"/>
      <c r="CVK931" s="477"/>
      <c r="CVL931" s="477"/>
      <c r="CVM931" s="477"/>
      <c r="CVN931" s="477"/>
      <c r="CVO931" s="477"/>
      <c r="CVP931" s="477"/>
      <c r="CVQ931" s="477"/>
      <c r="CVR931" s="477"/>
      <c r="CVS931" s="477"/>
      <c r="CVT931" s="477"/>
      <c r="CVU931" s="477"/>
      <c r="CVV931" s="477"/>
      <c r="CVW931" s="477"/>
      <c r="CVX931" s="477"/>
      <c r="CVY931" s="477"/>
      <c r="CVZ931" s="477"/>
      <c r="CWA931" s="477"/>
      <c r="CWB931" s="477"/>
      <c r="CWC931" s="477"/>
      <c r="CWD931" s="477"/>
      <c r="CWE931" s="477"/>
      <c r="CWF931" s="477"/>
      <c r="CWG931" s="477"/>
      <c r="CWH931" s="477"/>
      <c r="CWI931" s="477"/>
      <c r="CWJ931" s="477"/>
      <c r="CWK931" s="477"/>
      <c r="CWL931" s="477"/>
      <c r="CWM931" s="477"/>
      <c r="CWN931" s="477"/>
      <c r="CWO931" s="477"/>
      <c r="CWP931" s="477"/>
      <c r="CWQ931" s="477"/>
      <c r="CWR931" s="477"/>
      <c r="CWS931" s="477"/>
      <c r="CWT931" s="477"/>
      <c r="CWU931" s="477"/>
      <c r="CWV931" s="477"/>
      <c r="CWW931" s="477"/>
      <c r="CWX931" s="477"/>
      <c r="CWY931" s="477"/>
      <c r="CWZ931" s="477"/>
      <c r="CXA931" s="477"/>
      <c r="CXB931" s="477"/>
      <c r="CXC931" s="477"/>
      <c r="CXD931" s="477"/>
      <c r="CXE931" s="477"/>
      <c r="CXF931" s="477"/>
      <c r="CXG931" s="477"/>
      <c r="CXH931" s="477"/>
      <c r="CXI931" s="477"/>
      <c r="CXJ931" s="477"/>
      <c r="CXK931" s="477"/>
      <c r="CXL931" s="477"/>
      <c r="CXM931" s="477"/>
      <c r="CXN931" s="477"/>
      <c r="CXO931" s="477"/>
      <c r="CXP931" s="477"/>
      <c r="CXQ931" s="477"/>
      <c r="CXR931" s="477"/>
      <c r="CXS931" s="477"/>
      <c r="CXT931" s="477"/>
      <c r="CXU931" s="477"/>
      <c r="CXV931" s="477"/>
      <c r="CXW931" s="477"/>
      <c r="CXX931" s="477"/>
      <c r="CXY931" s="477"/>
      <c r="CXZ931" s="477"/>
      <c r="CYA931" s="477"/>
      <c r="CYB931" s="477"/>
      <c r="CYC931" s="477"/>
      <c r="CYD931" s="477"/>
      <c r="CYE931" s="477"/>
      <c r="CYF931" s="477"/>
      <c r="CYG931" s="477"/>
      <c r="CYH931" s="477"/>
      <c r="CYI931" s="477"/>
      <c r="CYJ931" s="477"/>
      <c r="CYK931" s="477"/>
      <c r="CYL931" s="477"/>
      <c r="CYM931" s="477"/>
      <c r="CYN931" s="477"/>
      <c r="CYO931" s="477"/>
      <c r="CYP931" s="477"/>
      <c r="CYQ931" s="477"/>
      <c r="CYR931" s="477"/>
      <c r="CYS931" s="477"/>
      <c r="CYT931" s="477"/>
      <c r="CYU931" s="477"/>
      <c r="CYV931" s="477"/>
      <c r="CYW931" s="477"/>
      <c r="CYX931" s="477"/>
      <c r="CYY931" s="477"/>
      <c r="CYZ931" s="477"/>
      <c r="CZA931" s="477"/>
      <c r="CZB931" s="477"/>
      <c r="CZC931" s="477"/>
      <c r="CZD931" s="477"/>
      <c r="CZE931" s="477"/>
      <c r="CZF931" s="477"/>
      <c r="CZG931" s="477"/>
      <c r="CZH931" s="477"/>
      <c r="CZI931" s="477"/>
      <c r="CZJ931" s="477"/>
      <c r="CZK931" s="477"/>
      <c r="CZL931" s="477"/>
      <c r="CZM931" s="477"/>
      <c r="CZN931" s="477"/>
      <c r="CZO931" s="477"/>
      <c r="CZP931" s="477"/>
      <c r="CZQ931" s="477"/>
      <c r="CZR931" s="477"/>
      <c r="CZS931" s="477"/>
      <c r="CZT931" s="477"/>
      <c r="CZU931" s="477"/>
      <c r="CZV931" s="477"/>
      <c r="CZW931" s="477"/>
      <c r="CZX931" s="477"/>
      <c r="CZY931" s="477"/>
      <c r="CZZ931" s="477"/>
      <c r="DAA931" s="477"/>
      <c r="DAB931" s="477"/>
      <c r="DAC931" s="477"/>
      <c r="DAD931" s="477"/>
      <c r="DAE931" s="477"/>
      <c r="DAF931" s="477"/>
      <c r="DAG931" s="477"/>
      <c r="DAH931" s="477"/>
      <c r="DAI931" s="477"/>
      <c r="DAJ931" s="477"/>
      <c r="DAK931" s="477"/>
      <c r="DAL931" s="477"/>
      <c r="DAM931" s="477"/>
      <c r="DAN931" s="477"/>
      <c r="DAO931" s="477"/>
      <c r="DAP931" s="477"/>
      <c r="DAQ931" s="477"/>
      <c r="DAR931" s="477"/>
      <c r="DAS931" s="477"/>
      <c r="DAT931" s="477"/>
      <c r="DAU931" s="477"/>
      <c r="DAV931" s="477"/>
      <c r="DAW931" s="477"/>
      <c r="DAX931" s="477"/>
      <c r="DAY931" s="477"/>
      <c r="DAZ931" s="477"/>
      <c r="DBA931" s="477"/>
      <c r="DBB931" s="477"/>
      <c r="DBC931" s="477"/>
      <c r="DBD931" s="477"/>
      <c r="DBE931" s="477"/>
      <c r="DBF931" s="477"/>
      <c r="DBG931" s="477"/>
      <c r="DBH931" s="477"/>
      <c r="DBI931" s="477"/>
      <c r="DBJ931" s="477"/>
      <c r="DBK931" s="477"/>
      <c r="DBL931" s="477"/>
      <c r="DBM931" s="477"/>
      <c r="DBN931" s="477"/>
      <c r="DBO931" s="477"/>
      <c r="DBP931" s="477"/>
      <c r="DBQ931" s="477"/>
      <c r="DBR931" s="477"/>
      <c r="DBS931" s="477"/>
      <c r="DBT931" s="477"/>
      <c r="DBU931" s="477"/>
      <c r="DBV931" s="477"/>
      <c r="DBW931" s="477"/>
      <c r="DBX931" s="477"/>
      <c r="DBY931" s="477"/>
      <c r="DBZ931" s="477"/>
      <c r="DCA931" s="477"/>
      <c r="DCB931" s="477"/>
      <c r="DCC931" s="477"/>
      <c r="DCD931" s="477"/>
      <c r="DCE931" s="477"/>
      <c r="DCF931" s="477"/>
      <c r="DCG931" s="477"/>
      <c r="DCH931" s="477"/>
      <c r="DCI931" s="477"/>
      <c r="DCJ931" s="477"/>
      <c r="DCK931" s="477"/>
      <c r="DCL931" s="477"/>
      <c r="DCM931" s="477"/>
      <c r="DCN931" s="477"/>
      <c r="DCO931" s="477"/>
      <c r="DCP931" s="477"/>
      <c r="DCQ931" s="477"/>
      <c r="DCR931" s="477"/>
      <c r="DCS931" s="477"/>
      <c r="DCT931" s="477"/>
      <c r="DCU931" s="477"/>
      <c r="DCV931" s="477"/>
      <c r="DCW931" s="477"/>
      <c r="DCX931" s="477"/>
      <c r="DCY931" s="477"/>
      <c r="DCZ931" s="477"/>
      <c r="DDA931" s="477"/>
      <c r="DDB931" s="477"/>
      <c r="DDC931" s="477"/>
      <c r="DDD931" s="477"/>
      <c r="DDE931" s="477"/>
      <c r="DDF931" s="477"/>
      <c r="DDG931" s="477"/>
      <c r="DDH931" s="477"/>
      <c r="DDI931" s="477"/>
      <c r="DDJ931" s="477"/>
      <c r="DDK931" s="477"/>
      <c r="DDL931" s="477"/>
      <c r="DDM931" s="477"/>
      <c r="DDN931" s="477"/>
      <c r="DDO931" s="477"/>
      <c r="DDP931" s="477"/>
      <c r="DDQ931" s="477"/>
      <c r="DDR931" s="477"/>
      <c r="DDS931" s="477"/>
      <c r="DDT931" s="477"/>
      <c r="DDU931" s="477"/>
      <c r="DDV931" s="477"/>
      <c r="DDW931" s="477"/>
      <c r="DDX931" s="477"/>
      <c r="DDY931" s="477"/>
      <c r="DDZ931" s="477"/>
      <c r="DEA931" s="477"/>
      <c r="DEB931" s="477"/>
      <c r="DEC931" s="477"/>
      <c r="DED931" s="477"/>
      <c r="DEE931" s="477"/>
      <c r="DEF931" s="477"/>
      <c r="DEG931" s="477"/>
      <c r="DEH931" s="477"/>
      <c r="DEI931" s="477"/>
      <c r="DEJ931" s="477"/>
      <c r="DEK931" s="477"/>
      <c r="DEL931" s="477"/>
      <c r="DEM931" s="477"/>
      <c r="DEN931" s="477"/>
      <c r="DEO931" s="477"/>
      <c r="DEP931" s="477"/>
      <c r="DEQ931" s="477"/>
      <c r="DER931" s="477"/>
      <c r="DES931" s="477"/>
      <c r="DET931" s="477"/>
      <c r="DEU931" s="477"/>
      <c r="DEV931" s="477"/>
      <c r="DEW931" s="477"/>
      <c r="DEX931" s="477"/>
      <c r="DEY931" s="477"/>
      <c r="DEZ931" s="477"/>
      <c r="DFA931" s="477"/>
      <c r="DFB931" s="477"/>
      <c r="DFC931" s="477"/>
      <c r="DFD931" s="477"/>
      <c r="DFE931" s="477"/>
      <c r="DFF931" s="477"/>
      <c r="DFG931" s="477"/>
      <c r="DFH931" s="477"/>
      <c r="DFI931" s="477"/>
      <c r="DFJ931" s="477"/>
      <c r="DFK931" s="477"/>
      <c r="DFL931" s="477"/>
      <c r="DFM931" s="477"/>
      <c r="DFN931" s="477"/>
      <c r="DFO931" s="477"/>
      <c r="DFP931" s="477"/>
      <c r="DFQ931" s="477"/>
      <c r="DFR931" s="477"/>
      <c r="DFS931" s="477"/>
      <c r="DFT931" s="477"/>
      <c r="DFU931" s="477"/>
      <c r="DFV931" s="477"/>
      <c r="DFW931" s="477"/>
      <c r="DFX931" s="477"/>
      <c r="DFY931" s="477"/>
      <c r="DFZ931" s="477"/>
      <c r="DGA931" s="477"/>
      <c r="DGB931" s="477"/>
      <c r="DGC931" s="477"/>
      <c r="DGD931" s="477"/>
      <c r="DGE931" s="477"/>
      <c r="DGF931" s="477"/>
      <c r="DGG931" s="477"/>
      <c r="DGH931" s="477"/>
      <c r="DGI931" s="477"/>
      <c r="DGJ931" s="477"/>
      <c r="DGK931" s="477"/>
      <c r="DGL931" s="477"/>
      <c r="DGM931" s="477"/>
      <c r="DGN931" s="477"/>
      <c r="DGO931" s="477"/>
      <c r="DGP931" s="477"/>
      <c r="DGQ931" s="477"/>
      <c r="DGR931" s="477"/>
      <c r="DGS931" s="477"/>
      <c r="DGT931" s="477"/>
      <c r="DGU931" s="477"/>
      <c r="DGV931" s="477"/>
      <c r="DGW931" s="477"/>
      <c r="DGX931" s="477"/>
      <c r="DGY931" s="477"/>
      <c r="DGZ931" s="477"/>
      <c r="DHA931" s="477"/>
      <c r="DHB931" s="477"/>
      <c r="DHC931" s="477"/>
      <c r="DHD931" s="477"/>
      <c r="DHE931" s="477"/>
      <c r="DHF931" s="477"/>
      <c r="DHG931" s="477"/>
      <c r="DHH931" s="477"/>
      <c r="DHI931" s="477"/>
      <c r="DHJ931" s="477"/>
      <c r="DHK931" s="477"/>
      <c r="DHL931" s="477"/>
      <c r="DHM931" s="477"/>
      <c r="DHN931" s="477"/>
      <c r="DHO931" s="477"/>
      <c r="DHP931" s="477"/>
      <c r="DHQ931" s="477"/>
      <c r="DHR931" s="477"/>
      <c r="DHS931" s="477"/>
      <c r="DHT931" s="477"/>
      <c r="DHU931" s="477"/>
      <c r="DHV931" s="477"/>
      <c r="DHW931" s="477"/>
      <c r="DHX931" s="477"/>
      <c r="DHY931" s="477"/>
      <c r="DHZ931" s="477"/>
      <c r="DIA931" s="477"/>
      <c r="DIB931" s="477"/>
      <c r="DIC931" s="477"/>
      <c r="DID931" s="477"/>
      <c r="DIE931" s="477"/>
      <c r="DIF931" s="477"/>
      <c r="DIG931" s="477"/>
      <c r="DIH931" s="477"/>
      <c r="DII931" s="477"/>
      <c r="DIJ931" s="477"/>
      <c r="DIK931" s="477"/>
      <c r="DIL931" s="477"/>
      <c r="DIM931" s="477"/>
      <c r="DIN931" s="477"/>
      <c r="DIO931" s="477"/>
      <c r="DIP931" s="477"/>
      <c r="DIQ931" s="477"/>
      <c r="DIR931" s="477"/>
      <c r="DIS931" s="477"/>
      <c r="DIT931" s="477"/>
      <c r="DIU931" s="477"/>
      <c r="DIV931" s="477"/>
      <c r="DIW931" s="477"/>
      <c r="DIX931" s="477"/>
      <c r="DIY931" s="477"/>
      <c r="DIZ931" s="477"/>
      <c r="DJA931" s="477"/>
      <c r="DJB931" s="477"/>
      <c r="DJC931" s="477"/>
      <c r="DJD931" s="477"/>
      <c r="DJE931" s="477"/>
      <c r="DJF931" s="477"/>
      <c r="DJG931" s="477"/>
      <c r="DJH931" s="477"/>
      <c r="DJI931" s="477"/>
      <c r="DJJ931" s="477"/>
      <c r="DJK931" s="477"/>
      <c r="DJL931" s="477"/>
      <c r="DJM931" s="477"/>
      <c r="DJN931" s="477"/>
      <c r="DJO931" s="477"/>
      <c r="DJP931" s="477"/>
      <c r="DJQ931" s="477"/>
      <c r="DJR931" s="477"/>
      <c r="DJS931" s="477"/>
      <c r="DJT931" s="477"/>
      <c r="DJU931" s="477"/>
      <c r="DJV931" s="477"/>
      <c r="DJW931" s="477"/>
      <c r="DJX931" s="477"/>
      <c r="DJY931" s="477"/>
      <c r="DJZ931" s="477"/>
      <c r="DKA931" s="477"/>
      <c r="DKB931" s="477"/>
      <c r="DKC931" s="477"/>
      <c r="DKD931" s="477"/>
      <c r="DKE931" s="477"/>
      <c r="DKF931" s="477"/>
      <c r="DKG931" s="477"/>
      <c r="DKH931" s="477"/>
      <c r="DKI931" s="477"/>
      <c r="DKJ931" s="477"/>
      <c r="DKK931" s="477"/>
      <c r="DKL931" s="477"/>
      <c r="DKM931" s="477"/>
      <c r="DKN931" s="477"/>
      <c r="DKO931" s="477"/>
      <c r="DKP931" s="477"/>
      <c r="DKQ931" s="477"/>
      <c r="DKR931" s="477"/>
      <c r="DKS931" s="477"/>
      <c r="DKT931" s="477"/>
      <c r="DKU931" s="477"/>
      <c r="DKV931" s="477"/>
      <c r="DKW931" s="477"/>
      <c r="DKX931" s="477"/>
      <c r="DKY931" s="477"/>
      <c r="DKZ931" s="477"/>
      <c r="DLA931" s="477"/>
      <c r="DLB931" s="477"/>
      <c r="DLC931" s="477"/>
      <c r="DLD931" s="477"/>
      <c r="DLE931" s="477"/>
      <c r="DLF931" s="477"/>
      <c r="DLG931" s="477"/>
      <c r="DLH931" s="477"/>
      <c r="DLI931" s="477"/>
      <c r="DLJ931" s="477"/>
      <c r="DLK931" s="477"/>
      <c r="DLL931" s="477"/>
      <c r="DLM931" s="477"/>
      <c r="DLN931" s="477"/>
      <c r="DLO931" s="477"/>
      <c r="DLP931" s="477"/>
      <c r="DLQ931" s="477"/>
      <c r="DLR931" s="477"/>
      <c r="DLS931" s="477"/>
      <c r="DLT931" s="477"/>
      <c r="DLU931" s="477"/>
      <c r="DLV931" s="477"/>
      <c r="DLW931" s="477"/>
      <c r="DLX931" s="477"/>
      <c r="DLY931" s="477"/>
      <c r="DLZ931" s="477"/>
      <c r="DMA931" s="477"/>
      <c r="DMB931" s="477"/>
      <c r="DMC931" s="477"/>
      <c r="DMD931" s="477"/>
      <c r="DME931" s="477"/>
      <c r="DMF931" s="477"/>
      <c r="DMG931" s="477"/>
      <c r="DMH931" s="477"/>
      <c r="DMI931" s="477"/>
      <c r="DMJ931" s="477"/>
      <c r="DMK931" s="477"/>
      <c r="DML931" s="477"/>
      <c r="DMM931" s="477"/>
      <c r="DMN931" s="477"/>
      <c r="DMO931" s="477"/>
      <c r="DMP931" s="477"/>
      <c r="DMQ931" s="477"/>
      <c r="DMR931" s="477"/>
      <c r="DMS931" s="477"/>
      <c r="DMT931" s="477"/>
      <c r="DMU931" s="477"/>
      <c r="DMV931" s="477"/>
      <c r="DMW931" s="477"/>
      <c r="DMX931" s="477"/>
      <c r="DMY931" s="477"/>
      <c r="DMZ931" s="477"/>
      <c r="DNA931" s="477"/>
      <c r="DNB931" s="477"/>
      <c r="DNC931" s="477"/>
      <c r="DND931" s="477"/>
      <c r="DNE931" s="477"/>
      <c r="DNF931" s="477"/>
      <c r="DNG931" s="477"/>
      <c r="DNH931" s="477"/>
      <c r="DNI931" s="477"/>
      <c r="DNJ931" s="477"/>
      <c r="DNK931" s="477"/>
      <c r="DNL931" s="477"/>
      <c r="DNM931" s="477"/>
      <c r="DNN931" s="477"/>
      <c r="DNO931" s="477"/>
      <c r="DNP931" s="477"/>
      <c r="DNQ931" s="477"/>
      <c r="DNR931" s="477"/>
      <c r="DNS931" s="477"/>
      <c r="DNT931" s="477"/>
      <c r="DNU931" s="477"/>
      <c r="DNV931" s="477"/>
      <c r="DNW931" s="477"/>
      <c r="DNX931" s="477"/>
      <c r="DNY931" s="477"/>
      <c r="DNZ931" s="477"/>
      <c r="DOA931" s="477"/>
      <c r="DOB931" s="477"/>
      <c r="DOC931" s="477"/>
      <c r="DOD931" s="477"/>
      <c r="DOE931" s="477"/>
      <c r="DOF931" s="477"/>
      <c r="DOG931" s="477"/>
      <c r="DOH931" s="477"/>
      <c r="DOI931" s="477"/>
      <c r="DOJ931" s="477"/>
      <c r="DOK931" s="477"/>
      <c r="DOL931" s="477"/>
      <c r="DOM931" s="477"/>
      <c r="DON931" s="477"/>
      <c r="DOO931" s="477"/>
      <c r="DOP931" s="477"/>
      <c r="DOQ931" s="477"/>
      <c r="DOR931" s="477"/>
      <c r="DOS931" s="477"/>
      <c r="DOT931" s="477"/>
      <c r="DOU931" s="477"/>
      <c r="DOV931" s="477"/>
      <c r="DOW931" s="477"/>
      <c r="DOX931" s="477"/>
      <c r="DOY931" s="477"/>
      <c r="DOZ931" s="477"/>
      <c r="DPA931" s="477"/>
      <c r="DPB931" s="477"/>
      <c r="DPC931" s="477"/>
      <c r="DPD931" s="477"/>
      <c r="DPE931" s="477"/>
      <c r="DPF931" s="477"/>
      <c r="DPG931" s="477"/>
      <c r="DPH931" s="477"/>
      <c r="DPI931" s="477"/>
      <c r="DPJ931" s="477"/>
      <c r="DPK931" s="477"/>
      <c r="DPL931" s="477"/>
      <c r="DPM931" s="477"/>
      <c r="DPN931" s="477"/>
      <c r="DPO931" s="477"/>
      <c r="DPP931" s="477"/>
      <c r="DPQ931" s="477"/>
      <c r="DPR931" s="477"/>
      <c r="DPS931" s="477"/>
      <c r="DPT931" s="477"/>
      <c r="DPU931" s="477"/>
      <c r="DPV931" s="477"/>
      <c r="DPW931" s="477"/>
      <c r="DPX931" s="477"/>
      <c r="DPY931" s="477"/>
      <c r="DPZ931" s="477"/>
      <c r="DQA931" s="477"/>
      <c r="DQB931" s="477"/>
      <c r="DQC931" s="477"/>
      <c r="DQD931" s="477"/>
      <c r="DQE931" s="477"/>
      <c r="DQF931" s="477"/>
      <c r="DQG931" s="477"/>
      <c r="DQH931" s="477"/>
      <c r="DQI931" s="477"/>
      <c r="DQJ931" s="477"/>
      <c r="DQK931" s="477"/>
      <c r="DQL931" s="477"/>
      <c r="DQM931" s="477"/>
      <c r="DQN931" s="477"/>
      <c r="DQO931" s="477"/>
      <c r="DQP931" s="477"/>
      <c r="DQQ931" s="477"/>
      <c r="DQR931" s="477"/>
      <c r="DQS931" s="477"/>
      <c r="DQT931" s="477"/>
      <c r="DQU931" s="477"/>
      <c r="DQV931" s="477"/>
      <c r="DQW931" s="477"/>
      <c r="DQX931" s="477"/>
      <c r="DQY931" s="477"/>
      <c r="DQZ931" s="477"/>
      <c r="DRA931" s="477"/>
      <c r="DRB931" s="477"/>
      <c r="DRC931" s="477"/>
      <c r="DRD931" s="477"/>
      <c r="DRE931" s="477"/>
      <c r="DRF931" s="477"/>
      <c r="DRG931" s="477"/>
      <c r="DRH931" s="477"/>
      <c r="DRI931" s="477"/>
      <c r="DRJ931" s="477"/>
      <c r="DRK931" s="477"/>
      <c r="DRL931" s="477"/>
      <c r="DRM931" s="477"/>
      <c r="DRN931" s="477"/>
      <c r="DRO931" s="477"/>
      <c r="DRP931" s="477"/>
      <c r="DRQ931" s="477"/>
      <c r="DRR931" s="477"/>
      <c r="DRS931" s="477"/>
      <c r="DRT931" s="477"/>
      <c r="DRU931" s="477"/>
      <c r="DRV931" s="477"/>
      <c r="DRW931" s="477"/>
      <c r="DRX931" s="477"/>
      <c r="DRY931" s="477"/>
      <c r="DRZ931" s="477"/>
      <c r="DSA931" s="477"/>
      <c r="DSB931" s="477"/>
      <c r="DSC931" s="477"/>
      <c r="DSD931" s="477"/>
      <c r="DSE931" s="477"/>
      <c r="DSF931" s="477"/>
      <c r="DSG931" s="477"/>
      <c r="DSH931" s="477"/>
      <c r="DSI931" s="477"/>
      <c r="DSJ931" s="477"/>
      <c r="DSK931" s="477"/>
      <c r="DSL931" s="477"/>
      <c r="DSM931" s="477"/>
      <c r="DSN931" s="477"/>
      <c r="DSO931" s="477"/>
      <c r="DSP931" s="477"/>
      <c r="DSQ931" s="477"/>
      <c r="DSR931" s="477"/>
      <c r="DSS931" s="477"/>
      <c r="DST931" s="477"/>
      <c r="DSU931" s="477"/>
      <c r="DSV931" s="477"/>
      <c r="DSW931" s="477"/>
      <c r="DSX931" s="477"/>
      <c r="DSY931" s="477"/>
      <c r="DSZ931" s="477"/>
      <c r="DTA931" s="477"/>
      <c r="DTB931" s="477"/>
      <c r="DTC931" s="477"/>
      <c r="DTD931" s="477"/>
      <c r="DTE931" s="477"/>
      <c r="DTF931" s="477"/>
      <c r="DTG931" s="477"/>
      <c r="DTH931" s="477"/>
      <c r="DTI931" s="477"/>
      <c r="DTJ931" s="477"/>
      <c r="DTK931" s="477"/>
      <c r="DTL931" s="477"/>
      <c r="DTM931" s="477"/>
      <c r="DTN931" s="477"/>
      <c r="DTO931" s="477"/>
      <c r="DTP931" s="477"/>
      <c r="DTQ931" s="477"/>
      <c r="DTR931" s="477"/>
      <c r="DTS931" s="477"/>
      <c r="DTT931" s="477"/>
      <c r="DTU931" s="477"/>
      <c r="DTV931" s="477"/>
      <c r="DTW931" s="477"/>
      <c r="DTX931" s="477"/>
      <c r="DTY931" s="477"/>
      <c r="DTZ931" s="477"/>
      <c r="DUA931" s="477"/>
      <c r="DUB931" s="477"/>
      <c r="DUC931" s="477"/>
      <c r="DUD931" s="477"/>
      <c r="DUE931" s="477"/>
      <c r="DUF931" s="477"/>
      <c r="DUG931" s="477"/>
      <c r="DUH931" s="477"/>
      <c r="DUI931" s="477"/>
      <c r="DUJ931" s="477"/>
      <c r="DUK931" s="477"/>
      <c r="DUL931" s="477"/>
      <c r="DUM931" s="477"/>
      <c r="DUN931" s="477"/>
      <c r="DUO931" s="477"/>
      <c r="DUP931" s="477"/>
      <c r="DUQ931" s="477"/>
      <c r="DUR931" s="477"/>
      <c r="DUS931" s="477"/>
      <c r="DUT931" s="477"/>
      <c r="DUU931" s="477"/>
      <c r="DUV931" s="477"/>
      <c r="DUW931" s="477"/>
      <c r="DUX931" s="477"/>
      <c r="DUY931" s="477"/>
      <c r="DUZ931" s="477"/>
      <c r="DVA931" s="477"/>
      <c r="DVB931" s="477"/>
      <c r="DVC931" s="477"/>
      <c r="DVD931" s="477"/>
      <c r="DVE931" s="477"/>
      <c r="DVF931" s="477"/>
      <c r="DVG931" s="477"/>
      <c r="DVH931" s="477"/>
      <c r="DVI931" s="477"/>
      <c r="DVJ931" s="477"/>
      <c r="DVK931" s="477"/>
      <c r="DVL931" s="477"/>
      <c r="DVM931" s="477"/>
      <c r="DVN931" s="477"/>
      <c r="DVO931" s="477"/>
      <c r="DVP931" s="477"/>
      <c r="DVQ931" s="477"/>
      <c r="DVR931" s="477"/>
      <c r="DVS931" s="477"/>
      <c r="DVT931" s="477"/>
      <c r="DVU931" s="477"/>
      <c r="DVV931" s="477"/>
      <c r="DVW931" s="477"/>
      <c r="DVX931" s="477"/>
      <c r="DVY931" s="477"/>
      <c r="DVZ931" s="477"/>
      <c r="DWA931" s="477"/>
      <c r="DWB931" s="477"/>
      <c r="DWC931" s="477"/>
      <c r="DWD931" s="477"/>
      <c r="DWE931" s="477"/>
      <c r="DWF931" s="477"/>
      <c r="DWG931" s="477"/>
      <c r="DWH931" s="477"/>
      <c r="DWI931" s="477"/>
      <c r="DWJ931" s="477"/>
      <c r="DWK931" s="477"/>
      <c r="DWL931" s="477"/>
      <c r="DWM931" s="477"/>
      <c r="DWN931" s="477"/>
      <c r="DWO931" s="477"/>
      <c r="DWP931" s="477"/>
      <c r="DWQ931" s="477"/>
      <c r="DWR931" s="477"/>
      <c r="DWS931" s="477"/>
      <c r="DWT931" s="477"/>
      <c r="DWU931" s="477"/>
      <c r="DWV931" s="477"/>
      <c r="DWW931" s="477"/>
      <c r="DWX931" s="477"/>
      <c r="DWY931" s="477"/>
      <c r="DWZ931" s="477"/>
      <c r="DXA931" s="477"/>
      <c r="DXB931" s="477"/>
      <c r="DXC931" s="477"/>
      <c r="DXD931" s="477"/>
      <c r="DXE931" s="477"/>
      <c r="DXF931" s="477"/>
      <c r="DXG931" s="477"/>
      <c r="DXH931" s="477"/>
      <c r="DXI931" s="477"/>
      <c r="DXJ931" s="477"/>
      <c r="DXK931" s="477"/>
      <c r="DXL931" s="477"/>
      <c r="DXM931" s="477"/>
      <c r="DXN931" s="477"/>
      <c r="DXO931" s="477"/>
      <c r="DXP931" s="477"/>
      <c r="DXQ931" s="477"/>
      <c r="DXR931" s="477"/>
      <c r="DXS931" s="477"/>
      <c r="DXT931" s="477"/>
      <c r="DXU931" s="477"/>
      <c r="DXV931" s="477"/>
      <c r="DXW931" s="477"/>
      <c r="DXX931" s="477"/>
      <c r="DXY931" s="477"/>
      <c r="DXZ931" s="477"/>
      <c r="DYA931" s="477"/>
      <c r="DYB931" s="477"/>
      <c r="DYC931" s="477"/>
      <c r="DYD931" s="477"/>
      <c r="DYE931" s="477"/>
      <c r="DYF931" s="477"/>
      <c r="DYG931" s="477"/>
      <c r="DYH931" s="477"/>
      <c r="DYI931" s="477"/>
      <c r="DYJ931" s="477"/>
      <c r="DYK931" s="477"/>
      <c r="DYL931" s="477"/>
      <c r="DYM931" s="477"/>
      <c r="DYN931" s="477"/>
      <c r="DYO931" s="477"/>
      <c r="DYP931" s="477"/>
      <c r="DYQ931" s="477"/>
      <c r="DYR931" s="477"/>
      <c r="DYS931" s="477"/>
      <c r="DYT931" s="477"/>
      <c r="DYU931" s="477"/>
      <c r="DYV931" s="477"/>
      <c r="DYW931" s="477"/>
      <c r="DYX931" s="477"/>
      <c r="DYY931" s="477"/>
      <c r="DYZ931" s="477"/>
      <c r="DZA931" s="477"/>
      <c r="DZB931" s="477"/>
      <c r="DZC931" s="477"/>
      <c r="DZD931" s="477"/>
      <c r="DZE931" s="477"/>
      <c r="DZF931" s="477"/>
      <c r="DZG931" s="477"/>
      <c r="DZH931" s="477"/>
      <c r="DZI931" s="477"/>
      <c r="DZJ931" s="477"/>
      <c r="DZK931" s="477"/>
      <c r="DZL931" s="477"/>
      <c r="DZM931" s="477"/>
      <c r="DZN931" s="477"/>
      <c r="DZO931" s="477"/>
      <c r="DZP931" s="477"/>
      <c r="DZQ931" s="477"/>
      <c r="DZR931" s="477"/>
      <c r="DZS931" s="477"/>
      <c r="DZT931" s="477"/>
      <c r="DZU931" s="477"/>
      <c r="DZV931" s="477"/>
      <c r="DZW931" s="477"/>
      <c r="DZX931" s="477"/>
      <c r="DZY931" s="477"/>
      <c r="DZZ931" s="477"/>
      <c r="EAA931" s="477"/>
      <c r="EAB931" s="477"/>
      <c r="EAC931" s="477"/>
      <c r="EAD931" s="477"/>
      <c r="EAE931" s="477"/>
      <c r="EAF931" s="477"/>
      <c r="EAG931" s="477"/>
      <c r="EAH931" s="477"/>
      <c r="EAI931" s="477"/>
      <c r="EAJ931" s="477"/>
      <c r="EAK931" s="477"/>
      <c r="EAL931" s="477"/>
      <c r="EAM931" s="477"/>
      <c r="EAN931" s="477"/>
      <c r="EAO931" s="477"/>
      <c r="EAP931" s="477"/>
      <c r="EAQ931" s="477"/>
      <c r="EAR931" s="477"/>
      <c r="EAS931" s="477"/>
      <c r="EAT931" s="477"/>
      <c r="EAU931" s="477"/>
      <c r="EAV931" s="477"/>
      <c r="EAW931" s="477"/>
      <c r="EAX931" s="477"/>
      <c r="EAY931" s="477"/>
      <c r="EAZ931" s="477"/>
      <c r="EBA931" s="477"/>
      <c r="EBB931" s="477"/>
      <c r="EBC931" s="477"/>
      <c r="EBD931" s="477"/>
      <c r="EBE931" s="477"/>
      <c r="EBF931" s="477"/>
      <c r="EBG931" s="477"/>
      <c r="EBH931" s="477"/>
      <c r="EBI931" s="477"/>
      <c r="EBJ931" s="477"/>
      <c r="EBK931" s="477"/>
      <c r="EBL931" s="477"/>
      <c r="EBM931" s="477"/>
      <c r="EBN931" s="477"/>
      <c r="EBO931" s="477"/>
      <c r="EBP931" s="477"/>
      <c r="EBQ931" s="477"/>
      <c r="EBR931" s="477"/>
      <c r="EBS931" s="477"/>
      <c r="EBT931" s="477"/>
      <c r="EBU931" s="477"/>
      <c r="EBV931" s="477"/>
      <c r="EBW931" s="477"/>
      <c r="EBX931" s="477"/>
      <c r="EBY931" s="477"/>
      <c r="EBZ931" s="477"/>
      <c r="ECA931" s="477"/>
      <c r="ECB931" s="477"/>
      <c r="ECC931" s="477"/>
      <c r="ECD931" s="477"/>
      <c r="ECE931" s="477"/>
      <c r="ECF931" s="477"/>
      <c r="ECG931" s="477"/>
      <c r="ECH931" s="477"/>
      <c r="ECI931" s="477"/>
      <c r="ECJ931" s="477"/>
      <c r="ECK931" s="477"/>
      <c r="ECL931" s="477"/>
      <c r="ECM931" s="477"/>
      <c r="ECN931" s="477"/>
      <c r="ECO931" s="477"/>
      <c r="ECP931" s="477"/>
      <c r="ECQ931" s="477"/>
      <c r="ECR931" s="477"/>
      <c r="ECS931" s="477"/>
      <c r="ECT931" s="477"/>
      <c r="ECU931" s="477"/>
      <c r="ECV931" s="477"/>
      <c r="ECW931" s="477"/>
      <c r="ECX931" s="477"/>
      <c r="ECY931" s="477"/>
      <c r="ECZ931" s="477"/>
      <c r="EDA931" s="477"/>
      <c r="EDB931" s="477"/>
      <c r="EDC931" s="477"/>
      <c r="EDD931" s="477"/>
      <c r="EDE931" s="477"/>
      <c r="EDF931" s="477"/>
      <c r="EDG931" s="477"/>
      <c r="EDH931" s="477"/>
      <c r="EDI931" s="477"/>
      <c r="EDJ931" s="477"/>
      <c r="EDK931" s="477"/>
      <c r="EDL931" s="477"/>
      <c r="EDM931" s="477"/>
      <c r="EDN931" s="477"/>
      <c r="EDO931" s="477"/>
      <c r="EDP931" s="477"/>
      <c r="EDQ931" s="477"/>
      <c r="EDR931" s="477"/>
      <c r="EDS931" s="477"/>
      <c r="EDT931" s="477"/>
      <c r="EDU931" s="477"/>
      <c r="EDV931" s="477"/>
      <c r="EDW931" s="477"/>
      <c r="EDX931" s="477"/>
      <c r="EDY931" s="477"/>
      <c r="EDZ931" s="477"/>
      <c r="EEA931" s="477"/>
      <c r="EEB931" s="477"/>
      <c r="EEC931" s="477"/>
      <c r="EED931" s="477"/>
      <c r="EEE931" s="477"/>
      <c r="EEF931" s="477"/>
      <c r="EEG931" s="477"/>
      <c r="EEH931" s="477"/>
      <c r="EEI931" s="477"/>
      <c r="EEJ931" s="477"/>
      <c r="EEK931" s="477"/>
      <c r="EEL931" s="477"/>
      <c r="EEM931" s="477"/>
      <c r="EEN931" s="477"/>
      <c r="EEO931" s="477"/>
      <c r="EEP931" s="477"/>
      <c r="EEQ931" s="477"/>
      <c r="EER931" s="477"/>
      <c r="EES931" s="477"/>
      <c r="EET931" s="477"/>
      <c r="EEU931" s="477"/>
      <c r="EEV931" s="477"/>
      <c r="EEW931" s="477"/>
      <c r="EEX931" s="477"/>
      <c r="EEY931" s="477"/>
      <c r="EEZ931" s="477"/>
      <c r="EFA931" s="477"/>
      <c r="EFB931" s="477"/>
      <c r="EFC931" s="477"/>
      <c r="EFD931" s="477"/>
      <c r="EFE931" s="477"/>
      <c r="EFF931" s="477"/>
      <c r="EFG931" s="477"/>
      <c r="EFH931" s="477"/>
      <c r="EFI931" s="477"/>
      <c r="EFJ931" s="477"/>
      <c r="EFK931" s="477"/>
      <c r="EFL931" s="477"/>
      <c r="EFM931" s="477"/>
      <c r="EFN931" s="477"/>
      <c r="EFO931" s="477"/>
      <c r="EFP931" s="477"/>
      <c r="EFQ931" s="477"/>
      <c r="EFR931" s="477"/>
      <c r="EFS931" s="477"/>
      <c r="EFT931" s="477"/>
      <c r="EFU931" s="477"/>
      <c r="EFV931" s="477"/>
      <c r="EFW931" s="477"/>
      <c r="EFX931" s="477"/>
      <c r="EFY931" s="477"/>
      <c r="EFZ931" s="477"/>
      <c r="EGA931" s="477"/>
      <c r="EGB931" s="477"/>
      <c r="EGC931" s="477"/>
      <c r="EGD931" s="477"/>
      <c r="EGE931" s="477"/>
      <c r="EGF931" s="477"/>
      <c r="EGG931" s="477"/>
      <c r="EGH931" s="477"/>
      <c r="EGI931" s="477"/>
      <c r="EGJ931" s="477"/>
      <c r="EGK931" s="477"/>
      <c r="EGL931" s="477"/>
      <c r="EGM931" s="477"/>
      <c r="EGN931" s="477"/>
      <c r="EGO931" s="477"/>
      <c r="EGP931" s="477"/>
      <c r="EGQ931" s="477"/>
      <c r="EGR931" s="477"/>
      <c r="EGS931" s="477"/>
      <c r="EGT931" s="477"/>
      <c r="EGU931" s="477"/>
      <c r="EGV931" s="477"/>
      <c r="EGW931" s="477"/>
      <c r="EGX931" s="477"/>
      <c r="EGY931" s="477"/>
      <c r="EGZ931" s="477"/>
      <c r="EHA931" s="477"/>
      <c r="EHB931" s="477"/>
      <c r="EHC931" s="477"/>
      <c r="EHD931" s="477"/>
      <c r="EHE931" s="477"/>
      <c r="EHF931" s="477"/>
      <c r="EHG931" s="477"/>
      <c r="EHH931" s="477"/>
      <c r="EHI931" s="477"/>
      <c r="EHJ931" s="477"/>
      <c r="EHK931" s="477"/>
      <c r="EHL931" s="477"/>
      <c r="EHM931" s="477"/>
      <c r="EHN931" s="477"/>
      <c r="EHO931" s="477"/>
      <c r="EHP931" s="477"/>
      <c r="EHQ931" s="477"/>
      <c r="EHR931" s="477"/>
      <c r="EHS931" s="477"/>
      <c r="EHT931" s="477"/>
      <c r="EHU931" s="477"/>
      <c r="EHV931" s="477"/>
      <c r="EHW931" s="477"/>
      <c r="EHX931" s="477"/>
      <c r="EHY931" s="477"/>
      <c r="EHZ931" s="477"/>
      <c r="EIA931" s="477"/>
      <c r="EIB931" s="477"/>
      <c r="EIC931" s="477"/>
      <c r="EID931" s="477"/>
      <c r="EIE931" s="477"/>
      <c r="EIF931" s="477"/>
      <c r="EIG931" s="477"/>
      <c r="EIH931" s="477"/>
      <c r="EII931" s="477"/>
      <c r="EIJ931" s="477"/>
      <c r="EIK931" s="477"/>
      <c r="EIL931" s="477"/>
      <c r="EIM931" s="477"/>
      <c r="EIN931" s="477"/>
      <c r="EIO931" s="477"/>
      <c r="EIP931" s="477"/>
      <c r="EIQ931" s="477"/>
      <c r="EIR931" s="477"/>
      <c r="EIS931" s="477"/>
      <c r="EIT931" s="477"/>
      <c r="EIU931" s="477"/>
      <c r="EIV931" s="477"/>
      <c r="EIW931" s="477"/>
      <c r="EIX931" s="477"/>
      <c r="EIY931" s="477"/>
      <c r="EIZ931" s="477"/>
      <c r="EJA931" s="477"/>
      <c r="EJB931" s="477"/>
      <c r="EJC931" s="477"/>
      <c r="EJD931" s="477"/>
      <c r="EJE931" s="477"/>
      <c r="EJF931" s="477"/>
      <c r="EJG931" s="477"/>
      <c r="EJH931" s="477"/>
      <c r="EJI931" s="477"/>
      <c r="EJJ931" s="477"/>
      <c r="EJK931" s="477"/>
      <c r="EJL931" s="477"/>
      <c r="EJM931" s="477"/>
      <c r="EJN931" s="477"/>
      <c r="EJO931" s="477"/>
      <c r="EJP931" s="477"/>
      <c r="EJQ931" s="477"/>
      <c r="EJR931" s="477"/>
      <c r="EJS931" s="477"/>
      <c r="EJT931" s="477"/>
      <c r="EJU931" s="477"/>
      <c r="EJV931" s="477"/>
      <c r="EJW931" s="477"/>
      <c r="EJX931" s="477"/>
      <c r="EJY931" s="477"/>
      <c r="EJZ931" s="477"/>
      <c r="EKA931" s="477"/>
      <c r="EKB931" s="477"/>
      <c r="EKC931" s="477"/>
      <c r="EKD931" s="477"/>
      <c r="EKE931" s="477"/>
      <c r="EKF931" s="477"/>
      <c r="EKG931" s="477"/>
      <c r="EKH931" s="477"/>
      <c r="EKI931" s="477"/>
      <c r="EKJ931" s="477"/>
      <c r="EKK931" s="477"/>
      <c r="EKL931" s="477"/>
      <c r="EKM931" s="477"/>
      <c r="EKN931" s="477"/>
      <c r="EKO931" s="477"/>
      <c r="EKP931" s="477"/>
      <c r="EKQ931" s="477"/>
      <c r="EKR931" s="477"/>
      <c r="EKS931" s="477"/>
      <c r="EKT931" s="477"/>
      <c r="EKU931" s="477"/>
      <c r="EKV931" s="477"/>
      <c r="EKW931" s="477"/>
      <c r="EKX931" s="477"/>
      <c r="EKY931" s="477"/>
      <c r="EKZ931" s="477"/>
      <c r="ELA931" s="477"/>
      <c r="ELB931" s="477"/>
      <c r="ELC931" s="477"/>
      <c r="ELD931" s="477"/>
      <c r="ELE931" s="477"/>
      <c r="ELF931" s="477"/>
      <c r="ELG931" s="477"/>
      <c r="ELH931" s="477"/>
      <c r="ELI931" s="477"/>
      <c r="ELJ931" s="477"/>
      <c r="ELK931" s="477"/>
      <c r="ELL931" s="477"/>
      <c r="ELM931" s="477"/>
      <c r="ELN931" s="477"/>
      <c r="ELO931" s="477"/>
      <c r="ELP931" s="477"/>
      <c r="ELQ931" s="477"/>
      <c r="ELR931" s="477"/>
      <c r="ELS931" s="477"/>
      <c r="ELT931" s="477"/>
      <c r="ELU931" s="477"/>
      <c r="ELV931" s="477"/>
      <c r="ELW931" s="477"/>
      <c r="ELX931" s="477"/>
      <c r="ELY931" s="477"/>
      <c r="ELZ931" s="477"/>
      <c r="EMA931" s="477"/>
      <c r="EMB931" s="477"/>
      <c r="EMC931" s="477"/>
      <c r="EMD931" s="477"/>
      <c r="EME931" s="477"/>
      <c r="EMF931" s="477"/>
      <c r="EMG931" s="477"/>
      <c r="EMH931" s="477"/>
      <c r="EMI931" s="477"/>
      <c r="EMJ931" s="477"/>
      <c r="EMK931" s="477"/>
      <c r="EML931" s="477"/>
      <c r="EMM931" s="477"/>
      <c r="EMN931" s="477"/>
      <c r="EMO931" s="477"/>
      <c r="EMP931" s="477"/>
      <c r="EMQ931" s="477"/>
      <c r="EMR931" s="477"/>
      <c r="EMS931" s="477"/>
      <c r="EMT931" s="477"/>
      <c r="EMU931" s="477"/>
      <c r="EMV931" s="477"/>
      <c r="EMW931" s="477"/>
      <c r="EMX931" s="477"/>
      <c r="EMY931" s="477"/>
      <c r="EMZ931" s="477"/>
      <c r="ENA931" s="477"/>
      <c r="ENB931" s="477"/>
      <c r="ENC931" s="477"/>
      <c r="END931" s="477"/>
      <c r="ENE931" s="477"/>
      <c r="ENF931" s="477"/>
      <c r="ENG931" s="477"/>
      <c r="ENH931" s="477"/>
      <c r="ENI931" s="477"/>
      <c r="ENJ931" s="477"/>
      <c r="ENK931" s="477"/>
      <c r="ENL931" s="477"/>
      <c r="ENM931" s="477"/>
      <c r="ENN931" s="477"/>
      <c r="ENO931" s="477"/>
      <c r="ENP931" s="477"/>
      <c r="ENQ931" s="477"/>
      <c r="ENR931" s="477"/>
      <c r="ENS931" s="477"/>
      <c r="ENT931" s="477"/>
      <c r="ENU931" s="477"/>
      <c r="ENV931" s="477"/>
      <c r="ENW931" s="477"/>
      <c r="ENX931" s="477"/>
      <c r="ENY931" s="477"/>
      <c r="ENZ931" s="477"/>
      <c r="EOA931" s="477"/>
      <c r="EOB931" s="477"/>
      <c r="EOC931" s="477"/>
      <c r="EOD931" s="477"/>
      <c r="EOE931" s="477"/>
      <c r="EOF931" s="477"/>
      <c r="EOG931" s="477"/>
      <c r="EOH931" s="477"/>
      <c r="EOI931" s="477"/>
      <c r="EOJ931" s="477"/>
      <c r="EOK931" s="477"/>
      <c r="EOL931" s="477"/>
      <c r="EOM931" s="477"/>
      <c r="EON931" s="477"/>
      <c r="EOO931" s="477"/>
      <c r="EOP931" s="477"/>
      <c r="EOQ931" s="477"/>
      <c r="EOR931" s="477"/>
      <c r="EOS931" s="477"/>
      <c r="EOT931" s="477"/>
      <c r="EOU931" s="477"/>
      <c r="EOV931" s="477"/>
      <c r="EOW931" s="477"/>
      <c r="EOX931" s="477"/>
      <c r="EOY931" s="477"/>
      <c r="EOZ931" s="477"/>
      <c r="EPA931" s="477"/>
      <c r="EPB931" s="477"/>
      <c r="EPC931" s="477"/>
      <c r="EPD931" s="477"/>
      <c r="EPE931" s="477"/>
      <c r="EPF931" s="477"/>
      <c r="EPG931" s="477"/>
      <c r="EPH931" s="477"/>
      <c r="EPI931" s="477"/>
      <c r="EPJ931" s="477"/>
      <c r="EPK931" s="477"/>
      <c r="EPL931" s="477"/>
      <c r="EPM931" s="477"/>
      <c r="EPN931" s="477"/>
      <c r="EPO931" s="477"/>
      <c r="EPP931" s="477"/>
      <c r="EPQ931" s="477"/>
      <c r="EPR931" s="477"/>
      <c r="EPS931" s="477"/>
      <c r="EPT931" s="477"/>
      <c r="EPU931" s="477"/>
      <c r="EPV931" s="477"/>
      <c r="EPW931" s="477"/>
      <c r="EPX931" s="477"/>
      <c r="EPY931" s="477"/>
      <c r="EPZ931" s="477"/>
      <c r="EQA931" s="477"/>
      <c r="EQB931" s="477"/>
      <c r="EQC931" s="477"/>
      <c r="EQD931" s="477"/>
      <c r="EQE931" s="477"/>
      <c r="EQF931" s="477"/>
      <c r="EQG931" s="477"/>
      <c r="EQH931" s="477"/>
      <c r="EQI931" s="477"/>
      <c r="EQJ931" s="477"/>
      <c r="EQK931" s="477"/>
      <c r="EQL931" s="477"/>
      <c r="EQM931" s="477"/>
      <c r="EQN931" s="477"/>
      <c r="EQO931" s="477"/>
      <c r="EQP931" s="477"/>
      <c r="EQQ931" s="477"/>
      <c r="EQR931" s="477"/>
      <c r="EQS931" s="477"/>
      <c r="EQT931" s="477"/>
      <c r="EQU931" s="477"/>
      <c r="EQV931" s="477"/>
      <c r="EQW931" s="477"/>
      <c r="EQX931" s="477"/>
      <c r="EQY931" s="477"/>
      <c r="EQZ931" s="477"/>
      <c r="ERA931" s="477"/>
      <c r="ERB931" s="477"/>
      <c r="ERC931" s="477"/>
      <c r="ERD931" s="477"/>
      <c r="ERE931" s="477"/>
      <c r="ERF931" s="477"/>
      <c r="ERG931" s="477"/>
      <c r="ERH931" s="477"/>
      <c r="ERI931" s="477"/>
      <c r="ERJ931" s="477"/>
      <c r="ERK931" s="477"/>
      <c r="ERL931" s="477"/>
      <c r="ERM931" s="477"/>
      <c r="ERN931" s="477"/>
      <c r="ERO931" s="477"/>
      <c r="ERP931" s="477"/>
      <c r="ERQ931" s="477"/>
      <c r="ERR931" s="477"/>
      <c r="ERS931" s="477"/>
      <c r="ERT931" s="477"/>
      <c r="ERU931" s="477"/>
      <c r="ERV931" s="477"/>
      <c r="ERW931" s="477"/>
      <c r="ERX931" s="477"/>
      <c r="ERY931" s="477"/>
      <c r="ERZ931" s="477"/>
      <c r="ESA931" s="477"/>
      <c r="ESB931" s="477"/>
      <c r="ESC931" s="477"/>
      <c r="ESD931" s="477"/>
      <c r="ESE931" s="477"/>
      <c r="ESF931" s="477"/>
      <c r="ESG931" s="477"/>
      <c r="ESH931" s="477"/>
      <c r="ESI931" s="477"/>
      <c r="ESJ931" s="477"/>
      <c r="ESK931" s="477"/>
      <c r="ESL931" s="477"/>
      <c r="ESM931" s="477"/>
      <c r="ESN931" s="477"/>
      <c r="ESO931" s="477"/>
      <c r="ESP931" s="477"/>
      <c r="ESQ931" s="477"/>
      <c r="ESR931" s="477"/>
      <c r="ESS931" s="477"/>
      <c r="EST931" s="477"/>
      <c r="ESU931" s="477"/>
      <c r="ESV931" s="477"/>
      <c r="ESW931" s="477"/>
      <c r="ESX931" s="477"/>
      <c r="ESY931" s="477"/>
      <c r="ESZ931" s="477"/>
      <c r="ETA931" s="477"/>
      <c r="ETB931" s="477"/>
      <c r="ETC931" s="477"/>
      <c r="ETD931" s="477"/>
      <c r="ETE931" s="477"/>
      <c r="ETF931" s="477"/>
      <c r="ETG931" s="477"/>
      <c r="ETH931" s="477"/>
      <c r="ETI931" s="477"/>
      <c r="ETJ931" s="477"/>
      <c r="ETK931" s="477"/>
      <c r="ETL931" s="477"/>
      <c r="ETM931" s="477"/>
      <c r="ETN931" s="477"/>
      <c r="ETO931" s="477"/>
      <c r="ETP931" s="477"/>
      <c r="ETQ931" s="477"/>
      <c r="ETR931" s="477"/>
      <c r="ETS931" s="477"/>
      <c r="ETT931" s="477"/>
      <c r="ETU931" s="477"/>
      <c r="ETV931" s="477"/>
      <c r="ETW931" s="477"/>
      <c r="ETX931" s="477"/>
      <c r="ETY931" s="477"/>
      <c r="ETZ931" s="477"/>
      <c r="EUA931" s="477"/>
      <c r="EUB931" s="477"/>
      <c r="EUC931" s="477"/>
      <c r="EUD931" s="477"/>
      <c r="EUE931" s="477"/>
      <c r="EUF931" s="477"/>
      <c r="EUG931" s="477"/>
      <c r="EUH931" s="477"/>
      <c r="EUI931" s="477"/>
      <c r="EUJ931" s="477"/>
      <c r="EUK931" s="477"/>
      <c r="EUL931" s="477"/>
      <c r="EUM931" s="477"/>
      <c r="EUN931" s="477"/>
      <c r="EUO931" s="477"/>
      <c r="EUP931" s="477"/>
      <c r="EUQ931" s="477"/>
      <c r="EUR931" s="477"/>
      <c r="EUS931" s="477"/>
      <c r="EUT931" s="477"/>
      <c r="EUU931" s="477"/>
      <c r="EUV931" s="477"/>
      <c r="EUW931" s="477"/>
      <c r="EUX931" s="477"/>
      <c r="EUY931" s="477"/>
      <c r="EUZ931" s="477"/>
      <c r="EVA931" s="477"/>
      <c r="EVB931" s="477"/>
      <c r="EVC931" s="477"/>
      <c r="EVD931" s="477"/>
      <c r="EVE931" s="477"/>
      <c r="EVF931" s="477"/>
      <c r="EVG931" s="477"/>
      <c r="EVH931" s="477"/>
      <c r="EVI931" s="477"/>
      <c r="EVJ931" s="477"/>
      <c r="EVK931" s="477"/>
      <c r="EVL931" s="477"/>
      <c r="EVM931" s="477"/>
      <c r="EVN931" s="477"/>
      <c r="EVO931" s="477"/>
      <c r="EVP931" s="477"/>
      <c r="EVQ931" s="477"/>
      <c r="EVR931" s="477"/>
      <c r="EVS931" s="477"/>
      <c r="EVT931" s="477"/>
      <c r="EVU931" s="477"/>
      <c r="EVV931" s="477"/>
      <c r="EVW931" s="477"/>
      <c r="EVX931" s="477"/>
      <c r="EVY931" s="477"/>
      <c r="EVZ931" s="477"/>
      <c r="EWA931" s="477"/>
      <c r="EWB931" s="477"/>
      <c r="EWC931" s="477"/>
      <c r="EWD931" s="477"/>
      <c r="EWE931" s="477"/>
      <c r="EWF931" s="477"/>
      <c r="EWG931" s="477"/>
      <c r="EWH931" s="477"/>
      <c r="EWI931" s="477"/>
      <c r="EWJ931" s="477"/>
      <c r="EWK931" s="477"/>
      <c r="EWL931" s="477"/>
      <c r="EWM931" s="477"/>
      <c r="EWN931" s="477"/>
      <c r="EWO931" s="477"/>
      <c r="EWP931" s="477"/>
      <c r="EWQ931" s="477"/>
      <c r="EWR931" s="477"/>
      <c r="EWS931" s="477"/>
      <c r="EWT931" s="477"/>
      <c r="EWU931" s="477"/>
      <c r="EWV931" s="477"/>
      <c r="EWW931" s="477"/>
      <c r="EWX931" s="477"/>
      <c r="EWY931" s="477"/>
      <c r="EWZ931" s="477"/>
      <c r="EXA931" s="477"/>
      <c r="EXB931" s="477"/>
      <c r="EXC931" s="477"/>
      <c r="EXD931" s="477"/>
      <c r="EXE931" s="477"/>
      <c r="EXF931" s="477"/>
      <c r="EXG931" s="477"/>
      <c r="EXH931" s="477"/>
      <c r="EXI931" s="477"/>
      <c r="EXJ931" s="477"/>
      <c r="EXK931" s="477"/>
      <c r="EXL931" s="477"/>
      <c r="EXM931" s="477"/>
      <c r="EXN931" s="477"/>
      <c r="EXO931" s="477"/>
      <c r="EXP931" s="477"/>
      <c r="EXQ931" s="477"/>
      <c r="EXR931" s="477"/>
      <c r="EXS931" s="477"/>
      <c r="EXT931" s="477"/>
      <c r="EXU931" s="477"/>
      <c r="EXV931" s="477"/>
      <c r="EXW931" s="477"/>
      <c r="EXX931" s="477"/>
      <c r="EXY931" s="477"/>
      <c r="EXZ931" s="477"/>
      <c r="EYA931" s="477"/>
      <c r="EYB931" s="477"/>
      <c r="EYC931" s="477"/>
      <c r="EYD931" s="477"/>
      <c r="EYE931" s="477"/>
      <c r="EYF931" s="477"/>
      <c r="EYG931" s="477"/>
      <c r="EYH931" s="477"/>
      <c r="EYI931" s="477"/>
      <c r="EYJ931" s="477"/>
      <c r="EYK931" s="477"/>
      <c r="EYL931" s="477"/>
      <c r="EYM931" s="477"/>
      <c r="EYN931" s="477"/>
      <c r="EYO931" s="477"/>
      <c r="EYP931" s="477"/>
      <c r="EYQ931" s="477"/>
      <c r="EYR931" s="477"/>
      <c r="EYS931" s="477"/>
      <c r="EYT931" s="477"/>
      <c r="EYU931" s="477"/>
      <c r="EYV931" s="477"/>
      <c r="EYW931" s="477"/>
      <c r="EYX931" s="477"/>
      <c r="EYY931" s="477"/>
      <c r="EYZ931" s="477"/>
      <c r="EZA931" s="477"/>
      <c r="EZB931" s="477"/>
      <c r="EZC931" s="477"/>
      <c r="EZD931" s="477"/>
      <c r="EZE931" s="477"/>
      <c r="EZF931" s="477"/>
      <c r="EZG931" s="477"/>
      <c r="EZH931" s="477"/>
      <c r="EZI931" s="477"/>
      <c r="EZJ931" s="477"/>
      <c r="EZK931" s="477"/>
      <c r="EZL931" s="477"/>
      <c r="EZM931" s="477"/>
      <c r="EZN931" s="477"/>
      <c r="EZO931" s="477"/>
      <c r="EZP931" s="477"/>
      <c r="EZQ931" s="477"/>
      <c r="EZR931" s="477"/>
      <c r="EZS931" s="477"/>
      <c r="EZT931" s="477"/>
      <c r="EZU931" s="477"/>
      <c r="EZV931" s="477"/>
      <c r="EZW931" s="477"/>
      <c r="EZX931" s="477"/>
      <c r="EZY931" s="477"/>
      <c r="EZZ931" s="477"/>
      <c r="FAA931" s="477"/>
      <c r="FAB931" s="477"/>
      <c r="FAC931" s="477"/>
      <c r="FAD931" s="477"/>
      <c r="FAE931" s="477"/>
      <c r="FAF931" s="477"/>
      <c r="FAG931" s="477"/>
      <c r="FAH931" s="477"/>
      <c r="FAI931" s="477"/>
      <c r="FAJ931" s="477"/>
      <c r="FAK931" s="477"/>
      <c r="FAL931" s="477"/>
      <c r="FAM931" s="477"/>
      <c r="FAN931" s="477"/>
      <c r="FAO931" s="477"/>
      <c r="FAP931" s="477"/>
      <c r="FAQ931" s="477"/>
      <c r="FAR931" s="477"/>
      <c r="FAS931" s="477"/>
      <c r="FAT931" s="477"/>
      <c r="FAU931" s="477"/>
      <c r="FAV931" s="477"/>
      <c r="FAW931" s="477"/>
      <c r="FAX931" s="477"/>
      <c r="FAY931" s="477"/>
      <c r="FAZ931" s="477"/>
      <c r="FBA931" s="477"/>
      <c r="FBB931" s="477"/>
      <c r="FBC931" s="477"/>
      <c r="FBD931" s="477"/>
      <c r="FBE931" s="477"/>
      <c r="FBF931" s="477"/>
      <c r="FBG931" s="477"/>
      <c r="FBH931" s="477"/>
      <c r="FBI931" s="477"/>
      <c r="FBJ931" s="477"/>
      <c r="FBK931" s="477"/>
      <c r="FBL931" s="477"/>
      <c r="FBM931" s="477"/>
      <c r="FBN931" s="477"/>
      <c r="FBO931" s="477"/>
      <c r="FBP931" s="477"/>
      <c r="FBQ931" s="477"/>
      <c r="FBR931" s="477"/>
      <c r="FBS931" s="477"/>
      <c r="FBT931" s="477"/>
      <c r="FBU931" s="477"/>
      <c r="FBV931" s="477"/>
      <c r="FBW931" s="477"/>
      <c r="FBX931" s="477"/>
      <c r="FBY931" s="477"/>
      <c r="FBZ931" s="477"/>
      <c r="FCA931" s="477"/>
      <c r="FCB931" s="477"/>
      <c r="FCC931" s="477"/>
      <c r="FCD931" s="477"/>
      <c r="FCE931" s="477"/>
      <c r="FCF931" s="477"/>
      <c r="FCG931" s="477"/>
      <c r="FCH931" s="477"/>
      <c r="FCI931" s="477"/>
      <c r="FCJ931" s="477"/>
      <c r="FCK931" s="477"/>
      <c r="FCL931" s="477"/>
      <c r="FCM931" s="477"/>
      <c r="FCN931" s="477"/>
      <c r="FCO931" s="477"/>
      <c r="FCP931" s="477"/>
      <c r="FCQ931" s="477"/>
      <c r="FCR931" s="477"/>
      <c r="FCS931" s="477"/>
      <c r="FCT931" s="477"/>
      <c r="FCU931" s="477"/>
      <c r="FCV931" s="477"/>
      <c r="FCW931" s="477"/>
      <c r="FCX931" s="477"/>
      <c r="FCY931" s="477"/>
      <c r="FCZ931" s="477"/>
      <c r="FDA931" s="477"/>
      <c r="FDB931" s="477"/>
      <c r="FDC931" s="477"/>
      <c r="FDD931" s="477"/>
      <c r="FDE931" s="477"/>
      <c r="FDF931" s="477"/>
      <c r="FDG931" s="477"/>
      <c r="FDH931" s="477"/>
      <c r="FDI931" s="477"/>
      <c r="FDJ931" s="477"/>
      <c r="FDK931" s="477"/>
      <c r="FDL931" s="477"/>
      <c r="FDM931" s="477"/>
      <c r="FDN931" s="477"/>
      <c r="FDO931" s="477"/>
      <c r="FDP931" s="477"/>
      <c r="FDQ931" s="477"/>
      <c r="FDR931" s="477"/>
      <c r="FDS931" s="477"/>
      <c r="FDT931" s="477"/>
      <c r="FDU931" s="477"/>
      <c r="FDV931" s="477"/>
      <c r="FDW931" s="477"/>
      <c r="FDX931" s="477"/>
      <c r="FDY931" s="477"/>
      <c r="FDZ931" s="477"/>
      <c r="FEA931" s="477"/>
      <c r="FEB931" s="477"/>
      <c r="FEC931" s="477"/>
      <c r="FED931" s="477"/>
      <c r="FEE931" s="477"/>
      <c r="FEF931" s="477"/>
      <c r="FEG931" s="477"/>
      <c r="FEH931" s="477"/>
      <c r="FEI931" s="477"/>
      <c r="FEJ931" s="477"/>
      <c r="FEK931" s="477"/>
      <c r="FEL931" s="477"/>
      <c r="FEM931" s="477"/>
      <c r="FEN931" s="477"/>
      <c r="FEO931" s="477"/>
      <c r="FEP931" s="477"/>
      <c r="FEQ931" s="477"/>
      <c r="FER931" s="477"/>
      <c r="FES931" s="477"/>
      <c r="FET931" s="477"/>
      <c r="FEU931" s="477"/>
      <c r="FEV931" s="477"/>
      <c r="FEW931" s="477"/>
      <c r="FEX931" s="477"/>
      <c r="FEY931" s="477"/>
      <c r="FEZ931" s="477"/>
      <c r="FFA931" s="477"/>
      <c r="FFB931" s="477"/>
      <c r="FFC931" s="477"/>
      <c r="FFD931" s="477"/>
      <c r="FFE931" s="477"/>
      <c r="FFF931" s="477"/>
      <c r="FFG931" s="477"/>
      <c r="FFH931" s="477"/>
      <c r="FFI931" s="477"/>
      <c r="FFJ931" s="477"/>
      <c r="FFK931" s="477"/>
      <c r="FFL931" s="477"/>
      <c r="FFM931" s="477"/>
      <c r="FFN931" s="477"/>
      <c r="FFO931" s="477"/>
      <c r="FFP931" s="477"/>
      <c r="FFQ931" s="477"/>
      <c r="FFR931" s="477"/>
      <c r="FFS931" s="477"/>
      <c r="FFT931" s="477"/>
      <c r="FFU931" s="477"/>
      <c r="FFV931" s="477"/>
      <c r="FFW931" s="477"/>
      <c r="FFX931" s="477"/>
      <c r="FFY931" s="477"/>
      <c r="FFZ931" s="477"/>
      <c r="FGA931" s="477"/>
      <c r="FGB931" s="477"/>
      <c r="FGC931" s="477"/>
      <c r="FGD931" s="477"/>
      <c r="FGE931" s="477"/>
      <c r="FGF931" s="477"/>
      <c r="FGG931" s="477"/>
      <c r="FGH931" s="477"/>
      <c r="FGI931" s="477"/>
      <c r="FGJ931" s="477"/>
      <c r="FGK931" s="477"/>
      <c r="FGL931" s="477"/>
      <c r="FGM931" s="477"/>
      <c r="FGN931" s="477"/>
      <c r="FGO931" s="477"/>
      <c r="FGP931" s="477"/>
      <c r="FGQ931" s="477"/>
      <c r="FGR931" s="477"/>
      <c r="FGS931" s="477"/>
      <c r="FGT931" s="477"/>
      <c r="FGU931" s="477"/>
      <c r="FGV931" s="477"/>
      <c r="FGW931" s="477"/>
      <c r="FGX931" s="477"/>
      <c r="FGY931" s="477"/>
      <c r="FGZ931" s="477"/>
      <c r="FHA931" s="477"/>
      <c r="FHB931" s="477"/>
      <c r="FHC931" s="477"/>
      <c r="FHD931" s="477"/>
      <c r="FHE931" s="477"/>
      <c r="FHF931" s="477"/>
      <c r="FHG931" s="477"/>
      <c r="FHH931" s="477"/>
      <c r="FHI931" s="477"/>
      <c r="FHJ931" s="477"/>
      <c r="FHK931" s="477"/>
      <c r="FHL931" s="477"/>
      <c r="FHM931" s="477"/>
      <c r="FHN931" s="477"/>
      <c r="FHO931" s="477"/>
      <c r="FHP931" s="477"/>
      <c r="FHQ931" s="477"/>
      <c r="FHR931" s="477"/>
      <c r="FHS931" s="477"/>
      <c r="FHT931" s="477"/>
      <c r="FHU931" s="477"/>
      <c r="FHV931" s="477"/>
      <c r="FHW931" s="477"/>
      <c r="FHX931" s="477"/>
      <c r="FHY931" s="477"/>
      <c r="FHZ931" s="477"/>
      <c r="FIA931" s="477"/>
      <c r="FIB931" s="477"/>
      <c r="FIC931" s="477"/>
      <c r="FID931" s="477"/>
      <c r="FIE931" s="477"/>
      <c r="FIF931" s="477"/>
      <c r="FIG931" s="477"/>
      <c r="FIH931" s="477"/>
      <c r="FII931" s="477"/>
      <c r="FIJ931" s="477"/>
      <c r="FIK931" s="477"/>
      <c r="FIL931" s="477"/>
      <c r="FIM931" s="477"/>
      <c r="FIN931" s="477"/>
      <c r="FIO931" s="477"/>
      <c r="FIP931" s="477"/>
      <c r="FIQ931" s="477"/>
      <c r="FIR931" s="477"/>
      <c r="FIS931" s="477"/>
      <c r="FIT931" s="477"/>
      <c r="FIU931" s="477"/>
      <c r="FIV931" s="477"/>
      <c r="FIW931" s="477"/>
      <c r="FIX931" s="477"/>
      <c r="FIY931" s="477"/>
      <c r="FIZ931" s="477"/>
      <c r="FJA931" s="477"/>
      <c r="FJB931" s="477"/>
      <c r="FJC931" s="477"/>
      <c r="FJD931" s="477"/>
      <c r="FJE931" s="477"/>
      <c r="FJF931" s="477"/>
      <c r="FJG931" s="477"/>
      <c r="FJH931" s="477"/>
      <c r="FJI931" s="477"/>
      <c r="FJJ931" s="477"/>
      <c r="FJK931" s="477"/>
      <c r="FJL931" s="477"/>
      <c r="FJM931" s="477"/>
      <c r="FJN931" s="477"/>
      <c r="FJO931" s="477"/>
      <c r="FJP931" s="477"/>
      <c r="FJQ931" s="477"/>
      <c r="FJR931" s="477"/>
      <c r="FJS931" s="477"/>
      <c r="FJT931" s="477"/>
      <c r="FJU931" s="477"/>
      <c r="FJV931" s="477"/>
      <c r="FJW931" s="477"/>
      <c r="FJX931" s="477"/>
      <c r="FJY931" s="477"/>
      <c r="FJZ931" s="477"/>
      <c r="FKA931" s="477"/>
      <c r="FKB931" s="477"/>
      <c r="FKC931" s="477"/>
      <c r="FKD931" s="477"/>
      <c r="FKE931" s="477"/>
      <c r="FKF931" s="477"/>
      <c r="FKG931" s="477"/>
      <c r="FKH931" s="477"/>
      <c r="FKI931" s="477"/>
      <c r="FKJ931" s="477"/>
      <c r="FKK931" s="477"/>
      <c r="FKL931" s="477"/>
      <c r="FKM931" s="477"/>
      <c r="FKN931" s="477"/>
      <c r="FKO931" s="477"/>
      <c r="FKP931" s="477"/>
      <c r="FKQ931" s="477"/>
      <c r="FKR931" s="477"/>
      <c r="FKS931" s="477"/>
      <c r="FKT931" s="477"/>
      <c r="FKU931" s="477"/>
      <c r="FKV931" s="477"/>
      <c r="FKW931" s="477"/>
      <c r="FKX931" s="477"/>
      <c r="FKY931" s="477"/>
      <c r="FKZ931" s="477"/>
      <c r="FLA931" s="477"/>
      <c r="FLB931" s="477"/>
      <c r="FLC931" s="477"/>
      <c r="FLD931" s="477"/>
      <c r="FLE931" s="477"/>
      <c r="FLF931" s="477"/>
      <c r="FLG931" s="477"/>
      <c r="FLH931" s="477"/>
      <c r="FLI931" s="477"/>
      <c r="FLJ931" s="477"/>
      <c r="FLK931" s="477"/>
      <c r="FLL931" s="477"/>
      <c r="FLM931" s="477"/>
      <c r="FLN931" s="477"/>
      <c r="FLO931" s="477"/>
      <c r="FLP931" s="477"/>
      <c r="FLQ931" s="477"/>
      <c r="FLR931" s="477"/>
      <c r="FLS931" s="477"/>
      <c r="FLT931" s="477"/>
      <c r="FLU931" s="477"/>
      <c r="FLV931" s="477"/>
      <c r="FLW931" s="477"/>
      <c r="FLX931" s="477"/>
      <c r="FLY931" s="477"/>
      <c r="FLZ931" s="477"/>
      <c r="FMA931" s="477"/>
      <c r="FMB931" s="477"/>
      <c r="FMC931" s="477"/>
      <c r="FMD931" s="477"/>
      <c r="FME931" s="477"/>
      <c r="FMF931" s="477"/>
      <c r="FMG931" s="477"/>
      <c r="FMH931" s="477"/>
      <c r="FMI931" s="477"/>
      <c r="FMJ931" s="477"/>
      <c r="FMK931" s="477"/>
      <c r="FML931" s="477"/>
      <c r="FMM931" s="477"/>
      <c r="FMN931" s="477"/>
      <c r="FMO931" s="477"/>
      <c r="FMP931" s="477"/>
      <c r="FMQ931" s="477"/>
      <c r="FMR931" s="477"/>
      <c r="FMS931" s="477"/>
      <c r="FMT931" s="477"/>
      <c r="FMU931" s="477"/>
      <c r="FMV931" s="477"/>
      <c r="FMW931" s="477"/>
      <c r="FMX931" s="477"/>
      <c r="FMY931" s="477"/>
      <c r="FMZ931" s="477"/>
      <c r="FNA931" s="477"/>
      <c r="FNB931" s="477"/>
      <c r="FNC931" s="477"/>
      <c r="FND931" s="477"/>
      <c r="FNE931" s="477"/>
      <c r="FNF931" s="477"/>
      <c r="FNG931" s="477"/>
      <c r="FNH931" s="477"/>
      <c r="FNI931" s="477"/>
      <c r="FNJ931" s="477"/>
      <c r="FNK931" s="477"/>
      <c r="FNL931" s="477"/>
      <c r="FNM931" s="477"/>
      <c r="FNN931" s="477"/>
      <c r="FNO931" s="477"/>
      <c r="FNP931" s="477"/>
      <c r="FNQ931" s="477"/>
      <c r="FNR931" s="477"/>
      <c r="FNS931" s="477"/>
      <c r="FNT931" s="477"/>
      <c r="FNU931" s="477"/>
      <c r="FNV931" s="477"/>
      <c r="FNW931" s="477"/>
      <c r="FNX931" s="477"/>
      <c r="FNY931" s="477"/>
      <c r="FNZ931" s="477"/>
      <c r="FOA931" s="477"/>
      <c r="FOB931" s="477"/>
      <c r="FOC931" s="477"/>
      <c r="FOD931" s="477"/>
      <c r="FOE931" s="477"/>
      <c r="FOF931" s="477"/>
      <c r="FOG931" s="477"/>
      <c r="FOH931" s="477"/>
      <c r="FOI931" s="477"/>
      <c r="FOJ931" s="477"/>
      <c r="FOK931" s="477"/>
      <c r="FOL931" s="477"/>
      <c r="FOM931" s="477"/>
      <c r="FON931" s="477"/>
      <c r="FOO931" s="477"/>
      <c r="FOP931" s="477"/>
      <c r="FOQ931" s="477"/>
      <c r="FOR931" s="477"/>
      <c r="FOS931" s="477"/>
      <c r="FOT931" s="477"/>
      <c r="FOU931" s="477"/>
      <c r="FOV931" s="477"/>
      <c r="FOW931" s="477"/>
      <c r="FOX931" s="477"/>
      <c r="FOY931" s="477"/>
      <c r="FOZ931" s="477"/>
      <c r="FPA931" s="477"/>
      <c r="FPB931" s="477"/>
      <c r="FPC931" s="477"/>
      <c r="FPD931" s="477"/>
      <c r="FPE931" s="477"/>
      <c r="FPF931" s="477"/>
      <c r="FPG931" s="477"/>
      <c r="FPH931" s="477"/>
      <c r="FPI931" s="477"/>
      <c r="FPJ931" s="477"/>
      <c r="FPK931" s="477"/>
      <c r="FPL931" s="477"/>
      <c r="FPM931" s="477"/>
      <c r="FPN931" s="477"/>
      <c r="FPO931" s="477"/>
      <c r="FPP931" s="477"/>
      <c r="FPQ931" s="477"/>
      <c r="FPR931" s="477"/>
      <c r="FPS931" s="477"/>
      <c r="FPT931" s="477"/>
      <c r="FPU931" s="477"/>
      <c r="FPV931" s="477"/>
      <c r="FPW931" s="477"/>
      <c r="FPX931" s="477"/>
      <c r="FPY931" s="477"/>
      <c r="FPZ931" s="477"/>
      <c r="FQA931" s="477"/>
      <c r="FQB931" s="477"/>
      <c r="FQC931" s="477"/>
      <c r="FQD931" s="477"/>
      <c r="FQE931" s="477"/>
      <c r="FQF931" s="477"/>
      <c r="FQG931" s="477"/>
      <c r="FQH931" s="477"/>
      <c r="FQI931" s="477"/>
      <c r="FQJ931" s="477"/>
      <c r="FQK931" s="477"/>
      <c r="FQL931" s="477"/>
      <c r="FQM931" s="477"/>
      <c r="FQN931" s="477"/>
      <c r="FQO931" s="477"/>
      <c r="FQP931" s="477"/>
      <c r="FQQ931" s="477"/>
      <c r="FQR931" s="477"/>
      <c r="FQS931" s="477"/>
      <c r="FQT931" s="477"/>
      <c r="FQU931" s="477"/>
      <c r="FQV931" s="477"/>
      <c r="FQW931" s="477"/>
      <c r="FQX931" s="477"/>
      <c r="FQY931" s="477"/>
      <c r="FQZ931" s="477"/>
      <c r="FRA931" s="477"/>
      <c r="FRB931" s="477"/>
      <c r="FRC931" s="477"/>
      <c r="FRD931" s="477"/>
      <c r="FRE931" s="477"/>
      <c r="FRF931" s="477"/>
      <c r="FRG931" s="477"/>
      <c r="FRH931" s="477"/>
      <c r="FRI931" s="477"/>
      <c r="FRJ931" s="477"/>
      <c r="FRK931" s="477"/>
      <c r="FRL931" s="477"/>
      <c r="FRM931" s="477"/>
      <c r="FRN931" s="477"/>
      <c r="FRO931" s="477"/>
      <c r="FRP931" s="477"/>
      <c r="FRQ931" s="477"/>
      <c r="FRR931" s="477"/>
      <c r="FRS931" s="477"/>
      <c r="FRT931" s="477"/>
      <c r="FRU931" s="477"/>
      <c r="FRV931" s="477"/>
      <c r="FRW931" s="477"/>
      <c r="FRX931" s="477"/>
      <c r="FRY931" s="477"/>
      <c r="FRZ931" s="477"/>
      <c r="FSA931" s="477"/>
      <c r="FSB931" s="477"/>
      <c r="FSC931" s="477"/>
      <c r="FSD931" s="477"/>
      <c r="FSE931" s="477"/>
      <c r="FSF931" s="477"/>
      <c r="FSG931" s="477"/>
      <c r="FSH931" s="477"/>
      <c r="FSI931" s="477"/>
      <c r="FSJ931" s="477"/>
      <c r="FSK931" s="477"/>
      <c r="FSL931" s="477"/>
      <c r="FSM931" s="477"/>
      <c r="FSN931" s="477"/>
      <c r="FSO931" s="477"/>
      <c r="FSP931" s="477"/>
      <c r="FSQ931" s="477"/>
      <c r="FSR931" s="477"/>
      <c r="FSS931" s="477"/>
      <c r="FST931" s="477"/>
      <c r="FSU931" s="477"/>
      <c r="FSV931" s="477"/>
      <c r="FSW931" s="477"/>
      <c r="FSX931" s="477"/>
      <c r="FSY931" s="477"/>
      <c r="FSZ931" s="477"/>
      <c r="FTA931" s="477"/>
      <c r="FTB931" s="477"/>
      <c r="FTC931" s="477"/>
      <c r="FTD931" s="477"/>
      <c r="FTE931" s="477"/>
      <c r="FTF931" s="477"/>
      <c r="FTG931" s="477"/>
      <c r="FTH931" s="477"/>
      <c r="FTI931" s="477"/>
      <c r="FTJ931" s="477"/>
      <c r="FTK931" s="477"/>
      <c r="FTL931" s="477"/>
      <c r="FTM931" s="477"/>
      <c r="FTN931" s="477"/>
      <c r="FTO931" s="477"/>
      <c r="FTP931" s="477"/>
      <c r="FTQ931" s="477"/>
      <c r="FTR931" s="477"/>
      <c r="FTS931" s="477"/>
      <c r="FTT931" s="477"/>
      <c r="FTU931" s="477"/>
      <c r="FTV931" s="477"/>
      <c r="FTW931" s="477"/>
      <c r="FTX931" s="477"/>
      <c r="FTY931" s="477"/>
      <c r="FTZ931" s="477"/>
      <c r="FUA931" s="477"/>
      <c r="FUB931" s="477"/>
      <c r="FUC931" s="477"/>
      <c r="FUD931" s="477"/>
      <c r="FUE931" s="477"/>
      <c r="FUF931" s="477"/>
      <c r="FUG931" s="477"/>
      <c r="FUH931" s="477"/>
      <c r="FUI931" s="477"/>
      <c r="FUJ931" s="477"/>
      <c r="FUK931" s="477"/>
      <c r="FUL931" s="477"/>
      <c r="FUM931" s="477"/>
      <c r="FUN931" s="477"/>
      <c r="FUO931" s="477"/>
      <c r="FUP931" s="477"/>
      <c r="FUQ931" s="477"/>
      <c r="FUR931" s="477"/>
      <c r="FUS931" s="477"/>
      <c r="FUT931" s="477"/>
      <c r="FUU931" s="477"/>
      <c r="FUV931" s="477"/>
      <c r="FUW931" s="477"/>
      <c r="FUX931" s="477"/>
      <c r="FUY931" s="477"/>
      <c r="FUZ931" s="477"/>
      <c r="FVA931" s="477"/>
      <c r="FVB931" s="477"/>
      <c r="FVC931" s="477"/>
      <c r="FVD931" s="477"/>
      <c r="FVE931" s="477"/>
      <c r="FVF931" s="477"/>
      <c r="FVG931" s="477"/>
      <c r="FVH931" s="477"/>
      <c r="FVI931" s="477"/>
      <c r="FVJ931" s="477"/>
      <c r="FVK931" s="477"/>
      <c r="FVL931" s="477"/>
      <c r="FVM931" s="477"/>
      <c r="FVN931" s="477"/>
      <c r="FVO931" s="477"/>
      <c r="FVP931" s="477"/>
      <c r="FVQ931" s="477"/>
      <c r="FVR931" s="477"/>
      <c r="FVS931" s="477"/>
      <c r="FVT931" s="477"/>
      <c r="FVU931" s="477"/>
      <c r="FVV931" s="477"/>
      <c r="FVW931" s="477"/>
      <c r="FVX931" s="477"/>
      <c r="FVY931" s="477"/>
      <c r="FVZ931" s="477"/>
      <c r="FWA931" s="477"/>
      <c r="FWB931" s="477"/>
      <c r="FWC931" s="477"/>
      <c r="FWD931" s="477"/>
      <c r="FWE931" s="477"/>
      <c r="FWF931" s="477"/>
      <c r="FWG931" s="477"/>
      <c r="FWH931" s="477"/>
      <c r="FWI931" s="477"/>
      <c r="FWJ931" s="477"/>
      <c r="FWK931" s="477"/>
      <c r="FWL931" s="477"/>
      <c r="FWM931" s="477"/>
      <c r="FWN931" s="477"/>
      <c r="FWO931" s="477"/>
      <c r="FWP931" s="477"/>
      <c r="FWQ931" s="477"/>
      <c r="FWR931" s="477"/>
      <c r="FWS931" s="477"/>
      <c r="FWT931" s="477"/>
      <c r="FWU931" s="477"/>
      <c r="FWV931" s="477"/>
      <c r="FWW931" s="477"/>
      <c r="FWX931" s="477"/>
      <c r="FWY931" s="477"/>
      <c r="FWZ931" s="477"/>
      <c r="FXA931" s="477"/>
      <c r="FXB931" s="477"/>
      <c r="FXC931" s="477"/>
      <c r="FXD931" s="477"/>
      <c r="FXE931" s="477"/>
      <c r="FXF931" s="477"/>
      <c r="FXG931" s="477"/>
      <c r="FXH931" s="477"/>
      <c r="FXI931" s="477"/>
      <c r="FXJ931" s="477"/>
      <c r="FXK931" s="477"/>
      <c r="FXL931" s="477"/>
      <c r="FXM931" s="477"/>
      <c r="FXN931" s="477"/>
      <c r="FXO931" s="477"/>
      <c r="FXP931" s="477"/>
      <c r="FXQ931" s="477"/>
      <c r="FXR931" s="477"/>
      <c r="FXS931" s="477"/>
      <c r="FXT931" s="477"/>
      <c r="FXU931" s="477"/>
      <c r="FXV931" s="477"/>
      <c r="FXW931" s="477"/>
      <c r="FXX931" s="477"/>
      <c r="FXY931" s="477"/>
      <c r="FXZ931" s="477"/>
      <c r="FYA931" s="477"/>
      <c r="FYB931" s="477"/>
      <c r="FYC931" s="477"/>
      <c r="FYD931" s="477"/>
      <c r="FYE931" s="477"/>
      <c r="FYF931" s="477"/>
      <c r="FYG931" s="477"/>
      <c r="FYH931" s="477"/>
      <c r="FYI931" s="477"/>
      <c r="FYJ931" s="477"/>
      <c r="FYK931" s="477"/>
      <c r="FYL931" s="477"/>
      <c r="FYM931" s="477"/>
      <c r="FYN931" s="477"/>
      <c r="FYO931" s="477"/>
      <c r="FYP931" s="477"/>
      <c r="FYQ931" s="477"/>
      <c r="FYR931" s="477"/>
      <c r="FYS931" s="477"/>
      <c r="FYT931" s="477"/>
      <c r="FYU931" s="477"/>
      <c r="FYV931" s="477"/>
      <c r="FYW931" s="477"/>
      <c r="FYX931" s="477"/>
      <c r="FYY931" s="477"/>
      <c r="FYZ931" s="477"/>
      <c r="FZA931" s="477"/>
      <c r="FZB931" s="477"/>
      <c r="FZC931" s="477"/>
      <c r="FZD931" s="477"/>
      <c r="FZE931" s="477"/>
      <c r="FZF931" s="477"/>
      <c r="FZG931" s="477"/>
      <c r="FZH931" s="477"/>
      <c r="FZI931" s="477"/>
      <c r="FZJ931" s="477"/>
      <c r="FZK931" s="477"/>
      <c r="FZL931" s="477"/>
      <c r="FZM931" s="477"/>
      <c r="FZN931" s="477"/>
      <c r="FZO931" s="477"/>
      <c r="FZP931" s="477"/>
      <c r="FZQ931" s="477"/>
      <c r="FZR931" s="477"/>
      <c r="FZS931" s="477"/>
      <c r="FZT931" s="477"/>
      <c r="FZU931" s="477"/>
      <c r="FZV931" s="477"/>
      <c r="FZW931" s="477"/>
      <c r="FZX931" s="477"/>
      <c r="FZY931" s="477"/>
      <c r="FZZ931" s="477"/>
      <c r="GAA931" s="477"/>
      <c r="GAB931" s="477"/>
      <c r="GAC931" s="477"/>
      <c r="GAD931" s="477"/>
      <c r="GAE931" s="477"/>
      <c r="GAF931" s="477"/>
      <c r="GAG931" s="477"/>
      <c r="GAH931" s="477"/>
      <c r="GAI931" s="477"/>
      <c r="GAJ931" s="477"/>
      <c r="GAK931" s="477"/>
      <c r="GAL931" s="477"/>
      <c r="GAM931" s="477"/>
      <c r="GAN931" s="477"/>
      <c r="GAO931" s="477"/>
      <c r="GAP931" s="477"/>
      <c r="GAQ931" s="477"/>
      <c r="GAR931" s="477"/>
      <c r="GAS931" s="477"/>
      <c r="GAT931" s="477"/>
      <c r="GAU931" s="477"/>
      <c r="GAV931" s="477"/>
      <c r="GAW931" s="477"/>
      <c r="GAX931" s="477"/>
      <c r="GAY931" s="477"/>
      <c r="GAZ931" s="477"/>
      <c r="GBA931" s="477"/>
      <c r="GBB931" s="477"/>
      <c r="GBC931" s="477"/>
      <c r="GBD931" s="477"/>
      <c r="GBE931" s="477"/>
      <c r="GBF931" s="477"/>
      <c r="GBG931" s="477"/>
      <c r="GBH931" s="477"/>
      <c r="GBI931" s="477"/>
      <c r="GBJ931" s="477"/>
      <c r="GBK931" s="477"/>
      <c r="GBL931" s="477"/>
      <c r="GBM931" s="477"/>
      <c r="GBN931" s="477"/>
      <c r="GBO931" s="477"/>
      <c r="GBP931" s="477"/>
      <c r="GBQ931" s="477"/>
      <c r="GBR931" s="477"/>
      <c r="GBS931" s="477"/>
      <c r="GBT931" s="477"/>
      <c r="GBU931" s="477"/>
      <c r="GBV931" s="477"/>
      <c r="GBW931" s="477"/>
      <c r="GBX931" s="477"/>
      <c r="GBY931" s="477"/>
      <c r="GBZ931" s="477"/>
      <c r="GCA931" s="477"/>
      <c r="GCB931" s="477"/>
      <c r="GCC931" s="477"/>
      <c r="GCD931" s="477"/>
      <c r="GCE931" s="477"/>
      <c r="GCF931" s="477"/>
      <c r="GCG931" s="477"/>
      <c r="GCH931" s="477"/>
      <c r="GCI931" s="477"/>
      <c r="GCJ931" s="477"/>
      <c r="GCK931" s="477"/>
      <c r="GCL931" s="477"/>
      <c r="GCM931" s="477"/>
      <c r="GCN931" s="477"/>
      <c r="GCO931" s="477"/>
      <c r="GCP931" s="477"/>
      <c r="GCQ931" s="477"/>
      <c r="GCR931" s="477"/>
      <c r="GCS931" s="477"/>
      <c r="GCT931" s="477"/>
      <c r="GCU931" s="477"/>
      <c r="GCV931" s="477"/>
      <c r="GCW931" s="477"/>
      <c r="GCX931" s="477"/>
      <c r="GCY931" s="477"/>
      <c r="GCZ931" s="477"/>
      <c r="GDA931" s="477"/>
      <c r="GDB931" s="477"/>
      <c r="GDC931" s="477"/>
      <c r="GDD931" s="477"/>
      <c r="GDE931" s="477"/>
      <c r="GDF931" s="477"/>
      <c r="GDG931" s="477"/>
      <c r="GDH931" s="477"/>
      <c r="GDI931" s="477"/>
      <c r="GDJ931" s="477"/>
      <c r="GDK931" s="477"/>
      <c r="GDL931" s="477"/>
      <c r="GDM931" s="477"/>
      <c r="GDN931" s="477"/>
      <c r="GDO931" s="477"/>
      <c r="GDP931" s="477"/>
      <c r="GDQ931" s="477"/>
      <c r="GDR931" s="477"/>
      <c r="GDS931" s="477"/>
      <c r="GDT931" s="477"/>
      <c r="GDU931" s="477"/>
      <c r="GDV931" s="477"/>
      <c r="GDW931" s="477"/>
      <c r="GDX931" s="477"/>
      <c r="GDY931" s="477"/>
      <c r="GDZ931" s="477"/>
      <c r="GEA931" s="477"/>
      <c r="GEB931" s="477"/>
      <c r="GEC931" s="477"/>
      <c r="GED931" s="477"/>
      <c r="GEE931" s="477"/>
      <c r="GEF931" s="477"/>
      <c r="GEG931" s="477"/>
      <c r="GEH931" s="477"/>
      <c r="GEI931" s="477"/>
      <c r="GEJ931" s="477"/>
      <c r="GEK931" s="477"/>
      <c r="GEL931" s="477"/>
      <c r="GEM931" s="477"/>
      <c r="GEN931" s="477"/>
      <c r="GEO931" s="477"/>
      <c r="GEP931" s="477"/>
      <c r="GEQ931" s="477"/>
      <c r="GER931" s="477"/>
      <c r="GES931" s="477"/>
      <c r="GET931" s="477"/>
      <c r="GEU931" s="477"/>
      <c r="GEV931" s="477"/>
      <c r="GEW931" s="477"/>
      <c r="GEX931" s="477"/>
      <c r="GEY931" s="477"/>
      <c r="GEZ931" s="477"/>
      <c r="GFA931" s="477"/>
      <c r="GFB931" s="477"/>
      <c r="GFC931" s="477"/>
      <c r="GFD931" s="477"/>
      <c r="GFE931" s="477"/>
      <c r="GFF931" s="477"/>
      <c r="GFG931" s="477"/>
      <c r="GFH931" s="477"/>
      <c r="GFI931" s="477"/>
      <c r="GFJ931" s="477"/>
      <c r="GFK931" s="477"/>
      <c r="GFL931" s="477"/>
      <c r="GFM931" s="477"/>
      <c r="GFN931" s="477"/>
      <c r="GFO931" s="477"/>
      <c r="GFP931" s="477"/>
      <c r="GFQ931" s="477"/>
      <c r="GFR931" s="477"/>
      <c r="GFS931" s="477"/>
      <c r="GFT931" s="477"/>
      <c r="GFU931" s="477"/>
      <c r="GFV931" s="477"/>
      <c r="GFW931" s="477"/>
      <c r="GFX931" s="477"/>
      <c r="GFY931" s="477"/>
      <c r="GFZ931" s="477"/>
      <c r="GGA931" s="477"/>
      <c r="GGB931" s="477"/>
      <c r="GGC931" s="477"/>
      <c r="GGD931" s="477"/>
      <c r="GGE931" s="477"/>
      <c r="GGF931" s="477"/>
      <c r="GGG931" s="477"/>
      <c r="GGH931" s="477"/>
      <c r="GGI931" s="477"/>
      <c r="GGJ931" s="477"/>
      <c r="GGK931" s="477"/>
      <c r="GGL931" s="477"/>
      <c r="GGM931" s="477"/>
      <c r="GGN931" s="477"/>
      <c r="GGO931" s="477"/>
      <c r="GGP931" s="477"/>
      <c r="GGQ931" s="477"/>
      <c r="GGR931" s="477"/>
      <c r="GGS931" s="477"/>
      <c r="GGT931" s="477"/>
      <c r="GGU931" s="477"/>
      <c r="GGV931" s="477"/>
      <c r="GGW931" s="477"/>
      <c r="GGX931" s="477"/>
      <c r="GGY931" s="477"/>
      <c r="GGZ931" s="477"/>
      <c r="GHA931" s="477"/>
      <c r="GHB931" s="477"/>
      <c r="GHC931" s="477"/>
      <c r="GHD931" s="477"/>
      <c r="GHE931" s="477"/>
      <c r="GHF931" s="477"/>
      <c r="GHG931" s="477"/>
      <c r="GHH931" s="477"/>
      <c r="GHI931" s="477"/>
      <c r="GHJ931" s="477"/>
      <c r="GHK931" s="477"/>
      <c r="GHL931" s="477"/>
      <c r="GHM931" s="477"/>
      <c r="GHN931" s="477"/>
      <c r="GHO931" s="477"/>
      <c r="GHP931" s="477"/>
      <c r="GHQ931" s="477"/>
      <c r="GHR931" s="477"/>
      <c r="GHS931" s="477"/>
      <c r="GHT931" s="477"/>
      <c r="GHU931" s="477"/>
      <c r="GHV931" s="477"/>
      <c r="GHW931" s="477"/>
      <c r="GHX931" s="477"/>
      <c r="GHY931" s="477"/>
      <c r="GHZ931" s="477"/>
      <c r="GIA931" s="477"/>
      <c r="GIB931" s="477"/>
      <c r="GIC931" s="477"/>
      <c r="GID931" s="477"/>
      <c r="GIE931" s="477"/>
      <c r="GIF931" s="477"/>
      <c r="GIG931" s="477"/>
      <c r="GIH931" s="477"/>
      <c r="GII931" s="477"/>
      <c r="GIJ931" s="477"/>
      <c r="GIK931" s="477"/>
      <c r="GIL931" s="477"/>
      <c r="GIM931" s="477"/>
      <c r="GIN931" s="477"/>
      <c r="GIO931" s="477"/>
      <c r="GIP931" s="477"/>
      <c r="GIQ931" s="477"/>
      <c r="GIR931" s="477"/>
      <c r="GIS931" s="477"/>
      <c r="GIT931" s="477"/>
      <c r="GIU931" s="477"/>
      <c r="GIV931" s="477"/>
      <c r="GIW931" s="477"/>
      <c r="GIX931" s="477"/>
      <c r="GIY931" s="477"/>
      <c r="GIZ931" s="477"/>
      <c r="GJA931" s="477"/>
      <c r="GJB931" s="477"/>
      <c r="GJC931" s="477"/>
      <c r="GJD931" s="477"/>
      <c r="GJE931" s="477"/>
      <c r="GJF931" s="477"/>
      <c r="GJG931" s="477"/>
      <c r="GJH931" s="477"/>
      <c r="GJI931" s="477"/>
      <c r="GJJ931" s="477"/>
      <c r="GJK931" s="477"/>
      <c r="GJL931" s="477"/>
      <c r="GJM931" s="477"/>
      <c r="GJN931" s="477"/>
      <c r="GJO931" s="477"/>
      <c r="GJP931" s="477"/>
      <c r="GJQ931" s="477"/>
      <c r="GJR931" s="477"/>
      <c r="GJS931" s="477"/>
      <c r="GJT931" s="477"/>
      <c r="GJU931" s="477"/>
      <c r="GJV931" s="477"/>
      <c r="GJW931" s="477"/>
      <c r="GJX931" s="477"/>
      <c r="GJY931" s="477"/>
      <c r="GJZ931" s="477"/>
      <c r="GKA931" s="477"/>
      <c r="GKB931" s="477"/>
      <c r="GKC931" s="477"/>
      <c r="GKD931" s="477"/>
      <c r="GKE931" s="477"/>
      <c r="GKF931" s="477"/>
      <c r="GKG931" s="477"/>
      <c r="GKH931" s="477"/>
      <c r="GKI931" s="477"/>
      <c r="GKJ931" s="477"/>
      <c r="GKK931" s="477"/>
      <c r="GKL931" s="477"/>
      <c r="GKM931" s="477"/>
      <c r="GKN931" s="477"/>
      <c r="GKO931" s="477"/>
      <c r="GKP931" s="477"/>
      <c r="GKQ931" s="477"/>
      <c r="GKR931" s="477"/>
      <c r="GKS931" s="477"/>
      <c r="GKT931" s="477"/>
      <c r="GKU931" s="477"/>
      <c r="GKV931" s="477"/>
      <c r="GKW931" s="477"/>
      <c r="GKX931" s="477"/>
      <c r="GKY931" s="477"/>
      <c r="GKZ931" s="477"/>
      <c r="GLA931" s="477"/>
      <c r="GLB931" s="477"/>
      <c r="GLC931" s="477"/>
      <c r="GLD931" s="477"/>
      <c r="GLE931" s="477"/>
      <c r="GLF931" s="477"/>
      <c r="GLG931" s="477"/>
      <c r="GLH931" s="477"/>
      <c r="GLI931" s="477"/>
      <c r="GLJ931" s="477"/>
      <c r="GLK931" s="477"/>
      <c r="GLL931" s="477"/>
      <c r="GLM931" s="477"/>
      <c r="GLN931" s="477"/>
      <c r="GLO931" s="477"/>
      <c r="GLP931" s="477"/>
      <c r="GLQ931" s="477"/>
      <c r="GLR931" s="477"/>
      <c r="GLS931" s="477"/>
      <c r="GLT931" s="477"/>
      <c r="GLU931" s="477"/>
      <c r="GLV931" s="477"/>
      <c r="GLW931" s="477"/>
      <c r="GLX931" s="477"/>
      <c r="GLY931" s="477"/>
      <c r="GLZ931" s="477"/>
      <c r="GMA931" s="477"/>
      <c r="GMB931" s="477"/>
      <c r="GMC931" s="477"/>
      <c r="GMD931" s="477"/>
      <c r="GME931" s="477"/>
      <c r="GMF931" s="477"/>
      <c r="GMG931" s="477"/>
      <c r="GMH931" s="477"/>
      <c r="GMI931" s="477"/>
      <c r="GMJ931" s="477"/>
      <c r="GMK931" s="477"/>
      <c r="GML931" s="477"/>
      <c r="GMM931" s="477"/>
      <c r="GMN931" s="477"/>
      <c r="GMO931" s="477"/>
      <c r="GMP931" s="477"/>
      <c r="GMQ931" s="477"/>
      <c r="GMR931" s="477"/>
      <c r="GMS931" s="477"/>
      <c r="GMT931" s="477"/>
      <c r="GMU931" s="477"/>
      <c r="GMV931" s="477"/>
      <c r="GMW931" s="477"/>
      <c r="GMX931" s="477"/>
      <c r="GMY931" s="477"/>
      <c r="GMZ931" s="477"/>
      <c r="GNA931" s="477"/>
      <c r="GNB931" s="477"/>
      <c r="GNC931" s="477"/>
      <c r="GND931" s="477"/>
      <c r="GNE931" s="477"/>
      <c r="GNF931" s="477"/>
      <c r="GNG931" s="477"/>
      <c r="GNH931" s="477"/>
      <c r="GNI931" s="477"/>
      <c r="GNJ931" s="477"/>
      <c r="GNK931" s="477"/>
      <c r="GNL931" s="477"/>
      <c r="GNM931" s="477"/>
      <c r="GNN931" s="477"/>
      <c r="GNO931" s="477"/>
      <c r="GNP931" s="477"/>
      <c r="GNQ931" s="477"/>
      <c r="GNR931" s="477"/>
      <c r="GNS931" s="477"/>
      <c r="GNT931" s="477"/>
      <c r="GNU931" s="477"/>
      <c r="GNV931" s="477"/>
      <c r="GNW931" s="477"/>
      <c r="GNX931" s="477"/>
      <c r="GNY931" s="477"/>
      <c r="GNZ931" s="477"/>
      <c r="GOA931" s="477"/>
      <c r="GOB931" s="477"/>
      <c r="GOC931" s="477"/>
      <c r="GOD931" s="477"/>
      <c r="GOE931" s="477"/>
      <c r="GOF931" s="477"/>
      <c r="GOG931" s="477"/>
      <c r="GOH931" s="477"/>
      <c r="GOI931" s="477"/>
      <c r="GOJ931" s="477"/>
      <c r="GOK931" s="477"/>
      <c r="GOL931" s="477"/>
      <c r="GOM931" s="477"/>
      <c r="GON931" s="477"/>
      <c r="GOO931" s="477"/>
      <c r="GOP931" s="477"/>
      <c r="GOQ931" s="477"/>
      <c r="GOR931" s="477"/>
      <c r="GOS931" s="477"/>
      <c r="GOT931" s="477"/>
      <c r="GOU931" s="477"/>
      <c r="GOV931" s="477"/>
      <c r="GOW931" s="477"/>
      <c r="GOX931" s="477"/>
      <c r="GOY931" s="477"/>
      <c r="GOZ931" s="477"/>
      <c r="GPA931" s="477"/>
      <c r="GPB931" s="477"/>
      <c r="GPC931" s="477"/>
      <c r="GPD931" s="477"/>
      <c r="GPE931" s="477"/>
      <c r="GPF931" s="477"/>
      <c r="GPG931" s="477"/>
      <c r="GPH931" s="477"/>
      <c r="GPI931" s="477"/>
      <c r="GPJ931" s="477"/>
      <c r="GPK931" s="477"/>
      <c r="GPL931" s="477"/>
      <c r="GPM931" s="477"/>
      <c r="GPN931" s="477"/>
      <c r="GPO931" s="477"/>
      <c r="GPP931" s="477"/>
      <c r="GPQ931" s="477"/>
      <c r="GPR931" s="477"/>
      <c r="GPS931" s="477"/>
      <c r="GPT931" s="477"/>
      <c r="GPU931" s="477"/>
      <c r="GPV931" s="477"/>
      <c r="GPW931" s="477"/>
      <c r="GPX931" s="477"/>
      <c r="GPY931" s="477"/>
      <c r="GPZ931" s="477"/>
      <c r="GQA931" s="477"/>
      <c r="GQB931" s="477"/>
      <c r="GQC931" s="477"/>
      <c r="GQD931" s="477"/>
      <c r="GQE931" s="477"/>
      <c r="GQF931" s="477"/>
      <c r="GQG931" s="477"/>
      <c r="GQH931" s="477"/>
      <c r="GQI931" s="477"/>
      <c r="GQJ931" s="477"/>
      <c r="GQK931" s="477"/>
      <c r="GQL931" s="477"/>
      <c r="GQM931" s="477"/>
      <c r="GQN931" s="477"/>
      <c r="GQO931" s="477"/>
      <c r="GQP931" s="477"/>
      <c r="GQQ931" s="477"/>
      <c r="GQR931" s="477"/>
      <c r="GQS931" s="477"/>
      <c r="GQT931" s="477"/>
      <c r="GQU931" s="477"/>
      <c r="GQV931" s="477"/>
      <c r="GQW931" s="477"/>
      <c r="GQX931" s="477"/>
      <c r="GQY931" s="477"/>
      <c r="GQZ931" s="477"/>
      <c r="GRA931" s="477"/>
      <c r="GRB931" s="477"/>
      <c r="GRC931" s="477"/>
      <c r="GRD931" s="477"/>
      <c r="GRE931" s="477"/>
      <c r="GRF931" s="477"/>
      <c r="GRG931" s="477"/>
      <c r="GRH931" s="477"/>
      <c r="GRI931" s="477"/>
      <c r="GRJ931" s="477"/>
      <c r="GRK931" s="477"/>
      <c r="GRL931" s="477"/>
      <c r="GRM931" s="477"/>
      <c r="GRN931" s="477"/>
      <c r="GRO931" s="477"/>
      <c r="GRP931" s="477"/>
      <c r="GRQ931" s="477"/>
      <c r="GRR931" s="477"/>
      <c r="GRS931" s="477"/>
      <c r="GRT931" s="477"/>
      <c r="GRU931" s="477"/>
      <c r="GRV931" s="477"/>
      <c r="GRW931" s="477"/>
      <c r="GRX931" s="477"/>
      <c r="GRY931" s="477"/>
      <c r="GRZ931" s="477"/>
      <c r="GSA931" s="477"/>
      <c r="GSB931" s="477"/>
      <c r="GSC931" s="477"/>
      <c r="GSD931" s="477"/>
      <c r="GSE931" s="477"/>
      <c r="GSF931" s="477"/>
      <c r="GSG931" s="477"/>
      <c r="GSH931" s="477"/>
      <c r="GSI931" s="477"/>
      <c r="GSJ931" s="477"/>
      <c r="GSK931" s="477"/>
      <c r="GSL931" s="477"/>
      <c r="GSM931" s="477"/>
      <c r="GSN931" s="477"/>
      <c r="GSO931" s="477"/>
      <c r="GSP931" s="477"/>
      <c r="GSQ931" s="477"/>
      <c r="GSR931" s="477"/>
      <c r="GSS931" s="477"/>
      <c r="GST931" s="477"/>
      <c r="GSU931" s="477"/>
      <c r="GSV931" s="477"/>
      <c r="GSW931" s="477"/>
      <c r="GSX931" s="477"/>
      <c r="GSY931" s="477"/>
      <c r="GSZ931" s="477"/>
      <c r="GTA931" s="477"/>
      <c r="GTB931" s="477"/>
      <c r="GTC931" s="477"/>
      <c r="GTD931" s="477"/>
      <c r="GTE931" s="477"/>
      <c r="GTF931" s="477"/>
      <c r="GTG931" s="477"/>
      <c r="GTH931" s="477"/>
      <c r="GTI931" s="477"/>
      <c r="GTJ931" s="477"/>
      <c r="GTK931" s="477"/>
      <c r="GTL931" s="477"/>
      <c r="GTM931" s="477"/>
      <c r="GTN931" s="477"/>
      <c r="GTO931" s="477"/>
      <c r="GTP931" s="477"/>
      <c r="GTQ931" s="477"/>
      <c r="GTR931" s="477"/>
      <c r="GTS931" s="477"/>
      <c r="GTT931" s="477"/>
      <c r="GTU931" s="477"/>
      <c r="GTV931" s="477"/>
      <c r="GTW931" s="477"/>
      <c r="GTX931" s="477"/>
      <c r="GTY931" s="477"/>
      <c r="GTZ931" s="477"/>
      <c r="GUA931" s="477"/>
      <c r="GUB931" s="477"/>
      <c r="GUC931" s="477"/>
      <c r="GUD931" s="477"/>
      <c r="GUE931" s="477"/>
      <c r="GUF931" s="477"/>
      <c r="GUG931" s="477"/>
      <c r="GUH931" s="477"/>
      <c r="GUI931" s="477"/>
      <c r="GUJ931" s="477"/>
      <c r="GUK931" s="477"/>
      <c r="GUL931" s="477"/>
      <c r="GUM931" s="477"/>
      <c r="GUN931" s="477"/>
      <c r="GUO931" s="477"/>
      <c r="GUP931" s="477"/>
      <c r="GUQ931" s="477"/>
      <c r="GUR931" s="477"/>
      <c r="GUS931" s="477"/>
      <c r="GUT931" s="477"/>
      <c r="GUU931" s="477"/>
      <c r="GUV931" s="477"/>
      <c r="GUW931" s="477"/>
      <c r="GUX931" s="477"/>
      <c r="GUY931" s="477"/>
      <c r="GUZ931" s="477"/>
      <c r="GVA931" s="477"/>
      <c r="GVB931" s="477"/>
      <c r="GVC931" s="477"/>
      <c r="GVD931" s="477"/>
      <c r="GVE931" s="477"/>
      <c r="GVF931" s="477"/>
      <c r="GVG931" s="477"/>
      <c r="GVH931" s="477"/>
      <c r="GVI931" s="477"/>
      <c r="GVJ931" s="477"/>
      <c r="GVK931" s="477"/>
      <c r="GVL931" s="477"/>
      <c r="GVM931" s="477"/>
      <c r="GVN931" s="477"/>
      <c r="GVO931" s="477"/>
      <c r="GVP931" s="477"/>
      <c r="GVQ931" s="477"/>
      <c r="GVR931" s="477"/>
      <c r="GVS931" s="477"/>
      <c r="GVT931" s="477"/>
      <c r="GVU931" s="477"/>
      <c r="GVV931" s="477"/>
      <c r="GVW931" s="477"/>
      <c r="GVX931" s="477"/>
      <c r="GVY931" s="477"/>
      <c r="GVZ931" s="477"/>
      <c r="GWA931" s="477"/>
      <c r="GWB931" s="477"/>
      <c r="GWC931" s="477"/>
      <c r="GWD931" s="477"/>
      <c r="GWE931" s="477"/>
      <c r="GWF931" s="477"/>
      <c r="GWG931" s="477"/>
      <c r="GWH931" s="477"/>
      <c r="GWI931" s="477"/>
      <c r="GWJ931" s="477"/>
      <c r="GWK931" s="477"/>
      <c r="GWL931" s="477"/>
      <c r="GWM931" s="477"/>
      <c r="GWN931" s="477"/>
      <c r="GWO931" s="477"/>
      <c r="GWP931" s="477"/>
      <c r="GWQ931" s="477"/>
      <c r="GWR931" s="477"/>
      <c r="GWS931" s="477"/>
      <c r="GWT931" s="477"/>
      <c r="GWU931" s="477"/>
      <c r="GWV931" s="477"/>
      <c r="GWW931" s="477"/>
      <c r="GWX931" s="477"/>
      <c r="GWY931" s="477"/>
      <c r="GWZ931" s="477"/>
      <c r="GXA931" s="477"/>
      <c r="GXB931" s="477"/>
      <c r="GXC931" s="477"/>
      <c r="GXD931" s="477"/>
      <c r="GXE931" s="477"/>
      <c r="GXF931" s="477"/>
      <c r="GXG931" s="477"/>
      <c r="GXH931" s="477"/>
      <c r="GXI931" s="477"/>
      <c r="GXJ931" s="477"/>
      <c r="GXK931" s="477"/>
      <c r="GXL931" s="477"/>
      <c r="GXM931" s="477"/>
      <c r="GXN931" s="477"/>
      <c r="GXO931" s="477"/>
      <c r="GXP931" s="477"/>
      <c r="GXQ931" s="477"/>
      <c r="GXR931" s="477"/>
      <c r="GXS931" s="477"/>
      <c r="GXT931" s="477"/>
      <c r="GXU931" s="477"/>
      <c r="GXV931" s="477"/>
      <c r="GXW931" s="477"/>
      <c r="GXX931" s="477"/>
      <c r="GXY931" s="477"/>
      <c r="GXZ931" s="477"/>
      <c r="GYA931" s="477"/>
      <c r="GYB931" s="477"/>
      <c r="GYC931" s="477"/>
      <c r="GYD931" s="477"/>
      <c r="GYE931" s="477"/>
      <c r="GYF931" s="477"/>
      <c r="GYG931" s="477"/>
      <c r="GYH931" s="477"/>
      <c r="GYI931" s="477"/>
      <c r="GYJ931" s="477"/>
      <c r="GYK931" s="477"/>
      <c r="GYL931" s="477"/>
      <c r="GYM931" s="477"/>
      <c r="GYN931" s="477"/>
      <c r="GYO931" s="477"/>
      <c r="GYP931" s="477"/>
      <c r="GYQ931" s="477"/>
      <c r="GYR931" s="477"/>
      <c r="GYS931" s="477"/>
      <c r="GYT931" s="477"/>
      <c r="GYU931" s="477"/>
      <c r="GYV931" s="477"/>
      <c r="GYW931" s="477"/>
      <c r="GYX931" s="477"/>
      <c r="GYY931" s="477"/>
      <c r="GYZ931" s="477"/>
      <c r="GZA931" s="477"/>
      <c r="GZB931" s="477"/>
      <c r="GZC931" s="477"/>
      <c r="GZD931" s="477"/>
      <c r="GZE931" s="477"/>
      <c r="GZF931" s="477"/>
      <c r="GZG931" s="477"/>
      <c r="GZH931" s="477"/>
      <c r="GZI931" s="477"/>
      <c r="GZJ931" s="477"/>
      <c r="GZK931" s="477"/>
      <c r="GZL931" s="477"/>
      <c r="GZM931" s="477"/>
      <c r="GZN931" s="477"/>
      <c r="GZO931" s="477"/>
      <c r="GZP931" s="477"/>
      <c r="GZQ931" s="477"/>
      <c r="GZR931" s="477"/>
      <c r="GZS931" s="477"/>
      <c r="GZT931" s="477"/>
      <c r="GZU931" s="477"/>
      <c r="GZV931" s="477"/>
      <c r="GZW931" s="477"/>
      <c r="GZX931" s="477"/>
      <c r="GZY931" s="477"/>
      <c r="GZZ931" s="477"/>
      <c r="HAA931" s="477"/>
      <c r="HAB931" s="477"/>
      <c r="HAC931" s="477"/>
      <c r="HAD931" s="477"/>
      <c r="HAE931" s="477"/>
      <c r="HAF931" s="477"/>
      <c r="HAG931" s="477"/>
      <c r="HAH931" s="477"/>
      <c r="HAI931" s="477"/>
      <c r="HAJ931" s="477"/>
      <c r="HAK931" s="477"/>
      <c r="HAL931" s="477"/>
      <c r="HAM931" s="477"/>
      <c r="HAN931" s="477"/>
      <c r="HAO931" s="477"/>
      <c r="HAP931" s="477"/>
      <c r="HAQ931" s="477"/>
      <c r="HAR931" s="477"/>
      <c r="HAS931" s="477"/>
      <c r="HAT931" s="477"/>
      <c r="HAU931" s="477"/>
      <c r="HAV931" s="477"/>
      <c r="HAW931" s="477"/>
      <c r="HAX931" s="477"/>
      <c r="HAY931" s="477"/>
      <c r="HAZ931" s="477"/>
      <c r="HBA931" s="477"/>
      <c r="HBB931" s="477"/>
      <c r="HBC931" s="477"/>
      <c r="HBD931" s="477"/>
      <c r="HBE931" s="477"/>
      <c r="HBF931" s="477"/>
      <c r="HBG931" s="477"/>
      <c r="HBH931" s="477"/>
      <c r="HBI931" s="477"/>
      <c r="HBJ931" s="477"/>
      <c r="HBK931" s="477"/>
      <c r="HBL931" s="477"/>
      <c r="HBM931" s="477"/>
      <c r="HBN931" s="477"/>
      <c r="HBO931" s="477"/>
      <c r="HBP931" s="477"/>
      <c r="HBQ931" s="477"/>
      <c r="HBR931" s="477"/>
      <c r="HBS931" s="477"/>
      <c r="HBT931" s="477"/>
      <c r="HBU931" s="477"/>
      <c r="HBV931" s="477"/>
      <c r="HBW931" s="477"/>
      <c r="HBX931" s="477"/>
      <c r="HBY931" s="477"/>
      <c r="HBZ931" s="477"/>
      <c r="HCA931" s="477"/>
      <c r="HCB931" s="477"/>
      <c r="HCC931" s="477"/>
      <c r="HCD931" s="477"/>
      <c r="HCE931" s="477"/>
      <c r="HCF931" s="477"/>
      <c r="HCG931" s="477"/>
      <c r="HCH931" s="477"/>
      <c r="HCI931" s="477"/>
      <c r="HCJ931" s="477"/>
      <c r="HCK931" s="477"/>
      <c r="HCL931" s="477"/>
      <c r="HCM931" s="477"/>
      <c r="HCN931" s="477"/>
      <c r="HCO931" s="477"/>
      <c r="HCP931" s="477"/>
      <c r="HCQ931" s="477"/>
      <c r="HCR931" s="477"/>
      <c r="HCS931" s="477"/>
      <c r="HCT931" s="477"/>
      <c r="HCU931" s="477"/>
      <c r="HCV931" s="477"/>
      <c r="HCW931" s="477"/>
      <c r="HCX931" s="477"/>
      <c r="HCY931" s="477"/>
      <c r="HCZ931" s="477"/>
      <c r="HDA931" s="477"/>
      <c r="HDB931" s="477"/>
      <c r="HDC931" s="477"/>
      <c r="HDD931" s="477"/>
      <c r="HDE931" s="477"/>
      <c r="HDF931" s="477"/>
      <c r="HDG931" s="477"/>
      <c r="HDH931" s="477"/>
      <c r="HDI931" s="477"/>
      <c r="HDJ931" s="477"/>
      <c r="HDK931" s="477"/>
      <c r="HDL931" s="477"/>
      <c r="HDM931" s="477"/>
      <c r="HDN931" s="477"/>
      <c r="HDO931" s="477"/>
      <c r="HDP931" s="477"/>
      <c r="HDQ931" s="477"/>
      <c r="HDR931" s="477"/>
      <c r="HDS931" s="477"/>
      <c r="HDT931" s="477"/>
      <c r="HDU931" s="477"/>
      <c r="HDV931" s="477"/>
      <c r="HDW931" s="477"/>
      <c r="HDX931" s="477"/>
      <c r="HDY931" s="477"/>
      <c r="HDZ931" s="477"/>
      <c r="HEA931" s="477"/>
      <c r="HEB931" s="477"/>
      <c r="HEC931" s="477"/>
      <c r="HED931" s="477"/>
      <c r="HEE931" s="477"/>
      <c r="HEF931" s="477"/>
      <c r="HEG931" s="477"/>
      <c r="HEH931" s="477"/>
      <c r="HEI931" s="477"/>
      <c r="HEJ931" s="477"/>
      <c r="HEK931" s="477"/>
      <c r="HEL931" s="477"/>
      <c r="HEM931" s="477"/>
      <c r="HEN931" s="477"/>
      <c r="HEO931" s="477"/>
      <c r="HEP931" s="477"/>
      <c r="HEQ931" s="477"/>
      <c r="HER931" s="477"/>
      <c r="HES931" s="477"/>
      <c r="HET931" s="477"/>
      <c r="HEU931" s="477"/>
      <c r="HEV931" s="477"/>
      <c r="HEW931" s="477"/>
      <c r="HEX931" s="477"/>
      <c r="HEY931" s="477"/>
      <c r="HEZ931" s="477"/>
      <c r="HFA931" s="477"/>
      <c r="HFB931" s="477"/>
      <c r="HFC931" s="477"/>
      <c r="HFD931" s="477"/>
      <c r="HFE931" s="477"/>
      <c r="HFF931" s="477"/>
      <c r="HFG931" s="477"/>
      <c r="HFH931" s="477"/>
      <c r="HFI931" s="477"/>
      <c r="HFJ931" s="477"/>
      <c r="HFK931" s="477"/>
      <c r="HFL931" s="477"/>
      <c r="HFM931" s="477"/>
      <c r="HFN931" s="477"/>
      <c r="HFO931" s="477"/>
      <c r="HFP931" s="477"/>
      <c r="HFQ931" s="477"/>
      <c r="HFR931" s="477"/>
      <c r="HFS931" s="477"/>
      <c r="HFT931" s="477"/>
      <c r="HFU931" s="477"/>
      <c r="HFV931" s="477"/>
      <c r="HFW931" s="477"/>
      <c r="HFX931" s="477"/>
      <c r="HFY931" s="477"/>
      <c r="HFZ931" s="477"/>
      <c r="HGA931" s="477"/>
      <c r="HGB931" s="477"/>
      <c r="HGC931" s="477"/>
      <c r="HGD931" s="477"/>
      <c r="HGE931" s="477"/>
      <c r="HGF931" s="477"/>
      <c r="HGG931" s="477"/>
      <c r="HGH931" s="477"/>
      <c r="HGI931" s="477"/>
      <c r="HGJ931" s="477"/>
      <c r="HGK931" s="477"/>
      <c r="HGL931" s="477"/>
      <c r="HGM931" s="477"/>
      <c r="HGN931" s="477"/>
      <c r="HGO931" s="477"/>
      <c r="HGP931" s="477"/>
      <c r="HGQ931" s="477"/>
      <c r="HGR931" s="477"/>
      <c r="HGS931" s="477"/>
      <c r="HGT931" s="477"/>
      <c r="HGU931" s="477"/>
      <c r="HGV931" s="477"/>
      <c r="HGW931" s="477"/>
      <c r="HGX931" s="477"/>
      <c r="HGY931" s="477"/>
      <c r="HGZ931" s="477"/>
      <c r="HHA931" s="477"/>
      <c r="HHB931" s="477"/>
      <c r="HHC931" s="477"/>
      <c r="HHD931" s="477"/>
      <c r="HHE931" s="477"/>
      <c r="HHF931" s="477"/>
      <c r="HHG931" s="477"/>
      <c r="HHH931" s="477"/>
      <c r="HHI931" s="477"/>
      <c r="HHJ931" s="477"/>
      <c r="HHK931" s="477"/>
      <c r="HHL931" s="477"/>
      <c r="HHM931" s="477"/>
      <c r="HHN931" s="477"/>
      <c r="HHO931" s="477"/>
      <c r="HHP931" s="477"/>
      <c r="HHQ931" s="477"/>
      <c r="HHR931" s="477"/>
      <c r="HHS931" s="477"/>
      <c r="HHT931" s="477"/>
      <c r="HHU931" s="477"/>
      <c r="HHV931" s="477"/>
      <c r="HHW931" s="477"/>
      <c r="HHX931" s="477"/>
      <c r="HHY931" s="477"/>
      <c r="HHZ931" s="477"/>
      <c r="HIA931" s="477"/>
      <c r="HIB931" s="477"/>
      <c r="HIC931" s="477"/>
      <c r="HID931" s="477"/>
      <c r="HIE931" s="477"/>
      <c r="HIF931" s="477"/>
      <c r="HIG931" s="477"/>
      <c r="HIH931" s="477"/>
      <c r="HII931" s="477"/>
      <c r="HIJ931" s="477"/>
      <c r="HIK931" s="477"/>
      <c r="HIL931" s="477"/>
      <c r="HIM931" s="477"/>
      <c r="HIN931" s="477"/>
      <c r="HIO931" s="477"/>
      <c r="HIP931" s="477"/>
      <c r="HIQ931" s="477"/>
      <c r="HIR931" s="477"/>
      <c r="HIS931" s="477"/>
      <c r="HIT931" s="477"/>
      <c r="HIU931" s="477"/>
      <c r="HIV931" s="477"/>
      <c r="HIW931" s="477"/>
      <c r="HIX931" s="477"/>
      <c r="HIY931" s="477"/>
      <c r="HIZ931" s="477"/>
      <c r="HJA931" s="477"/>
      <c r="HJB931" s="477"/>
      <c r="HJC931" s="477"/>
      <c r="HJD931" s="477"/>
      <c r="HJE931" s="477"/>
      <c r="HJF931" s="477"/>
      <c r="HJG931" s="477"/>
      <c r="HJH931" s="477"/>
      <c r="HJI931" s="477"/>
      <c r="HJJ931" s="477"/>
      <c r="HJK931" s="477"/>
      <c r="HJL931" s="477"/>
      <c r="HJM931" s="477"/>
      <c r="HJN931" s="477"/>
      <c r="HJO931" s="477"/>
      <c r="HJP931" s="477"/>
      <c r="HJQ931" s="477"/>
      <c r="HJR931" s="477"/>
      <c r="HJS931" s="477"/>
      <c r="HJT931" s="477"/>
      <c r="HJU931" s="477"/>
      <c r="HJV931" s="477"/>
      <c r="HJW931" s="477"/>
      <c r="HJX931" s="477"/>
      <c r="HJY931" s="477"/>
      <c r="HJZ931" s="477"/>
      <c r="HKA931" s="477"/>
      <c r="HKB931" s="477"/>
      <c r="HKC931" s="477"/>
      <c r="HKD931" s="477"/>
      <c r="HKE931" s="477"/>
      <c r="HKF931" s="477"/>
      <c r="HKG931" s="477"/>
      <c r="HKH931" s="477"/>
      <c r="HKI931" s="477"/>
      <c r="HKJ931" s="477"/>
      <c r="HKK931" s="477"/>
      <c r="HKL931" s="477"/>
      <c r="HKM931" s="477"/>
      <c r="HKN931" s="477"/>
      <c r="HKO931" s="477"/>
      <c r="HKP931" s="477"/>
      <c r="HKQ931" s="477"/>
      <c r="HKR931" s="477"/>
      <c r="HKS931" s="477"/>
      <c r="HKT931" s="477"/>
      <c r="HKU931" s="477"/>
      <c r="HKV931" s="477"/>
      <c r="HKW931" s="477"/>
      <c r="HKX931" s="477"/>
      <c r="HKY931" s="477"/>
      <c r="HKZ931" s="477"/>
      <c r="HLA931" s="477"/>
      <c r="HLB931" s="477"/>
      <c r="HLC931" s="477"/>
      <c r="HLD931" s="477"/>
      <c r="HLE931" s="477"/>
      <c r="HLF931" s="477"/>
      <c r="HLG931" s="477"/>
      <c r="HLH931" s="477"/>
      <c r="HLI931" s="477"/>
      <c r="HLJ931" s="477"/>
      <c r="HLK931" s="477"/>
      <c r="HLL931" s="477"/>
      <c r="HLM931" s="477"/>
      <c r="HLN931" s="477"/>
      <c r="HLO931" s="477"/>
      <c r="HLP931" s="477"/>
      <c r="HLQ931" s="477"/>
      <c r="HLR931" s="477"/>
      <c r="HLS931" s="477"/>
      <c r="HLT931" s="477"/>
      <c r="HLU931" s="477"/>
      <c r="HLV931" s="477"/>
      <c r="HLW931" s="477"/>
      <c r="HLX931" s="477"/>
      <c r="HLY931" s="477"/>
      <c r="HLZ931" s="477"/>
      <c r="HMA931" s="477"/>
      <c r="HMB931" s="477"/>
      <c r="HMC931" s="477"/>
      <c r="HMD931" s="477"/>
      <c r="HME931" s="477"/>
      <c r="HMF931" s="477"/>
      <c r="HMG931" s="477"/>
      <c r="HMH931" s="477"/>
      <c r="HMI931" s="477"/>
      <c r="HMJ931" s="477"/>
      <c r="HMK931" s="477"/>
      <c r="HML931" s="477"/>
      <c r="HMM931" s="477"/>
      <c r="HMN931" s="477"/>
      <c r="HMO931" s="477"/>
      <c r="HMP931" s="477"/>
      <c r="HMQ931" s="477"/>
      <c r="HMR931" s="477"/>
      <c r="HMS931" s="477"/>
      <c r="HMT931" s="477"/>
      <c r="HMU931" s="477"/>
      <c r="HMV931" s="477"/>
      <c r="HMW931" s="477"/>
      <c r="HMX931" s="477"/>
      <c r="HMY931" s="477"/>
      <c r="HMZ931" s="477"/>
      <c r="HNA931" s="477"/>
      <c r="HNB931" s="477"/>
      <c r="HNC931" s="477"/>
      <c r="HND931" s="477"/>
      <c r="HNE931" s="477"/>
      <c r="HNF931" s="477"/>
      <c r="HNG931" s="477"/>
      <c r="HNH931" s="477"/>
      <c r="HNI931" s="477"/>
      <c r="HNJ931" s="477"/>
      <c r="HNK931" s="477"/>
      <c r="HNL931" s="477"/>
      <c r="HNM931" s="477"/>
      <c r="HNN931" s="477"/>
      <c r="HNO931" s="477"/>
      <c r="HNP931" s="477"/>
      <c r="HNQ931" s="477"/>
      <c r="HNR931" s="477"/>
      <c r="HNS931" s="477"/>
      <c r="HNT931" s="477"/>
      <c r="HNU931" s="477"/>
      <c r="HNV931" s="477"/>
      <c r="HNW931" s="477"/>
      <c r="HNX931" s="477"/>
      <c r="HNY931" s="477"/>
      <c r="HNZ931" s="477"/>
      <c r="HOA931" s="477"/>
      <c r="HOB931" s="477"/>
      <c r="HOC931" s="477"/>
      <c r="HOD931" s="477"/>
      <c r="HOE931" s="477"/>
      <c r="HOF931" s="477"/>
      <c r="HOG931" s="477"/>
      <c r="HOH931" s="477"/>
      <c r="HOI931" s="477"/>
      <c r="HOJ931" s="477"/>
      <c r="HOK931" s="477"/>
      <c r="HOL931" s="477"/>
      <c r="HOM931" s="477"/>
      <c r="HON931" s="477"/>
      <c r="HOO931" s="477"/>
      <c r="HOP931" s="477"/>
      <c r="HOQ931" s="477"/>
      <c r="HOR931" s="477"/>
      <c r="HOS931" s="477"/>
      <c r="HOT931" s="477"/>
      <c r="HOU931" s="477"/>
      <c r="HOV931" s="477"/>
      <c r="HOW931" s="477"/>
      <c r="HOX931" s="477"/>
      <c r="HOY931" s="477"/>
      <c r="HOZ931" s="477"/>
      <c r="HPA931" s="477"/>
      <c r="HPB931" s="477"/>
      <c r="HPC931" s="477"/>
      <c r="HPD931" s="477"/>
      <c r="HPE931" s="477"/>
      <c r="HPF931" s="477"/>
      <c r="HPG931" s="477"/>
      <c r="HPH931" s="477"/>
      <c r="HPI931" s="477"/>
      <c r="HPJ931" s="477"/>
      <c r="HPK931" s="477"/>
      <c r="HPL931" s="477"/>
      <c r="HPM931" s="477"/>
      <c r="HPN931" s="477"/>
      <c r="HPO931" s="477"/>
      <c r="HPP931" s="477"/>
      <c r="HPQ931" s="477"/>
      <c r="HPR931" s="477"/>
      <c r="HPS931" s="477"/>
      <c r="HPT931" s="477"/>
      <c r="HPU931" s="477"/>
      <c r="HPV931" s="477"/>
      <c r="HPW931" s="477"/>
      <c r="HPX931" s="477"/>
      <c r="HPY931" s="477"/>
      <c r="HPZ931" s="477"/>
      <c r="HQA931" s="477"/>
      <c r="HQB931" s="477"/>
      <c r="HQC931" s="477"/>
      <c r="HQD931" s="477"/>
      <c r="HQE931" s="477"/>
      <c r="HQF931" s="477"/>
      <c r="HQG931" s="477"/>
      <c r="HQH931" s="477"/>
      <c r="HQI931" s="477"/>
      <c r="HQJ931" s="477"/>
      <c r="HQK931" s="477"/>
      <c r="HQL931" s="477"/>
      <c r="HQM931" s="477"/>
      <c r="HQN931" s="477"/>
      <c r="HQO931" s="477"/>
      <c r="HQP931" s="477"/>
      <c r="HQQ931" s="477"/>
      <c r="HQR931" s="477"/>
      <c r="HQS931" s="477"/>
      <c r="HQT931" s="477"/>
      <c r="HQU931" s="477"/>
      <c r="HQV931" s="477"/>
      <c r="HQW931" s="477"/>
      <c r="HQX931" s="477"/>
      <c r="HQY931" s="477"/>
      <c r="HQZ931" s="477"/>
      <c r="HRA931" s="477"/>
      <c r="HRB931" s="477"/>
      <c r="HRC931" s="477"/>
      <c r="HRD931" s="477"/>
      <c r="HRE931" s="477"/>
      <c r="HRF931" s="477"/>
      <c r="HRG931" s="477"/>
      <c r="HRH931" s="477"/>
      <c r="HRI931" s="477"/>
      <c r="HRJ931" s="477"/>
      <c r="HRK931" s="477"/>
      <c r="HRL931" s="477"/>
      <c r="HRM931" s="477"/>
      <c r="HRN931" s="477"/>
      <c r="HRO931" s="477"/>
      <c r="HRP931" s="477"/>
      <c r="HRQ931" s="477"/>
      <c r="HRR931" s="477"/>
      <c r="HRS931" s="477"/>
      <c r="HRT931" s="477"/>
      <c r="HRU931" s="477"/>
      <c r="HRV931" s="477"/>
      <c r="HRW931" s="477"/>
      <c r="HRX931" s="477"/>
      <c r="HRY931" s="477"/>
      <c r="HRZ931" s="477"/>
      <c r="HSA931" s="477"/>
      <c r="HSB931" s="477"/>
      <c r="HSC931" s="477"/>
      <c r="HSD931" s="477"/>
      <c r="HSE931" s="477"/>
      <c r="HSF931" s="477"/>
      <c r="HSG931" s="477"/>
      <c r="HSH931" s="477"/>
      <c r="HSI931" s="477"/>
      <c r="HSJ931" s="477"/>
      <c r="HSK931" s="477"/>
      <c r="HSL931" s="477"/>
      <c r="HSM931" s="477"/>
      <c r="HSN931" s="477"/>
      <c r="HSO931" s="477"/>
      <c r="HSP931" s="477"/>
      <c r="HSQ931" s="477"/>
      <c r="HSR931" s="477"/>
      <c r="HSS931" s="477"/>
      <c r="HST931" s="477"/>
      <c r="HSU931" s="477"/>
      <c r="HSV931" s="477"/>
      <c r="HSW931" s="477"/>
      <c r="HSX931" s="477"/>
      <c r="HSY931" s="477"/>
      <c r="HSZ931" s="477"/>
      <c r="HTA931" s="477"/>
      <c r="HTB931" s="477"/>
      <c r="HTC931" s="477"/>
      <c r="HTD931" s="477"/>
      <c r="HTE931" s="477"/>
      <c r="HTF931" s="477"/>
      <c r="HTG931" s="477"/>
      <c r="HTH931" s="477"/>
      <c r="HTI931" s="477"/>
      <c r="HTJ931" s="477"/>
      <c r="HTK931" s="477"/>
      <c r="HTL931" s="477"/>
      <c r="HTM931" s="477"/>
      <c r="HTN931" s="477"/>
      <c r="HTO931" s="477"/>
      <c r="HTP931" s="477"/>
      <c r="HTQ931" s="477"/>
      <c r="HTR931" s="477"/>
      <c r="HTS931" s="477"/>
      <c r="HTT931" s="477"/>
      <c r="HTU931" s="477"/>
      <c r="HTV931" s="477"/>
      <c r="HTW931" s="477"/>
      <c r="HTX931" s="477"/>
      <c r="HTY931" s="477"/>
      <c r="HTZ931" s="477"/>
      <c r="HUA931" s="477"/>
      <c r="HUB931" s="477"/>
      <c r="HUC931" s="477"/>
      <c r="HUD931" s="477"/>
      <c r="HUE931" s="477"/>
      <c r="HUF931" s="477"/>
      <c r="HUG931" s="477"/>
      <c r="HUH931" s="477"/>
      <c r="HUI931" s="477"/>
      <c r="HUJ931" s="477"/>
      <c r="HUK931" s="477"/>
      <c r="HUL931" s="477"/>
      <c r="HUM931" s="477"/>
      <c r="HUN931" s="477"/>
      <c r="HUO931" s="477"/>
      <c r="HUP931" s="477"/>
      <c r="HUQ931" s="477"/>
      <c r="HUR931" s="477"/>
      <c r="HUS931" s="477"/>
      <c r="HUT931" s="477"/>
      <c r="HUU931" s="477"/>
      <c r="HUV931" s="477"/>
      <c r="HUW931" s="477"/>
      <c r="HUX931" s="477"/>
      <c r="HUY931" s="477"/>
      <c r="HUZ931" s="477"/>
      <c r="HVA931" s="477"/>
      <c r="HVB931" s="477"/>
      <c r="HVC931" s="477"/>
      <c r="HVD931" s="477"/>
      <c r="HVE931" s="477"/>
      <c r="HVF931" s="477"/>
      <c r="HVG931" s="477"/>
      <c r="HVH931" s="477"/>
      <c r="HVI931" s="477"/>
      <c r="HVJ931" s="477"/>
      <c r="HVK931" s="477"/>
      <c r="HVL931" s="477"/>
      <c r="HVM931" s="477"/>
      <c r="HVN931" s="477"/>
      <c r="HVO931" s="477"/>
      <c r="HVP931" s="477"/>
      <c r="HVQ931" s="477"/>
      <c r="HVR931" s="477"/>
      <c r="HVS931" s="477"/>
      <c r="HVT931" s="477"/>
      <c r="HVU931" s="477"/>
      <c r="HVV931" s="477"/>
      <c r="HVW931" s="477"/>
      <c r="HVX931" s="477"/>
      <c r="HVY931" s="477"/>
      <c r="HVZ931" s="477"/>
      <c r="HWA931" s="477"/>
      <c r="HWB931" s="477"/>
      <c r="HWC931" s="477"/>
      <c r="HWD931" s="477"/>
      <c r="HWE931" s="477"/>
      <c r="HWF931" s="477"/>
      <c r="HWG931" s="477"/>
      <c r="HWH931" s="477"/>
      <c r="HWI931" s="477"/>
      <c r="HWJ931" s="477"/>
      <c r="HWK931" s="477"/>
      <c r="HWL931" s="477"/>
      <c r="HWM931" s="477"/>
      <c r="HWN931" s="477"/>
      <c r="HWO931" s="477"/>
      <c r="HWP931" s="477"/>
      <c r="HWQ931" s="477"/>
      <c r="HWR931" s="477"/>
      <c r="HWS931" s="477"/>
      <c r="HWT931" s="477"/>
      <c r="HWU931" s="477"/>
      <c r="HWV931" s="477"/>
      <c r="HWW931" s="477"/>
      <c r="HWX931" s="477"/>
      <c r="HWY931" s="477"/>
      <c r="HWZ931" s="477"/>
      <c r="HXA931" s="477"/>
      <c r="HXB931" s="477"/>
      <c r="HXC931" s="477"/>
      <c r="HXD931" s="477"/>
      <c r="HXE931" s="477"/>
      <c r="HXF931" s="477"/>
      <c r="HXG931" s="477"/>
      <c r="HXH931" s="477"/>
      <c r="HXI931" s="477"/>
      <c r="HXJ931" s="477"/>
      <c r="HXK931" s="477"/>
      <c r="HXL931" s="477"/>
      <c r="HXM931" s="477"/>
      <c r="HXN931" s="477"/>
      <c r="HXO931" s="477"/>
      <c r="HXP931" s="477"/>
      <c r="HXQ931" s="477"/>
      <c r="HXR931" s="477"/>
      <c r="HXS931" s="477"/>
      <c r="HXT931" s="477"/>
      <c r="HXU931" s="477"/>
      <c r="HXV931" s="477"/>
      <c r="HXW931" s="477"/>
      <c r="HXX931" s="477"/>
      <c r="HXY931" s="477"/>
      <c r="HXZ931" s="477"/>
      <c r="HYA931" s="477"/>
      <c r="HYB931" s="477"/>
      <c r="HYC931" s="477"/>
      <c r="HYD931" s="477"/>
      <c r="HYE931" s="477"/>
      <c r="HYF931" s="477"/>
      <c r="HYG931" s="477"/>
      <c r="HYH931" s="477"/>
      <c r="HYI931" s="477"/>
      <c r="HYJ931" s="477"/>
      <c r="HYK931" s="477"/>
      <c r="HYL931" s="477"/>
      <c r="HYM931" s="477"/>
      <c r="HYN931" s="477"/>
      <c r="HYO931" s="477"/>
      <c r="HYP931" s="477"/>
      <c r="HYQ931" s="477"/>
      <c r="HYR931" s="477"/>
      <c r="HYS931" s="477"/>
      <c r="HYT931" s="477"/>
      <c r="HYU931" s="477"/>
      <c r="HYV931" s="477"/>
      <c r="HYW931" s="477"/>
      <c r="HYX931" s="477"/>
      <c r="HYY931" s="477"/>
      <c r="HYZ931" s="477"/>
      <c r="HZA931" s="477"/>
      <c r="HZB931" s="477"/>
      <c r="HZC931" s="477"/>
      <c r="HZD931" s="477"/>
      <c r="HZE931" s="477"/>
      <c r="HZF931" s="477"/>
      <c r="HZG931" s="477"/>
      <c r="HZH931" s="477"/>
      <c r="HZI931" s="477"/>
      <c r="HZJ931" s="477"/>
      <c r="HZK931" s="477"/>
      <c r="HZL931" s="477"/>
      <c r="HZM931" s="477"/>
      <c r="HZN931" s="477"/>
      <c r="HZO931" s="477"/>
      <c r="HZP931" s="477"/>
      <c r="HZQ931" s="477"/>
      <c r="HZR931" s="477"/>
      <c r="HZS931" s="477"/>
      <c r="HZT931" s="477"/>
      <c r="HZU931" s="477"/>
      <c r="HZV931" s="477"/>
      <c r="HZW931" s="477"/>
      <c r="HZX931" s="477"/>
      <c r="HZY931" s="477"/>
      <c r="HZZ931" s="477"/>
      <c r="IAA931" s="477"/>
      <c r="IAB931" s="477"/>
      <c r="IAC931" s="477"/>
      <c r="IAD931" s="477"/>
      <c r="IAE931" s="477"/>
      <c r="IAF931" s="477"/>
      <c r="IAG931" s="477"/>
      <c r="IAH931" s="477"/>
      <c r="IAI931" s="477"/>
      <c r="IAJ931" s="477"/>
      <c r="IAK931" s="477"/>
      <c r="IAL931" s="477"/>
      <c r="IAM931" s="477"/>
      <c r="IAN931" s="477"/>
      <c r="IAO931" s="477"/>
      <c r="IAP931" s="477"/>
      <c r="IAQ931" s="477"/>
      <c r="IAR931" s="477"/>
      <c r="IAS931" s="477"/>
      <c r="IAT931" s="477"/>
      <c r="IAU931" s="477"/>
      <c r="IAV931" s="477"/>
      <c r="IAW931" s="477"/>
      <c r="IAX931" s="477"/>
      <c r="IAY931" s="477"/>
      <c r="IAZ931" s="477"/>
      <c r="IBA931" s="477"/>
      <c r="IBB931" s="477"/>
      <c r="IBC931" s="477"/>
      <c r="IBD931" s="477"/>
      <c r="IBE931" s="477"/>
      <c r="IBF931" s="477"/>
      <c r="IBG931" s="477"/>
      <c r="IBH931" s="477"/>
      <c r="IBI931" s="477"/>
      <c r="IBJ931" s="477"/>
      <c r="IBK931" s="477"/>
      <c r="IBL931" s="477"/>
      <c r="IBM931" s="477"/>
      <c r="IBN931" s="477"/>
      <c r="IBO931" s="477"/>
      <c r="IBP931" s="477"/>
      <c r="IBQ931" s="477"/>
      <c r="IBR931" s="477"/>
      <c r="IBS931" s="477"/>
      <c r="IBT931" s="477"/>
      <c r="IBU931" s="477"/>
      <c r="IBV931" s="477"/>
      <c r="IBW931" s="477"/>
      <c r="IBX931" s="477"/>
      <c r="IBY931" s="477"/>
      <c r="IBZ931" s="477"/>
      <c r="ICA931" s="477"/>
      <c r="ICB931" s="477"/>
      <c r="ICC931" s="477"/>
      <c r="ICD931" s="477"/>
      <c r="ICE931" s="477"/>
      <c r="ICF931" s="477"/>
      <c r="ICG931" s="477"/>
      <c r="ICH931" s="477"/>
      <c r="ICI931" s="477"/>
      <c r="ICJ931" s="477"/>
      <c r="ICK931" s="477"/>
      <c r="ICL931" s="477"/>
      <c r="ICM931" s="477"/>
      <c r="ICN931" s="477"/>
      <c r="ICO931" s="477"/>
      <c r="ICP931" s="477"/>
      <c r="ICQ931" s="477"/>
      <c r="ICR931" s="477"/>
      <c r="ICS931" s="477"/>
      <c r="ICT931" s="477"/>
      <c r="ICU931" s="477"/>
      <c r="ICV931" s="477"/>
      <c r="ICW931" s="477"/>
      <c r="ICX931" s="477"/>
      <c r="ICY931" s="477"/>
      <c r="ICZ931" s="477"/>
      <c r="IDA931" s="477"/>
      <c r="IDB931" s="477"/>
      <c r="IDC931" s="477"/>
      <c r="IDD931" s="477"/>
      <c r="IDE931" s="477"/>
      <c r="IDF931" s="477"/>
      <c r="IDG931" s="477"/>
      <c r="IDH931" s="477"/>
      <c r="IDI931" s="477"/>
      <c r="IDJ931" s="477"/>
      <c r="IDK931" s="477"/>
      <c r="IDL931" s="477"/>
      <c r="IDM931" s="477"/>
      <c r="IDN931" s="477"/>
      <c r="IDO931" s="477"/>
      <c r="IDP931" s="477"/>
      <c r="IDQ931" s="477"/>
      <c r="IDR931" s="477"/>
      <c r="IDS931" s="477"/>
      <c r="IDT931" s="477"/>
      <c r="IDU931" s="477"/>
      <c r="IDV931" s="477"/>
      <c r="IDW931" s="477"/>
      <c r="IDX931" s="477"/>
      <c r="IDY931" s="477"/>
      <c r="IDZ931" s="477"/>
      <c r="IEA931" s="477"/>
      <c r="IEB931" s="477"/>
      <c r="IEC931" s="477"/>
      <c r="IED931" s="477"/>
      <c r="IEE931" s="477"/>
      <c r="IEF931" s="477"/>
      <c r="IEG931" s="477"/>
      <c r="IEH931" s="477"/>
      <c r="IEI931" s="477"/>
      <c r="IEJ931" s="477"/>
      <c r="IEK931" s="477"/>
      <c r="IEL931" s="477"/>
      <c r="IEM931" s="477"/>
      <c r="IEN931" s="477"/>
      <c r="IEO931" s="477"/>
      <c r="IEP931" s="477"/>
      <c r="IEQ931" s="477"/>
      <c r="IER931" s="477"/>
      <c r="IES931" s="477"/>
      <c r="IET931" s="477"/>
      <c r="IEU931" s="477"/>
      <c r="IEV931" s="477"/>
      <c r="IEW931" s="477"/>
      <c r="IEX931" s="477"/>
      <c r="IEY931" s="477"/>
      <c r="IEZ931" s="477"/>
      <c r="IFA931" s="477"/>
      <c r="IFB931" s="477"/>
      <c r="IFC931" s="477"/>
      <c r="IFD931" s="477"/>
      <c r="IFE931" s="477"/>
      <c r="IFF931" s="477"/>
      <c r="IFG931" s="477"/>
      <c r="IFH931" s="477"/>
      <c r="IFI931" s="477"/>
      <c r="IFJ931" s="477"/>
      <c r="IFK931" s="477"/>
      <c r="IFL931" s="477"/>
      <c r="IFM931" s="477"/>
      <c r="IFN931" s="477"/>
      <c r="IFO931" s="477"/>
      <c r="IFP931" s="477"/>
      <c r="IFQ931" s="477"/>
      <c r="IFR931" s="477"/>
      <c r="IFS931" s="477"/>
      <c r="IFT931" s="477"/>
      <c r="IFU931" s="477"/>
      <c r="IFV931" s="477"/>
      <c r="IFW931" s="477"/>
      <c r="IFX931" s="477"/>
      <c r="IFY931" s="477"/>
      <c r="IFZ931" s="477"/>
      <c r="IGA931" s="477"/>
      <c r="IGB931" s="477"/>
      <c r="IGC931" s="477"/>
      <c r="IGD931" s="477"/>
      <c r="IGE931" s="477"/>
      <c r="IGF931" s="477"/>
      <c r="IGG931" s="477"/>
      <c r="IGH931" s="477"/>
      <c r="IGI931" s="477"/>
      <c r="IGJ931" s="477"/>
      <c r="IGK931" s="477"/>
      <c r="IGL931" s="477"/>
      <c r="IGM931" s="477"/>
      <c r="IGN931" s="477"/>
      <c r="IGO931" s="477"/>
      <c r="IGP931" s="477"/>
      <c r="IGQ931" s="477"/>
      <c r="IGR931" s="477"/>
      <c r="IGS931" s="477"/>
      <c r="IGT931" s="477"/>
      <c r="IGU931" s="477"/>
      <c r="IGV931" s="477"/>
      <c r="IGW931" s="477"/>
      <c r="IGX931" s="477"/>
      <c r="IGY931" s="477"/>
      <c r="IGZ931" s="477"/>
      <c r="IHA931" s="477"/>
      <c r="IHB931" s="477"/>
      <c r="IHC931" s="477"/>
      <c r="IHD931" s="477"/>
      <c r="IHE931" s="477"/>
      <c r="IHF931" s="477"/>
      <c r="IHG931" s="477"/>
      <c r="IHH931" s="477"/>
      <c r="IHI931" s="477"/>
      <c r="IHJ931" s="477"/>
      <c r="IHK931" s="477"/>
      <c r="IHL931" s="477"/>
      <c r="IHM931" s="477"/>
      <c r="IHN931" s="477"/>
      <c r="IHO931" s="477"/>
      <c r="IHP931" s="477"/>
      <c r="IHQ931" s="477"/>
      <c r="IHR931" s="477"/>
      <c r="IHS931" s="477"/>
      <c r="IHT931" s="477"/>
      <c r="IHU931" s="477"/>
      <c r="IHV931" s="477"/>
      <c r="IHW931" s="477"/>
      <c r="IHX931" s="477"/>
      <c r="IHY931" s="477"/>
      <c r="IHZ931" s="477"/>
      <c r="IIA931" s="477"/>
      <c r="IIB931" s="477"/>
      <c r="IIC931" s="477"/>
      <c r="IID931" s="477"/>
      <c r="IIE931" s="477"/>
      <c r="IIF931" s="477"/>
      <c r="IIG931" s="477"/>
      <c r="IIH931" s="477"/>
      <c r="III931" s="477"/>
      <c r="IIJ931" s="477"/>
      <c r="IIK931" s="477"/>
      <c r="IIL931" s="477"/>
      <c r="IIM931" s="477"/>
      <c r="IIN931" s="477"/>
      <c r="IIO931" s="477"/>
      <c r="IIP931" s="477"/>
      <c r="IIQ931" s="477"/>
      <c r="IIR931" s="477"/>
      <c r="IIS931" s="477"/>
      <c r="IIT931" s="477"/>
      <c r="IIU931" s="477"/>
      <c r="IIV931" s="477"/>
      <c r="IIW931" s="477"/>
      <c r="IIX931" s="477"/>
      <c r="IIY931" s="477"/>
      <c r="IIZ931" s="477"/>
      <c r="IJA931" s="477"/>
      <c r="IJB931" s="477"/>
      <c r="IJC931" s="477"/>
      <c r="IJD931" s="477"/>
      <c r="IJE931" s="477"/>
      <c r="IJF931" s="477"/>
      <c r="IJG931" s="477"/>
      <c r="IJH931" s="477"/>
      <c r="IJI931" s="477"/>
      <c r="IJJ931" s="477"/>
      <c r="IJK931" s="477"/>
      <c r="IJL931" s="477"/>
      <c r="IJM931" s="477"/>
      <c r="IJN931" s="477"/>
      <c r="IJO931" s="477"/>
      <c r="IJP931" s="477"/>
      <c r="IJQ931" s="477"/>
      <c r="IJR931" s="477"/>
      <c r="IJS931" s="477"/>
      <c r="IJT931" s="477"/>
      <c r="IJU931" s="477"/>
      <c r="IJV931" s="477"/>
      <c r="IJW931" s="477"/>
      <c r="IJX931" s="477"/>
      <c r="IJY931" s="477"/>
      <c r="IJZ931" s="477"/>
      <c r="IKA931" s="477"/>
      <c r="IKB931" s="477"/>
      <c r="IKC931" s="477"/>
      <c r="IKD931" s="477"/>
      <c r="IKE931" s="477"/>
      <c r="IKF931" s="477"/>
      <c r="IKG931" s="477"/>
      <c r="IKH931" s="477"/>
      <c r="IKI931" s="477"/>
      <c r="IKJ931" s="477"/>
      <c r="IKK931" s="477"/>
      <c r="IKL931" s="477"/>
      <c r="IKM931" s="477"/>
      <c r="IKN931" s="477"/>
      <c r="IKO931" s="477"/>
      <c r="IKP931" s="477"/>
      <c r="IKQ931" s="477"/>
      <c r="IKR931" s="477"/>
      <c r="IKS931" s="477"/>
      <c r="IKT931" s="477"/>
      <c r="IKU931" s="477"/>
      <c r="IKV931" s="477"/>
      <c r="IKW931" s="477"/>
      <c r="IKX931" s="477"/>
      <c r="IKY931" s="477"/>
      <c r="IKZ931" s="477"/>
      <c r="ILA931" s="477"/>
      <c r="ILB931" s="477"/>
      <c r="ILC931" s="477"/>
      <c r="ILD931" s="477"/>
      <c r="ILE931" s="477"/>
      <c r="ILF931" s="477"/>
      <c r="ILG931" s="477"/>
      <c r="ILH931" s="477"/>
      <c r="ILI931" s="477"/>
      <c r="ILJ931" s="477"/>
      <c r="ILK931" s="477"/>
      <c r="ILL931" s="477"/>
      <c r="ILM931" s="477"/>
      <c r="ILN931" s="477"/>
      <c r="ILO931" s="477"/>
      <c r="ILP931" s="477"/>
      <c r="ILQ931" s="477"/>
      <c r="ILR931" s="477"/>
      <c r="ILS931" s="477"/>
      <c r="ILT931" s="477"/>
      <c r="ILU931" s="477"/>
      <c r="ILV931" s="477"/>
      <c r="ILW931" s="477"/>
      <c r="ILX931" s="477"/>
      <c r="ILY931" s="477"/>
      <c r="ILZ931" s="477"/>
      <c r="IMA931" s="477"/>
      <c r="IMB931" s="477"/>
      <c r="IMC931" s="477"/>
      <c r="IMD931" s="477"/>
      <c r="IME931" s="477"/>
      <c r="IMF931" s="477"/>
      <c r="IMG931" s="477"/>
      <c r="IMH931" s="477"/>
      <c r="IMI931" s="477"/>
      <c r="IMJ931" s="477"/>
      <c r="IMK931" s="477"/>
      <c r="IML931" s="477"/>
      <c r="IMM931" s="477"/>
      <c r="IMN931" s="477"/>
      <c r="IMO931" s="477"/>
      <c r="IMP931" s="477"/>
      <c r="IMQ931" s="477"/>
      <c r="IMR931" s="477"/>
      <c r="IMS931" s="477"/>
      <c r="IMT931" s="477"/>
      <c r="IMU931" s="477"/>
      <c r="IMV931" s="477"/>
      <c r="IMW931" s="477"/>
      <c r="IMX931" s="477"/>
      <c r="IMY931" s="477"/>
      <c r="IMZ931" s="477"/>
      <c r="INA931" s="477"/>
      <c r="INB931" s="477"/>
      <c r="INC931" s="477"/>
      <c r="IND931" s="477"/>
      <c r="INE931" s="477"/>
      <c r="INF931" s="477"/>
      <c r="ING931" s="477"/>
      <c r="INH931" s="477"/>
      <c r="INI931" s="477"/>
      <c r="INJ931" s="477"/>
      <c r="INK931" s="477"/>
      <c r="INL931" s="477"/>
      <c r="INM931" s="477"/>
      <c r="INN931" s="477"/>
      <c r="INO931" s="477"/>
      <c r="INP931" s="477"/>
      <c r="INQ931" s="477"/>
      <c r="INR931" s="477"/>
      <c r="INS931" s="477"/>
      <c r="INT931" s="477"/>
      <c r="INU931" s="477"/>
      <c r="INV931" s="477"/>
      <c r="INW931" s="477"/>
      <c r="INX931" s="477"/>
      <c r="INY931" s="477"/>
      <c r="INZ931" s="477"/>
      <c r="IOA931" s="477"/>
      <c r="IOB931" s="477"/>
      <c r="IOC931" s="477"/>
      <c r="IOD931" s="477"/>
      <c r="IOE931" s="477"/>
      <c r="IOF931" s="477"/>
      <c r="IOG931" s="477"/>
      <c r="IOH931" s="477"/>
      <c r="IOI931" s="477"/>
      <c r="IOJ931" s="477"/>
      <c r="IOK931" s="477"/>
      <c r="IOL931" s="477"/>
      <c r="IOM931" s="477"/>
      <c r="ION931" s="477"/>
      <c r="IOO931" s="477"/>
      <c r="IOP931" s="477"/>
      <c r="IOQ931" s="477"/>
      <c r="IOR931" s="477"/>
      <c r="IOS931" s="477"/>
      <c r="IOT931" s="477"/>
      <c r="IOU931" s="477"/>
      <c r="IOV931" s="477"/>
      <c r="IOW931" s="477"/>
      <c r="IOX931" s="477"/>
      <c r="IOY931" s="477"/>
      <c r="IOZ931" s="477"/>
      <c r="IPA931" s="477"/>
      <c r="IPB931" s="477"/>
      <c r="IPC931" s="477"/>
      <c r="IPD931" s="477"/>
      <c r="IPE931" s="477"/>
      <c r="IPF931" s="477"/>
      <c r="IPG931" s="477"/>
      <c r="IPH931" s="477"/>
      <c r="IPI931" s="477"/>
      <c r="IPJ931" s="477"/>
      <c r="IPK931" s="477"/>
      <c r="IPL931" s="477"/>
      <c r="IPM931" s="477"/>
      <c r="IPN931" s="477"/>
      <c r="IPO931" s="477"/>
      <c r="IPP931" s="477"/>
      <c r="IPQ931" s="477"/>
      <c r="IPR931" s="477"/>
      <c r="IPS931" s="477"/>
      <c r="IPT931" s="477"/>
      <c r="IPU931" s="477"/>
      <c r="IPV931" s="477"/>
      <c r="IPW931" s="477"/>
      <c r="IPX931" s="477"/>
      <c r="IPY931" s="477"/>
      <c r="IPZ931" s="477"/>
      <c r="IQA931" s="477"/>
      <c r="IQB931" s="477"/>
      <c r="IQC931" s="477"/>
      <c r="IQD931" s="477"/>
      <c r="IQE931" s="477"/>
      <c r="IQF931" s="477"/>
      <c r="IQG931" s="477"/>
      <c r="IQH931" s="477"/>
      <c r="IQI931" s="477"/>
      <c r="IQJ931" s="477"/>
      <c r="IQK931" s="477"/>
      <c r="IQL931" s="477"/>
      <c r="IQM931" s="477"/>
      <c r="IQN931" s="477"/>
      <c r="IQO931" s="477"/>
      <c r="IQP931" s="477"/>
      <c r="IQQ931" s="477"/>
      <c r="IQR931" s="477"/>
      <c r="IQS931" s="477"/>
      <c r="IQT931" s="477"/>
      <c r="IQU931" s="477"/>
      <c r="IQV931" s="477"/>
      <c r="IQW931" s="477"/>
      <c r="IQX931" s="477"/>
      <c r="IQY931" s="477"/>
      <c r="IQZ931" s="477"/>
      <c r="IRA931" s="477"/>
      <c r="IRB931" s="477"/>
      <c r="IRC931" s="477"/>
      <c r="IRD931" s="477"/>
      <c r="IRE931" s="477"/>
      <c r="IRF931" s="477"/>
      <c r="IRG931" s="477"/>
      <c r="IRH931" s="477"/>
      <c r="IRI931" s="477"/>
      <c r="IRJ931" s="477"/>
      <c r="IRK931" s="477"/>
      <c r="IRL931" s="477"/>
      <c r="IRM931" s="477"/>
      <c r="IRN931" s="477"/>
      <c r="IRO931" s="477"/>
      <c r="IRP931" s="477"/>
      <c r="IRQ931" s="477"/>
      <c r="IRR931" s="477"/>
      <c r="IRS931" s="477"/>
      <c r="IRT931" s="477"/>
      <c r="IRU931" s="477"/>
      <c r="IRV931" s="477"/>
      <c r="IRW931" s="477"/>
      <c r="IRX931" s="477"/>
      <c r="IRY931" s="477"/>
      <c r="IRZ931" s="477"/>
      <c r="ISA931" s="477"/>
      <c r="ISB931" s="477"/>
      <c r="ISC931" s="477"/>
      <c r="ISD931" s="477"/>
      <c r="ISE931" s="477"/>
      <c r="ISF931" s="477"/>
      <c r="ISG931" s="477"/>
      <c r="ISH931" s="477"/>
      <c r="ISI931" s="477"/>
      <c r="ISJ931" s="477"/>
      <c r="ISK931" s="477"/>
      <c r="ISL931" s="477"/>
      <c r="ISM931" s="477"/>
      <c r="ISN931" s="477"/>
      <c r="ISO931" s="477"/>
      <c r="ISP931" s="477"/>
      <c r="ISQ931" s="477"/>
      <c r="ISR931" s="477"/>
      <c r="ISS931" s="477"/>
      <c r="IST931" s="477"/>
      <c r="ISU931" s="477"/>
      <c r="ISV931" s="477"/>
      <c r="ISW931" s="477"/>
      <c r="ISX931" s="477"/>
      <c r="ISY931" s="477"/>
      <c r="ISZ931" s="477"/>
      <c r="ITA931" s="477"/>
      <c r="ITB931" s="477"/>
      <c r="ITC931" s="477"/>
      <c r="ITD931" s="477"/>
      <c r="ITE931" s="477"/>
      <c r="ITF931" s="477"/>
      <c r="ITG931" s="477"/>
      <c r="ITH931" s="477"/>
      <c r="ITI931" s="477"/>
      <c r="ITJ931" s="477"/>
      <c r="ITK931" s="477"/>
      <c r="ITL931" s="477"/>
      <c r="ITM931" s="477"/>
      <c r="ITN931" s="477"/>
      <c r="ITO931" s="477"/>
      <c r="ITP931" s="477"/>
      <c r="ITQ931" s="477"/>
      <c r="ITR931" s="477"/>
      <c r="ITS931" s="477"/>
      <c r="ITT931" s="477"/>
      <c r="ITU931" s="477"/>
      <c r="ITV931" s="477"/>
      <c r="ITW931" s="477"/>
      <c r="ITX931" s="477"/>
      <c r="ITY931" s="477"/>
      <c r="ITZ931" s="477"/>
      <c r="IUA931" s="477"/>
      <c r="IUB931" s="477"/>
      <c r="IUC931" s="477"/>
      <c r="IUD931" s="477"/>
      <c r="IUE931" s="477"/>
      <c r="IUF931" s="477"/>
      <c r="IUG931" s="477"/>
      <c r="IUH931" s="477"/>
      <c r="IUI931" s="477"/>
      <c r="IUJ931" s="477"/>
      <c r="IUK931" s="477"/>
      <c r="IUL931" s="477"/>
      <c r="IUM931" s="477"/>
      <c r="IUN931" s="477"/>
      <c r="IUO931" s="477"/>
      <c r="IUP931" s="477"/>
      <c r="IUQ931" s="477"/>
      <c r="IUR931" s="477"/>
      <c r="IUS931" s="477"/>
      <c r="IUT931" s="477"/>
      <c r="IUU931" s="477"/>
      <c r="IUV931" s="477"/>
      <c r="IUW931" s="477"/>
      <c r="IUX931" s="477"/>
      <c r="IUY931" s="477"/>
      <c r="IUZ931" s="477"/>
      <c r="IVA931" s="477"/>
      <c r="IVB931" s="477"/>
      <c r="IVC931" s="477"/>
      <c r="IVD931" s="477"/>
      <c r="IVE931" s="477"/>
      <c r="IVF931" s="477"/>
      <c r="IVG931" s="477"/>
      <c r="IVH931" s="477"/>
      <c r="IVI931" s="477"/>
      <c r="IVJ931" s="477"/>
      <c r="IVK931" s="477"/>
      <c r="IVL931" s="477"/>
      <c r="IVM931" s="477"/>
      <c r="IVN931" s="477"/>
      <c r="IVO931" s="477"/>
      <c r="IVP931" s="477"/>
      <c r="IVQ931" s="477"/>
      <c r="IVR931" s="477"/>
      <c r="IVS931" s="477"/>
      <c r="IVT931" s="477"/>
      <c r="IVU931" s="477"/>
      <c r="IVV931" s="477"/>
      <c r="IVW931" s="477"/>
      <c r="IVX931" s="477"/>
      <c r="IVY931" s="477"/>
      <c r="IVZ931" s="477"/>
      <c r="IWA931" s="477"/>
      <c r="IWB931" s="477"/>
      <c r="IWC931" s="477"/>
      <c r="IWD931" s="477"/>
      <c r="IWE931" s="477"/>
      <c r="IWF931" s="477"/>
      <c r="IWG931" s="477"/>
      <c r="IWH931" s="477"/>
      <c r="IWI931" s="477"/>
      <c r="IWJ931" s="477"/>
      <c r="IWK931" s="477"/>
      <c r="IWL931" s="477"/>
      <c r="IWM931" s="477"/>
      <c r="IWN931" s="477"/>
      <c r="IWO931" s="477"/>
      <c r="IWP931" s="477"/>
      <c r="IWQ931" s="477"/>
      <c r="IWR931" s="477"/>
      <c r="IWS931" s="477"/>
      <c r="IWT931" s="477"/>
      <c r="IWU931" s="477"/>
      <c r="IWV931" s="477"/>
      <c r="IWW931" s="477"/>
      <c r="IWX931" s="477"/>
      <c r="IWY931" s="477"/>
      <c r="IWZ931" s="477"/>
      <c r="IXA931" s="477"/>
      <c r="IXB931" s="477"/>
      <c r="IXC931" s="477"/>
      <c r="IXD931" s="477"/>
      <c r="IXE931" s="477"/>
      <c r="IXF931" s="477"/>
      <c r="IXG931" s="477"/>
      <c r="IXH931" s="477"/>
      <c r="IXI931" s="477"/>
      <c r="IXJ931" s="477"/>
      <c r="IXK931" s="477"/>
      <c r="IXL931" s="477"/>
      <c r="IXM931" s="477"/>
      <c r="IXN931" s="477"/>
      <c r="IXO931" s="477"/>
      <c r="IXP931" s="477"/>
      <c r="IXQ931" s="477"/>
      <c r="IXR931" s="477"/>
      <c r="IXS931" s="477"/>
      <c r="IXT931" s="477"/>
      <c r="IXU931" s="477"/>
      <c r="IXV931" s="477"/>
      <c r="IXW931" s="477"/>
      <c r="IXX931" s="477"/>
      <c r="IXY931" s="477"/>
      <c r="IXZ931" s="477"/>
      <c r="IYA931" s="477"/>
      <c r="IYB931" s="477"/>
      <c r="IYC931" s="477"/>
      <c r="IYD931" s="477"/>
      <c r="IYE931" s="477"/>
      <c r="IYF931" s="477"/>
      <c r="IYG931" s="477"/>
      <c r="IYH931" s="477"/>
      <c r="IYI931" s="477"/>
      <c r="IYJ931" s="477"/>
      <c r="IYK931" s="477"/>
      <c r="IYL931" s="477"/>
      <c r="IYM931" s="477"/>
      <c r="IYN931" s="477"/>
      <c r="IYO931" s="477"/>
      <c r="IYP931" s="477"/>
      <c r="IYQ931" s="477"/>
      <c r="IYR931" s="477"/>
      <c r="IYS931" s="477"/>
      <c r="IYT931" s="477"/>
      <c r="IYU931" s="477"/>
      <c r="IYV931" s="477"/>
      <c r="IYW931" s="477"/>
      <c r="IYX931" s="477"/>
      <c r="IYY931" s="477"/>
      <c r="IYZ931" s="477"/>
      <c r="IZA931" s="477"/>
      <c r="IZB931" s="477"/>
      <c r="IZC931" s="477"/>
      <c r="IZD931" s="477"/>
      <c r="IZE931" s="477"/>
      <c r="IZF931" s="477"/>
      <c r="IZG931" s="477"/>
      <c r="IZH931" s="477"/>
      <c r="IZI931" s="477"/>
      <c r="IZJ931" s="477"/>
      <c r="IZK931" s="477"/>
      <c r="IZL931" s="477"/>
      <c r="IZM931" s="477"/>
      <c r="IZN931" s="477"/>
      <c r="IZO931" s="477"/>
      <c r="IZP931" s="477"/>
      <c r="IZQ931" s="477"/>
      <c r="IZR931" s="477"/>
      <c r="IZS931" s="477"/>
      <c r="IZT931" s="477"/>
      <c r="IZU931" s="477"/>
      <c r="IZV931" s="477"/>
      <c r="IZW931" s="477"/>
      <c r="IZX931" s="477"/>
      <c r="IZY931" s="477"/>
      <c r="IZZ931" s="477"/>
      <c r="JAA931" s="477"/>
      <c r="JAB931" s="477"/>
      <c r="JAC931" s="477"/>
      <c r="JAD931" s="477"/>
      <c r="JAE931" s="477"/>
      <c r="JAF931" s="477"/>
      <c r="JAG931" s="477"/>
      <c r="JAH931" s="477"/>
      <c r="JAI931" s="477"/>
      <c r="JAJ931" s="477"/>
      <c r="JAK931" s="477"/>
      <c r="JAL931" s="477"/>
      <c r="JAM931" s="477"/>
      <c r="JAN931" s="477"/>
      <c r="JAO931" s="477"/>
      <c r="JAP931" s="477"/>
      <c r="JAQ931" s="477"/>
      <c r="JAR931" s="477"/>
      <c r="JAS931" s="477"/>
      <c r="JAT931" s="477"/>
      <c r="JAU931" s="477"/>
      <c r="JAV931" s="477"/>
      <c r="JAW931" s="477"/>
      <c r="JAX931" s="477"/>
      <c r="JAY931" s="477"/>
      <c r="JAZ931" s="477"/>
      <c r="JBA931" s="477"/>
      <c r="JBB931" s="477"/>
      <c r="JBC931" s="477"/>
      <c r="JBD931" s="477"/>
      <c r="JBE931" s="477"/>
      <c r="JBF931" s="477"/>
      <c r="JBG931" s="477"/>
      <c r="JBH931" s="477"/>
      <c r="JBI931" s="477"/>
      <c r="JBJ931" s="477"/>
      <c r="JBK931" s="477"/>
      <c r="JBL931" s="477"/>
      <c r="JBM931" s="477"/>
      <c r="JBN931" s="477"/>
      <c r="JBO931" s="477"/>
      <c r="JBP931" s="477"/>
      <c r="JBQ931" s="477"/>
      <c r="JBR931" s="477"/>
      <c r="JBS931" s="477"/>
      <c r="JBT931" s="477"/>
      <c r="JBU931" s="477"/>
      <c r="JBV931" s="477"/>
      <c r="JBW931" s="477"/>
      <c r="JBX931" s="477"/>
      <c r="JBY931" s="477"/>
      <c r="JBZ931" s="477"/>
      <c r="JCA931" s="477"/>
      <c r="JCB931" s="477"/>
      <c r="JCC931" s="477"/>
      <c r="JCD931" s="477"/>
      <c r="JCE931" s="477"/>
      <c r="JCF931" s="477"/>
      <c r="JCG931" s="477"/>
      <c r="JCH931" s="477"/>
      <c r="JCI931" s="477"/>
      <c r="JCJ931" s="477"/>
      <c r="JCK931" s="477"/>
      <c r="JCL931" s="477"/>
      <c r="JCM931" s="477"/>
      <c r="JCN931" s="477"/>
      <c r="JCO931" s="477"/>
      <c r="JCP931" s="477"/>
      <c r="JCQ931" s="477"/>
      <c r="JCR931" s="477"/>
      <c r="JCS931" s="477"/>
      <c r="JCT931" s="477"/>
      <c r="JCU931" s="477"/>
      <c r="JCV931" s="477"/>
      <c r="JCW931" s="477"/>
      <c r="JCX931" s="477"/>
      <c r="JCY931" s="477"/>
      <c r="JCZ931" s="477"/>
      <c r="JDA931" s="477"/>
      <c r="JDB931" s="477"/>
      <c r="JDC931" s="477"/>
      <c r="JDD931" s="477"/>
      <c r="JDE931" s="477"/>
      <c r="JDF931" s="477"/>
      <c r="JDG931" s="477"/>
      <c r="JDH931" s="477"/>
      <c r="JDI931" s="477"/>
      <c r="JDJ931" s="477"/>
      <c r="JDK931" s="477"/>
      <c r="JDL931" s="477"/>
      <c r="JDM931" s="477"/>
      <c r="JDN931" s="477"/>
      <c r="JDO931" s="477"/>
      <c r="JDP931" s="477"/>
      <c r="JDQ931" s="477"/>
      <c r="JDR931" s="477"/>
      <c r="JDS931" s="477"/>
      <c r="JDT931" s="477"/>
      <c r="JDU931" s="477"/>
      <c r="JDV931" s="477"/>
      <c r="JDW931" s="477"/>
      <c r="JDX931" s="477"/>
      <c r="JDY931" s="477"/>
      <c r="JDZ931" s="477"/>
      <c r="JEA931" s="477"/>
      <c r="JEB931" s="477"/>
      <c r="JEC931" s="477"/>
      <c r="JED931" s="477"/>
      <c r="JEE931" s="477"/>
      <c r="JEF931" s="477"/>
      <c r="JEG931" s="477"/>
      <c r="JEH931" s="477"/>
      <c r="JEI931" s="477"/>
      <c r="JEJ931" s="477"/>
      <c r="JEK931" s="477"/>
      <c r="JEL931" s="477"/>
      <c r="JEM931" s="477"/>
      <c r="JEN931" s="477"/>
      <c r="JEO931" s="477"/>
      <c r="JEP931" s="477"/>
      <c r="JEQ931" s="477"/>
      <c r="JER931" s="477"/>
      <c r="JES931" s="477"/>
      <c r="JET931" s="477"/>
      <c r="JEU931" s="477"/>
      <c r="JEV931" s="477"/>
      <c r="JEW931" s="477"/>
      <c r="JEX931" s="477"/>
      <c r="JEY931" s="477"/>
      <c r="JEZ931" s="477"/>
      <c r="JFA931" s="477"/>
      <c r="JFB931" s="477"/>
      <c r="JFC931" s="477"/>
      <c r="JFD931" s="477"/>
      <c r="JFE931" s="477"/>
      <c r="JFF931" s="477"/>
      <c r="JFG931" s="477"/>
      <c r="JFH931" s="477"/>
      <c r="JFI931" s="477"/>
      <c r="JFJ931" s="477"/>
      <c r="JFK931" s="477"/>
      <c r="JFL931" s="477"/>
      <c r="JFM931" s="477"/>
      <c r="JFN931" s="477"/>
      <c r="JFO931" s="477"/>
      <c r="JFP931" s="477"/>
      <c r="JFQ931" s="477"/>
      <c r="JFR931" s="477"/>
      <c r="JFS931" s="477"/>
      <c r="JFT931" s="477"/>
      <c r="JFU931" s="477"/>
      <c r="JFV931" s="477"/>
      <c r="JFW931" s="477"/>
      <c r="JFX931" s="477"/>
      <c r="JFY931" s="477"/>
      <c r="JFZ931" s="477"/>
      <c r="JGA931" s="477"/>
      <c r="JGB931" s="477"/>
      <c r="JGC931" s="477"/>
      <c r="JGD931" s="477"/>
      <c r="JGE931" s="477"/>
      <c r="JGF931" s="477"/>
      <c r="JGG931" s="477"/>
      <c r="JGH931" s="477"/>
      <c r="JGI931" s="477"/>
      <c r="JGJ931" s="477"/>
      <c r="JGK931" s="477"/>
      <c r="JGL931" s="477"/>
      <c r="JGM931" s="477"/>
      <c r="JGN931" s="477"/>
      <c r="JGO931" s="477"/>
      <c r="JGP931" s="477"/>
      <c r="JGQ931" s="477"/>
      <c r="JGR931" s="477"/>
      <c r="JGS931" s="477"/>
      <c r="JGT931" s="477"/>
      <c r="JGU931" s="477"/>
      <c r="JGV931" s="477"/>
      <c r="JGW931" s="477"/>
      <c r="JGX931" s="477"/>
      <c r="JGY931" s="477"/>
      <c r="JGZ931" s="477"/>
      <c r="JHA931" s="477"/>
      <c r="JHB931" s="477"/>
      <c r="JHC931" s="477"/>
      <c r="JHD931" s="477"/>
      <c r="JHE931" s="477"/>
      <c r="JHF931" s="477"/>
      <c r="JHG931" s="477"/>
      <c r="JHH931" s="477"/>
      <c r="JHI931" s="477"/>
      <c r="JHJ931" s="477"/>
      <c r="JHK931" s="477"/>
      <c r="JHL931" s="477"/>
      <c r="JHM931" s="477"/>
      <c r="JHN931" s="477"/>
      <c r="JHO931" s="477"/>
      <c r="JHP931" s="477"/>
      <c r="JHQ931" s="477"/>
      <c r="JHR931" s="477"/>
      <c r="JHS931" s="477"/>
      <c r="JHT931" s="477"/>
      <c r="JHU931" s="477"/>
      <c r="JHV931" s="477"/>
      <c r="JHW931" s="477"/>
      <c r="JHX931" s="477"/>
      <c r="JHY931" s="477"/>
      <c r="JHZ931" s="477"/>
      <c r="JIA931" s="477"/>
      <c r="JIB931" s="477"/>
      <c r="JIC931" s="477"/>
      <c r="JID931" s="477"/>
      <c r="JIE931" s="477"/>
      <c r="JIF931" s="477"/>
      <c r="JIG931" s="477"/>
      <c r="JIH931" s="477"/>
      <c r="JII931" s="477"/>
      <c r="JIJ931" s="477"/>
      <c r="JIK931" s="477"/>
      <c r="JIL931" s="477"/>
      <c r="JIM931" s="477"/>
      <c r="JIN931" s="477"/>
      <c r="JIO931" s="477"/>
      <c r="JIP931" s="477"/>
      <c r="JIQ931" s="477"/>
      <c r="JIR931" s="477"/>
      <c r="JIS931" s="477"/>
      <c r="JIT931" s="477"/>
      <c r="JIU931" s="477"/>
      <c r="JIV931" s="477"/>
      <c r="JIW931" s="477"/>
      <c r="JIX931" s="477"/>
      <c r="JIY931" s="477"/>
      <c r="JIZ931" s="477"/>
      <c r="JJA931" s="477"/>
      <c r="JJB931" s="477"/>
      <c r="JJC931" s="477"/>
      <c r="JJD931" s="477"/>
      <c r="JJE931" s="477"/>
      <c r="JJF931" s="477"/>
      <c r="JJG931" s="477"/>
      <c r="JJH931" s="477"/>
      <c r="JJI931" s="477"/>
      <c r="JJJ931" s="477"/>
      <c r="JJK931" s="477"/>
      <c r="JJL931" s="477"/>
      <c r="JJM931" s="477"/>
      <c r="JJN931" s="477"/>
      <c r="JJO931" s="477"/>
      <c r="JJP931" s="477"/>
      <c r="JJQ931" s="477"/>
      <c r="JJR931" s="477"/>
      <c r="JJS931" s="477"/>
      <c r="JJT931" s="477"/>
      <c r="JJU931" s="477"/>
      <c r="JJV931" s="477"/>
      <c r="JJW931" s="477"/>
      <c r="JJX931" s="477"/>
      <c r="JJY931" s="477"/>
      <c r="JJZ931" s="477"/>
      <c r="JKA931" s="477"/>
      <c r="JKB931" s="477"/>
      <c r="JKC931" s="477"/>
      <c r="JKD931" s="477"/>
      <c r="JKE931" s="477"/>
      <c r="JKF931" s="477"/>
      <c r="JKG931" s="477"/>
      <c r="JKH931" s="477"/>
      <c r="JKI931" s="477"/>
      <c r="JKJ931" s="477"/>
      <c r="JKK931" s="477"/>
      <c r="JKL931" s="477"/>
      <c r="JKM931" s="477"/>
      <c r="JKN931" s="477"/>
      <c r="JKO931" s="477"/>
      <c r="JKP931" s="477"/>
      <c r="JKQ931" s="477"/>
      <c r="JKR931" s="477"/>
      <c r="JKS931" s="477"/>
      <c r="JKT931" s="477"/>
      <c r="JKU931" s="477"/>
      <c r="JKV931" s="477"/>
      <c r="JKW931" s="477"/>
      <c r="JKX931" s="477"/>
      <c r="JKY931" s="477"/>
      <c r="JKZ931" s="477"/>
      <c r="JLA931" s="477"/>
      <c r="JLB931" s="477"/>
      <c r="JLC931" s="477"/>
      <c r="JLD931" s="477"/>
      <c r="JLE931" s="477"/>
      <c r="JLF931" s="477"/>
      <c r="JLG931" s="477"/>
      <c r="JLH931" s="477"/>
      <c r="JLI931" s="477"/>
      <c r="JLJ931" s="477"/>
      <c r="JLK931" s="477"/>
      <c r="JLL931" s="477"/>
      <c r="JLM931" s="477"/>
      <c r="JLN931" s="477"/>
      <c r="JLO931" s="477"/>
      <c r="JLP931" s="477"/>
      <c r="JLQ931" s="477"/>
      <c r="JLR931" s="477"/>
      <c r="JLS931" s="477"/>
      <c r="JLT931" s="477"/>
      <c r="JLU931" s="477"/>
      <c r="JLV931" s="477"/>
      <c r="JLW931" s="477"/>
      <c r="JLX931" s="477"/>
      <c r="JLY931" s="477"/>
      <c r="JLZ931" s="477"/>
      <c r="JMA931" s="477"/>
      <c r="JMB931" s="477"/>
      <c r="JMC931" s="477"/>
      <c r="JMD931" s="477"/>
      <c r="JME931" s="477"/>
      <c r="JMF931" s="477"/>
      <c r="JMG931" s="477"/>
      <c r="JMH931" s="477"/>
      <c r="JMI931" s="477"/>
      <c r="JMJ931" s="477"/>
      <c r="JMK931" s="477"/>
      <c r="JML931" s="477"/>
      <c r="JMM931" s="477"/>
      <c r="JMN931" s="477"/>
      <c r="JMO931" s="477"/>
      <c r="JMP931" s="477"/>
      <c r="JMQ931" s="477"/>
      <c r="JMR931" s="477"/>
      <c r="JMS931" s="477"/>
      <c r="JMT931" s="477"/>
      <c r="JMU931" s="477"/>
      <c r="JMV931" s="477"/>
      <c r="JMW931" s="477"/>
      <c r="JMX931" s="477"/>
      <c r="JMY931" s="477"/>
      <c r="JMZ931" s="477"/>
      <c r="JNA931" s="477"/>
      <c r="JNB931" s="477"/>
      <c r="JNC931" s="477"/>
      <c r="JND931" s="477"/>
      <c r="JNE931" s="477"/>
      <c r="JNF931" s="477"/>
      <c r="JNG931" s="477"/>
      <c r="JNH931" s="477"/>
      <c r="JNI931" s="477"/>
      <c r="JNJ931" s="477"/>
      <c r="JNK931" s="477"/>
      <c r="JNL931" s="477"/>
      <c r="JNM931" s="477"/>
      <c r="JNN931" s="477"/>
      <c r="JNO931" s="477"/>
      <c r="JNP931" s="477"/>
      <c r="JNQ931" s="477"/>
      <c r="JNR931" s="477"/>
      <c r="JNS931" s="477"/>
      <c r="JNT931" s="477"/>
      <c r="JNU931" s="477"/>
      <c r="JNV931" s="477"/>
      <c r="JNW931" s="477"/>
      <c r="JNX931" s="477"/>
      <c r="JNY931" s="477"/>
      <c r="JNZ931" s="477"/>
      <c r="JOA931" s="477"/>
      <c r="JOB931" s="477"/>
      <c r="JOC931" s="477"/>
      <c r="JOD931" s="477"/>
      <c r="JOE931" s="477"/>
      <c r="JOF931" s="477"/>
      <c r="JOG931" s="477"/>
      <c r="JOH931" s="477"/>
      <c r="JOI931" s="477"/>
      <c r="JOJ931" s="477"/>
      <c r="JOK931" s="477"/>
      <c r="JOL931" s="477"/>
      <c r="JOM931" s="477"/>
      <c r="JON931" s="477"/>
      <c r="JOO931" s="477"/>
      <c r="JOP931" s="477"/>
      <c r="JOQ931" s="477"/>
      <c r="JOR931" s="477"/>
      <c r="JOS931" s="477"/>
      <c r="JOT931" s="477"/>
      <c r="JOU931" s="477"/>
      <c r="JOV931" s="477"/>
      <c r="JOW931" s="477"/>
      <c r="JOX931" s="477"/>
      <c r="JOY931" s="477"/>
      <c r="JOZ931" s="477"/>
      <c r="JPA931" s="477"/>
      <c r="JPB931" s="477"/>
      <c r="JPC931" s="477"/>
      <c r="JPD931" s="477"/>
      <c r="JPE931" s="477"/>
      <c r="JPF931" s="477"/>
      <c r="JPG931" s="477"/>
      <c r="JPH931" s="477"/>
      <c r="JPI931" s="477"/>
      <c r="JPJ931" s="477"/>
      <c r="JPK931" s="477"/>
      <c r="JPL931" s="477"/>
      <c r="JPM931" s="477"/>
      <c r="JPN931" s="477"/>
      <c r="JPO931" s="477"/>
      <c r="JPP931" s="477"/>
      <c r="JPQ931" s="477"/>
      <c r="JPR931" s="477"/>
      <c r="JPS931" s="477"/>
      <c r="JPT931" s="477"/>
      <c r="JPU931" s="477"/>
      <c r="JPV931" s="477"/>
      <c r="JPW931" s="477"/>
      <c r="JPX931" s="477"/>
      <c r="JPY931" s="477"/>
      <c r="JPZ931" s="477"/>
      <c r="JQA931" s="477"/>
      <c r="JQB931" s="477"/>
      <c r="JQC931" s="477"/>
      <c r="JQD931" s="477"/>
      <c r="JQE931" s="477"/>
      <c r="JQF931" s="477"/>
      <c r="JQG931" s="477"/>
      <c r="JQH931" s="477"/>
      <c r="JQI931" s="477"/>
      <c r="JQJ931" s="477"/>
      <c r="JQK931" s="477"/>
      <c r="JQL931" s="477"/>
      <c r="JQM931" s="477"/>
      <c r="JQN931" s="477"/>
      <c r="JQO931" s="477"/>
      <c r="JQP931" s="477"/>
      <c r="JQQ931" s="477"/>
      <c r="JQR931" s="477"/>
      <c r="JQS931" s="477"/>
      <c r="JQT931" s="477"/>
      <c r="JQU931" s="477"/>
      <c r="JQV931" s="477"/>
      <c r="JQW931" s="477"/>
      <c r="JQX931" s="477"/>
      <c r="JQY931" s="477"/>
      <c r="JQZ931" s="477"/>
      <c r="JRA931" s="477"/>
      <c r="JRB931" s="477"/>
      <c r="JRC931" s="477"/>
      <c r="JRD931" s="477"/>
      <c r="JRE931" s="477"/>
      <c r="JRF931" s="477"/>
      <c r="JRG931" s="477"/>
      <c r="JRH931" s="477"/>
      <c r="JRI931" s="477"/>
      <c r="JRJ931" s="477"/>
      <c r="JRK931" s="477"/>
      <c r="JRL931" s="477"/>
      <c r="JRM931" s="477"/>
      <c r="JRN931" s="477"/>
      <c r="JRO931" s="477"/>
      <c r="JRP931" s="477"/>
      <c r="JRQ931" s="477"/>
      <c r="JRR931" s="477"/>
      <c r="JRS931" s="477"/>
      <c r="JRT931" s="477"/>
      <c r="JRU931" s="477"/>
      <c r="JRV931" s="477"/>
      <c r="JRW931" s="477"/>
      <c r="JRX931" s="477"/>
      <c r="JRY931" s="477"/>
      <c r="JRZ931" s="477"/>
      <c r="JSA931" s="477"/>
      <c r="JSB931" s="477"/>
      <c r="JSC931" s="477"/>
      <c r="JSD931" s="477"/>
      <c r="JSE931" s="477"/>
      <c r="JSF931" s="477"/>
      <c r="JSG931" s="477"/>
      <c r="JSH931" s="477"/>
      <c r="JSI931" s="477"/>
      <c r="JSJ931" s="477"/>
      <c r="JSK931" s="477"/>
      <c r="JSL931" s="477"/>
      <c r="JSM931" s="477"/>
      <c r="JSN931" s="477"/>
      <c r="JSO931" s="477"/>
      <c r="JSP931" s="477"/>
      <c r="JSQ931" s="477"/>
      <c r="JSR931" s="477"/>
      <c r="JSS931" s="477"/>
      <c r="JST931" s="477"/>
      <c r="JSU931" s="477"/>
      <c r="JSV931" s="477"/>
      <c r="JSW931" s="477"/>
      <c r="JSX931" s="477"/>
      <c r="JSY931" s="477"/>
      <c r="JSZ931" s="477"/>
      <c r="JTA931" s="477"/>
      <c r="JTB931" s="477"/>
      <c r="JTC931" s="477"/>
      <c r="JTD931" s="477"/>
      <c r="JTE931" s="477"/>
      <c r="JTF931" s="477"/>
      <c r="JTG931" s="477"/>
      <c r="JTH931" s="477"/>
      <c r="JTI931" s="477"/>
      <c r="JTJ931" s="477"/>
      <c r="JTK931" s="477"/>
      <c r="JTL931" s="477"/>
      <c r="JTM931" s="477"/>
      <c r="JTN931" s="477"/>
      <c r="JTO931" s="477"/>
      <c r="JTP931" s="477"/>
      <c r="JTQ931" s="477"/>
      <c r="JTR931" s="477"/>
      <c r="JTS931" s="477"/>
      <c r="JTT931" s="477"/>
      <c r="JTU931" s="477"/>
      <c r="JTV931" s="477"/>
      <c r="JTW931" s="477"/>
      <c r="JTX931" s="477"/>
      <c r="JTY931" s="477"/>
      <c r="JTZ931" s="477"/>
      <c r="JUA931" s="477"/>
      <c r="JUB931" s="477"/>
      <c r="JUC931" s="477"/>
      <c r="JUD931" s="477"/>
      <c r="JUE931" s="477"/>
      <c r="JUF931" s="477"/>
      <c r="JUG931" s="477"/>
      <c r="JUH931" s="477"/>
      <c r="JUI931" s="477"/>
      <c r="JUJ931" s="477"/>
      <c r="JUK931" s="477"/>
      <c r="JUL931" s="477"/>
      <c r="JUM931" s="477"/>
      <c r="JUN931" s="477"/>
      <c r="JUO931" s="477"/>
      <c r="JUP931" s="477"/>
      <c r="JUQ931" s="477"/>
      <c r="JUR931" s="477"/>
      <c r="JUS931" s="477"/>
      <c r="JUT931" s="477"/>
      <c r="JUU931" s="477"/>
      <c r="JUV931" s="477"/>
      <c r="JUW931" s="477"/>
      <c r="JUX931" s="477"/>
      <c r="JUY931" s="477"/>
      <c r="JUZ931" s="477"/>
      <c r="JVA931" s="477"/>
      <c r="JVB931" s="477"/>
      <c r="JVC931" s="477"/>
      <c r="JVD931" s="477"/>
      <c r="JVE931" s="477"/>
      <c r="JVF931" s="477"/>
      <c r="JVG931" s="477"/>
      <c r="JVH931" s="477"/>
      <c r="JVI931" s="477"/>
      <c r="JVJ931" s="477"/>
      <c r="JVK931" s="477"/>
      <c r="JVL931" s="477"/>
      <c r="JVM931" s="477"/>
      <c r="JVN931" s="477"/>
      <c r="JVO931" s="477"/>
      <c r="JVP931" s="477"/>
      <c r="JVQ931" s="477"/>
      <c r="JVR931" s="477"/>
      <c r="JVS931" s="477"/>
      <c r="JVT931" s="477"/>
      <c r="JVU931" s="477"/>
      <c r="JVV931" s="477"/>
      <c r="JVW931" s="477"/>
      <c r="JVX931" s="477"/>
      <c r="JVY931" s="477"/>
      <c r="JVZ931" s="477"/>
      <c r="JWA931" s="477"/>
      <c r="JWB931" s="477"/>
      <c r="JWC931" s="477"/>
      <c r="JWD931" s="477"/>
      <c r="JWE931" s="477"/>
      <c r="JWF931" s="477"/>
      <c r="JWG931" s="477"/>
      <c r="JWH931" s="477"/>
      <c r="JWI931" s="477"/>
      <c r="JWJ931" s="477"/>
      <c r="JWK931" s="477"/>
      <c r="JWL931" s="477"/>
      <c r="JWM931" s="477"/>
      <c r="JWN931" s="477"/>
      <c r="JWO931" s="477"/>
      <c r="JWP931" s="477"/>
      <c r="JWQ931" s="477"/>
      <c r="JWR931" s="477"/>
      <c r="JWS931" s="477"/>
      <c r="JWT931" s="477"/>
      <c r="JWU931" s="477"/>
      <c r="JWV931" s="477"/>
      <c r="JWW931" s="477"/>
      <c r="JWX931" s="477"/>
      <c r="JWY931" s="477"/>
      <c r="JWZ931" s="477"/>
      <c r="JXA931" s="477"/>
      <c r="JXB931" s="477"/>
      <c r="JXC931" s="477"/>
      <c r="JXD931" s="477"/>
      <c r="JXE931" s="477"/>
      <c r="JXF931" s="477"/>
      <c r="JXG931" s="477"/>
      <c r="JXH931" s="477"/>
      <c r="JXI931" s="477"/>
      <c r="JXJ931" s="477"/>
      <c r="JXK931" s="477"/>
      <c r="JXL931" s="477"/>
      <c r="JXM931" s="477"/>
      <c r="JXN931" s="477"/>
      <c r="JXO931" s="477"/>
      <c r="JXP931" s="477"/>
      <c r="JXQ931" s="477"/>
      <c r="JXR931" s="477"/>
      <c r="JXS931" s="477"/>
      <c r="JXT931" s="477"/>
      <c r="JXU931" s="477"/>
      <c r="JXV931" s="477"/>
      <c r="JXW931" s="477"/>
      <c r="JXX931" s="477"/>
      <c r="JXY931" s="477"/>
      <c r="JXZ931" s="477"/>
      <c r="JYA931" s="477"/>
      <c r="JYB931" s="477"/>
      <c r="JYC931" s="477"/>
      <c r="JYD931" s="477"/>
      <c r="JYE931" s="477"/>
      <c r="JYF931" s="477"/>
      <c r="JYG931" s="477"/>
      <c r="JYH931" s="477"/>
      <c r="JYI931" s="477"/>
      <c r="JYJ931" s="477"/>
      <c r="JYK931" s="477"/>
      <c r="JYL931" s="477"/>
      <c r="JYM931" s="477"/>
      <c r="JYN931" s="477"/>
      <c r="JYO931" s="477"/>
      <c r="JYP931" s="477"/>
      <c r="JYQ931" s="477"/>
      <c r="JYR931" s="477"/>
      <c r="JYS931" s="477"/>
      <c r="JYT931" s="477"/>
      <c r="JYU931" s="477"/>
      <c r="JYV931" s="477"/>
      <c r="JYW931" s="477"/>
      <c r="JYX931" s="477"/>
      <c r="JYY931" s="477"/>
      <c r="JYZ931" s="477"/>
      <c r="JZA931" s="477"/>
      <c r="JZB931" s="477"/>
      <c r="JZC931" s="477"/>
      <c r="JZD931" s="477"/>
      <c r="JZE931" s="477"/>
      <c r="JZF931" s="477"/>
      <c r="JZG931" s="477"/>
      <c r="JZH931" s="477"/>
      <c r="JZI931" s="477"/>
      <c r="JZJ931" s="477"/>
      <c r="JZK931" s="477"/>
      <c r="JZL931" s="477"/>
      <c r="JZM931" s="477"/>
      <c r="JZN931" s="477"/>
      <c r="JZO931" s="477"/>
      <c r="JZP931" s="477"/>
      <c r="JZQ931" s="477"/>
      <c r="JZR931" s="477"/>
      <c r="JZS931" s="477"/>
      <c r="JZT931" s="477"/>
      <c r="JZU931" s="477"/>
      <c r="JZV931" s="477"/>
      <c r="JZW931" s="477"/>
      <c r="JZX931" s="477"/>
      <c r="JZY931" s="477"/>
      <c r="JZZ931" s="477"/>
      <c r="KAA931" s="477"/>
      <c r="KAB931" s="477"/>
      <c r="KAC931" s="477"/>
      <c r="KAD931" s="477"/>
      <c r="KAE931" s="477"/>
      <c r="KAF931" s="477"/>
      <c r="KAG931" s="477"/>
      <c r="KAH931" s="477"/>
      <c r="KAI931" s="477"/>
      <c r="KAJ931" s="477"/>
      <c r="KAK931" s="477"/>
      <c r="KAL931" s="477"/>
      <c r="KAM931" s="477"/>
      <c r="KAN931" s="477"/>
      <c r="KAO931" s="477"/>
      <c r="KAP931" s="477"/>
      <c r="KAQ931" s="477"/>
      <c r="KAR931" s="477"/>
      <c r="KAS931" s="477"/>
      <c r="KAT931" s="477"/>
      <c r="KAU931" s="477"/>
      <c r="KAV931" s="477"/>
      <c r="KAW931" s="477"/>
      <c r="KAX931" s="477"/>
      <c r="KAY931" s="477"/>
      <c r="KAZ931" s="477"/>
      <c r="KBA931" s="477"/>
      <c r="KBB931" s="477"/>
      <c r="KBC931" s="477"/>
      <c r="KBD931" s="477"/>
      <c r="KBE931" s="477"/>
      <c r="KBF931" s="477"/>
      <c r="KBG931" s="477"/>
      <c r="KBH931" s="477"/>
      <c r="KBI931" s="477"/>
      <c r="KBJ931" s="477"/>
      <c r="KBK931" s="477"/>
      <c r="KBL931" s="477"/>
      <c r="KBM931" s="477"/>
      <c r="KBN931" s="477"/>
      <c r="KBO931" s="477"/>
      <c r="KBP931" s="477"/>
      <c r="KBQ931" s="477"/>
      <c r="KBR931" s="477"/>
      <c r="KBS931" s="477"/>
      <c r="KBT931" s="477"/>
      <c r="KBU931" s="477"/>
      <c r="KBV931" s="477"/>
      <c r="KBW931" s="477"/>
      <c r="KBX931" s="477"/>
      <c r="KBY931" s="477"/>
      <c r="KBZ931" s="477"/>
      <c r="KCA931" s="477"/>
      <c r="KCB931" s="477"/>
      <c r="KCC931" s="477"/>
      <c r="KCD931" s="477"/>
      <c r="KCE931" s="477"/>
      <c r="KCF931" s="477"/>
      <c r="KCG931" s="477"/>
      <c r="KCH931" s="477"/>
      <c r="KCI931" s="477"/>
      <c r="KCJ931" s="477"/>
      <c r="KCK931" s="477"/>
      <c r="KCL931" s="477"/>
      <c r="KCM931" s="477"/>
      <c r="KCN931" s="477"/>
      <c r="KCO931" s="477"/>
      <c r="KCP931" s="477"/>
      <c r="KCQ931" s="477"/>
      <c r="KCR931" s="477"/>
      <c r="KCS931" s="477"/>
      <c r="KCT931" s="477"/>
      <c r="KCU931" s="477"/>
      <c r="KCV931" s="477"/>
      <c r="KCW931" s="477"/>
      <c r="KCX931" s="477"/>
      <c r="KCY931" s="477"/>
      <c r="KCZ931" s="477"/>
      <c r="KDA931" s="477"/>
      <c r="KDB931" s="477"/>
      <c r="KDC931" s="477"/>
      <c r="KDD931" s="477"/>
      <c r="KDE931" s="477"/>
      <c r="KDF931" s="477"/>
      <c r="KDG931" s="477"/>
      <c r="KDH931" s="477"/>
      <c r="KDI931" s="477"/>
      <c r="KDJ931" s="477"/>
      <c r="KDK931" s="477"/>
      <c r="KDL931" s="477"/>
      <c r="KDM931" s="477"/>
      <c r="KDN931" s="477"/>
      <c r="KDO931" s="477"/>
      <c r="KDP931" s="477"/>
      <c r="KDQ931" s="477"/>
      <c r="KDR931" s="477"/>
      <c r="KDS931" s="477"/>
      <c r="KDT931" s="477"/>
      <c r="KDU931" s="477"/>
      <c r="KDV931" s="477"/>
      <c r="KDW931" s="477"/>
      <c r="KDX931" s="477"/>
      <c r="KDY931" s="477"/>
      <c r="KDZ931" s="477"/>
      <c r="KEA931" s="477"/>
      <c r="KEB931" s="477"/>
      <c r="KEC931" s="477"/>
      <c r="KED931" s="477"/>
      <c r="KEE931" s="477"/>
      <c r="KEF931" s="477"/>
      <c r="KEG931" s="477"/>
      <c r="KEH931" s="477"/>
      <c r="KEI931" s="477"/>
      <c r="KEJ931" s="477"/>
      <c r="KEK931" s="477"/>
      <c r="KEL931" s="477"/>
      <c r="KEM931" s="477"/>
      <c r="KEN931" s="477"/>
      <c r="KEO931" s="477"/>
      <c r="KEP931" s="477"/>
      <c r="KEQ931" s="477"/>
      <c r="KER931" s="477"/>
      <c r="KES931" s="477"/>
      <c r="KET931" s="477"/>
      <c r="KEU931" s="477"/>
      <c r="KEV931" s="477"/>
      <c r="KEW931" s="477"/>
      <c r="KEX931" s="477"/>
      <c r="KEY931" s="477"/>
      <c r="KEZ931" s="477"/>
      <c r="KFA931" s="477"/>
      <c r="KFB931" s="477"/>
      <c r="KFC931" s="477"/>
      <c r="KFD931" s="477"/>
      <c r="KFE931" s="477"/>
      <c r="KFF931" s="477"/>
      <c r="KFG931" s="477"/>
      <c r="KFH931" s="477"/>
      <c r="KFI931" s="477"/>
      <c r="KFJ931" s="477"/>
      <c r="KFK931" s="477"/>
      <c r="KFL931" s="477"/>
      <c r="KFM931" s="477"/>
      <c r="KFN931" s="477"/>
      <c r="KFO931" s="477"/>
      <c r="KFP931" s="477"/>
      <c r="KFQ931" s="477"/>
      <c r="KFR931" s="477"/>
      <c r="KFS931" s="477"/>
      <c r="KFT931" s="477"/>
      <c r="KFU931" s="477"/>
      <c r="KFV931" s="477"/>
      <c r="KFW931" s="477"/>
      <c r="KFX931" s="477"/>
      <c r="KFY931" s="477"/>
      <c r="KFZ931" s="477"/>
      <c r="KGA931" s="477"/>
      <c r="KGB931" s="477"/>
      <c r="KGC931" s="477"/>
      <c r="KGD931" s="477"/>
      <c r="KGE931" s="477"/>
      <c r="KGF931" s="477"/>
      <c r="KGG931" s="477"/>
      <c r="KGH931" s="477"/>
      <c r="KGI931" s="477"/>
      <c r="KGJ931" s="477"/>
      <c r="KGK931" s="477"/>
      <c r="KGL931" s="477"/>
      <c r="KGM931" s="477"/>
      <c r="KGN931" s="477"/>
      <c r="KGO931" s="477"/>
      <c r="KGP931" s="477"/>
      <c r="KGQ931" s="477"/>
      <c r="KGR931" s="477"/>
      <c r="KGS931" s="477"/>
      <c r="KGT931" s="477"/>
      <c r="KGU931" s="477"/>
      <c r="KGV931" s="477"/>
      <c r="KGW931" s="477"/>
      <c r="KGX931" s="477"/>
      <c r="KGY931" s="477"/>
      <c r="KGZ931" s="477"/>
      <c r="KHA931" s="477"/>
      <c r="KHB931" s="477"/>
      <c r="KHC931" s="477"/>
      <c r="KHD931" s="477"/>
      <c r="KHE931" s="477"/>
      <c r="KHF931" s="477"/>
      <c r="KHG931" s="477"/>
      <c r="KHH931" s="477"/>
      <c r="KHI931" s="477"/>
      <c r="KHJ931" s="477"/>
      <c r="KHK931" s="477"/>
      <c r="KHL931" s="477"/>
      <c r="KHM931" s="477"/>
      <c r="KHN931" s="477"/>
      <c r="KHO931" s="477"/>
      <c r="KHP931" s="477"/>
      <c r="KHQ931" s="477"/>
      <c r="KHR931" s="477"/>
      <c r="KHS931" s="477"/>
      <c r="KHT931" s="477"/>
      <c r="KHU931" s="477"/>
      <c r="KHV931" s="477"/>
      <c r="KHW931" s="477"/>
      <c r="KHX931" s="477"/>
      <c r="KHY931" s="477"/>
      <c r="KHZ931" s="477"/>
      <c r="KIA931" s="477"/>
      <c r="KIB931" s="477"/>
      <c r="KIC931" s="477"/>
      <c r="KID931" s="477"/>
      <c r="KIE931" s="477"/>
      <c r="KIF931" s="477"/>
      <c r="KIG931" s="477"/>
      <c r="KIH931" s="477"/>
      <c r="KII931" s="477"/>
      <c r="KIJ931" s="477"/>
      <c r="KIK931" s="477"/>
      <c r="KIL931" s="477"/>
      <c r="KIM931" s="477"/>
      <c r="KIN931" s="477"/>
      <c r="KIO931" s="477"/>
      <c r="KIP931" s="477"/>
      <c r="KIQ931" s="477"/>
      <c r="KIR931" s="477"/>
      <c r="KIS931" s="477"/>
      <c r="KIT931" s="477"/>
      <c r="KIU931" s="477"/>
      <c r="KIV931" s="477"/>
      <c r="KIW931" s="477"/>
      <c r="KIX931" s="477"/>
      <c r="KIY931" s="477"/>
      <c r="KIZ931" s="477"/>
      <c r="KJA931" s="477"/>
      <c r="KJB931" s="477"/>
      <c r="KJC931" s="477"/>
      <c r="KJD931" s="477"/>
      <c r="KJE931" s="477"/>
      <c r="KJF931" s="477"/>
      <c r="KJG931" s="477"/>
      <c r="KJH931" s="477"/>
      <c r="KJI931" s="477"/>
      <c r="KJJ931" s="477"/>
      <c r="KJK931" s="477"/>
      <c r="KJL931" s="477"/>
      <c r="KJM931" s="477"/>
      <c r="KJN931" s="477"/>
      <c r="KJO931" s="477"/>
      <c r="KJP931" s="477"/>
      <c r="KJQ931" s="477"/>
      <c r="KJR931" s="477"/>
      <c r="KJS931" s="477"/>
      <c r="KJT931" s="477"/>
      <c r="KJU931" s="477"/>
      <c r="KJV931" s="477"/>
      <c r="KJW931" s="477"/>
      <c r="KJX931" s="477"/>
      <c r="KJY931" s="477"/>
      <c r="KJZ931" s="477"/>
      <c r="KKA931" s="477"/>
      <c r="KKB931" s="477"/>
      <c r="KKC931" s="477"/>
      <c r="KKD931" s="477"/>
      <c r="KKE931" s="477"/>
      <c r="KKF931" s="477"/>
      <c r="KKG931" s="477"/>
      <c r="KKH931" s="477"/>
      <c r="KKI931" s="477"/>
      <c r="KKJ931" s="477"/>
      <c r="KKK931" s="477"/>
      <c r="KKL931" s="477"/>
      <c r="KKM931" s="477"/>
      <c r="KKN931" s="477"/>
      <c r="KKO931" s="477"/>
      <c r="KKP931" s="477"/>
      <c r="KKQ931" s="477"/>
      <c r="KKR931" s="477"/>
      <c r="KKS931" s="477"/>
      <c r="KKT931" s="477"/>
      <c r="KKU931" s="477"/>
      <c r="KKV931" s="477"/>
      <c r="KKW931" s="477"/>
      <c r="KKX931" s="477"/>
      <c r="KKY931" s="477"/>
      <c r="KKZ931" s="477"/>
      <c r="KLA931" s="477"/>
      <c r="KLB931" s="477"/>
      <c r="KLC931" s="477"/>
      <c r="KLD931" s="477"/>
      <c r="KLE931" s="477"/>
      <c r="KLF931" s="477"/>
      <c r="KLG931" s="477"/>
      <c r="KLH931" s="477"/>
      <c r="KLI931" s="477"/>
      <c r="KLJ931" s="477"/>
      <c r="KLK931" s="477"/>
      <c r="KLL931" s="477"/>
      <c r="KLM931" s="477"/>
      <c r="KLN931" s="477"/>
      <c r="KLO931" s="477"/>
      <c r="KLP931" s="477"/>
      <c r="KLQ931" s="477"/>
      <c r="KLR931" s="477"/>
      <c r="KLS931" s="477"/>
      <c r="KLT931" s="477"/>
      <c r="KLU931" s="477"/>
      <c r="KLV931" s="477"/>
      <c r="KLW931" s="477"/>
      <c r="KLX931" s="477"/>
      <c r="KLY931" s="477"/>
      <c r="KLZ931" s="477"/>
      <c r="KMA931" s="477"/>
      <c r="KMB931" s="477"/>
      <c r="KMC931" s="477"/>
      <c r="KMD931" s="477"/>
      <c r="KME931" s="477"/>
      <c r="KMF931" s="477"/>
      <c r="KMG931" s="477"/>
      <c r="KMH931" s="477"/>
      <c r="KMI931" s="477"/>
      <c r="KMJ931" s="477"/>
      <c r="KMK931" s="477"/>
      <c r="KML931" s="477"/>
      <c r="KMM931" s="477"/>
      <c r="KMN931" s="477"/>
      <c r="KMO931" s="477"/>
      <c r="KMP931" s="477"/>
      <c r="KMQ931" s="477"/>
      <c r="KMR931" s="477"/>
      <c r="KMS931" s="477"/>
      <c r="KMT931" s="477"/>
      <c r="KMU931" s="477"/>
      <c r="KMV931" s="477"/>
      <c r="KMW931" s="477"/>
      <c r="KMX931" s="477"/>
      <c r="KMY931" s="477"/>
      <c r="KMZ931" s="477"/>
      <c r="KNA931" s="477"/>
      <c r="KNB931" s="477"/>
      <c r="KNC931" s="477"/>
      <c r="KND931" s="477"/>
      <c r="KNE931" s="477"/>
      <c r="KNF931" s="477"/>
      <c r="KNG931" s="477"/>
      <c r="KNH931" s="477"/>
      <c r="KNI931" s="477"/>
      <c r="KNJ931" s="477"/>
      <c r="KNK931" s="477"/>
      <c r="KNL931" s="477"/>
      <c r="KNM931" s="477"/>
      <c r="KNN931" s="477"/>
      <c r="KNO931" s="477"/>
      <c r="KNP931" s="477"/>
      <c r="KNQ931" s="477"/>
      <c r="KNR931" s="477"/>
      <c r="KNS931" s="477"/>
      <c r="KNT931" s="477"/>
      <c r="KNU931" s="477"/>
      <c r="KNV931" s="477"/>
      <c r="KNW931" s="477"/>
      <c r="KNX931" s="477"/>
      <c r="KNY931" s="477"/>
      <c r="KNZ931" s="477"/>
      <c r="KOA931" s="477"/>
      <c r="KOB931" s="477"/>
      <c r="KOC931" s="477"/>
      <c r="KOD931" s="477"/>
      <c r="KOE931" s="477"/>
      <c r="KOF931" s="477"/>
      <c r="KOG931" s="477"/>
      <c r="KOH931" s="477"/>
      <c r="KOI931" s="477"/>
      <c r="KOJ931" s="477"/>
      <c r="KOK931" s="477"/>
      <c r="KOL931" s="477"/>
      <c r="KOM931" s="477"/>
      <c r="KON931" s="477"/>
      <c r="KOO931" s="477"/>
      <c r="KOP931" s="477"/>
      <c r="KOQ931" s="477"/>
      <c r="KOR931" s="477"/>
      <c r="KOS931" s="477"/>
      <c r="KOT931" s="477"/>
      <c r="KOU931" s="477"/>
      <c r="KOV931" s="477"/>
      <c r="KOW931" s="477"/>
      <c r="KOX931" s="477"/>
      <c r="KOY931" s="477"/>
      <c r="KOZ931" s="477"/>
      <c r="KPA931" s="477"/>
      <c r="KPB931" s="477"/>
      <c r="KPC931" s="477"/>
      <c r="KPD931" s="477"/>
      <c r="KPE931" s="477"/>
      <c r="KPF931" s="477"/>
      <c r="KPG931" s="477"/>
      <c r="KPH931" s="477"/>
      <c r="KPI931" s="477"/>
      <c r="KPJ931" s="477"/>
      <c r="KPK931" s="477"/>
      <c r="KPL931" s="477"/>
      <c r="KPM931" s="477"/>
      <c r="KPN931" s="477"/>
      <c r="KPO931" s="477"/>
      <c r="KPP931" s="477"/>
      <c r="KPQ931" s="477"/>
      <c r="KPR931" s="477"/>
      <c r="KPS931" s="477"/>
      <c r="KPT931" s="477"/>
      <c r="KPU931" s="477"/>
      <c r="KPV931" s="477"/>
      <c r="KPW931" s="477"/>
      <c r="KPX931" s="477"/>
      <c r="KPY931" s="477"/>
      <c r="KPZ931" s="477"/>
      <c r="KQA931" s="477"/>
      <c r="KQB931" s="477"/>
      <c r="KQC931" s="477"/>
      <c r="KQD931" s="477"/>
      <c r="KQE931" s="477"/>
      <c r="KQF931" s="477"/>
      <c r="KQG931" s="477"/>
      <c r="KQH931" s="477"/>
      <c r="KQI931" s="477"/>
      <c r="KQJ931" s="477"/>
      <c r="KQK931" s="477"/>
      <c r="KQL931" s="477"/>
      <c r="KQM931" s="477"/>
      <c r="KQN931" s="477"/>
      <c r="KQO931" s="477"/>
      <c r="KQP931" s="477"/>
      <c r="KQQ931" s="477"/>
      <c r="KQR931" s="477"/>
      <c r="KQS931" s="477"/>
      <c r="KQT931" s="477"/>
      <c r="KQU931" s="477"/>
      <c r="KQV931" s="477"/>
      <c r="KQW931" s="477"/>
      <c r="KQX931" s="477"/>
      <c r="KQY931" s="477"/>
      <c r="KQZ931" s="477"/>
      <c r="KRA931" s="477"/>
      <c r="KRB931" s="477"/>
      <c r="KRC931" s="477"/>
      <c r="KRD931" s="477"/>
      <c r="KRE931" s="477"/>
      <c r="KRF931" s="477"/>
      <c r="KRG931" s="477"/>
      <c r="KRH931" s="477"/>
      <c r="KRI931" s="477"/>
      <c r="KRJ931" s="477"/>
      <c r="KRK931" s="477"/>
      <c r="KRL931" s="477"/>
      <c r="KRM931" s="477"/>
      <c r="KRN931" s="477"/>
      <c r="KRO931" s="477"/>
      <c r="KRP931" s="477"/>
      <c r="KRQ931" s="477"/>
      <c r="KRR931" s="477"/>
      <c r="KRS931" s="477"/>
      <c r="KRT931" s="477"/>
      <c r="KRU931" s="477"/>
      <c r="KRV931" s="477"/>
      <c r="KRW931" s="477"/>
      <c r="KRX931" s="477"/>
      <c r="KRY931" s="477"/>
      <c r="KRZ931" s="477"/>
      <c r="KSA931" s="477"/>
      <c r="KSB931" s="477"/>
      <c r="KSC931" s="477"/>
      <c r="KSD931" s="477"/>
      <c r="KSE931" s="477"/>
      <c r="KSF931" s="477"/>
      <c r="KSG931" s="477"/>
      <c r="KSH931" s="477"/>
      <c r="KSI931" s="477"/>
      <c r="KSJ931" s="477"/>
      <c r="KSK931" s="477"/>
      <c r="KSL931" s="477"/>
      <c r="KSM931" s="477"/>
      <c r="KSN931" s="477"/>
      <c r="KSO931" s="477"/>
      <c r="KSP931" s="477"/>
      <c r="KSQ931" s="477"/>
      <c r="KSR931" s="477"/>
      <c r="KSS931" s="477"/>
      <c r="KST931" s="477"/>
      <c r="KSU931" s="477"/>
      <c r="KSV931" s="477"/>
      <c r="KSW931" s="477"/>
      <c r="KSX931" s="477"/>
      <c r="KSY931" s="477"/>
      <c r="KSZ931" s="477"/>
      <c r="KTA931" s="477"/>
      <c r="KTB931" s="477"/>
      <c r="KTC931" s="477"/>
      <c r="KTD931" s="477"/>
      <c r="KTE931" s="477"/>
      <c r="KTF931" s="477"/>
      <c r="KTG931" s="477"/>
      <c r="KTH931" s="477"/>
      <c r="KTI931" s="477"/>
      <c r="KTJ931" s="477"/>
      <c r="KTK931" s="477"/>
      <c r="KTL931" s="477"/>
      <c r="KTM931" s="477"/>
      <c r="KTN931" s="477"/>
      <c r="KTO931" s="477"/>
      <c r="KTP931" s="477"/>
      <c r="KTQ931" s="477"/>
      <c r="KTR931" s="477"/>
      <c r="KTS931" s="477"/>
      <c r="KTT931" s="477"/>
      <c r="KTU931" s="477"/>
      <c r="KTV931" s="477"/>
      <c r="KTW931" s="477"/>
      <c r="KTX931" s="477"/>
      <c r="KTY931" s="477"/>
      <c r="KTZ931" s="477"/>
      <c r="KUA931" s="477"/>
      <c r="KUB931" s="477"/>
      <c r="KUC931" s="477"/>
      <c r="KUD931" s="477"/>
      <c r="KUE931" s="477"/>
      <c r="KUF931" s="477"/>
      <c r="KUG931" s="477"/>
      <c r="KUH931" s="477"/>
      <c r="KUI931" s="477"/>
      <c r="KUJ931" s="477"/>
      <c r="KUK931" s="477"/>
      <c r="KUL931" s="477"/>
      <c r="KUM931" s="477"/>
      <c r="KUN931" s="477"/>
      <c r="KUO931" s="477"/>
      <c r="KUP931" s="477"/>
      <c r="KUQ931" s="477"/>
      <c r="KUR931" s="477"/>
      <c r="KUS931" s="477"/>
      <c r="KUT931" s="477"/>
      <c r="KUU931" s="477"/>
      <c r="KUV931" s="477"/>
      <c r="KUW931" s="477"/>
      <c r="KUX931" s="477"/>
      <c r="KUY931" s="477"/>
      <c r="KUZ931" s="477"/>
      <c r="KVA931" s="477"/>
      <c r="KVB931" s="477"/>
      <c r="KVC931" s="477"/>
      <c r="KVD931" s="477"/>
      <c r="KVE931" s="477"/>
      <c r="KVF931" s="477"/>
      <c r="KVG931" s="477"/>
      <c r="KVH931" s="477"/>
      <c r="KVI931" s="477"/>
      <c r="KVJ931" s="477"/>
      <c r="KVK931" s="477"/>
      <c r="KVL931" s="477"/>
      <c r="KVM931" s="477"/>
      <c r="KVN931" s="477"/>
      <c r="KVO931" s="477"/>
      <c r="KVP931" s="477"/>
      <c r="KVQ931" s="477"/>
      <c r="KVR931" s="477"/>
      <c r="KVS931" s="477"/>
      <c r="KVT931" s="477"/>
      <c r="KVU931" s="477"/>
      <c r="KVV931" s="477"/>
      <c r="KVW931" s="477"/>
      <c r="KVX931" s="477"/>
      <c r="KVY931" s="477"/>
      <c r="KVZ931" s="477"/>
      <c r="KWA931" s="477"/>
      <c r="KWB931" s="477"/>
      <c r="KWC931" s="477"/>
      <c r="KWD931" s="477"/>
      <c r="KWE931" s="477"/>
      <c r="KWF931" s="477"/>
      <c r="KWG931" s="477"/>
      <c r="KWH931" s="477"/>
      <c r="KWI931" s="477"/>
      <c r="KWJ931" s="477"/>
      <c r="KWK931" s="477"/>
      <c r="KWL931" s="477"/>
      <c r="KWM931" s="477"/>
      <c r="KWN931" s="477"/>
      <c r="KWO931" s="477"/>
      <c r="KWP931" s="477"/>
      <c r="KWQ931" s="477"/>
      <c r="KWR931" s="477"/>
      <c r="KWS931" s="477"/>
      <c r="KWT931" s="477"/>
      <c r="KWU931" s="477"/>
      <c r="KWV931" s="477"/>
      <c r="KWW931" s="477"/>
      <c r="KWX931" s="477"/>
      <c r="KWY931" s="477"/>
      <c r="KWZ931" s="477"/>
      <c r="KXA931" s="477"/>
      <c r="KXB931" s="477"/>
      <c r="KXC931" s="477"/>
      <c r="KXD931" s="477"/>
      <c r="KXE931" s="477"/>
      <c r="KXF931" s="477"/>
      <c r="KXG931" s="477"/>
      <c r="KXH931" s="477"/>
      <c r="KXI931" s="477"/>
      <c r="KXJ931" s="477"/>
      <c r="KXK931" s="477"/>
      <c r="KXL931" s="477"/>
      <c r="KXM931" s="477"/>
      <c r="KXN931" s="477"/>
      <c r="KXO931" s="477"/>
      <c r="KXP931" s="477"/>
      <c r="KXQ931" s="477"/>
      <c r="KXR931" s="477"/>
      <c r="KXS931" s="477"/>
      <c r="KXT931" s="477"/>
      <c r="KXU931" s="477"/>
      <c r="KXV931" s="477"/>
      <c r="KXW931" s="477"/>
      <c r="KXX931" s="477"/>
      <c r="KXY931" s="477"/>
      <c r="KXZ931" s="477"/>
      <c r="KYA931" s="477"/>
      <c r="KYB931" s="477"/>
      <c r="KYC931" s="477"/>
      <c r="KYD931" s="477"/>
      <c r="KYE931" s="477"/>
      <c r="KYF931" s="477"/>
      <c r="KYG931" s="477"/>
      <c r="KYH931" s="477"/>
      <c r="KYI931" s="477"/>
      <c r="KYJ931" s="477"/>
      <c r="KYK931" s="477"/>
      <c r="KYL931" s="477"/>
      <c r="KYM931" s="477"/>
      <c r="KYN931" s="477"/>
      <c r="KYO931" s="477"/>
      <c r="KYP931" s="477"/>
      <c r="KYQ931" s="477"/>
      <c r="KYR931" s="477"/>
      <c r="KYS931" s="477"/>
      <c r="KYT931" s="477"/>
      <c r="KYU931" s="477"/>
      <c r="KYV931" s="477"/>
      <c r="KYW931" s="477"/>
      <c r="KYX931" s="477"/>
      <c r="KYY931" s="477"/>
      <c r="KYZ931" s="477"/>
      <c r="KZA931" s="477"/>
      <c r="KZB931" s="477"/>
      <c r="KZC931" s="477"/>
      <c r="KZD931" s="477"/>
      <c r="KZE931" s="477"/>
      <c r="KZF931" s="477"/>
      <c r="KZG931" s="477"/>
      <c r="KZH931" s="477"/>
      <c r="KZI931" s="477"/>
      <c r="KZJ931" s="477"/>
      <c r="KZK931" s="477"/>
      <c r="KZL931" s="477"/>
      <c r="KZM931" s="477"/>
      <c r="KZN931" s="477"/>
      <c r="KZO931" s="477"/>
      <c r="KZP931" s="477"/>
      <c r="KZQ931" s="477"/>
      <c r="KZR931" s="477"/>
      <c r="KZS931" s="477"/>
      <c r="KZT931" s="477"/>
      <c r="KZU931" s="477"/>
      <c r="KZV931" s="477"/>
      <c r="KZW931" s="477"/>
      <c r="KZX931" s="477"/>
      <c r="KZY931" s="477"/>
      <c r="KZZ931" s="477"/>
      <c r="LAA931" s="477"/>
      <c r="LAB931" s="477"/>
      <c r="LAC931" s="477"/>
      <c r="LAD931" s="477"/>
      <c r="LAE931" s="477"/>
      <c r="LAF931" s="477"/>
      <c r="LAG931" s="477"/>
      <c r="LAH931" s="477"/>
      <c r="LAI931" s="477"/>
      <c r="LAJ931" s="477"/>
      <c r="LAK931" s="477"/>
      <c r="LAL931" s="477"/>
      <c r="LAM931" s="477"/>
      <c r="LAN931" s="477"/>
      <c r="LAO931" s="477"/>
      <c r="LAP931" s="477"/>
      <c r="LAQ931" s="477"/>
      <c r="LAR931" s="477"/>
      <c r="LAS931" s="477"/>
      <c r="LAT931" s="477"/>
      <c r="LAU931" s="477"/>
      <c r="LAV931" s="477"/>
      <c r="LAW931" s="477"/>
      <c r="LAX931" s="477"/>
      <c r="LAY931" s="477"/>
      <c r="LAZ931" s="477"/>
      <c r="LBA931" s="477"/>
      <c r="LBB931" s="477"/>
      <c r="LBC931" s="477"/>
      <c r="LBD931" s="477"/>
      <c r="LBE931" s="477"/>
      <c r="LBF931" s="477"/>
      <c r="LBG931" s="477"/>
      <c r="LBH931" s="477"/>
      <c r="LBI931" s="477"/>
      <c r="LBJ931" s="477"/>
      <c r="LBK931" s="477"/>
      <c r="LBL931" s="477"/>
      <c r="LBM931" s="477"/>
      <c r="LBN931" s="477"/>
      <c r="LBO931" s="477"/>
      <c r="LBP931" s="477"/>
      <c r="LBQ931" s="477"/>
      <c r="LBR931" s="477"/>
      <c r="LBS931" s="477"/>
      <c r="LBT931" s="477"/>
      <c r="LBU931" s="477"/>
      <c r="LBV931" s="477"/>
      <c r="LBW931" s="477"/>
      <c r="LBX931" s="477"/>
      <c r="LBY931" s="477"/>
      <c r="LBZ931" s="477"/>
      <c r="LCA931" s="477"/>
      <c r="LCB931" s="477"/>
      <c r="LCC931" s="477"/>
      <c r="LCD931" s="477"/>
      <c r="LCE931" s="477"/>
      <c r="LCF931" s="477"/>
      <c r="LCG931" s="477"/>
      <c r="LCH931" s="477"/>
      <c r="LCI931" s="477"/>
      <c r="LCJ931" s="477"/>
      <c r="LCK931" s="477"/>
      <c r="LCL931" s="477"/>
      <c r="LCM931" s="477"/>
      <c r="LCN931" s="477"/>
      <c r="LCO931" s="477"/>
      <c r="LCP931" s="477"/>
      <c r="LCQ931" s="477"/>
      <c r="LCR931" s="477"/>
      <c r="LCS931" s="477"/>
      <c r="LCT931" s="477"/>
      <c r="LCU931" s="477"/>
      <c r="LCV931" s="477"/>
      <c r="LCW931" s="477"/>
      <c r="LCX931" s="477"/>
      <c r="LCY931" s="477"/>
      <c r="LCZ931" s="477"/>
      <c r="LDA931" s="477"/>
      <c r="LDB931" s="477"/>
      <c r="LDC931" s="477"/>
      <c r="LDD931" s="477"/>
      <c r="LDE931" s="477"/>
      <c r="LDF931" s="477"/>
      <c r="LDG931" s="477"/>
      <c r="LDH931" s="477"/>
      <c r="LDI931" s="477"/>
      <c r="LDJ931" s="477"/>
      <c r="LDK931" s="477"/>
      <c r="LDL931" s="477"/>
      <c r="LDM931" s="477"/>
      <c r="LDN931" s="477"/>
      <c r="LDO931" s="477"/>
      <c r="LDP931" s="477"/>
      <c r="LDQ931" s="477"/>
      <c r="LDR931" s="477"/>
      <c r="LDS931" s="477"/>
      <c r="LDT931" s="477"/>
      <c r="LDU931" s="477"/>
      <c r="LDV931" s="477"/>
      <c r="LDW931" s="477"/>
      <c r="LDX931" s="477"/>
      <c r="LDY931" s="477"/>
      <c r="LDZ931" s="477"/>
      <c r="LEA931" s="477"/>
      <c r="LEB931" s="477"/>
      <c r="LEC931" s="477"/>
      <c r="LED931" s="477"/>
      <c r="LEE931" s="477"/>
      <c r="LEF931" s="477"/>
      <c r="LEG931" s="477"/>
      <c r="LEH931" s="477"/>
      <c r="LEI931" s="477"/>
      <c r="LEJ931" s="477"/>
      <c r="LEK931" s="477"/>
      <c r="LEL931" s="477"/>
      <c r="LEM931" s="477"/>
      <c r="LEN931" s="477"/>
      <c r="LEO931" s="477"/>
      <c r="LEP931" s="477"/>
      <c r="LEQ931" s="477"/>
      <c r="LER931" s="477"/>
      <c r="LES931" s="477"/>
      <c r="LET931" s="477"/>
      <c r="LEU931" s="477"/>
      <c r="LEV931" s="477"/>
      <c r="LEW931" s="477"/>
      <c r="LEX931" s="477"/>
      <c r="LEY931" s="477"/>
      <c r="LEZ931" s="477"/>
      <c r="LFA931" s="477"/>
      <c r="LFB931" s="477"/>
      <c r="LFC931" s="477"/>
      <c r="LFD931" s="477"/>
      <c r="LFE931" s="477"/>
      <c r="LFF931" s="477"/>
      <c r="LFG931" s="477"/>
      <c r="LFH931" s="477"/>
      <c r="LFI931" s="477"/>
      <c r="LFJ931" s="477"/>
      <c r="LFK931" s="477"/>
      <c r="LFL931" s="477"/>
      <c r="LFM931" s="477"/>
      <c r="LFN931" s="477"/>
      <c r="LFO931" s="477"/>
      <c r="LFP931" s="477"/>
      <c r="LFQ931" s="477"/>
      <c r="LFR931" s="477"/>
      <c r="LFS931" s="477"/>
      <c r="LFT931" s="477"/>
      <c r="LFU931" s="477"/>
      <c r="LFV931" s="477"/>
      <c r="LFW931" s="477"/>
      <c r="LFX931" s="477"/>
      <c r="LFY931" s="477"/>
      <c r="LFZ931" s="477"/>
      <c r="LGA931" s="477"/>
      <c r="LGB931" s="477"/>
      <c r="LGC931" s="477"/>
      <c r="LGD931" s="477"/>
      <c r="LGE931" s="477"/>
      <c r="LGF931" s="477"/>
      <c r="LGG931" s="477"/>
      <c r="LGH931" s="477"/>
      <c r="LGI931" s="477"/>
      <c r="LGJ931" s="477"/>
      <c r="LGK931" s="477"/>
      <c r="LGL931" s="477"/>
      <c r="LGM931" s="477"/>
      <c r="LGN931" s="477"/>
      <c r="LGO931" s="477"/>
      <c r="LGP931" s="477"/>
      <c r="LGQ931" s="477"/>
      <c r="LGR931" s="477"/>
      <c r="LGS931" s="477"/>
      <c r="LGT931" s="477"/>
      <c r="LGU931" s="477"/>
      <c r="LGV931" s="477"/>
      <c r="LGW931" s="477"/>
      <c r="LGX931" s="477"/>
      <c r="LGY931" s="477"/>
      <c r="LGZ931" s="477"/>
      <c r="LHA931" s="477"/>
      <c r="LHB931" s="477"/>
      <c r="LHC931" s="477"/>
      <c r="LHD931" s="477"/>
      <c r="LHE931" s="477"/>
      <c r="LHF931" s="477"/>
      <c r="LHG931" s="477"/>
      <c r="LHH931" s="477"/>
      <c r="LHI931" s="477"/>
      <c r="LHJ931" s="477"/>
      <c r="LHK931" s="477"/>
      <c r="LHL931" s="477"/>
      <c r="LHM931" s="477"/>
      <c r="LHN931" s="477"/>
      <c r="LHO931" s="477"/>
      <c r="LHP931" s="477"/>
      <c r="LHQ931" s="477"/>
      <c r="LHR931" s="477"/>
      <c r="LHS931" s="477"/>
      <c r="LHT931" s="477"/>
      <c r="LHU931" s="477"/>
      <c r="LHV931" s="477"/>
      <c r="LHW931" s="477"/>
      <c r="LHX931" s="477"/>
      <c r="LHY931" s="477"/>
      <c r="LHZ931" s="477"/>
      <c r="LIA931" s="477"/>
      <c r="LIB931" s="477"/>
      <c r="LIC931" s="477"/>
      <c r="LID931" s="477"/>
      <c r="LIE931" s="477"/>
      <c r="LIF931" s="477"/>
      <c r="LIG931" s="477"/>
      <c r="LIH931" s="477"/>
      <c r="LII931" s="477"/>
      <c r="LIJ931" s="477"/>
      <c r="LIK931" s="477"/>
      <c r="LIL931" s="477"/>
      <c r="LIM931" s="477"/>
      <c r="LIN931" s="477"/>
      <c r="LIO931" s="477"/>
      <c r="LIP931" s="477"/>
      <c r="LIQ931" s="477"/>
      <c r="LIR931" s="477"/>
      <c r="LIS931" s="477"/>
      <c r="LIT931" s="477"/>
      <c r="LIU931" s="477"/>
      <c r="LIV931" s="477"/>
      <c r="LIW931" s="477"/>
      <c r="LIX931" s="477"/>
      <c r="LIY931" s="477"/>
      <c r="LIZ931" s="477"/>
      <c r="LJA931" s="477"/>
      <c r="LJB931" s="477"/>
      <c r="LJC931" s="477"/>
      <c r="LJD931" s="477"/>
      <c r="LJE931" s="477"/>
      <c r="LJF931" s="477"/>
      <c r="LJG931" s="477"/>
      <c r="LJH931" s="477"/>
      <c r="LJI931" s="477"/>
      <c r="LJJ931" s="477"/>
      <c r="LJK931" s="477"/>
      <c r="LJL931" s="477"/>
      <c r="LJM931" s="477"/>
      <c r="LJN931" s="477"/>
      <c r="LJO931" s="477"/>
      <c r="LJP931" s="477"/>
      <c r="LJQ931" s="477"/>
      <c r="LJR931" s="477"/>
      <c r="LJS931" s="477"/>
      <c r="LJT931" s="477"/>
      <c r="LJU931" s="477"/>
      <c r="LJV931" s="477"/>
      <c r="LJW931" s="477"/>
      <c r="LJX931" s="477"/>
      <c r="LJY931" s="477"/>
      <c r="LJZ931" s="477"/>
      <c r="LKA931" s="477"/>
      <c r="LKB931" s="477"/>
      <c r="LKC931" s="477"/>
      <c r="LKD931" s="477"/>
      <c r="LKE931" s="477"/>
      <c r="LKF931" s="477"/>
      <c r="LKG931" s="477"/>
      <c r="LKH931" s="477"/>
      <c r="LKI931" s="477"/>
      <c r="LKJ931" s="477"/>
      <c r="LKK931" s="477"/>
      <c r="LKL931" s="477"/>
      <c r="LKM931" s="477"/>
      <c r="LKN931" s="477"/>
      <c r="LKO931" s="477"/>
      <c r="LKP931" s="477"/>
      <c r="LKQ931" s="477"/>
      <c r="LKR931" s="477"/>
      <c r="LKS931" s="477"/>
      <c r="LKT931" s="477"/>
      <c r="LKU931" s="477"/>
      <c r="LKV931" s="477"/>
      <c r="LKW931" s="477"/>
      <c r="LKX931" s="477"/>
      <c r="LKY931" s="477"/>
      <c r="LKZ931" s="477"/>
      <c r="LLA931" s="477"/>
      <c r="LLB931" s="477"/>
      <c r="LLC931" s="477"/>
      <c r="LLD931" s="477"/>
      <c r="LLE931" s="477"/>
      <c r="LLF931" s="477"/>
      <c r="LLG931" s="477"/>
      <c r="LLH931" s="477"/>
      <c r="LLI931" s="477"/>
      <c r="LLJ931" s="477"/>
      <c r="LLK931" s="477"/>
      <c r="LLL931" s="477"/>
      <c r="LLM931" s="477"/>
      <c r="LLN931" s="477"/>
      <c r="LLO931" s="477"/>
      <c r="LLP931" s="477"/>
      <c r="LLQ931" s="477"/>
      <c r="LLR931" s="477"/>
      <c r="LLS931" s="477"/>
      <c r="LLT931" s="477"/>
      <c r="LLU931" s="477"/>
      <c r="LLV931" s="477"/>
      <c r="LLW931" s="477"/>
      <c r="LLX931" s="477"/>
      <c r="LLY931" s="477"/>
      <c r="LLZ931" s="477"/>
      <c r="LMA931" s="477"/>
      <c r="LMB931" s="477"/>
      <c r="LMC931" s="477"/>
      <c r="LMD931" s="477"/>
      <c r="LME931" s="477"/>
      <c r="LMF931" s="477"/>
      <c r="LMG931" s="477"/>
      <c r="LMH931" s="477"/>
      <c r="LMI931" s="477"/>
      <c r="LMJ931" s="477"/>
      <c r="LMK931" s="477"/>
      <c r="LML931" s="477"/>
      <c r="LMM931" s="477"/>
      <c r="LMN931" s="477"/>
      <c r="LMO931" s="477"/>
      <c r="LMP931" s="477"/>
      <c r="LMQ931" s="477"/>
      <c r="LMR931" s="477"/>
      <c r="LMS931" s="477"/>
      <c r="LMT931" s="477"/>
      <c r="LMU931" s="477"/>
      <c r="LMV931" s="477"/>
      <c r="LMW931" s="477"/>
      <c r="LMX931" s="477"/>
      <c r="LMY931" s="477"/>
      <c r="LMZ931" s="477"/>
      <c r="LNA931" s="477"/>
      <c r="LNB931" s="477"/>
      <c r="LNC931" s="477"/>
      <c r="LND931" s="477"/>
      <c r="LNE931" s="477"/>
      <c r="LNF931" s="477"/>
      <c r="LNG931" s="477"/>
      <c r="LNH931" s="477"/>
      <c r="LNI931" s="477"/>
      <c r="LNJ931" s="477"/>
      <c r="LNK931" s="477"/>
      <c r="LNL931" s="477"/>
      <c r="LNM931" s="477"/>
      <c r="LNN931" s="477"/>
      <c r="LNO931" s="477"/>
      <c r="LNP931" s="477"/>
      <c r="LNQ931" s="477"/>
      <c r="LNR931" s="477"/>
      <c r="LNS931" s="477"/>
      <c r="LNT931" s="477"/>
      <c r="LNU931" s="477"/>
      <c r="LNV931" s="477"/>
      <c r="LNW931" s="477"/>
      <c r="LNX931" s="477"/>
      <c r="LNY931" s="477"/>
      <c r="LNZ931" s="477"/>
      <c r="LOA931" s="477"/>
      <c r="LOB931" s="477"/>
      <c r="LOC931" s="477"/>
      <c r="LOD931" s="477"/>
      <c r="LOE931" s="477"/>
      <c r="LOF931" s="477"/>
      <c r="LOG931" s="477"/>
      <c r="LOH931" s="477"/>
      <c r="LOI931" s="477"/>
      <c r="LOJ931" s="477"/>
      <c r="LOK931" s="477"/>
      <c r="LOL931" s="477"/>
      <c r="LOM931" s="477"/>
      <c r="LON931" s="477"/>
      <c r="LOO931" s="477"/>
      <c r="LOP931" s="477"/>
      <c r="LOQ931" s="477"/>
      <c r="LOR931" s="477"/>
      <c r="LOS931" s="477"/>
      <c r="LOT931" s="477"/>
      <c r="LOU931" s="477"/>
      <c r="LOV931" s="477"/>
      <c r="LOW931" s="477"/>
      <c r="LOX931" s="477"/>
      <c r="LOY931" s="477"/>
      <c r="LOZ931" s="477"/>
      <c r="LPA931" s="477"/>
      <c r="LPB931" s="477"/>
      <c r="LPC931" s="477"/>
      <c r="LPD931" s="477"/>
      <c r="LPE931" s="477"/>
      <c r="LPF931" s="477"/>
      <c r="LPG931" s="477"/>
      <c r="LPH931" s="477"/>
      <c r="LPI931" s="477"/>
      <c r="LPJ931" s="477"/>
      <c r="LPK931" s="477"/>
      <c r="LPL931" s="477"/>
      <c r="LPM931" s="477"/>
      <c r="LPN931" s="477"/>
      <c r="LPO931" s="477"/>
      <c r="LPP931" s="477"/>
      <c r="LPQ931" s="477"/>
      <c r="LPR931" s="477"/>
      <c r="LPS931" s="477"/>
      <c r="LPT931" s="477"/>
      <c r="LPU931" s="477"/>
      <c r="LPV931" s="477"/>
      <c r="LPW931" s="477"/>
      <c r="LPX931" s="477"/>
      <c r="LPY931" s="477"/>
      <c r="LPZ931" s="477"/>
      <c r="LQA931" s="477"/>
      <c r="LQB931" s="477"/>
      <c r="LQC931" s="477"/>
      <c r="LQD931" s="477"/>
      <c r="LQE931" s="477"/>
      <c r="LQF931" s="477"/>
      <c r="LQG931" s="477"/>
      <c r="LQH931" s="477"/>
      <c r="LQI931" s="477"/>
      <c r="LQJ931" s="477"/>
      <c r="LQK931" s="477"/>
      <c r="LQL931" s="477"/>
      <c r="LQM931" s="477"/>
      <c r="LQN931" s="477"/>
      <c r="LQO931" s="477"/>
      <c r="LQP931" s="477"/>
      <c r="LQQ931" s="477"/>
      <c r="LQR931" s="477"/>
      <c r="LQS931" s="477"/>
      <c r="LQT931" s="477"/>
      <c r="LQU931" s="477"/>
      <c r="LQV931" s="477"/>
      <c r="LQW931" s="477"/>
      <c r="LQX931" s="477"/>
      <c r="LQY931" s="477"/>
      <c r="LQZ931" s="477"/>
      <c r="LRA931" s="477"/>
      <c r="LRB931" s="477"/>
      <c r="LRC931" s="477"/>
      <c r="LRD931" s="477"/>
      <c r="LRE931" s="477"/>
      <c r="LRF931" s="477"/>
      <c r="LRG931" s="477"/>
      <c r="LRH931" s="477"/>
      <c r="LRI931" s="477"/>
      <c r="LRJ931" s="477"/>
      <c r="LRK931" s="477"/>
      <c r="LRL931" s="477"/>
      <c r="LRM931" s="477"/>
      <c r="LRN931" s="477"/>
      <c r="LRO931" s="477"/>
      <c r="LRP931" s="477"/>
      <c r="LRQ931" s="477"/>
      <c r="LRR931" s="477"/>
      <c r="LRS931" s="477"/>
      <c r="LRT931" s="477"/>
      <c r="LRU931" s="477"/>
      <c r="LRV931" s="477"/>
      <c r="LRW931" s="477"/>
      <c r="LRX931" s="477"/>
      <c r="LRY931" s="477"/>
      <c r="LRZ931" s="477"/>
      <c r="LSA931" s="477"/>
      <c r="LSB931" s="477"/>
      <c r="LSC931" s="477"/>
      <c r="LSD931" s="477"/>
      <c r="LSE931" s="477"/>
      <c r="LSF931" s="477"/>
      <c r="LSG931" s="477"/>
      <c r="LSH931" s="477"/>
      <c r="LSI931" s="477"/>
      <c r="LSJ931" s="477"/>
      <c r="LSK931" s="477"/>
      <c r="LSL931" s="477"/>
      <c r="LSM931" s="477"/>
      <c r="LSN931" s="477"/>
      <c r="LSO931" s="477"/>
      <c r="LSP931" s="477"/>
      <c r="LSQ931" s="477"/>
      <c r="LSR931" s="477"/>
      <c r="LSS931" s="477"/>
      <c r="LST931" s="477"/>
      <c r="LSU931" s="477"/>
      <c r="LSV931" s="477"/>
      <c r="LSW931" s="477"/>
      <c r="LSX931" s="477"/>
      <c r="LSY931" s="477"/>
      <c r="LSZ931" s="477"/>
      <c r="LTA931" s="477"/>
      <c r="LTB931" s="477"/>
      <c r="LTC931" s="477"/>
      <c r="LTD931" s="477"/>
      <c r="LTE931" s="477"/>
      <c r="LTF931" s="477"/>
      <c r="LTG931" s="477"/>
      <c r="LTH931" s="477"/>
      <c r="LTI931" s="477"/>
      <c r="LTJ931" s="477"/>
      <c r="LTK931" s="477"/>
      <c r="LTL931" s="477"/>
      <c r="LTM931" s="477"/>
      <c r="LTN931" s="477"/>
      <c r="LTO931" s="477"/>
      <c r="LTP931" s="477"/>
      <c r="LTQ931" s="477"/>
      <c r="LTR931" s="477"/>
      <c r="LTS931" s="477"/>
      <c r="LTT931" s="477"/>
      <c r="LTU931" s="477"/>
      <c r="LTV931" s="477"/>
      <c r="LTW931" s="477"/>
      <c r="LTX931" s="477"/>
      <c r="LTY931" s="477"/>
      <c r="LTZ931" s="477"/>
      <c r="LUA931" s="477"/>
      <c r="LUB931" s="477"/>
      <c r="LUC931" s="477"/>
      <c r="LUD931" s="477"/>
      <c r="LUE931" s="477"/>
      <c r="LUF931" s="477"/>
      <c r="LUG931" s="477"/>
      <c r="LUH931" s="477"/>
      <c r="LUI931" s="477"/>
      <c r="LUJ931" s="477"/>
      <c r="LUK931" s="477"/>
      <c r="LUL931" s="477"/>
      <c r="LUM931" s="477"/>
      <c r="LUN931" s="477"/>
      <c r="LUO931" s="477"/>
      <c r="LUP931" s="477"/>
      <c r="LUQ931" s="477"/>
      <c r="LUR931" s="477"/>
      <c r="LUS931" s="477"/>
      <c r="LUT931" s="477"/>
      <c r="LUU931" s="477"/>
      <c r="LUV931" s="477"/>
      <c r="LUW931" s="477"/>
      <c r="LUX931" s="477"/>
      <c r="LUY931" s="477"/>
      <c r="LUZ931" s="477"/>
      <c r="LVA931" s="477"/>
      <c r="LVB931" s="477"/>
      <c r="LVC931" s="477"/>
      <c r="LVD931" s="477"/>
      <c r="LVE931" s="477"/>
      <c r="LVF931" s="477"/>
      <c r="LVG931" s="477"/>
      <c r="LVH931" s="477"/>
      <c r="LVI931" s="477"/>
      <c r="LVJ931" s="477"/>
      <c r="LVK931" s="477"/>
      <c r="LVL931" s="477"/>
      <c r="LVM931" s="477"/>
      <c r="LVN931" s="477"/>
      <c r="LVO931" s="477"/>
      <c r="LVP931" s="477"/>
      <c r="LVQ931" s="477"/>
      <c r="LVR931" s="477"/>
      <c r="LVS931" s="477"/>
      <c r="LVT931" s="477"/>
      <c r="LVU931" s="477"/>
      <c r="LVV931" s="477"/>
      <c r="LVW931" s="477"/>
      <c r="LVX931" s="477"/>
      <c r="LVY931" s="477"/>
      <c r="LVZ931" s="477"/>
      <c r="LWA931" s="477"/>
      <c r="LWB931" s="477"/>
      <c r="LWC931" s="477"/>
      <c r="LWD931" s="477"/>
      <c r="LWE931" s="477"/>
      <c r="LWF931" s="477"/>
      <c r="LWG931" s="477"/>
      <c r="LWH931" s="477"/>
      <c r="LWI931" s="477"/>
      <c r="LWJ931" s="477"/>
      <c r="LWK931" s="477"/>
      <c r="LWL931" s="477"/>
      <c r="LWM931" s="477"/>
      <c r="LWN931" s="477"/>
      <c r="LWO931" s="477"/>
      <c r="LWP931" s="477"/>
      <c r="LWQ931" s="477"/>
      <c r="LWR931" s="477"/>
      <c r="LWS931" s="477"/>
      <c r="LWT931" s="477"/>
      <c r="LWU931" s="477"/>
      <c r="LWV931" s="477"/>
      <c r="LWW931" s="477"/>
      <c r="LWX931" s="477"/>
      <c r="LWY931" s="477"/>
      <c r="LWZ931" s="477"/>
      <c r="LXA931" s="477"/>
      <c r="LXB931" s="477"/>
      <c r="LXC931" s="477"/>
      <c r="LXD931" s="477"/>
      <c r="LXE931" s="477"/>
      <c r="LXF931" s="477"/>
      <c r="LXG931" s="477"/>
      <c r="LXH931" s="477"/>
      <c r="LXI931" s="477"/>
      <c r="LXJ931" s="477"/>
      <c r="LXK931" s="477"/>
      <c r="LXL931" s="477"/>
      <c r="LXM931" s="477"/>
      <c r="LXN931" s="477"/>
      <c r="LXO931" s="477"/>
      <c r="LXP931" s="477"/>
      <c r="LXQ931" s="477"/>
      <c r="LXR931" s="477"/>
      <c r="LXS931" s="477"/>
      <c r="LXT931" s="477"/>
      <c r="LXU931" s="477"/>
      <c r="LXV931" s="477"/>
      <c r="LXW931" s="477"/>
      <c r="LXX931" s="477"/>
      <c r="LXY931" s="477"/>
      <c r="LXZ931" s="477"/>
      <c r="LYA931" s="477"/>
      <c r="LYB931" s="477"/>
      <c r="LYC931" s="477"/>
      <c r="LYD931" s="477"/>
      <c r="LYE931" s="477"/>
      <c r="LYF931" s="477"/>
      <c r="LYG931" s="477"/>
      <c r="LYH931" s="477"/>
      <c r="LYI931" s="477"/>
      <c r="LYJ931" s="477"/>
      <c r="LYK931" s="477"/>
      <c r="LYL931" s="477"/>
      <c r="LYM931" s="477"/>
      <c r="LYN931" s="477"/>
      <c r="LYO931" s="477"/>
      <c r="LYP931" s="477"/>
      <c r="LYQ931" s="477"/>
      <c r="LYR931" s="477"/>
      <c r="LYS931" s="477"/>
      <c r="LYT931" s="477"/>
      <c r="LYU931" s="477"/>
      <c r="LYV931" s="477"/>
      <c r="LYW931" s="477"/>
      <c r="LYX931" s="477"/>
      <c r="LYY931" s="477"/>
      <c r="LYZ931" s="477"/>
      <c r="LZA931" s="477"/>
      <c r="LZB931" s="477"/>
      <c r="LZC931" s="477"/>
      <c r="LZD931" s="477"/>
      <c r="LZE931" s="477"/>
      <c r="LZF931" s="477"/>
      <c r="LZG931" s="477"/>
      <c r="LZH931" s="477"/>
      <c r="LZI931" s="477"/>
      <c r="LZJ931" s="477"/>
      <c r="LZK931" s="477"/>
      <c r="LZL931" s="477"/>
      <c r="LZM931" s="477"/>
      <c r="LZN931" s="477"/>
      <c r="LZO931" s="477"/>
      <c r="LZP931" s="477"/>
      <c r="LZQ931" s="477"/>
      <c r="LZR931" s="477"/>
      <c r="LZS931" s="477"/>
      <c r="LZT931" s="477"/>
      <c r="LZU931" s="477"/>
      <c r="LZV931" s="477"/>
      <c r="LZW931" s="477"/>
      <c r="LZX931" s="477"/>
      <c r="LZY931" s="477"/>
      <c r="LZZ931" s="477"/>
      <c r="MAA931" s="477"/>
      <c r="MAB931" s="477"/>
      <c r="MAC931" s="477"/>
      <c r="MAD931" s="477"/>
      <c r="MAE931" s="477"/>
      <c r="MAF931" s="477"/>
      <c r="MAG931" s="477"/>
      <c r="MAH931" s="477"/>
      <c r="MAI931" s="477"/>
      <c r="MAJ931" s="477"/>
      <c r="MAK931" s="477"/>
      <c r="MAL931" s="477"/>
      <c r="MAM931" s="477"/>
      <c r="MAN931" s="477"/>
      <c r="MAO931" s="477"/>
      <c r="MAP931" s="477"/>
      <c r="MAQ931" s="477"/>
      <c r="MAR931" s="477"/>
      <c r="MAS931" s="477"/>
      <c r="MAT931" s="477"/>
      <c r="MAU931" s="477"/>
      <c r="MAV931" s="477"/>
      <c r="MAW931" s="477"/>
      <c r="MAX931" s="477"/>
      <c r="MAY931" s="477"/>
      <c r="MAZ931" s="477"/>
      <c r="MBA931" s="477"/>
      <c r="MBB931" s="477"/>
      <c r="MBC931" s="477"/>
      <c r="MBD931" s="477"/>
      <c r="MBE931" s="477"/>
      <c r="MBF931" s="477"/>
      <c r="MBG931" s="477"/>
      <c r="MBH931" s="477"/>
      <c r="MBI931" s="477"/>
      <c r="MBJ931" s="477"/>
      <c r="MBK931" s="477"/>
      <c r="MBL931" s="477"/>
      <c r="MBM931" s="477"/>
      <c r="MBN931" s="477"/>
      <c r="MBO931" s="477"/>
      <c r="MBP931" s="477"/>
      <c r="MBQ931" s="477"/>
      <c r="MBR931" s="477"/>
      <c r="MBS931" s="477"/>
      <c r="MBT931" s="477"/>
      <c r="MBU931" s="477"/>
      <c r="MBV931" s="477"/>
      <c r="MBW931" s="477"/>
      <c r="MBX931" s="477"/>
      <c r="MBY931" s="477"/>
      <c r="MBZ931" s="477"/>
      <c r="MCA931" s="477"/>
      <c r="MCB931" s="477"/>
      <c r="MCC931" s="477"/>
      <c r="MCD931" s="477"/>
      <c r="MCE931" s="477"/>
      <c r="MCF931" s="477"/>
      <c r="MCG931" s="477"/>
      <c r="MCH931" s="477"/>
      <c r="MCI931" s="477"/>
      <c r="MCJ931" s="477"/>
      <c r="MCK931" s="477"/>
      <c r="MCL931" s="477"/>
      <c r="MCM931" s="477"/>
      <c r="MCN931" s="477"/>
      <c r="MCO931" s="477"/>
      <c r="MCP931" s="477"/>
      <c r="MCQ931" s="477"/>
      <c r="MCR931" s="477"/>
      <c r="MCS931" s="477"/>
      <c r="MCT931" s="477"/>
      <c r="MCU931" s="477"/>
      <c r="MCV931" s="477"/>
      <c r="MCW931" s="477"/>
      <c r="MCX931" s="477"/>
      <c r="MCY931" s="477"/>
      <c r="MCZ931" s="477"/>
      <c r="MDA931" s="477"/>
      <c r="MDB931" s="477"/>
      <c r="MDC931" s="477"/>
      <c r="MDD931" s="477"/>
      <c r="MDE931" s="477"/>
      <c r="MDF931" s="477"/>
      <c r="MDG931" s="477"/>
      <c r="MDH931" s="477"/>
      <c r="MDI931" s="477"/>
      <c r="MDJ931" s="477"/>
      <c r="MDK931" s="477"/>
      <c r="MDL931" s="477"/>
      <c r="MDM931" s="477"/>
      <c r="MDN931" s="477"/>
      <c r="MDO931" s="477"/>
      <c r="MDP931" s="477"/>
      <c r="MDQ931" s="477"/>
      <c r="MDR931" s="477"/>
      <c r="MDS931" s="477"/>
      <c r="MDT931" s="477"/>
      <c r="MDU931" s="477"/>
      <c r="MDV931" s="477"/>
      <c r="MDW931" s="477"/>
      <c r="MDX931" s="477"/>
      <c r="MDY931" s="477"/>
      <c r="MDZ931" s="477"/>
      <c r="MEA931" s="477"/>
      <c r="MEB931" s="477"/>
      <c r="MEC931" s="477"/>
      <c r="MED931" s="477"/>
      <c r="MEE931" s="477"/>
      <c r="MEF931" s="477"/>
      <c r="MEG931" s="477"/>
      <c r="MEH931" s="477"/>
      <c r="MEI931" s="477"/>
      <c r="MEJ931" s="477"/>
      <c r="MEK931" s="477"/>
      <c r="MEL931" s="477"/>
      <c r="MEM931" s="477"/>
      <c r="MEN931" s="477"/>
      <c r="MEO931" s="477"/>
      <c r="MEP931" s="477"/>
      <c r="MEQ931" s="477"/>
      <c r="MER931" s="477"/>
      <c r="MES931" s="477"/>
      <c r="MET931" s="477"/>
      <c r="MEU931" s="477"/>
      <c r="MEV931" s="477"/>
      <c r="MEW931" s="477"/>
      <c r="MEX931" s="477"/>
      <c r="MEY931" s="477"/>
      <c r="MEZ931" s="477"/>
      <c r="MFA931" s="477"/>
      <c r="MFB931" s="477"/>
      <c r="MFC931" s="477"/>
      <c r="MFD931" s="477"/>
      <c r="MFE931" s="477"/>
      <c r="MFF931" s="477"/>
      <c r="MFG931" s="477"/>
      <c r="MFH931" s="477"/>
      <c r="MFI931" s="477"/>
      <c r="MFJ931" s="477"/>
      <c r="MFK931" s="477"/>
      <c r="MFL931" s="477"/>
      <c r="MFM931" s="477"/>
      <c r="MFN931" s="477"/>
      <c r="MFO931" s="477"/>
      <c r="MFP931" s="477"/>
      <c r="MFQ931" s="477"/>
      <c r="MFR931" s="477"/>
      <c r="MFS931" s="477"/>
      <c r="MFT931" s="477"/>
      <c r="MFU931" s="477"/>
      <c r="MFV931" s="477"/>
      <c r="MFW931" s="477"/>
      <c r="MFX931" s="477"/>
      <c r="MFY931" s="477"/>
      <c r="MFZ931" s="477"/>
      <c r="MGA931" s="477"/>
      <c r="MGB931" s="477"/>
      <c r="MGC931" s="477"/>
      <c r="MGD931" s="477"/>
      <c r="MGE931" s="477"/>
      <c r="MGF931" s="477"/>
      <c r="MGG931" s="477"/>
      <c r="MGH931" s="477"/>
      <c r="MGI931" s="477"/>
      <c r="MGJ931" s="477"/>
      <c r="MGK931" s="477"/>
      <c r="MGL931" s="477"/>
      <c r="MGM931" s="477"/>
      <c r="MGN931" s="477"/>
      <c r="MGO931" s="477"/>
      <c r="MGP931" s="477"/>
      <c r="MGQ931" s="477"/>
      <c r="MGR931" s="477"/>
      <c r="MGS931" s="477"/>
      <c r="MGT931" s="477"/>
      <c r="MGU931" s="477"/>
      <c r="MGV931" s="477"/>
      <c r="MGW931" s="477"/>
      <c r="MGX931" s="477"/>
      <c r="MGY931" s="477"/>
      <c r="MGZ931" s="477"/>
      <c r="MHA931" s="477"/>
      <c r="MHB931" s="477"/>
      <c r="MHC931" s="477"/>
      <c r="MHD931" s="477"/>
      <c r="MHE931" s="477"/>
      <c r="MHF931" s="477"/>
      <c r="MHG931" s="477"/>
      <c r="MHH931" s="477"/>
      <c r="MHI931" s="477"/>
      <c r="MHJ931" s="477"/>
      <c r="MHK931" s="477"/>
      <c r="MHL931" s="477"/>
      <c r="MHM931" s="477"/>
      <c r="MHN931" s="477"/>
      <c r="MHO931" s="477"/>
      <c r="MHP931" s="477"/>
      <c r="MHQ931" s="477"/>
      <c r="MHR931" s="477"/>
      <c r="MHS931" s="477"/>
      <c r="MHT931" s="477"/>
      <c r="MHU931" s="477"/>
      <c r="MHV931" s="477"/>
      <c r="MHW931" s="477"/>
      <c r="MHX931" s="477"/>
      <c r="MHY931" s="477"/>
      <c r="MHZ931" s="477"/>
      <c r="MIA931" s="477"/>
      <c r="MIB931" s="477"/>
      <c r="MIC931" s="477"/>
      <c r="MID931" s="477"/>
      <c r="MIE931" s="477"/>
      <c r="MIF931" s="477"/>
      <c r="MIG931" s="477"/>
      <c r="MIH931" s="477"/>
      <c r="MII931" s="477"/>
      <c r="MIJ931" s="477"/>
      <c r="MIK931" s="477"/>
      <c r="MIL931" s="477"/>
      <c r="MIM931" s="477"/>
      <c r="MIN931" s="477"/>
      <c r="MIO931" s="477"/>
      <c r="MIP931" s="477"/>
      <c r="MIQ931" s="477"/>
      <c r="MIR931" s="477"/>
      <c r="MIS931" s="477"/>
      <c r="MIT931" s="477"/>
      <c r="MIU931" s="477"/>
      <c r="MIV931" s="477"/>
      <c r="MIW931" s="477"/>
      <c r="MIX931" s="477"/>
      <c r="MIY931" s="477"/>
      <c r="MIZ931" s="477"/>
      <c r="MJA931" s="477"/>
      <c r="MJB931" s="477"/>
      <c r="MJC931" s="477"/>
      <c r="MJD931" s="477"/>
      <c r="MJE931" s="477"/>
      <c r="MJF931" s="477"/>
      <c r="MJG931" s="477"/>
      <c r="MJH931" s="477"/>
      <c r="MJI931" s="477"/>
      <c r="MJJ931" s="477"/>
      <c r="MJK931" s="477"/>
      <c r="MJL931" s="477"/>
      <c r="MJM931" s="477"/>
      <c r="MJN931" s="477"/>
      <c r="MJO931" s="477"/>
      <c r="MJP931" s="477"/>
      <c r="MJQ931" s="477"/>
      <c r="MJR931" s="477"/>
      <c r="MJS931" s="477"/>
      <c r="MJT931" s="477"/>
      <c r="MJU931" s="477"/>
      <c r="MJV931" s="477"/>
      <c r="MJW931" s="477"/>
      <c r="MJX931" s="477"/>
      <c r="MJY931" s="477"/>
      <c r="MJZ931" s="477"/>
      <c r="MKA931" s="477"/>
      <c r="MKB931" s="477"/>
      <c r="MKC931" s="477"/>
      <c r="MKD931" s="477"/>
      <c r="MKE931" s="477"/>
      <c r="MKF931" s="477"/>
      <c r="MKG931" s="477"/>
      <c r="MKH931" s="477"/>
      <c r="MKI931" s="477"/>
      <c r="MKJ931" s="477"/>
      <c r="MKK931" s="477"/>
      <c r="MKL931" s="477"/>
      <c r="MKM931" s="477"/>
      <c r="MKN931" s="477"/>
      <c r="MKO931" s="477"/>
      <c r="MKP931" s="477"/>
      <c r="MKQ931" s="477"/>
      <c r="MKR931" s="477"/>
      <c r="MKS931" s="477"/>
      <c r="MKT931" s="477"/>
      <c r="MKU931" s="477"/>
      <c r="MKV931" s="477"/>
      <c r="MKW931" s="477"/>
      <c r="MKX931" s="477"/>
      <c r="MKY931" s="477"/>
      <c r="MKZ931" s="477"/>
      <c r="MLA931" s="477"/>
      <c r="MLB931" s="477"/>
      <c r="MLC931" s="477"/>
      <c r="MLD931" s="477"/>
      <c r="MLE931" s="477"/>
      <c r="MLF931" s="477"/>
      <c r="MLG931" s="477"/>
      <c r="MLH931" s="477"/>
      <c r="MLI931" s="477"/>
      <c r="MLJ931" s="477"/>
      <c r="MLK931" s="477"/>
      <c r="MLL931" s="477"/>
      <c r="MLM931" s="477"/>
      <c r="MLN931" s="477"/>
      <c r="MLO931" s="477"/>
      <c r="MLP931" s="477"/>
      <c r="MLQ931" s="477"/>
      <c r="MLR931" s="477"/>
      <c r="MLS931" s="477"/>
      <c r="MLT931" s="477"/>
      <c r="MLU931" s="477"/>
      <c r="MLV931" s="477"/>
      <c r="MLW931" s="477"/>
      <c r="MLX931" s="477"/>
      <c r="MLY931" s="477"/>
      <c r="MLZ931" s="477"/>
      <c r="MMA931" s="477"/>
      <c r="MMB931" s="477"/>
      <c r="MMC931" s="477"/>
      <c r="MMD931" s="477"/>
      <c r="MME931" s="477"/>
      <c r="MMF931" s="477"/>
      <c r="MMG931" s="477"/>
      <c r="MMH931" s="477"/>
      <c r="MMI931" s="477"/>
      <c r="MMJ931" s="477"/>
      <c r="MMK931" s="477"/>
      <c r="MML931" s="477"/>
      <c r="MMM931" s="477"/>
      <c r="MMN931" s="477"/>
      <c r="MMO931" s="477"/>
      <c r="MMP931" s="477"/>
      <c r="MMQ931" s="477"/>
      <c r="MMR931" s="477"/>
      <c r="MMS931" s="477"/>
      <c r="MMT931" s="477"/>
      <c r="MMU931" s="477"/>
      <c r="MMV931" s="477"/>
      <c r="MMW931" s="477"/>
      <c r="MMX931" s="477"/>
      <c r="MMY931" s="477"/>
      <c r="MMZ931" s="477"/>
      <c r="MNA931" s="477"/>
      <c r="MNB931" s="477"/>
      <c r="MNC931" s="477"/>
      <c r="MND931" s="477"/>
      <c r="MNE931" s="477"/>
      <c r="MNF931" s="477"/>
      <c r="MNG931" s="477"/>
      <c r="MNH931" s="477"/>
      <c r="MNI931" s="477"/>
      <c r="MNJ931" s="477"/>
      <c r="MNK931" s="477"/>
      <c r="MNL931" s="477"/>
      <c r="MNM931" s="477"/>
      <c r="MNN931" s="477"/>
      <c r="MNO931" s="477"/>
      <c r="MNP931" s="477"/>
      <c r="MNQ931" s="477"/>
      <c r="MNR931" s="477"/>
      <c r="MNS931" s="477"/>
      <c r="MNT931" s="477"/>
      <c r="MNU931" s="477"/>
      <c r="MNV931" s="477"/>
      <c r="MNW931" s="477"/>
      <c r="MNX931" s="477"/>
      <c r="MNY931" s="477"/>
      <c r="MNZ931" s="477"/>
      <c r="MOA931" s="477"/>
      <c r="MOB931" s="477"/>
      <c r="MOC931" s="477"/>
      <c r="MOD931" s="477"/>
      <c r="MOE931" s="477"/>
      <c r="MOF931" s="477"/>
      <c r="MOG931" s="477"/>
      <c r="MOH931" s="477"/>
      <c r="MOI931" s="477"/>
      <c r="MOJ931" s="477"/>
      <c r="MOK931" s="477"/>
      <c r="MOL931" s="477"/>
      <c r="MOM931" s="477"/>
      <c r="MON931" s="477"/>
      <c r="MOO931" s="477"/>
      <c r="MOP931" s="477"/>
      <c r="MOQ931" s="477"/>
      <c r="MOR931" s="477"/>
      <c r="MOS931" s="477"/>
      <c r="MOT931" s="477"/>
      <c r="MOU931" s="477"/>
      <c r="MOV931" s="477"/>
      <c r="MOW931" s="477"/>
      <c r="MOX931" s="477"/>
      <c r="MOY931" s="477"/>
      <c r="MOZ931" s="477"/>
      <c r="MPA931" s="477"/>
      <c r="MPB931" s="477"/>
      <c r="MPC931" s="477"/>
      <c r="MPD931" s="477"/>
      <c r="MPE931" s="477"/>
      <c r="MPF931" s="477"/>
      <c r="MPG931" s="477"/>
      <c r="MPH931" s="477"/>
      <c r="MPI931" s="477"/>
      <c r="MPJ931" s="477"/>
      <c r="MPK931" s="477"/>
      <c r="MPL931" s="477"/>
      <c r="MPM931" s="477"/>
      <c r="MPN931" s="477"/>
      <c r="MPO931" s="477"/>
      <c r="MPP931" s="477"/>
      <c r="MPQ931" s="477"/>
      <c r="MPR931" s="477"/>
      <c r="MPS931" s="477"/>
      <c r="MPT931" s="477"/>
      <c r="MPU931" s="477"/>
      <c r="MPV931" s="477"/>
      <c r="MPW931" s="477"/>
      <c r="MPX931" s="477"/>
      <c r="MPY931" s="477"/>
      <c r="MPZ931" s="477"/>
      <c r="MQA931" s="477"/>
      <c r="MQB931" s="477"/>
      <c r="MQC931" s="477"/>
      <c r="MQD931" s="477"/>
      <c r="MQE931" s="477"/>
      <c r="MQF931" s="477"/>
      <c r="MQG931" s="477"/>
      <c r="MQH931" s="477"/>
      <c r="MQI931" s="477"/>
      <c r="MQJ931" s="477"/>
      <c r="MQK931" s="477"/>
      <c r="MQL931" s="477"/>
      <c r="MQM931" s="477"/>
      <c r="MQN931" s="477"/>
      <c r="MQO931" s="477"/>
      <c r="MQP931" s="477"/>
      <c r="MQQ931" s="477"/>
      <c r="MQR931" s="477"/>
      <c r="MQS931" s="477"/>
      <c r="MQT931" s="477"/>
      <c r="MQU931" s="477"/>
      <c r="MQV931" s="477"/>
      <c r="MQW931" s="477"/>
      <c r="MQX931" s="477"/>
      <c r="MQY931" s="477"/>
      <c r="MQZ931" s="477"/>
      <c r="MRA931" s="477"/>
      <c r="MRB931" s="477"/>
      <c r="MRC931" s="477"/>
      <c r="MRD931" s="477"/>
      <c r="MRE931" s="477"/>
      <c r="MRF931" s="477"/>
      <c r="MRG931" s="477"/>
      <c r="MRH931" s="477"/>
      <c r="MRI931" s="477"/>
      <c r="MRJ931" s="477"/>
      <c r="MRK931" s="477"/>
      <c r="MRL931" s="477"/>
      <c r="MRM931" s="477"/>
      <c r="MRN931" s="477"/>
      <c r="MRO931" s="477"/>
      <c r="MRP931" s="477"/>
      <c r="MRQ931" s="477"/>
      <c r="MRR931" s="477"/>
      <c r="MRS931" s="477"/>
      <c r="MRT931" s="477"/>
      <c r="MRU931" s="477"/>
      <c r="MRV931" s="477"/>
      <c r="MRW931" s="477"/>
      <c r="MRX931" s="477"/>
      <c r="MRY931" s="477"/>
      <c r="MRZ931" s="477"/>
      <c r="MSA931" s="477"/>
      <c r="MSB931" s="477"/>
      <c r="MSC931" s="477"/>
      <c r="MSD931" s="477"/>
      <c r="MSE931" s="477"/>
      <c r="MSF931" s="477"/>
      <c r="MSG931" s="477"/>
      <c r="MSH931" s="477"/>
      <c r="MSI931" s="477"/>
      <c r="MSJ931" s="477"/>
      <c r="MSK931" s="477"/>
      <c r="MSL931" s="477"/>
      <c r="MSM931" s="477"/>
      <c r="MSN931" s="477"/>
      <c r="MSO931" s="477"/>
      <c r="MSP931" s="477"/>
      <c r="MSQ931" s="477"/>
      <c r="MSR931" s="477"/>
      <c r="MSS931" s="477"/>
      <c r="MST931" s="477"/>
      <c r="MSU931" s="477"/>
      <c r="MSV931" s="477"/>
      <c r="MSW931" s="477"/>
      <c r="MSX931" s="477"/>
      <c r="MSY931" s="477"/>
      <c r="MSZ931" s="477"/>
      <c r="MTA931" s="477"/>
      <c r="MTB931" s="477"/>
      <c r="MTC931" s="477"/>
      <c r="MTD931" s="477"/>
      <c r="MTE931" s="477"/>
      <c r="MTF931" s="477"/>
      <c r="MTG931" s="477"/>
      <c r="MTH931" s="477"/>
      <c r="MTI931" s="477"/>
      <c r="MTJ931" s="477"/>
      <c r="MTK931" s="477"/>
      <c r="MTL931" s="477"/>
      <c r="MTM931" s="477"/>
      <c r="MTN931" s="477"/>
      <c r="MTO931" s="477"/>
      <c r="MTP931" s="477"/>
      <c r="MTQ931" s="477"/>
      <c r="MTR931" s="477"/>
      <c r="MTS931" s="477"/>
      <c r="MTT931" s="477"/>
      <c r="MTU931" s="477"/>
      <c r="MTV931" s="477"/>
      <c r="MTW931" s="477"/>
      <c r="MTX931" s="477"/>
      <c r="MTY931" s="477"/>
      <c r="MTZ931" s="477"/>
      <c r="MUA931" s="477"/>
      <c r="MUB931" s="477"/>
      <c r="MUC931" s="477"/>
      <c r="MUD931" s="477"/>
      <c r="MUE931" s="477"/>
      <c r="MUF931" s="477"/>
      <c r="MUG931" s="477"/>
      <c r="MUH931" s="477"/>
      <c r="MUI931" s="477"/>
      <c r="MUJ931" s="477"/>
      <c r="MUK931" s="477"/>
      <c r="MUL931" s="477"/>
      <c r="MUM931" s="477"/>
      <c r="MUN931" s="477"/>
      <c r="MUO931" s="477"/>
      <c r="MUP931" s="477"/>
      <c r="MUQ931" s="477"/>
      <c r="MUR931" s="477"/>
      <c r="MUS931" s="477"/>
      <c r="MUT931" s="477"/>
      <c r="MUU931" s="477"/>
      <c r="MUV931" s="477"/>
      <c r="MUW931" s="477"/>
      <c r="MUX931" s="477"/>
      <c r="MUY931" s="477"/>
      <c r="MUZ931" s="477"/>
      <c r="MVA931" s="477"/>
      <c r="MVB931" s="477"/>
      <c r="MVC931" s="477"/>
      <c r="MVD931" s="477"/>
      <c r="MVE931" s="477"/>
      <c r="MVF931" s="477"/>
      <c r="MVG931" s="477"/>
      <c r="MVH931" s="477"/>
      <c r="MVI931" s="477"/>
      <c r="MVJ931" s="477"/>
      <c r="MVK931" s="477"/>
      <c r="MVL931" s="477"/>
      <c r="MVM931" s="477"/>
      <c r="MVN931" s="477"/>
      <c r="MVO931" s="477"/>
      <c r="MVP931" s="477"/>
      <c r="MVQ931" s="477"/>
      <c r="MVR931" s="477"/>
      <c r="MVS931" s="477"/>
      <c r="MVT931" s="477"/>
      <c r="MVU931" s="477"/>
      <c r="MVV931" s="477"/>
      <c r="MVW931" s="477"/>
      <c r="MVX931" s="477"/>
      <c r="MVY931" s="477"/>
      <c r="MVZ931" s="477"/>
      <c r="MWA931" s="477"/>
      <c r="MWB931" s="477"/>
      <c r="MWC931" s="477"/>
      <c r="MWD931" s="477"/>
      <c r="MWE931" s="477"/>
      <c r="MWF931" s="477"/>
      <c r="MWG931" s="477"/>
      <c r="MWH931" s="477"/>
      <c r="MWI931" s="477"/>
      <c r="MWJ931" s="477"/>
      <c r="MWK931" s="477"/>
      <c r="MWL931" s="477"/>
      <c r="MWM931" s="477"/>
      <c r="MWN931" s="477"/>
      <c r="MWO931" s="477"/>
      <c r="MWP931" s="477"/>
      <c r="MWQ931" s="477"/>
      <c r="MWR931" s="477"/>
      <c r="MWS931" s="477"/>
      <c r="MWT931" s="477"/>
      <c r="MWU931" s="477"/>
      <c r="MWV931" s="477"/>
      <c r="MWW931" s="477"/>
      <c r="MWX931" s="477"/>
      <c r="MWY931" s="477"/>
      <c r="MWZ931" s="477"/>
      <c r="MXA931" s="477"/>
      <c r="MXB931" s="477"/>
      <c r="MXC931" s="477"/>
      <c r="MXD931" s="477"/>
      <c r="MXE931" s="477"/>
      <c r="MXF931" s="477"/>
      <c r="MXG931" s="477"/>
      <c r="MXH931" s="477"/>
      <c r="MXI931" s="477"/>
      <c r="MXJ931" s="477"/>
      <c r="MXK931" s="477"/>
      <c r="MXL931" s="477"/>
      <c r="MXM931" s="477"/>
      <c r="MXN931" s="477"/>
      <c r="MXO931" s="477"/>
      <c r="MXP931" s="477"/>
      <c r="MXQ931" s="477"/>
      <c r="MXR931" s="477"/>
      <c r="MXS931" s="477"/>
      <c r="MXT931" s="477"/>
      <c r="MXU931" s="477"/>
      <c r="MXV931" s="477"/>
      <c r="MXW931" s="477"/>
      <c r="MXX931" s="477"/>
      <c r="MXY931" s="477"/>
      <c r="MXZ931" s="477"/>
      <c r="MYA931" s="477"/>
      <c r="MYB931" s="477"/>
      <c r="MYC931" s="477"/>
      <c r="MYD931" s="477"/>
      <c r="MYE931" s="477"/>
      <c r="MYF931" s="477"/>
      <c r="MYG931" s="477"/>
      <c r="MYH931" s="477"/>
      <c r="MYI931" s="477"/>
      <c r="MYJ931" s="477"/>
      <c r="MYK931" s="477"/>
      <c r="MYL931" s="477"/>
      <c r="MYM931" s="477"/>
      <c r="MYN931" s="477"/>
      <c r="MYO931" s="477"/>
      <c r="MYP931" s="477"/>
      <c r="MYQ931" s="477"/>
      <c r="MYR931" s="477"/>
      <c r="MYS931" s="477"/>
      <c r="MYT931" s="477"/>
      <c r="MYU931" s="477"/>
      <c r="MYV931" s="477"/>
      <c r="MYW931" s="477"/>
      <c r="MYX931" s="477"/>
      <c r="MYY931" s="477"/>
      <c r="MYZ931" s="477"/>
      <c r="MZA931" s="477"/>
      <c r="MZB931" s="477"/>
      <c r="MZC931" s="477"/>
      <c r="MZD931" s="477"/>
      <c r="MZE931" s="477"/>
      <c r="MZF931" s="477"/>
      <c r="MZG931" s="477"/>
      <c r="MZH931" s="477"/>
      <c r="MZI931" s="477"/>
      <c r="MZJ931" s="477"/>
      <c r="MZK931" s="477"/>
      <c r="MZL931" s="477"/>
      <c r="MZM931" s="477"/>
      <c r="MZN931" s="477"/>
      <c r="MZO931" s="477"/>
      <c r="MZP931" s="477"/>
      <c r="MZQ931" s="477"/>
      <c r="MZR931" s="477"/>
      <c r="MZS931" s="477"/>
      <c r="MZT931" s="477"/>
      <c r="MZU931" s="477"/>
      <c r="MZV931" s="477"/>
      <c r="MZW931" s="477"/>
      <c r="MZX931" s="477"/>
      <c r="MZY931" s="477"/>
      <c r="MZZ931" s="477"/>
      <c r="NAA931" s="477"/>
      <c r="NAB931" s="477"/>
      <c r="NAC931" s="477"/>
      <c r="NAD931" s="477"/>
      <c r="NAE931" s="477"/>
      <c r="NAF931" s="477"/>
      <c r="NAG931" s="477"/>
      <c r="NAH931" s="477"/>
      <c r="NAI931" s="477"/>
      <c r="NAJ931" s="477"/>
      <c r="NAK931" s="477"/>
      <c r="NAL931" s="477"/>
      <c r="NAM931" s="477"/>
      <c r="NAN931" s="477"/>
      <c r="NAO931" s="477"/>
      <c r="NAP931" s="477"/>
      <c r="NAQ931" s="477"/>
      <c r="NAR931" s="477"/>
      <c r="NAS931" s="477"/>
      <c r="NAT931" s="477"/>
      <c r="NAU931" s="477"/>
      <c r="NAV931" s="477"/>
      <c r="NAW931" s="477"/>
      <c r="NAX931" s="477"/>
      <c r="NAY931" s="477"/>
      <c r="NAZ931" s="477"/>
      <c r="NBA931" s="477"/>
      <c r="NBB931" s="477"/>
      <c r="NBC931" s="477"/>
      <c r="NBD931" s="477"/>
      <c r="NBE931" s="477"/>
      <c r="NBF931" s="477"/>
      <c r="NBG931" s="477"/>
      <c r="NBH931" s="477"/>
      <c r="NBI931" s="477"/>
      <c r="NBJ931" s="477"/>
      <c r="NBK931" s="477"/>
      <c r="NBL931" s="477"/>
      <c r="NBM931" s="477"/>
      <c r="NBN931" s="477"/>
      <c r="NBO931" s="477"/>
      <c r="NBP931" s="477"/>
      <c r="NBQ931" s="477"/>
      <c r="NBR931" s="477"/>
      <c r="NBS931" s="477"/>
      <c r="NBT931" s="477"/>
      <c r="NBU931" s="477"/>
      <c r="NBV931" s="477"/>
      <c r="NBW931" s="477"/>
      <c r="NBX931" s="477"/>
      <c r="NBY931" s="477"/>
      <c r="NBZ931" s="477"/>
      <c r="NCA931" s="477"/>
      <c r="NCB931" s="477"/>
      <c r="NCC931" s="477"/>
      <c r="NCD931" s="477"/>
      <c r="NCE931" s="477"/>
      <c r="NCF931" s="477"/>
      <c r="NCG931" s="477"/>
      <c r="NCH931" s="477"/>
      <c r="NCI931" s="477"/>
      <c r="NCJ931" s="477"/>
      <c r="NCK931" s="477"/>
      <c r="NCL931" s="477"/>
      <c r="NCM931" s="477"/>
      <c r="NCN931" s="477"/>
      <c r="NCO931" s="477"/>
      <c r="NCP931" s="477"/>
      <c r="NCQ931" s="477"/>
      <c r="NCR931" s="477"/>
      <c r="NCS931" s="477"/>
      <c r="NCT931" s="477"/>
      <c r="NCU931" s="477"/>
      <c r="NCV931" s="477"/>
      <c r="NCW931" s="477"/>
      <c r="NCX931" s="477"/>
      <c r="NCY931" s="477"/>
      <c r="NCZ931" s="477"/>
      <c r="NDA931" s="477"/>
      <c r="NDB931" s="477"/>
      <c r="NDC931" s="477"/>
      <c r="NDD931" s="477"/>
      <c r="NDE931" s="477"/>
      <c r="NDF931" s="477"/>
      <c r="NDG931" s="477"/>
      <c r="NDH931" s="477"/>
      <c r="NDI931" s="477"/>
      <c r="NDJ931" s="477"/>
      <c r="NDK931" s="477"/>
      <c r="NDL931" s="477"/>
      <c r="NDM931" s="477"/>
      <c r="NDN931" s="477"/>
      <c r="NDO931" s="477"/>
      <c r="NDP931" s="477"/>
      <c r="NDQ931" s="477"/>
      <c r="NDR931" s="477"/>
      <c r="NDS931" s="477"/>
      <c r="NDT931" s="477"/>
      <c r="NDU931" s="477"/>
      <c r="NDV931" s="477"/>
      <c r="NDW931" s="477"/>
      <c r="NDX931" s="477"/>
      <c r="NDY931" s="477"/>
      <c r="NDZ931" s="477"/>
      <c r="NEA931" s="477"/>
      <c r="NEB931" s="477"/>
      <c r="NEC931" s="477"/>
      <c r="NED931" s="477"/>
      <c r="NEE931" s="477"/>
      <c r="NEF931" s="477"/>
      <c r="NEG931" s="477"/>
      <c r="NEH931" s="477"/>
      <c r="NEI931" s="477"/>
      <c r="NEJ931" s="477"/>
      <c r="NEK931" s="477"/>
      <c r="NEL931" s="477"/>
      <c r="NEM931" s="477"/>
      <c r="NEN931" s="477"/>
      <c r="NEO931" s="477"/>
      <c r="NEP931" s="477"/>
      <c r="NEQ931" s="477"/>
      <c r="NER931" s="477"/>
      <c r="NES931" s="477"/>
      <c r="NET931" s="477"/>
      <c r="NEU931" s="477"/>
      <c r="NEV931" s="477"/>
      <c r="NEW931" s="477"/>
      <c r="NEX931" s="477"/>
      <c r="NEY931" s="477"/>
      <c r="NEZ931" s="477"/>
      <c r="NFA931" s="477"/>
      <c r="NFB931" s="477"/>
      <c r="NFC931" s="477"/>
      <c r="NFD931" s="477"/>
      <c r="NFE931" s="477"/>
      <c r="NFF931" s="477"/>
      <c r="NFG931" s="477"/>
      <c r="NFH931" s="477"/>
      <c r="NFI931" s="477"/>
      <c r="NFJ931" s="477"/>
      <c r="NFK931" s="477"/>
      <c r="NFL931" s="477"/>
      <c r="NFM931" s="477"/>
      <c r="NFN931" s="477"/>
      <c r="NFO931" s="477"/>
      <c r="NFP931" s="477"/>
      <c r="NFQ931" s="477"/>
      <c r="NFR931" s="477"/>
      <c r="NFS931" s="477"/>
      <c r="NFT931" s="477"/>
      <c r="NFU931" s="477"/>
      <c r="NFV931" s="477"/>
      <c r="NFW931" s="477"/>
      <c r="NFX931" s="477"/>
      <c r="NFY931" s="477"/>
      <c r="NFZ931" s="477"/>
      <c r="NGA931" s="477"/>
      <c r="NGB931" s="477"/>
      <c r="NGC931" s="477"/>
      <c r="NGD931" s="477"/>
      <c r="NGE931" s="477"/>
      <c r="NGF931" s="477"/>
      <c r="NGG931" s="477"/>
      <c r="NGH931" s="477"/>
      <c r="NGI931" s="477"/>
      <c r="NGJ931" s="477"/>
      <c r="NGK931" s="477"/>
      <c r="NGL931" s="477"/>
      <c r="NGM931" s="477"/>
      <c r="NGN931" s="477"/>
      <c r="NGO931" s="477"/>
      <c r="NGP931" s="477"/>
      <c r="NGQ931" s="477"/>
      <c r="NGR931" s="477"/>
      <c r="NGS931" s="477"/>
      <c r="NGT931" s="477"/>
      <c r="NGU931" s="477"/>
      <c r="NGV931" s="477"/>
      <c r="NGW931" s="477"/>
      <c r="NGX931" s="477"/>
      <c r="NGY931" s="477"/>
      <c r="NGZ931" s="477"/>
      <c r="NHA931" s="477"/>
      <c r="NHB931" s="477"/>
      <c r="NHC931" s="477"/>
      <c r="NHD931" s="477"/>
      <c r="NHE931" s="477"/>
      <c r="NHF931" s="477"/>
      <c r="NHG931" s="477"/>
      <c r="NHH931" s="477"/>
      <c r="NHI931" s="477"/>
      <c r="NHJ931" s="477"/>
      <c r="NHK931" s="477"/>
      <c r="NHL931" s="477"/>
      <c r="NHM931" s="477"/>
      <c r="NHN931" s="477"/>
      <c r="NHO931" s="477"/>
      <c r="NHP931" s="477"/>
      <c r="NHQ931" s="477"/>
      <c r="NHR931" s="477"/>
      <c r="NHS931" s="477"/>
      <c r="NHT931" s="477"/>
      <c r="NHU931" s="477"/>
      <c r="NHV931" s="477"/>
      <c r="NHW931" s="477"/>
      <c r="NHX931" s="477"/>
      <c r="NHY931" s="477"/>
      <c r="NHZ931" s="477"/>
      <c r="NIA931" s="477"/>
      <c r="NIB931" s="477"/>
      <c r="NIC931" s="477"/>
      <c r="NID931" s="477"/>
      <c r="NIE931" s="477"/>
      <c r="NIF931" s="477"/>
      <c r="NIG931" s="477"/>
      <c r="NIH931" s="477"/>
      <c r="NII931" s="477"/>
      <c r="NIJ931" s="477"/>
      <c r="NIK931" s="477"/>
      <c r="NIL931" s="477"/>
      <c r="NIM931" s="477"/>
      <c r="NIN931" s="477"/>
      <c r="NIO931" s="477"/>
      <c r="NIP931" s="477"/>
      <c r="NIQ931" s="477"/>
      <c r="NIR931" s="477"/>
      <c r="NIS931" s="477"/>
      <c r="NIT931" s="477"/>
      <c r="NIU931" s="477"/>
      <c r="NIV931" s="477"/>
      <c r="NIW931" s="477"/>
      <c r="NIX931" s="477"/>
      <c r="NIY931" s="477"/>
      <c r="NIZ931" s="477"/>
      <c r="NJA931" s="477"/>
      <c r="NJB931" s="477"/>
      <c r="NJC931" s="477"/>
      <c r="NJD931" s="477"/>
      <c r="NJE931" s="477"/>
      <c r="NJF931" s="477"/>
      <c r="NJG931" s="477"/>
      <c r="NJH931" s="477"/>
      <c r="NJI931" s="477"/>
      <c r="NJJ931" s="477"/>
      <c r="NJK931" s="477"/>
      <c r="NJL931" s="477"/>
      <c r="NJM931" s="477"/>
      <c r="NJN931" s="477"/>
      <c r="NJO931" s="477"/>
      <c r="NJP931" s="477"/>
      <c r="NJQ931" s="477"/>
      <c r="NJR931" s="477"/>
      <c r="NJS931" s="477"/>
      <c r="NJT931" s="477"/>
      <c r="NJU931" s="477"/>
      <c r="NJV931" s="477"/>
      <c r="NJW931" s="477"/>
      <c r="NJX931" s="477"/>
      <c r="NJY931" s="477"/>
      <c r="NJZ931" s="477"/>
      <c r="NKA931" s="477"/>
      <c r="NKB931" s="477"/>
      <c r="NKC931" s="477"/>
      <c r="NKD931" s="477"/>
      <c r="NKE931" s="477"/>
      <c r="NKF931" s="477"/>
      <c r="NKG931" s="477"/>
      <c r="NKH931" s="477"/>
      <c r="NKI931" s="477"/>
      <c r="NKJ931" s="477"/>
      <c r="NKK931" s="477"/>
      <c r="NKL931" s="477"/>
      <c r="NKM931" s="477"/>
      <c r="NKN931" s="477"/>
      <c r="NKO931" s="477"/>
      <c r="NKP931" s="477"/>
      <c r="NKQ931" s="477"/>
      <c r="NKR931" s="477"/>
      <c r="NKS931" s="477"/>
      <c r="NKT931" s="477"/>
      <c r="NKU931" s="477"/>
      <c r="NKV931" s="477"/>
      <c r="NKW931" s="477"/>
      <c r="NKX931" s="477"/>
      <c r="NKY931" s="477"/>
      <c r="NKZ931" s="477"/>
      <c r="NLA931" s="477"/>
      <c r="NLB931" s="477"/>
      <c r="NLC931" s="477"/>
      <c r="NLD931" s="477"/>
      <c r="NLE931" s="477"/>
      <c r="NLF931" s="477"/>
      <c r="NLG931" s="477"/>
      <c r="NLH931" s="477"/>
      <c r="NLI931" s="477"/>
      <c r="NLJ931" s="477"/>
      <c r="NLK931" s="477"/>
      <c r="NLL931" s="477"/>
      <c r="NLM931" s="477"/>
      <c r="NLN931" s="477"/>
      <c r="NLO931" s="477"/>
      <c r="NLP931" s="477"/>
      <c r="NLQ931" s="477"/>
      <c r="NLR931" s="477"/>
      <c r="NLS931" s="477"/>
      <c r="NLT931" s="477"/>
      <c r="NLU931" s="477"/>
      <c r="NLV931" s="477"/>
      <c r="NLW931" s="477"/>
      <c r="NLX931" s="477"/>
      <c r="NLY931" s="477"/>
      <c r="NLZ931" s="477"/>
      <c r="NMA931" s="477"/>
      <c r="NMB931" s="477"/>
      <c r="NMC931" s="477"/>
      <c r="NMD931" s="477"/>
      <c r="NME931" s="477"/>
      <c r="NMF931" s="477"/>
      <c r="NMG931" s="477"/>
      <c r="NMH931" s="477"/>
      <c r="NMI931" s="477"/>
      <c r="NMJ931" s="477"/>
      <c r="NMK931" s="477"/>
      <c r="NML931" s="477"/>
      <c r="NMM931" s="477"/>
      <c r="NMN931" s="477"/>
      <c r="NMO931" s="477"/>
      <c r="NMP931" s="477"/>
      <c r="NMQ931" s="477"/>
      <c r="NMR931" s="477"/>
      <c r="NMS931" s="477"/>
      <c r="NMT931" s="477"/>
      <c r="NMU931" s="477"/>
      <c r="NMV931" s="477"/>
      <c r="NMW931" s="477"/>
      <c r="NMX931" s="477"/>
      <c r="NMY931" s="477"/>
      <c r="NMZ931" s="477"/>
      <c r="NNA931" s="477"/>
      <c r="NNB931" s="477"/>
      <c r="NNC931" s="477"/>
      <c r="NND931" s="477"/>
      <c r="NNE931" s="477"/>
      <c r="NNF931" s="477"/>
      <c r="NNG931" s="477"/>
      <c r="NNH931" s="477"/>
      <c r="NNI931" s="477"/>
      <c r="NNJ931" s="477"/>
      <c r="NNK931" s="477"/>
      <c r="NNL931" s="477"/>
      <c r="NNM931" s="477"/>
      <c r="NNN931" s="477"/>
      <c r="NNO931" s="477"/>
      <c r="NNP931" s="477"/>
      <c r="NNQ931" s="477"/>
      <c r="NNR931" s="477"/>
      <c r="NNS931" s="477"/>
      <c r="NNT931" s="477"/>
      <c r="NNU931" s="477"/>
      <c r="NNV931" s="477"/>
      <c r="NNW931" s="477"/>
      <c r="NNX931" s="477"/>
      <c r="NNY931" s="477"/>
      <c r="NNZ931" s="477"/>
      <c r="NOA931" s="477"/>
      <c r="NOB931" s="477"/>
      <c r="NOC931" s="477"/>
      <c r="NOD931" s="477"/>
      <c r="NOE931" s="477"/>
      <c r="NOF931" s="477"/>
      <c r="NOG931" s="477"/>
      <c r="NOH931" s="477"/>
      <c r="NOI931" s="477"/>
      <c r="NOJ931" s="477"/>
      <c r="NOK931" s="477"/>
      <c r="NOL931" s="477"/>
      <c r="NOM931" s="477"/>
      <c r="NON931" s="477"/>
      <c r="NOO931" s="477"/>
      <c r="NOP931" s="477"/>
      <c r="NOQ931" s="477"/>
      <c r="NOR931" s="477"/>
      <c r="NOS931" s="477"/>
      <c r="NOT931" s="477"/>
      <c r="NOU931" s="477"/>
      <c r="NOV931" s="477"/>
      <c r="NOW931" s="477"/>
      <c r="NOX931" s="477"/>
      <c r="NOY931" s="477"/>
      <c r="NOZ931" s="477"/>
      <c r="NPA931" s="477"/>
      <c r="NPB931" s="477"/>
      <c r="NPC931" s="477"/>
      <c r="NPD931" s="477"/>
      <c r="NPE931" s="477"/>
      <c r="NPF931" s="477"/>
      <c r="NPG931" s="477"/>
      <c r="NPH931" s="477"/>
      <c r="NPI931" s="477"/>
      <c r="NPJ931" s="477"/>
      <c r="NPK931" s="477"/>
      <c r="NPL931" s="477"/>
      <c r="NPM931" s="477"/>
      <c r="NPN931" s="477"/>
      <c r="NPO931" s="477"/>
      <c r="NPP931" s="477"/>
      <c r="NPQ931" s="477"/>
      <c r="NPR931" s="477"/>
      <c r="NPS931" s="477"/>
      <c r="NPT931" s="477"/>
      <c r="NPU931" s="477"/>
      <c r="NPV931" s="477"/>
      <c r="NPW931" s="477"/>
      <c r="NPX931" s="477"/>
      <c r="NPY931" s="477"/>
      <c r="NPZ931" s="477"/>
      <c r="NQA931" s="477"/>
      <c r="NQB931" s="477"/>
      <c r="NQC931" s="477"/>
      <c r="NQD931" s="477"/>
      <c r="NQE931" s="477"/>
      <c r="NQF931" s="477"/>
      <c r="NQG931" s="477"/>
      <c r="NQH931" s="477"/>
      <c r="NQI931" s="477"/>
      <c r="NQJ931" s="477"/>
      <c r="NQK931" s="477"/>
      <c r="NQL931" s="477"/>
      <c r="NQM931" s="477"/>
      <c r="NQN931" s="477"/>
      <c r="NQO931" s="477"/>
      <c r="NQP931" s="477"/>
      <c r="NQQ931" s="477"/>
      <c r="NQR931" s="477"/>
      <c r="NQS931" s="477"/>
      <c r="NQT931" s="477"/>
      <c r="NQU931" s="477"/>
      <c r="NQV931" s="477"/>
      <c r="NQW931" s="477"/>
      <c r="NQX931" s="477"/>
      <c r="NQY931" s="477"/>
      <c r="NQZ931" s="477"/>
      <c r="NRA931" s="477"/>
      <c r="NRB931" s="477"/>
      <c r="NRC931" s="477"/>
      <c r="NRD931" s="477"/>
      <c r="NRE931" s="477"/>
      <c r="NRF931" s="477"/>
      <c r="NRG931" s="477"/>
      <c r="NRH931" s="477"/>
      <c r="NRI931" s="477"/>
      <c r="NRJ931" s="477"/>
      <c r="NRK931" s="477"/>
      <c r="NRL931" s="477"/>
      <c r="NRM931" s="477"/>
      <c r="NRN931" s="477"/>
      <c r="NRO931" s="477"/>
      <c r="NRP931" s="477"/>
      <c r="NRQ931" s="477"/>
      <c r="NRR931" s="477"/>
      <c r="NRS931" s="477"/>
      <c r="NRT931" s="477"/>
      <c r="NRU931" s="477"/>
      <c r="NRV931" s="477"/>
      <c r="NRW931" s="477"/>
      <c r="NRX931" s="477"/>
      <c r="NRY931" s="477"/>
      <c r="NRZ931" s="477"/>
      <c r="NSA931" s="477"/>
      <c r="NSB931" s="477"/>
      <c r="NSC931" s="477"/>
      <c r="NSD931" s="477"/>
      <c r="NSE931" s="477"/>
      <c r="NSF931" s="477"/>
      <c r="NSG931" s="477"/>
      <c r="NSH931" s="477"/>
      <c r="NSI931" s="477"/>
      <c r="NSJ931" s="477"/>
      <c r="NSK931" s="477"/>
      <c r="NSL931" s="477"/>
      <c r="NSM931" s="477"/>
      <c r="NSN931" s="477"/>
      <c r="NSO931" s="477"/>
      <c r="NSP931" s="477"/>
      <c r="NSQ931" s="477"/>
      <c r="NSR931" s="477"/>
      <c r="NSS931" s="477"/>
      <c r="NST931" s="477"/>
      <c r="NSU931" s="477"/>
      <c r="NSV931" s="477"/>
      <c r="NSW931" s="477"/>
      <c r="NSX931" s="477"/>
      <c r="NSY931" s="477"/>
      <c r="NSZ931" s="477"/>
      <c r="NTA931" s="477"/>
      <c r="NTB931" s="477"/>
      <c r="NTC931" s="477"/>
      <c r="NTD931" s="477"/>
      <c r="NTE931" s="477"/>
      <c r="NTF931" s="477"/>
      <c r="NTG931" s="477"/>
      <c r="NTH931" s="477"/>
      <c r="NTI931" s="477"/>
      <c r="NTJ931" s="477"/>
      <c r="NTK931" s="477"/>
      <c r="NTL931" s="477"/>
      <c r="NTM931" s="477"/>
      <c r="NTN931" s="477"/>
      <c r="NTO931" s="477"/>
      <c r="NTP931" s="477"/>
      <c r="NTQ931" s="477"/>
      <c r="NTR931" s="477"/>
      <c r="NTS931" s="477"/>
      <c r="NTT931" s="477"/>
      <c r="NTU931" s="477"/>
      <c r="NTV931" s="477"/>
      <c r="NTW931" s="477"/>
      <c r="NTX931" s="477"/>
      <c r="NTY931" s="477"/>
      <c r="NTZ931" s="477"/>
      <c r="NUA931" s="477"/>
      <c r="NUB931" s="477"/>
      <c r="NUC931" s="477"/>
      <c r="NUD931" s="477"/>
      <c r="NUE931" s="477"/>
      <c r="NUF931" s="477"/>
      <c r="NUG931" s="477"/>
      <c r="NUH931" s="477"/>
      <c r="NUI931" s="477"/>
      <c r="NUJ931" s="477"/>
      <c r="NUK931" s="477"/>
      <c r="NUL931" s="477"/>
      <c r="NUM931" s="477"/>
      <c r="NUN931" s="477"/>
      <c r="NUO931" s="477"/>
      <c r="NUP931" s="477"/>
      <c r="NUQ931" s="477"/>
      <c r="NUR931" s="477"/>
      <c r="NUS931" s="477"/>
      <c r="NUT931" s="477"/>
      <c r="NUU931" s="477"/>
      <c r="NUV931" s="477"/>
      <c r="NUW931" s="477"/>
      <c r="NUX931" s="477"/>
      <c r="NUY931" s="477"/>
      <c r="NUZ931" s="477"/>
      <c r="NVA931" s="477"/>
      <c r="NVB931" s="477"/>
      <c r="NVC931" s="477"/>
      <c r="NVD931" s="477"/>
      <c r="NVE931" s="477"/>
      <c r="NVF931" s="477"/>
      <c r="NVG931" s="477"/>
      <c r="NVH931" s="477"/>
      <c r="NVI931" s="477"/>
      <c r="NVJ931" s="477"/>
      <c r="NVK931" s="477"/>
      <c r="NVL931" s="477"/>
      <c r="NVM931" s="477"/>
      <c r="NVN931" s="477"/>
      <c r="NVO931" s="477"/>
      <c r="NVP931" s="477"/>
      <c r="NVQ931" s="477"/>
      <c r="NVR931" s="477"/>
      <c r="NVS931" s="477"/>
      <c r="NVT931" s="477"/>
      <c r="NVU931" s="477"/>
      <c r="NVV931" s="477"/>
      <c r="NVW931" s="477"/>
      <c r="NVX931" s="477"/>
      <c r="NVY931" s="477"/>
      <c r="NVZ931" s="477"/>
      <c r="NWA931" s="477"/>
      <c r="NWB931" s="477"/>
      <c r="NWC931" s="477"/>
      <c r="NWD931" s="477"/>
      <c r="NWE931" s="477"/>
      <c r="NWF931" s="477"/>
      <c r="NWG931" s="477"/>
      <c r="NWH931" s="477"/>
      <c r="NWI931" s="477"/>
      <c r="NWJ931" s="477"/>
      <c r="NWK931" s="477"/>
      <c r="NWL931" s="477"/>
      <c r="NWM931" s="477"/>
      <c r="NWN931" s="477"/>
      <c r="NWO931" s="477"/>
      <c r="NWP931" s="477"/>
      <c r="NWQ931" s="477"/>
      <c r="NWR931" s="477"/>
      <c r="NWS931" s="477"/>
      <c r="NWT931" s="477"/>
      <c r="NWU931" s="477"/>
      <c r="NWV931" s="477"/>
      <c r="NWW931" s="477"/>
      <c r="NWX931" s="477"/>
      <c r="NWY931" s="477"/>
      <c r="NWZ931" s="477"/>
      <c r="NXA931" s="477"/>
      <c r="NXB931" s="477"/>
      <c r="NXC931" s="477"/>
      <c r="NXD931" s="477"/>
      <c r="NXE931" s="477"/>
      <c r="NXF931" s="477"/>
      <c r="NXG931" s="477"/>
      <c r="NXH931" s="477"/>
      <c r="NXI931" s="477"/>
      <c r="NXJ931" s="477"/>
      <c r="NXK931" s="477"/>
      <c r="NXL931" s="477"/>
      <c r="NXM931" s="477"/>
      <c r="NXN931" s="477"/>
      <c r="NXO931" s="477"/>
      <c r="NXP931" s="477"/>
      <c r="NXQ931" s="477"/>
      <c r="NXR931" s="477"/>
      <c r="NXS931" s="477"/>
      <c r="NXT931" s="477"/>
      <c r="NXU931" s="477"/>
      <c r="NXV931" s="477"/>
      <c r="NXW931" s="477"/>
      <c r="NXX931" s="477"/>
      <c r="NXY931" s="477"/>
      <c r="NXZ931" s="477"/>
      <c r="NYA931" s="477"/>
      <c r="NYB931" s="477"/>
      <c r="NYC931" s="477"/>
      <c r="NYD931" s="477"/>
      <c r="NYE931" s="477"/>
      <c r="NYF931" s="477"/>
      <c r="NYG931" s="477"/>
      <c r="NYH931" s="477"/>
      <c r="NYI931" s="477"/>
      <c r="NYJ931" s="477"/>
      <c r="NYK931" s="477"/>
      <c r="NYL931" s="477"/>
      <c r="NYM931" s="477"/>
      <c r="NYN931" s="477"/>
      <c r="NYO931" s="477"/>
      <c r="NYP931" s="477"/>
      <c r="NYQ931" s="477"/>
      <c r="NYR931" s="477"/>
      <c r="NYS931" s="477"/>
      <c r="NYT931" s="477"/>
      <c r="NYU931" s="477"/>
      <c r="NYV931" s="477"/>
      <c r="NYW931" s="477"/>
      <c r="NYX931" s="477"/>
      <c r="NYY931" s="477"/>
      <c r="NYZ931" s="477"/>
      <c r="NZA931" s="477"/>
      <c r="NZB931" s="477"/>
      <c r="NZC931" s="477"/>
      <c r="NZD931" s="477"/>
      <c r="NZE931" s="477"/>
      <c r="NZF931" s="477"/>
      <c r="NZG931" s="477"/>
      <c r="NZH931" s="477"/>
      <c r="NZI931" s="477"/>
      <c r="NZJ931" s="477"/>
      <c r="NZK931" s="477"/>
      <c r="NZL931" s="477"/>
      <c r="NZM931" s="477"/>
      <c r="NZN931" s="477"/>
      <c r="NZO931" s="477"/>
      <c r="NZP931" s="477"/>
      <c r="NZQ931" s="477"/>
      <c r="NZR931" s="477"/>
      <c r="NZS931" s="477"/>
      <c r="NZT931" s="477"/>
      <c r="NZU931" s="477"/>
      <c r="NZV931" s="477"/>
      <c r="NZW931" s="477"/>
      <c r="NZX931" s="477"/>
      <c r="NZY931" s="477"/>
      <c r="NZZ931" s="477"/>
      <c r="OAA931" s="477"/>
      <c r="OAB931" s="477"/>
      <c r="OAC931" s="477"/>
      <c r="OAD931" s="477"/>
      <c r="OAE931" s="477"/>
      <c r="OAF931" s="477"/>
      <c r="OAG931" s="477"/>
      <c r="OAH931" s="477"/>
      <c r="OAI931" s="477"/>
      <c r="OAJ931" s="477"/>
      <c r="OAK931" s="477"/>
      <c r="OAL931" s="477"/>
      <c r="OAM931" s="477"/>
      <c r="OAN931" s="477"/>
      <c r="OAO931" s="477"/>
      <c r="OAP931" s="477"/>
      <c r="OAQ931" s="477"/>
      <c r="OAR931" s="477"/>
      <c r="OAS931" s="477"/>
      <c r="OAT931" s="477"/>
      <c r="OAU931" s="477"/>
      <c r="OAV931" s="477"/>
      <c r="OAW931" s="477"/>
      <c r="OAX931" s="477"/>
      <c r="OAY931" s="477"/>
      <c r="OAZ931" s="477"/>
      <c r="OBA931" s="477"/>
      <c r="OBB931" s="477"/>
      <c r="OBC931" s="477"/>
      <c r="OBD931" s="477"/>
      <c r="OBE931" s="477"/>
      <c r="OBF931" s="477"/>
      <c r="OBG931" s="477"/>
      <c r="OBH931" s="477"/>
      <c r="OBI931" s="477"/>
      <c r="OBJ931" s="477"/>
      <c r="OBK931" s="477"/>
      <c r="OBL931" s="477"/>
      <c r="OBM931" s="477"/>
      <c r="OBN931" s="477"/>
      <c r="OBO931" s="477"/>
      <c r="OBP931" s="477"/>
      <c r="OBQ931" s="477"/>
      <c r="OBR931" s="477"/>
      <c r="OBS931" s="477"/>
      <c r="OBT931" s="477"/>
      <c r="OBU931" s="477"/>
      <c r="OBV931" s="477"/>
      <c r="OBW931" s="477"/>
      <c r="OBX931" s="477"/>
      <c r="OBY931" s="477"/>
      <c r="OBZ931" s="477"/>
      <c r="OCA931" s="477"/>
      <c r="OCB931" s="477"/>
      <c r="OCC931" s="477"/>
      <c r="OCD931" s="477"/>
      <c r="OCE931" s="477"/>
      <c r="OCF931" s="477"/>
      <c r="OCG931" s="477"/>
      <c r="OCH931" s="477"/>
      <c r="OCI931" s="477"/>
      <c r="OCJ931" s="477"/>
      <c r="OCK931" s="477"/>
      <c r="OCL931" s="477"/>
      <c r="OCM931" s="477"/>
      <c r="OCN931" s="477"/>
      <c r="OCO931" s="477"/>
      <c r="OCP931" s="477"/>
      <c r="OCQ931" s="477"/>
      <c r="OCR931" s="477"/>
      <c r="OCS931" s="477"/>
      <c r="OCT931" s="477"/>
      <c r="OCU931" s="477"/>
      <c r="OCV931" s="477"/>
      <c r="OCW931" s="477"/>
      <c r="OCX931" s="477"/>
      <c r="OCY931" s="477"/>
      <c r="OCZ931" s="477"/>
      <c r="ODA931" s="477"/>
      <c r="ODB931" s="477"/>
      <c r="ODC931" s="477"/>
      <c r="ODD931" s="477"/>
      <c r="ODE931" s="477"/>
      <c r="ODF931" s="477"/>
      <c r="ODG931" s="477"/>
      <c r="ODH931" s="477"/>
      <c r="ODI931" s="477"/>
      <c r="ODJ931" s="477"/>
      <c r="ODK931" s="477"/>
      <c r="ODL931" s="477"/>
      <c r="ODM931" s="477"/>
      <c r="ODN931" s="477"/>
      <c r="ODO931" s="477"/>
      <c r="ODP931" s="477"/>
      <c r="ODQ931" s="477"/>
      <c r="ODR931" s="477"/>
      <c r="ODS931" s="477"/>
      <c r="ODT931" s="477"/>
      <c r="ODU931" s="477"/>
      <c r="ODV931" s="477"/>
      <c r="ODW931" s="477"/>
      <c r="ODX931" s="477"/>
      <c r="ODY931" s="477"/>
      <c r="ODZ931" s="477"/>
      <c r="OEA931" s="477"/>
      <c r="OEB931" s="477"/>
      <c r="OEC931" s="477"/>
      <c r="OED931" s="477"/>
      <c r="OEE931" s="477"/>
      <c r="OEF931" s="477"/>
      <c r="OEG931" s="477"/>
      <c r="OEH931" s="477"/>
      <c r="OEI931" s="477"/>
      <c r="OEJ931" s="477"/>
      <c r="OEK931" s="477"/>
      <c r="OEL931" s="477"/>
      <c r="OEM931" s="477"/>
      <c r="OEN931" s="477"/>
      <c r="OEO931" s="477"/>
      <c r="OEP931" s="477"/>
      <c r="OEQ931" s="477"/>
      <c r="OER931" s="477"/>
      <c r="OES931" s="477"/>
      <c r="OET931" s="477"/>
      <c r="OEU931" s="477"/>
      <c r="OEV931" s="477"/>
      <c r="OEW931" s="477"/>
      <c r="OEX931" s="477"/>
      <c r="OEY931" s="477"/>
      <c r="OEZ931" s="477"/>
      <c r="OFA931" s="477"/>
      <c r="OFB931" s="477"/>
      <c r="OFC931" s="477"/>
      <c r="OFD931" s="477"/>
      <c r="OFE931" s="477"/>
      <c r="OFF931" s="477"/>
      <c r="OFG931" s="477"/>
      <c r="OFH931" s="477"/>
      <c r="OFI931" s="477"/>
      <c r="OFJ931" s="477"/>
      <c r="OFK931" s="477"/>
      <c r="OFL931" s="477"/>
      <c r="OFM931" s="477"/>
      <c r="OFN931" s="477"/>
      <c r="OFO931" s="477"/>
      <c r="OFP931" s="477"/>
      <c r="OFQ931" s="477"/>
      <c r="OFR931" s="477"/>
      <c r="OFS931" s="477"/>
      <c r="OFT931" s="477"/>
      <c r="OFU931" s="477"/>
      <c r="OFV931" s="477"/>
      <c r="OFW931" s="477"/>
      <c r="OFX931" s="477"/>
      <c r="OFY931" s="477"/>
      <c r="OFZ931" s="477"/>
      <c r="OGA931" s="477"/>
      <c r="OGB931" s="477"/>
      <c r="OGC931" s="477"/>
      <c r="OGD931" s="477"/>
      <c r="OGE931" s="477"/>
      <c r="OGF931" s="477"/>
      <c r="OGG931" s="477"/>
      <c r="OGH931" s="477"/>
      <c r="OGI931" s="477"/>
      <c r="OGJ931" s="477"/>
      <c r="OGK931" s="477"/>
      <c r="OGL931" s="477"/>
      <c r="OGM931" s="477"/>
      <c r="OGN931" s="477"/>
      <c r="OGO931" s="477"/>
      <c r="OGP931" s="477"/>
      <c r="OGQ931" s="477"/>
      <c r="OGR931" s="477"/>
      <c r="OGS931" s="477"/>
      <c r="OGT931" s="477"/>
      <c r="OGU931" s="477"/>
      <c r="OGV931" s="477"/>
      <c r="OGW931" s="477"/>
      <c r="OGX931" s="477"/>
      <c r="OGY931" s="477"/>
      <c r="OGZ931" s="477"/>
      <c r="OHA931" s="477"/>
      <c r="OHB931" s="477"/>
      <c r="OHC931" s="477"/>
      <c r="OHD931" s="477"/>
      <c r="OHE931" s="477"/>
      <c r="OHF931" s="477"/>
      <c r="OHG931" s="477"/>
      <c r="OHH931" s="477"/>
      <c r="OHI931" s="477"/>
      <c r="OHJ931" s="477"/>
      <c r="OHK931" s="477"/>
      <c r="OHL931" s="477"/>
      <c r="OHM931" s="477"/>
      <c r="OHN931" s="477"/>
      <c r="OHO931" s="477"/>
      <c r="OHP931" s="477"/>
      <c r="OHQ931" s="477"/>
      <c r="OHR931" s="477"/>
      <c r="OHS931" s="477"/>
      <c r="OHT931" s="477"/>
      <c r="OHU931" s="477"/>
      <c r="OHV931" s="477"/>
      <c r="OHW931" s="477"/>
      <c r="OHX931" s="477"/>
      <c r="OHY931" s="477"/>
      <c r="OHZ931" s="477"/>
      <c r="OIA931" s="477"/>
      <c r="OIB931" s="477"/>
      <c r="OIC931" s="477"/>
      <c r="OID931" s="477"/>
      <c r="OIE931" s="477"/>
      <c r="OIF931" s="477"/>
      <c r="OIG931" s="477"/>
      <c r="OIH931" s="477"/>
      <c r="OII931" s="477"/>
      <c r="OIJ931" s="477"/>
      <c r="OIK931" s="477"/>
      <c r="OIL931" s="477"/>
      <c r="OIM931" s="477"/>
      <c r="OIN931" s="477"/>
      <c r="OIO931" s="477"/>
      <c r="OIP931" s="477"/>
      <c r="OIQ931" s="477"/>
      <c r="OIR931" s="477"/>
      <c r="OIS931" s="477"/>
      <c r="OIT931" s="477"/>
      <c r="OIU931" s="477"/>
      <c r="OIV931" s="477"/>
      <c r="OIW931" s="477"/>
      <c r="OIX931" s="477"/>
      <c r="OIY931" s="477"/>
      <c r="OIZ931" s="477"/>
      <c r="OJA931" s="477"/>
      <c r="OJB931" s="477"/>
      <c r="OJC931" s="477"/>
      <c r="OJD931" s="477"/>
      <c r="OJE931" s="477"/>
      <c r="OJF931" s="477"/>
      <c r="OJG931" s="477"/>
      <c r="OJH931" s="477"/>
      <c r="OJI931" s="477"/>
      <c r="OJJ931" s="477"/>
      <c r="OJK931" s="477"/>
      <c r="OJL931" s="477"/>
      <c r="OJM931" s="477"/>
      <c r="OJN931" s="477"/>
      <c r="OJO931" s="477"/>
      <c r="OJP931" s="477"/>
      <c r="OJQ931" s="477"/>
      <c r="OJR931" s="477"/>
      <c r="OJS931" s="477"/>
      <c r="OJT931" s="477"/>
      <c r="OJU931" s="477"/>
      <c r="OJV931" s="477"/>
      <c r="OJW931" s="477"/>
      <c r="OJX931" s="477"/>
      <c r="OJY931" s="477"/>
      <c r="OJZ931" s="477"/>
      <c r="OKA931" s="477"/>
      <c r="OKB931" s="477"/>
      <c r="OKC931" s="477"/>
      <c r="OKD931" s="477"/>
      <c r="OKE931" s="477"/>
      <c r="OKF931" s="477"/>
      <c r="OKG931" s="477"/>
      <c r="OKH931" s="477"/>
      <c r="OKI931" s="477"/>
      <c r="OKJ931" s="477"/>
      <c r="OKK931" s="477"/>
      <c r="OKL931" s="477"/>
      <c r="OKM931" s="477"/>
      <c r="OKN931" s="477"/>
      <c r="OKO931" s="477"/>
      <c r="OKP931" s="477"/>
      <c r="OKQ931" s="477"/>
      <c r="OKR931" s="477"/>
      <c r="OKS931" s="477"/>
      <c r="OKT931" s="477"/>
      <c r="OKU931" s="477"/>
      <c r="OKV931" s="477"/>
      <c r="OKW931" s="477"/>
      <c r="OKX931" s="477"/>
      <c r="OKY931" s="477"/>
      <c r="OKZ931" s="477"/>
      <c r="OLA931" s="477"/>
      <c r="OLB931" s="477"/>
      <c r="OLC931" s="477"/>
      <c r="OLD931" s="477"/>
      <c r="OLE931" s="477"/>
      <c r="OLF931" s="477"/>
      <c r="OLG931" s="477"/>
      <c r="OLH931" s="477"/>
      <c r="OLI931" s="477"/>
      <c r="OLJ931" s="477"/>
      <c r="OLK931" s="477"/>
      <c r="OLL931" s="477"/>
      <c r="OLM931" s="477"/>
      <c r="OLN931" s="477"/>
      <c r="OLO931" s="477"/>
      <c r="OLP931" s="477"/>
      <c r="OLQ931" s="477"/>
      <c r="OLR931" s="477"/>
      <c r="OLS931" s="477"/>
      <c r="OLT931" s="477"/>
      <c r="OLU931" s="477"/>
      <c r="OLV931" s="477"/>
      <c r="OLW931" s="477"/>
      <c r="OLX931" s="477"/>
      <c r="OLY931" s="477"/>
      <c r="OLZ931" s="477"/>
      <c r="OMA931" s="477"/>
      <c r="OMB931" s="477"/>
      <c r="OMC931" s="477"/>
      <c r="OMD931" s="477"/>
      <c r="OME931" s="477"/>
      <c r="OMF931" s="477"/>
      <c r="OMG931" s="477"/>
      <c r="OMH931" s="477"/>
      <c r="OMI931" s="477"/>
      <c r="OMJ931" s="477"/>
      <c r="OMK931" s="477"/>
      <c r="OML931" s="477"/>
      <c r="OMM931" s="477"/>
      <c r="OMN931" s="477"/>
      <c r="OMO931" s="477"/>
      <c r="OMP931" s="477"/>
      <c r="OMQ931" s="477"/>
      <c r="OMR931" s="477"/>
      <c r="OMS931" s="477"/>
      <c r="OMT931" s="477"/>
      <c r="OMU931" s="477"/>
      <c r="OMV931" s="477"/>
      <c r="OMW931" s="477"/>
      <c r="OMX931" s="477"/>
      <c r="OMY931" s="477"/>
      <c r="OMZ931" s="477"/>
      <c r="ONA931" s="477"/>
      <c r="ONB931" s="477"/>
      <c r="ONC931" s="477"/>
      <c r="OND931" s="477"/>
      <c r="ONE931" s="477"/>
      <c r="ONF931" s="477"/>
      <c r="ONG931" s="477"/>
      <c r="ONH931" s="477"/>
      <c r="ONI931" s="477"/>
      <c r="ONJ931" s="477"/>
      <c r="ONK931" s="477"/>
      <c r="ONL931" s="477"/>
      <c r="ONM931" s="477"/>
      <c r="ONN931" s="477"/>
      <c r="ONO931" s="477"/>
      <c r="ONP931" s="477"/>
      <c r="ONQ931" s="477"/>
      <c r="ONR931" s="477"/>
      <c r="ONS931" s="477"/>
      <c r="ONT931" s="477"/>
      <c r="ONU931" s="477"/>
      <c r="ONV931" s="477"/>
      <c r="ONW931" s="477"/>
      <c r="ONX931" s="477"/>
      <c r="ONY931" s="477"/>
      <c r="ONZ931" s="477"/>
      <c r="OOA931" s="477"/>
      <c r="OOB931" s="477"/>
      <c r="OOC931" s="477"/>
      <c r="OOD931" s="477"/>
      <c r="OOE931" s="477"/>
      <c r="OOF931" s="477"/>
      <c r="OOG931" s="477"/>
      <c r="OOH931" s="477"/>
      <c r="OOI931" s="477"/>
      <c r="OOJ931" s="477"/>
      <c r="OOK931" s="477"/>
      <c r="OOL931" s="477"/>
      <c r="OOM931" s="477"/>
      <c r="OON931" s="477"/>
      <c r="OOO931" s="477"/>
      <c r="OOP931" s="477"/>
      <c r="OOQ931" s="477"/>
      <c r="OOR931" s="477"/>
      <c r="OOS931" s="477"/>
      <c r="OOT931" s="477"/>
      <c r="OOU931" s="477"/>
      <c r="OOV931" s="477"/>
      <c r="OOW931" s="477"/>
      <c r="OOX931" s="477"/>
      <c r="OOY931" s="477"/>
      <c r="OOZ931" s="477"/>
      <c r="OPA931" s="477"/>
      <c r="OPB931" s="477"/>
      <c r="OPC931" s="477"/>
      <c r="OPD931" s="477"/>
      <c r="OPE931" s="477"/>
      <c r="OPF931" s="477"/>
      <c r="OPG931" s="477"/>
      <c r="OPH931" s="477"/>
      <c r="OPI931" s="477"/>
      <c r="OPJ931" s="477"/>
      <c r="OPK931" s="477"/>
      <c r="OPL931" s="477"/>
      <c r="OPM931" s="477"/>
      <c r="OPN931" s="477"/>
      <c r="OPO931" s="477"/>
      <c r="OPP931" s="477"/>
      <c r="OPQ931" s="477"/>
      <c r="OPR931" s="477"/>
      <c r="OPS931" s="477"/>
      <c r="OPT931" s="477"/>
      <c r="OPU931" s="477"/>
      <c r="OPV931" s="477"/>
      <c r="OPW931" s="477"/>
      <c r="OPX931" s="477"/>
      <c r="OPY931" s="477"/>
      <c r="OPZ931" s="477"/>
      <c r="OQA931" s="477"/>
      <c r="OQB931" s="477"/>
      <c r="OQC931" s="477"/>
      <c r="OQD931" s="477"/>
      <c r="OQE931" s="477"/>
      <c r="OQF931" s="477"/>
      <c r="OQG931" s="477"/>
      <c r="OQH931" s="477"/>
      <c r="OQI931" s="477"/>
      <c r="OQJ931" s="477"/>
      <c r="OQK931" s="477"/>
      <c r="OQL931" s="477"/>
      <c r="OQM931" s="477"/>
      <c r="OQN931" s="477"/>
      <c r="OQO931" s="477"/>
      <c r="OQP931" s="477"/>
      <c r="OQQ931" s="477"/>
      <c r="OQR931" s="477"/>
      <c r="OQS931" s="477"/>
      <c r="OQT931" s="477"/>
      <c r="OQU931" s="477"/>
      <c r="OQV931" s="477"/>
      <c r="OQW931" s="477"/>
      <c r="OQX931" s="477"/>
      <c r="OQY931" s="477"/>
      <c r="OQZ931" s="477"/>
      <c r="ORA931" s="477"/>
      <c r="ORB931" s="477"/>
      <c r="ORC931" s="477"/>
      <c r="ORD931" s="477"/>
      <c r="ORE931" s="477"/>
      <c r="ORF931" s="477"/>
      <c r="ORG931" s="477"/>
      <c r="ORH931" s="477"/>
      <c r="ORI931" s="477"/>
      <c r="ORJ931" s="477"/>
      <c r="ORK931" s="477"/>
      <c r="ORL931" s="477"/>
      <c r="ORM931" s="477"/>
      <c r="ORN931" s="477"/>
      <c r="ORO931" s="477"/>
      <c r="ORP931" s="477"/>
      <c r="ORQ931" s="477"/>
      <c r="ORR931" s="477"/>
      <c r="ORS931" s="477"/>
      <c r="ORT931" s="477"/>
      <c r="ORU931" s="477"/>
      <c r="ORV931" s="477"/>
      <c r="ORW931" s="477"/>
      <c r="ORX931" s="477"/>
      <c r="ORY931" s="477"/>
      <c r="ORZ931" s="477"/>
      <c r="OSA931" s="477"/>
      <c r="OSB931" s="477"/>
      <c r="OSC931" s="477"/>
      <c r="OSD931" s="477"/>
      <c r="OSE931" s="477"/>
      <c r="OSF931" s="477"/>
      <c r="OSG931" s="477"/>
      <c r="OSH931" s="477"/>
      <c r="OSI931" s="477"/>
      <c r="OSJ931" s="477"/>
      <c r="OSK931" s="477"/>
      <c r="OSL931" s="477"/>
      <c r="OSM931" s="477"/>
      <c r="OSN931" s="477"/>
      <c r="OSO931" s="477"/>
      <c r="OSP931" s="477"/>
      <c r="OSQ931" s="477"/>
      <c r="OSR931" s="477"/>
      <c r="OSS931" s="477"/>
      <c r="OST931" s="477"/>
      <c r="OSU931" s="477"/>
      <c r="OSV931" s="477"/>
      <c r="OSW931" s="477"/>
      <c r="OSX931" s="477"/>
      <c r="OSY931" s="477"/>
      <c r="OSZ931" s="477"/>
      <c r="OTA931" s="477"/>
      <c r="OTB931" s="477"/>
      <c r="OTC931" s="477"/>
      <c r="OTD931" s="477"/>
      <c r="OTE931" s="477"/>
      <c r="OTF931" s="477"/>
      <c r="OTG931" s="477"/>
      <c r="OTH931" s="477"/>
      <c r="OTI931" s="477"/>
      <c r="OTJ931" s="477"/>
      <c r="OTK931" s="477"/>
      <c r="OTL931" s="477"/>
      <c r="OTM931" s="477"/>
      <c r="OTN931" s="477"/>
      <c r="OTO931" s="477"/>
      <c r="OTP931" s="477"/>
      <c r="OTQ931" s="477"/>
      <c r="OTR931" s="477"/>
      <c r="OTS931" s="477"/>
      <c r="OTT931" s="477"/>
      <c r="OTU931" s="477"/>
      <c r="OTV931" s="477"/>
      <c r="OTW931" s="477"/>
      <c r="OTX931" s="477"/>
      <c r="OTY931" s="477"/>
      <c r="OTZ931" s="477"/>
      <c r="OUA931" s="477"/>
      <c r="OUB931" s="477"/>
      <c r="OUC931" s="477"/>
      <c r="OUD931" s="477"/>
      <c r="OUE931" s="477"/>
      <c r="OUF931" s="477"/>
      <c r="OUG931" s="477"/>
      <c r="OUH931" s="477"/>
      <c r="OUI931" s="477"/>
      <c r="OUJ931" s="477"/>
      <c r="OUK931" s="477"/>
      <c r="OUL931" s="477"/>
      <c r="OUM931" s="477"/>
      <c r="OUN931" s="477"/>
      <c r="OUO931" s="477"/>
      <c r="OUP931" s="477"/>
      <c r="OUQ931" s="477"/>
      <c r="OUR931" s="477"/>
      <c r="OUS931" s="477"/>
      <c r="OUT931" s="477"/>
      <c r="OUU931" s="477"/>
      <c r="OUV931" s="477"/>
      <c r="OUW931" s="477"/>
      <c r="OUX931" s="477"/>
      <c r="OUY931" s="477"/>
      <c r="OUZ931" s="477"/>
      <c r="OVA931" s="477"/>
      <c r="OVB931" s="477"/>
      <c r="OVC931" s="477"/>
      <c r="OVD931" s="477"/>
      <c r="OVE931" s="477"/>
      <c r="OVF931" s="477"/>
      <c r="OVG931" s="477"/>
      <c r="OVH931" s="477"/>
      <c r="OVI931" s="477"/>
      <c r="OVJ931" s="477"/>
      <c r="OVK931" s="477"/>
      <c r="OVL931" s="477"/>
      <c r="OVM931" s="477"/>
      <c r="OVN931" s="477"/>
      <c r="OVO931" s="477"/>
      <c r="OVP931" s="477"/>
      <c r="OVQ931" s="477"/>
      <c r="OVR931" s="477"/>
      <c r="OVS931" s="477"/>
      <c r="OVT931" s="477"/>
      <c r="OVU931" s="477"/>
      <c r="OVV931" s="477"/>
      <c r="OVW931" s="477"/>
      <c r="OVX931" s="477"/>
      <c r="OVY931" s="477"/>
      <c r="OVZ931" s="477"/>
      <c r="OWA931" s="477"/>
      <c r="OWB931" s="477"/>
      <c r="OWC931" s="477"/>
      <c r="OWD931" s="477"/>
      <c r="OWE931" s="477"/>
      <c r="OWF931" s="477"/>
      <c r="OWG931" s="477"/>
      <c r="OWH931" s="477"/>
      <c r="OWI931" s="477"/>
      <c r="OWJ931" s="477"/>
      <c r="OWK931" s="477"/>
      <c r="OWL931" s="477"/>
      <c r="OWM931" s="477"/>
      <c r="OWN931" s="477"/>
      <c r="OWO931" s="477"/>
      <c r="OWP931" s="477"/>
      <c r="OWQ931" s="477"/>
      <c r="OWR931" s="477"/>
      <c r="OWS931" s="477"/>
      <c r="OWT931" s="477"/>
      <c r="OWU931" s="477"/>
      <c r="OWV931" s="477"/>
      <c r="OWW931" s="477"/>
      <c r="OWX931" s="477"/>
      <c r="OWY931" s="477"/>
      <c r="OWZ931" s="477"/>
      <c r="OXA931" s="477"/>
      <c r="OXB931" s="477"/>
      <c r="OXC931" s="477"/>
      <c r="OXD931" s="477"/>
      <c r="OXE931" s="477"/>
      <c r="OXF931" s="477"/>
      <c r="OXG931" s="477"/>
      <c r="OXH931" s="477"/>
      <c r="OXI931" s="477"/>
      <c r="OXJ931" s="477"/>
      <c r="OXK931" s="477"/>
      <c r="OXL931" s="477"/>
      <c r="OXM931" s="477"/>
      <c r="OXN931" s="477"/>
      <c r="OXO931" s="477"/>
      <c r="OXP931" s="477"/>
      <c r="OXQ931" s="477"/>
      <c r="OXR931" s="477"/>
      <c r="OXS931" s="477"/>
      <c r="OXT931" s="477"/>
      <c r="OXU931" s="477"/>
      <c r="OXV931" s="477"/>
      <c r="OXW931" s="477"/>
      <c r="OXX931" s="477"/>
      <c r="OXY931" s="477"/>
      <c r="OXZ931" s="477"/>
      <c r="OYA931" s="477"/>
      <c r="OYB931" s="477"/>
      <c r="OYC931" s="477"/>
      <c r="OYD931" s="477"/>
      <c r="OYE931" s="477"/>
      <c r="OYF931" s="477"/>
      <c r="OYG931" s="477"/>
      <c r="OYH931" s="477"/>
      <c r="OYI931" s="477"/>
      <c r="OYJ931" s="477"/>
      <c r="OYK931" s="477"/>
      <c r="OYL931" s="477"/>
      <c r="OYM931" s="477"/>
      <c r="OYN931" s="477"/>
      <c r="OYO931" s="477"/>
      <c r="OYP931" s="477"/>
      <c r="OYQ931" s="477"/>
      <c r="OYR931" s="477"/>
      <c r="OYS931" s="477"/>
      <c r="OYT931" s="477"/>
      <c r="OYU931" s="477"/>
      <c r="OYV931" s="477"/>
      <c r="OYW931" s="477"/>
      <c r="OYX931" s="477"/>
      <c r="OYY931" s="477"/>
      <c r="OYZ931" s="477"/>
      <c r="OZA931" s="477"/>
      <c r="OZB931" s="477"/>
      <c r="OZC931" s="477"/>
      <c r="OZD931" s="477"/>
      <c r="OZE931" s="477"/>
      <c r="OZF931" s="477"/>
      <c r="OZG931" s="477"/>
      <c r="OZH931" s="477"/>
      <c r="OZI931" s="477"/>
      <c r="OZJ931" s="477"/>
      <c r="OZK931" s="477"/>
      <c r="OZL931" s="477"/>
      <c r="OZM931" s="477"/>
      <c r="OZN931" s="477"/>
      <c r="OZO931" s="477"/>
      <c r="OZP931" s="477"/>
      <c r="OZQ931" s="477"/>
      <c r="OZR931" s="477"/>
      <c r="OZS931" s="477"/>
      <c r="OZT931" s="477"/>
      <c r="OZU931" s="477"/>
      <c r="OZV931" s="477"/>
      <c r="OZW931" s="477"/>
      <c r="OZX931" s="477"/>
      <c r="OZY931" s="477"/>
      <c r="OZZ931" s="477"/>
      <c r="PAA931" s="477"/>
      <c r="PAB931" s="477"/>
      <c r="PAC931" s="477"/>
      <c r="PAD931" s="477"/>
      <c r="PAE931" s="477"/>
      <c r="PAF931" s="477"/>
      <c r="PAG931" s="477"/>
      <c r="PAH931" s="477"/>
      <c r="PAI931" s="477"/>
      <c r="PAJ931" s="477"/>
      <c r="PAK931" s="477"/>
      <c r="PAL931" s="477"/>
      <c r="PAM931" s="477"/>
      <c r="PAN931" s="477"/>
      <c r="PAO931" s="477"/>
      <c r="PAP931" s="477"/>
      <c r="PAQ931" s="477"/>
      <c r="PAR931" s="477"/>
      <c r="PAS931" s="477"/>
      <c r="PAT931" s="477"/>
      <c r="PAU931" s="477"/>
      <c r="PAV931" s="477"/>
      <c r="PAW931" s="477"/>
      <c r="PAX931" s="477"/>
      <c r="PAY931" s="477"/>
      <c r="PAZ931" s="477"/>
      <c r="PBA931" s="477"/>
      <c r="PBB931" s="477"/>
      <c r="PBC931" s="477"/>
      <c r="PBD931" s="477"/>
      <c r="PBE931" s="477"/>
      <c r="PBF931" s="477"/>
      <c r="PBG931" s="477"/>
      <c r="PBH931" s="477"/>
      <c r="PBI931" s="477"/>
      <c r="PBJ931" s="477"/>
      <c r="PBK931" s="477"/>
      <c r="PBL931" s="477"/>
      <c r="PBM931" s="477"/>
      <c r="PBN931" s="477"/>
      <c r="PBO931" s="477"/>
      <c r="PBP931" s="477"/>
      <c r="PBQ931" s="477"/>
      <c r="PBR931" s="477"/>
      <c r="PBS931" s="477"/>
      <c r="PBT931" s="477"/>
      <c r="PBU931" s="477"/>
      <c r="PBV931" s="477"/>
      <c r="PBW931" s="477"/>
      <c r="PBX931" s="477"/>
      <c r="PBY931" s="477"/>
      <c r="PBZ931" s="477"/>
      <c r="PCA931" s="477"/>
      <c r="PCB931" s="477"/>
      <c r="PCC931" s="477"/>
      <c r="PCD931" s="477"/>
      <c r="PCE931" s="477"/>
      <c r="PCF931" s="477"/>
      <c r="PCG931" s="477"/>
      <c r="PCH931" s="477"/>
      <c r="PCI931" s="477"/>
      <c r="PCJ931" s="477"/>
      <c r="PCK931" s="477"/>
      <c r="PCL931" s="477"/>
      <c r="PCM931" s="477"/>
      <c r="PCN931" s="477"/>
      <c r="PCO931" s="477"/>
      <c r="PCP931" s="477"/>
      <c r="PCQ931" s="477"/>
      <c r="PCR931" s="477"/>
      <c r="PCS931" s="477"/>
      <c r="PCT931" s="477"/>
      <c r="PCU931" s="477"/>
      <c r="PCV931" s="477"/>
      <c r="PCW931" s="477"/>
      <c r="PCX931" s="477"/>
      <c r="PCY931" s="477"/>
      <c r="PCZ931" s="477"/>
      <c r="PDA931" s="477"/>
      <c r="PDB931" s="477"/>
      <c r="PDC931" s="477"/>
      <c r="PDD931" s="477"/>
      <c r="PDE931" s="477"/>
      <c r="PDF931" s="477"/>
      <c r="PDG931" s="477"/>
      <c r="PDH931" s="477"/>
      <c r="PDI931" s="477"/>
      <c r="PDJ931" s="477"/>
      <c r="PDK931" s="477"/>
      <c r="PDL931" s="477"/>
      <c r="PDM931" s="477"/>
      <c r="PDN931" s="477"/>
      <c r="PDO931" s="477"/>
      <c r="PDP931" s="477"/>
      <c r="PDQ931" s="477"/>
      <c r="PDR931" s="477"/>
      <c r="PDS931" s="477"/>
      <c r="PDT931" s="477"/>
      <c r="PDU931" s="477"/>
      <c r="PDV931" s="477"/>
      <c r="PDW931" s="477"/>
      <c r="PDX931" s="477"/>
      <c r="PDY931" s="477"/>
      <c r="PDZ931" s="477"/>
      <c r="PEA931" s="477"/>
      <c r="PEB931" s="477"/>
      <c r="PEC931" s="477"/>
      <c r="PED931" s="477"/>
      <c r="PEE931" s="477"/>
      <c r="PEF931" s="477"/>
      <c r="PEG931" s="477"/>
      <c r="PEH931" s="477"/>
      <c r="PEI931" s="477"/>
      <c r="PEJ931" s="477"/>
      <c r="PEK931" s="477"/>
      <c r="PEL931" s="477"/>
      <c r="PEM931" s="477"/>
      <c r="PEN931" s="477"/>
      <c r="PEO931" s="477"/>
      <c r="PEP931" s="477"/>
      <c r="PEQ931" s="477"/>
      <c r="PER931" s="477"/>
      <c r="PES931" s="477"/>
      <c r="PET931" s="477"/>
      <c r="PEU931" s="477"/>
      <c r="PEV931" s="477"/>
      <c r="PEW931" s="477"/>
      <c r="PEX931" s="477"/>
      <c r="PEY931" s="477"/>
      <c r="PEZ931" s="477"/>
      <c r="PFA931" s="477"/>
      <c r="PFB931" s="477"/>
      <c r="PFC931" s="477"/>
      <c r="PFD931" s="477"/>
      <c r="PFE931" s="477"/>
      <c r="PFF931" s="477"/>
      <c r="PFG931" s="477"/>
      <c r="PFH931" s="477"/>
      <c r="PFI931" s="477"/>
      <c r="PFJ931" s="477"/>
      <c r="PFK931" s="477"/>
      <c r="PFL931" s="477"/>
      <c r="PFM931" s="477"/>
      <c r="PFN931" s="477"/>
      <c r="PFO931" s="477"/>
      <c r="PFP931" s="477"/>
      <c r="PFQ931" s="477"/>
      <c r="PFR931" s="477"/>
      <c r="PFS931" s="477"/>
      <c r="PFT931" s="477"/>
      <c r="PFU931" s="477"/>
      <c r="PFV931" s="477"/>
      <c r="PFW931" s="477"/>
      <c r="PFX931" s="477"/>
      <c r="PFY931" s="477"/>
      <c r="PFZ931" s="477"/>
      <c r="PGA931" s="477"/>
      <c r="PGB931" s="477"/>
      <c r="PGC931" s="477"/>
      <c r="PGD931" s="477"/>
      <c r="PGE931" s="477"/>
      <c r="PGF931" s="477"/>
      <c r="PGG931" s="477"/>
      <c r="PGH931" s="477"/>
      <c r="PGI931" s="477"/>
      <c r="PGJ931" s="477"/>
      <c r="PGK931" s="477"/>
      <c r="PGL931" s="477"/>
      <c r="PGM931" s="477"/>
      <c r="PGN931" s="477"/>
      <c r="PGO931" s="477"/>
      <c r="PGP931" s="477"/>
      <c r="PGQ931" s="477"/>
      <c r="PGR931" s="477"/>
      <c r="PGS931" s="477"/>
      <c r="PGT931" s="477"/>
      <c r="PGU931" s="477"/>
      <c r="PGV931" s="477"/>
      <c r="PGW931" s="477"/>
      <c r="PGX931" s="477"/>
      <c r="PGY931" s="477"/>
      <c r="PGZ931" s="477"/>
      <c r="PHA931" s="477"/>
      <c r="PHB931" s="477"/>
      <c r="PHC931" s="477"/>
      <c r="PHD931" s="477"/>
      <c r="PHE931" s="477"/>
      <c r="PHF931" s="477"/>
      <c r="PHG931" s="477"/>
      <c r="PHH931" s="477"/>
      <c r="PHI931" s="477"/>
      <c r="PHJ931" s="477"/>
      <c r="PHK931" s="477"/>
      <c r="PHL931" s="477"/>
      <c r="PHM931" s="477"/>
      <c r="PHN931" s="477"/>
      <c r="PHO931" s="477"/>
      <c r="PHP931" s="477"/>
      <c r="PHQ931" s="477"/>
      <c r="PHR931" s="477"/>
      <c r="PHS931" s="477"/>
      <c r="PHT931" s="477"/>
      <c r="PHU931" s="477"/>
      <c r="PHV931" s="477"/>
      <c r="PHW931" s="477"/>
      <c r="PHX931" s="477"/>
      <c r="PHY931" s="477"/>
      <c r="PHZ931" s="477"/>
      <c r="PIA931" s="477"/>
      <c r="PIB931" s="477"/>
      <c r="PIC931" s="477"/>
      <c r="PID931" s="477"/>
      <c r="PIE931" s="477"/>
      <c r="PIF931" s="477"/>
      <c r="PIG931" s="477"/>
      <c r="PIH931" s="477"/>
      <c r="PII931" s="477"/>
      <c r="PIJ931" s="477"/>
      <c r="PIK931" s="477"/>
      <c r="PIL931" s="477"/>
      <c r="PIM931" s="477"/>
      <c r="PIN931" s="477"/>
      <c r="PIO931" s="477"/>
      <c r="PIP931" s="477"/>
      <c r="PIQ931" s="477"/>
      <c r="PIR931" s="477"/>
      <c r="PIS931" s="477"/>
      <c r="PIT931" s="477"/>
      <c r="PIU931" s="477"/>
      <c r="PIV931" s="477"/>
      <c r="PIW931" s="477"/>
      <c r="PIX931" s="477"/>
      <c r="PIY931" s="477"/>
      <c r="PIZ931" s="477"/>
      <c r="PJA931" s="477"/>
      <c r="PJB931" s="477"/>
      <c r="PJC931" s="477"/>
      <c r="PJD931" s="477"/>
      <c r="PJE931" s="477"/>
      <c r="PJF931" s="477"/>
      <c r="PJG931" s="477"/>
      <c r="PJH931" s="477"/>
      <c r="PJI931" s="477"/>
      <c r="PJJ931" s="477"/>
      <c r="PJK931" s="477"/>
      <c r="PJL931" s="477"/>
      <c r="PJM931" s="477"/>
      <c r="PJN931" s="477"/>
      <c r="PJO931" s="477"/>
      <c r="PJP931" s="477"/>
      <c r="PJQ931" s="477"/>
      <c r="PJR931" s="477"/>
      <c r="PJS931" s="477"/>
      <c r="PJT931" s="477"/>
      <c r="PJU931" s="477"/>
      <c r="PJV931" s="477"/>
      <c r="PJW931" s="477"/>
      <c r="PJX931" s="477"/>
      <c r="PJY931" s="477"/>
      <c r="PJZ931" s="477"/>
      <c r="PKA931" s="477"/>
      <c r="PKB931" s="477"/>
      <c r="PKC931" s="477"/>
      <c r="PKD931" s="477"/>
      <c r="PKE931" s="477"/>
      <c r="PKF931" s="477"/>
      <c r="PKG931" s="477"/>
      <c r="PKH931" s="477"/>
      <c r="PKI931" s="477"/>
      <c r="PKJ931" s="477"/>
      <c r="PKK931" s="477"/>
      <c r="PKL931" s="477"/>
      <c r="PKM931" s="477"/>
      <c r="PKN931" s="477"/>
      <c r="PKO931" s="477"/>
      <c r="PKP931" s="477"/>
      <c r="PKQ931" s="477"/>
      <c r="PKR931" s="477"/>
      <c r="PKS931" s="477"/>
      <c r="PKT931" s="477"/>
      <c r="PKU931" s="477"/>
      <c r="PKV931" s="477"/>
      <c r="PKW931" s="477"/>
      <c r="PKX931" s="477"/>
      <c r="PKY931" s="477"/>
      <c r="PKZ931" s="477"/>
      <c r="PLA931" s="477"/>
      <c r="PLB931" s="477"/>
      <c r="PLC931" s="477"/>
      <c r="PLD931" s="477"/>
      <c r="PLE931" s="477"/>
      <c r="PLF931" s="477"/>
      <c r="PLG931" s="477"/>
      <c r="PLH931" s="477"/>
      <c r="PLI931" s="477"/>
      <c r="PLJ931" s="477"/>
      <c r="PLK931" s="477"/>
      <c r="PLL931" s="477"/>
      <c r="PLM931" s="477"/>
      <c r="PLN931" s="477"/>
      <c r="PLO931" s="477"/>
      <c r="PLP931" s="477"/>
      <c r="PLQ931" s="477"/>
      <c r="PLR931" s="477"/>
      <c r="PLS931" s="477"/>
      <c r="PLT931" s="477"/>
      <c r="PLU931" s="477"/>
      <c r="PLV931" s="477"/>
      <c r="PLW931" s="477"/>
      <c r="PLX931" s="477"/>
      <c r="PLY931" s="477"/>
      <c r="PLZ931" s="477"/>
      <c r="PMA931" s="477"/>
      <c r="PMB931" s="477"/>
      <c r="PMC931" s="477"/>
      <c r="PMD931" s="477"/>
      <c r="PME931" s="477"/>
      <c r="PMF931" s="477"/>
      <c r="PMG931" s="477"/>
      <c r="PMH931" s="477"/>
      <c r="PMI931" s="477"/>
      <c r="PMJ931" s="477"/>
      <c r="PMK931" s="477"/>
      <c r="PML931" s="477"/>
      <c r="PMM931" s="477"/>
      <c r="PMN931" s="477"/>
      <c r="PMO931" s="477"/>
      <c r="PMP931" s="477"/>
      <c r="PMQ931" s="477"/>
      <c r="PMR931" s="477"/>
      <c r="PMS931" s="477"/>
      <c r="PMT931" s="477"/>
      <c r="PMU931" s="477"/>
      <c r="PMV931" s="477"/>
      <c r="PMW931" s="477"/>
      <c r="PMX931" s="477"/>
      <c r="PMY931" s="477"/>
      <c r="PMZ931" s="477"/>
      <c r="PNA931" s="477"/>
      <c r="PNB931" s="477"/>
      <c r="PNC931" s="477"/>
      <c r="PND931" s="477"/>
      <c r="PNE931" s="477"/>
      <c r="PNF931" s="477"/>
      <c r="PNG931" s="477"/>
      <c r="PNH931" s="477"/>
      <c r="PNI931" s="477"/>
      <c r="PNJ931" s="477"/>
      <c r="PNK931" s="477"/>
      <c r="PNL931" s="477"/>
      <c r="PNM931" s="477"/>
      <c r="PNN931" s="477"/>
      <c r="PNO931" s="477"/>
      <c r="PNP931" s="477"/>
      <c r="PNQ931" s="477"/>
      <c r="PNR931" s="477"/>
      <c r="PNS931" s="477"/>
      <c r="PNT931" s="477"/>
      <c r="PNU931" s="477"/>
      <c r="PNV931" s="477"/>
      <c r="PNW931" s="477"/>
      <c r="PNX931" s="477"/>
      <c r="PNY931" s="477"/>
      <c r="PNZ931" s="477"/>
      <c r="POA931" s="477"/>
      <c r="POB931" s="477"/>
      <c r="POC931" s="477"/>
      <c r="POD931" s="477"/>
      <c r="POE931" s="477"/>
      <c r="POF931" s="477"/>
      <c r="POG931" s="477"/>
      <c r="POH931" s="477"/>
      <c r="POI931" s="477"/>
      <c r="POJ931" s="477"/>
      <c r="POK931" s="477"/>
      <c r="POL931" s="477"/>
      <c r="POM931" s="477"/>
      <c r="PON931" s="477"/>
      <c r="POO931" s="477"/>
      <c r="POP931" s="477"/>
      <c r="POQ931" s="477"/>
      <c r="POR931" s="477"/>
      <c r="POS931" s="477"/>
      <c r="POT931" s="477"/>
      <c r="POU931" s="477"/>
      <c r="POV931" s="477"/>
      <c r="POW931" s="477"/>
      <c r="POX931" s="477"/>
      <c r="POY931" s="477"/>
      <c r="POZ931" s="477"/>
      <c r="PPA931" s="477"/>
      <c r="PPB931" s="477"/>
      <c r="PPC931" s="477"/>
      <c r="PPD931" s="477"/>
      <c r="PPE931" s="477"/>
      <c r="PPF931" s="477"/>
      <c r="PPG931" s="477"/>
      <c r="PPH931" s="477"/>
      <c r="PPI931" s="477"/>
      <c r="PPJ931" s="477"/>
      <c r="PPK931" s="477"/>
      <c r="PPL931" s="477"/>
      <c r="PPM931" s="477"/>
      <c r="PPN931" s="477"/>
      <c r="PPO931" s="477"/>
      <c r="PPP931" s="477"/>
      <c r="PPQ931" s="477"/>
      <c r="PPR931" s="477"/>
      <c r="PPS931" s="477"/>
      <c r="PPT931" s="477"/>
      <c r="PPU931" s="477"/>
      <c r="PPV931" s="477"/>
      <c r="PPW931" s="477"/>
      <c r="PPX931" s="477"/>
      <c r="PPY931" s="477"/>
      <c r="PPZ931" s="477"/>
      <c r="PQA931" s="477"/>
      <c r="PQB931" s="477"/>
      <c r="PQC931" s="477"/>
      <c r="PQD931" s="477"/>
      <c r="PQE931" s="477"/>
      <c r="PQF931" s="477"/>
      <c r="PQG931" s="477"/>
      <c r="PQH931" s="477"/>
      <c r="PQI931" s="477"/>
      <c r="PQJ931" s="477"/>
      <c r="PQK931" s="477"/>
      <c r="PQL931" s="477"/>
      <c r="PQM931" s="477"/>
      <c r="PQN931" s="477"/>
      <c r="PQO931" s="477"/>
      <c r="PQP931" s="477"/>
      <c r="PQQ931" s="477"/>
      <c r="PQR931" s="477"/>
      <c r="PQS931" s="477"/>
      <c r="PQT931" s="477"/>
      <c r="PQU931" s="477"/>
      <c r="PQV931" s="477"/>
      <c r="PQW931" s="477"/>
      <c r="PQX931" s="477"/>
      <c r="PQY931" s="477"/>
      <c r="PQZ931" s="477"/>
      <c r="PRA931" s="477"/>
      <c r="PRB931" s="477"/>
      <c r="PRC931" s="477"/>
      <c r="PRD931" s="477"/>
      <c r="PRE931" s="477"/>
      <c r="PRF931" s="477"/>
      <c r="PRG931" s="477"/>
      <c r="PRH931" s="477"/>
      <c r="PRI931" s="477"/>
      <c r="PRJ931" s="477"/>
      <c r="PRK931" s="477"/>
      <c r="PRL931" s="477"/>
      <c r="PRM931" s="477"/>
      <c r="PRN931" s="477"/>
      <c r="PRO931" s="477"/>
      <c r="PRP931" s="477"/>
      <c r="PRQ931" s="477"/>
      <c r="PRR931" s="477"/>
      <c r="PRS931" s="477"/>
      <c r="PRT931" s="477"/>
      <c r="PRU931" s="477"/>
      <c r="PRV931" s="477"/>
      <c r="PRW931" s="477"/>
      <c r="PRX931" s="477"/>
      <c r="PRY931" s="477"/>
      <c r="PRZ931" s="477"/>
      <c r="PSA931" s="477"/>
      <c r="PSB931" s="477"/>
      <c r="PSC931" s="477"/>
      <c r="PSD931" s="477"/>
      <c r="PSE931" s="477"/>
      <c r="PSF931" s="477"/>
      <c r="PSG931" s="477"/>
      <c r="PSH931" s="477"/>
      <c r="PSI931" s="477"/>
      <c r="PSJ931" s="477"/>
      <c r="PSK931" s="477"/>
      <c r="PSL931" s="477"/>
      <c r="PSM931" s="477"/>
      <c r="PSN931" s="477"/>
      <c r="PSO931" s="477"/>
      <c r="PSP931" s="477"/>
      <c r="PSQ931" s="477"/>
      <c r="PSR931" s="477"/>
      <c r="PSS931" s="477"/>
      <c r="PST931" s="477"/>
      <c r="PSU931" s="477"/>
      <c r="PSV931" s="477"/>
      <c r="PSW931" s="477"/>
      <c r="PSX931" s="477"/>
      <c r="PSY931" s="477"/>
      <c r="PSZ931" s="477"/>
      <c r="PTA931" s="477"/>
      <c r="PTB931" s="477"/>
      <c r="PTC931" s="477"/>
      <c r="PTD931" s="477"/>
      <c r="PTE931" s="477"/>
      <c r="PTF931" s="477"/>
      <c r="PTG931" s="477"/>
      <c r="PTH931" s="477"/>
      <c r="PTI931" s="477"/>
      <c r="PTJ931" s="477"/>
      <c r="PTK931" s="477"/>
      <c r="PTL931" s="477"/>
      <c r="PTM931" s="477"/>
      <c r="PTN931" s="477"/>
      <c r="PTO931" s="477"/>
      <c r="PTP931" s="477"/>
      <c r="PTQ931" s="477"/>
      <c r="PTR931" s="477"/>
      <c r="PTS931" s="477"/>
      <c r="PTT931" s="477"/>
      <c r="PTU931" s="477"/>
      <c r="PTV931" s="477"/>
      <c r="PTW931" s="477"/>
      <c r="PTX931" s="477"/>
      <c r="PTY931" s="477"/>
      <c r="PTZ931" s="477"/>
      <c r="PUA931" s="477"/>
      <c r="PUB931" s="477"/>
      <c r="PUC931" s="477"/>
      <c r="PUD931" s="477"/>
      <c r="PUE931" s="477"/>
      <c r="PUF931" s="477"/>
      <c r="PUG931" s="477"/>
      <c r="PUH931" s="477"/>
      <c r="PUI931" s="477"/>
      <c r="PUJ931" s="477"/>
      <c r="PUK931" s="477"/>
      <c r="PUL931" s="477"/>
      <c r="PUM931" s="477"/>
      <c r="PUN931" s="477"/>
      <c r="PUO931" s="477"/>
      <c r="PUP931" s="477"/>
      <c r="PUQ931" s="477"/>
      <c r="PUR931" s="477"/>
      <c r="PUS931" s="477"/>
      <c r="PUT931" s="477"/>
      <c r="PUU931" s="477"/>
      <c r="PUV931" s="477"/>
      <c r="PUW931" s="477"/>
      <c r="PUX931" s="477"/>
      <c r="PUY931" s="477"/>
      <c r="PUZ931" s="477"/>
      <c r="PVA931" s="477"/>
      <c r="PVB931" s="477"/>
      <c r="PVC931" s="477"/>
      <c r="PVD931" s="477"/>
      <c r="PVE931" s="477"/>
      <c r="PVF931" s="477"/>
      <c r="PVG931" s="477"/>
      <c r="PVH931" s="477"/>
      <c r="PVI931" s="477"/>
      <c r="PVJ931" s="477"/>
      <c r="PVK931" s="477"/>
      <c r="PVL931" s="477"/>
      <c r="PVM931" s="477"/>
      <c r="PVN931" s="477"/>
      <c r="PVO931" s="477"/>
      <c r="PVP931" s="477"/>
      <c r="PVQ931" s="477"/>
      <c r="PVR931" s="477"/>
      <c r="PVS931" s="477"/>
      <c r="PVT931" s="477"/>
      <c r="PVU931" s="477"/>
      <c r="PVV931" s="477"/>
      <c r="PVW931" s="477"/>
      <c r="PVX931" s="477"/>
      <c r="PVY931" s="477"/>
      <c r="PVZ931" s="477"/>
      <c r="PWA931" s="477"/>
      <c r="PWB931" s="477"/>
      <c r="PWC931" s="477"/>
      <c r="PWD931" s="477"/>
      <c r="PWE931" s="477"/>
      <c r="PWF931" s="477"/>
      <c r="PWG931" s="477"/>
      <c r="PWH931" s="477"/>
      <c r="PWI931" s="477"/>
      <c r="PWJ931" s="477"/>
      <c r="PWK931" s="477"/>
      <c r="PWL931" s="477"/>
      <c r="PWM931" s="477"/>
      <c r="PWN931" s="477"/>
      <c r="PWO931" s="477"/>
      <c r="PWP931" s="477"/>
      <c r="PWQ931" s="477"/>
      <c r="PWR931" s="477"/>
      <c r="PWS931" s="477"/>
      <c r="PWT931" s="477"/>
      <c r="PWU931" s="477"/>
      <c r="PWV931" s="477"/>
      <c r="PWW931" s="477"/>
      <c r="PWX931" s="477"/>
      <c r="PWY931" s="477"/>
      <c r="PWZ931" s="477"/>
      <c r="PXA931" s="477"/>
      <c r="PXB931" s="477"/>
      <c r="PXC931" s="477"/>
      <c r="PXD931" s="477"/>
      <c r="PXE931" s="477"/>
      <c r="PXF931" s="477"/>
      <c r="PXG931" s="477"/>
      <c r="PXH931" s="477"/>
      <c r="PXI931" s="477"/>
      <c r="PXJ931" s="477"/>
      <c r="PXK931" s="477"/>
      <c r="PXL931" s="477"/>
      <c r="PXM931" s="477"/>
      <c r="PXN931" s="477"/>
      <c r="PXO931" s="477"/>
      <c r="PXP931" s="477"/>
      <c r="PXQ931" s="477"/>
      <c r="PXR931" s="477"/>
      <c r="PXS931" s="477"/>
      <c r="PXT931" s="477"/>
      <c r="PXU931" s="477"/>
      <c r="PXV931" s="477"/>
      <c r="PXW931" s="477"/>
      <c r="PXX931" s="477"/>
      <c r="PXY931" s="477"/>
      <c r="PXZ931" s="477"/>
      <c r="PYA931" s="477"/>
      <c r="PYB931" s="477"/>
      <c r="PYC931" s="477"/>
      <c r="PYD931" s="477"/>
      <c r="PYE931" s="477"/>
      <c r="PYF931" s="477"/>
      <c r="PYG931" s="477"/>
      <c r="PYH931" s="477"/>
      <c r="PYI931" s="477"/>
      <c r="PYJ931" s="477"/>
      <c r="PYK931" s="477"/>
      <c r="PYL931" s="477"/>
      <c r="PYM931" s="477"/>
      <c r="PYN931" s="477"/>
      <c r="PYO931" s="477"/>
      <c r="PYP931" s="477"/>
      <c r="PYQ931" s="477"/>
      <c r="PYR931" s="477"/>
      <c r="PYS931" s="477"/>
      <c r="PYT931" s="477"/>
      <c r="PYU931" s="477"/>
      <c r="PYV931" s="477"/>
      <c r="PYW931" s="477"/>
      <c r="PYX931" s="477"/>
      <c r="PYY931" s="477"/>
      <c r="PYZ931" s="477"/>
      <c r="PZA931" s="477"/>
      <c r="PZB931" s="477"/>
      <c r="PZC931" s="477"/>
      <c r="PZD931" s="477"/>
      <c r="PZE931" s="477"/>
      <c r="PZF931" s="477"/>
      <c r="PZG931" s="477"/>
      <c r="PZH931" s="477"/>
      <c r="PZI931" s="477"/>
      <c r="PZJ931" s="477"/>
      <c r="PZK931" s="477"/>
      <c r="PZL931" s="477"/>
      <c r="PZM931" s="477"/>
      <c r="PZN931" s="477"/>
      <c r="PZO931" s="477"/>
      <c r="PZP931" s="477"/>
      <c r="PZQ931" s="477"/>
      <c r="PZR931" s="477"/>
      <c r="PZS931" s="477"/>
      <c r="PZT931" s="477"/>
      <c r="PZU931" s="477"/>
      <c r="PZV931" s="477"/>
      <c r="PZW931" s="477"/>
      <c r="PZX931" s="477"/>
      <c r="PZY931" s="477"/>
      <c r="PZZ931" s="477"/>
      <c r="QAA931" s="477"/>
      <c r="QAB931" s="477"/>
      <c r="QAC931" s="477"/>
      <c r="QAD931" s="477"/>
      <c r="QAE931" s="477"/>
      <c r="QAF931" s="477"/>
      <c r="QAG931" s="477"/>
      <c r="QAH931" s="477"/>
      <c r="QAI931" s="477"/>
      <c r="QAJ931" s="477"/>
      <c r="QAK931" s="477"/>
      <c r="QAL931" s="477"/>
      <c r="QAM931" s="477"/>
      <c r="QAN931" s="477"/>
      <c r="QAO931" s="477"/>
      <c r="QAP931" s="477"/>
      <c r="QAQ931" s="477"/>
      <c r="QAR931" s="477"/>
      <c r="QAS931" s="477"/>
      <c r="QAT931" s="477"/>
      <c r="QAU931" s="477"/>
      <c r="QAV931" s="477"/>
      <c r="QAW931" s="477"/>
      <c r="QAX931" s="477"/>
      <c r="QAY931" s="477"/>
      <c r="QAZ931" s="477"/>
      <c r="QBA931" s="477"/>
      <c r="QBB931" s="477"/>
      <c r="QBC931" s="477"/>
      <c r="QBD931" s="477"/>
      <c r="QBE931" s="477"/>
      <c r="QBF931" s="477"/>
      <c r="QBG931" s="477"/>
      <c r="QBH931" s="477"/>
      <c r="QBI931" s="477"/>
      <c r="QBJ931" s="477"/>
      <c r="QBK931" s="477"/>
      <c r="QBL931" s="477"/>
      <c r="QBM931" s="477"/>
      <c r="QBN931" s="477"/>
      <c r="QBO931" s="477"/>
      <c r="QBP931" s="477"/>
      <c r="QBQ931" s="477"/>
      <c r="QBR931" s="477"/>
      <c r="QBS931" s="477"/>
      <c r="QBT931" s="477"/>
      <c r="QBU931" s="477"/>
      <c r="QBV931" s="477"/>
      <c r="QBW931" s="477"/>
      <c r="QBX931" s="477"/>
      <c r="QBY931" s="477"/>
      <c r="QBZ931" s="477"/>
      <c r="QCA931" s="477"/>
      <c r="QCB931" s="477"/>
      <c r="QCC931" s="477"/>
      <c r="QCD931" s="477"/>
      <c r="QCE931" s="477"/>
      <c r="QCF931" s="477"/>
      <c r="QCG931" s="477"/>
      <c r="QCH931" s="477"/>
      <c r="QCI931" s="477"/>
      <c r="QCJ931" s="477"/>
      <c r="QCK931" s="477"/>
      <c r="QCL931" s="477"/>
      <c r="QCM931" s="477"/>
      <c r="QCN931" s="477"/>
      <c r="QCO931" s="477"/>
      <c r="QCP931" s="477"/>
      <c r="QCQ931" s="477"/>
      <c r="QCR931" s="477"/>
      <c r="QCS931" s="477"/>
      <c r="QCT931" s="477"/>
      <c r="QCU931" s="477"/>
      <c r="QCV931" s="477"/>
      <c r="QCW931" s="477"/>
      <c r="QCX931" s="477"/>
      <c r="QCY931" s="477"/>
      <c r="QCZ931" s="477"/>
      <c r="QDA931" s="477"/>
      <c r="QDB931" s="477"/>
      <c r="QDC931" s="477"/>
      <c r="QDD931" s="477"/>
      <c r="QDE931" s="477"/>
      <c r="QDF931" s="477"/>
      <c r="QDG931" s="477"/>
      <c r="QDH931" s="477"/>
      <c r="QDI931" s="477"/>
      <c r="QDJ931" s="477"/>
      <c r="QDK931" s="477"/>
      <c r="QDL931" s="477"/>
      <c r="QDM931" s="477"/>
      <c r="QDN931" s="477"/>
      <c r="QDO931" s="477"/>
      <c r="QDP931" s="477"/>
      <c r="QDQ931" s="477"/>
      <c r="QDR931" s="477"/>
      <c r="QDS931" s="477"/>
      <c r="QDT931" s="477"/>
      <c r="QDU931" s="477"/>
      <c r="QDV931" s="477"/>
      <c r="QDW931" s="477"/>
      <c r="QDX931" s="477"/>
      <c r="QDY931" s="477"/>
      <c r="QDZ931" s="477"/>
      <c r="QEA931" s="477"/>
      <c r="QEB931" s="477"/>
      <c r="QEC931" s="477"/>
      <c r="QED931" s="477"/>
      <c r="QEE931" s="477"/>
      <c r="QEF931" s="477"/>
      <c r="QEG931" s="477"/>
      <c r="QEH931" s="477"/>
      <c r="QEI931" s="477"/>
      <c r="QEJ931" s="477"/>
      <c r="QEK931" s="477"/>
      <c r="QEL931" s="477"/>
      <c r="QEM931" s="477"/>
      <c r="QEN931" s="477"/>
      <c r="QEO931" s="477"/>
      <c r="QEP931" s="477"/>
      <c r="QEQ931" s="477"/>
      <c r="QER931" s="477"/>
      <c r="QES931" s="477"/>
      <c r="QET931" s="477"/>
      <c r="QEU931" s="477"/>
      <c r="QEV931" s="477"/>
      <c r="QEW931" s="477"/>
      <c r="QEX931" s="477"/>
      <c r="QEY931" s="477"/>
      <c r="QEZ931" s="477"/>
      <c r="QFA931" s="477"/>
      <c r="QFB931" s="477"/>
      <c r="QFC931" s="477"/>
      <c r="QFD931" s="477"/>
      <c r="QFE931" s="477"/>
      <c r="QFF931" s="477"/>
      <c r="QFG931" s="477"/>
      <c r="QFH931" s="477"/>
      <c r="QFI931" s="477"/>
      <c r="QFJ931" s="477"/>
      <c r="QFK931" s="477"/>
      <c r="QFL931" s="477"/>
      <c r="QFM931" s="477"/>
      <c r="QFN931" s="477"/>
      <c r="QFO931" s="477"/>
      <c r="QFP931" s="477"/>
      <c r="QFQ931" s="477"/>
      <c r="QFR931" s="477"/>
      <c r="QFS931" s="477"/>
      <c r="QFT931" s="477"/>
      <c r="QFU931" s="477"/>
      <c r="QFV931" s="477"/>
      <c r="QFW931" s="477"/>
      <c r="QFX931" s="477"/>
      <c r="QFY931" s="477"/>
      <c r="QFZ931" s="477"/>
      <c r="QGA931" s="477"/>
      <c r="QGB931" s="477"/>
      <c r="QGC931" s="477"/>
      <c r="QGD931" s="477"/>
      <c r="QGE931" s="477"/>
      <c r="QGF931" s="477"/>
      <c r="QGG931" s="477"/>
      <c r="QGH931" s="477"/>
      <c r="QGI931" s="477"/>
      <c r="QGJ931" s="477"/>
      <c r="QGK931" s="477"/>
      <c r="QGL931" s="477"/>
      <c r="QGM931" s="477"/>
      <c r="QGN931" s="477"/>
      <c r="QGO931" s="477"/>
      <c r="QGP931" s="477"/>
      <c r="QGQ931" s="477"/>
      <c r="QGR931" s="477"/>
      <c r="QGS931" s="477"/>
      <c r="QGT931" s="477"/>
      <c r="QGU931" s="477"/>
      <c r="QGV931" s="477"/>
      <c r="QGW931" s="477"/>
      <c r="QGX931" s="477"/>
      <c r="QGY931" s="477"/>
      <c r="QGZ931" s="477"/>
      <c r="QHA931" s="477"/>
      <c r="QHB931" s="477"/>
      <c r="QHC931" s="477"/>
      <c r="QHD931" s="477"/>
      <c r="QHE931" s="477"/>
      <c r="QHF931" s="477"/>
      <c r="QHG931" s="477"/>
      <c r="QHH931" s="477"/>
      <c r="QHI931" s="477"/>
      <c r="QHJ931" s="477"/>
      <c r="QHK931" s="477"/>
      <c r="QHL931" s="477"/>
      <c r="QHM931" s="477"/>
      <c r="QHN931" s="477"/>
      <c r="QHO931" s="477"/>
      <c r="QHP931" s="477"/>
      <c r="QHQ931" s="477"/>
      <c r="QHR931" s="477"/>
      <c r="QHS931" s="477"/>
      <c r="QHT931" s="477"/>
      <c r="QHU931" s="477"/>
      <c r="QHV931" s="477"/>
      <c r="QHW931" s="477"/>
      <c r="QHX931" s="477"/>
      <c r="QHY931" s="477"/>
      <c r="QHZ931" s="477"/>
      <c r="QIA931" s="477"/>
      <c r="QIB931" s="477"/>
      <c r="QIC931" s="477"/>
      <c r="QID931" s="477"/>
      <c r="QIE931" s="477"/>
      <c r="QIF931" s="477"/>
      <c r="QIG931" s="477"/>
      <c r="QIH931" s="477"/>
      <c r="QII931" s="477"/>
      <c r="QIJ931" s="477"/>
      <c r="QIK931" s="477"/>
      <c r="QIL931" s="477"/>
      <c r="QIM931" s="477"/>
      <c r="QIN931" s="477"/>
      <c r="QIO931" s="477"/>
      <c r="QIP931" s="477"/>
      <c r="QIQ931" s="477"/>
      <c r="QIR931" s="477"/>
      <c r="QIS931" s="477"/>
      <c r="QIT931" s="477"/>
      <c r="QIU931" s="477"/>
      <c r="QIV931" s="477"/>
      <c r="QIW931" s="477"/>
      <c r="QIX931" s="477"/>
      <c r="QIY931" s="477"/>
      <c r="QIZ931" s="477"/>
      <c r="QJA931" s="477"/>
      <c r="QJB931" s="477"/>
      <c r="QJC931" s="477"/>
      <c r="QJD931" s="477"/>
      <c r="QJE931" s="477"/>
      <c r="QJF931" s="477"/>
      <c r="QJG931" s="477"/>
      <c r="QJH931" s="477"/>
      <c r="QJI931" s="477"/>
      <c r="QJJ931" s="477"/>
      <c r="QJK931" s="477"/>
      <c r="QJL931" s="477"/>
      <c r="QJM931" s="477"/>
      <c r="QJN931" s="477"/>
      <c r="QJO931" s="477"/>
      <c r="QJP931" s="477"/>
      <c r="QJQ931" s="477"/>
      <c r="QJR931" s="477"/>
      <c r="QJS931" s="477"/>
      <c r="QJT931" s="477"/>
      <c r="QJU931" s="477"/>
      <c r="QJV931" s="477"/>
      <c r="QJW931" s="477"/>
      <c r="QJX931" s="477"/>
      <c r="QJY931" s="477"/>
      <c r="QJZ931" s="477"/>
      <c r="QKA931" s="477"/>
      <c r="QKB931" s="477"/>
      <c r="QKC931" s="477"/>
      <c r="QKD931" s="477"/>
      <c r="QKE931" s="477"/>
      <c r="QKF931" s="477"/>
      <c r="QKG931" s="477"/>
      <c r="QKH931" s="477"/>
      <c r="QKI931" s="477"/>
      <c r="QKJ931" s="477"/>
      <c r="QKK931" s="477"/>
      <c r="QKL931" s="477"/>
      <c r="QKM931" s="477"/>
      <c r="QKN931" s="477"/>
      <c r="QKO931" s="477"/>
      <c r="QKP931" s="477"/>
      <c r="QKQ931" s="477"/>
      <c r="QKR931" s="477"/>
      <c r="QKS931" s="477"/>
      <c r="QKT931" s="477"/>
      <c r="QKU931" s="477"/>
      <c r="QKV931" s="477"/>
      <c r="QKW931" s="477"/>
      <c r="QKX931" s="477"/>
      <c r="QKY931" s="477"/>
      <c r="QKZ931" s="477"/>
      <c r="QLA931" s="477"/>
      <c r="QLB931" s="477"/>
      <c r="QLC931" s="477"/>
      <c r="QLD931" s="477"/>
      <c r="QLE931" s="477"/>
      <c r="QLF931" s="477"/>
      <c r="QLG931" s="477"/>
      <c r="QLH931" s="477"/>
      <c r="QLI931" s="477"/>
      <c r="QLJ931" s="477"/>
      <c r="QLK931" s="477"/>
      <c r="QLL931" s="477"/>
      <c r="QLM931" s="477"/>
      <c r="QLN931" s="477"/>
      <c r="QLO931" s="477"/>
      <c r="QLP931" s="477"/>
      <c r="QLQ931" s="477"/>
      <c r="QLR931" s="477"/>
      <c r="QLS931" s="477"/>
      <c r="QLT931" s="477"/>
      <c r="QLU931" s="477"/>
      <c r="QLV931" s="477"/>
      <c r="QLW931" s="477"/>
      <c r="QLX931" s="477"/>
      <c r="QLY931" s="477"/>
      <c r="QLZ931" s="477"/>
      <c r="QMA931" s="477"/>
      <c r="QMB931" s="477"/>
      <c r="QMC931" s="477"/>
      <c r="QMD931" s="477"/>
      <c r="QME931" s="477"/>
      <c r="QMF931" s="477"/>
      <c r="QMG931" s="477"/>
      <c r="QMH931" s="477"/>
      <c r="QMI931" s="477"/>
      <c r="QMJ931" s="477"/>
      <c r="QMK931" s="477"/>
      <c r="QML931" s="477"/>
      <c r="QMM931" s="477"/>
      <c r="QMN931" s="477"/>
      <c r="QMO931" s="477"/>
      <c r="QMP931" s="477"/>
      <c r="QMQ931" s="477"/>
      <c r="QMR931" s="477"/>
      <c r="QMS931" s="477"/>
      <c r="QMT931" s="477"/>
      <c r="QMU931" s="477"/>
      <c r="QMV931" s="477"/>
      <c r="QMW931" s="477"/>
      <c r="QMX931" s="477"/>
      <c r="QMY931" s="477"/>
      <c r="QMZ931" s="477"/>
      <c r="QNA931" s="477"/>
      <c r="QNB931" s="477"/>
      <c r="QNC931" s="477"/>
      <c r="QND931" s="477"/>
      <c r="QNE931" s="477"/>
      <c r="QNF931" s="477"/>
      <c r="QNG931" s="477"/>
      <c r="QNH931" s="477"/>
      <c r="QNI931" s="477"/>
      <c r="QNJ931" s="477"/>
      <c r="QNK931" s="477"/>
      <c r="QNL931" s="477"/>
      <c r="QNM931" s="477"/>
      <c r="QNN931" s="477"/>
      <c r="QNO931" s="477"/>
      <c r="QNP931" s="477"/>
      <c r="QNQ931" s="477"/>
      <c r="QNR931" s="477"/>
      <c r="QNS931" s="477"/>
      <c r="QNT931" s="477"/>
      <c r="QNU931" s="477"/>
      <c r="QNV931" s="477"/>
      <c r="QNW931" s="477"/>
      <c r="QNX931" s="477"/>
      <c r="QNY931" s="477"/>
      <c r="QNZ931" s="477"/>
      <c r="QOA931" s="477"/>
      <c r="QOB931" s="477"/>
      <c r="QOC931" s="477"/>
      <c r="QOD931" s="477"/>
      <c r="QOE931" s="477"/>
      <c r="QOF931" s="477"/>
      <c r="QOG931" s="477"/>
      <c r="QOH931" s="477"/>
      <c r="QOI931" s="477"/>
      <c r="QOJ931" s="477"/>
      <c r="QOK931" s="477"/>
      <c r="QOL931" s="477"/>
      <c r="QOM931" s="477"/>
      <c r="QON931" s="477"/>
      <c r="QOO931" s="477"/>
      <c r="QOP931" s="477"/>
      <c r="QOQ931" s="477"/>
      <c r="QOR931" s="477"/>
      <c r="QOS931" s="477"/>
      <c r="QOT931" s="477"/>
      <c r="QOU931" s="477"/>
      <c r="QOV931" s="477"/>
      <c r="QOW931" s="477"/>
      <c r="QOX931" s="477"/>
      <c r="QOY931" s="477"/>
      <c r="QOZ931" s="477"/>
      <c r="QPA931" s="477"/>
      <c r="QPB931" s="477"/>
      <c r="QPC931" s="477"/>
      <c r="QPD931" s="477"/>
      <c r="QPE931" s="477"/>
      <c r="QPF931" s="477"/>
      <c r="QPG931" s="477"/>
      <c r="QPH931" s="477"/>
      <c r="QPI931" s="477"/>
      <c r="QPJ931" s="477"/>
      <c r="QPK931" s="477"/>
      <c r="QPL931" s="477"/>
      <c r="QPM931" s="477"/>
      <c r="QPN931" s="477"/>
      <c r="QPO931" s="477"/>
      <c r="QPP931" s="477"/>
      <c r="QPQ931" s="477"/>
      <c r="QPR931" s="477"/>
      <c r="QPS931" s="477"/>
      <c r="QPT931" s="477"/>
      <c r="QPU931" s="477"/>
      <c r="QPV931" s="477"/>
      <c r="QPW931" s="477"/>
      <c r="QPX931" s="477"/>
      <c r="QPY931" s="477"/>
      <c r="QPZ931" s="477"/>
      <c r="QQA931" s="477"/>
      <c r="QQB931" s="477"/>
      <c r="QQC931" s="477"/>
      <c r="QQD931" s="477"/>
      <c r="QQE931" s="477"/>
      <c r="QQF931" s="477"/>
      <c r="QQG931" s="477"/>
      <c r="QQH931" s="477"/>
      <c r="QQI931" s="477"/>
      <c r="QQJ931" s="477"/>
      <c r="QQK931" s="477"/>
      <c r="QQL931" s="477"/>
      <c r="QQM931" s="477"/>
      <c r="QQN931" s="477"/>
      <c r="QQO931" s="477"/>
      <c r="QQP931" s="477"/>
      <c r="QQQ931" s="477"/>
      <c r="QQR931" s="477"/>
      <c r="QQS931" s="477"/>
      <c r="QQT931" s="477"/>
      <c r="QQU931" s="477"/>
      <c r="QQV931" s="477"/>
      <c r="QQW931" s="477"/>
      <c r="QQX931" s="477"/>
      <c r="QQY931" s="477"/>
      <c r="QQZ931" s="477"/>
      <c r="QRA931" s="477"/>
      <c r="QRB931" s="477"/>
      <c r="QRC931" s="477"/>
      <c r="QRD931" s="477"/>
      <c r="QRE931" s="477"/>
      <c r="QRF931" s="477"/>
      <c r="QRG931" s="477"/>
      <c r="QRH931" s="477"/>
      <c r="QRI931" s="477"/>
      <c r="QRJ931" s="477"/>
      <c r="QRK931" s="477"/>
      <c r="QRL931" s="477"/>
      <c r="QRM931" s="477"/>
      <c r="QRN931" s="477"/>
      <c r="QRO931" s="477"/>
      <c r="QRP931" s="477"/>
      <c r="QRQ931" s="477"/>
      <c r="QRR931" s="477"/>
      <c r="QRS931" s="477"/>
      <c r="QRT931" s="477"/>
      <c r="QRU931" s="477"/>
      <c r="QRV931" s="477"/>
      <c r="QRW931" s="477"/>
      <c r="QRX931" s="477"/>
      <c r="QRY931" s="477"/>
      <c r="QRZ931" s="477"/>
      <c r="QSA931" s="477"/>
      <c r="QSB931" s="477"/>
      <c r="QSC931" s="477"/>
      <c r="QSD931" s="477"/>
      <c r="QSE931" s="477"/>
      <c r="QSF931" s="477"/>
      <c r="QSG931" s="477"/>
      <c r="QSH931" s="477"/>
      <c r="QSI931" s="477"/>
      <c r="QSJ931" s="477"/>
      <c r="QSK931" s="477"/>
      <c r="QSL931" s="477"/>
      <c r="QSM931" s="477"/>
      <c r="QSN931" s="477"/>
      <c r="QSO931" s="477"/>
      <c r="QSP931" s="477"/>
      <c r="QSQ931" s="477"/>
      <c r="QSR931" s="477"/>
      <c r="QSS931" s="477"/>
      <c r="QST931" s="477"/>
      <c r="QSU931" s="477"/>
      <c r="QSV931" s="477"/>
      <c r="QSW931" s="477"/>
      <c r="QSX931" s="477"/>
      <c r="QSY931" s="477"/>
      <c r="QSZ931" s="477"/>
      <c r="QTA931" s="477"/>
      <c r="QTB931" s="477"/>
      <c r="QTC931" s="477"/>
      <c r="QTD931" s="477"/>
      <c r="QTE931" s="477"/>
      <c r="QTF931" s="477"/>
      <c r="QTG931" s="477"/>
      <c r="QTH931" s="477"/>
      <c r="QTI931" s="477"/>
      <c r="QTJ931" s="477"/>
      <c r="QTK931" s="477"/>
      <c r="QTL931" s="477"/>
      <c r="QTM931" s="477"/>
      <c r="QTN931" s="477"/>
      <c r="QTO931" s="477"/>
      <c r="QTP931" s="477"/>
      <c r="QTQ931" s="477"/>
      <c r="QTR931" s="477"/>
      <c r="QTS931" s="477"/>
      <c r="QTT931" s="477"/>
      <c r="QTU931" s="477"/>
      <c r="QTV931" s="477"/>
      <c r="QTW931" s="477"/>
      <c r="QTX931" s="477"/>
      <c r="QTY931" s="477"/>
      <c r="QTZ931" s="477"/>
      <c r="QUA931" s="477"/>
      <c r="QUB931" s="477"/>
      <c r="QUC931" s="477"/>
      <c r="QUD931" s="477"/>
      <c r="QUE931" s="477"/>
      <c r="QUF931" s="477"/>
      <c r="QUG931" s="477"/>
      <c r="QUH931" s="477"/>
      <c r="QUI931" s="477"/>
      <c r="QUJ931" s="477"/>
      <c r="QUK931" s="477"/>
      <c r="QUL931" s="477"/>
      <c r="QUM931" s="477"/>
      <c r="QUN931" s="477"/>
      <c r="QUO931" s="477"/>
      <c r="QUP931" s="477"/>
      <c r="QUQ931" s="477"/>
      <c r="QUR931" s="477"/>
      <c r="QUS931" s="477"/>
      <c r="QUT931" s="477"/>
      <c r="QUU931" s="477"/>
      <c r="QUV931" s="477"/>
      <c r="QUW931" s="477"/>
      <c r="QUX931" s="477"/>
      <c r="QUY931" s="477"/>
      <c r="QUZ931" s="477"/>
      <c r="QVA931" s="477"/>
      <c r="QVB931" s="477"/>
      <c r="QVC931" s="477"/>
      <c r="QVD931" s="477"/>
      <c r="QVE931" s="477"/>
      <c r="QVF931" s="477"/>
      <c r="QVG931" s="477"/>
      <c r="QVH931" s="477"/>
      <c r="QVI931" s="477"/>
      <c r="QVJ931" s="477"/>
      <c r="QVK931" s="477"/>
      <c r="QVL931" s="477"/>
      <c r="QVM931" s="477"/>
      <c r="QVN931" s="477"/>
      <c r="QVO931" s="477"/>
      <c r="QVP931" s="477"/>
      <c r="QVQ931" s="477"/>
      <c r="QVR931" s="477"/>
      <c r="QVS931" s="477"/>
      <c r="QVT931" s="477"/>
      <c r="QVU931" s="477"/>
      <c r="QVV931" s="477"/>
      <c r="QVW931" s="477"/>
      <c r="QVX931" s="477"/>
      <c r="QVY931" s="477"/>
      <c r="QVZ931" s="477"/>
      <c r="QWA931" s="477"/>
      <c r="QWB931" s="477"/>
      <c r="QWC931" s="477"/>
      <c r="QWD931" s="477"/>
      <c r="QWE931" s="477"/>
      <c r="QWF931" s="477"/>
      <c r="QWG931" s="477"/>
      <c r="QWH931" s="477"/>
      <c r="QWI931" s="477"/>
      <c r="QWJ931" s="477"/>
      <c r="QWK931" s="477"/>
      <c r="QWL931" s="477"/>
      <c r="QWM931" s="477"/>
      <c r="QWN931" s="477"/>
      <c r="QWO931" s="477"/>
      <c r="QWP931" s="477"/>
      <c r="QWQ931" s="477"/>
      <c r="QWR931" s="477"/>
      <c r="QWS931" s="477"/>
      <c r="QWT931" s="477"/>
      <c r="QWU931" s="477"/>
      <c r="QWV931" s="477"/>
      <c r="QWW931" s="477"/>
      <c r="QWX931" s="477"/>
      <c r="QWY931" s="477"/>
      <c r="QWZ931" s="477"/>
      <c r="QXA931" s="477"/>
      <c r="QXB931" s="477"/>
      <c r="QXC931" s="477"/>
      <c r="QXD931" s="477"/>
      <c r="QXE931" s="477"/>
      <c r="QXF931" s="477"/>
      <c r="QXG931" s="477"/>
      <c r="QXH931" s="477"/>
      <c r="QXI931" s="477"/>
      <c r="QXJ931" s="477"/>
      <c r="QXK931" s="477"/>
      <c r="QXL931" s="477"/>
      <c r="QXM931" s="477"/>
      <c r="QXN931" s="477"/>
      <c r="QXO931" s="477"/>
      <c r="QXP931" s="477"/>
      <c r="QXQ931" s="477"/>
      <c r="QXR931" s="477"/>
      <c r="QXS931" s="477"/>
      <c r="QXT931" s="477"/>
      <c r="QXU931" s="477"/>
      <c r="QXV931" s="477"/>
      <c r="QXW931" s="477"/>
      <c r="QXX931" s="477"/>
      <c r="QXY931" s="477"/>
      <c r="QXZ931" s="477"/>
      <c r="QYA931" s="477"/>
      <c r="QYB931" s="477"/>
      <c r="QYC931" s="477"/>
      <c r="QYD931" s="477"/>
      <c r="QYE931" s="477"/>
      <c r="QYF931" s="477"/>
      <c r="QYG931" s="477"/>
      <c r="QYH931" s="477"/>
      <c r="QYI931" s="477"/>
      <c r="QYJ931" s="477"/>
      <c r="QYK931" s="477"/>
      <c r="QYL931" s="477"/>
      <c r="QYM931" s="477"/>
      <c r="QYN931" s="477"/>
      <c r="QYO931" s="477"/>
      <c r="QYP931" s="477"/>
      <c r="QYQ931" s="477"/>
      <c r="QYR931" s="477"/>
      <c r="QYS931" s="477"/>
      <c r="QYT931" s="477"/>
      <c r="QYU931" s="477"/>
      <c r="QYV931" s="477"/>
      <c r="QYW931" s="477"/>
      <c r="QYX931" s="477"/>
      <c r="QYY931" s="477"/>
      <c r="QYZ931" s="477"/>
      <c r="QZA931" s="477"/>
      <c r="QZB931" s="477"/>
      <c r="QZC931" s="477"/>
      <c r="QZD931" s="477"/>
      <c r="QZE931" s="477"/>
      <c r="QZF931" s="477"/>
      <c r="QZG931" s="477"/>
      <c r="QZH931" s="477"/>
      <c r="QZI931" s="477"/>
      <c r="QZJ931" s="477"/>
      <c r="QZK931" s="477"/>
      <c r="QZL931" s="477"/>
      <c r="QZM931" s="477"/>
      <c r="QZN931" s="477"/>
      <c r="QZO931" s="477"/>
      <c r="QZP931" s="477"/>
      <c r="QZQ931" s="477"/>
      <c r="QZR931" s="477"/>
      <c r="QZS931" s="477"/>
      <c r="QZT931" s="477"/>
      <c r="QZU931" s="477"/>
      <c r="QZV931" s="477"/>
      <c r="QZW931" s="477"/>
      <c r="QZX931" s="477"/>
      <c r="QZY931" s="477"/>
      <c r="QZZ931" s="477"/>
      <c r="RAA931" s="477"/>
      <c r="RAB931" s="477"/>
      <c r="RAC931" s="477"/>
      <c r="RAD931" s="477"/>
      <c r="RAE931" s="477"/>
      <c r="RAF931" s="477"/>
      <c r="RAG931" s="477"/>
      <c r="RAH931" s="477"/>
      <c r="RAI931" s="477"/>
      <c r="RAJ931" s="477"/>
      <c r="RAK931" s="477"/>
      <c r="RAL931" s="477"/>
      <c r="RAM931" s="477"/>
      <c r="RAN931" s="477"/>
      <c r="RAO931" s="477"/>
      <c r="RAP931" s="477"/>
      <c r="RAQ931" s="477"/>
      <c r="RAR931" s="477"/>
      <c r="RAS931" s="477"/>
      <c r="RAT931" s="477"/>
      <c r="RAU931" s="477"/>
      <c r="RAV931" s="477"/>
      <c r="RAW931" s="477"/>
      <c r="RAX931" s="477"/>
      <c r="RAY931" s="477"/>
      <c r="RAZ931" s="477"/>
      <c r="RBA931" s="477"/>
      <c r="RBB931" s="477"/>
      <c r="RBC931" s="477"/>
      <c r="RBD931" s="477"/>
      <c r="RBE931" s="477"/>
      <c r="RBF931" s="477"/>
      <c r="RBG931" s="477"/>
      <c r="RBH931" s="477"/>
      <c r="RBI931" s="477"/>
      <c r="RBJ931" s="477"/>
      <c r="RBK931" s="477"/>
      <c r="RBL931" s="477"/>
      <c r="RBM931" s="477"/>
      <c r="RBN931" s="477"/>
      <c r="RBO931" s="477"/>
      <c r="RBP931" s="477"/>
      <c r="RBQ931" s="477"/>
      <c r="RBR931" s="477"/>
      <c r="RBS931" s="477"/>
      <c r="RBT931" s="477"/>
      <c r="RBU931" s="477"/>
      <c r="RBV931" s="477"/>
      <c r="RBW931" s="477"/>
      <c r="RBX931" s="477"/>
      <c r="RBY931" s="477"/>
      <c r="RBZ931" s="477"/>
      <c r="RCA931" s="477"/>
      <c r="RCB931" s="477"/>
      <c r="RCC931" s="477"/>
      <c r="RCD931" s="477"/>
      <c r="RCE931" s="477"/>
      <c r="RCF931" s="477"/>
      <c r="RCG931" s="477"/>
      <c r="RCH931" s="477"/>
      <c r="RCI931" s="477"/>
      <c r="RCJ931" s="477"/>
      <c r="RCK931" s="477"/>
      <c r="RCL931" s="477"/>
      <c r="RCM931" s="477"/>
      <c r="RCN931" s="477"/>
      <c r="RCO931" s="477"/>
      <c r="RCP931" s="477"/>
      <c r="RCQ931" s="477"/>
      <c r="RCR931" s="477"/>
      <c r="RCS931" s="477"/>
      <c r="RCT931" s="477"/>
      <c r="RCU931" s="477"/>
      <c r="RCV931" s="477"/>
      <c r="RCW931" s="477"/>
      <c r="RCX931" s="477"/>
      <c r="RCY931" s="477"/>
      <c r="RCZ931" s="477"/>
      <c r="RDA931" s="477"/>
      <c r="RDB931" s="477"/>
      <c r="RDC931" s="477"/>
      <c r="RDD931" s="477"/>
      <c r="RDE931" s="477"/>
      <c r="RDF931" s="477"/>
      <c r="RDG931" s="477"/>
      <c r="RDH931" s="477"/>
      <c r="RDI931" s="477"/>
      <c r="RDJ931" s="477"/>
      <c r="RDK931" s="477"/>
      <c r="RDL931" s="477"/>
      <c r="RDM931" s="477"/>
      <c r="RDN931" s="477"/>
      <c r="RDO931" s="477"/>
      <c r="RDP931" s="477"/>
      <c r="RDQ931" s="477"/>
      <c r="RDR931" s="477"/>
      <c r="RDS931" s="477"/>
      <c r="RDT931" s="477"/>
      <c r="RDU931" s="477"/>
      <c r="RDV931" s="477"/>
      <c r="RDW931" s="477"/>
      <c r="RDX931" s="477"/>
      <c r="RDY931" s="477"/>
      <c r="RDZ931" s="477"/>
      <c r="REA931" s="477"/>
      <c r="REB931" s="477"/>
      <c r="REC931" s="477"/>
      <c r="RED931" s="477"/>
      <c r="REE931" s="477"/>
      <c r="REF931" s="477"/>
      <c r="REG931" s="477"/>
      <c r="REH931" s="477"/>
      <c r="REI931" s="477"/>
      <c r="REJ931" s="477"/>
      <c r="REK931" s="477"/>
      <c r="REL931" s="477"/>
      <c r="REM931" s="477"/>
      <c r="REN931" s="477"/>
      <c r="REO931" s="477"/>
      <c r="REP931" s="477"/>
      <c r="REQ931" s="477"/>
      <c r="RER931" s="477"/>
      <c r="RES931" s="477"/>
      <c r="RET931" s="477"/>
      <c r="REU931" s="477"/>
      <c r="REV931" s="477"/>
      <c r="REW931" s="477"/>
      <c r="REX931" s="477"/>
      <c r="REY931" s="477"/>
      <c r="REZ931" s="477"/>
      <c r="RFA931" s="477"/>
      <c r="RFB931" s="477"/>
      <c r="RFC931" s="477"/>
      <c r="RFD931" s="477"/>
      <c r="RFE931" s="477"/>
      <c r="RFF931" s="477"/>
      <c r="RFG931" s="477"/>
      <c r="RFH931" s="477"/>
      <c r="RFI931" s="477"/>
      <c r="RFJ931" s="477"/>
      <c r="RFK931" s="477"/>
      <c r="RFL931" s="477"/>
      <c r="RFM931" s="477"/>
      <c r="RFN931" s="477"/>
      <c r="RFO931" s="477"/>
      <c r="RFP931" s="477"/>
      <c r="RFQ931" s="477"/>
      <c r="RFR931" s="477"/>
      <c r="RFS931" s="477"/>
      <c r="RFT931" s="477"/>
      <c r="RFU931" s="477"/>
      <c r="RFV931" s="477"/>
      <c r="RFW931" s="477"/>
      <c r="RFX931" s="477"/>
      <c r="RFY931" s="477"/>
      <c r="RFZ931" s="477"/>
      <c r="RGA931" s="477"/>
      <c r="RGB931" s="477"/>
      <c r="RGC931" s="477"/>
      <c r="RGD931" s="477"/>
      <c r="RGE931" s="477"/>
      <c r="RGF931" s="477"/>
      <c r="RGG931" s="477"/>
      <c r="RGH931" s="477"/>
      <c r="RGI931" s="477"/>
      <c r="RGJ931" s="477"/>
      <c r="RGK931" s="477"/>
      <c r="RGL931" s="477"/>
      <c r="RGM931" s="477"/>
      <c r="RGN931" s="477"/>
      <c r="RGO931" s="477"/>
      <c r="RGP931" s="477"/>
      <c r="RGQ931" s="477"/>
      <c r="RGR931" s="477"/>
      <c r="RGS931" s="477"/>
      <c r="RGT931" s="477"/>
      <c r="RGU931" s="477"/>
      <c r="RGV931" s="477"/>
      <c r="RGW931" s="477"/>
      <c r="RGX931" s="477"/>
      <c r="RGY931" s="477"/>
      <c r="RGZ931" s="477"/>
      <c r="RHA931" s="477"/>
      <c r="RHB931" s="477"/>
      <c r="RHC931" s="477"/>
      <c r="RHD931" s="477"/>
      <c r="RHE931" s="477"/>
      <c r="RHF931" s="477"/>
      <c r="RHG931" s="477"/>
      <c r="RHH931" s="477"/>
      <c r="RHI931" s="477"/>
      <c r="RHJ931" s="477"/>
      <c r="RHK931" s="477"/>
      <c r="RHL931" s="477"/>
      <c r="RHM931" s="477"/>
      <c r="RHN931" s="477"/>
      <c r="RHO931" s="477"/>
      <c r="RHP931" s="477"/>
      <c r="RHQ931" s="477"/>
      <c r="RHR931" s="477"/>
      <c r="RHS931" s="477"/>
      <c r="RHT931" s="477"/>
      <c r="RHU931" s="477"/>
      <c r="RHV931" s="477"/>
      <c r="RHW931" s="477"/>
      <c r="RHX931" s="477"/>
      <c r="RHY931" s="477"/>
      <c r="RHZ931" s="477"/>
      <c r="RIA931" s="477"/>
      <c r="RIB931" s="477"/>
      <c r="RIC931" s="477"/>
      <c r="RID931" s="477"/>
      <c r="RIE931" s="477"/>
      <c r="RIF931" s="477"/>
      <c r="RIG931" s="477"/>
      <c r="RIH931" s="477"/>
      <c r="RII931" s="477"/>
      <c r="RIJ931" s="477"/>
      <c r="RIK931" s="477"/>
      <c r="RIL931" s="477"/>
      <c r="RIM931" s="477"/>
      <c r="RIN931" s="477"/>
      <c r="RIO931" s="477"/>
      <c r="RIP931" s="477"/>
      <c r="RIQ931" s="477"/>
      <c r="RIR931" s="477"/>
      <c r="RIS931" s="477"/>
      <c r="RIT931" s="477"/>
      <c r="RIU931" s="477"/>
      <c r="RIV931" s="477"/>
      <c r="RIW931" s="477"/>
      <c r="RIX931" s="477"/>
      <c r="RIY931" s="477"/>
      <c r="RIZ931" s="477"/>
      <c r="RJA931" s="477"/>
      <c r="RJB931" s="477"/>
      <c r="RJC931" s="477"/>
      <c r="RJD931" s="477"/>
      <c r="RJE931" s="477"/>
      <c r="RJF931" s="477"/>
      <c r="RJG931" s="477"/>
      <c r="RJH931" s="477"/>
      <c r="RJI931" s="477"/>
      <c r="RJJ931" s="477"/>
      <c r="RJK931" s="477"/>
      <c r="RJL931" s="477"/>
      <c r="RJM931" s="477"/>
      <c r="RJN931" s="477"/>
      <c r="RJO931" s="477"/>
      <c r="RJP931" s="477"/>
      <c r="RJQ931" s="477"/>
      <c r="RJR931" s="477"/>
      <c r="RJS931" s="477"/>
      <c r="RJT931" s="477"/>
      <c r="RJU931" s="477"/>
      <c r="RJV931" s="477"/>
      <c r="RJW931" s="477"/>
      <c r="RJX931" s="477"/>
      <c r="RJY931" s="477"/>
      <c r="RJZ931" s="477"/>
      <c r="RKA931" s="477"/>
      <c r="RKB931" s="477"/>
      <c r="RKC931" s="477"/>
      <c r="RKD931" s="477"/>
      <c r="RKE931" s="477"/>
      <c r="RKF931" s="477"/>
      <c r="RKG931" s="477"/>
      <c r="RKH931" s="477"/>
      <c r="RKI931" s="477"/>
      <c r="RKJ931" s="477"/>
      <c r="RKK931" s="477"/>
      <c r="RKL931" s="477"/>
      <c r="RKM931" s="477"/>
      <c r="RKN931" s="477"/>
      <c r="RKO931" s="477"/>
      <c r="RKP931" s="477"/>
      <c r="RKQ931" s="477"/>
      <c r="RKR931" s="477"/>
      <c r="RKS931" s="477"/>
      <c r="RKT931" s="477"/>
      <c r="RKU931" s="477"/>
      <c r="RKV931" s="477"/>
      <c r="RKW931" s="477"/>
      <c r="RKX931" s="477"/>
      <c r="RKY931" s="477"/>
      <c r="RKZ931" s="477"/>
      <c r="RLA931" s="477"/>
      <c r="RLB931" s="477"/>
      <c r="RLC931" s="477"/>
      <c r="RLD931" s="477"/>
      <c r="RLE931" s="477"/>
      <c r="RLF931" s="477"/>
      <c r="RLG931" s="477"/>
      <c r="RLH931" s="477"/>
      <c r="RLI931" s="477"/>
      <c r="RLJ931" s="477"/>
      <c r="RLK931" s="477"/>
      <c r="RLL931" s="477"/>
      <c r="RLM931" s="477"/>
      <c r="RLN931" s="477"/>
      <c r="RLO931" s="477"/>
      <c r="RLP931" s="477"/>
      <c r="RLQ931" s="477"/>
      <c r="RLR931" s="477"/>
      <c r="RLS931" s="477"/>
      <c r="RLT931" s="477"/>
      <c r="RLU931" s="477"/>
      <c r="RLV931" s="477"/>
      <c r="RLW931" s="477"/>
      <c r="RLX931" s="477"/>
      <c r="RLY931" s="477"/>
      <c r="RLZ931" s="477"/>
      <c r="RMA931" s="477"/>
      <c r="RMB931" s="477"/>
      <c r="RMC931" s="477"/>
      <c r="RMD931" s="477"/>
      <c r="RME931" s="477"/>
      <c r="RMF931" s="477"/>
      <c r="RMG931" s="477"/>
      <c r="RMH931" s="477"/>
      <c r="RMI931" s="477"/>
      <c r="RMJ931" s="477"/>
      <c r="RMK931" s="477"/>
      <c r="RML931" s="477"/>
      <c r="RMM931" s="477"/>
      <c r="RMN931" s="477"/>
      <c r="RMO931" s="477"/>
      <c r="RMP931" s="477"/>
      <c r="RMQ931" s="477"/>
      <c r="RMR931" s="477"/>
      <c r="RMS931" s="477"/>
      <c r="RMT931" s="477"/>
      <c r="RMU931" s="477"/>
      <c r="RMV931" s="477"/>
      <c r="RMW931" s="477"/>
      <c r="RMX931" s="477"/>
      <c r="RMY931" s="477"/>
      <c r="RMZ931" s="477"/>
      <c r="RNA931" s="477"/>
      <c r="RNB931" s="477"/>
      <c r="RNC931" s="477"/>
      <c r="RND931" s="477"/>
      <c r="RNE931" s="477"/>
      <c r="RNF931" s="477"/>
      <c r="RNG931" s="477"/>
      <c r="RNH931" s="477"/>
      <c r="RNI931" s="477"/>
      <c r="RNJ931" s="477"/>
      <c r="RNK931" s="477"/>
      <c r="RNL931" s="477"/>
      <c r="RNM931" s="477"/>
      <c r="RNN931" s="477"/>
      <c r="RNO931" s="477"/>
      <c r="RNP931" s="477"/>
      <c r="RNQ931" s="477"/>
      <c r="RNR931" s="477"/>
      <c r="RNS931" s="477"/>
      <c r="RNT931" s="477"/>
      <c r="RNU931" s="477"/>
      <c r="RNV931" s="477"/>
      <c r="RNW931" s="477"/>
      <c r="RNX931" s="477"/>
      <c r="RNY931" s="477"/>
      <c r="RNZ931" s="477"/>
      <c r="ROA931" s="477"/>
      <c r="ROB931" s="477"/>
      <c r="ROC931" s="477"/>
      <c r="ROD931" s="477"/>
      <c r="ROE931" s="477"/>
      <c r="ROF931" s="477"/>
      <c r="ROG931" s="477"/>
      <c r="ROH931" s="477"/>
      <c r="ROI931" s="477"/>
      <c r="ROJ931" s="477"/>
      <c r="ROK931" s="477"/>
      <c r="ROL931" s="477"/>
      <c r="ROM931" s="477"/>
      <c r="RON931" s="477"/>
      <c r="ROO931" s="477"/>
      <c r="ROP931" s="477"/>
      <c r="ROQ931" s="477"/>
      <c r="ROR931" s="477"/>
      <c r="ROS931" s="477"/>
      <c r="ROT931" s="477"/>
      <c r="ROU931" s="477"/>
      <c r="ROV931" s="477"/>
      <c r="ROW931" s="477"/>
      <c r="ROX931" s="477"/>
      <c r="ROY931" s="477"/>
      <c r="ROZ931" s="477"/>
      <c r="RPA931" s="477"/>
      <c r="RPB931" s="477"/>
      <c r="RPC931" s="477"/>
      <c r="RPD931" s="477"/>
      <c r="RPE931" s="477"/>
      <c r="RPF931" s="477"/>
      <c r="RPG931" s="477"/>
      <c r="RPH931" s="477"/>
      <c r="RPI931" s="477"/>
      <c r="RPJ931" s="477"/>
      <c r="RPK931" s="477"/>
      <c r="RPL931" s="477"/>
      <c r="RPM931" s="477"/>
      <c r="RPN931" s="477"/>
      <c r="RPO931" s="477"/>
      <c r="RPP931" s="477"/>
      <c r="RPQ931" s="477"/>
      <c r="RPR931" s="477"/>
      <c r="RPS931" s="477"/>
      <c r="RPT931" s="477"/>
      <c r="RPU931" s="477"/>
      <c r="RPV931" s="477"/>
      <c r="RPW931" s="477"/>
      <c r="RPX931" s="477"/>
      <c r="RPY931" s="477"/>
      <c r="RPZ931" s="477"/>
      <c r="RQA931" s="477"/>
      <c r="RQB931" s="477"/>
      <c r="RQC931" s="477"/>
      <c r="RQD931" s="477"/>
      <c r="RQE931" s="477"/>
      <c r="RQF931" s="477"/>
      <c r="RQG931" s="477"/>
      <c r="RQH931" s="477"/>
      <c r="RQI931" s="477"/>
      <c r="RQJ931" s="477"/>
      <c r="RQK931" s="477"/>
      <c r="RQL931" s="477"/>
      <c r="RQM931" s="477"/>
      <c r="RQN931" s="477"/>
      <c r="RQO931" s="477"/>
      <c r="RQP931" s="477"/>
      <c r="RQQ931" s="477"/>
      <c r="RQR931" s="477"/>
      <c r="RQS931" s="477"/>
      <c r="RQT931" s="477"/>
      <c r="RQU931" s="477"/>
      <c r="RQV931" s="477"/>
      <c r="RQW931" s="477"/>
      <c r="RQX931" s="477"/>
      <c r="RQY931" s="477"/>
      <c r="RQZ931" s="477"/>
      <c r="RRA931" s="477"/>
      <c r="RRB931" s="477"/>
      <c r="RRC931" s="477"/>
      <c r="RRD931" s="477"/>
      <c r="RRE931" s="477"/>
      <c r="RRF931" s="477"/>
      <c r="RRG931" s="477"/>
      <c r="RRH931" s="477"/>
      <c r="RRI931" s="477"/>
      <c r="RRJ931" s="477"/>
      <c r="RRK931" s="477"/>
      <c r="RRL931" s="477"/>
      <c r="RRM931" s="477"/>
      <c r="RRN931" s="477"/>
      <c r="RRO931" s="477"/>
      <c r="RRP931" s="477"/>
      <c r="RRQ931" s="477"/>
      <c r="RRR931" s="477"/>
      <c r="RRS931" s="477"/>
      <c r="RRT931" s="477"/>
      <c r="RRU931" s="477"/>
      <c r="RRV931" s="477"/>
      <c r="RRW931" s="477"/>
      <c r="RRX931" s="477"/>
      <c r="RRY931" s="477"/>
      <c r="RRZ931" s="477"/>
      <c r="RSA931" s="477"/>
      <c r="RSB931" s="477"/>
      <c r="RSC931" s="477"/>
      <c r="RSD931" s="477"/>
      <c r="RSE931" s="477"/>
      <c r="RSF931" s="477"/>
      <c r="RSG931" s="477"/>
      <c r="RSH931" s="477"/>
      <c r="RSI931" s="477"/>
      <c r="RSJ931" s="477"/>
      <c r="RSK931" s="477"/>
      <c r="RSL931" s="477"/>
      <c r="RSM931" s="477"/>
      <c r="RSN931" s="477"/>
      <c r="RSO931" s="477"/>
      <c r="RSP931" s="477"/>
      <c r="RSQ931" s="477"/>
      <c r="RSR931" s="477"/>
      <c r="RSS931" s="477"/>
      <c r="RST931" s="477"/>
      <c r="RSU931" s="477"/>
      <c r="RSV931" s="477"/>
      <c r="RSW931" s="477"/>
      <c r="RSX931" s="477"/>
      <c r="RSY931" s="477"/>
      <c r="RSZ931" s="477"/>
      <c r="RTA931" s="477"/>
      <c r="RTB931" s="477"/>
      <c r="RTC931" s="477"/>
      <c r="RTD931" s="477"/>
      <c r="RTE931" s="477"/>
      <c r="RTF931" s="477"/>
      <c r="RTG931" s="477"/>
      <c r="RTH931" s="477"/>
      <c r="RTI931" s="477"/>
      <c r="RTJ931" s="477"/>
      <c r="RTK931" s="477"/>
      <c r="RTL931" s="477"/>
      <c r="RTM931" s="477"/>
      <c r="RTN931" s="477"/>
      <c r="RTO931" s="477"/>
      <c r="RTP931" s="477"/>
      <c r="RTQ931" s="477"/>
      <c r="RTR931" s="477"/>
      <c r="RTS931" s="477"/>
      <c r="RTT931" s="477"/>
      <c r="RTU931" s="477"/>
      <c r="RTV931" s="477"/>
      <c r="RTW931" s="477"/>
      <c r="RTX931" s="477"/>
      <c r="RTY931" s="477"/>
      <c r="RTZ931" s="477"/>
      <c r="RUA931" s="477"/>
      <c r="RUB931" s="477"/>
      <c r="RUC931" s="477"/>
      <c r="RUD931" s="477"/>
      <c r="RUE931" s="477"/>
      <c r="RUF931" s="477"/>
      <c r="RUG931" s="477"/>
      <c r="RUH931" s="477"/>
      <c r="RUI931" s="477"/>
      <c r="RUJ931" s="477"/>
      <c r="RUK931" s="477"/>
      <c r="RUL931" s="477"/>
      <c r="RUM931" s="477"/>
      <c r="RUN931" s="477"/>
      <c r="RUO931" s="477"/>
      <c r="RUP931" s="477"/>
      <c r="RUQ931" s="477"/>
      <c r="RUR931" s="477"/>
      <c r="RUS931" s="477"/>
      <c r="RUT931" s="477"/>
      <c r="RUU931" s="477"/>
      <c r="RUV931" s="477"/>
      <c r="RUW931" s="477"/>
      <c r="RUX931" s="477"/>
      <c r="RUY931" s="477"/>
      <c r="RUZ931" s="477"/>
      <c r="RVA931" s="477"/>
      <c r="RVB931" s="477"/>
      <c r="RVC931" s="477"/>
      <c r="RVD931" s="477"/>
      <c r="RVE931" s="477"/>
      <c r="RVF931" s="477"/>
      <c r="RVG931" s="477"/>
      <c r="RVH931" s="477"/>
      <c r="RVI931" s="477"/>
      <c r="RVJ931" s="477"/>
      <c r="RVK931" s="477"/>
      <c r="RVL931" s="477"/>
      <c r="RVM931" s="477"/>
      <c r="RVN931" s="477"/>
      <c r="RVO931" s="477"/>
      <c r="RVP931" s="477"/>
      <c r="RVQ931" s="477"/>
      <c r="RVR931" s="477"/>
      <c r="RVS931" s="477"/>
      <c r="RVT931" s="477"/>
      <c r="RVU931" s="477"/>
      <c r="RVV931" s="477"/>
      <c r="RVW931" s="477"/>
      <c r="RVX931" s="477"/>
      <c r="RVY931" s="477"/>
      <c r="RVZ931" s="477"/>
      <c r="RWA931" s="477"/>
      <c r="RWB931" s="477"/>
      <c r="RWC931" s="477"/>
      <c r="RWD931" s="477"/>
      <c r="RWE931" s="477"/>
      <c r="RWF931" s="477"/>
      <c r="RWG931" s="477"/>
      <c r="RWH931" s="477"/>
      <c r="RWI931" s="477"/>
      <c r="RWJ931" s="477"/>
      <c r="RWK931" s="477"/>
      <c r="RWL931" s="477"/>
      <c r="RWM931" s="477"/>
      <c r="RWN931" s="477"/>
      <c r="RWO931" s="477"/>
      <c r="RWP931" s="477"/>
      <c r="RWQ931" s="477"/>
      <c r="RWR931" s="477"/>
      <c r="RWS931" s="477"/>
      <c r="RWT931" s="477"/>
      <c r="RWU931" s="477"/>
      <c r="RWV931" s="477"/>
      <c r="RWW931" s="477"/>
      <c r="RWX931" s="477"/>
      <c r="RWY931" s="477"/>
      <c r="RWZ931" s="477"/>
      <c r="RXA931" s="477"/>
      <c r="RXB931" s="477"/>
      <c r="RXC931" s="477"/>
      <c r="RXD931" s="477"/>
      <c r="RXE931" s="477"/>
      <c r="RXF931" s="477"/>
      <c r="RXG931" s="477"/>
      <c r="RXH931" s="477"/>
      <c r="RXI931" s="477"/>
      <c r="RXJ931" s="477"/>
      <c r="RXK931" s="477"/>
      <c r="RXL931" s="477"/>
      <c r="RXM931" s="477"/>
      <c r="RXN931" s="477"/>
      <c r="RXO931" s="477"/>
      <c r="RXP931" s="477"/>
      <c r="RXQ931" s="477"/>
      <c r="RXR931" s="477"/>
      <c r="RXS931" s="477"/>
      <c r="RXT931" s="477"/>
      <c r="RXU931" s="477"/>
      <c r="RXV931" s="477"/>
      <c r="RXW931" s="477"/>
      <c r="RXX931" s="477"/>
      <c r="RXY931" s="477"/>
      <c r="RXZ931" s="477"/>
      <c r="RYA931" s="477"/>
      <c r="RYB931" s="477"/>
      <c r="RYC931" s="477"/>
      <c r="RYD931" s="477"/>
      <c r="RYE931" s="477"/>
      <c r="RYF931" s="477"/>
      <c r="RYG931" s="477"/>
      <c r="RYH931" s="477"/>
      <c r="RYI931" s="477"/>
      <c r="RYJ931" s="477"/>
      <c r="RYK931" s="477"/>
      <c r="RYL931" s="477"/>
      <c r="RYM931" s="477"/>
      <c r="RYN931" s="477"/>
      <c r="RYO931" s="477"/>
      <c r="RYP931" s="477"/>
      <c r="RYQ931" s="477"/>
      <c r="RYR931" s="477"/>
      <c r="RYS931" s="477"/>
      <c r="RYT931" s="477"/>
      <c r="RYU931" s="477"/>
      <c r="RYV931" s="477"/>
      <c r="RYW931" s="477"/>
      <c r="RYX931" s="477"/>
      <c r="RYY931" s="477"/>
      <c r="RYZ931" s="477"/>
      <c r="RZA931" s="477"/>
      <c r="RZB931" s="477"/>
      <c r="RZC931" s="477"/>
      <c r="RZD931" s="477"/>
      <c r="RZE931" s="477"/>
      <c r="RZF931" s="477"/>
      <c r="RZG931" s="477"/>
      <c r="RZH931" s="477"/>
      <c r="RZI931" s="477"/>
      <c r="RZJ931" s="477"/>
      <c r="RZK931" s="477"/>
      <c r="RZL931" s="477"/>
      <c r="RZM931" s="477"/>
      <c r="RZN931" s="477"/>
      <c r="RZO931" s="477"/>
      <c r="RZP931" s="477"/>
      <c r="RZQ931" s="477"/>
      <c r="RZR931" s="477"/>
      <c r="RZS931" s="477"/>
      <c r="RZT931" s="477"/>
      <c r="RZU931" s="477"/>
      <c r="RZV931" s="477"/>
      <c r="RZW931" s="477"/>
      <c r="RZX931" s="477"/>
      <c r="RZY931" s="477"/>
      <c r="RZZ931" s="477"/>
      <c r="SAA931" s="477"/>
      <c r="SAB931" s="477"/>
      <c r="SAC931" s="477"/>
      <c r="SAD931" s="477"/>
      <c r="SAE931" s="477"/>
      <c r="SAF931" s="477"/>
      <c r="SAG931" s="477"/>
      <c r="SAH931" s="477"/>
      <c r="SAI931" s="477"/>
      <c r="SAJ931" s="477"/>
      <c r="SAK931" s="477"/>
      <c r="SAL931" s="477"/>
      <c r="SAM931" s="477"/>
      <c r="SAN931" s="477"/>
      <c r="SAO931" s="477"/>
      <c r="SAP931" s="477"/>
      <c r="SAQ931" s="477"/>
      <c r="SAR931" s="477"/>
      <c r="SAS931" s="477"/>
      <c r="SAT931" s="477"/>
      <c r="SAU931" s="477"/>
      <c r="SAV931" s="477"/>
      <c r="SAW931" s="477"/>
      <c r="SAX931" s="477"/>
      <c r="SAY931" s="477"/>
      <c r="SAZ931" s="477"/>
      <c r="SBA931" s="477"/>
      <c r="SBB931" s="477"/>
      <c r="SBC931" s="477"/>
      <c r="SBD931" s="477"/>
      <c r="SBE931" s="477"/>
      <c r="SBF931" s="477"/>
      <c r="SBG931" s="477"/>
      <c r="SBH931" s="477"/>
      <c r="SBI931" s="477"/>
      <c r="SBJ931" s="477"/>
      <c r="SBK931" s="477"/>
      <c r="SBL931" s="477"/>
      <c r="SBM931" s="477"/>
      <c r="SBN931" s="477"/>
      <c r="SBO931" s="477"/>
      <c r="SBP931" s="477"/>
      <c r="SBQ931" s="477"/>
      <c r="SBR931" s="477"/>
      <c r="SBS931" s="477"/>
      <c r="SBT931" s="477"/>
      <c r="SBU931" s="477"/>
      <c r="SBV931" s="477"/>
      <c r="SBW931" s="477"/>
      <c r="SBX931" s="477"/>
      <c r="SBY931" s="477"/>
      <c r="SBZ931" s="477"/>
      <c r="SCA931" s="477"/>
      <c r="SCB931" s="477"/>
      <c r="SCC931" s="477"/>
      <c r="SCD931" s="477"/>
      <c r="SCE931" s="477"/>
      <c r="SCF931" s="477"/>
      <c r="SCG931" s="477"/>
      <c r="SCH931" s="477"/>
      <c r="SCI931" s="477"/>
      <c r="SCJ931" s="477"/>
      <c r="SCK931" s="477"/>
      <c r="SCL931" s="477"/>
      <c r="SCM931" s="477"/>
      <c r="SCN931" s="477"/>
      <c r="SCO931" s="477"/>
      <c r="SCP931" s="477"/>
      <c r="SCQ931" s="477"/>
      <c r="SCR931" s="477"/>
      <c r="SCS931" s="477"/>
      <c r="SCT931" s="477"/>
      <c r="SCU931" s="477"/>
      <c r="SCV931" s="477"/>
      <c r="SCW931" s="477"/>
      <c r="SCX931" s="477"/>
      <c r="SCY931" s="477"/>
      <c r="SCZ931" s="477"/>
      <c r="SDA931" s="477"/>
      <c r="SDB931" s="477"/>
      <c r="SDC931" s="477"/>
      <c r="SDD931" s="477"/>
      <c r="SDE931" s="477"/>
      <c r="SDF931" s="477"/>
      <c r="SDG931" s="477"/>
      <c r="SDH931" s="477"/>
      <c r="SDI931" s="477"/>
      <c r="SDJ931" s="477"/>
      <c r="SDK931" s="477"/>
      <c r="SDL931" s="477"/>
      <c r="SDM931" s="477"/>
      <c r="SDN931" s="477"/>
      <c r="SDO931" s="477"/>
      <c r="SDP931" s="477"/>
      <c r="SDQ931" s="477"/>
      <c r="SDR931" s="477"/>
      <c r="SDS931" s="477"/>
      <c r="SDT931" s="477"/>
      <c r="SDU931" s="477"/>
      <c r="SDV931" s="477"/>
      <c r="SDW931" s="477"/>
      <c r="SDX931" s="477"/>
      <c r="SDY931" s="477"/>
      <c r="SDZ931" s="477"/>
      <c r="SEA931" s="477"/>
      <c r="SEB931" s="477"/>
      <c r="SEC931" s="477"/>
      <c r="SED931" s="477"/>
      <c r="SEE931" s="477"/>
      <c r="SEF931" s="477"/>
      <c r="SEG931" s="477"/>
      <c r="SEH931" s="477"/>
      <c r="SEI931" s="477"/>
      <c r="SEJ931" s="477"/>
      <c r="SEK931" s="477"/>
      <c r="SEL931" s="477"/>
      <c r="SEM931" s="477"/>
      <c r="SEN931" s="477"/>
      <c r="SEO931" s="477"/>
      <c r="SEP931" s="477"/>
      <c r="SEQ931" s="477"/>
      <c r="SER931" s="477"/>
      <c r="SES931" s="477"/>
      <c r="SET931" s="477"/>
      <c r="SEU931" s="477"/>
      <c r="SEV931" s="477"/>
      <c r="SEW931" s="477"/>
      <c r="SEX931" s="477"/>
      <c r="SEY931" s="477"/>
      <c r="SEZ931" s="477"/>
      <c r="SFA931" s="477"/>
      <c r="SFB931" s="477"/>
      <c r="SFC931" s="477"/>
      <c r="SFD931" s="477"/>
      <c r="SFE931" s="477"/>
      <c r="SFF931" s="477"/>
      <c r="SFG931" s="477"/>
      <c r="SFH931" s="477"/>
      <c r="SFI931" s="477"/>
      <c r="SFJ931" s="477"/>
      <c r="SFK931" s="477"/>
      <c r="SFL931" s="477"/>
      <c r="SFM931" s="477"/>
      <c r="SFN931" s="477"/>
      <c r="SFO931" s="477"/>
      <c r="SFP931" s="477"/>
      <c r="SFQ931" s="477"/>
      <c r="SFR931" s="477"/>
      <c r="SFS931" s="477"/>
      <c r="SFT931" s="477"/>
      <c r="SFU931" s="477"/>
      <c r="SFV931" s="477"/>
      <c r="SFW931" s="477"/>
      <c r="SFX931" s="477"/>
      <c r="SFY931" s="477"/>
      <c r="SFZ931" s="477"/>
      <c r="SGA931" s="477"/>
      <c r="SGB931" s="477"/>
      <c r="SGC931" s="477"/>
      <c r="SGD931" s="477"/>
      <c r="SGE931" s="477"/>
      <c r="SGF931" s="477"/>
      <c r="SGG931" s="477"/>
      <c r="SGH931" s="477"/>
      <c r="SGI931" s="477"/>
      <c r="SGJ931" s="477"/>
      <c r="SGK931" s="477"/>
      <c r="SGL931" s="477"/>
      <c r="SGM931" s="477"/>
      <c r="SGN931" s="477"/>
      <c r="SGO931" s="477"/>
      <c r="SGP931" s="477"/>
      <c r="SGQ931" s="477"/>
      <c r="SGR931" s="477"/>
      <c r="SGS931" s="477"/>
      <c r="SGT931" s="477"/>
      <c r="SGU931" s="477"/>
      <c r="SGV931" s="477"/>
      <c r="SGW931" s="477"/>
      <c r="SGX931" s="477"/>
      <c r="SGY931" s="477"/>
      <c r="SGZ931" s="477"/>
      <c r="SHA931" s="477"/>
      <c r="SHB931" s="477"/>
      <c r="SHC931" s="477"/>
      <c r="SHD931" s="477"/>
      <c r="SHE931" s="477"/>
      <c r="SHF931" s="477"/>
      <c r="SHG931" s="477"/>
      <c r="SHH931" s="477"/>
      <c r="SHI931" s="477"/>
      <c r="SHJ931" s="477"/>
      <c r="SHK931" s="477"/>
      <c r="SHL931" s="477"/>
      <c r="SHM931" s="477"/>
      <c r="SHN931" s="477"/>
      <c r="SHO931" s="477"/>
      <c r="SHP931" s="477"/>
      <c r="SHQ931" s="477"/>
      <c r="SHR931" s="477"/>
      <c r="SHS931" s="477"/>
      <c r="SHT931" s="477"/>
      <c r="SHU931" s="477"/>
      <c r="SHV931" s="477"/>
      <c r="SHW931" s="477"/>
      <c r="SHX931" s="477"/>
      <c r="SHY931" s="477"/>
      <c r="SHZ931" s="477"/>
      <c r="SIA931" s="477"/>
      <c r="SIB931" s="477"/>
      <c r="SIC931" s="477"/>
      <c r="SID931" s="477"/>
      <c r="SIE931" s="477"/>
      <c r="SIF931" s="477"/>
      <c r="SIG931" s="477"/>
      <c r="SIH931" s="477"/>
      <c r="SII931" s="477"/>
      <c r="SIJ931" s="477"/>
      <c r="SIK931" s="477"/>
      <c r="SIL931" s="477"/>
      <c r="SIM931" s="477"/>
      <c r="SIN931" s="477"/>
      <c r="SIO931" s="477"/>
      <c r="SIP931" s="477"/>
      <c r="SIQ931" s="477"/>
      <c r="SIR931" s="477"/>
      <c r="SIS931" s="477"/>
      <c r="SIT931" s="477"/>
      <c r="SIU931" s="477"/>
      <c r="SIV931" s="477"/>
      <c r="SIW931" s="477"/>
      <c r="SIX931" s="477"/>
      <c r="SIY931" s="477"/>
      <c r="SIZ931" s="477"/>
      <c r="SJA931" s="477"/>
      <c r="SJB931" s="477"/>
      <c r="SJC931" s="477"/>
      <c r="SJD931" s="477"/>
      <c r="SJE931" s="477"/>
      <c r="SJF931" s="477"/>
      <c r="SJG931" s="477"/>
      <c r="SJH931" s="477"/>
      <c r="SJI931" s="477"/>
      <c r="SJJ931" s="477"/>
      <c r="SJK931" s="477"/>
      <c r="SJL931" s="477"/>
      <c r="SJM931" s="477"/>
      <c r="SJN931" s="477"/>
      <c r="SJO931" s="477"/>
      <c r="SJP931" s="477"/>
      <c r="SJQ931" s="477"/>
      <c r="SJR931" s="477"/>
      <c r="SJS931" s="477"/>
      <c r="SJT931" s="477"/>
      <c r="SJU931" s="477"/>
      <c r="SJV931" s="477"/>
      <c r="SJW931" s="477"/>
      <c r="SJX931" s="477"/>
      <c r="SJY931" s="477"/>
      <c r="SJZ931" s="477"/>
      <c r="SKA931" s="477"/>
      <c r="SKB931" s="477"/>
      <c r="SKC931" s="477"/>
      <c r="SKD931" s="477"/>
      <c r="SKE931" s="477"/>
      <c r="SKF931" s="477"/>
      <c r="SKG931" s="477"/>
      <c r="SKH931" s="477"/>
      <c r="SKI931" s="477"/>
      <c r="SKJ931" s="477"/>
      <c r="SKK931" s="477"/>
      <c r="SKL931" s="477"/>
      <c r="SKM931" s="477"/>
      <c r="SKN931" s="477"/>
      <c r="SKO931" s="477"/>
      <c r="SKP931" s="477"/>
      <c r="SKQ931" s="477"/>
      <c r="SKR931" s="477"/>
      <c r="SKS931" s="477"/>
      <c r="SKT931" s="477"/>
      <c r="SKU931" s="477"/>
      <c r="SKV931" s="477"/>
      <c r="SKW931" s="477"/>
      <c r="SKX931" s="477"/>
      <c r="SKY931" s="477"/>
      <c r="SKZ931" s="477"/>
      <c r="SLA931" s="477"/>
      <c r="SLB931" s="477"/>
      <c r="SLC931" s="477"/>
      <c r="SLD931" s="477"/>
      <c r="SLE931" s="477"/>
      <c r="SLF931" s="477"/>
      <c r="SLG931" s="477"/>
      <c r="SLH931" s="477"/>
      <c r="SLI931" s="477"/>
      <c r="SLJ931" s="477"/>
      <c r="SLK931" s="477"/>
      <c r="SLL931" s="477"/>
      <c r="SLM931" s="477"/>
      <c r="SLN931" s="477"/>
      <c r="SLO931" s="477"/>
      <c r="SLP931" s="477"/>
      <c r="SLQ931" s="477"/>
      <c r="SLR931" s="477"/>
      <c r="SLS931" s="477"/>
      <c r="SLT931" s="477"/>
      <c r="SLU931" s="477"/>
      <c r="SLV931" s="477"/>
      <c r="SLW931" s="477"/>
      <c r="SLX931" s="477"/>
      <c r="SLY931" s="477"/>
      <c r="SLZ931" s="477"/>
      <c r="SMA931" s="477"/>
      <c r="SMB931" s="477"/>
      <c r="SMC931" s="477"/>
      <c r="SMD931" s="477"/>
      <c r="SME931" s="477"/>
      <c r="SMF931" s="477"/>
      <c r="SMG931" s="477"/>
      <c r="SMH931" s="477"/>
      <c r="SMI931" s="477"/>
      <c r="SMJ931" s="477"/>
      <c r="SMK931" s="477"/>
      <c r="SML931" s="477"/>
      <c r="SMM931" s="477"/>
      <c r="SMN931" s="477"/>
      <c r="SMO931" s="477"/>
      <c r="SMP931" s="477"/>
      <c r="SMQ931" s="477"/>
      <c r="SMR931" s="477"/>
      <c r="SMS931" s="477"/>
      <c r="SMT931" s="477"/>
      <c r="SMU931" s="477"/>
      <c r="SMV931" s="477"/>
      <c r="SMW931" s="477"/>
      <c r="SMX931" s="477"/>
      <c r="SMY931" s="477"/>
      <c r="SMZ931" s="477"/>
      <c r="SNA931" s="477"/>
      <c r="SNB931" s="477"/>
      <c r="SNC931" s="477"/>
      <c r="SND931" s="477"/>
      <c r="SNE931" s="477"/>
      <c r="SNF931" s="477"/>
      <c r="SNG931" s="477"/>
      <c r="SNH931" s="477"/>
      <c r="SNI931" s="477"/>
      <c r="SNJ931" s="477"/>
      <c r="SNK931" s="477"/>
      <c r="SNL931" s="477"/>
      <c r="SNM931" s="477"/>
      <c r="SNN931" s="477"/>
      <c r="SNO931" s="477"/>
      <c r="SNP931" s="477"/>
      <c r="SNQ931" s="477"/>
      <c r="SNR931" s="477"/>
      <c r="SNS931" s="477"/>
      <c r="SNT931" s="477"/>
      <c r="SNU931" s="477"/>
      <c r="SNV931" s="477"/>
      <c r="SNW931" s="477"/>
      <c r="SNX931" s="477"/>
      <c r="SNY931" s="477"/>
      <c r="SNZ931" s="477"/>
      <c r="SOA931" s="477"/>
      <c r="SOB931" s="477"/>
      <c r="SOC931" s="477"/>
      <c r="SOD931" s="477"/>
      <c r="SOE931" s="477"/>
      <c r="SOF931" s="477"/>
      <c r="SOG931" s="477"/>
      <c r="SOH931" s="477"/>
      <c r="SOI931" s="477"/>
      <c r="SOJ931" s="477"/>
      <c r="SOK931" s="477"/>
      <c r="SOL931" s="477"/>
      <c r="SOM931" s="477"/>
      <c r="SON931" s="477"/>
      <c r="SOO931" s="477"/>
      <c r="SOP931" s="477"/>
      <c r="SOQ931" s="477"/>
      <c r="SOR931" s="477"/>
      <c r="SOS931" s="477"/>
      <c r="SOT931" s="477"/>
      <c r="SOU931" s="477"/>
      <c r="SOV931" s="477"/>
      <c r="SOW931" s="477"/>
      <c r="SOX931" s="477"/>
      <c r="SOY931" s="477"/>
      <c r="SOZ931" s="477"/>
      <c r="SPA931" s="477"/>
      <c r="SPB931" s="477"/>
      <c r="SPC931" s="477"/>
      <c r="SPD931" s="477"/>
      <c r="SPE931" s="477"/>
      <c r="SPF931" s="477"/>
      <c r="SPG931" s="477"/>
      <c r="SPH931" s="477"/>
      <c r="SPI931" s="477"/>
      <c r="SPJ931" s="477"/>
      <c r="SPK931" s="477"/>
      <c r="SPL931" s="477"/>
      <c r="SPM931" s="477"/>
      <c r="SPN931" s="477"/>
      <c r="SPO931" s="477"/>
      <c r="SPP931" s="477"/>
      <c r="SPQ931" s="477"/>
      <c r="SPR931" s="477"/>
      <c r="SPS931" s="477"/>
      <c r="SPT931" s="477"/>
      <c r="SPU931" s="477"/>
      <c r="SPV931" s="477"/>
      <c r="SPW931" s="477"/>
      <c r="SPX931" s="477"/>
      <c r="SPY931" s="477"/>
      <c r="SPZ931" s="477"/>
      <c r="SQA931" s="477"/>
      <c r="SQB931" s="477"/>
      <c r="SQC931" s="477"/>
      <c r="SQD931" s="477"/>
      <c r="SQE931" s="477"/>
      <c r="SQF931" s="477"/>
      <c r="SQG931" s="477"/>
      <c r="SQH931" s="477"/>
      <c r="SQI931" s="477"/>
      <c r="SQJ931" s="477"/>
      <c r="SQK931" s="477"/>
      <c r="SQL931" s="477"/>
      <c r="SQM931" s="477"/>
      <c r="SQN931" s="477"/>
      <c r="SQO931" s="477"/>
      <c r="SQP931" s="477"/>
      <c r="SQQ931" s="477"/>
      <c r="SQR931" s="477"/>
      <c r="SQS931" s="477"/>
      <c r="SQT931" s="477"/>
      <c r="SQU931" s="477"/>
      <c r="SQV931" s="477"/>
      <c r="SQW931" s="477"/>
      <c r="SQX931" s="477"/>
      <c r="SQY931" s="477"/>
      <c r="SQZ931" s="477"/>
      <c r="SRA931" s="477"/>
      <c r="SRB931" s="477"/>
      <c r="SRC931" s="477"/>
      <c r="SRD931" s="477"/>
      <c r="SRE931" s="477"/>
      <c r="SRF931" s="477"/>
      <c r="SRG931" s="477"/>
      <c r="SRH931" s="477"/>
      <c r="SRI931" s="477"/>
      <c r="SRJ931" s="477"/>
      <c r="SRK931" s="477"/>
      <c r="SRL931" s="477"/>
      <c r="SRM931" s="477"/>
      <c r="SRN931" s="477"/>
      <c r="SRO931" s="477"/>
      <c r="SRP931" s="477"/>
      <c r="SRQ931" s="477"/>
      <c r="SRR931" s="477"/>
      <c r="SRS931" s="477"/>
      <c r="SRT931" s="477"/>
      <c r="SRU931" s="477"/>
      <c r="SRV931" s="477"/>
      <c r="SRW931" s="477"/>
      <c r="SRX931" s="477"/>
      <c r="SRY931" s="477"/>
      <c r="SRZ931" s="477"/>
      <c r="SSA931" s="477"/>
      <c r="SSB931" s="477"/>
      <c r="SSC931" s="477"/>
      <c r="SSD931" s="477"/>
      <c r="SSE931" s="477"/>
      <c r="SSF931" s="477"/>
      <c r="SSG931" s="477"/>
      <c r="SSH931" s="477"/>
      <c r="SSI931" s="477"/>
      <c r="SSJ931" s="477"/>
      <c r="SSK931" s="477"/>
      <c r="SSL931" s="477"/>
      <c r="SSM931" s="477"/>
      <c r="SSN931" s="477"/>
      <c r="SSO931" s="477"/>
      <c r="SSP931" s="477"/>
      <c r="SSQ931" s="477"/>
      <c r="SSR931" s="477"/>
      <c r="SSS931" s="477"/>
      <c r="SST931" s="477"/>
      <c r="SSU931" s="477"/>
      <c r="SSV931" s="477"/>
      <c r="SSW931" s="477"/>
      <c r="SSX931" s="477"/>
      <c r="SSY931" s="477"/>
      <c r="SSZ931" s="477"/>
      <c r="STA931" s="477"/>
      <c r="STB931" s="477"/>
      <c r="STC931" s="477"/>
      <c r="STD931" s="477"/>
      <c r="STE931" s="477"/>
      <c r="STF931" s="477"/>
      <c r="STG931" s="477"/>
      <c r="STH931" s="477"/>
      <c r="STI931" s="477"/>
      <c r="STJ931" s="477"/>
      <c r="STK931" s="477"/>
      <c r="STL931" s="477"/>
      <c r="STM931" s="477"/>
      <c r="STN931" s="477"/>
      <c r="STO931" s="477"/>
      <c r="STP931" s="477"/>
      <c r="STQ931" s="477"/>
      <c r="STR931" s="477"/>
      <c r="STS931" s="477"/>
      <c r="STT931" s="477"/>
      <c r="STU931" s="477"/>
      <c r="STV931" s="477"/>
      <c r="STW931" s="477"/>
      <c r="STX931" s="477"/>
      <c r="STY931" s="477"/>
      <c r="STZ931" s="477"/>
      <c r="SUA931" s="477"/>
      <c r="SUB931" s="477"/>
      <c r="SUC931" s="477"/>
      <c r="SUD931" s="477"/>
      <c r="SUE931" s="477"/>
      <c r="SUF931" s="477"/>
      <c r="SUG931" s="477"/>
      <c r="SUH931" s="477"/>
      <c r="SUI931" s="477"/>
      <c r="SUJ931" s="477"/>
      <c r="SUK931" s="477"/>
      <c r="SUL931" s="477"/>
      <c r="SUM931" s="477"/>
      <c r="SUN931" s="477"/>
      <c r="SUO931" s="477"/>
      <c r="SUP931" s="477"/>
      <c r="SUQ931" s="477"/>
      <c r="SUR931" s="477"/>
      <c r="SUS931" s="477"/>
      <c r="SUT931" s="477"/>
      <c r="SUU931" s="477"/>
      <c r="SUV931" s="477"/>
      <c r="SUW931" s="477"/>
      <c r="SUX931" s="477"/>
      <c r="SUY931" s="477"/>
      <c r="SUZ931" s="477"/>
      <c r="SVA931" s="477"/>
      <c r="SVB931" s="477"/>
      <c r="SVC931" s="477"/>
      <c r="SVD931" s="477"/>
      <c r="SVE931" s="477"/>
      <c r="SVF931" s="477"/>
      <c r="SVG931" s="477"/>
      <c r="SVH931" s="477"/>
      <c r="SVI931" s="477"/>
      <c r="SVJ931" s="477"/>
      <c r="SVK931" s="477"/>
      <c r="SVL931" s="477"/>
      <c r="SVM931" s="477"/>
      <c r="SVN931" s="477"/>
      <c r="SVO931" s="477"/>
      <c r="SVP931" s="477"/>
      <c r="SVQ931" s="477"/>
      <c r="SVR931" s="477"/>
      <c r="SVS931" s="477"/>
      <c r="SVT931" s="477"/>
      <c r="SVU931" s="477"/>
      <c r="SVV931" s="477"/>
      <c r="SVW931" s="477"/>
      <c r="SVX931" s="477"/>
      <c r="SVY931" s="477"/>
      <c r="SVZ931" s="477"/>
      <c r="SWA931" s="477"/>
      <c r="SWB931" s="477"/>
      <c r="SWC931" s="477"/>
      <c r="SWD931" s="477"/>
      <c r="SWE931" s="477"/>
      <c r="SWF931" s="477"/>
      <c r="SWG931" s="477"/>
      <c r="SWH931" s="477"/>
      <c r="SWI931" s="477"/>
      <c r="SWJ931" s="477"/>
      <c r="SWK931" s="477"/>
      <c r="SWL931" s="477"/>
      <c r="SWM931" s="477"/>
      <c r="SWN931" s="477"/>
      <c r="SWO931" s="477"/>
      <c r="SWP931" s="477"/>
      <c r="SWQ931" s="477"/>
      <c r="SWR931" s="477"/>
      <c r="SWS931" s="477"/>
      <c r="SWT931" s="477"/>
      <c r="SWU931" s="477"/>
      <c r="SWV931" s="477"/>
      <c r="SWW931" s="477"/>
      <c r="SWX931" s="477"/>
      <c r="SWY931" s="477"/>
      <c r="SWZ931" s="477"/>
      <c r="SXA931" s="477"/>
      <c r="SXB931" s="477"/>
      <c r="SXC931" s="477"/>
      <c r="SXD931" s="477"/>
      <c r="SXE931" s="477"/>
      <c r="SXF931" s="477"/>
      <c r="SXG931" s="477"/>
      <c r="SXH931" s="477"/>
      <c r="SXI931" s="477"/>
      <c r="SXJ931" s="477"/>
      <c r="SXK931" s="477"/>
      <c r="SXL931" s="477"/>
      <c r="SXM931" s="477"/>
      <c r="SXN931" s="477"/>
      <c r="SXO931" s="477"/>
      <c r="SXP931" s="477"/>
      <c r="SXQ931" s="477"/>
      <c r="SXR931" s="477"/>
      <c r="SXS931" s="477"/>
      <c r="SXT931" s="477"/>
      <c r="SXU931" s="477"/>
      <c r="SXV931" s="477"/>
      <c r="SXW931" s="477"/>
      <c r="SXX931" s="477"/>
      <c r="SXY931" s="477"/>
      <c r="SXZ931" s="477"/>
      <c r="SYA931" s="477"/>
      <c r="SYB931" s="477"/>
      <c r="SYC931" s="477"/>
      <c r="SYD931" s="477"/>
      <c r="SYE931" s="477"/>
      <c r="SYF931" s="477"/>
      <c r="SYG931" s="477"/>
      <c r="SYH931" s="477"/>
      <c r="SYI931" s="477"/>
      <c r="SYJ931" s="477"/>
      <c r="SYK931" s="477"/>
      <c r="SYL931" s="477"/>
      <c r="SYM931" s="477"/>
      <c r="SYN931" s="477"/>
      <c r="SYO931" s="477"/>
      <c r="SYP931" s="477"/>
      <c r="SYQ931" s="477"/>
      <c r="SYR931" s="477"/>
      <c r="SYS931" s="477"/>
      <c r="SYT931" s="477"/>
      <c r="SYU931" s="477"/>
      <c r="SYV931" s="477"/>
      <c r="SYW931" s="477"/>
      <c r="SYX931" s="477"/>
      <c r="SYY931" s="477"/>
      <c r="SYZ931" s="477"/>
      <c r="SZA931" s="477"/>
      <c r="SZB931" s="477"/>
      <c r="SZC931" s="477"/>
      <c r="SZD931" s="477"/>
      <c r="SZE931" s="477"/>
      <c r="SZF931" s="477"/>
      <c r="SZG931" s="477"/>
      <c r="SZH931" s="477"/>
      <c r="SZI931" s="477"/>
      <c r="SZJ931" s="477"/>
      <c r="SZK931" s="477"/>
      <c r="SZL931" s="477"/>
      <c r="SZM931" s="477"/>
      <c r="SZN931" s="477"/>
      <c r="SZO931" s="477"/>
      <c r="SZP931" s="477"/>
      <c r="SZQ931" s="477"/>
      <c r="SZR931" s="477"/>
      <c r="SZS931" s="477"/>
      <c r="SZT931" s="477"/>
      <c r="SZU931" s="477"/>
      <c r="SZV931" s="477"/>
      <c r="SZW931" s="477"/>
      <c r="SZX931" s="477"/>
      <c r="SZY931" s="477"/>
      <c r="SZZ931" s="477"/>
      <c r="TAA931" s="477"/>
      <c r="TAB931" s="477"/>
      <c r="TAC931" s="477"/>
      <c r="TAD931" s="477"/>
      <c r="TAE931" s="477"/>
      <c r="TAF931" s="477"/>
      <c r="TAG931" s="477"/>
      <c r="TAH931" s="477"/>
      <c r="TAI931" s="477"/>
      <c r="TAJ931" s="477"/>
      <c r="TAK931" s="477"/>
      <c r="TAL931" s="477"/>
      <c r="TAM931" s="477"/>
      <c r="TAN931" s="477"/>
      <c r="TAO931" s="477"/>
      <c r="TAP931" s="477"/>
      <c r="TAQ931" s="477"/>
      <c r="TAR931" s="477"/>
      <c r="TAS931" s="477"/>
      <c r="TAT931" s="477"/>
      <c r="TAU931" s="477"/>
      <c r="TAV931" s="477"/>
      <c r="TAW931" s="477"/>
      <c r="TAX931" s="477"/>
      <c r="TAY931" s="477"/>
      <c r="TAZ931" s="477"/>
      <c r="TBA931" s="477"/>
      <c r="TBB931" s="477"/>
      <c r="TBC931" s="477"/>
      <c r="TBD931" s="477"/>
      <c r="TBE931" s="477"/>
      <c r="TBF931" s="477"/>
      <c r="TBG931" s="477"/>
      <c r="TBH931" s="477"/>
      <c r="TBI931" s="477"/>
      <c r="TBJ931" s="477"/>
      <c r="TBK931" s="477"/>
      <c r="TBL931" s="477"/>
      <c r="TBM931" s="477"/>
      <c r="TBN931" s="477"/>
      <c r="TBO931" s="477"/>
      <c r="TBP931" s="477"/>
      <c r="TBQ931" s="477"/>
      <c r="TBR931" s="477"/>
      <c r="TBS931" s="477"/>
      <c r="TBT931" s="477"/>
      <c r="TBU931" s="477"/>
      <c r="TBV931" s="477"/>
      <c r="TBW931" s="477"/>
      <c r="TBX931" s="477"/>
      <c r="TBY931" s="477"/>
      <c r="TBZ931" s="477"/>
      <c r="TCA931" s="477"/>
      <c r="TCB931" s="477"/>
      <c r="TCC931" s="477"/>
      <c r="TCD931" s="477"/>
      <c r="TCE931" s="477"/>
      <c r="TCF931" s="477"/>
      <c r="TCG931" s="477"/>
      <c r="TCH931" s="477"/>
      <c r="TCI931" s="477"/>
      <c r="TCJ931" s="477"/>
      <c r="TCK931" s="477"/>
      <c r="TCL931" s="477"/>
      <c r="TCM931" s="477"/>
      <c r="TCN931" s="477"/>
      <c r="TCO931" s="477"/>
      <c r="TCP931" s="477"/>
      <c r="TCQ931" s="477"/>
      <c r="TCR931" s="477"/>
      <c r="TCS931" s="477"/>
      <c r="TCT931" s="477"/>
      <c r="TCU931" s="477"/>
      <c r="TCV931" s="477"/>
      <c r="TCW931" s="477"/>
      <c r="TCX931" s="477"/>
      <c r="TCY931" s="477"/>
      <c r="TCZ931" s="477"/>
      <c r="TDA931" s="477"/>
      <c r="TDB931" s="477"/>
      <c r="TDC931" s="477"/>
      <c r="TDD931" s="477"/>
      <c r="TDE931" s="477"/>
      <c r="TDF931" s="477"/>
      <c r="TDG931" s="477"/>
      <c r="TDH931" s="477"/>
      <c r="TDI931" s="477"/>
      <c r="TDJ931" s="477"/>
      <c r="TDK931" s="477"/>
      <c r="TDL931" s="477"/>
      <c r="TDM931" s="477"/>
      <c r="TDN931" s="477"/>
      <c r="TDO931" s="477"/>
      <c r="TDP931" s="477"/>
      <c r="TDQ931" s="477"/>
      <c r="TDR931" s="477"/>
      <c r="TDS931" s="477"/>
      <c r="TDT931" s="477"/>
      <c r="TDU931" s="477"/>
      <c r="TDV931" s="477"/>
      <c r="TDW931" s="477"/>
      <c r="TDX931" s="477"/>
      <c r="TDY931" s="477"/>
      <c r="TDZ931" s="477"/>
      <c r="TEA931" s="477"/>
      <c r="TEB931" s="477"/>
      <c r="TEC931" s="477"/>
      <c r="TED931" s="477"/>
      <c r="TEE931" s="477"/>
      <c r="TEF931" s="477"/>
      <c r="TEG931" s="477"/>
      <c r="TEH931" s="477"/>
      <c r="TEI931" s="477"/>
      <c r="TEJ931" s="477"/>
      <c r="TEK931" s="477"/>
      <c r="TEL931" s="477"/>
      <c r="TEM931" s="477"/>
      <c r="TEN931" s="477"/>
      <c r="TEO931" s="477"/>
      <c r="TEP931" s="477"/>
      <c r="TEQ931" s="477"/>
      <c r="TER931" s="477"/>
      <c r="TES931" s="477"/>
      <c r="TET931" s="477"/>
      <c r="TEU931" s="477"/>
      <c r="TEV931" s="477"/>
      <c r="TEW931" s="477"/>
      <c r="TEX931" s="477"/>
      <c r="TEY931" s="477"/>
      <c r="TEZ931" s="477"/>
      <c r="TFA931" s="477"/>
      <c r="TFB931" s="477"/>
      <c r="TFC931" s="477"/>
      <c r="TFD931" s="477"/>
      <c r="TFE931" s="477"/>
      <c r="TFF931" s="477"/>
      <c r="TFG931" s="477"/>
      <c r="TFH931" s="477"/>
      <c r="TFI931" s="477"/>
      <c r="TFJ931" s="477"/>
      <c r="TFK931" s="477"/>
      <c r="TFL931" s="477"/>
      <c r="TFM931" s="477"/>
      <c r="TFN931" s="477"/>
      <c r="TFO931" s="477"/>
      <c r="TFP931" s="477"/>
      <c r="TFQ931" s="477"/>
      <c r="TFR931" s="477"/>
      <c r="TFS931" s="477"/>
      <c r="TFT931" s="477"/>
      <c r="TFU931" s="477"/>
      <c r="TFV931" s="477"/>
      <c r="TFW931" s="477"/>
      <c r="TFX931" s="477"/>
      <c r="TFY931" s="477"/>
      <c r="TFZ931" s="477"/>
      <c r="TGA931" s="477"/>
      <c r="TGB931" s="477"/>
      <c r="TGC931" s="477"/>
      <c r="TGD931" s="477"/>
      <c r="TGE931" s="477"/>
      <c r="TGF931" s="477"/>
      <c r="TGG931" s="477"/>
      <c r="TGH931" s="477"/>
      <c r="TGI931" s="477"/>
      <c r="TGJ931" s="477"/>
      <c r="TGK931" s="477"/>
      <c r="TGL931" s="477"/>
      <c r="TGM931" s="477"/>
      <c r="TGN931" s="477"/>
      <c r="TGO931" s="477"/>
      <c r="TGP931" s="477"/>
      <c r="TGQ931" s="477"/>
      <c r="TGR931" s="477"/>
      <c r="TGS931" s="477"/>
      <c r="TGT931" s="477"/>
      <c r="TGU931" s="477"/>
      <c r="TGV931" s="477"/>
      <c r="TGW931" s="477"/>
      <c r="TGX931" s="477"/>
      <c r="TGY931" s="477"/>
      <c r="TGZ931" s="477"/>
      <c r="THA931" s="477"/>
      <c r="THB931" s="477"/>
      <c r="THC931" s="477"/>
      <c r="THD931" s="477"/>
      <c r="THE931" s="477"/>
      <c r="THF931" s="477"/>
      <c r="THG931" s="477"/>
      <c r="THH931" s="477"/>
      <c r="THI931" s="477"/>
      <c r="THJ931" s="477"/>
      <c r="THK931" s="477"/>
      <c r="THL931" s="477"/>
      <c r="THM931" s="477"/>
      <c r="THN931" s="477"/>
      <c r="THO931" s="477"/>
      <c r="THP931" s="477"/>
      <c r="THQ931" s="477"/>
      <c r="THR931" s="477"/>
      <c r="THS931" s="477"/>
      <c r="THT931" s="477"/>
      <c r="THU931" s="477"/>
      <c r="THV931" s="477"/>
      <c r="THW931" s="477"/>
      <c r="THX931" s="477"/>
      <c r="THY931" s="477"/>
      <c r="THZ931" s="477"/>
      <c r="TIA931" s="477"/>
      <c r="TIB931" s="477"/>
      <c r="TIC931" s="477"/>
      <c r="TID931" s="477"/>
      <c r="TIE931" s="477"/>
      <c r="TIF931" s="477"/>
      <c r="TIG931" s="477"/>
      <c r="TIH931" s="477"/>
      <c r="TII931" s="477"/>
      <c r="TIJ931" s="477"/>
      <c r="TIK931" s="477"/>
      <c r="TIL931" s="477"/>
      <c r="TIM931" s="477"/>
      <c r="TIN931" s="477"/>
      <c r="TIO931" s="477"/>
      <c r="TIP931" s="477"/>
      <c r="TIQ931" s="477"/>
      <c r="TIR931" s="477"/>
      <c r="TIS931" s="477"/>
      <c r="TIT931" s="477"/>
      <c r="TIU931" s="477"/>
      <c r="TIV931" s="477"/>
      <c r="TIW931" s="477"/>
      <c r="TIX931" s="477"/>
      <c r="TIY931" s="477"/>
      <c r="TIZ931" s="477"/>
      <c r="TJA931" s="477"/>
      <c r="TJB931" s="477"/>
      <c r="TJC931" s="477"/>
      <c r="TJD931" s="477"/>
      <c r="TJE931" s="477"/>
      <c r="TJF931" s="477"/>
      <c r="TJG931" s="477"/>
      <c r="TJH931" s="477"/>
      <c r="TJI931" s="477"/>
      <c r="TJJ931" s="477"/>
      <c r="TJK931" s="477"/>
      <c r="TJL931" s="477"/>
      <c r="TJM931" s="477"/>
      <c r="TJN931" s="477"/>
      <c r="TJO931" s="477"/>
      <c r="TJP931" s="477"/>
      <c r="TJQ931" s="477"/>
      <c r="TJR931" s="477"/>
      <c r="TJS931" s="477"/>
      <c r="TJT931" s="477"/>
      <c r="TJU931" s="477"/>
      <c r="TJV931" s="477"/>
      <c r="TJW931" s="477"/>
      <c r="TJX931" s="477"/>
      <c r="TJY931" s="477"/>
      <c r="TJZ931" s="477"/>
      <c r="TKA931" s="477"/>
      <c r="TKB931" s="477"/>
      <c r="TKC931" s="477"/>
      <c r="TKD931" s="477"/>
      <c r="TKE931" s="477"/>
      <c r="TKF931" s="477"/>
      <c r="TKG931" s="477"/>
      <c r="TKH931" s="477"/>
      <c r="TKI931" s="477"/>
      <c r="TKJ931" s="477"/>
      <c r="TKK931" s="477"/>
      <c r="TKL931" s="477"/>
      <c r="TKM931" s="477"/>
      <c r="TKN931" s="477"/>
      <c r="TKO931" s="477"/>
      <c r="TKP931" s="477"/>
      <c r="TKQ931" s="477"/>
      <c r="TKR931" s="477"/>
      <c r="TKS931" s="477"/>
      <c r="TKT931" s="477"/>
      <c r="TKU931" s="477"/>
      <c r="TKV931" s="477"/>
      <c r="TKW931" s="477"/>
      <c r="TKX931" s="477"/>
      <c r="TKY931" s="477"/>
      <c r="TKZ931" s="477"/>
      <c r="TLA931" s="477"/>
      <c r="TLB931" s="477"/>
      <c r="TLC931" s="477"/>
      <c r="TLD931" s="477"/>
      <c r="TLE931" s="477"/>
      <c r="TLF931" s="477"/>
      <c r="TLG931" s="477"/>
      <c r="TLH931" s="477"/>
      <c r="TLI931" s="477"/>
      <c r="TLJ931" s="477"/>
      <c r="TLK931" s="477"/>
      <c r="TLL931" s="477"/>
      <c r="TLM931" s="477"/>
      <c r="TLN931" s="477"/>
      <c r="TLO931" s="477"/>
      <c r="TLP931" s="477"/>
      <c r="TLQ931" s="477"/>
      <c r="TLR931" s="477"/>
      <c r="TLS931" s="477"/>
      <c r="TLT931" s="477"/>
      <c r="TLU931" s="477"/>
      <c r="TLV931" s="477"/>
      <c r="TLW931" s="477"/>
      <c r="TLX931" s="477"/>
      <c r="TLY931" s="477"/>
      <c r="TLZ931" s="477"/>
      <c r="TMA931" s="477"/>
      <c r="TMB931" s="477"/>
      <c r="TMC931" s="477"/>
      <c r="TMD931" s="477"/>
      <c r="TME931" s="477"/>
      <c r="TMF931" s="477"/>
      <c r="TMG931" s="477"/>
      <c r="TMH931" s="477"/>
      <c r="TMI931" s="477"/>
      <c r="TMJ931" s="477"/>
      <c r="TMK931" s="477"/>
      <c r="TML931" s="477"/>
      <c r="TMM931" s="477"/>
      <c r="TMN931" s="477"/>
      <c r="TMO931" s="477"/>
      <c r="TMP931" s="477"/>
      <c r="TMQ931" s="477"/>
      <c r="TMR931" s="477"/>
      <c r="TMS931" s="477"/>
      <c r="TMT931" s="477"/>
      <c r="TMU931" s="477"/>
      <c r="TMV931" s="477"/>
      <c r="TMW931" s="477"/>
      <c r="TMX931" s="477"/>
      <c r="TMY931" s="477"/>
      <c r="TMZ931" s="477"/>
      <c r="TNA931" s="477"/>
      <c r="TNB931" s="477"/>
      <c r="TNC931" s="477"/>
      <c r="TND931" s="477"/>
      <c r="TNE931" s="477"/>
      <c r="TNF931" s="477"/>
      <c r="TNG931" s="477"/>
      <c r="TNH931" s="477"/>
      <c r="TNI931" s="477"/>
      <c r="TNJ931" s="477"/>
      <c r="TNK931" s="477"/>
      <c r="TNL931" s="477"/>
      <c r="TNM931" s="477"/>
      <c r="TNN931" s="477"/>
      <c r="TNO931" s="477"/>
      <c r="TNP931" s="477"/>
      <c r="TNQ931" s="477"/>
      <c r="TNR931" s="477"/>
      <c r="TNS931" s="477"/>
      <c r="TNT931" s="477"/>
      <c r="TNU931" s="477"/>
      <c r="TNV931" s="477"/>
      <c r="TNW931" s="477"/>
      <c r="TNX931" s="477"/>
      <c r="TNY931" s="477"/>
      <c r="TNZ931" s="477"/>
      <c r="TOA931" s="477"/>
      <c r="TOB931" s="477"/>
      <c r="TOC931" s="477"/>
      <c r="TOD931" s="477"/>
      <c r="TOE931" s="477"/>
      <c r="TOF931" s="477"/>
      <c r="TOG931" s="477"/>
      <c r="TOH931" s="477"/>
      <c r="TOI931" s="477"/>
      <c r="TOJ931" s="477"/>
      <c r="TOK931" s="477"/>
      <c r="TOL931" s="477"/>
      <c r="TOM931" s="477"/>
      <c r="TON931" s="477"/>
      <c r="TOO931" s="477"/>
      <c r="TOP931" s="477"/>
      <c r="TOQ931" s="477"/>
      <c r="TOR931" s="477"/>
      <c r="TOS931" s="477"/>
      <c r="TOT931" s="477"/>
      <c r="TOU931" s="477"/>
      <c r="TOV931" s="477"/>
      <c r="TOW931" s="477"/>
      <c r="TOX931" s="477"/>
      <c r="TOY931" s="477"/>
      <c r="TOZ931" s="477"/>
      <c r="TPA931" s="477"/>
      <c r="TPB931" s="477"/>
      <c r="TPC931" s="477"/>
      <c r="TPD931" s="477"/>
      <c r="TPE931" s="477"/>
      <c r="TPF931" s="477"/>
      <c r="TPG931" s="477"/>
      <c r="TPH931" s="477"/>
      <c r="TPI931" s="477"/>
      <c r="TPJ931" s="477"/>
      <c r="TPK931" s="477"/>
      <c r="TPL931" s="477"/>
      <c r="TPM931" s="477"/>
      <c r="TPN931" s="477"/>
      <c r="TPO931" s="477"/>
      <c r="TPP931" s="477"/>
      <c r="TPQ931" s="477"/>
      <c r="TPR931" s="477"/>
      <c r="TPS931" s="477"/>
      <c r="TPT931" s="477"/>
      <c r="TPU931" s="477"/>
      <c r="TPV931" s="477"/>
      <c r="TPW931" s="477"/>
      <c r="TPX931" s="477"/>
      <c r="TPY931" s="477"/>
      <c r="TPZ931" s="477"/>
      <c r="TQA931" s="477"/>
      <c r="TQB931" s="477"/>
      <c r="TQC931" s="477"/>
      <c r="TQD931" s="477"/>
      <c r="TQE931" s="477"/>
      <c r="TQF931" s="477"/>
      <c r="TQG931" s="477"/>
      <c r="TQH931" s="477"/>
      <c r="TQI931" s="477"/>
      <c r="TQJ931" s="477"/>
      <c r="TQK931" s="477"/>
      <c r="TQL931" s="477"/>
      <c r="TQM931" s="477"/>
      <c r="TQN931" s="477"/>
      <c r="TQO931" s="477"/>
      <c r="TQP931" s="477"/>
      <c r="TQQ931" s="477"/>
      <c r="TQR931" s="477"/>
      <c r="TQS931" s="477"/>
      <c r="TQT931" s="477"/>
      <c r="TQU931" s="477"/>
      <c r="TQV931" s="477"/>
      <c r="TQW931" s="477"/>
      <c r="TQX931" s="477"/>
      <c r="TQY931" s="477"/>
      <c r="TQZ931" s="477"/>
      <c r="TRA931" s="477"/>
      <c r="TRB931" s="477"/>
      <c r="TRC931" s="477"/>
      <c r="TRD931" s="477"/>
      <c r="TRE931" s="477"/>
      <c r="TRF931" s="477"/>
      <c r="TRG931" s="477"/>
      <c r="TRH931" s="477"/>
      <c r="TRI931" s="477"/>
      <c r="TRJ931" s="477"/>
      <c r="TRK931" s="477"/>
      <c r="TRL931" s="477"/>
      <c r="TRM931" s="477"/>
      <c r="TRN931" s="477"/>
      <c r="TRO931" s="477"/>
      <c r="TRP931" s="477"/>
      <c r="TRQ931" s="477"/>
      <c r="TRR931" s="477"/>
      <c r="TRS931" s="477"/>
      <c r="TRT931" s="477"/>
      <c r="TRU931" s="477"/>
      <c r="TRV931" s="477"/>
      <c r="TRW931" s="477"/>
      <c r="TRX931" s="477"/>
      <c r="TRY931" s="477"/>
      <c r="TRZ931" s="477"/>
      <c r="TSA931" s="477"/>
      <c r="TSB931" s="477"/>
      <c r="TSC931" s="477"/>
      <c r="TSD931" s="477"/>
      <c r="TSE931" s="477"/>
      <c r="TSF931" s="477"/>
      <c r="TSG931" s="477"/>
      <c r="TSH931" s="477"/>
      <c r="TSI931" s="477"/>
      <c r="TSJ931" s="477"/>
      <c r="TSK931" s="477"/>
      <c r="TSL931" s="477"/>
      <c r="TSM931" s="477"/>
      <c r="TSN931" s="477"/>
      <c r="TSO931" s="477"/>
      <c r="TSP931" s="477"/>
      <c r="TSQ931" s="477"/>
      <c r="TSR931" s="477"/>
      <c r="TSS931" s="477"/>
      <c r="TST931" s="477"/>
      <c r="TSU931" s="477"/>
      <c r="TSV931" s="477"/>
      <c r="TSW931" s="477"/>
      <c r="TSX931" s="477"/>
      <c r="TSY931" s="477"/>
      <c r="TSZ931" s="477"/>
      <c r="TTA931" s="477"/>
      <c r="TTB931" s="477"/>
      <c r="TTC931" s="477"/>
      <c r="TTD931" s="477"/>
      <c r="TTE931" s="477"/>
      <c r="TTF931" s="477"/>
      <c r="TTG931" s="477"/>
      <c r="TTH931" s="477"/>
      <c r="TTI931" s="477"/>
      <c r="TTJ931" s="477"/>
      <c r="TTK931" s="477"/>
      <c r="TTL931" s="477"/>
      <c r="TTM931" s="477"/>
      <c r="TTN931" s="477"/>
      <c r="TTO931" s="477"/>
      <c r="TTP931" s="477"/>
      <c r="TTQ931" s="477"/>
      <c r="TTR931" s="477"/>
      <c r="TTS931" s="477"/>
      <c r="TTT931" s="477"/>
      <c r="TTU931" s="477"/>
      <c r="TTV931" s="477"/>
      <c r="TTW931" s="477"/>
      <c r="TTX931" s="477"/>
      <c r="TTY931" s="477"/>
      <c r="TTZ931" s="477"/>
      <c r="TUA931" s="477"/>
      <c r="TUB931" s="477"/>
      <c r="TUC931" s="477"/>
      <c r="TUD931" s="477"/>
      <c r="TUE931" s="477"/>
      <c r="TUF931" s="477"/>
      <c r="TUG931" s="477"/>
      <c r="TUH931" s="477"/>
      <c r="TUI931" s="477"/>
      <c r="TUJ931" s="477"/>
      <c r="TUK931" s="477"/>
      <c r="TUL931" s="477"/>
      <c r="TUM931" s="477"/>
      <c r="TUN931" s="477"/>
      <c r="TUO931" s="477"/>
      <c r="TUP931" s="477"/>
      <c r="TUQ931" s="477"/>
      <c r="TUR931" s="477"/>
      <c r="TUS931" s="477"/>
      <c r="TUT931" s="477"/>
      <c r="TUU931" s="477"/>
      <c r="TUV931" s="477"/>
      <c r="TUW931" s="477"/>
      <c r="TUX931" s="477"/>
      <c r="TUY931" s="477"/>
      <c r="TUZ931" s="477"/>
      <c r="TVA931" s="477"/>
      <c r="TVB931" s="477"/>
      <c r="TVC931" s="477"/>
      <c r="TVD931" s="477"/>
      <c r="TVE931" s="477"/>
      <c r="TVF931" s="477"/>
      <c r="TVG931" s="477"/>
      <c r="TVH931" s="477"/>
      <c r="TVI931" s="477"/>
      <c r="TVJ931" s="477"/>
      <c r="TVK931" s="477"/>
      <c r="TVL931" s="477"/>
      <c r="TVM931" s="477"/>
      <c r="TVN931" s="477"/>
      <c r="TVO931" s="477"/>
      <c r="TVP931" s="477"/>
      <c r="TVQ931" s="477"/>
      <c r="TVR931" s="477"/>
      <c r="TVS931" s="477"/>
      <c r="TVT931" s="477"/>
      <c r="TVU931" s="477"/>
      <c r="TVV931" s="477"/>
      <c r="TVW931" s="477"/>
      <c r="TVX931" s="477"/>
      <c r="TVY931" s="477"/>
      <c r="TVZ931" s="477"/>
      <c r="TWA931" s="477"/>
      <c r="TWB931" s="477"/>
      <c r="TWC931" s="477"/>
      <c r="TWD931" s="477"/>
      <c r="TWE931" s="477"/>
      <c r="TWF931" s="477"/>
      <c r="TWG931" s="477"/>
      <c r="TWH931" s="477"/>
      <c r="TWI931" s="477"/>
      <c r="TWJ931" s="477"/>
      <c r="TWK931" s="477"/>
      <c r="TWL931" s="477"/>
      <c r="TWM931" s="477"/>
      <c r="TWN931" s="477"/>
      <c r="TWO931" s="477"/>
      <c r="TWP931" s="477"/>
      <c r="TWQ931" s="477"/>
      <c r="TWR931" s="477"/>
      <c r="TWS931" s="477"/>
      <c r="TWT931" s="477"/>
      <c r="TWU931" s="477"/>
      <c r="TWV931" s="477"/>
      <c r="TWW931" s="477"/>
      <c r="TWX931" s="477"/>
      <c r="TWY931" s="477"/>
      <c r="TWZ931" s="477"/>
      <c r="TXA931" s="477"/>
      <c r="TXB931" s="477"/>
      <c r="TXC931" s="477"/>
      <c r="TXD931" s="477"/>
      <c r="TXE931" s="477"/>
      <c r="TXF931" s="477"/>
      <c r="TXG931" s="477"/>
      <c r="TXH931" s="477"/>
      <c r="TXI931" s="477"/>
      <c r="TXJ931" s="477"/>
      <c r="TXK931" s="477"/>
      <c r="TXL931" s="477"/>
      <c r="TXM931" s="477"/>
      <c r="TXN931" s="477"/>
      <c r="TXO931" s="477"/>
      <c r="TXP931" s="477"/>
      <c r="TXQ931" s="477"/>
      <c r="TXR931" s="477"/>
      <c r="TXS931" s="477"/>
      <c r="TXT931" s="477"/>
      <c r="TXU931" s="477"/>
      <c r="TXV931" s="477"/>
      <c r="TXW931" s="477"/>
      <c r="TXX931" s="477"/>
      <c r="TXY931" s="477"/>
      <c r="TXZ931" s="477"/>
      <c r="TYA931" s="477"/>
      <c r="TYB931" s="477"/>
      <c r="TYC931" s="477"/>
      <c r="TYD931" s="477"/>
      <c r="TYE931" s="477"/>
      <c r="TYF931" s="477"/>
      <c r="TYG931" s="477"/>
      <c r="TYH931" s="477"/>
      <c r="TYI931" s="477"/>
      <c r="TYJ931" s="477"/>
      <c r="TYK931" s="477"/>
      <c r="TYL931" s="477"/>
      <c r="TYM931" s="477"/>
      <c r="TYN931" s="477"/>
      <c r="TYO931" s="477"/>
      <c r="TYP931" s="477"/>
      <c r="TYQ931" s="477"/>
      <c r="TYR931" s="477"/>
      <c r="TYS931" s="477"/>
      <c r="TYT931" s="477"/>
      <c r="TYU931" s="477"/>
      <c r="TYV931" s="477"/>
      <c r="TYW931" s="477"/>
      <c r="TYX931" s="477"/>
      <c r="TYY931" s="477"/>
      <c r="TYZ931" s="477"/>
      <c r="TZA931" s="477"/>
      <c r="TZB931" s="477"/>
      <c r="TZC931" s="477"/>
      <c r="TZD931" s="477"/>
      <c r="TZE931" s="477"/>
      <c r="TZF931" s="477"/>
      <c r="TZG931" s="477"/>
      <c r="TZH931" s="477"/>
      <c r="TZI931" s="477"/>
      <c r="TZJ931" s="477"/>
      <c r="TZK931" s="477"/>
      <c r="TZL931" s="477"/>
      <c r="TZM931" s="477"/>
      <c r="TZN931" s="477"/>
      <c r="TZO931" s="477"/>
      <c r="TZP931" s="477"/>
      <c r="TZQ931" s="477"/>
      <c r="TZR931" s="477"/>
      <c r="TZS931" s="477"/>
      <c r="TZT931" s="477"/>
      <c r="TZU931" s="477"/>
      <c r="TZV931" s="477"/>
      <c r="TZW931" s="477"/>
      <c r="TZX931" s="477"/>
      <c r="TZY931" s="477"/>
      <c r="TZZ931" s="477"/>
      <c r="UAA931" s="477"/>
      <c r="UAB931" s="477"/>
      <c r="UAC931" s="477"/>
      <c r="UAD931" s="477"/>
      <c r="UAE931" s="477"/>
      <c r="UAF931" s="477"/>
      <c r="UAG931" s="477"/>
      <c r="UAH931" s="477"/>
      <c r="UAI931" s="477"/>
      <c r="UAJ931" s="477"/>
      <c r="UAK931" s="477"/>
      <c r="UAL931" s="477"/>
      <c r="UAM931" s="477"/>
      <c r="UAN931" s="477"/>
      <c r="UAO931" s="477"/>
      <c r="UAP931" s="477"/>
      <c r="UAQ931" s="477"/>
      <c r="UAR931" s="477"/>
      <c r="UAS931" s="477"/>
      <c r="UAT931" s="477"/>
      <c r="UAU931" s="477"/>
      <c r="UAV931" s="477"/>
      <c r="UAW931" s="477"/>
      <c r="UAX931" s="477"/>
      <c r="UAY931" s="477"/>
      <c r="UAZ931" s="477"/>
      <c r="UBA931" s="477"/>
      <c r="UBB931" s="477"/>
      <c r="UBC931" s="477"/>
      <c r="UBD931" s="477"/>
      <c r="UBE931" s="477"/>
      <c r="UBF931" s="477"/>
      <c r="UBG931" s="477"/>
      <c r="UBH931" s="477"/>
      <c r="UBI931" s="477"/>
      <c r="UBJ931" s="477"/>
      <c r="UBK931" s="477"/>
      <c r="UBL931" s="477"/>
      <c r="UBM931" s="477"/>
      <c r="UBN931" s="477"/>
      <c r="UBO931" s="477"/>
      <c r="UBP931" s="477"/>
      <c r="UBQ931" s="477"/>
      <c r="UBR931" s="477"/>
      <c r="UBS931" s="477"/>
      <c r="UBT931" s="477"/>
      <c r="UBU931" s="477"/>
      <c r="UBV931" s="477"/>
      <c r="UBW931" s="477"/>
      <c r="UBX931" s="477"/>
      <c r="UBY931" s="477"/>
      <c r="UBZ931" s="477"/>
      <c r="UCA931" s="477"/>
      <c r="UCB931" s="477"/>
      <c r="UCC931" s="477"/>
      <c r="UCD931" s="477"/>
      <c r="UCE931" s="477"/>
      <c r="UCF931" s="477"/>
      <c r="UCG931" s="477"/>
      <c r="UCH931" s="477"/>
      <c r="UCI931" s="477"/>
      <c r="UCJ931" s="477"/>
      <c r="UCK931" s="477"/>
      <c r="UCL931" s="477"/>
      <c r="UCM931" s="477"/>
      <c r="UCN931" s="477"/>
      <c r="UCO931" s="477"/>
      <c r="UCP931" s="477"/>
      <c r="UCQ931" s="477"/>
      <c r="UCR931" s="477"/>
      <c r="UCS931" s="477"/>
      <c r="UCT931" s="477"/>
      <c r="UCU931" s="477"/>
      <c r="UCV931" s="477"/>
      <c r="UCW931" s="477"/>
      <c r="UCX931" s="477"/>
      <c r="UCY931" s="477"/>
      <c r="UCZ931" s="477"/>
      <c r="UDA931" s="477"/>
      <c r="UDB931" s="477"/>
      <c r="UDC931" s="477"/>
      <c r="UDD931" s="477"/>
      <c r="UDE931" s="477"/>
      <c r="UDF931" s="477"/>
      <c r="UDG931" s="477"/>
      <c r="UDH931" s="477"/>
      <c r="UDI931" s="477"/>
      <c r="UDJ931" s="477"/>
      <c r="UDK931" s="477"/>
      <c r="UDL931" s="477"/>
      <c r="UDM931" s="477"/>
      <c r="UDN931" s="477"/>
      <c r="UDO931" s="477"/>
      <c r="UDP931" s="477"/>
      <c r="UDQ931" s="477"/>
      <c r="UDR931" s="477"/>
      <c r="UDS931" s="477"/>
      <c r="UDT931" s="477"/>
      <c r="UDU931" s="477"/>
      <c r="UDV931" s="477"/>
      <c r="UDW931" s="477"/>
      <c r="UDX931" s="477"/>
      <c r="UDY931" s="477"/>
      <c r="UDZ931" s="477"/>
      <c r="UEA931" s="477"/>
      <c r="UEB931" s="477"/>
      <c r="UEC931" s="477"/>
      <c r="UED931" s="477"/>
      <c r="UEE931" s="477"/>
      <c r="UEF931" s="477"/>
      <c r="UEG931" s="477"/>
      <c r="UEH931" s="477"/>
      <c r="UEI931" s="477"/>
      <c r="UEJ931" s="477"/>
      <c r="UEK931" s="477"/>
      <c r="UEL931" s="477"/>
      <c r="UEM931" s="477"/>
      <c r="UEN931" s="477"/>
      <c r="UEO931" s="477"/>
      <c r="UEP931" s="477"/>
      <c r="UEQ931" s="477"/>
      <c r="UER931" s="477"/>
      <c r="UES931" s="477"/>
      <c r="UET931" s="477"/>
      <c r="UEU931" s="477"/>
      <c r="UEV931" s="477"/>
      <c r="UEW931" s="477"/>
      <c r="UEX931" s="477"/>
      <c r="UEY931" s="477"/>
      <c r="UEZ931" s="477"/>
      <c r="UFA931" s="477"/>
      <c r="UFB931" s="477"/>
      <c r="UFC931" s="477"/>
      <c r="UFD931" s="477"/>
      <c r="UFE931" s="477"/>
      <c r="UFF931" s="477"/>
      <c r="UFG931" s="477"/>
      <c r="UFH931" s="477"/>
      <c r="UFI931" s="477"/>
      <c r="UFJ931" s="477"/>
      <c r="UFK931" s="477"/>
      <c r="UFL931" s="477"/>
      <c r="UFM931" s="477"/>
      <c r="UFN931" s="477"/>
      <c r="UFO931" s="477"/>
      <c r="UFP931" s="477"/>
      <c r="UFQ931" s="477"/>
      <c r="UFR931" s="477"/>
      <c r="UFS931" s="477"/>
      <c r="UFT931" s="477"/>
      <c r="UFU931" s="477"/>
      <c r="UFV931" s="477"/>
      <c r="UFW931" s="477"/>
      <c r="UFX931" s="477"/>
      <c r="UFY931" s="477"/>
      <c r="UFZ931" s="477"/>
      <c r="UGA931" s="477"/>
      <c r="UGB931" s="477"/>
      <c r="UGC931" s="477"/>
      <c r="UGD931" s="477"/>
      <c r="UGE931" s="477"/>
      <c r="UGF931" s="477"/>
      <c r="UGG931" s="477"/>
      <c r="UGH931" s="477"/>
      <c r="UGI931" s="477"/>
      <c r="UGJ931" s="477"/>
      <c r="UGK931" s="477"/>
      <c r="UGL931" s="477"/>
      <c r="UGM931" s="477"/>
      <c r="UGN931" s="477"/>
      <c r="UGO931" s="477"/>
      <c r="UGP931" s="477"/>
      <c r="UGQ931" s="477"/>
      <c r="UGR931" s="477"/>
      <c r="UGS931" s="477"/>
      <c r="UGT931" s="477"/>
      <c r="UGU931" s="477"/>
      <c r="UGV931" s="477"/>
      <c r="UGW931" s="477"/>
      <c r="UGX931" s="477"/>
      <c r="UGY931" s="477"/>
      <c r="UGZ931" s="477"/>
      <c r="UHA931" s="477"/>
      <c r="UHB931" s="477"/>
      <c r="UHC931" s="477"/>
      <c r="UHD931" s="477"/>
      <c r="UHE931" s="477"/>
      <c r="UHF931" s="477"/>
      <c r="UHG931" s="477"/>
      <c r="UHH931" s="477"/>
      <c r="UHI931" s="477"/>
      <c r="UHJ931" s="477"/>
      <c r="UHK931" s="477"/>
      <c r="UHL931" s="477"/>
      <c r="UHM931" s="477"/>
      <c r="UHN931" s="477"/>
      <c r="UHO931" s="477"/>
      <c r="UHP931" s="477"/>
      <c r="UHQ931" s="477"/>
      <c r="UHR931" s="477"/>
      <c r="UHS931" s="477"/>
      <c r="UHT931" s="477"/>
      <c r="UHU931" s="477"/>
      <c r="UHV931" s="477"/>
      <c r="UHW931" s="477"/>
      <c r="UHX931" s="477"/>
      <c r="UHY931" s="477"/>
      <c r="UHZ931" s="477"/>
      <c r="UIA931" s="477"/>
      <c r="UIB931" s="477"/>
      <c r="UIC931" s="477"/>
      <c r="UID931" s="477"/>
      <c r="UIE931" s="477"/>
      <c r="UIF931" s="477"/>
      <c r="UIG931" s="477"/>
      <c r="UIH931" s="477"/>
      <c r="UII931" s="477"/>
      <c r="UIJ931" s="477"/>
      <c r="UIK931" s="477"/>
      <c r="UIL931" s="477"/>
      <c r="UIM931" s="477"/>
      <c r="UIN931" s="477"/>
      <c r="UIO931" s="477"/>
      <c r="UIP931" s="477"/>
      <c r="UIQ931" s="477"/>
      <c r="UIR931" s="477"/>
      <c r="UIS931" s="477"/>
      <c r="UIT931" s="477"/>
      <c r="UIU931" s="477"/>
      <c r="UIV931" s="477"/>
      <c r="UIW931" s="477"/>
      <c r="UIX931" s="477"/>
      <c r="UIY931" s="477"/>
      <c r="UIZ931" s="477"/>
      <c r="UJA931" s="477"/>
      <c r="UJB931" s="477"/>
      <c r="UJC931" s="477"/>
      <c r="UJD931" s="477"/>
      <c r="UJE931" s="477"/>
      <c r="UJF931" s="477"/>
      <c r="UJG931" s="477"/>
      <c r="UJH931" s="477"/>
      <c r="UJI931" s="477"/>
      <c r="UJJ931" s="477"/>
      <c r="UJK931" s="477"/>
      <c r="UJL931" s="477"/>
      <c r="UJM931" s="477"/>
      <c r="UJN931" s="477"/>
      <c r="UJO931" s="477"/>
      <c r="UJP931" s="477"/>
      <c r="UJQ931" s="477"/>
      <c r="UJR931" s="477"/>
      <c r="UJS931" s="477"/>
      <c r="UJT931" s="477"/>
      <c r="UJU931" s="477"/>
      <c r="UJV931" s="477"/>
      <c r="UJW931" s="477"/>
      <c r="UJX931" s="477"/>
      <c r="UJY931" s="477"/>
      <c r="UJZ931" s="477"/>
      <c r="UKA931" s="477"/>
      <c r="UKB931" s="477"/>
      <c r="UKC931" s="477"/>
      <c r="UKD931" s="477"/>
      <c r="UKE931" s="477"/>
      <c r="UKF931" s="477"/>
      <c r="UKG931" s="477"/>
      <c r="UKH931" s="477"/>
      <c r="UKI931" s="477"/>
      <c r="UKJ931" s="477"/>
      <c r="UKK931" s="477"/>
      <c r="UKL931" s="477"/>
      <c r="UKM931" s="477"/>
      <c r="UKN931" s="477"/>
      <c r="UKO931" s="477"/>
      <c r="UKP931" s="477"/>
      <c r="UKQ931" s="477"/>
      <c r="UKR931" s="477"/>
      <c r="UKS931" s="477"/>
      <c r="UKT931" s="477"/>
      <c r="UKU931" s="477"/>
      <c r="UKV931" s="477"/>
      <c r="UKW931" s="477"/>
      <c r="UKX931" s="477"/>
      <c r="UKY931" s="477"/>
      <c r="UKZ931" s="477"/>
      <c r="ULA931" s="477"/>
      <c r="ULB931" s="477"/>
      <c r="ULC931" s="477"/>
      <c r="ULD931" s="477"/>
      <c r="ULE931" s="477"/>
      <c r="ULF931" s="477"/>
      <c r="ULG931" s="477"/>
      <c r="ULH931" s="477"/>
      <c r="ULI931" s="477"/>
      <c r="ULJ931" s="477"/>
      <c r="ULK931" s="477"/>
      <c r="ULL931" s="477"/>
      <c r="ULM931" s="477"/>
      <c r="ULN931" s="477"/>
      <c r="ULO931" s="477"/>
      <c r="ULP931" s="477"/>
      <c r="ULQ931" s="477"/>
      <c r="ULR931" s="477"/>
      <c r="ULS931" s="477"/>
      <c r="ULT931" s="477"/>
      <c r="ULU931" s="477"/>
      <c r="ULV931" s="477"/>
      <c r="ULW931" s="477"/>
      <c r="ULX931" s="477"/>
      <c r="ULY931" s="477"/>
      <c r="ULZ931" s="477"/>
      <c r="UMA931" s="477"/>
      <c r="UMB931" s="477"/>
      <c r="UMC931" s="477"/>
      <c r="UMD931" s="477"/>
      <c r="UME931" s="477"/>
      <c r="UMF931" s="477"/>
      <c r="UMG931" s="477"/>
      <c r="UMH931" s="477"/>
      <c r="UMI931" s="477"/>
      <c r="UMJ931" s="477"/>
      <c r="UMK931" s="477"/>
      <c r="UML931" s="477"/>
      <c r="UMM931" s="477"/>
      <c r="UMN931" s="477"/>
      <c r="UMO931" s="477"/>
      <c r="UMP931" s="477"/>
      <c r="UMQ931" s="477"/>
      <c r="UMR931" s="477"/>
      <c r="UMS931" s="477"/>
      <c r="UMT931" s="477"/>
      <c r="UMU931" s="477"/>
      <c r="UMV931" s="477"/>
      <c r="UMW931" s="477"/>
      <c r="UMX931" s="477"/>
      <c r="UMY931" s="477"/>
      <c r="UMZ931" s="477"/>
      <c r="UNA931" s="477"/>
      <c r="UNB931" s="477"/>
      <c r="UNC931" s="477"/>
      <c r="UND931" s="477"/>
      <c r="UNE931" s="477"/>
      <c r="UNF931" s="477"/>
      <c r="UNG931" s="477"/>
      <c r="UNH931" s="477"/>
      <c r="UNI931" s="477"/>
      <c r="UNJ931" s="477"/>
      <c r="UNK931" s="477"/>
      <c r="UNL931" s="477"/>
      <c r="UNM931" s="477"/>
      <c r="UNN931" s="477"/>
      <c r="UNO931" s="477"/>
      <c r="UNP931" s="477"/>
      <c r="UNQ931" s="477"/>
      <c r="UNR931" s="477"/>
      <c r="UNS931" s="477"/>
      <c r="UNT931" s="477"/>
      <c r="UNU931" s="477"/>
      <c r="UNV931" s="477"/>
      <c r="UNW931" s="477"/>
      <c r="UNX931" s="477"/>
      <c r="UNY931" s="477"/>
      <c r="UNZ931" s="477"/>
      <c r="UOA931" s="477"/>
      <c r="UOB931" s="477"/>
      <c r="UOC931" s="477"/>
      <c r="UOD931" s="477"/>
      <c r="UOE931" s="477"/>
      <c r="UOF931" s="477"/>
      <c r="UOG931" s="477"/>
      <c r="UOH931" s="477"/>
      <c r="UOI931" s="477"/>
      <c r="UOJ931" s="477"/>
      <c r="UOK931" s="477"/>
      <c r="UOL931" s="477"/>
      <c r="UOM931" s="477"/>
      <c r="UON931" s="477"/>
      <c r="UOO931" s="477"/>
      <c r="UOP931" s="477"/>
      <c r="UOQ931" s="477"/>
      <c r="UOR931" s="477"/>
      <c r="UOS931" s="477"/>
      <c r="UOT931" s="477"/>
      <c r="UOU931" s="477"/>
      <c r="UOV931" s="477"/>
      <c r="UOW931" s="477"/>
      <c r="UOX931" s="477"/>
      <c r="UOY931" s="477"/>
      <c r="UOZ931" s="477"/>
      <c r="UPA931" s="477"/>
      <c r="UPB931" s="477"/>
      <c r="UPC931" s="477"/>
      <c r="UPD931" s="477"/>
      <c r="UPE931" s="477"/>
      <c r="UPF931" s="477"/>
      <c r="UPG931" s="477"/>
      <c r="UPH931" s="477"/>
      <c r="UPI931" s="477"/>
      <c r="UPJ931" s="477"/>
      <c r="UPK931" s="477"/>
      <c r="UPL931" s="477"/>
      <c r="UPM931" s="477"/>
      <c r="UPN931" s="477"/>
      <c r="UPO931" s="477"/>
      <c r="UPP931" s="477"/>
      <c r="UPQ931" s="477"/>
      <c r="UPR931" s="477"/>
      <c r="UPS931" s="477"/>
      <c r="UPT931" s="477"/>
      <c r="UPU931" s="477"/>
      <c r="UPV931" s="477"/>
      <c r="UPW931" s="477"/>
      <c r="UPX931" s="477"/>
      <c r="UPY931" s="477"/>
      <c r="UPZ931" s="477"/>
      <c r="UQA931" s="477"/>
      <c r="UQB931" s="477"/>
      <c r="UQC931" s="477"/>
      <c r="UQD931" s="477"/>
      <c r="UQE931" s="477"/>
      <c r="UQF931" s="477"/>
      <c r="UQG931" s="477"/>
      <c r="UQH931" s="477"/>
      <c r="UQI931" s="477"/>
      <c r="UQJ931" s="477"/>
      <c r="UQK931" s="477"/>
      <c r="UQL931" s="477"/>
      <c r="UQM931" s="477"/>
      <c r="UQN931" s="477"/>
      <c r="UQO931" s="477"/>
      <c r="UQP931" s="477"/>
      <c r="UQQ931" s="477"/>
      <c r="UQR931" s="477"/>
      <c r="UQS931" s="477"/>
      <c r="UQT931" s="477"/>
      <c r="UQU931" s="477"/>
      <c r="UQV931" s="477"/>
      <c r="UQW931" s="477"/>
      <c r="UQX931" s="477"/>
      <c r="UQY931" s="477"/>
      <c r="UQZ931" s="477"/>
      <c r="URA931" s="477"/>
      <c r="URB931" s="477"/>
      <c r="URC931" s="477"/>
      <c r="URD931" s="477"/>
      <c r="URE931" s="477"/>
      <c r="URF931" s="477"/>
      <c r="URG931" s="477"/>
      <c r="URH931" s="477"/>
      <c r="URI931" s="477"/>
      <c r="URJ931" s="477"/>
      <c r="URK931" s="477"/>
      <c r="URL931" s="477"/>
      <c r="URM931" s="477"/>
      <c r="URN931" s="477"/>
      <c r="URO931" s="477"/>
      <c r="URP931" s="477"/>
      <c r="URQ931" s="477"/>
      <c r="URR931" s="477"/>
      <c r="URS931" s="477"/>
      <c r="URT931" s="477"/>
      <c r="URU931" s="477"/>
      <c r="URV931" s="477"/>
      <c r="URW931" s="477"/>
      <c r="URX931" s="477"/>
      <c r="URY931" s="477"/>
      <c r="URZ931" s="477"/>
      <c r="USA931" s="477"/>
      <c r="USB931" s="477"/>
      <c r="USC931" s="477"/>
      <c r="USD931" s="477"/>
      <c r="USE931" s="477"/>
      <c r="USF931" s="477"/>
      <c r="USG931" s="477"/>
      <c r="USH931" s="477"/>
      <c r="USI931" s="477"/>
      <c r="USJ931" s="477"/>
      <c r="USK931" s="477"/>
      <c r="USL931" s="477"/>
      <c r="USM931" s="477"/>
      <c r="USN931" s="477"/>
      <c r="USO931" s="477"/>
      <c r="USP931" s="477"/>
      <c r="USQ931" s="477"/>
      <c r="USR931" s="477"/>
      <c r="USS931" s="477"/>
      <c r="UST931" s="477"/>
      <c r="USU931" s="477"/>
      <c r="USV931" s="477"/>
      <c r="USW931" s="477"/>
      <c r="USX931" s="477"/>
      <c r="USY931" s="477"/>
      <c r="USZ931" s="477"/>
      <c r="UTA931" s="477"/>
      <c r="UTB931" s="477"/>
      <c r="UTC931" s="477"/>
      <c r="UTD931" s="477"/>
      <c r="UTE931" s="477"/>
      <c r="UTF931" s="477"/>
      <c r="UTG931" s="477"/>
      <c r="UTH931" s="477"/>
      <c r="UTI931" s="477"/>
      <c r="UTJ931" s="477"/>
      <c r="UTK931" s="477"/>
      <c r="UTL931" s="477"/>
      <c r="UTM931" s="477"/>
      <c r="UTN931" s="477"/>
      <c r="UTO931" s="477"/>
      <c r="UTP931" s="477"/>
      <c r="UTQ931" s="477"/>
      <c r="UTR931" s="477"/>
      <c r="UTS931" s="477"/>
      <c r="UTT931" s="477"/>
      <c r="UTU931" s="477"/>
      <c r="UTV931" s="477"/>
      <c r="UTW931" s="477"/>
      <c r="UTX931" s="477"/>
      <c r="UTY931" s="477"/>
      <c r="UTZ931" s="477"/>
      <c r="UUA931" s="477"/>
      <c r="UUB931" s="477"/>
      <c r="UUC931" s="477"/>
      <c r="UUD931" s="477"/>
      <c r="UUE931" s="477"/>
      <c r="UUF931" s="477"/>
      <c r="UUG931" s="477"/>
      <c r="UUH931" s="477"/>
      <c r="UUI931" s="477"/>
      <c r="UUJ931" s="477"/>
      <c r="UUK931" s="477"/>
      <c r="UUL931" s="477"/>
      <c r="UUM931" s="477"/>
      <c r="UUN931" s="477"/>
      <c r="UUO931" s="477"/>
      <c r="UUP931" s="477"/>
      <c r="UUQ931" s="477"/>
      <c r="UUR931" s="477"/>
      <c r="UUS931" s="477"/>
      <c r="UUT931" s="477"/>
      <c r="UUU931" s="477"/>
      <c r="UUV931" s="477"/>
      <c r="UUW931" s="477"/>
      <c r="UUX931" s="477"/>
      <c r="UUY931" s="477"/>
      <c r="UUZ931" s="477"/>
      <c r="UVA931" s="477"/>
      <c r="UVB931" s="477"/>
      <c r="UVC931" s="477"/>
      <c r="UVD931" s="477"/>
      <c r="UVE931" s="477"/>
      <c r="UVF931" s="477"/>
      <c r="UVG931" s="477"/>
      <c r="UVH931" s="477"/>
      <c r="UVI931" s="477"/>
      <c r="UVJ931" s="477"/>
      <c r="UVK931" s="477"/>
      <c r="UVL931" s="477"/>
      <c r="UVM931" s="477"/>
      <c r="UVN931" s="477"/>
      <c r="UVO931" s="477"/>
      <c r="UVP931" s="477"/>
      <c r="UVQ931" s="477"/>
      <c r="UVR931" s="477"/>
      <c r="UVS931" s="477"/>
      <c r="UVT931" s="477"/>
      <c r="UVU931" s="477"/>
      <c r="UVV931" s="477"/>
      <c r="UVW931" s="477"/>
      <c r="UVX931" s="477"/>
      <c r="UVY931" s="477"/>
      <c r="UVZ931" s="477"/>
      <c r="UWA931" s="477"/>
      <c r="UWB931" s="477"/>
      <c r="UWC931" s="477"/>
      <c r="UWD931" s="477"/>
      <c r="UWE931" s="477"/>
      <c r="UWF931" s="477"/>
      <c r="UWG931" s="477"/>
      <c r="UWH931" s="477"/>
      <c r="UWI931" s="477"/>
      <c r="UWJ931" s="477"/>
      <c r="UWK931" s="477"/>
      <c r="UWL931" s="477"/>
      <c r="UWM931" s="477"/>
      <c r="UWN931" s="477"/>
      <c r="UWO931" s="477"/>
      <c r="UWP931" s="477"/>
      <c r="UWQ931" s="477"/>
      <c r="UWR931" s="477"/>
      <c r="UWS931" s="477"/>
      <c r="UWT931" s="477"/>
      <c r="UWU931" s="477"/>
      <c r="UWV931" s="477"/>
      <c r="UWW931" s="477"/>
      <c r="UWX931" s="477"/>
      <c r="UWY931" s="477"/>
      <c r="UWZ931" s="477"/>
      <c r="UXA931" s="477"/>
      <c r="UXB931" s="477"/>
      <c r="UXC931" s="477"/>
      <c r="UXD931" s="477"/>
      <c r="UXE931" s="477"/>
      <c r="UXF931" s="477"/>
      <c r="UXG931" s="477"/>
      <c r="UXH931" s="477"/>
      <c r="UXI931" s="477"/>
      <c r="UXJ931" s="477"/>
      <c r="UXK931" s="477"/>
      <c r="UXL931" s="477"/>
      <c r="UXM931" s="477"/>
      <c r="UXN931" s="477"/>
      <c r="UXO931" s="477"/>
      <c r="UXP931" s="477"/>
      <c r="UXQ931" s="477"/>
      <c r="UXR931" s="477"/>
      <c r="UXS931" s="477"/>
      <c r="UXT931" s="477"/>
      <c r="UXU931" s="477"/>
      <c r="UXV931" s="477"/>
      <c r="UXW931" s="477"/>
      <c r="UXX931" s="477"/>
      <c r="UXY931" s="477"/>
      <c r="UXZ931" s="477"/>
      <c r="UYA931" s="477"/>
      <c r="UYB931" s="477"/>
      <c r="UYC931" s="477"/>
      <c r="UYD931" s="477"/>
      <c r="UYE931" s="477"/>
      <c r="UYF931" s="477"/>
      <c r="UYG931" s="477"/>
      <c r="UYH931" s="477"/>
      <c r="UYI931" s="477"/>
      <c r="UYJ931" s="477"/>
      <c r="UYK931" s="477"/>
      <c r="UYL931" s="477"/>
      <c r="UYM931" s="477"/>
      <c r="UYN931" s="477"/>
      <c r="UYO931" s="477"/>
      <c r="UYP931" s="477"/>
      <c r="UYQ931" s="477"/>
      <c r="UYR931" s="477"/>
      <c r="UYS931" s="477"/>
      <c r="UYT931" s="477"/>
      <c r="UYU931" s="477"/>
      <c r="UYV931" s="477"/>
      <c r="UYW931" s="477"/>
      <c r="UYX931" s="477"/>
      <c r="UYY931" s="477"/>
      <c r="UYZ931" s="477"/>
      <c r="UZA931" s="477"/>
      <c r="UZB931" s="477"/>
      <c r="UZC931" s="477"/>
      <c r="UZD931" s="477"/>
      <c r="UZE931" s="477"/>
      <c r="UZF931" s="477"/>
      <c r="UZG931" s="477"/>
      <c r="UZH931" s="477"/>
      <c r="UZI931" s="477"/>
      <c r="UZJ931" s="477"/>
      <c r="UZK931" s="477"/>
      <c r="UZL931" s="477"/>
      <c r="UZM931" s="477"/>
      <c r="UZN931" s="477"/>
      <c r="UZO931" s="477"/>
      <c r="UZP931" s="477"/>
      <c r="UZQ931" s="477"/>
      <c r="UZR931" s="477"/>
      <c r="UZS931" s="477"/>
      <c r="UZT931" s="477"/>
      <c r="UZU931" s="477"/>
      <c r="UZV931" s="477"/>
      <c r="UZW931" s="477"/>
      <c r="UZX931" s="477"/>
      <c r="UZY931" s="477"/>
      <c r="UZZ931" s="477"/>
      <c r="VAA931" s="477"/>
      <c r="VAB931" s="477"/>
      <c r="VAC931" s="477"/>
      <c r="VAD931" s="477"/>
      <c r="VAE931" s="477"/>
      <c r="VAF931" s="477"/>
      <c r="VAG931" s="477"/>
      <c r="VAH931" s="477"/>
      <c r="VAI931" s="477"/>
      <c r="VAJ931" s="477"/>
      <c r="VAK931" s="477"/>
      <c r="VAL931" s="477"/>
      <c r="VAM931" s="477"/>
      <c r="VAN931" s="477"/>
      <c r="VAO931" s="477"/>
      <c r="VAP931" s="477"/>
      <c r="VAQ931" s="477"/>
      <c r="VAR931" s="477"/>
      <c r="VAS931" s="477"/>
      <c r="VAT931" s="477"/>
      <c r="VAU931" s="477"/>
      <c r="VAV931" s="477"/>
      <c r="VAW931" s="477"/>
      <c r="VAX931" s="477"/>
      <c r="VAY931" s="477"/>
      <c r="VAZ931" s="477"/>
      <c r="VBA931" s="477"/>
      <c r="VBB931" s="477"/>
      <c r="VBC931" s="477"/>
      <c r="VBD931" s="477"/>
      <c r="VBE931" s="477"/>
      <c r="VBF931" s="477"/>
      <c r="VBG931" s="477"/>
      <c r="VBH931" s="477"/>
      <c r="VBI931" s="477"/>
      <c r="VBJ931" s="477"/>
      <c r="VBK931" s="477"/>
      <c r="VBL931" s="477"/>
      <c r="VBM931" s="477"/>
      <c r="VBN931" s="477"/>
      <c r="VBO931" s="477"/>
      <c r="VBP931" s="477"/>
      <c r="VBQ931" s="477"/>
      <c r="VBR931" s="477"/>
      <c r="VBS931" s="477"/>
      <c r="VBT931" s="477"/>
      <c r="VBU931" s="477"/>
      <c r="VBV931" s="477"/>
      <c r="VBW931" s="477"/>
      <c r="VBX931" s="477"/>
      <c r="VBY931" s="477"/>
      <c r="VBZ931" s="477"/>
      <c r="VCA931" s="477"/>
      <c r="VCB931" s="477"/>
      <c r="VCC931" s="477"/>
      <c r="VCD931" s="477"/>
      <c r="VCE931" s="477"/>
      <c r="VCF931" s="477"/>
      <c r="VCG931" s="477"/>
      <c r="VCH931" s="477"/>
      <c r="VCI931" s="477"/>
      <c r="VCJ931" s="477"/>
      <c r="VCK931" s="477"/>
      <c r="VCL931" s="477"/>
      <c r="VCM931" s="477"/>
      <c r="VCN931" s="477"/>
      <c r="VCO931" s="477"/>
      <c r="VCP931" s="477"/>
      <c r="VCQ931" s="477"/>
      <c r="VCR931" s="477"/>
      <c r="VCS931" s="477"/>
      <c r="VCT931" s="477"/>
      <c r="VCU931" s="477"/>
      <c r="VCV931" s="477"/>
      <c r="VCW931" s="477"/>
      <c r="VCX931" s="477"/>
      <c r="VCY931" s="477"/>
      <c r="VCZ931" s="477"/>
      <c r="VDA931" s="477"/>
      <c r="VDB931" s="477"/>
      <c r="VDC931" s="477"/>
      <c r="VDD931" s="477"/>
      <c r="VDE931" s="477"/>
      <c r="VDF931" s="477"/>
      <c r="VDG931" s="477"/>
      <c r="VDH931" s="477"/>
      <c r="VDI931" s="477"/>
      <c r="VDJ931" s="477"/>
      <c r="VDK931" s="477"/>
      <c r="VDL931" s="477"/>
      <c r="VDM931" s="477"/>
      <c r="VDN931" s="477"/>
      <c r="VDO931" s="477"/>
      <c r="VDP931" s="477"/>
      <c r="VDQ931" s="477"/>
      <c r="VDR931" s="477"/>
      <c r="VDS931" s="477"/>
      <c r="VDT931" s="477"/>
      <c r="VDU931" s="477"/>
      <c r="VDV931" s="477"/>
      <c r="VDW931" s="477"/>
      <c r="VDX931" s="477"/>
      <c r="VDY931" s="477"/>
      <c r="VDZ931" s="477"/>
      <c r="VEA931" s="477"/>
      <c r="VEB931" s="477"/>
      <c r="VEC931" s="477"/>
      <c r="VED931" s="477"/>
      <c r="VEE931" s="477"/>
      <c r="VEF931" s="477"/>
      <c r="VEG931" s="477"/>
      <c r="VEH931" s="477"/>
      <c r="VEI931" s="477"/>
      <c r="VEJ931" s="477"/>
      <c r="VEK931" s="477"/>
      <c r="VEL931" s="477"/>
      <c r="VEM931" s="477"/>
      <c r="VEN931" s="477"/>
      <c r="VEO931" s="477"/>
      <c r="VEP931" s="477"/>
      <c r="VEQ931" s="477"/>
      <c r="VER931" s="477"/>
      <c r="VES931" s="477"/>
      <c r="VET931" s="477"/>
      <c r="VEU931" s="477"/>
      <c r="VEV931" s="477"/>
      <c r="VEW931" s="477"/>
      <c r="VEX931" s="477"/>
      <c r="VEY931" s="477"/>
      <c r="VEZ931" s="477"/>
      <c r="VFA931" s="477"/>
      <c r="VFB931" s="477"/>
      <c r="VFC931" s="477"/>
      <c r="VFD931" s="477"/>
      <c r="VFE931" s="477"/>
      <c r="VFF931" s="477"/>
      <c r="VFG931" s="477"/>
      <c r="VFH931" s="477"/>
      <c r="VFI931" s="477"/>
      <c r="VFJ931" s="477"/>
      <c r="VFK931" s="477"/>
      <c r="VFL931" s="477"/>
      <c r="VFM931" s="477"/>
      <c r="VFN931" s="477"/>
      <c r="VFO931" s="477"/>
      <c r="VFP931" s="477"/>
      <c r="VFQ931" s="477"/>
      <c r="VFR931" s="477"/>
      <c r="VFS931" s="477"/>
      <c r="VFT931" s="477"/>
      <c r="VFU931" s="477"/>
      <c r="VFV931" s="477"/>
      <c r="VFW931" s="477"/>
      <c r="VFX931" s="477"/>
      <c r="VFY931" s="477"/>
      <c r="VFZ931" s="477"/>
      <c r="VGA931" s="477"/>
      <c r="VGB931" s="477"/>
      <c r="VGC931" s="477"/>
      <c r="VGD931" s="477"/>
      <c r="VGE931" s="477"/>
      <c r="VGF931" s="477"/>
      <c r="VGG931" s="477"/>
      <c r="VGH931" s="477"/>
      <c r="VGI931" s="477"/>
      <c r="VGJ931" s="477"/>
      <c r="VGK931" s="477"/>
      <c r="VGL931" s="477"/>
      <c r="VGM931" s="477"/>
      <c r="VGN931" s="477"/>
      <c r="VGO931" s="477"/>
      <c r="VGP931" s="477"/>
      <c r="VGQ931" s="477"/>
      <c r="VGR931" s="477"/>
      <c r="VGS931" s="477"/>
      <c r="VGT931" s="477"/>
      <c r="VGU931" s="477"/>
      <c r="VGV931" s="477"/>
      <c r="VGW931" s="477"/>
      <c r="VGX931" s="477"/>
      <c r="VGY931" s="477"/>
      <c r="VGZ931" s="477"/>
      <c r="VHA931" s="477"/>
      <c r="VHB931" s="477"/>
      <c r="VHC931" s="477"/>
      <c r="VHD931" s="477"/>
      <c r="VHE931" s="477"/>
      <c r="VHF931" s="477"/>
      <c r="VHG931" s="477"/>
      <c r="VHH931" s="477"/>
      <c r="VHI931" s="477"/>
      <c r="VHJ931" s="477"/>
      <c r="VHK931" s="477"/>
      <c r="VHL931" s="477"/>
      <c r="VHM931" s="477"/>
      <c r="VHN931" s="477"/>
      <c r="VHO931" s="477"/>
      <c r="VHP931" s="477"/>
      <c r="VHQ931" s="477"/>
      <c r="VHR931" s="477"/>
      <c r="VHS931" s="477"/>
      <c r="VHT931" s="477"/>
      <c r="VHU931" s="477"/>
      <c r="VHV931" s="477"/>
      <c r="VHW931" s="477"/>
      <c r="VHX931" s="477"/>
      <c r="VHY931" s="477"/>
      <c r="VHZ931" s="477"/>
      <c r="VIA931" s="477"/>
      <c r="VIB931" s="477"/>
      <c r="VIC931" s="477"/>
      <c r="VID931" s="477"/>
      <c r="VIE931" s="477"/>
      <c r="VIF931" s="477"/>
      <c r="VIG931" s="477"/>
      <c r="VIH931" s="477"/>
      <c r="VII931" s="477"/>
      <c r="VIJ931" s="477"/>
      <c r="VIK931" s="477"/>
      <c r="VIL931" s="477"/>
      <c r="VIM931" s="477"/>
      <c r="VIN931" s="477"/>
      <c r="VIO931" s="477"/>
      <c r="VIP931" s="477"/>
      <c r="VIQ931" s="477"/>
      <c r="VIR931" s="477"/>
      <c r="VIS931" s="477"/>
      <c r="VIT931" s="477"/>
      <c r="VIU931" s="477"/>
      <c r="VIV931" s="477"/>
      <c r="VIW931" s="477"/>
      <c r="VIX931" s="477"/>
      <c r="VIY931" s="477"/>
      <c r="VIZ931" s="477"/>
      <c r="VJA931" s="477"/>
      <c r="VJB931" s="477"/>
      <c r="VJC931" s="477"/>
      <c r="VJD931" s="477"/>
      <c r="VJE931" s="477"/>
      <c r="VJF931" s="477"/>
      <c r="VJG931" s="477"/>
      <c r="VJH931" s="477"/>
      <c r="VJI931" s="477"/>
      <c r="VJJ931" s="477"/>
      <c r="VJK931" s="477"/>
      <c r="VJL931" s="477"/>
      <c r="VJM931" s="477"/>
      <c r="VJN931" s="477"/>
      <c r="VJO931" s="477"/>
      <c r="VJP931" s="477"/>
      <c r="VJQ931" s="477"/>
      <c r="VJR931" s="477"/>
      <c r="VJS931" s="477"/>
      <c r="VJT931" s="477"/>
      <c r="VJU931" s="477"/>
      <c r="VJV931" s="477"/>
      <c r="VJW931" s="477"/>
      <c r="VJX931" s="477"/>
      <c r="VJY931" s="477"/>
      <c r="VJZ931" s="477"/>
      <c r="VKA931" s="477"/>
      <c r="VKB931" s="477"/>
      <c r="VKC931" s="477"/>
      <c r="VKD931" s="477"/>
      <c r="VKE931" s="477"/>
      <c r="VKF931" s="477"/>
      <c r="VKG931" s="477"/>
      <c r="VKH931" s="477"/>
      <c r="VKI931" s="477"/>
      <c r="VKJ931" s="477"/>
      <c r="VKK931" s="477"/>
      <c r="VKL931" s="477"/>
      <c r="VKM931" s="477"/>
      <c r="VKN931" s="477"/>
      <c r="VKO931" s="477"/>
      <c r="VKP931" s="477"/>
      <c r="VKQ931" s="477"/>
      <c r="VKR931" s="477"/>
      <c r="VKS931" s="477"/>
      <c r="VKT931" s="477"/>
      <c r="VKU931" s="477"/>
      <c r="VKV931" s="477"/>
      <c r="VKW931" s="477"/>
      <c r="VKX931" s="477"/>
      <c r="VKY931" s="477"/>
      <c r="VKZ931" s="477"/>
      <c r="VLA931" s="477"/>
      <c r="VLB931" s="477"/>
      <c r="VLC931" s="477"/>
      <c r="VLD931" s="477"/>
      <c r="VLE931" s="477"/>
      <c r="VLF931" s="477"/>
      <c r="VLG931" s="477"/>
      <c r="VLH931" s="477"/>
      <c r="VLI931" s="477"/>
      <c r="VLJ931" s="477"/>
      <c r="VLK931" s="477"/>
      <c r="VLL931" s="477"/>
      <c r="VLM931" s="477"/>
      <c r="VLN931" s="477"/>
      <c r="VLO931" s="477"/>
      <c r="VLP931" s="477"/>
      <c r="VLQ931" s="477"/>
      <c r="VLR931" s="477"/>
      <c r="VLS931" s="477"/>
      <c r="VLT931" s="477"/>
      <c r="VLU931" s="477"/>
      <c r="VLV931" s="477"/>
      <c r="VLW931" s="477"/>
      <c r="VLX931" s="477"/>
      <c r="VLY931" s="477"/>
      <c r="VLZ931" s="477"/>
      <c r="VMA931" s="477"/>
      <c r="VMB931" s="477"/>
      <c r="VMC931" s="477"/>
      <c r="VMD931" s="477"/>
      <c r="VME931" s="477"/>
      <c r="VMF931" s="477"/>
      <c r="VMG931" s="477"/>
      <c r="VMH931" s="477"/>
      <c r="VMI931" s="477"/>
      <c r="VMJ931" s="477"/>
      <c r="VMK931" s="477"/>
      <c r="VML931" s="477"/>
      <c r="VMM931" s="477"/>
      <c r="VMN931" s="477"/>
      <c r="VMO931" s="477"/>
      <c r="VMP931" s="477"/>
      <c r="VMQ931" s="477"/>
      <c r="VMR931" s="477"/>
      <c r="VMS931" s="477"/>
      <c r="VMT931" s="477"/>
      <c r="VMU931" s="477"/>
      <c r="VMV931" s="477"/>
      <c r="VMW931" s="477"/>
      <c r="VMX931" s="477"/>
      <c r="VMY931" s="477"/>
      <c r="VMZ931" s="477"/>
      <c r="VNA931" s="477"/>
      <c r="VNB931" s="477"/>
      <c r="VNC931" s="477"/>
      <c r="VND931" s="477"/>
      <c r="VNE931" s="477"/>
      <c r="VNF931" s="477"/>
      <c r="VNG931" s="477"/>
      <c r="VNH931" s="477"/>
      <c r="VNI931" s="477"/>
      <c r="VNJ931" s="477"/>
      <c r="VNK931" s="477"/>
      <c r="VNL931" s="477"/>
      <c r="VNM931" s="477"/>
      <c r="VNN931" s="477"/>
      <c r="VNO931" s="477"/>
      <c r="VNP931" s="477"/>
      <c r="VNQ931" s="477"/>
      <c r="VNR931" s="477"/>
      <c r="VNS931" s="477"/>
      <c r="VNT931" s="477"/>
      <c r="VNU931" s="477"/>
      <c r="VNV931" s="477"/>
      <c r="VNW931" s="477"/>
      <c r="VNX931" s="477"/>
      <c r="VNY931" s="477"/>
      <c r="VNZ931" s="477"/>
      <c r="VOA931" s="477"/>
      <c r="VOB931" s="477"/>
      <c r="VOC931" s="477"/>
      <c r="VOD931" s="477"/>
      <c r="VOE931" s="477"/>
      <c r="VOF931" s="477"/>
      <c r="VOG931" s="477"/>
      <c r="VOH931" s="477"/>
      <c r="VOI931" s="477"/>
      <c r="VOJ931" s="477"/>
      <c r="VOK931" s="477"/>
      <c r="VOL931" s="477"/>
      <c r="VOM931" s="477"/>
      <c r="VON931" s="477"/>
      <c r="VOO931" s="477"/>
      <c r="VOP931" s="477"/>
      <c r="VOQ931" s="477"/>
      <c r="VOR931" s="477"/>
      <c r="VOS931" s="477"/>
      <c r="VOT931" s="477"/>
      <c r="VOU931" s="477"/>
      <c r="VOV931" s="477"/>
      <c r="VOW931" s="477"/>
      <c r="VOX931" s="477"/>
      <c r="VOY931" s="477"/>
      <c r="VOZ931" s="477"/>
      <c r="VPA931" s="477"/>
      <c r="VPB931" s="477"/>
      <c r="VPC931" s="477"/>
      <c r="VPD931" s="477"/>
      <c r="VPE931" s="477"/>
      <c r="VPF931" s="477"/>
      <c r="VPG931" s="477"/>
      <c r="VPH931" s="477"/>
      <c r="VPI931" s="477"/>
      <c r="VPJ931" s="477"/>
      <c r="VPK931" s="477"/>
      <c r="VPL931" s="477"/>
      <c r="VPM931" s="477"/>
      <c r="VPN931" s="477"/>
      <c r="VPO931" s="477"/>
      <c r="VPP931" s="477"/>
      <c r="VPQ931" s="477"/>
      <c r="VPR931" s="477"/>
      <c r="VPS931" s="477"/>
      <c r="VPT931" s="477"/>
      <c r="VPU931" s="477"/>
      <c r="VPV931" s="477"/>
      <c r="VPW931" s="477"/>
      <c r="VPX931" s="477"/>
      <c r="VPY931" s="477"/>
      <c r="VPZ931" s="477"/>
      <c r="VQA931" s="477"/>
      <c r="VQB931" s="477"/>
      <c r="VQC931" s="477"/>
      <c r="VQD931" s="477"/>
      <c r="VQE931" s="477"/>
      <c r="VQF931" s="477"/>
      <c r="VQG931" s="477"/>
      <c r="VQH931" s="477"/>
      <c r="VQI931" s="477"/>
      <c r="VQJ931" s="477"/>
      <c r="VQK931" s="477"/>
      <c r="VQL931" s="477"/>
      <c r="VQM931" s="477"/>
      <c r="VQN931" s="477"/>
      <c r="VQO931" s="477"/>
      <c r="VQP931" s="477"/>
      <c r="VQQ931" s="477"/>
      <c r="VQR931" s="477"/>
      <c r="VQS931" s="477"/>
      <c r="VQT931" s="477"/>
      <c r="VQU931" s="477"/>
      <c r="VQV931" s="477"/>
      <c r="VQW931" s="477"/>
      <c r="VQX931" s="477"/>
      <c r="VQY931" s="477"/>
      <c r="VQZ931" s="477"/>
      <c r="VRA931" s="477"/>
      <c r="VRB931" s="477"/>
      <c r="VRC931" s="477"/>
      <c r="VRD931" s="477"/>
      <c r="VRE931" s="477"/>
      <c r="VRF931" s="477"/>
      <c r="VRG931" s="477"/>
      <c r="VRH931" s="477"/>
      <c r="VRI931" s="477"/>
      <c r="VRJ931" s="477"/>
      <c r="VRK931" s="477"/>
      <c r="VRL931" s="477"/>
      <c r="VRM931" s="477"/>
      <c r="VRN931" s="477"/>
      <c r="VRO931" s="477"/>
      <c r="VRP931" s="477"/>
      <c r="VRQ931" s="477"/>
      <c r="VRR931" s="477"/>
      <c r="VRS931" s="477"/>
      <c r="VRT931" s="477"/>
      <c r="VRU931" s="477"/>
      <c r="VRV931" s="477"/>
      <c r="VRW931" s="477"/>
      <c r="VRX931" s="477"/>
      <c r="VRY931" s="477"/>
      <c r="VRZ931" s="477"/>
      <c r="VSA931" s="477"/>
      <c r="VSB931" s="477"/>
      <c r="VSC931" s="477"/>
      <c r="VSD931" s="477"/>
      <c r="VSE931" s="477"/>
      <c r="VSF931" s="477"/>
      <c r="VSG931" s="477"/>
      <c r="VSH931" s="477"/>
      <c r="VSI931" s="477"/>
      <c r="VSJ931" s="477"/>
      <c r="VSK931" s="477"/>
      <c r="VSL931" s="477"/>
      <c r="VSM931" s="477"/>
      <c r="VSN931" s="477"/>
      <c r="VSO931" s="477"/>
      <c r="VSP931" s="477"/>
      <c r="VSQ931" s="477"/>
      <c r="VSR931" s="477"/>
      <c r="VSS931" s="477"/>
      <c r="VST931" s="477"/>
      <c r="VSU931" s="477"/>
      <c r="VSV931" s="477"/>
      <c r="VSW931" s="477"/>
      <c r="VSX931" s="477"/>
      <c r="VSY931" s="477"/>
      <c r="VSZ931" s="477"/>
      <c r="VTA931" s="477"/>
      <c r="VTB931" s="477"/>
      <c r="VTC931" s="477"/>
      <c r="VTD931" s="477"/>
      <c r="VTE931" s="477"/>
      <c r="VTF931" s="477"/>
      <c r="VTG931" s="477"/>
      <c r="VTH931" s="477"/>
      <c r="VTI931" s="477"/>
      <c r="VTJ931" s="477"/>
      <c r="VTK931" s="477"/>
      <c r="VTL931" s="477"/>
      <c r="VTM931" s="477"/>
      <c r="VTN931" s="477"/>
      <c r="VTO931" s="477"/>
      <c r="VTP931" s="477"/>
      <c r="VTQ931" s="477"/>
      <c r="VTR931" s="477"/>
      <c r="VTS931" s="477"/>
      <c r="VTT931" s="477"/>
      <c r="VTU931" s="477"/>
      <c r="VTV931" s="477"/>
      <c r="VTW931" s="477"/>
      <c r="VTX931" s="477"/>
      <c r="VTY931" s="477"/>
      <c r="VTZ931" s="477"/>
      <c r="VUA931" s="477"/>
      <c r="VUB931" s="477"/>
      <c r="VUC931" s="477"/>
      <c r="VUD931" s="477"/>
      <c r="VUE931" s="477"/>
      <c r="VUF931" s="477"/>
      <c r="VUG931" s="477"/>
      <c r="VUH931" s="477"/>
      <c r="VUI931" s="477"/>
      <c r="VUJ931" s="477"/>
      <c r="VUK931" s="477"/>
      <c r="VUL931" s="477"/>
      <c r="VUM931" s="477"/>
      <c r="VUN931" s="477"/>
      <c r="VUO931" s="477"/>
      <c r="VUP931" s="477"/>
      <c r="VUQ931" s="477"/>
      <c r="VUR931" s="477"/>
      <c r="VUS931" s="477"/>
      <c r="VUT931" s="477"/>
      <c r="VUU931" s="477"/>
      <c r="VUV931" s="477"/>
      <c r="VUW931" s="477"/>
      <c r="VUX931" s="477"/>
      <c r="VUY931" s="477"/>
      <c r="VUZ931" s="477"/>
      <c r="VVA931" s="477"/>
      <c r="VVB931" s="477"/>
      <c r="VVC931" s="477"/>
      <c r="VVD931" s="477"/>
      <c r="VVE931" s="477"/>
      <c r="VVF931" s="477"/>
      <c r="VVG931" s="477"/>
      <c r="VVH931" s="477"/>
      <c r="VVI931" s="477"/>
      <c r="VVJ931" s="477"/>
      <c r="VVK931" s="477"/>
      <c r="VVL931" s="477"/>
      <c r="VVM931" s="477"/>
      <c r="VVN931" s="477"/>
      <c r="VVO931" s="477"/>
      <c r="VVP931" s="477"/>
      <c r="VVQ931" s="477"/>
      <c r="VVR931" s="477"/>
      <c r="VVS931" s="477"/>
      <c r="VVT931" s="477"/>
      <c r="VVU931" s="477"/>
      <c r="VVV931" s="477"/>
      <c r="VVW931" s="477"/>
      <c r="VVX931" s="477"/>
      <c r="VVY931" s="477"/>
      <c r="VVZ931" s="477"/>
      <c r="VWA931" s="477"/>
      <c r="VWB931" s="477"/>
      <c r="VWC931" s="477"/>
      <c r="VWD931" s="477"/>
      <c r="VWE931" s="477"/>
      <c r="VWF931" s="477"/>
      <c r="VWG931" s="477"/>
      <c r="VWH931" s="477"/>
      <c r="VWI931" s="477"/>
      <c r="VWJ931" s="477"/>
      <c r="VWK931" s="477"/>
      <c r="VWL931" s="477"/>
      <c r="VWM931" s="477"/>
      <c r="VWN931" s="477"/>
      <c r="VWO931" s="477"/>
      <c r="VWP931" s="477"/>
      <c r="VWQ931" s="477"/>
      <c r="VWR931" s="477"/>
      <c r="VWS931" s="477"/>
      <c r="VWT931" s="477"/>
      <c r="VWU931" s="477"/>
      <c r="VWV931" s="477"/>
      <c r="VWW931" s="477"/>
      <c r="VWX931" s="477"/>
      <c r="VWY931" s="477"/>
      <c r="VWZ931" s="477"/>
      <c r="VXA931" s="477"/>
      <c r="VXB931" s="477"/>
      <c r="VXC931" s="477"/>
      <c r="VXD931" s="477"/>
      <c r="VXE931" s="477"/>
      <c r="VXF931" s="477"/>
      <c r="VXG931" s="477"/>
      <c r="VXH931" s="477"/>
      <c r="VXI931" s="477"/>
      <c r="VXJ931" s="477"/>
      <c r="VXK931" s="477"/>
      <c r="VXL931" s="477"/>
      <c r="VXM931" s="477"/>
      <c r="VXN931" s="477"/>
      <c r="VXO931" s="477"/>
      <c r="VXP931" s="477"/>
      <c r="VXQ931" s="477"/>
      <c r="VXR931" s="477"/>
      <c r="VXS931" s="477"/>
      <c r="VXT931" s="477"/>
      <c r="VXU931" s="477"/>
      <c r="VXV931" s="477"/>
      <c r="VXW931" s="477"/>
      <c r="VXX931" s="477"/>
      <c r="VXY931" s="477"/>
      <c r="VXZ931" s="477"/>
      <c r="VYA931" s="477"/>
      <c r="VYB931" s="477"/>
      <c r="VYC931" s="477"/>
      <c r="VYD931" s="477"/>
      <c r="VYE931" s="477"/>
      <c r="VYF931" s="477"/>
      <c r="VYG931" s="477"/>
      <c r="VYH931" s="477"/>
      <c r="VYI931" s="477"/>
      <c r="VYJ931" s="477"/>
      <c r="VYK931" s="477"/>
      <c r="VYL931" s="477"/>
      <c r="VYM931" s="477"/>
      <c r="VYN931" s="477"/>
      <c r="VYO931" s="477"/>
      <c r="VYP931" s="477"/>
      <c r="VYQ931" s="477"/>
      <c r="VYR931" s="477"/>
      <c r="VYS931" s="477"/>
      <c r="VYT931" s="477"/>
      <c r="VYU931" s="477"/>
      <c r="VYV931" s="477"/>
      <c r="VYW931" s="477"/>
      <c r="VYX931" s="477"/>
      <c r="VYY931" s="477"/>
      <c r="VYZ931" s="477"/>
      <c r="VZA931" s="477"/>
      <c r="VZB931" s="477"/>
      <c r="VZC931" s="477"/>
      <c r="VZD931" s="477"/>
      <c r="VZE931" s="477"/>
      <c r="VZF931" s="477"/>
      <c r="VZG931" s="477"/>
      <c r="VZH931" s="477"/>
      <c r="VZI931" s="477"/>
      <c r="VZJ931" s="477"/>
      <c r="VZK931" s="477"/>
      <c r="VZL931" s="477"/>
      <c r="VZM931" s="477"/>
      <c r="VZN931" s="477"/>
      <c r="VZO931" s="477"/>
      <c r="VZP931" s="477"/>
      <c r="VZQ931" s="477"/>
      <c r="VZR931" s="477"/>
      <c r="VZS931" s="477"/>
      <c r="VZT931" s="477"/>
      <c r="VZU931" s="477"/>
      <c r="VZV931" s="477"/>
      <c r="VZW931" s="477"/>
      <c r="VZX931" s="477"/>
      <c r="VZY931" s="477"/>
      <c r="VZZ931" s="477"/>
      <c r="WAA931" s="477"/>
      <c r="WAB931" s="477"/>
      <c r="WAC931" s="477"/>
      <c r="WAD931" s="477"/>
      <c r="WAE931" s="477"/>
      <c r="WAF931" s="477"/>
      <c r="WAG931" s="477"/>
      <c r="WAH931" s="477"/>
      <c r="WAI931" s="477"/>
      <c r="WAJ931" s="477"/>
      <c r="WAK931" s="477"/>
      <c r="WAL931" s="477"/>
      <c r="WAM931" s="477"/>
      <c r="WAN931" s="477"/>
      <c r="WAO931" s="477"/>
      <c r="WAP931" s="477"/>
      <c r="WAQ931" s="477"/>
      <c r="WAR931" s="477"/>
      <c r="WAS931" s="477"/>
      <c r="WAT931" s="477"/>
      <c r="WAU931" s="477"/>
      <c r="WAV931" s="477"/>
      <c r="WAW931" s="477"/>
      <c r="WAX931" s="477"/>
      <c r="WAY931" s="477"/>
      <c r="WAZ931" s="477"/>
      <c r="WBA931" s="477"/>
      <c r="WBB931" s="477"/>
      <c r="WBC931" s="477"/>
      <c r="WBD931" s="477"/>
      <c r="WBE931" s="477"/>
      <c r="WBF931" s="477"/>
      <c r="WBG931" s="477"/>
      <c r="WBH931" s="477"/>
      <c r="WBI931" s="477"/>
      <c r="WBJ931" s="477"/>
      <c r="WBK931" s="477"/>
      <c r="WBL931" s="477"/>
      <c r="WBM931" s="477"/>
      <c r="WBN931" s="477"/>
      <c r="WBO931" s="477"/>
      <c r="WBP931" s="477"/>
      <c r="WBQ931" s="477"/>
      <c r="WBR931" s="477"/>
      <c r="WBS931" s="477"/>
      <c r="WBT931" s="477"/>
      <c r="WBU931" s="477"/>
      <c r="WBV931" s="477"/>
      <c r="WBW931" s="477"/>
      <c r="WBX931" s="477"/>
      <c r="WBY931" s="477"/>
      <c r="WBZ931" s="477"/>
      <c r="WCA931" s="477"/>
      <c r="WCB931" s="477"/>
      <c r="WCC931" s="477"/>
      <c r="WCD931" s="477"/>
      <c r="WCE931" s="477"/>
      <c r="WCF931" s="477"/>
      <c r="WCG931" s="477"/>
      <c r="WCH931" s="477"/>
      <c r="WCI931" s="477"/>
      <c r="WCJ931" s="477"/>
      <c r="WCK931" s="477"/>
      <c r="WCL931" s="477"/>
      <c r="WCM931" s="477"/>
      <c r="WCN931" s="477"/>
      <c r="WCO931" s="477"/>
      <c r="WCP931" s="477"/>
      <c r="WCQ931" s="477"/>
      <c r="WCR931" s="477"/>
      <c r="WCS931" s="477"/>
      <c r="WCT931" s="477"/>
      <c r="WCU931" s="477"/>
      <c r="WCV931" s="477"/>
      <c r="WCW931" s="477"/>
      <c r="WCX931" s="477"/>
      <c r="WCY931" s="477"/>
      <c r="WCZ931" s="477"/>
      <c r="WDA931" s="477"/>
      <c r="WDB931" s="477"/>
      <c r="WDC931" s="477"/>
      <c r="WDD931" s="477"/>
      <c r="WDE931" s="477"/>
      <c r="WDF931" s="477"/>
      <c r="WDG931" s="477"/>
      <c r="WDH931" s="477"/>
      <c r="WDI931" s="477"/>
      <c r="WDJ931" s="477"/>
      <c r="WDK931" s="477"/>
      <c r="WDL931" s="477"/>
      <c r="WDM931" s="477"/>
      <c r="WDN931" s="477"/>
      <c r="WDO931" s="477"/>
      <c r="WDP931" s="477"/>
      <c r="WDQ931" s="477"/>
      <c r="WDR931" s="477"/>
      <c r="WDS931" s="477"/>
      <c r="WDT931" s="477"/>
      <c r="WDU931" s="477"/>
      <c r="WDV931" s="477"/>
      <c r="WDW931" s="477"/>
      <c r="WDX931" s="477"/>
      <c r="WDY931" s="477"/>
      <c r="WDZ931" s="477"/>
      <c r="WEA931" s="477"/>
      <c r="WEB931" s="477"/>
      <c r="WEC931" s="477"/>
      <c r="WED931" s="477"/>
      <c r="WEE931" s="477"/>
      <c r="WEF931" s="477"/>
      <c r="WEG931" s="477"/>
      <c r="WEH931" s="477"/>
      <c r="WEI931" s="477"/>
      <c r="WEJ931" s="477"/>
      <c r="WEK931" s="477"/>
      <c r="WEL931" s="477"/>
      <c r="WEM931" s="477"/>
      <c r="WEN931" s="477"/>
      <c r="WEO931" s="477"/>
      <c r="WEP931" s="477"/>
      <c r="WEQ931" s="477"/>
      <c r="WER931" s="477"/>
      <c r="WES931" s="477"/>
      <c r="WET931" s="477"/>
      <c r="WEU931" s="477"/>
      <c r="WEV931" s="477"/>
      <c r="WEW931" s="477"/>
      <c r="WEX931" s="477"/>
      <c r="WEY931" s="477"/>
      <c r="WEZ931" s="477"/>
      <c r="WFA931" s="477"/>
      <c r="WFB931" s="477"/>
      <c r="WFC931" s="477"/>
      <c r="WFD931" s="477"/>
      <c r="WFE931" s="477"/>
      <c r="WFF931" s="477"/>
      <c r="WFG931" s="477"/>
      <c r="WFH931" s="477"/>
      <c r="WFI931" s="477"/>
      <c r="WFJ931" s="477"/>
      <c r="WFK931" s="477"/>
      <c r="WFL931" s="477"/>
      <c r="WFM931" s="477"/>
      <c r="WFN931" s="477"/>
      <c r="WFO931" s="477"/>
      <c r="WFP931" s="477"/>
      <c r="WFQ931" s="477"/>
      <c r="WFR931" s="477"/>
      <c r="WFS931" s="477"/>
      <c r="WFT931" s="477"/>
      <c r="WFU931" s="477"/>
      <c r="WFV931" s="477"/>
      <c r="WFW931" s="477"/>
      <c r="WFX931" s="477"/>
      <c r="WFY931" s="477"/>
      <c r="WFZ931" s="477"/>
      <c r="WGA931" s="477"/>
      <c r="WGB931" s="477"/>
      <c r="WGC931" s="477"/>
      <c r="WGD931" s="477"/>
      <c r="WGE931" s="477"/>
      <c r="WGF931" s="477"/>
      <c r="WGG931" s="477"/>
      <c r="WGH931" s="477"/>
      <c r="WGI931" s="477"/>
      <c r="WGJ931" s="477"/>
      <c r="WGK931" s="477"/>
      <c r="WGL931" s="477"/>
      <c r="WGM931" s="477"/>
      <c r="WGN931" s="477"/>
      <c r="WGO931" s="477"/>
      <c r="WGP931" s="477"/>
      <c r="WGQ931" s="477"/>
      <c r="WGR931" s="477"/>
      <c r="WGS931" s="477"/>
      <c r="WGT931" s="477"/>
      <c r="WGU931" s="477"/>
      <c r="WGV931" s="477"/>
      <c r="WGW931" s="477"/>
      <c r="WGX931" s="477"/>
      <c r="WGY931" s="477"/>
      <c r="WGZ931" s="477"/>
      <c r="WHA931" s="477"/>
      <c r="WHB931" s="477"/>
      <c r="WHC931" s="477"/>
      <c r="WHD931" s="477"/>
      <c r="WHE931" s="477"/>
      <c r="WHF931" s="477"/>
      <c r="WHG931" s="477"/>
      <c r="WHH931" s="477"/>
      <c r="WHI931" s="477"/>
      <c r="WHJ931" s="477"/>
      <c r="WHK931" s="477"/>
      <c r="WHL931" s="477"/>
      <c r="WHM931" s="477"/>
      <c r="WHN931" s="477"/>
      <c r="WHO931" s="477"/>
      <c r="WHP931" s="477"/>
      <c r="WHQ931" s="477"/>
      <c r="WHR931" s="477"/>
      <c r="WHS931" s="477"/>
      <c r="WHT931" s="477"/>
      <c r="WHU931" s="477"/>
      <c r="WHV931" s="477"/>
      <c r="WHW931" s="477"/>
      <c r="WHX931" s="477"/>
      <c r="WHY931" s="477"/>
      <c r="WHZ931" s="477"/>
      <c r="WIA931" s="477"/>
      <c r="WIB931" s="477"/>
      <c r="WIC931" s="477"/>
      <c r="WID931" s="477"/>
      <c r="WIE931" s="477"/>
      <c r="WIF931" s="477"/>
      <c r="WIG931" s="477"/>
      <c r="WIH931" s="477"/>
      <c r="WII931" s="477"/>
      <c r="WIJ931" s="477"/>
      <c r="WIK931" s="477"/>
      <c r="WIL931" s="477"/>
      <c r="WIM931" s="477"/>
      <c r="WIN931" s="477"/>
      <c r="WIO931" s="477"/>
      <c r="WIP931" s="477"/>
      <c r="WIQ931" s="477"/>
      <c r="WIR931" s="477"/>
      <c r="WIS931" s="477"/>
      <c r="WIT931" s="477"/>
      <c r="WIU931" s="477"/>
      <c r="WIV931" s="477"/>
      <c r="WIW931" s="477"/>
      <c r="WIX931" s="477"/>
      <c r="WIY931" s="477"/>
      <c r="WIZ931" s="477"/>
      <c r="WJA931" s="477"/>
      <c r="WJB931" s="477"/>
      <c r="WJC931" s="477"/>
      <c r="WJD931" s="477"/>
      <c r="WJE931" s="477"/>
      <c r="WJF931" s="477"/>
      <c r="WJG931" s="477"/>
      <c r="WJH931" s="477"/>
      <c r="WJI931" s="477"/>
      <c r="WJJ931" s="477"/>
      <c r="WJK931" s="477"/>
      <c r="WJL931" s="477"/>
      <c r="WJM931" s="477"/>
      <c r="WJN931" s="477"/>
      <c r="WJO931" s="477"/>
      <c r="WJP931" s="477"/>
      <c r="WJQ931" s="477"/>
      <c r="WJR931" s="477"/>
      <c r="WJS931" s="477"/>
      <c r="WJT931" s="477"/>
      <c r="WJU931" s="477"/>
      <c r="WJV931" s="477"/>
      <c r="WJW931" s="477"/>
      <c r="WJX931" s="477"/>
      <c r="WJY931" s="477"/>
      <c r="WJZ931" s="477"/>
      <c r="WKA931" s="477"/>
      <c r="WKB931" s="477"/>
      <c r="WKC931" s="477"/>
      <c r="WKD931" s="477"/>
      <c r="WKE931" s="477"/>
      <c r="WKF931" s="477"/>
      <c r="WKG931" s="477"/>
      <c r="WKH931" s="477"/>
      <c r="WKI931" s="477"/>
      <c r="WKJ931" s="477"/>
      <c r="WKK931" s="477"/>
      <c r="WKL931" s="477"/>
      <c r="WKM931" s="477"/>
      <c r="WKN931" s="477"/>
      <c r="WKO931" s="477"/>
      <c r="WKP931" s="477"/>
      <c r="WKQ931" s="477"/>
      <c r="WKR931" s="477"/>
      <c r="WKS931" s="477"/>
      <c r="WKT931" s="477"/>
      <c r="WKU931" s="477"/>
      <c r="WKV931" s="477"/>
      <c r="WKW931" s="477"/>
      <c r="WKX931" s="477"/>
      <c r="WKY931" s="477"/>
      <c r="WKZ931" s="477"/>
      <c r="WLA931" s="477"/>
      <c r="WLB931" s="477"/>
      <c r="WLC931" s="477"/>
      <c r="WLD931" s="477"/>
      <c r="WLE931" s="477"/>
      <c r="WLF931" s="477"/>
      <c r="WLG931" s="477"/>
      <c r="WLH931" s="477"/>
      <c r="WLI931" s="477"/>
      <c r="WLJ931" s="477"/>
      <c r="WLK931" s="477"/>
      <c r="WLL931" s="477"/>
      <c r="WLM931" s="477"/>
      <c r="WLN931" s="477"/>
      <c r="WLO931" s="477"/>
      <c r="WLP931" s="477"/>
      <c r="WLQ931" s="477"/>
      <c r="WLR931" s="477"/>
      <c r="WLS931" s="477"/>
      <c r="WLT931" s="477"/>
      <c r="WLU931" s="477"/>
      <c r="WLV931" s="477"/>
      <c r="WLW931" s="477"/>
      <c r="WLX931" s="477"/>
      <c r="WLY931" s="477"/>
      <c r="WLZ931" s="477"/>
      <c r="WMA931" s="477"/>
      <c r="WMB931" s="477"/>
      <c r="WMC931" s="477"/>
      <c r="WMD931" s="477"/>
      <c r="WME931" s="477"/>
      <c r="WMF931" s="477"/>
      <c r="WMG931" s="477"/>
      <c r="WMH931" s="477"/>
      <c r="WMI931" s="477"/>
      <c r="WMJ931" s="477"/>
      <c r="WMK931" s="477"/>
      <c r="WML931" s="477"/>
      <c r="WMM931" s="477"/>
      <c r="WMN931" s="477"/>
      <c r="WMO931" s="477"/>
      <c r="WMP931" s="477"/>
      <c r="WMQ931" s="477"/>
      <c r="WMR931" s="477"/>
      <c r="WMS931" s="477"/>
      <c r="WMT931" s="477"/>
      <c r="WMU931" s="477"/>
      <c r="WMV931" s="477"/>
      <c r="WMW931" s="477"/>
      <c r="WMX931" s="477"/>
      <c r="WMY931" s="477"/>
      <c r="WMZ931" s="477"/>
      <c r="WNA931" s="477"/>
      <c r="WNB931" s="477"/>
      <c r="WNC931" s="477"/>
      <c r="WND931" s="477"/>
      <c r="WNE931" s="477"/>
      <c r="WNF931" s="477"/>
      <c r="WNG931" s="477"/>
      <c r="WNH931" s="477"/>
      <c r="WNI931" s="477"/>
      <c r="WNJ931" s="477"/>
      <c r="WNK931" s="477"/>
      <c r="WNL931" s="477"/>
      <c r="WNM931" s="477"/>
      <c r="WNN931" s="477"/>
      <c r="WNO931" s="477"/>
      <c r="WNP931" s="477"/>
      <c r="WNQ931" s="477"/>
      <c r="WNR931" s="477"/>
      <c r="WNS931" s="477"/>
      <c r="WNT931" s="477"/>
      <c r="WNU931" s="477"/>
      <c r="WNV931" s="477"/>
      <c r="WNW931" s="477"/>
      <c r="WNX931" s="477"/>
      <c r="WNY931" s="477"/>
      <c r="WNZ931" s="477"/>
      <c r="WOA931" s="477"/>
      <c r="WOB931" s="477"/>
      <c r="WOC931" s="477"/>
      <c r="WOD931" s="477"/>
      <c r="WOE931" s="477"/>
      <c r="WOF931" s="477"/>
      <c r="WOG931" s="477"/>
      <c r="WOH931" s="477"/>
      <c r="WOI931" s="477"/>
      <c r="WOJ931" s="477"/>
      <c r="WOK931" s="477"/>
      <c r="WOL931" s="477"/>
      <c r="WOM931" s="477"/>
      <c r="WON931" s="477"/>
      <c r="WOO931" s="477"/>
      <c r="WOP931" s="477"/>
      <c r="WOQ931" s="477"/>
      <c r="WOR931" s="477"/>
      <c r="WOS931" s="477"/>
      <c r="WOT931" s="477"/>
      <c r="WOU931" s="477"/>
      <c r="WOV931" s="477"/>
      <c r="WOW931" s="477"/>
      <c r="WOX931" s="477"/>
      <c r="WOY931" s="477"/>
      <c r="WOZ931" s="477"/>
      <c r="WPA931" s="477"/>
      <c r="WPB931" s="477"/>
      <c r="WPC931" s="477"/>
      <c r="WPD931" s="477"/>
      <c r="WPE931" s="477"/>
      <c r="WPF931" s="477"/>
      <c r="WPG931" s="477"/>
      <c r="WPH931" s="477"/>
      <c r="WPI931" s="477"/>
      <c r="WPJ931" s="477"/>
      <c r="WPK931" s="477"/>
      <c r="WPL931" s="477"/>
      <c r="WPM931" s="477"/>
      <c r="WPN931" s="477"/>
      <c r="WPO931" s="477"/>
      <c r="WPP931" s="477"/>
      <c r="WPQ931" s="477"/>
      <c r="WPR931" s="477"/>
      <c r="WPS931" s="477"/>
      <c r="WPT931" s="477"/>
      <c r="WPU931" s="477"/>
      <c r="WPV931" s="477"/>
      <c r="WPW931" s="477"/>
      <c r="WPX931" s="477"/>
      <c r="WPY931" s="477"/>
      <c r="WPZ931" s="477"/>
      <c r="WQA931" s="477"/>
      <c r="WQB931" s="477"/>
      <c r="WQC931" s="477"/>
      <c r="WQD931" s="477"/>
      <c r="WQE931" s="477"/>
      <c r="WQF931" s="477"/>
      <c r="WQG931" s="477"/>
      <c r="WQH931" s="477"/>
      <c r="WQI931" s="477"/>
      <c r="WQJ931" s="477"/>
      <c r="WQK931" s="477"/>
      <c r="WQL931" s="477"/>
      <c r="WQM931" s="477"/>
      <c r="WQN931" s="477"/>
      <c r="WQO931" s="477"/>
      <c r="WQP931" s="477"/>
      <c r="WQQ931" s="477"/>
      <c r="WQR931" s="477"/>
      <c r="WQS931" s="477"/>
      <c r="WQT931" s="477"/>
      <c r="WQU931" s="477"/>
      <c r="WQV931" s="477"/>
      <c r="WQW931" s="477"/>
      <c r="WQX931" s="477"/>
      <c r="WQY931" s="477"/>
      <c r="WQZ931" s="477"/>
      <c r="WRA931" s="477"/>
      <c r="WRB931" s="477"/>
      <c r="WRC931" s="477"/>
      <c r="WRD931" s="477"/>
      <c r="WRE931" s="477"/>
      <c r="WRF931" s="477"/>
      <c r="WRG931" s="477"/>
      <c r="WRH931" s="477"/>
      <c r="WRI931" s="477"/>
      <c r="WRJ931" s="477"/>
      <c r="WRK931" s="477"/>
      <c r="WRL931" s="477"/>
      <c r="WRM931" s="477"/>
      <c r="WRN931" s="477"/>
      <c r="WRO931" s="477"/>
      <c r="WRP931" s="477"/>
      <c r="WRQ931" s="477"/>
      <c r="WRR931" s="477"/>
      <c r="WRS931" s="477"/>
      <c r="WRT931" s="477"/>
      <c r="WRU931" s="477"/>
      <c r="WRV931" s="477"/>
      <c r="WRW931" s="477"/>
      <c r="WRX931" s="477"/>
      <c r="WRY931" s="477"/>
      <c r="WRZ931" s="477"/>
      <c r="WSA931" s="477"/>
      <c r="WSB931" s="477"/>
      <c r="WSC931" s="477"/>
      <c r="WSD931" s="477"/>
      <c r="WSE931" s="477"/>
      <c r="WSF931" s="477"/>
      <c r="WSG931" s="477"/>
      <c r="WSH931" s="477"/>
      <c r="WSI931" s="477"/>
      <c r="WSJ931" s="477"/>
      <c r="WSK931" s="477"/>
      <c r="WSL931" s="477"/>
      <c r="WSM931" s="477"/>
      <c r="WSN931" s="477"/>
      <c r="WSO931" s="477"/>
      <c r="WSP931" s="477"/>
      <c r="WSQ931" s="477"/>
      <c r="WSR931" s="477"/>
      <c r="WSS931" s="477"/>
      <c r="WST931" s="477"/>
      <c r="WSU931" s="477"/>
      <c r="WSV931" s="477"/>
      <c r="WSW931" s="477"/>
      <c r="WSX931" s="477"/>
      <c r="WSY931" s="477"/>
      <c r="WSZ931" s="477"/>
      <c r="WTA931" s="477"/>
      <c r="WTB931" s="477"/>
      <c r="WTC931" s="477"/>
      <c r="WTD931" s="477"/>
      <c r="WTE931" s="477"/>
      <c r="WTF931" s="477"/>
      <c r="WTG931" s="477"/>
      <c r="WTH931" s="477"/>
      <c r="WTI931" s="477"/>
      <c r="WTJ931" s="477"/>
      <c r="WTK931" s="477"/>
      <c r="WTL931" s="477"/>
      <c r="WTM931" s="477"/>
      <c r="WTN931" s="477"/>
      <c r="WTO931" s="477"/>
      <c r="WTP931" s="477"/>
      <c r="WTQ931" s="477"/>
      <c r="WTR931" s="477"/>
      <c r="WTS931" s="477"/>
      <c r="WTT931" s="477"/>
      <c r="WTU931" s="477"/>
      <c r="WTV931" s="477"/>
      <c r="WTW931" s="477"/>
      <c r="WTX931" s="477"/>
      <c r="WTY931" s="477"/>
      <c r="WTZ931" s="477"/>
      <c r="WUA931" s="477"/>
      <c r="WUB931" s="477"/>
      <c r="WUC931" s="477"/>
      <c r="WUD931" s="477"/>
      <c r="WUE931" s="477"/>
      <c r="WUF931" s="477"/>
      <c r="WUG931" s="477"/>
      <c r="WUH931" s="477"/>
      <c r="WUI931" s="477"/>
      <c r="WUJ931" s="477"/>
      <c r="WUK931" s="477"/>
      <c r="WUL931" s="477"/>
      <c r="WUM931" s="477"/>
      <c r="WUN931" s="477"/>
      <c r="WUO931" s="477"/>
      <c r="WUP931" s="477"/>
      <c r="WUQ931" s="477"/>
      <c r="WUR931" s="477"/>
      <c r="WUS931" s="477"/>
      <c r="WUT931" s="477"/>
      <c r="WUU931" s="477"/>
      <c r="WUV931" s="477"/>
      <c r="WUW931" s="477"/>
      <c r="WUX931" s="477"/>
      <c r="WUY931" s="477"/>
      <c r="WUZ931" s="477"/>
      <c r="WVA931" s="477"/>
      <c r="WVB931" s="477"/>
      <c r="WVC931" s="477"/>
      <c r="WVD931" s="477"/>
      <c r="WVE931" s="477"/>
      <c r="WVF931" s="477"/>
      <c r="WVG931" s="477"/>
      <c r="WVH931" s="477"/>
      <c r="WVI931" s="477"/>
      <c r="WVJ931" s="477"/>
      <c r="WVK931" s="477"/>
      <c r="WVL931" s="477"/>
      <c r="WVM931" s="477"/>
      <c r="WVN931" s="477"/>
      <c r="WVO931" s="477"/>
      <c r="WVP931" s="477"/>
      <c r="WVQ931" s="477"/>
      <c r="WVR931" s="477"/>
      <c r="WVS931" s="477"/>
      <c r="WVT931" s="477"/>
      <c r="WVU931" s="477"/>
      <c r="WVV931" s="477"/>
      <c r="WVW931" s="477"/>
      <c r="WVX931" s="477"/>
      <c r="WVY931" s="477"/>
      <c r="WVZ931" s="477"/>
      <c r="WWA931" s="477"/>
      <c r="WWB931" s="477"/>
      <c r="WWC931" s="477"/>
      <c r="WWD931" s="477"/>
      <c r="WWE931" s="477"/>
      <c r="WWF931" s="477"/>
      <c r="WWG931" s="477"/>
      <c r="WWH931" s="477"/>
      <c r="WWI931" s="477"/>
      <c r="WWJ931" s="477"/>
      <c r="WWK931" s="477"/>
      <c r="WWL931" s="477"/>
      <c r="WWM931" s="477"/>
      <c r="WWN931" s="477"/>
      <c r="WWO931" s="477"/>
      <c r="WWP931" s="477"/>
      <c r="WWQ931" s="477"/>
      <c r="WWR931" s="477"/>
      <c r="WWS931" s="477"/>
      <c r="WWT931" s="477"/>
      <c r="WWU931" s="477"/>
      <c r="WWV931" s="477"/>
      <c r="WWW931" s="477"/>
      <c r="WWX931" s="477"/>
      <c r="WWY931" s="477"/>
      <c r="WWZ931" s="477"/>
      <c r="WXA931" s="477"/>
      <c r="WXB931" s="477"/>
      <c r="WXC931" s="477"/>
      <c r="WXD931" s="477"/>
      <c r="WXE931" s="477"/>
      <c r="WXF931" s="477"/>
      <c r="WXG931" s="477"/>
      <c r="WXH931" s="477"/>
      <c r="WXI931" s="477"/>
      <c r="WXJ931" s="477"/>
      <c r="WXK931" s="477"/>
      <c r="WXL931" s="477"/>
      <c r="WXM931" s="477"/>
      <c r="WXN931" s="477"/>
      <c r="WXO931" s="477"/>
      <c r="WXP931" s="477"/>
      <c r="WXQ931" s="477"/>
      <c r="WXR931" s="477"/>
      <c r="WXS931" s="477"/>
      <c r="WXT931" s="477"/>
      <c r="WXU931" s="477"/>
      <c r="WXV931" s="477"/>
      <c r="WXW931" s="477"/>
      <c r="WXX931" s="477"/>
      <c r="WXY931" s="477"/>
      <c r="WXZ931" s="477"/>
      <c r="WYA931" s="477"/>
      <c r="WYB931" s="477"/>
      <c r="WYC931" s="477"/>
      <c r="WYD931" s="477"/>
      <c r="WYE931" s="477"/>
      <c r="WYF931" s="477"/>
      <c r="WYG931" s="477"/>
      <c r="WYH931" s="477"/>
      <c r="WYI931" s="477"/>
      <c r="WYJ931" s="477"/>
      <c r="WYK931" s="477"/>
      <c r="WYL931" s="477"/>
      <c r="WYM931" s="477"/>
      <c r="WYN931" s="477"/>
      <c r="WYO931" s="477"/>
      <c r="WYP931" s="477"/>
      <c r="WYQ931" s="477"/>
      <c r="WYR931" s="477"/>
      <c r="WYS931" s="477"/>
      <c r="WYT931" s="477"/>
      <c r="WYU931" s="477"/>
      <c r="WYV931" s="477"/>
      <c r="WYW931" s="477"/>
      <c r="WYX931" s="477"/>
      <c r="WYY931" s="477"/>
      <c r="WYZ931" s="477"/>
      <c r="WZA931" s="477"/>
      <c r="WZB931" s="477"/>
      <c r="WZC931" s="477"/>
      <c r="WZD931" s="477"/>
      <c r="WZE931" s="477"/>
      <c r="WZF931" s="477"/>
      <c r="WZG931" s="477"/>
      <c r="WZH931" s="477"/>
      <c r="WZI931" s="477"/>
      <c r="WZJ931" s="477"/>
      <c r="WZK931" s="477"/>
      <c r="WZL931" s="477"/>
      <c r="WZM931" s="477"/>
      <c r="WZN931" s="477"/>
      <c r="WZO931" s="477"/>
      <c r="WZP931" s="477"/>
      <c r="WZQ931" s="477"/>
      <c r="WZR931" s="477"/>
      <c r="WZS931" s="477"/>
      <c r="WZT931" s="477"/>
      <c r="WZU931" s="477"/>
      <c r="WZV931" s="477"/>
      <c r="WZW931" s="477"/>
      <c r="WZX931" s="477"/>
      <c r="WZY931" s="477"/>
      <c r="WZZ931" s="477"/>
      <c r="XAA931" s="477"/>
      <c r="XAB931" s="477"/>
      <c r="XAC931" s="477"/>
      <c r="XAD931" s="477"/>
      <c r="XAE931" s="477"/>
      <c r="XAF931" s="477"/>
      <c r="XAG931" s="477"/>
      <c r="XAH931" s="477"/>
      <c r="XAI931" s="477"/>
      <c r="XAJ931" s="477"/>
      <c r="XAK931" s="477"/>
      <c r="XAL931" s="477"/>
      <c r="XAM931" s="477"/>
      <c r="XAN931" s="477"/>
      <c r="XAO931" s="477"/>
      <c r="XAP931" s="477"/>
      <c r="XAQ931" s="477"/>
      <c r="XAR931" s="477"/>
      <c r="XAS931" s="477"/>
      <c r="XAT931" s="477"/>
      <c r="XAU931" s="477"/>
      <c r="XAV931" s="477"/>
      <c r="XAW931" s="477"/>
      <c r="XAX931" s="477"/>
      <c r="XAY931" s="477"/>
      <c r="XAZ931" s="477"/>
      <c r="XBA931" s="477"/>
      <c r="XBB931" s="477"/>
      <c r="XBC931" s="477"/>
      <c r="XBD931" s="477"/>
      <c r="XBE931" s="477"/>
      <c r="XBF931" s="477"/>
      <c r="XBG931" s="477"/>
      <c r="XBH931" s="477"/>
      <c r="XBI931" s="477"/>
      <c r="XBJ931" s="477"/>
      <c r="XBK931" s="477"/>
      <c r="XBL931" s="477"/>
      <c r="XBM931" s="477"/>
      <c r="XBN931" s="477"/>
      <c r="XBO931" s="477"/>
      <c r="XBP931" s="477"/>
      <c r="XBQ931" s="477"/>
      <c r="XBR931" s="477"/>
      <c r="XBS931" s="477"/>
      <c r="XBT931" s="477"/>
      <c r="XBU931" s="477"/>
      <c r="XBV931" s="477"/>
      <c r="XBW931" s="477"/>
      <c r="XBX931" s="477"/>
      <c r="XBY931" s="477"/>
      <c r="XBZ931" s="477"/>
      <c r="XCA931" s="477"/>
      <c r="XCB931" s="477"/>
      <c r="XCC931" s="477"/>
      <c r="XCD931" s="477"/>
      <c r="XCE931" s="477"/>
      <c r="XCF931" s="477"/>
      <c r="XCG931" s="477"/>
      <c r="XCH931" s="477"/>
      <c r="XCI931" s="477"/>
      <c r="XCJ931" s="477"/>
      <c r="XCK931" s="477"/>
      <c r="XCL931" s="477"/>
      <c r="XCM931" s="477"/>
      <c r="XCN931" s="477"/>
      <c r="XCO931" s="477"/>
      <c r="XCP931" s="477"/>
      <c r="XCQ931" s="477"/>
      <c r="XCR931" s="477"/>
      <c r="XCS931" s="477"/>
      <c r="XCT931" s="477"/>
      <c r="XCU931" s="477"/>
      <c r="XCV931" s="477"/>
      <c r="XCW931" s="477"/>
      <c r="XCX931" s="477"/>
      <c r="XCY931" s="477"/>
      <c r="XCZ931" s="477"/>
      <c r="XDA931" s="477"/>
      <c r="XDB931" s="477"/>
      <c r="XDC931" s="477"/>
      <c r="XDD931" s="477"/>
      <c r="XDE931" s="477"/>
      <c r="XDF931" s="477"/>
      <c r="XDG931" s="477"/>
      <c r="XDH931" s="477"/>
      <c r="XDI931" s="477"/>
      <c r="XDJ931" s="477"/>
      <c r="XDK931" s="477"/>
      <c r="XDL931" s="477"/>
      <c r="XDM931" s="477"/>
      <c r="XDN931" s="477"/>
      <c r="XDO931" s="477"/>
      <c r="XDP931" s="477"/>
      <c r="XDQ931" s="477"/>
      <c r="XDR931" s="477"/>
      <c r="XDS931" s="477"/>
      <c r="XDT931" s="477"/>
      <c r="XDU931" s="477"/>
      <c r="XDV931" s="477"/>
      <c r="XDW931" s="477"/>
      <c r="XDX931" s="477"/>
      <c r="XDY931" s="477"/>
      <c r="XDZ931" s="477"/>
      <c r="XEA931" s="477"/>
      <c r="XEB931" s="477"/>
      <c r="XEC931" s="477"/>
      <c r="XED931" s="477"/>
      <c r="XEE931" s="477"/>
      <c r="XEF931" s="477"/>
      <c r="XEG931" s="477"/>
      <c r="XEH931" s="477"/>
      <c r="XEI931" s="477"/>
      <c r="XEJ931" s="477"/>
      <c r="XEK931" s="477"/>
      <c r="XEL931" s="477"/>
      <c r="XEM931" s="477"/>
      <c r="XEN931" s="477"/>
      <c r="XEO931" s="477"/>
      <c r="XEP931" s="477"/>
      <c r="XEQ931" s="477"/>
      <c r="XER931" s="477"/>
      <c r="XES931" s="477"/>
      <c r="XET931" s="477"/>
      <c r="XEU931" s="477"/>
      <c r="XEV931" s="477"/>
      <c r="XEW931" s="477"/>
      <c r="XEX931" s="477"/>
      <c r="XEY931" s="477"/>
      <c r="XEZ931" s="477"/>
      <c r="XFA931" s="477"/>
      <c r="XFB931" s="477"/>
    </row>
    <row r="932" spans="1:16382" ht="30" customHeight="1" x14ac:dyDescent="0.7">
      <c r="A932" s="477"/>
      <c r="B932" s="331"/>
      <c r="C932" s="369"/>
      <c r="D932" s="355"/>
      <c r="E932" s="334"/>
      <c r="F932" s="320"/>
      <c r="G932" s="335"/>
      <c r="H932" s="342"/>
      <c r="I932" s="336"/>
      <c r="J932" s="324"/>
      <c r="K932" s="483"/>
      <c r="L932" s="477"/>
      <c r="M932" s="477"/>
      <c r="N932" s="477"/>
      <c r="O932" s="477"/>
      <c r="P932" s="477"/>
      <c r="Q932" s="477"/>
      <c r="R932" s="477"/>
      <c r="S932" s="477"/>
      <c r="T932" s="477"/>
      <c r="U932" s="477"/>
      <c r="V932" s="477"/>
      <c r="W932" s="477"/>
      <c r="X932" s="477"/>
      <c r="Y932" s="477"/>
      <c r="Z932" s="477"/>
      <c r="AA932" s="477"/>
      <c r="AB932" s="477"/>
      <c r="AC932" s="477"/>
      <c r="AD932" s="477"/>
      <c r="AE932" s="477"/>
      <c r="AF932" s="477"/>
      <c r="AG932" s="477"/>
      <c r="AH932" s="477"/>
      <c r="AI932" s="477"/>
      <c r="AJ932" s="477"/>
      <c r="AK932" s="477"/>
      <c r="AL932" s="477"/>
      <c r="AM932" s="477"/>
      <c r="AN932" s="477"/>
      <c r="AO932" s="477"/>
      <c r="AP932" s="477"/>
      <c r="AQ932" s="477"/>
      <c r="AR932" s="477"/>
      <c r="AS932" s="477"/>
      <c r="AT932" s="477"/>
      <c r="AU932" s="477"/>
      <c r="AV932" s="477"/>
      <c r="AW932" s="477"/>
      <c r="AX932" s="477"/>
      <c r="AY932" s="477"/>
      <c r="AZ932" s="477"/>
      <c r="BA932" s="477"/>
      <c r="BB932" s="477"/>
      <c r="BC932" s="477"/>
      <c r="BD932" s="477"/>
      <c r="BE932" s="477"/>
      <c r="BF932" s="477"/>
      <c r="BG932" s="477"/>
      <c r="BH932" s="477"/>
      <c r="BI932" s="477"/>
      <c r="BJ932" s="477"/>
      <c r="BK932" s="477"/>
      <c r="BL932" s="477"/>
      <c r="BM932" s="477"/>
      <c r="BN932" s="477"/>
      <c r="BO932" s="477"/>
      <c r="BP932" s="477"/>
      <c r="BQ932" s="477"/>
      <c r="BR932" s="477"/>
      <c r="BS932" s="477"/>
      <c r="BT932" s="477"/>
      <c r="BU932" s="477"/>
      <c r="BV932" s="477"/>
      <c r="BW932" s="477"/>
      <c r="BX932" s="477"/>
      <c r="BY932" s="477"/>
      <c r="BZ932" s="477"/>
      <c r="CA932" s="477"/>
      <c r="CB932" s="477"/>
      <c r="CC932" s="477"/>
      <c r="CD932" s="477"/>
      <c r="CE932" s="477"/>
      <c r="CF932" s="477"/>
      <c r="CG932" s="477"/>
      <c r="CH932" s="477"/>
      <c r="CI932" s="477"/>
      <c r="CJ932" s="477"/>
      <c r="CK932" s="477"/>
      <c r="CL932" s="477"/>
      <c r="CM932" s="477"/>
      <c r="CN932" s="477"/>
      <c r="CO932" s="477"/>
      <c r="CP932" s="477"/>
      <c r="CQ932" s="477"/>
      <c r="CR932" s="477"/>
      <c r="CS932" s="477"/>
      <c r="CT932" s="477"/>
      <c r="CU932" s="477"/>
      <c r="CV932" s="477"/>
      <c r="CW932" s="477"/>
      <c r="CX932" s="477"/>
      <c r="CY932" s="477"/>
      <c r="CZ932" s="477"/>
      <c r="DA932" s="477"/>
      <c r="DB932" s="477"/>
      <c r="DC932" s="477"/>
      <c r="DD932" s="477"/>
      <c r="DE932" s="477"/>
      <c r="DF932" s="477"/>
      <c r="DG932" s="477"/>
      <c r="DH932" s="477"/>
      <c r="DI932" s="477"/>
      <c r="DJ932" s="477"/>
      <c r="DK932" s="477"/>
      <c r="DL932" s="477"/>
      <c r="DM932" s="477"/>
      <c r="DN932" s="477"/>
      <c r="DO932" s="477"/>
      <c r="DP932" s="477"/>
      <c r="DQ932" s="477"/>
      <c r="DR932" s="477"/>
      <c r="DS932" s="477"/>
      <c r="DT932" s="477"/>
      <c r="DU932" s="477"/>
      <c r="DV932" s="477"/>
      <c r="DW932" s="477"/>
      <c r="DX932" s="477"/>
      <c r="DY932" s="477"/>
      <c r="DZ932" s="477"/>
      <c r="EA932" s="477"/>
      <c r="EB932" s="477"/>
      <c r="EC932" s="477"/>
      <c r="ED932" s="477"/>
      <c r="EE932" s="477"/>
      <c r="EF932" s="477"/>
      <c r="EG932" s="477"/>
      <c r="EH932" s="477"/>
      <c r="EI932" s="477"/>
      <c r="EJ932" s="477"/>
      <c r="EK932" s="477"/>
      <c r="EL932" s="477"/>
      <c r="EM932" s="477"/>
      <c r="EN932" s="477"/>
      <c r="EO932" s="477"/>
      <c r="EP932" s="477"/>
      <c r="EQ932" s="477"/>
      <c r="ER932" s="477"/>
      <c r="ES932" s="477"/>
      <c r="ET932" s="477"/>
      <c r="EU932" s="477"/>
      <c r="EV932" s="477"/>
      <c r="EW932" s="477"/>
      <c r="EX932" s="477"/>
      <c r="EY932" s="477"/>
      <c r="EZ932" s="477"/>
      <c r="FA932" s="477"/>
      <c r="FB932" s="477"/>
      <c r="FC932" s="477"/>
      <c r="FD932" s="477"/>
      <c r="FE932" s="477"/>
      <c r="FF932" s="477"/>
      <c r="FG932" s="477"/>
      <c r="FH932" s="477"/>
      <c r="FI932" s="477"/>
      <c r="FJ932" s="477"/>
      <c r="FK932" s="477"/>
      <c r="FL932" s="477"/>
      <c r="FM932" s="477"/>
      <c r="FN932" s="477"/>
      <c r="FO932" s="477"/>
      <c r="FP932" s="477"/>
      <c r="FQ932" s="477"/>
      <c r="FR932" s="477"/>
      <c r="FS932" s="477"/>
      <c r="FT932" s="477"/>
      <c r="FU932" s="477"/>
      <c r="FV932" s="477"/>
      <c r="FW932" s="477"/>
      <c r="FX932" s="477"/>
      <c r="FY932" s="477"/>
      <c r="FZ932" s="477"/>
      <c r="GA932" s="477"/>
      <c r="GB932" s="477"/>
      <c r="GC932" s="477"/>
      <c r="GD932" s="477"/>
      <c r="GE932" s="477"/>
      <c r="GF932" s="477"/>
      <c r="GG932" s="477"/>
      <c r="GH932" s="477"/>
      <c r="GI932" s="477"/>
      <c r="GJ932" s="477"/>
      <c r="GK932" s="477"/>
      <c r="GL932" s="477"/>
      <c r="GM932" s="477"/>
      <c r="GN932" s="477"/>
      <c r="GO932" s="477"/>
      <c r="GP932" s="477"/>
      <c r="GQ932" s="477"/>
      <c r="GR932" s="477"/>
      <c r="GS932" s="477"/>
      <c r="GT932" s="477"/>
      <c r="GU932" s="477"/>
      <c r="GV932" s="477"/>
      <c r="GW932" s="477"/>
      <c r="GX932" s="477"/>
      <c r="GY932" s="477"/>
      <c r="GZ932" s="477"/>
      <c r="HA932" s="477"/>
      <c r="HB932" s="477"/>
      <c r="HC932" s="477"/>
      <c r="HD932" s="477"/>
      <c r="HE932" s="477"/>
      <c r="HF932" s="477"/>
      <c r="HG932" s="477"/>
      <c r="HH932" s="477"/>
      <c r="HI932" s="477"/>
      <c r="HJ932" s="477"/>
      <c r="HK932" s="477"/>
      <c r="HL932" s="477"/>
      <c r="HM932" s="477"/>
      <c r="HN932" s="477"/>
      <c r="HO932" s="477"/>
      <c r="HP932" s="477"/>
      <c r="HQ932" s="477"/>
      <c r="HR932" s="477"/>
      <c r="HS932" s="477"/>
      <c r="HT932" s="477"/>
      <c r="HU932" s="477"/>
      <c r="HV932" s="477"/>
      <c r="HW932" s="477"/>
      <c r="HX932" s="477"/>
      <c r="HY932" s="477"/>
      <c r="HZ932" s="477"/>
      <c r="IA932" s="477"/>
      <c r="IB932" s="477"/>
      <c r="IC932" s="477"/>
      <c r="ID932" s="477"/>
      <c r="IE932" s="477"/>
      <c r="IF932" s="477"/>
      <c r="IG932" s="477"/>
      <c r="IH932" s="477"/>
      <c r="II932" s="477"/>
      <c r="IJ932" s="477"/>
      <c r="IK932" s="477"/>
      <c r="IL932" s="477"/>
      <c r="IM932" s="477"/>
      <c r="IN932" s="477"/>
      <c r="IO932" s="477"/>
      <c r="IP932" s="477"/>
      <c r="IQ932" s="477"/>
      <c r="IR932" s="477"/>
      <c r="IS932" s="477"/>
      <c r="IT932" s="477"/>
      <c r="IU932" s="477"/>
      <c r="IV932" s="477"/>
      <c r="IW932" s="477"/>
      <c r="IX932" s="477"/>
      <c r="IY932" s="477"/>
      <c r="IZ932" s="477"/>
      <c r="JA932" s="477"/>
      <c r="JB932" s="477"/>
      <c r="JC932" s="477"/>
      <c r="JD932" s="477"/>
      <c r="JE932" s="477"/>
      <c r="JF932" s="477"/>
      <c r="JG932" s="477"/>
      <c r="JH932" s="477"/>
      <c r="JI932" s="477"/>
      <c r="JJ932" s="477"/>
      <c r="JK932" s="477"/>
      <c r="JL932" s="477"/>
      <c r="JM932" s="477"/>
      <c r="JN932" s="477"/>
      <c r="JO932" s="477"/>
      <c r="JP932" s="477"/>
      <c r="JQ932" s="477"/>
      <c r="JR932" s="477"/>
      <c r="JS932" s="477"/>
      <c r="JT932" s="477"/>
      <c r="JU932" s="477"/>
      <c r="JV932" s="477"/>
      <c r="JW932" s="477"/>
      <c r="JX932" s="477"/>
      <c r="JY932" s="477"/>
      <c r="JZ932" s="477"/>
      <c r="KA932" s="477"/>
      <c r="KB932" s="477"/>
      <c r="KC932" s="477"/>
      <c r="KD932" s="477"/>
      <c r="KE932" s="477"/>
      <c r="KF932" s="477"/>
      <c r="KG932" s="477"/>
      <c r="KH932" s="477"/>
      <c r="KI932" s="477"/>
      <c r="KJ932" s="477"/>
      <c r="KK932" s="477"/>
      <c r="KL932" s="477"/>
      <c r="KM932" s="477"/>
      <c r="KN932" s="477"/>
      <c r="KO932" s="477"/>
      <c r="KP932" s="477"/>
      <c r="KQ932" s="477"/>
      <c r="KR932" s="477"/>
      <c r="KS932" s="477"/>
      <c r="KT932" s="477"/>
      <c r="KU932" s="477"/>
      <c r="KV932" s="477"/>
      <c r="KW932" s="477"/>
      <c r="KX932" s="477"/>
      <c r="KY932" s="477"/>
      <c r="KZ932" s="477"/>
      <c r="LA932" s="477"/>
      <c r="LB932" s="477"/>
      <c r="LC932" s="477"/>
      <c r="LD932" s="477"/>
      <c r="LE932" s="477"/>
      <c r="LF932" s="477"/>
      <c r="LG932" s="477"/>
      <c r="LH932" s="477"/>
      <c r="LI932" s="477"/>
      <c r="LJ932" s="477"/>
      <c r="LK932" s="477"/>
      <c r="LL932" s="477"/>
      <c r="LM932" s="477"/>
      <c r="LN932" s="477"/>
      <c r="LO932" s="477"/>
      <c r="LP932" s="477"/>
      <c r="LQ932" s="477"/>
      <c r="LR932" s="477"/>
      <c r="LS932" s="477"/>
      <c r="LT932" s="477"/>
      <c r="LU932" s="477"/>
      <c r="LV932" s="477"/>
      <c r="LW932" s="477"/>
      <c r="LX932" s="477"/>
      <c r="LY932" s="477"/>
      <c r="LZ932" s="477"/>
      <c r="MA932" s="477"/>
      <c r="MB932" s="477"/>
      <c r="MC932" s="477"/>
      <c r="MD932" s="477"/>
      <c r="ME932" s="477"/>
      <c r="MF932" s="477"/>
      <c r="MG932" s="477"/>
      <c r="MH932" s="477"/>
      <c r="MI932" s="477"/>
      <c r="MJ932" s="477"/>
      <c r="MK932" s="477"/>
      <c r="ML932" s="477"/>
      <c r="MM932" s="477"/>
      <c r="MN932" s="477"/>
      <c r="MO932" s="477"/>
      <c r="MP932" s="477"/>
      <c r="MQ932" s="477"/>
      <c r="MR932" s="477"/>
      <c r="MS932" s="477"/>
      <c r="MT932" s="477"/>
      <c r="MU932" s="477"/>
      <c r="MV932" s="477"/>
      <c r="MW932" s="477"/>
      <c r="MX932" s="477"/>
      <c r="MY932" s="477"/>
      <c r="MZ932" s="477"/>
      <c r="NA932" s="477"/>
      <c r="NB932" s="477"/>
      <c r="NC932" s="477"/>
      <c r="ND932" s="477"/>
      <c r="NE932" s="477"/>
      <c r="NF932" s="477"/>
      <c r="NG932" s="477"/>
      <c r="NH932" s="477"/>
      <c r="NI932" s="477"/>
      <c r="NJ932" s="477"/>
      <c r="NK932" s="477"/>
      <c r="NL932" s="477"/>
      <c r="NM932" s="477"/>
      <c r="NN932" s="477"/>
      <c r="NO932" s="477"/>
      <c r="NP932" s="477"/>
      <c r="NQ932" s="477"/>
      <c r="NR932" s="477"/>
      <c r="NS932" s="477"/>
      <c r="NT932" s="477"/>
      <c r="NU932" s="477"/>
      <c r="NV932" s="477"/>
      <c r="NW932" s="477"/>
      <c r="NX932" s="477"/>
      <c r="NY932" s="477"/>
      <c r="NZ932" s="477"/>
      <c r="OA932" s="477"/>
      <c r="OB932" s="477"/>
      <c r="OC932" s="477"/>
      <c r="OD932" s="477"/>
      <c r="OE932" s="477"/>
      <c r="OF932" s="477"/>
      <c r="OG932" s="477"/>
      <c r="OH932" s="477"/>
      <c r="OI932" s="477"/>
      <c r="OJ932" s="477"/>
      <c r="OK932" s="477"/>
      <c r="OL932" s="477"/>
      <c r="OM932" s="477"/>
      <c r="ON932" s="477"/>
      <c r="OO932" s="477"/>
      <c r="OP932" s="477"/>
      <c r="OQ932" s="477"/>
      <c r="OR932" s="477"/>
      <c r="OS932" s="477"/>
      <c r="OT932" s="477"/>
      <c r="OU932" s="477"/>
      <c r="OV932" s="477"/>
      <c r="OW932" s="477"/>
      <c r="OX932" s="477"/>
      <c r="OY932" s="477"/>
      <c r="OZ932" s="477"/>
      <c r="PA932" s="477"/>
      <c r="PB932" s="477"/>
      <c r="PC932" s="477"/>
      <c r="PD932" s="477"/>
      <c r="PE932" s="477"/>
      <c r="PF932" s="477"/>
      <c r="PG932" s="477"/>
      <c r="PH932" s="477"/>
      <c r="PI932" s="477"/>
      <c r="PJ932" s="477"/>
      <c r="PK932" s="477"/>
      <c r="PL932" s="477"/>
      <c r="PM932" s="477"/>
      <c r="PN932" s="477"/>
      <c r="PO932" s="477"/>
      <c r="PP932" s="477"/>
      <c r="PQ932" s="477"/>
      <c r="PR932" s="477"/>
      <c r="PS932" s="477"/>
      <c r="PT932" s="477"/>
      <c r="PU932" s="477"/>
      <c r="PV932" s="477"/>
      <c r="PW932" s="477"/>
      <c r="PX932" s="477"/>
      <c r="PY932" s="477"/>
      <c r="PZ932" s="477"/>
      <c r="QA932" s="477"/>
      <c r="QB932" s="477"/>
      <c r="QC932" s="477"/>
      <c r="QD932" s="477"/>
      <c r="QE932" s="477"/>
      <c r="QF932" s="477"/>
      <c r="QG932" s="477"/>
      <c r="QH932" s="477"/>
      <c r="QI932" s="477"/>
      <c r="QJ932" s="477"/>
      <c r="QK932" s="477"/>
      <c r="QL932" s="477"/>
      <c r="QM932" s="477"/>
      <c r="QN932" s="477"/>
      <c r="QO932" s="477"/>
      <c r="QP932" s="477"/>
      <c r="QQ932" s="477"/>
      <c r="QR932" s="477"/>
      <c r="QS932" s="477"/>
      <c r="QT932" s="477"/>
      <c r="QU932" s="477"/>
      <c r="QV932" s="477"/>
      <c r="QW932" s="477"/>
      <c r="QX932" s="477"/>
      <c r="QY932" s="477"/>
      <c r="QZ932" s="477"/>
      <c r="RA932" s="477"/>
      <c r="RB932" s="477"/>
      <c r="RC932" s="477"/>
      <c r="RD932" s="477"/>
      <c r="RE932" s="477"/>
      <c r="RF932" s="477"/>
      <c r="RG932" s="477"/>
      <c r="RH932" s="477"/>
      <c r="RI932" s="477"/>
      <c r="RJ932" s="477"/>
      <c r="RK932" s="477"/>
      <c r="RL932" s="477"/>
      <c r="RM932" s="477"/>
      <c r="RN932" s="477"/>
      <c r="RO932" s="477"/>
      <c r="RP932" s="477"/>
      <c r="RQ932" s="477"/>
      <c r="RR932" s="477"/>
      <c r="RS932" s="477"/>
      <c r="RT932" s="477"/>
      <c r="RU932" s="477"/>
      <c r="RV932" s="477"/>
      <c r="RW932" s="477"/>
      <c r="RX932" s="477"/>
      <c r="RY932" s="477"/>
      <c r="RZ932" s="477"/>
      <c r="SA932" s="477"/>
      <c r="SB932" s="477"/>
      <c r="SC932" s="477"/>
      <c r="SD932" s="477"/>
      <c r="SE932" s="477"/>
      <c r="SF932" s="477"/>
      <c r="SG932" s="477"/>
      <c r="SH932" s="477"/>
      <c r="SI932" s="477"/>
      <c r="SJ932" s="477"/>
      <c r="SK932" s="477"/>
      <c r="SL932" s="477"/>
      <c r="SM932" s="477"/>
      <c r="SN932" s="477"/>
      <c r="SO932" s="477"/>
      <c r="SP932" s="477"/>
      <c r="SQ932" s="477"/>
      <c r="SR932" s="477"/>
      <c r="SS932" s="477"/>
      <c r="ST932" s="477"/>
      <c r="SU932" s="477"/>
      <c r="SV932" s="477"/>
      <c r="SW932" s="477"/>
      <c r="SX932" s="477"/>
      <c r="SY932" s="477"/>
      <c r="SZ932" s="477"/>
      <c r="TA932" s="477"/>
      <c r="TB932" s="477"/>
      <c r="TC932" s="477"/>
      <c r="TD932" s="477"/>
      <c r="TE932" s="477"/>
      <c r="TF932" s="477"/>
      <c r="TG932" s="477"/>
      <c r="TH932" s="477"/>
      <c r="TI932" s="477"/>
      <c r="TJ932" s="477"/>
      <c r="TK932" s="477"/>
      <c r="TL932" s="477"/>
      <c r="TM932" s="477"/>
      <c r="TN932" s="477"/>
      <c r="TO932" s="477"/>
      <c r="TP932" s="477"/>
      <c r="TQ932" s="477"/>
      <c r="TR932" s="477"/>
      <c r="TS932" s="477"/>
      <c r="TT932" s="477"/>
      <c r="TU932" s="477"/>
      <c r="TV932" s="477"/>
      <c r="TW932" s="477"/>
      <c r="TX932" s="477"/>
      <c r="TY932" s="477"/>
      <c r="TZ932" s="477"/>
      <c r="UA932" s="477"/>
      <c r="UB932" s="477"/>
      <c r="UC932" s="477"/>
      <c r="UD932" s="477"/>
      <c r="UE932" s="477"/>
      <c r="UF932" s="477"/>
      <c r="UG932" s="477"/>
      <c r="UH932" s="477"/>
      <c r="UI932" s="477"/>
      <c r="UJ932" s="477"/>
      <c r="UK932" s="477"/>
      <c r="UL932" s="477"/>
      <c r="UM932" s="477"/>
      <c r="UN932" s="477"/>
      <c r="UO932" s="477"/>
      <c r="UP932" s="477"/>
      <c r="UQ932" s="477"/>
      <c r="UR932" s="477"/>
      <c r="US932" s="477"/>
      <c r="UT932" s="477"/>
      <c r="UU932" s="477"/>
      <c r="UV932" s="477"/>
      <c r="UW932" s="477"/>
      <c r="UX932" s="477"/>
      <c r="UY932" s="477"/>
      <c r="UZ932" s="477"/>
      <c r="VA932" s="477"/>
      <c r="VB932" s="477"/>
      <c r="VC932" s="477"/>
      <c r="VD932" s="477"/>
      <c r="VE932" s="477"/>
      <c r="VF932" s="477"/>
      <c r="VG932" s="477"/>
      <c r="VH932" s="477"/>
      <c r="VI932" s="477"/>
      <c r="VJ932" s="477"/>
      <c r="VK932" s="477"/>
      <c r="VL932" s="477"/>
      <c r="VM932" s="477"/>
      <c r="VN932" s="477"/>
      <c r="VO932" s="477"/>
      <c r="VP932" s="477"/>
      <c r="VQ932" s="477"/>
      <c r="VR932" s="477"/>
      <c r="VS932" s="477"/>
      <c r="VT932" s="477"/>
      <c r="VU932" s="477"/>
      <c r="VV932" s="477"/>
      <c r="VW932" s="477"/>
      <c r="VX932" s="477"/>
      <c r="VY932" s="477"/>
      <c r="VZ932" s="477"/>
      <c r="WA932" s="477"/>
      <c r="WB932" s="477"/>
      <c r="WC932" s="477"/>
      <c r="WD932" s="477"/>
      <c r="WE932" s="477"/>
      <c r="WF932" s="477"/>
      <c r="WG932" s="477"/>
      <c r="WH932" s="477"/>
      <c r="WI932" s="477"/>
      <c r="WJ932" s="477"/>
      <c r="WK932" s="477"/>
      <c r="WL932" s="477"/>
      <c r="WM932" s="477"/>
      <c r="WN932" s="477"/>
      <c r="WO932" s="477"/>
      <c r="WP932" s="477"/>
      <c r="WQ932" s="477"/>
      <c r="WR932" s="477"/>
      <c r="WS932" s="477"/>
      <c r="WT932" s="477"/>
      <c r="WU932" s="477"/>
      <c r="WV932" s="477"/>
      <c r="WW932" s="477"/>
      <c r="WX932" s="477"/>
      <c r="WY932" s="477"/>
      <c r="WZ932" s="477"/>
      <c r="XA932" s="477"/>
      <c r="XB932" s="477"/>
      <c r="XC932" s="477"/>
      <c r="XD932" s="477"/>
      <c r="XE932" s="477"/>
      <c r="XF932" s="477"/>
      <c r="XG932" s="477"/>
      <c r="XH932" s="477"/>
      <c r="XI932" s="477"/>
      <c r="XJ932" s="477"/>
      <c r="XK932" s="477"/>
      <c r="XL932" s="477"/>
      <c r="XM932" s="477"/>
      <c r="XN932" s="477"/>
      <c r="XO932" s="477"/>
      <c r="XP932" s="477"/>
      <c r="XQ932" s="477"/>
      <c r="XR932" s="477"/>
      <c r="XS932" s="477"/>
      <c r="XT932" s="477"/>
      <c r="XU932" s="477"/>
      <c r="XV932" s="477"/>
      <c r="XW932" s="477"/>
      <c r="XX932" s="477"/>
      <c r="XY932" s="477"/>
      <c r="XZ932" s="477"/>
      <c r="YA932" s="477"/>
      <c r="YB932" s="477"/>
      <c r="YC932" s="477"/>
      <c r="YD932" s="477"/>
      <c r="YE932" s="477"/>
      <c r="YF932" s="477"/>
      <c r="YG932" s="477"/>
      <c r="YH932" s="477"/>
      <c r="YI932" s="477"/>
      <c r="YJ932" s="477"/>
      <c r="YK932" s="477"/>
      <c r="YL932" s="477"/>
      <c r="YM932" s="477"/>
      <c r="YN932" s="477"/>
      <c r="YO932" s="477"/>
      <c r="YP932" s="477"/>
      <c r="YQ932" s="477"/>
      <c r="YR932" s="477"/>
      <c r="YS932" s="477"/>
      <c r="YT932" s="477"/>
      <c r="YU932" s="477"/>
      <c r="YV932" s="477"/>
      <c r="YW932" s="477"/>
      <c r="YX932" s="477"/>
      <c r="YY932" s="477"/>
      <c r="YZ932" s="477"/>
      <c r="ZA932" s="477"/>
      <c r="ZB932" s="477"/>
      <c r="ZC932" s="477"/>
      <c r="ZD932" s="477"/>
      <c r="ZE932" s="477"/>
      <c r="ZF932" s="477"/>
      <c r="ZG932" s="477"/>
      <c r="ZH932" s="477"/>
      <c r="ZI932" s="477"/>
      <c r="ZJ932" s="477"/>
      <c r="ZK932" s="477"/>
      <c r="ZL932" s="477"/>
      <c r="ZM932" s="477"/>
      <c r="ZN932" s="477"/>
      <c r="ZO932" s="477"/>
      <c r="ZP932" s="477"/>
      <c r="ZQ932" s="477"/>
      <c r="ZR932" s="477"/>
      <c r="ZS932" s="477"/>
      <c r="ZT932" s="477"/>
      <c r="ZU932" s="477"/>
      <c r="ZV932" s="477"/>
      <c r="ZW932" s="477"/>
      <c r="ZX932" s="477"/>
      <c r="ZY932" s="477"/>
      <c r="ZZ932" s="477"/>
      <c r="AAA932" s="477"/>
      <c r="AAB932" s="477"/>
      <c r="AAC932" s="477"/>
      <c r="AAD932" s="477"/>
      <c r="AAE932" s="477"/>
      <c r="AAF932" s="477"/>
      <c r="AAG932" s="477"/>
      <c r="AAH932" s="477"/>
      <c r="AAI932" s="477"/>
      <c r="AAJ932" s="477"/>
      <c r="AAK932" s="477"/>
      <c r="AAL932" s="477"/>
      <c r="AAM932" s="477"/>
      <c r="AAN932" s="477"/>
      <c r="AAO932" s="477"/>
      <c r="AAP932" s="477"/>
      <c r="AAQ932" s="477"/>
      <c r="AAR932" s="477"/>
      <c r="AAS932" s="477"/>
      <c r="AAT932" s="477"/>
      <c r="AAU932" s="477"/>
      <c r="AAV932" s="477"/>
      <c r="AAW932" s="477"/>
      <c r="AAX932" s="477"/>
      <c r="AAY932" s="477"/>
      <c r="AAZ932" s="477"/>
      <c r="ABA932" s="477"/>
      <c r="ABB932" s="477"/>
      <c r="ABC932" s="477"/>
      <c r="ABD932" s="477"/>
      <c r="ABE932" s="477"/>
      <c r="ABF932" s="477"/>
      <c r="ABG932" s="477"/>
      <c r="ABH932" s="477"/>
      <c r="ABI932" s="477"/>
      <c r="ABJ932" s="477"/>
      <c r="ABK932" s="477"/>
      <c r="ABL932" s="477"/>
      <c r="ABM932" s="477"/>
      <c r="ABN932" s="477"/>
      <c r="ABO932" s="477"/>
      <c r="ABP932" s="477"/>
      <c r="ABQ932" s="477"/>
      <c r="ABR932" s="477"/>
      <c r="ABS932" s="477"/>
      <c r="ABT932" s="477"/>
      <c r="ABU932" s="477"/>
      <c r="ABV932" s="477"/>
      <c r="ABW932" s="477"/>
      <c r="ABX932" s="477"/>
      <c r="ABY932" s="477"/>
      <c r="ABZ932" s="477"/>
      <c r="ACA932" s="477"/>
      <c r="ACB932" s="477"/>
      <c r="ACC932" s="477"/>
      <c r="ACD932" s="477"/>
      <c r="ACE932" s="477"/>
      <c r="ACF932" s="477"/>
      <c r="ACG932" s="477"/>
      <c r="ACH932" s="477"/>
      <c r="ACI932" s="477"/>
      <c r="ACJ932" s="477"/>
      <c r="ACK932" s="477"/>
      <c r="ACL932" s="477"/>
      <c r="ACM932" s="477"/>
      <c r="ACN932" s="477"/>
      <c r="ACO932" s="477"/>
      <c r="ACP932" s="477"/>
      <c r="ACQ932" s="477"/>
      <c r="ACR932" s="477"/>
      <c r="ACS932" s="477"/>
      <c r="ACT932" s="477"/>
      <c r="ACU932" s="477"/>
      <c r="ACV932" s="477"/>
      <c r="ACW932" s="477"/>
      <c r="ACX932" s="477"/>
      <c r="ACY932" s="477"/>
      <c r="ACZ932" s="477"/>
      <c r="ADA932" s="477"/>
      <c r="ADB932" s="477"/>
      <c r="ADC932" s="477"/>
      <c r="ADD932" s="477"/>
      <c r="ADE932" s="477"/>
      <c r="ADF932" s="477"/>
      <c r="ADG932" s="477"/>
      <c r="ADH932" s="477"/>
      <c r="ADI932" s="477"/>
      <c r="ADJ932" s="477"/>
      <c r="ADK932" s="477"/>
      <c r="ADL932" s="477"/>
      <c r="ADM932" s="477"/>
      <c r="ADN932" s="477"/>
      <c r="ADO932" s="477"/>
      <c r="ADP932" s="477"/>
      <c r="ADQ932" s="477"/>
      <c r="ADR932" s="477"/>
      <c r="ADS932" s="477"/>
      <c r="ADT932" s="477"/>
      <c r="ADU932" s="477"/>
      <c r="ADV932" s="477"/>
      <c r="ADW932" s="477"/>
      <c r="ADX932" s="477"/>
      <c r="ADY932" s="477"/>
      <c r="ADZ932" s="477"/>
      <c r="AEA932" s="477"/>
      <c r="AEB932" s="477"/>
      <c r="AEC932" s="477"/>
      <c r="AED932" s="477"/>
      <c r="AEE932" s="477"/>
      <c r="AEF932" s="477"/>
      <c r="AEG932" s="477"/>
      <c r="AEH932" s="477"/>
      <c r="AEI932" s="477"/>
      <c r="AEJ932" s="477"/>
      <c r="AEK932" s="477"/>
      <c r="AEL932" s="477"/>
      <c r="AEM932" s="477"/>
      <c r="AEN932" s="477"/>
      <c r="AEO932" s="477"/>
      <c r="AEP932" s="477"/>
      <c r="AEQ932" s="477"/>
      <c r="AER932" s="477"/>
      <c r="AES932" s="477"/>
      <c r="AET932" s="477"/>
      <c r="AEU932" s="477"/>
      <c r="AEV932" s="477"/>
      <c r="AEW932" s="477"/>
      <c r="AEX932" s="477"/>
      <c r="AEY932" s="477"/>
      <c r="AEZ932" s="477"/>
      <c r="AFA932" s="477"/>
      <c r="AFB932" s="477"/>
      <c r="AFC932" s="477"/>
      <c r="AFD932" s="477"/>
      <c r="AFE932" s="477"/>
      <c r="AFF932" s="477"/>
      <c r="AFG932" s="477"/>
      <c r="AFH932" s="477"/>
      <c r="AFI932" s="477"/>
      <c r="AFJ932" s="477"/>
      <c r="AFK932" s="477"/>
      <c r="AFL932" s="477"/>
      <c r="AFM932" s="477"/>
      <c r="AFN932" s="477"/>
      <c r="AFO932" s="477"/>
      <c r="AFP932" s="477"/>
      <c r="AFQ932" s="477"/>
      <c r="AFR932" s="477"/>
      <c r="AFS932" s="477"/>
      <c r="AFT932" s="477"/>
      <c r="AFU932" s="477"/>
      <c r="AFV932" s="477"/>
      <c r="AFW932" s="477"/>
      <c r="AFX932" s="477"/>
      <c r="AFY932" s="477"/>
      <c r="AFZ932" s="477"/>
      <c r="AGA932" s="477"/>
      <c r="AGB932" s="477"/>
      <c r="AGC932" s="477"/>
      <c r="AGD932" s="477"/>
      <c r="AGE932" s="477"/>
      <c r="AGF932" s="477"/>
      <c r="AGG932" s="477"/>
      <c r="AGH932" s="477"/>
      <c r="AGI932" s="477"/>
      <c r="AGJ932" s="477"/>
      <c r="AGK932" s="477"/>
      <c r="AGL932" s="477"/>
      <c r="AGM932" s="477"/>
      <c r="AGN932" s="477"/>
      <c r="AGO932" s="477"/>
      <c r="AGP932" s="477"/>
      <c r="AGQ932" s="477"/>
      <c r="AGR932" s="477"/>
      <c r="AGS932" s="477"/>
      <c r="AGT932" s="477"/>
      <c r="AGU932" s="477"/>
      <c r="AGV932" s="477"/>
      <c r="AGW932" s="477"/>
      <c r="AGX932" s="477"/>
      <c r="AGY932" s="477"/>
      <c r="AGZ932" s="477"/>
      <c r="AHA932" s="477"/>
      <c r="AHB932" s="477"/>
      <c r="AHC932" s="477"/>
      <c r="AHD932" s="477"/>
      <c r="AHE932" s="477"/>
      <c r="AHF932" s="477"/>
      <c r="AHG932" s="477"/>
      <c r="AHH932" s="477"/>
      <c r="AHI932" s="477"/>
      <c r="AHJ932" s="477"/>
      <c r="AHK932" s="477"/>
      <c r="AHL932" s="477"/>
      <c r="AHM932" s="477"/>
      <c r="AHN932" s="477"/>
      <c r="AHO932" s="477"/>
      <c r="AHP932" s="477"/>
      <c r="AHQ932" s="477"/>
      <c r="AHR932" s="477"/>
      <c r="AHS932" s="477"/>
      <c r="AHT932" s="477"/>
      <c r="AHU932" s="477"/>
      <c r="AHV932" s="477"/>
      <c r="AHW932" s="477"/>
      <c r="AHX932" s="477"/>
      <c r="AHY932" s="477"/>
      <c r="AHZ932" s="477"/>
      <c r="AIA932" s="477"/>
      <c r="AIB932" s="477"/>
      <c r="AIC932" s="477"/>
      <c r="AID932" s="477"/>
      <c r="AIE932" s="477"/>
      <c r="AIF932" s="477"/>
      <c r="AIG932" s="477"/>
      <c r="AIH932" s="477"/>
      <c r="AII932" s="477"/>
      <c r="AIJ932" s="477"/>
      <c r="AIK932" s="477"/>
      <c r="AIL932" s="477"/>
      <c r="AIM932" s="477"/>
      <c r="AIN932" s="477"/>
      <c r="AIO932" s="477"/>
      <c r="AIP932" s="477"/>
      <c r="AIQ932" s="477"/>
      <c r="AIR932" s="477"/>
      <c r="AIS932" s="477"/>
      <c r="AIT932" s="477"/>
      <c r="AIU932" s="477"/>
      <c r="AIV932" s="477"/>
      <c r="AIW932" s="477"/>
      <c r="AIX932" s="477"/>
      <c r="AIY932" s="477"/>
      <c r="AIZ932" s="477"/>
      <c r="AJA932" s="477"/>
      <c r="AJB932" s="477"/>
      <c r="AJC932" s="477"/>
      <c r="AJD932" s="477"/>
      <c r="AJE932" s="477"/>
      <c r="AJF932" s="477"/>
      <c r="AJG932" s="477"/>
      <c r="AJH932" s="477"/>
      <c r="AJI932" s="477"/>
      <c r="AJJ932" s="477"/>
      <c r="AJK932" s="477"/>
      <c r="AJL932" s="477"/>
      <c r="AJM932" s="477"/>
      <c r="AJN932" s="477"/>
      <c r="AJO932" s="477"/>
      <c r="AJP932" s="477"/>
      <c r="AJQ932" s="477"/>
      <c r="AJR932" s="477"/>
      <c r="AJS932" s="477"/>
      <c r="AJT932" s="477"/>
      <c r="AJU932" s="477"/>
      <c r="AJV932" s="477"/>
      <c r="AJW932" s="477"/>
      <c r="AJX932" s="477"/>
      <c r="AJY932" s="477"/>
      <c r="AJZ932" s="477"/>
      <c r="AKA932" s="477"/>
      <c r="AKB932" s="477"/>
      <c r="AKC932" s="477"/>
      <c r="AKD932" s="477"/>
      <c r="AKE932" s="477"/>
      <c r="AKF932" s="477"/>
      <c r="AKG932" s="477"/>
      <c r="AKH932" s="477"/>
      <c r="AKI932" s="477"/>
      <c r="AKJ932" s="477"/>
      <c r="AKK932" s="477"/>
      <c r="AKL932" s="477"/>
      <c r="AKM932" s="477"/>
      <c r="AKN932" s="477"/>
      <c r="AKO932" s="477"/>
      <c r="AKP932" s="477"/>
      <c r="AKQ932" s="477"/>
      <c r="AKR932" s="477"/>
      <c r="AKS932" s="477"/>
      <c r="AKT932" s="477"/>
      <c r="AKU932" s="477"/>
      <c r="AKV932" s="477"/>
      <c r="AKW932" s="477"/>
      <c r="AKX932" s="477"/>
      <c r="AKY932" s="477"/>
      <c r="AKZ932" s="477"/>
      <c r="ALA932" s="477"/>
      <c r="ALB932" s="477"/>
      <c r="ALC932" s="477"/>
      <c r="ALD932" s="477"/>
      <c r="ALE932" s="477"/>
      <c r="ALF932" s="477"/>
      <c r="ALG932" s="477"/>
      <c r="ALH932" s="477"/>
      <c r="ALI932" s="477"/>
      <c r="ALJ932" s="477"/>
      <c r="ALK932" s="477"/>
      <c r="ALL932" s="477"/>
      <c r="ALM932" s="477"/>
      <c r="ALN932" s="477"/>
      <c r="ALO932" s="477"/>
      <c r="ALP932" s="477"/>
      <c r="ALQ932" s="477"/>
      <c r="ALR932" s="477"/>
      <c r="ALS932" s="477"/>
      <c r="ALT932" s="477"/>
      <c r="ALU932" s="477"/>
      <c r="ALV932" s="477"/>
      <c r="ALW932" s="477"/>
      <c r="ALX932" s="477"/>
      <c r="ALY932" s="477"/>
      <c r="ALZ932" s="477"/>
      <c r="AMA932" s="477"/>
      <c r="AMB932" s="477"/>
      <c r="AMC932" s="477"/>
      <c r="AMD932" s="477"/>
      <c r="AME932" s="477"/>
      <c r="AMF932" s="477"/>
      <c r="AMG932" s="477"/>
      <c r="AMH932" s="477"/>
      <c r="AMI932" s="477"/>
      <c r="AMJ932" s="477"/>
      <c r="AMK932" s="477"/>
      <c r="AML932" s="477"/>
      <c r="AMM932" s="477"/>
      <c r="AMN932" s="477"/>
      <c r="AMO932" s="477"/>
      <c r="AMP932" s="477"/>
      <c r="AMQ932" s="477"/>
      <c r="AMR932" s="477"/>
      <c r="AMS932" s="477"/>
      <c r="AMT932" s="477"/>
      <c r="AMU932" s="477"/>
      <c r="AMV932" s="477"/>
      <c r="AMW932" s="477"/>
      <c r="AMX932" s="477"/>
      <c r="AMY932" s="477"/>
      <c r="AMZ932" s="477"/>
      <c r="ANA932" s="477"/>
      <c r="ANB932" s="477"/>
      <c r="ANC932" s="477"/>
      <c r="AND932" s="477"/>
      <c r="ANE932" s="477"/>
      <c r="ANF932" s="477"/>
      <c r="ANG932" s="477"/>
      <c r="ANH932" s="477"/>
      <c r="ANI932" s="477"/>
      <c r="ANJ932" s="477"/>
      <c r="ANK932" s="477"/>
      <c r="ANL932" s="477"/>
      <c r="ANM932" s="477"/>
      <c r="ANN932" s="477"/>
      <c r="ANO932" s="477"/>
      <c r="ANP932" s="477"/>
      <c r="ANQ932" s="477"/>
      <c r="ANR932" s="477"/>
      <c r="ANS932" s="477"/>
      <c r="ANT932" s="477"/>
      <c r="ANU932" s="477"/>
      <c r="ANV932" s="477"/>
      <c r="ANW932" s="477"/>
      <c r="ANX932" s="477"/>
      <c r="ANY932" s="477"/>
      <c r="ANZ932" s="477"/>
      <c r="AOA932" s="477"/>
      <c r="AOB932" s="477"/>
      <c r="AOC932" s="477"/>
      <c r="AOD932" s="477"/>
      <c r="AOE932" s="477"/>
      <c r="AOF932" s="477"/>
      <c r="AOG932" s="477"/>
      <c r="AOH932" s="477"/>
      <c r="AOI932" s="477"/>
      <c r="AOJ932" s="477"/>
      <c r="AOK932" s="477"/>
      <c r="AOL932" s="477"/>
      <c r="AOM932" s="477"/>
      <c r="AON932" s="477"/>
      <c r="AOO932" s="477"/>
      <c r="AOP932" s="477"/>
      <c r="AOQ932" s="477"/>
      <c r="AOR932" s="477"/>
      <c r="AOS932" s="477"/>
      <c r="AOT932" s="477"/>
      <c r="AOU932" s="477"/>
      <c r="AOV932" s="477"/>
      <c r="AOW932" s="477"/>
      <c r="AOX932" s="477"/>
      <c r="AOY932" s="477"/>
      <c r="AOZ932" s="477"/>
      <c r="APA932" s="477"/>
      <c r="APB932" s="477"/>
      <c r="APC932" s="477"/>
      <c r="APD932" s="477"/>
      <c r="APE932" s="477"/>
      <c r="APF932" s="477"/>
      <c r="APG932" s="477"/>
      <c r="APH932" s="477"/>
      <c r="API932" s="477"/>
      <c r="APJ932" s="477"/>
      <c r="APK932" s="477"/>
      <c r="APL932" s="477"/>
      <c r="APM932" s="477"/>
      <c r="APN932" s="477"/>
      <c r="APO932" s="477"/>
      <c r="APP932" s="477"/>
      <c r="APQ932" s="477"/>
      <c r="APR932" s="477"/>
      <c r="APS932" s="477"/>
      <c r="APT932" s="477"/>
      <c r="APU932" s="477"/>
      <c r="APV932" s="477"/>
      <c r="APW932" s="477"/>
      <c r="APX932" s="477"/>
      <c r="APY932" s="477"/>
      <c r="APZ932" s="477"/>
      <c r="AQA932" s="477"/>
      <c r="AQB932" s="477"/>
      <c r="AQC932" s="477"/>
      <c r="AQD932" s="477"/>
      <c r="AQE932" s="477"/>
      <c r="AQF932" s="477"/>
      <c r="AQG932" s="477"/>
      <c r="AQH932" s="477"/>
      <c r="AQI932" s="477"/>
      <c r="AQJ932" s="477"/>
      <c r="AQK932" s="477"/>
      <c r="AQL932" s="477"/>
      <c r="AQM932" s="477"/>
      <c r="AQN932" s="477"/>
      <c r="AQO932" s="477"/>
      <c r="AQP932" s="477"/>
      <c r="AQQ932" s="477"/>
      <c r="AQR932" s="477"/>
      <c r="AQS932" s="477"/>
      <c r="AQT932" s="477"/>
      <c r="AQU932" s="477"/>
      <c r="AQV932" s="477"/>
      <c r="AQW932" s="477"/>
      <c r="AQX932" s="477"/>
      <c r="AQY932" s="477"/>
      <c r="AQZ932" s="477"/>
      <c r="ARA932" s="477"/>
      <c r="ARB932" s="477"/>
      <c r="ARC932" s="477"/>
      <c r="ARD932" s="477"/>
      <c r="ARE932" s="477"/>
      <c r="ARF932" s="477"/>
      <c r="ARG932" s="477"/>
      <c r="ARH932" s="477"/>
      <c r="ARI932" s="477"/>
      <c r="ARJ932" s="477"/>
      <c r="ARK932" s="477"/>
      <c r="ARL932" s="477"/>
      <c r="ARM932" s="477"/>
      <c r="ARN932" s="477"/>
      <c r="ARO932" s="477"/>
      <c r="ARP932" s="477"/>
      <c r="ARQ932" s="477"/>
      <c r="ARR932" s="477"/>
      <c r="ARS932" s="477"/>
      <c r="ART932" s="477"/>
      <c r="ARU932" s="477"/>
      <c r="ARV932" s="477"/>
      <c r="ARW932" s="477"/>
      <c r="ARX932" s="477"/>
      <c r="ARY932" s="477"/>
      <c r="ARZ932" s="477"/>
      <c r="ASA932" s="477"/>
      <c r="ASB932" s="477"/>
      <c r="ASC932" s="477"/>
      <c r="ASD932" s="477"/>
      <c r="ASE932" s="477"/>
      <c r="ASF932" s="477"/>
      <c r="ASG932" s="477"/>
      <c r="ASH932" s="477"/>
      <c r="ASI932" s="477"/>
      <c r="ASJ932" s="477"/>
      <c r="ASK932" s="477"/>
      <c r="ASL932" s="477"/>
      <c r="ASM932" s="477"/>
      <c r="ASN932" s="477"/>
      <c r="ASO932" s="477"/>
      <c r="ASP932" s="477"/>
      <c r="ASQ932" s="477"/>
      <c r="ASR932" s="477"/>
      <c r="ASS932" s="477"/>
      <c r="AST932" s="477"/>
      <c r="ASU932" s="477"/>
      <c r="ASV932" s="477"/>
      <c r="ASW932" s="477"/>
      <c r="ASX932" s="477"/>
      <c r="ASY932" s="477"/>
      <c r="ASZ932" s="477"/>
      <c r="ATA932" s="477"/>
      <c r="ATB932" s="477"/>
      <c r="ATC932" s="477"/>
      <c r="ATD932" s="477"/>
      <c r="ATE932" s="477"/>
      <c r="ATF932" s="477"/>
      <c r="ATG932" s="477"/>
      <c r="ATH932" s="477"/>
      <c r="ATI932" s="477"/>
      <c r="ATJ932" s="477"/>
      <c r="ATK932" s="477"/>
      <c r="ATL932" s="477"/>
      <c r="ATM932" s="477"/>
      <c r="ATN932" s="477"/>
      <c r="ATO932" s="477"/>
      <c r="ATP932" s="477"/>
      <c r="ATQ932" s="477"/>
      <c r="ATR932" s="477"/>
      <c r="ATS932" s="477"/>
      <c r="ATT932" s="477"/>
      <c r="ATU932" s="477"/>
      <c r="ATV932" s="477"/>
      <c r="ATW932" s="477"/>
      <c r="ATX932" s="477"/>
      <c r="ATY932" s="477"/>
      <c r="ATZ932" s="477"/>
      <c r="AUA932" s="477"/>
      <c r="AUB932" s="477"/>
      <c r="AUC932" s="477"/>
      <c r="AUD932" s="477"/>
      <c r="AUE932" s="477"/>
      <c r="AUF932" s="477"/>
      <c r="AUG932" s="477"/>
      <c r="AUH932" s="477"/>
      <c r="AUI932" s="477"/>
      <c r="AUJ932" s="477"/>
      <c r="AUK932" s="477"/>
      <c r="AUL932" s="477"/>
      <c r="AUM932" s="477"/>
      <c r="AUN932" s="477"/>
      <c r="AUO932" s="477"/>
      <c r="AUP932" s="477"/>
      <c r="AUQ932" s="477"/>
      <c r="AUR932" s="477"/>
      <c r="AUS932" s="477"/>
      <c r="AUT932" s="477"/>
      <c r="AUU932" s="477"/>
      <c r="AUV932" s="477"/>
      <c r="AUW932" s="477"/>
      <c r="AUX932" s="477"/>
      <c r="AUY932" s="477"/>
      <c r="AUZ932" s="477"/>
      <c r="AVA932" s="477"/>
      <c r="AVB932" s="477"/>
      <c r="AVC932" s="477"/>
      <c r="AVD932" s="477"/>
      <c r="AVE932" s="477"/>
      <c r="AVF932" s="477"/>
      <c r="AVG932" s="477"/>
      <c r="AVH932" s="477"/>
      <c r="AVI932" s="477"/>
      <c r="AVJ932" s="477"/>
      <c r="AVK932" s="477"/>
      <c r="AVL932" s="477"/>
      <c r="AVM932" s="477"/>
      <c r="AVN932" s="477"/>
      <c r="AVO932" s="477"/>
      <c r="AVP932" s="477"/>
      <c r="AVQ932" s="477"/>
      <c r="AVR932" s="477"/>
      <c r="AVS932" s="477"/>
      <c r="AVT932" s="477"/>
      <c r="AVU932" s="477"/>
      <c r="AVV932" s="477"/>
      <c r="AVW932" s="477"/>
      <c r="AVX932" s="477"/>
      <c r="AVY932" s="477"/>
      <c r="AVZ932" s="477"/>
      <c r="AWA932" s="477"/>
      <c r="AWB932" s="477"/>
      <c r="AWC932" s="477"/>
      <c r="AWD932" s="477"/>
      <c r="AWE932" s="477"/>
      <c r="AWF932" s="477"/>
      <c r="AWG932" s="477"/>
      <c r="AWH932" s="477"/>
      <c r="AWI932" s="477"/>
      <c r="AWJ932" s="477"/>
      <c r="AWK932" s="477"/>
      <c r="AWL932" s="477"/>
      <c r="AWM932" s="477"/>
      <c r="AWN932" s="477"/>
      <c r="AWO932" s="477"/>
      <c r="AWP932" s="477"/>
      <c r="AWQ932" s="477"/>
      <c r="AWR932" s="477"/>
      <c r="AWS932" s="477"/>
      <c r="AWT932" s="477"/>
      <c r="AWU932" s="477"/>
      <c r="AWV932" s="477"/>
      <c r="AWW932" s="477"/>
      <c r="AWX932" s="477"/>
      <c r="AWY932" s="477"/>
      <c r="AWZ932" s="477"/>
      <c r="AXA932" s="477"/>
      <c r="AXB932" s="477"/>
      <c r="AXC932" s="477"/>
      <c r="AXD932" s="477"/>
      <c r="AXE932" s="477"/>
      <c r="AXF932" s="477"/>
      <c r="AXG932" s="477"/>
      <c r="AXH932" s="477"/>
      <c r="AXI932" s="477"/>
      <c r="AXJ932" s="477"/>
      <c r="AXK932" s="477"/>
      <c r="AXL932" s="477"/>
      <c r="AXM932" s="477"/>
      <c r="AXN932" s="477"/>
      <c r="AXO932" s="477"/>
      <c r="AXP932" s="477"/>
      <c r="AXQ932" s="477"/>
      <c r="AXR932" s="477"/>
      <c r="AXS932" s="477"/>
      <c r="AXT932" s="477"/>
      <c r="AXU932" s="477"/>
      <c r="AXV932" s="477"/>
      <c r="AXW932" s="477"/>
      <c r="AXX932" s="477"/>
      <c r="AXY932" s="477"/>
      <c r="AXZ932" s="477"/>
      <c r="AYA932" s="477"/>
      <c r="AYB932" s="477"/>
      <c r="AYC932" s="477"/>
      <c r="AYD932" s="477"/>
      <c r="AYE932" s="477"/>
      <c r="AYF932" s="477"/>
      <c r="AYG932" s="477"/>
      <c r="AYH932" s="477"/>
      <c r="AYI932" s="477"/>
      <c r="AYJ932" s="477"/>
      <c r="AYK932" s="477"/>
      <c r="AYL932" s="477"/>
      <c r="AYM932" s="477"/>
      <c r="AYN932" s="477"/>
      <c r="AYO932" s="477"/>
      <c r="AYP932" s="477"/>
      <c r="AYQ932" s="477"/>
      <c r="AYR932" s="477"/>
      <c r="AYS932" s="477"/>
      <c r="AYT932" s="477"/>
      <c r="AYU932" s="477"/>
      <c r="AYV932" s="477"/>
      <c r="AYW932" s="477"/>
      <c r="AYX932" s="477"/>
      <c r="AYY932" s="477"/>
      <c r="AYZ932" s="477"/>
      <c r="AZA932" s="477"/>
      <c r="AZB932" s="477"/>
      <c r="AZC932" s="477"/>
      <c r="AZD932" s="477"/>
      <c r="AZE932" s="477"/>
      <c r="AZF932" s="477"/>
      <c r="AZG932" s="477"/>
      <c r="AZH932" s="477"/>
      <c r="AZI932" s="477"/>
      <c r="AZJ932" s="477"/>
      <c r="AZK932" s="477"/>
      <c r="AZL932" s="477"/>
      <c r="AZM932" s="477"/>
      <c r="AZN932" s="477"/>
      <c r="AZO932" s="477"/>
      <c r="AZP932" s="477"/>
      <c r="AZQ932" s="477"/>
      <c r="AZR932" s="477"/>
      <c r="AZS932" s="477"/>
      <c r="AZT932" s="477"/>
      <c r="AZU932" s="477"/>
      <c r="AZV932" s="477"/>
      <c r="AZW932" s="477"/>
      <c r="AZX932" s="477"/>
      <c r="AZY932" s="477"/>
      <c r="AZZ932" s="477"/>
      <c r="BAA932" s="477"/>
      <c r="BAB932" s="477"/>
      <c r="BAC932" s="477"/>
      <c r="BAD932" s="477"/>
      <c r="BAE932" s="477"/>
      <c r="BAF932" s="477"/>
      <c r="BAG932" s="477"/>
      <c r="BAH932" s="477"/>
      <c r="BAI932" s="477"/>
      <c r="BAJ932" s="477"/>
      <c r="BAK932" s="477"/>
      <c r="BAL932" s="477"/>
      <c r="BAM932" s="477"/>
      <c r="BAN932" s="477"/>
      <c r="BAO932" s="477"/>
      <c r="BAP932" s="477"/>
      <c r="BAQ932" s="477"/>
      <c r="BAR932" s="477"/>
      <c r="BAS932" s="477"/>
      <c r="BAT932" s="477"/>
      <c r="BAU932" s="477"/>
      <c r="BAV932" s="477"/>
      <c r="BAW932" s="477"/>
      <c r="BAX932" s="477"/>
      <c r="BAY932" s="477"/>
      <c r="BAZ932" s="477"/>
      <c r="BBA932" s="477"/>
      <c r="BBB932" s="477"/>
      <c r="BBC932" s="477"/>
      <c r="BBD932" s="477"/>
      <c r="BBE932" s="477"/>
      <c r="BBF932" s="477"/>
      <c r="BBG932" s="477"/>
      <c r="BBH932" s="477"/>
      <c r="BBI932" s="477"/>
      <c r="BBJ932" s="477"/>
      <c r="BBK932" s="477"/>
      <c r="BBL932" s="477"/>
      <c r="BBM932" s="477"/>
      <c r="BBN932" s="477"/>
      <c r="BBO932" s="477"/>
      <c r="BBP932" s="477"/>
      <c r="BBQ932" s="477"/>
      <c r="BBR932" s="477"/>
      <c r="BBS932" s="477"/>
      <c r="BBT932" s="477"/>
      <c r="BBU932" s="477"/>
      <c r="BBV932" s="477"/>
      <c r="BBW932" s="477"/>
      <c r="BBX932" s="477"/>
      <c r="BBY932" s="477"/>
      <c r="BBZ932" s="477"/>
      <c r="BCA932" s="477"/>
      <c r="BCB932" s="477"/>
      <c r="BCC932" s="477"/>
      <c r="BCD932" s="477"/>
      <c r="BCE932" s="477"/>
      <c r="BCF932" s="477"/>
      <c r="BCG932" s="477"/>
      <c r="BCH932" s="477"/>
      <c r="BCI932" s="477"/>
      <c r="BCJ932" s="477"/>
      <c r="BCK932" s="477"/>
      <c r="BCL932" s="477"/>
      <c r="BCM932" s="477"/>
      <c r="BCN932" s="477"/>
      <c r="BCO932" s="477"/>
      <c r="BCP932" s="477"/>
      <c r="BCQ932" s="477"/>
      <c r="BCR932" s="477"/>
      <c r="BCS932" s="477"/>
      <c r="BCT932" s="477"/>
      <c r="BCU932" s="477"/>
      <c r="BCV932" s="477"/>
      <c r="BCW932" s="477"/>
      <c r="BCX932" s="477"/>
      <c r="BCY932" s="477"/>
      <c r="BCZ932" s="477"/>
      <c r="BDA932" s="477"/>
      <c r="BDB932" s="477"/>
      <c r="BDC932" s="477"/>
      <c r="BDD932" s="477"/>
      <c r="BDE932" s="477"/>
      <c r="BDF932" s="477"/>
      <c r="BDG932" s="477"/>
      <c r="BDH932" s="477"/>
      <c r="BDI932" s="477"/>
      <c r="BDJ932" s="477"/>
      <c r="BDK932" s="477"/>
      <c r="BDL932" s="477"/>
      <c r="BDM932" s="477"/>
      <c r="BDN932" s="477"/>
      <c r="BDO932" s="477"/>
      <c r="BDP932" s="477"/>
      <c r="BDQ932" s="477"/>
      <c r="BDR932" s="477"/>
      <c r="BDS932" s="477"/>
      <c r="BDT932" s="477"/>
      <c r="BDU932" s="477"/>
      <c r="BDV932" s="477"/>
      <c r="BDW932" s="477"/>
      <c r="BDX932" s="477"/>
      <c r="BDY932" s="477"/>
      <c r="BDZ932" s="477"/>
      <c r="BEA932" s="477"/>
      <c r="BEB932" s="477"/>
      <c r="BEC932" s="477"/>
      <c r="BED932" s="477"/>
      <c r="BEE932" s="477"/>
      <c r="BEF932" s="477"/>
      <c r="BEG932" s="477"/>
      <c r="BEH932" s="477"/>
      <c r="BEI932" s="477"/>
      <c r="BEJ932" s="477"/>
      <c r="BEK932" s="477"/>
      <c r="BEL932" s="477"/>
      <c r="BEM932" s="477"/>
      <c r="BEN932" s="477"/>
      <c r="BEO932" s="477"/>
      <c r="BEP932" s="477"/>
      <c r="BEQ932" s="477"/>
      <c r="BER932" s="477"/>
      <c r="BES932" s="477"/>
      <c r="BET932" s="477"/>
      <c r="BEU932" s="477"/>
      <c r="BEV932" s="477"/>
      <c r="BEW932" s="477"/>
      <c r="BEX932" s="477"/>
      <c r="BEY932" s="477"/>
      <c r="BEZ932" s="477"/>
      <c r="BFA932" s="477"/>
      <c r="BFB932" s="477"/>
      <c r="BFC932" s="477"/>
      <c r="BFD932" s="477"/>
      <c r="BFE932" s="477"/>
      <c r="BFF932" s="477"/>
      <c r="BFG932" s="477"/>
      <c r="BFH932" s="477"/>
      <c r="BFI932" s="477"/>
      <c r="BFJ932" s="477"/>
      <c r="BFK932" s="477"/>
      <c r="BFL932" s="477"/>
      <c r="BFM932" s="477"/>
      <c r="BFN932" s="477"/>
      <c r="BFO932" s="477"/>
      <c r="BFP932" s="477"/>
      <c r="BFQ932" s="477"/>
      <c r="BFR932" s="477"/>
      <c r="BFS932" s="477"/>
      <c r="BFT932" s="477"/>
      <c r="BFU932" s="477"/>
      <c r="BFV932" s="477"/>
      <c r="BFW932" s="477"/>
      <c r="BFX932" s="477"/>
      <c r="BFY932" s="477"/>
      <c r="BFZ932" s="477"/>
      <c r="BGA932" s="477"/>
      <c r="BGB932" s="477"/>
      <c r="BGC932" s="477"/>
      <c r="BGD932" s="477"/>
      <c r="BGE932" s="477"/>
      <c r="BGF932" s="477"/>
      <c r="BGG932" s="477"/>
      <c r="BGH932" s="477"/>
      <c r="BGI932" s="477"/>
      <c r="BGJ932" s="477"/>
      <c r="BGK932" s="477"/>
      <c r="BGL932" s="477"/>
      <c r="BGM932" s="477"/>
      <c r="BGN932" s="477"/>
      <c r="BGO932" s="477"/>
      <c r="BGP932" s="477"/>
      <c r="BGQ932" s="477"/>
      <c r="BGR932" s="477"/>
      <c r="BGS932" s="477"/>
      <c r="BGT932" s="477"/>
      <c r="BGU932" s="477"/>
      <c r="BGV932" s="477"/>
      <c r="BGW932" s="477"/>
      <c r="BGX932" s="477"/>
      <c r="BGY932" s="477"/>
      <c r="BGZ932" s="477"/>
      <c r="BHA932" s="477"/>
      <c r="BHB932" s="477"/>
      <c r="BHC932" s="477"/>
      <c r="BHD932" s="477"/>
      <c r="BHE932" s="477"/>
      <c r="BHF932" s="477"/>
      <c r="BHG932" s="477"/>
      <c r="BHH932" s="477"/>
      <c r="BHI932" s="477"/>
      <c r="BHJ932" s="477"/>
      <c r="BHK932" s="477"/>
      <c r="BHL932" s="477"/>
      <c r="BHM932" s="477"/>
      <c r="BHN932" s="477"/>
      <c r="BHO932" s="477"/>
      <c r="BHP932" s="477"/>
      <c r="BHQ932" s="477"/>
      <c r="BHR932" s="477"/>
      <c r="BHS932" s="477"/>
      <c r="BHT932" s="477"/>
      <c r="BHU932" s="477"/>
      <c r="BHV932" s="477"/>
      <c r="BHW932" s="477"/>
      <c r="BHX932" s="477"/>
      <c r="BHY932" s="477"/>
      <c r="BHZ932" s="477"/>
      <c r="BIA932" s="477"/>
      <c r="BIB932" s="477"/>
      <c r="BIC932" s="477"/>
      <c r="BID932" s="477"/>
      <c r="BIE932" s="477"/>
      <c r="BIF932" s="477"/>
      <c r="BIG932" s="477"/>
      <c r="BIH932" s="477"/>
      <c r="BII932" s="477"/>
      <c r="BIJ932" s="477"/>
      <c r="BIK932" s="477"/>
      <c r="BIL932" s="477"/>
      <c r="BIM932" s="477"/>
      <c r="BIN932" s="477"/>
      <c r="BIO932" s="477"/>
      <c r="BIP932" s="477"/>
      <c r="BIQ932" s="477"/>
      <c r="BIR932" s="477"/>
      <c r="BIS932" s="477"/>
      <c r="BIT932" s="477"/>
      <c r="BIU932" s="477"/>
      <c r="BIV932" s="477"/>
      <c r="BIW932" s="477"/>
      <c r="BIX932" s="477"/>
      <c r="BIY932" s="477"/>
      <c r="BIZ932" s="477"/>
      <c r="BJA932" s="477"/>
      <c r="BJB932" s="477"/>
      <c r="BJC932" s="477"/>
      <c r="BJD932" s="477"/>
      <c r="BJE932" s="477"/>
      <c r="BJF932" s="477"/>
      <c r="BJG932" s="477"/>
      <c r="BJH932" s="477"/>
      <c r="BJI932" s="477"/>
      <c r="BJJ932" s="477"/>
      <c r="BJK932" s="477"/>
      <c r="BJL932" s="477"/>
      <c r="BJM932" s="477"/>
      <c r="BJN932" s="477"/>
      <c r="BJO932" s="477"/>
      <c r="BJP932" s="477"/>
      <c r="BJQ932" s="477"/>
      <c r="BJR932" s="477"/>
      <c r="BJS932" s="477"/>
      <c r="BJT932" s="477"/>
      <c r="BJU932" s="477"/>
      <c r="BJV932" s="477"/>
      <c r="BJW932" s="477"/>
      <c r="BJX932" s="477"/>
      <c r="BJY932" s="477"/>
      <c r="BJZ932" s="477"/>
      <c r="BKA932" s="477"/>
      <c r="BKB932" s="477"/>
      <c r="BKC932" s="477"/>
      <c r="BKD932" s="477"/>
      <c r="BKE932" s="477"/>
      <c r="BKF932" s="477"/>
      <c r="BKG932" s="477"/>
      <c r="BKH932" s="477"/>
      <c r="BKI932" s="477"/>
      <c r="BKJ932" s="477"/>
      <c r="BKK932" s="477"/>
      <c r="BKL932" s="477"/>
      <c r="BKM932" s="477"/>
      <c r="BKN932" s="477"/>
      <c r="BKO932" s="477"/>
      <c r="BKP932" s="477"/>
      <c r="BKQ932" s="477"/>
      <c r="BKR932" s="477"/>
      <c r="BKS932" s="477"/>
      <c r="BKT932" s="477"/>
      <c r="BKU932" s="477"/>
      <c r="BKV932" s="477"/>
      <c r="BKW932" s="477"/>
      <c r="BKX932" s="477"/>
      <c r="BKY932" s="477"/>
      <c r="BKZ932" s="477"/>
      <c r="BLA932" s="477"/>
      <c r="BLB932" s="477"/>
      <c r="BLC932" s="477"/>
      <c r="BLD932" s="477"/>
      <c r="BLE932" s="477"/>
      <c r="BLF932" s="477"/>
      <c r="BLG932" s="477"/>
      <c r="BLH932" s="477"/>
      <c r="BLI932" s="477"/>
      <c r="BLJ932" s="477"/>
      <c r="BLK932" s="477"/>
      <c r="BLL932" s="477"/>
      <c r="BLM932" s="477"/>
      <c r="BLN932" s="477"/>
      <c r="BLO932" s="477"/>
      <c r="BLP932" s="477"/>
      <c r="BLQ932" s="477"/>
      <c r="BLR932" s="477"/>
      <c r="BLS932" s="477"/>
      <c r="BLT932" s="477"/>
      <c r="BLU932" s="477"/>
      <c r="BLV932" s="477"/>
      <c r="BLW932" s="477"/>
      <c r="BLX932" s="477"/>
      <c r="BLY932" s="477"/>
      <c r="BLZ932" s="477"/>
      <c r="BMA932" s="477"/>
      <c r="BMB932" s="477"/>
      <c r="BMC932" s="477"/>
      <c r="BMD932" s="477"/>
      <c r="BME932" s="477"/>
      <c r="BMF932" s="477"/>
      <c r="BMG932" s="477"/>
      <c r="BMH932" s="477"/>
      <c r="BMI932" s="477"/>
      <c r="BMJ932" s="477"/>
      <c r="BMK932" s="477"/>
      <c r="BML932" s="477"/>
      <c r="BMM932" s="477"/>
      <c r="BMN932" s="477"/>
      <c r="BMO932" s="477"/>
      <c r="BMP932" s="477"/>
      <c r="BMQ932" s="477"/>
      <c r="BMR932" s="477"/>
      <c r="BMS932" s="477"/>
      <c r="BMT932" s="477"/>
      <c r="BMU932" s="477"/>
      <c r="BMV932" s="477"/>
      <c r="BMW932" s="477"/>
      <c r="BMX932" s="477"/>
      <c r="BMY932" s="477"/>
      <c r="BMZ932" s="477"/>
      <c r="BNA932" s="477"/>
      <c r="BNB932" s="477"/>
      <c r="BNC932" s="477"/>
      <c r="BND932" s="477"/>
      <c r="BNE932" s="477"/>
      <c r="BNF932" s="477"/>
      <c r="BNG932" s="477"/>
      <c r="BNH932" s="477"/>
      <c r="BNI932" s="477"/>
      <c r="BNJ932" s="477"/>
      <c r="BNK932" s="477"/>
      <c r="BNL932" s="477"/>
      <c r="BNM932" s="477"/>
      <c r="BNN932" s="477"/>
      <c r="BNO932" s="477"/>
      <c r="BNP932" s="477"/>
      <c r="BNQ932" s="477"/>
      <c r="BNR932" s="477"/>
      <c r="BNS932" s="477"/>
      <c r="BNT932" s="477"/>
      <c r="BNU932" s="477"/>
      <c r="BNV932" s="477"/>
      <c r="BNW932" s="477"/>
      <c r="BNX932" s="477"/>
      <c r="BNY932" s="477"/>
      <c r="BNZ932" s="477"/>
      <c r="BOA932" s="477"/>
      <c r="BOB932" s="477"/>
      <c r="BOC932" s="477"/>
      <c r="BOD932" s="477"/>
      <c r="BOE932" s="477"/>
      <c r="BOF932" s="477"/>
      <c r="BOG932" s="477"/>
      <c r="BOH932" s="477"/>
      <c r="BOI932" s="477"/>
      <c r="BOJ932" s="477"/>
      <c r="BOK932" s="477"/>
      <c r="BOL932" s="477"/>
      <c r="BOM932" s="477"/>
      <c r="BON932" s="477"/>
      <c r="BOO932" s="477"/>
      <c r="BOP932" s="477"/>
      <c r="BOQ932" s="477"/>
      <c r="BOR932" s="477"/>
      <c r="BOS932" s="477"/>
      <c r="BOT932" s="477"/>
      <c r="BOU932" s="477"/>
      <c r="BOV932" s="477"/>
      <c r="BOW932" s="477"/>
      <c r="BOX932" s="477"/>
      <c r="BOY932" s="477"/>
      <c r="BOZ932" s="477"/>
      <c r="BPA932" s="477"/>
      <c r="BPB932" s="477"/>
      <c r="BPC932" s="477"/>
      <c r="BPD932" s="477"/>
      <c r="BPE932" s="477"/>
      <c r="BPF932" s="477"/>
      <c r="BPG932" s="477"/>
      <c r="BPH932" s="477"/>
      <c r="BPI932" s="477"/>
      <c r="BPJ932" s="477"/>
      <c r="BPK932" s="477"/>
      <c r="BPL932" s="477"/>
      <c r="BPM932" s="477"/>
      <c r="BPN932" s="477"/>
      <c r="BPO932" s="477"/>
      <c r="BPP932" s="477"/>
      <c r="BPQ932" s="477"/>
      <c r="BPR932" s="477"/>
      <c r="BPS932" s="477"/>
      <c r="BPT932" s="477"/>
      <c r="BPU932" s="477"/>
      <c r="BPV932" s="477"/>
      <c r="BPW932" s="477"/>
      <c r="BPX932" s="477"/>
      <c r="BPY932" s="477"/>
      <c r="BPZ932" s="477"/>
      <c r="BQA932" s="477"/>
      <c r="BQB932" s="477"/>
      <c r="BQC932" s="477"/>
      <c r="BQD932" s="477"/>
      <c r="BQE932" s="477"/>
      <c r="BQF932" s="477"/>
      <c r="BQG932" s="477"/>
      <c r="BQH932" s="477"/>
      <c r="BQI932" s="477"/>
      <c r="BQJ932" s="477"/>
      <c r="BQK932" s="477"/>
      <c r="BQL932" s="477"/>
      <c r="BQM932" s="477"/>
      <c r="BQN932" s="477"/>
      <c r="BQO932" s="477"/>
      <c r="BQP932" s="477"/>
      <c r="BQQ932" s="477"/>
      <c r="BQR932" s="477"/>
      <c r="BQS932" s="477"/>
      <c r="BQT932" s="477"/>
      <c r="BQU932" s="477"/>
      <c r="BQV932" s="477"/>
      <c r="BQW932" s="477"/>
      <c r="BQX932" s="477"/>
      <c r="BQY932" s="477"/>
      <c r="BQZ932" s="477"/>
      <c r="BRA932" s="477"/>
      <c r="BRB932" s="477"/>
      <c r="BRC932" s="477"/>
      <c r="BRD932" s="477"/>
      <c r="BRE932" s="477"/>
      <c r="BRF932" s="477"/>
      <c r="BRG932" s="477"/>
      <c r="BRH932" s="477"/>
      <c r="BRI932" s="477"/>
      <c r="BRJ932" s="477"/>
      <c r="BRK932" s="477"/>
      <c r="BRL932" s="477"/>
      <c r="BRM932" s="477"/>
      <c r="BRN932" s="477"/>
      <c r="BRO932" s="477"/>
      <c r="BRP932" s="477"/>
      <c r="BRQ932" s="477"/>
      <c r="BRR932" s="477"/>
      <c r="BRS932" s="477"/>
      <c r="BRT932" s="477"/>
      <c r="BRU932" s="477"/>
      <c r="BRV932" s="477"/>
      <c r="BRW932" s="477"/>
      <c r="BRX932" s="477"/>
      <c r="BRY932" s="477"/>
      <c r="BRZ932" s="477"/>
      <c r="BSA932" s="477"/>
      <c r="BSB932" s="477"/>
      <c r="BSC932" s="477"/>
      <c r="BSD932" s="477"/>
      <c r="BSE932" s="477"/>
      <c r="BSF932" s="477"/>
      <c r="BSG932" s="477"/>
      <c r="BSH932" s="477"/>
      <c r="BSI932" s="477"/>
      <c r="BSJ932" s="477"/>
      <c r="BSK932" s="477"/>
      <c r="BSL932" s="477"/>
      <c r="BSM932" s="477"/>
      <c r="BSN932" s="477"/>
      <c r="BSO932" s="477"/>
      <c r="BSP932" s="477"/>
      <c r="BSQ932" s="477"/>
      <c r="BSR932" s="477"/>
      <c r="BSS932" s="477"/>
      <c r="BST932" s="477"/>
      <c r="BSU932" s="477"/>
      <c r="BSV932" s="477"/>
      <c r="BSW932" s="477"/>
      <c r="BSX932" s="477"/>
      <c r="BSY932" s="477"/>
      <c r="BSZ932" s="477"/>
      <c r="BTA932" s="477"/>
      <c r="BTB932" s="477"/>
      <c r="BTC932" s="477"/>
      <c r="BTD932" s="477"/>
      <c r="BTE932" s="477"/>
      <c r="BTF932" s="477"/>
      <c r="BTG932" s="477"/>
      <c r="BTH932" s="477"/>
      <c r="BTI932" s="477"/>
      <c r="BTJ932" s="477"/>
      <c r="BTK932" s="477"/>
      <c r="BTL932" s="477"/>
      <c r="BTM932" s="477"/>
      <c r="BTN932" s="477"/>
      <c r="BTO932" s="477"/>
      <c r="BTP932" s="477"/>
      <c r="BTQ932" s="477"/>
      <c r="BTR932" s="477"/>
      <c r="BTS932" s="477"/>
      <c r="BTT932" s="477"/>
      <c r="BTU932" s="477"/>
      <c r="BTV932" s="477"/>
      <c r="BTW932" s="477"/>
      <c r="BTX932" s="477"/>
      <c r="BTY932" s="477"/>
      <c r="BTZ932" s="477"/>
      <c r="BUA932" s="477"/>
      <c r="BUB932" s="477"/>
      <c r="BUC932" s="477"/>
      <c r="BUD932" s="477"/>
      <c r="BUE932" s="477"/>
      <c r="BUF932" s="477"/>
      <c r="BUG932" s="477"/>
      <c r="BUH932" s="477"/>
      <c r="BUI932" s="477"/>
      <c r="BUJ932" s="477"/>
      <c r="BUK932" s="477"/>
      <c r="BUL932" s="477"/>
      <c r="BUM932" s="477"/>
      <c r="BUN932" s="477"/>
      <c r="BUO932" s="477"/>
      <c r="BUP932" s="477"/>
      <c r="BUQ932" s="477"/>
      <c r="BUR932" s="477"/>
      <c r="BUS932" s="477"/>
      <c r="BUT932" s="477"/>
      <c r="BUU932" s="477"/>
      <c r="BUV932" s="477"/>
      <c r="BUW932" s="477"/>
      <c r="BUX932" s="477"/>
      <c r="BUY932" s="477"/>
      <c r="BUZ932" s="477"/>
      <c r="BVA932" s="477"/>
      <c r="BVB932" s="477"/>
      <c r="BVC932" s="477"/>
      <c r="BVD932" s="477"/>
      <c r="BVE932" s="477"/>
      <c r="BVF932" s="477"/>
      <c r="BVG932" s="477"/>
      <c r="BVH932" s="477"/>
      <c r="BVI932" s="477"/>
      <c r="BVJ932" s="477"/>
      <c r="BVK932" s="477"/>
      <c r="BVL932" s="477"/>
      <c r="BVM932" s="477"/>
      <c r="BVN932" s="477"/>
      <c r="BVO932" s="477"/>
      <c r="BVP932" s="477"/>
      <c r="BVQ932" s="477"/>
      <c r="BVR932" s="477"/>
      <c r="BVS932" s="477"/>
      <c r="BVT932" s="477"/>
      <c r="BVU932" s="477"/>
      <c r="BVV932" s="477"/>
      <c r="BVW932" s="477"/>
      <c r="BVX932" s="477"/>
      <c r="BVY932" s="477"/>
      <c r="BVZ932" s="477"/>
      <c r="BWA932" s="477"/>
      <c r="BWB932" s="477"/>
      <c r="BWC932" s="477"/>
      <c r="BWD932" s="477"/>
      <c r="BWE932" s="477"/>
      <c r="BWF932" s="477"/>
      <c r="BWG932" s="477"/>
      <c r="BWH932" s="477"/>
      <c r="BWI932" s="477"/>
      <c r="BWJ932" s="477"/>
      <c r="BWK932" s="477"/>
      <c r="BWL932" s="477"/>
      <c r="BWM932" s="477"/>
      <c r="BWN932" s="477"/>
      <c r="BWO932" s="477"/>
      <c r="BWP932" s="477"/>
      <c r="BWQ932" s="477"/>
      <c r="BWR932" s="477"/>
      <c r="BWS932" s="477"/>
      <c r="BWT932" s="477"/>
      <c r="BWU932" s="477"/>
      <c r="BWV932" s="477"/>
      <c r="BWW932" s="477"/>
      <c r="BWX932" s="477"/>
      <c r="BWY932" s="477"/>
      <c r="BWZ932" s="477"/>
      <c r="BXA932" s="477"/>
      <c r="BXB932" s="477"/>
      <c r="BXC932" s="477"/>
      <c r="BXD932" s="477"/>
      <c r="BXE932" s="477"/>
      <c r="BXF932" s="477"/>
      <c r="BXG932" s="477"/>
      <c r="BXH932" s="477"/>
      <c r="BXI932" s="477"/>
      <c r="BXJ932" s="477"/>
      <c r="BXK932" s="477"/>
      <c r="BXL932" s="477"/>
      <c r="BXM932" s="477"/>
      <c r="BXN932" s="477"/>
      <c r="BXO932" s="477"/>
      <c r="BXP932" s="477"/>
      <c r="BXQ932" s="477"/>
      <c r="BXR932" s="477"/>
      <c r="BXS932" s="477"/>
      <c r="BXT932" s="477"/>
      <c r="BXU932" s="477"/>
      <c r="BXV932" s="477"/>
      <c r="BXW932" s="477"/>
      <c r="BXX932" s="477"/>
      <c r="BXY932" s="477"/>
      <c r="BXZ932" s="477"/>
      <c r="BYA932" s="477"/>
      <c r="BYB932" s="477"/>
      <c r="BYC932" s="477"/>
      <c r="BYD932" s="477"/>
      <c r="BYE932" s="477"/>
      <c r="BYF932" s="477"/>
      <c r="BYG932" s="477"/>
      <c r="BYH932" s="477"/>
      <c r="BYI932" s="477"/>
      <c r="BYJ932" s="477"/>
      <c r="BYK932" s="477"/>
      <c r="BYL932" s="477"/>
      <c r="BYM932" s="477"/>
      <c r="BYN932" s="477"/>
      <c r="BYO932" s="477"/>
      <c r="BYP932" s="477"/>
      <c r="BYQ932" s="477"/>
      <c r="BYR932" s="477"/>
      <c r="BYS932" s="477"/>
      <c r="BYT932" s="477"/>
      <c r="BYU932" s="477"/>
      <c r="BYV932" s="477"/>
      <c r="BYW932" s="477"/>
      <c r="BYX932" s="477"/>
      <c r="BYY932" s="477"/>
      <c r="BYZ932" s="477"/>
      <c r="BZA932" s="477"/>
      <c r="BZB932" s="477"/>
      <c r="BZC932" s="477"/>
      <c r="BZD932" s="477"/>
      <c r="BZE932" s="477"/>
      <c r="BZF932" s="477"/>
      <c r="BZG932" s="477"/>
      <c r="BZH932" s="477"/>
      <c r="BZI932" s="477"/>
      <c r="BZJ932" s="477"/>
      <c r="BZK932" s="477"/>
      <c r="BZL932" s="477"/>
      <c r="BZM932" s="477"/>
      <c r="BZN932" s="477"/>
      <c r="BZO932" s="477"/>
      <c r="BZP932" s="477"/>
      <c r="BZQ932" s="477"/>
      <c r="BZR932" s="477"/>
      <c r="BZS932" s="477"/>
      <c r="BZT932" s="477"/>
      <c r="BZU932" s="477"/>
      <c r="BZV932" s="477"/>
      <c r="BZW932" s="477"/>
      <c r="BZX932" s="477"/>
      <c r="BZY932" s="477"/>
      <c r="BZZ932" s="477"/>
      <c r="CAA932" s="477"/>
      <c r="CAB932" s="477"/>
      <c r="CAC932" s="477"/>
      <c r="CAD932" s="477"/>
      <c r="CAE932" s="477"/>
      <c r="CAF932" s="477"/>
      <c r="CAG932" s="477"/>
      <c r="CAH932" s="477"/>
      <c r="CAI932" s="477"/>
      <c r="CAJ932" s="477"/>
      <c r="CAK932" s="477"/>
      <c r="CAL932" s="477"/>
      <c r="CAM932" s="477"/>
      <c r="CAN932" s="477"/>
      <c r="CAO932" s="477"/>
      <c r="CAP932" s="477"/>
      <c r="CAQ932" s="477"/>
      <c r="CAR932" s="477"/>
      <c r="CAS932" s="477"/>
      <c r="CAT932" s="477"/>
      <c r="CAU932" s="477"/>
      <c r="CAV932" s="477"/>
      <c r="CAW932" s="477"/>
      <c r="CAX932" s="477"/>
      <c r="CAY932" s="477"/>
      <c r="CAZ932" s="477"/>
      <c r="CBA932" s="477"/>
      <c r="CBB932" s="477"/>
      <c r="CBC932" s="477"/>
      <c r="CBD932" s="477"/>
      <c r="CBE932" s="477"/>
      <c r="CBF932" s="477"/>
      <c r="CBG932" s="477"/>
      <c r="CBH932" s="477"/>
      <c r="CBI932" s="477"/>
      <c r="CBJ932" s="477"/>
      <c r="CBK932" s="477"/>
      <c r="CBL932" s="477"/>
      <c r="CBM932" s="477"/>
      <c r="CBN932" s="477"/>
      <c r="CBO932" s="477"/>
      <c r="CBP932" s="477"/>
      <c r="CBQ932" s="477"/>
      <c r="CBR932" s="477"/>
      <c r="CBS932" s="477"/>
      <c r="CBT932" s="477"/>
      <c r="CBU932" s="477"/>
      <c r="CBV932" s="477"/>
      <c r="CBW932" s="477"/>
      <c r="CBX932" s="477"/>
      <c r="CBY932" s="477"/>
      <c r="CBZ932" s="477"/>
      <c r="CCA932" s="477"/>
      <c r="CCB932" s="477"/>
      <c r="CCC932" s="477"/>
      <c r="CCD932" s="477"/>
      <c r="CCE932" s="477"/>
      <c r="CCF932" s="477"/>
      <c r="CCG932" s="477"/>
      <c r="CCH932" s="477"/>
      <c r="CCI932" s="477"/>
      <c r="CCJ932" s="477"/>
      <c r="CCK932" s="477"/>
      <c r="CCL932" s="477"/>
      <c r="CCM932" s="477"/>
      <c r="CCN932" s="477"/>
      <c r="CCO932" s="477"/>
      <c r="CCP932" s="477"/>
      <c r="CCQ932" s="477"/>
      <c r="CCR932" s="477"/>
      <c r="CCS932" s="477"/>
      <c r="CCT932" s="477"/>
      <c r="CCU932" s="477"/>
      <c r="CCV932" s="477"/>
      <c r="CCW932" s="477"/>
      <c r="CCX932" s="477"/>
      <c r="CCY932" s="477"/>
      <c r="CCZ932" s="477"/>
      <c r="CDA932" s="477"/>
      <c r="CDB932" s="477"/>
      <c r="CDC932" s="477"/>
      <c r="CDD932" s="477"/>
      <c r="CDE932" s="477"/>
      <c r="CDF932" s="477"/>
      <c r="CDG932" s="477"/>
      <c r="CDH932" s="477"/>
      <c r="CDI932" s="477"/>
      <c r="CDJ932" s="477"/>
      <c r="CDK932" s="477"/>
      <c r="CDL932" s="477"/>
      <c r="CDM932" s="477"/>
      <c r="CDN932" s="477"/>
      <c r="CDO932" s="477"/>
      <c r="CDP932" s="477"/>
      <c r="CDQ932" s="477"/>
      <c r="CDR932" s="477"/>
      <c r="CDS932" s="477"/>
      <c r="CDT932" s="477"/>
      <c r="CDU932" s="477"/>
      <c r="CDV932" s="477"/>
      <c r="CDW932" s="477"/>
      <c r="CDX932" s="477"/>
      <c r="CDY932" s="477"/>
      <c r="CDZ932" s="477"/>
      <c r="CEA932" s="477"/>
      <c r="CEB932" s="477"/>
      <c r="CEC932" s="477"/>
      <c r="CED932" s="477"/>
      <c r="CEE932" s="477"/>
      <c r="CEF932" s="477"/>
      <c r="CEG932" s="477"/>
      <c r="CEH932" s="477"/>
      <c r="CEI932" s="477"/>
      <c r="CEJ932" s="477"/>
      <c r="CEK932" s="477"/>
      <c r="CEL932" s="477"/>
      <c r="CEM932" s="477"/>
      <c r="CEN932" s="477"/>
      <c r="CEO932" s="477"/>
      <c r="CEP932" s="477"/>
      <c r="CEQ932" s="477"/>
      <c r="CER932" s="477"/>
      <c r="CES932" s="477"/>
      <c r="CET932" s="477"/>
      <c r="CEU932" s="477"/>
      <c r="CEV932" s="477"/>
      <c r="CEW932" s="477"/>
      <c r="CEX932" s="477"/>
      <c r="CEY932" s="477"/>
      <c r="CEZ932" s="477"/>
      <c r="CFA932" s="477"/>
      <c r="CFB932" s="477"/>
      <c r="CFC932" s="477"/>
      <c r="CFD932" s="477"/>
      <c r="CFE932" s="477"/>
      <c r="CFF932" s="477"/>
      <c r="CFG932" s="477"/>
      <c r="CFH932" s="477"/>
      <c r="CFI932" s="477"/>
      <c r="CFJ932" s="477"/>
      <c r="CFK932" s="477"/>
      <c r="CFL932" s="477"/>
      <c r="CFM932" s="477"/>
      <c r="CFN932" s="477"/>
      <c r="CFO932" s="477"/>
      <c r="CFP932" s="477"/>
      <c r="CFQ932" s="477"/>
      <c r="CFR932" s="477"/>
      <c r="CFS932" s="477"/>
      <c r="CFT932" s="477"/>
      <c r="CFU932" s="477"/>
      <c r="CFV932" s="477"/>
      <c r="CFW932" s="477"/>
      <c r="CFX932" s="477"/>
      <c r="CFY932" s="477"/>
      <c r="CFZ932" s="477"/>
      <c r="CGA932" s="477"/>
      <c r="CGB932" s="477"/>
      <c r="CGC932" s="477"/>
      <c r="CGD932" s="477"/>
      <c r="CGE932" s="477"/>
      <c r="CGF932" s="477"/>
      <c r="CGG932" s="477"/>
      <c r="CGH932" s="477"/>
      <c r="CGI932" s="477"/>
      <c r="CGJ932" s="477"/>
      <c r="CGK932" s="477"/>
      <c r="CGL932" s="477"/>
      <c r="CGM932" s="477"/>
      <c r="CGN932" s="477"/>
      <c r="CGO932" s="477"/>
      <c r="CGP932" s="477"/>
      <c r="CGQ932" s="477"/>
      <c r="CGR932" s="477"/>
      <c r="CGS932" s="477"/>
      <c r="CGT932" s="477"/>
      <c r="CGU932" s="477"/>
      <c r="CGV932" s="477"/>
      <c r="CGW932" s="477"/>
      <c r="CGX932" s="477"/>
      <c r="CGY932" s="477"/>
      <c r="CGZ932" s="477"/>
      <c r="CHA932" s="477"/>
      <c r="CHB932" s="477"/>
      <c r="CHC932" s="477"/>
      <c r="CHD932" s="477"/>
      <c r="CHE932" s="477"/>
      <c r="CHF932" s="477"/>
      <c r="CHG932" s="477"/>
      <c r="CHH932" s="477"/>
      <c r="CHI932" s="477"/>
      <c r="CHJ932" s="477"/>
      <c r="CHK932" s="477"/>
      <c r="CHL932" s="477"/>
      <c r="CHM932" s="477"/>
      <c r="CHN932" s="477"/>
      <c r="CHO932" s="477"/>
      <c r="CHP932" s="477"/>
      <c r="CHQ932" s="477"/>
      <c r="CHR932" s="477"/>
      <c r="CHS932" s="477"/>
      <c r="CHT932" s="477"/>
      <c r="CHU932" s="477"/>
      <c r="CHV932" s="477"/>
      <c r="CHW932" s="477"/>
      <c r="CHX932" s="477"/>
      <c r="CHY932" s="477"/>
      <c r="CHZ932" s="477"/>
      <c r="CIA932" s="477"/>
      <c r="CIB932" s="477"/>
      <c r="CIC932" s="477"/>
      <c r="CID932" s="477"/>
      <c r="CIE932" s="477"/>
      <c r="CIF932" s="477"/>
      <c r="CIG932" s="477"/>
      <c r="CIH932" s="477"/>
      <c r="CII932" s="477"/>
      <c r="CIJ932" s="477"/>
      <c r="CIK932" s="477"/>
      <c r="CIL932" s="477"/>
      <c r="CIM932" s="477"/>
      <c r="CIN932" s="477"/>
      <c r="CIO932" s="477"/>
      <c r="CIP932" s="477"/>
      <c r="CIQ932" s="477"/>
      <c r="CIR932" s="477"/>
      <c r="CIS932" s="477"/>
      <c r="CIT932" s="477"/>
      <c r="CIU932" s="477"/>
      <c r="CIV932" s="477"/>
      <c r="CIW932" s="477"/>
      <c r="CIX932" s="477"/>
      <c r="CIY932" s="477"/>
      <c r="CIZ932" s="477"/>
      <c r="CJA932" s="477"/>
      <c r="CJB932" s="477"/>
      <c r="CJC932" s="477"/>
      <c r="CJD932" s="477"/>
      <c r="CJE932" s="477"/>
      <c r="CJF932" s="477"/>
      <c r="CJG932" s="477"/>
      <c r="CJH932" s="477"/>
      <c r="CJI932" s="477"/>
      <c r="CJJ932" s="477"/>
      <c r="CJK932" s="477"/>
      <c r="CJL932" s="477"/>
      <c r="CJM932" s="477"/>
      <c r="CJN932" s="477"/>
      <c r="CJO932" s="477"/>
      <c r="CJP932" s="477"/>
      <c r="CJQ932" s="477"/>
      <c r="CJR932" s="477"/>
      <c r="CJS932" s="477"/>
      <c r="CJT932" s="477"/>
      <c r="CJU932" s="477"/>
      <c r="CJV932" s="477"/>
      <c r="CJW932" s="477"/>
      <c r="CJX932" s="477"/>
      <c r="CJY932" s="477"/>
      <c r="CJZ932" s="477"/>
      <c r="CKA932" s="477"/>
      <c r="CKB932" s="477"/>
      <c r="CKC932" s="477"/>
      <c r="CKD932" s="477"/>
      <c r="CKE932" s="477"/>
      <c r="CKF932" s="477"/>
      <c r="CKG932" s="477"/>
      <c r="CKH932" s="477"/>
      <c r="CKI932" s="477"/>
      <c r="CKJ932" s="477"/>
      <c r="CKK932" s="477"/>
      <c r="CKL932" s="477"/>
      <c r="CKM932" s="477"/>
      <c r="CKN932" s="477"/>
      <c r="CKO932" s="477"/>
      <c r="CKP932" s="477"/>
      <c r="CKQ932" s="477"/>
      <c r="CKR932" s="477"/>
      <c r="CKS932" s="477"/>
      <c r="CKT932" s="477"/>
      <c r="CKU932" s="477"/>
      <c r="CKV932" s="477"/>
      <c r="CKW932" s="477"/>
      <c r="CKX932" s="477"/>
      <c r="CKY932" s="477"/>
      <c r="CKZ932" s="477"/>
      <c r="CLA932" s="477"/>
      <c r="CLB932" s="477"/>
      <c r="CLC932" s="477"/>
      <c r="CLD932" s="477"/>
      <c r="CLE932" s="477"/>
      <c r="CLF932" s="477"/>
      <c r="CLG932" s="477"/>
      <c r="CLH932" s="477"/>
      <c r="CLI932" s="477"/>
      <c r="CLJ932" s="477"/>
      <c r="CLK932" s="477"/>
      <c r="CLL932" s="477"/>
      <c r="CLM932" s="477"/>
      <c r="CLN932" s="477"/>
      <c r="CLO932" s="477"/>
      <c r="CLP932" s="477"/>
      <c r="CLQ932" s="477"/>
      <c r="CLR932" s="477"/>
      <c r="CLS932" s="477"/>
      <c r="CLT932" s="477"/>
      <c r="CLU932" s="477"/>
      <c r="CLV932" s="477"/>
      <c r="CLW932" s="477"/>
      <c r="CLX932" s="477"/>
      <c r="CLY932" s="477"/>
      <c r="CLZ932" s="477"/>
      <c r="CMA932" s="477"/>
      <c r="CMB932" s="477"/>
      <c r="CMC932" s="477"/>
      <c r="CMD932" s="477"/>
      <c r="CME932" s="477"/>
      <c r="CMF932" s="477"/>
      <c r="CMG932" s="477"/>
      <c r="CMH932" s="477"/>
      <c r="CMI932" s="477"/>
      <c r="CMJ932" s="477"/>
      <c r="CMK932" s="477"/>
      <c r="CML932" s="477"/>
      <c r="CMM932" s="477"/>
      <c r="CMN932" s="477"/>
      <c r="CMO932" s="477"/>
      <c r="CMP932" s="477"/>
      <c r="CMQ932" s="477"/>
      <c r="CMR932" s="477"/>
      <c r="CMS932" s="477"/>
      <c r="CMT932" s="477"/>
      <c r="CMU932" s="477"/>
      <c r="CMV932" s="477"/>
      <c r="CMW932" s="477"/>
      <c r="CMX932" s="477"/>
      <c r="CMY932" s="477"/>
      <c r="CMZ932" s="477"/>
      <c r="CNA932" s="477"/>
      <c r="CNB932" s="477"/>
      <c r="CNC932" s="477"/>
      <c r="CND932" s="477"/>
      <c r="CNE932" s="477"/>
      <c r="CNF932" s="477"/>
      <c r="CNG932" s="477"/>
      <c r="CNH932" s="477"/>
      <c r="CNI932" s="477"/>
      <c r="CNJ932" s="477"/>
      <c r="CNK932" s="477"/>
      <c r="CNL932" s="477"/>
      <c r="CNM932" s="477"/>
      <c r="CNN932" s="477"/>
      <c r="CNO932" s="477"/>
      <c r="CNP932" s="477"/>
      <c r="CNQ932" s="477"/>
      <c r="CNR932" s="477"/>
      <c r="CNS932" s="477"/>
      <c r="CNT932" s="477"/>
      <c r="CNU932" s="477"/>
      <c r="CNV932" s="477"/>
      <c r="CNW932" s="477"/>
      <c r="CNX932" s="477"/>
      <c r="CNY932" s="477"/>
      <c r="CNZ932" s="477"/>
      <c r="COA932" s="477"/>
      <c r="COB932" s="477"/>
      <c r="COC932" s="477"/>
      <c r="COD932" s="477"/>
      <c r="COE932" s="477"/>
      <c r="COF932" s="477"/>
      <c r="COG932" s="477"/>
      <c r="COH932" s="477"/>
      <c r="COI932" s="477"/>
      <c r="COJ932" s="477"/>
      <c r="COK932" s="477"/>
      <c r="COL932" s="477"/>
      <c r="COM932" s="477"/>
      <c r="CON932" s="477"/>
      <c r="COO932" s="477"/>
      <c r="COP932" s="477"/>
      <c r="COQ932" s="477"/>
      <c r="COR932" s="477"/>
      <c r="COS932" s="477"/>
      <c r="COT932" s="477"/>
      <c r="COU932" s="477"/>
      <c r="COV932" s="477"/>
      <c r="COW932" s="477"/>
      <c r="COX932" s="477"/>
      <c r="COY932" s="477"/>
      <c r="COZ932" s="477"/>
      <c r="CPA932" s="477"/>
      <c r="CPB932" s="477"/>
      <c r="CPC932" s="477"/>
      <c r="CPD932" s="477"/>
      <c r="CPE932" s="477"/>
      <c r="CPF932" s="477"/>
      <c r="CPG932" s="477"/>
      <c r="CPH932" s="477"/>
      <c r="CPI932" s="477"/>
      <c r="CPJ932" s="477"/>
      <c r="CPK932" s="477"/>
      <c r="CPL932" s="477"/>
      <c r="CPM932" s="477"/>
      <c r="CPN932" s="477"/>
      <c r="CPO932" s="477"/>
      <c r="CPP932" s="477"/>
      <c r="CPQ932" s="477"/>
      <c r="CPR932" s="477"/>
      <c r="CPS932" s="477"/>
      <c r="CPT932" s="477"/>
      <c r="CPU932" s="477"/>
      <c r="CPV932" s="477"/>
      <c r="CPW932" s="477"/>
      <c r="CPX932" s="477"/>
      <c r="CPY932" s="477"/>
      <c r="CPZ932" s="477"/>
      <c r="CQA932" s="477"/>
      <c r="CQB932" s="477"/>
      <c r="CQC932" s="477"/>
      <c r="CQD932" s="477"/>
      <c r="CQE932" s="477"/>
      <c r="CQF932" s="477"/>
      <c r="CQG932" s="477"/>
      <c r="CQH932" s="477"/>
      <c r="CQI932" s="477"/>
      <c r="CQJ932" s="477"/>
      <c r="CQK932" s="477"/>
      <c r="CQL932" s="477"/>
      <c r="CQM932" s="477"/>
      <c r="CQN932" s="477"/>
      <c r="CQO932" s="477"/>
      <c r="CQP932" s="477"/>
      <c r="CQQ932" s="477"/>
      <c r="CQR932" s="477"/>
      <c r="CQS932" s="477"/>
      <c r="CQT932" s="477"/>
      <c r="CQU932" s="477"/>
      <c r="CQV932" s="477"/>
      <c r="CQW932" s="477"/>
      <c r="CQX932" s="477"/>
      <c r="CQY932" s="477"/>
      <c r="CQZ932" s="477"/>
      <c r="CRA932" s="477"/>
      <c r="CRB932" s="477"/>
      <c r="CRC932" s="477"/>
      <c r="CRD932" s="477"/>
      <c r="CRE932" s="477"/>
      <c r="CRF932" s="477"/>
      <c r="CRG932" s="477"/>
      <c r="CRH932" s="477"/>
      <c r="CRI932" s="477"/>
      <c r="CRJ932" s="477"/>
      <c r="CRK932" s="477"/>
      <c r="CRL932" s="477"/>
      <c r="CRM932" s="477"/>
      <c r="CRN932" s="477"/>
      <c r="CRO932" s="477"/>
      <c r="CRP932" s="477"/>
      <c r="CRQ932" s="477"/>
      <c r="CRR932" s="477"/>
      <c r="CRS932" s="477"/>
      <c r="CRT932" s="477"/>
      <c r="CRU932" s="477"/>
      <c r="CRV932" s="477"/>
      <c r="CRW932" s="477"/>
      <c r="CRX932" s="477"/>
      <c r="CRY932" s="477"/>
      <c r="CRZ932" s="477"/>
      <c r="CSA932" s="477"/>
      <c r="CSB932" s="477"/>
      <c r="CSC932" s="477"/>
      <c r="CSD932" s="477"/>
      <c r="CSE932" s="477"/>
      <c r="CSF932" s="477"/>
      <c r="CSG932" s="477"/>
      <c r="CSH932" s="477"/>
      <c r="CSI932" s="477"/>
      <c r="CSJ932" s="477"/>
      <c r="CSK932" s="477"/>
      <c r="CSL932" s="477"/>
      <c r="CSM932" s="477"/>
      <c r="CSN932" s="477"/>
      <c r="CSO932" s="477"/>
      <c r="CSP932" s="477"/>
      <c r="CSQ932" s="477"/>
      <c r="CSR932" s="477"/>
      <c r="CSS932" s="477"/>
      <c r="CST932" s="477"/>
      <c r="CSU932" s="477"/>
      <c r="CSV932" s="477"/>
      <c r="CSW932" s="477"/>
      <c r="CSX932" s="477"/>
      <c r="CSY932" s="477"/>
      <c r="CSZ932" s="477"/>
      <c r="CTA932" s="477"/>
      <c r="CTB932" s="477"/>
      <c r="CTC932" s="477"/>
      <c r="CTD932" s="477"/>
      <c r="CTE932" s="477"/>
      <c r="CTF932" s="477"/>
      <c r="CTG932" s="477"/>
      <c r="CTH932" s="477"/>
      <c r="CTI932" s="477"/>
      <c r="CTJ932" s="477"/>
      <c r="CTK932" s="477"/>
      <c r="CTL932" s="477"/>
      <c r="CTM932" s="477"/>
      <c r="CTN932" s="477"/>
      <c r="CTO932" s="477"/>
      <c r="CTP932" s="477"/>
      <c r="CTQ932" s="477"/>
      <c r="CTR932" s="477"/>
      <c r="CTS932" s="477"/>
      <c r="CTT932" s="477"/>
      <c r="CTU932" s="477"/>
      <c r="CTV932" s="477"/>
      <c r="CTW932" s="477"/>
      <c r="CTX932" s="477"/>
      <c r="CTY932" s="477"/>
      <c r="CTZ932" s="477"/>
      <c r="CUA932" s="477"/>
      <c r="CUB932" s="477"/>
      <c r="CUC932" s="477"/>
      <c r="CUD932" s="477"/>
      <c r="CUE932" s="477"/>
      <c r="CUF932" s="477"/>
      <c r="CUG932" s="477"/>
      <c r="CUH932" s="477"/>
      <c r="CUI932" s="477"/>
      <c r="CUJ932" s="477"/>
      <c r="CUK932" s="477"/>
      <c r="CUL932" s="477"/>
      <c r="CUM932" s="477"/>
      <c r="CUN932" s="477"/>
      <c r="CUO932" s="477"/>
      <c r="CUP932" s="477"/>
      <c r="CUQ932" s="477"/>
      <c r="CUR932" s="477"/>
      <c r="CUS932" s="477"/>
      <c r="CUT932" s="477"/>
      <c r="CUU932" s="477"/>
      <c r="CUV932" s="477"/>
      <c r="CUW932" s="477"/>
      <c r="CUX932" s="477"/>
      <c r="CUY932" s="477"/>
      <c r="CUZ932" s="477"/>
      <c r="CVA932" s="477"/>
      <c r="CVB932" s="477"/>
      <c r="CVC932" s="477"/>
      <c r="CVD932" s="477"/>
      <c r="CVE932" s="477"/>
      <c r="CVF932" s="477"/>
      <c r="CVG932" s="477"/>
      <c r="CVH932" s="477"/>
      <c r="CVI932" s="477"/>
      <c r="CVJ932" s="477"/>
      <c r="CVK932" s="477"/>
      <c r="CVL932" s="477"/>
      <c r="CVM932" s="477"/>
      <c r="CVN932" s="477"/>
      <c r="CVO932" s="477"/>
      <c r="CVP932" s="477"/>
      <c r="CVQ932" s="477"/>
      <c r="CVR932" s="477"/>
      <c r="CVS932" s="477"/>
      <c r="CVT932" s="477"/>
      <c r="CVU932" s="477"/>
      <c r="CVV932" s="477"/>
      <c r="CVW932" s="477"/>
      <c r="CVX932" s="477"/>
      <c r="CVY932" s="477"/>
      <c r="CVZ932" s="477"/>
      <c r="CWA932" s="477"/>
      <c r="CWB932" s="477"/>
      <c r="CWC932" s="477"/>
      <c r="CWD932" s="477"/>
      <c r="CWE932" s="477"/>
      <c r="CWF932" s="477"/>
      <c r="CWG932" s="477"/>
      <c r="CWH932" s="477"/>
      <c r="CWI932" s="477"/>
      <c r="CWJ932" s="477"/>
      <c r="CWK932" s="477"/>
      <c r="CWL932" s="477"/>
      <c r="CWM932" s="477"/>
      <c r="CWN932" s="477"/>
      <c r="CWO932" s="477"/>
      <c r="CWP932" s="477"/>
      <c r="CWQ932" s="477"/>
      <c r="CWR932" s="477"/>
      <c r="CWS932" s="477"/>
      <c r="CWT932" s="477"/>
      <c r="CWU932" s="477"/>
      <c r="CWV932" s="477"/>
      <c r="CWW932" s="477"/>
      <c r="CWX932" s="477"/>
      <c r="CWY932" s="477"/>
      <c r="CWZ932" s="477"/>
      <c r="CXA932" s="477"/>
      <c r="CXB932" s="477"/>
      <c r="CXC932" s="477"/>
      <c r="CXD932" s="477"/>
      <c r="CXE932" s="477"/>
      <c r="CXF932" s="477"/>
      <c r="CXG932" s="477"/>
      <c r="CXH932" s="477"/>
      <c r="CXI932" s="477"/>
      <c r="CXJ932" s="477"/>
      <c r="CXK932" s="477"/>
      <c r="CXL932" s="477"/>
      <c r="CXM932" s="477"/>
      <c r="CXN932" s="477"/>
      <c r="CXO932" s="477"/>
      <c r="CXP932" s="477"/>
      <c r="CXQ932" s="477"/>
      <c r="CXR932" s="477"/>
      <c r="CXS932" s="477"/>
      <c r="CXT932" s="477"/>
      <c r="CXU932" s="477"/>
      <c r="CXV932" s="477"/>
      <c r="CXW932" s="477"/>
      <c r="CXX932" s="477"/>
      <c r="CXY932" s="477"/>
      <c r="CXZ932" s="477"/>
      <c r="CYA932" s="477"/>
      <c r="CYB932" s="477"/>
      <c r="CYC932" s="477"/>
      <c r="CYD932" s="477"/>
      <c r="CYE932" s="477"/>
      <c r="CYF932" s="477"/>
      <c r="CYG932" s="477"/>
      <c r="CYH932" s="477"/>
      <c r="CYI932" s="477"/>
      <c r="CYJ932" s="477"/>
      <c r="CYK932" s="477"/>
      <c r="CYL932" s="477"/>
      <c r="CYM932" s="477"/>
      <c r="CYN932" s="477"/>
      <c r="CYO932" s="477"/>
      <c r="CYP932" s="477"/>
      <c r="CYQ932" s="477"/>
      <c r="CYR932" s="477"/>
      <c r="CYS932" s="477"/>
      <c r="CYT932" s="477"/>
      <c r="CYU932" s="477"/>
      <c r="CYV932" s="477"/>
      <c r="CYW932" s="477"/>
      <c r="CYX932" s="477"/>
      <c r="CYY932" s="477"/>
      <c r="CYZ932" s="477"/>
      <c r="CZA932" s="477"/>
      <c r="CZB932" s="477"/>
      <c r="CZC932" s="477"/>
      <c r="CZD932" s="477"/>
      <c r="CZE932" s="477"/>
      <c r="CZF932" s="477"/>
      <c r="CZG932" s="477"/>
      <c r="CZH932" s="477"/>
      <c r="CZI932" s="477"/>
      <c r="CZJ932" s="477"/>
      <c r="CZK932" s="477"/>
      <c r="CZL932" s="477"/>
      <c r="CZM932" s="477"/>
      <c r="CZN932" s="477"/>
      <c r="CZO932" s="477"/>
      <c r="CZP932" s="477"/>
      <c r="CZQ932" s="477"/>
      <c r="CZR932" s="477"/>
      <c r="CZS932" s="477"/>
      <c r="CZT932" s="477"/>
      <c r="CZU932" s="477"/>
      <c r="CZV932" s="477"/>
      <c r="CZW932" s="477"/>
      <c r="CZX932" s="477"/>
      <c r="CZY932" s="477"/>
      <c r="CZZ932" s="477"/>
      <c r="DAA932" s="477"/>
      <c r="DAB932" s="477"/>
      <c r="DAC932" s="477"/>
      <c r="DAD932" s="477"/>
      <c r="DAE932" s="477"/>
      <c r="DAF932" s="477"/>
      <c r="DAG932" s="477"/>
      <c r="DAH932" s="477"/>
      <c r="DAI932" s="477"/>
      <c r="DAJ932" s="477"/>
      <c r="DAK932" s="477"/>
      <c r="DAL932" s="477"/>
      <c r="DAM932" s="477"/>
      <c r="DAN932" s="477"/>
      <c r="DAO932" s="477"/>
      <c r="DAP932" s="477"/>
      <c r="DAQ932" s="477"/>
      <c r="DAR932" s="477"/>
      <c r="DAS932" s="477"/>
      <c r="DAT932" s="477"/>
      <c r="DAU932" s="477"/>
      <c r="DAV932" s="477"/>
      <c r="DAW932" s="477"/>
      <c r="DAX932" s="477"/>
      <c r="DAY932" s="477"/>
      <c r="DAZ932" s="477"/>
      <c r="DBA932" s="477"/>
      <c r="DBB932" s="477"/>
      <c r="DBC932" s="477"/>
      <c r="DBD932" s="477"/>
      <c r="DBE932" s="477"/>
      <c r="DBF932" s="477"/>
      <c r="DBG932" s="477"/>
      <c r="DBH932" s="477"/>
      <c r="DBI932" s="477"/>
      <c r="DBJ932" s="477"/>
      <c r="DBK932" s="477"/>
      <c r="DBL932" s="477"/>
      <c r="DBM932" s="477"/>
      <c r="DBN932" s="477"/>
      <c r="DBO932" s="477"/>
      <c r="DBP932" s="477"/>
      <c r="DBQ932" s="477"/>
      <c r="DBR932" s="477"/>
      <c r="DBS932" s="477"/>
      <c r="DBT932" s="477"/>
      <c r="DBU932" s="477"/>
      <c r="DBV932" s="477"/>
      <c r="DBW932" s="477"/>
      <c r="DBX932" s="477"/>
      <c r="DBY932" s="477"/>
      <c r="DBZ932" s="477"/>
      <c r="DCA932" s="477"/>
      <c r="DCB932" s="477"/>
      <c r="DCC932" s="477"/>
      <c r="DCD932" s="477"/>
      <c r="DCE932" s="477"/>
      <c r="DCF932" s="477"/>
      <c r="DCG932" s="477"/>
      <c r="DCH932" s="477"/>
      <c r="DCI932" s="477"/>
      <c r="DCJ932" s="477"/>
      <c r="DCK932" s="477"/>
      <c r="DCL932" s="477"/>
      <c r="DCM932" s="477"/>
      <c r="DCN932" s="477"/>
      <c r="DCO932" s="477"/>
      <c r="DCP932" s="477"/>
      <c r="DCQ932" s="477"/>
      <c r="DCR932" s="477"/>
      <c r="DCS932" s="477"/>
      <c r="DCT932" s="477"/>
      <c r="DCU932" s="477"/>
      <c r="DCV932" s="477"/>
      <c r="DCW932" s="477"/>
      <c r="DCX932" s="477"/>
      <c r="DCY932" s="477"/>
      <c r="DCZ932" s="477"/>
      <c r="DDA932" s="477"/>
      <c r="DDB932" s="477"/>
      <c r="DDC932" s="477"/>
      <c r="DDD932" s="477"/>
      <c r="DDE932" s="477"/>
      <c r="DDF932" s="477"/>
      <c r="DDG932" s="477"/>
      <c r="DDH932" s="477"/>
      <c r="DDI932" s="477"/>
      <c r="DDJ932" s="477"/>
      <c r="DDK932" s="477"/>
      <c r="DDL932" s="477"/>
      <c r="DDM932" s="477"/>
      <c r="DDN932" s="477"/>
      <c r="DDO932" s="477"/>
      <c r="DDP932" s="477"/>
      <c r="DDQ932" s="477"/>
      <c r="DDR932" s="477"/>
      <c r="DDS932" s="477"/>
      <c r="DDT932" s="477"/>
      <c r="DDU932" s="477"/>
      <c r="DDV932" s="477"/>
      <c r="DDW932" s="477"/>
      <c r="DDX932" s="477"/>
      <c r="DDY932" s="477"/>
      <c r="DDZ932" s="477"/>
      <c r="DEA932" s="477"/>
      <c r="DEB932" s="477"/>
      <c r="DEC932" s="477"/>
      <c r="DED932" s="477"/>
      <c r="DEE932" s="477"/>
      <c r="DEF932" s="477"/>
      <c r="DEG932" s="477"/>
      <c r="DEH932" s="477"/>
      <c r="DEI932" s="477"/>
      <c r="DEJ932" s="477"/>
      <c r="DEK932" s="477"/>
      <c r="DEL932" s="477"/>
      <c r="DEM932" s="477"/>
      <c r="DEN932" s="477"/>
      <c r="DEO932" s="477"/>
      <c r="DEP932" s="477"/>
      <c r="DEQ932" s="477"/>
      <c r="DER932" s="477"/>
      <c r="DES932" s="477"/>
      <c r="DET932" s="477"/>
      <c r="DEU932" s="477"/>
      <c r="DEV932" s="477"/>
      <c r="DEW932" s="477"/>
      <c r="DEX932" s="477"/>
      <c r="DEY932" s="477"/>
      <c r="DEZ932" s="477"/>
      <c r="DFA932" s="477"/>
      <c r="DFB932" s="477"/>
      <c r="DFC932" s="477"/>
      <c r="DFD932" s="477"/>
      <c r="DFE932" s="477"/>
      <c r="DFF932" s="477"/>
      <c r="DFG932" s="477"/>
      <c r="DFH932" s="477"/>
      <c r="DFI932" s="477"/>
      <c r="DFJ932" s="477"/>
      <c r="DFK932" s="477"/>
      <c r="DFL932" s="477"/>
      <c r="DFM932" s="477"/>
      <c r="DFN932" s="477"/>
      <c r="DFO932" s="477"/>
      <c r="DFP932" s="477"/>
      <c r="DFQ932" s="477"/>
      <c r="DFR932" s="477"/>
      <c r="DFS932" s="477"/>
      <c r="DFT932" s="477"/>
      <c r="DFU932" s="477"/>
      <c r="DFV932" s="477"/>
      <c r="DFW932" s="477"/>
      <c r="DFX932" s="477"/>
      <c r="DFY932" s="477"/>
      <c r="DFZ932" s="477"/>
      <c r="DGA932" s="477"/>
      <c r="DGB932" s="477"/>
      <c r="DGC932" s="477"/>
      <c r="DGD932" s="477"/>
      <c r="DGE932" s="477"/>
      <c r="DGF932" s="477"/>
      <c r="DGG932" s="477"/>
      <c r="DGH932" s="477"/>
      <c r="DGI932" s="477"/>
      <c r="DGJ932" s="477"/>
      <c r="DGK932" s="477"/>
      <c r="DGL932" s="477"/>
      <c r="DGM932" s="477"/>
      <c r="DGN932" s="477"/>
      <c r="DGO932" s="477"/>
      <c r="DGP932" s="477"/>
      <c r="DGQ932" s="477"/>
      <c r="DGR932" s="477"/>
      <c r="DGS932" s="477"/>
      <c r="DGT932" s="477"/>
      <c r="DGU932" s="477"/>
      <c r="DGV932" s="477"/>
      <c r="DGW932" s="477"/>
      <c r="DGX932" s="477"/>
      <c r="DGY932" s="477"/>
      <c r="DGZ932" s="477"/>
      <c r="DHA932" s="477"/>
      <c r="DHB932" s="477"/>
      <c r="DHC932" s="477"/>
      <c r="DHD932" s="477"/>
      <c r="DHE932" s="477"/>
      <c r="DHF932" s="477"/>
      <c r="DHG932" s="477"/>
      <c r="DHH932" s="477"/>
      <c r="DHI932" s="477"/>
      <c r="DHJ932" s="477"/>
      <c r="DHK932" s="477"/>
      <c r="DHL932" s="477"/>
      <c r="DHM932" s="477"/>
      <c r="DHN932" s="477"/>
      <c r="DHO932" s="477"/>
      <c r="DHP932" s="477"/>
      <c r="DHQ932" s="477"/>
      <c r="DHR932" s="477"/>
      <c r="DHS932" s="477"/>
      <c r="DHT932" s="477"/>
      <c r="DHU932" s="477"/>
      <c r="DHV932" s="477"/>
      <c r="DHW932" s="477"/>
      <c r="DHX932" s="477"/>
      <c r="DHY932" s="477"/>
      <c r="DHZ932" s="477"/>
      <c r="DIA932" s="477"/>
      <c r="DIB932" s="477"/>
      <c r="DIC932" s="477"/>
      <c r="DID932" s="477"/>
      <c r="DIE932" s="477"/>
      <c r="DIF932" s="477"/>
      <c r="DIG932" s="477"/>
      <c r="DIH932" s="477"/>
      <c r="DII932" s="477"/>
      <c r="DIJ932" s="477"/>
      <c r="DIK932" s="477"/>
      <c r="DIL932" s="477"/>
      <c r="DIM932" s="477"/>
      <c r="DIN932" s="477"/>
      <c r="DIO932" s="477"/>
      <c r="DIP932" s="477"/>
      <c r="DIQ932" s="477"/>
      <c r="DIR932" s="477"/>
      <c r="DIS932" s="477"/>
      <c r="DIT932" s="477"/>
      <c r="DIU932" s="477"/>
      <c r="DIV932" s="477"/>
      <c r="DIW932" s="477"/>
      <c r="DIX932" s="477"/>
      <c r="DIY932" s="477"/>
      <c r="DIZ932" s="477"/>
      <c r="DJA932" s="477"/>
      <c r="DJB932" s="477"/>
      <c r="DJC932" s="477"/>
      <c r="DJD932" s="477"/>
      <c r="DJE932" s="477"/>
      <c r="DJF932" s="477"/>
      <c r="DJG932" s="477"/>
      <c r="DJH932" s="477"/>
      <c r="DJI932" s="477"/>
      <c r="DJJ932" s="477"/>
      <c r="DJK932" s="477"/>
      <c r="DJL932" s="477"/>
      <c r="DJM932" s="477"/>
      <c r="DJN932" s="477"/>
      <c r="DJO932" s="477"/>
      <c r="DJP932" s="477"/>
      <c r="DJQ932" s="477"/>
      <c r="DJR932" s="477"/>
      <c r="DJS932" s="477"/>
      <c r="DJT932" s="477"/>
      <c r="DJU932" s="477"/>
      <c r="DJV932" s="477"/>
      <c r="DJW932" s="477"/>
      <c r="DJX932" s="477"/>
      <c r="DJY932" s="477"/>
      <c r="DJZ932" s="477"/>
      <c r="DKA932" s="477"/>
      <c r="DKB932" s="477"/>
      <c r="DKC932" s="477"/>
      <c r="DKD932" s="477"/>
      <c r="DKE932" s="477"/>
      <c r="DKF932" s="477"/>
      <c r="DKG932" s="477"/>
      <c r="DKH932" s="477"/>
      <c r="DKI932" s="477"/>
      <c r="DKJ932" s="477"/>
      <c r="DKK932" s="477"/>
      <c r="DKL932" s="477"/>
      <c r="DKM932" s="477"/>
      <c r="DKN932" s="477"/>
      <c r="DKO932" s="477"/>
      <c r="DKP932" s="477"/>
      <c r="DKQ932" s="477"/>
      <c r="DKR932" s="477"/>
      <c r="DKS932" s="477"/>
      <c r="DKT932" s="477"/>
      <c r="DKU932" s="477"/>
      <c r="DKV932" s="477"/>
      <c r="DKW932" s="477"/>
      <c r="DKX932" s="477"/>
      <c r="DKY932" s="477"/>
      <c r="DKZ932" s="477"/>
      <c r="DLA932" s="477"/>
      <c r="DLB932" s="477"/>
      <c r="DLC932" s="477"/>
      <c r="DLD932" s="477"/>
      <c r="DLE932" s="477"/>
      <c r="DLF932" s="477"/>
      <c r="DLG932" s="477"/>
      <c r="DLH932" s="477"/>
      <c r="DLI932" s="477"/>
      <c r="DLJ932" s="477"/>
      <c r="DLK932" s="477"/>
      <c r="DLL932" s="477"/>
      <c r="DLM932" s="477"/>
      <c r="DLN932" s="477"/>
      <c r="DLO932" s="477"/>
      <c r="DLP932" s="477"/>
      <c r="DLQ932" s="477"/>
      <c r="DLR932" s="477"/>
      <c r="DLS932" s="477"/>
      <c r="DLT932" s="477"/>
      <c r="DLU932" s="477"/>
      <c r="DLV932" s="477"/>
      <c r="DLW932" s="477"/>
      <c r="DLX932" s="477"/>
      <c r="DLY932" s="477"/>
      <c r="DLZ932" s="477"/>
      <c r="DMA932" s="477"/>
      <c r="DMB932" s="477"/>
      <c r="DMC932" s="477"/>
      <c r="DMD932" s="477"/>
      <c r="DME932" s="477"/>
      <c r="DMF932" s="477"/>
      <c r="DMG932" s="477"/>
      <c r="DMH932" s="477"/>
      <c r="DMI932" s="477"/>
      <c r="DMJ932" s="477"/>
      <c r="DMK932" s="477"/>
      <c r="DML932" s="477"/>
      <c r="DMM932" s="477"/>
      <c r="DMN932" s="477"/>
      <c r="DMO932" s="477"/>
      <c r="DMP932" s="477"/>
      <c r="DMQ932" s="477"/>
      <c r="DMR932" s="477"/>
      <c r="DMS932" s="477"/>
      <c r="DMT932" s="477"/>
      <c r="DMU932" s="477"/>
      <c r="DMV932" s="477"/>
      <c r="DMW932" s="477"/>
      <c r="DMX932" s="477"/>
      <c r="DMY932" s="477"/>
      <c r="DMZ932" s="477"/>
      <c r="DNA932" s="477"/>
      <c r="DNB932" s="477"/>
      <c r="DNC932" s="477"/>
      <c r="DND932" s="477"/>
      <c r="DNE932" s="477"/>
      <c r="DNF932" s="477"/>
      <c r="DNG932" s="477"/>
      <c r="DNH932" s="477"/>
      <c r="DNI932" s="477"/>
      <c r="DNJ932" s="477"/>
      <c r="DNK932" s="477"/>
      <c r="DNL932" s="477"/>
      <c r="DNM932" s="477"/>
      <c r="DNN932" s="477"/>
      <c r="DNO932" s="477"/>
      <c r="DNP932" s="477"/>
      <c r="DNQ932" s="477"/>
      <c r="DNR932" s="477"/>
      <c r="DNS932" s="477"/>
      <c r="DNT932" s="477"/>
      <c r="DNU932" s="477"/>
      <c r="DNV932" s="477"/>
      <c r="DNW932" s="477"/>
      <c r="DNX932" s="477"/>
      <c r="DNY932" s="477"/>
      <c r="DNZ932" s="477"/>
      <c r="DOA932" s="477"/>
      <c r="DOB932" s="477"/>
      <c r="DOC932" s="477"/>
      <c r="DOD932" s="477"/>
      <c r="DOE932" s="477"/>
      <c r="DOF932" s="477"/>
      <c r="DOG932" s="477"/>
      <c r="DOH932" s="477"/>
      <c r="DOI932" s="477"/>
      <c r="DOJ932" s="477"/>
      <c r="DOK932" s="477"/>
      <c r="DOL932" s="477"/>
      <c r="DOM932" s="477"/>
      <c r="DON932" s="477"/>
      <c r="DOO932" s="477"/>
      <c r="DOP932" s="477"/>
      <c r="DOQ932" s="477"/>
      <c r="DOR932" s="477"/>
      <c r="DOS932" s="477"/>
      <c r="DOT932" s="477"/>
      <c r="DOU932" s="477"/>
      <c r="DOV932" s="477"/>
      <c r="DOW932" s="477"/>
      <c r="DOX932" s="477"/>
      <c r="DOY932" s="477"/>
      <c r="DOZ932" s="477"/>
      <c r="DPA932" s="477"/>
      <c r="DPB932" s="477"/>
      <c r="DPC932" s="477"/>
      <c r="DPD932" s="477"/>
      <c r="DPE932" s="477"/>
      <c r="DPF932" s="477"/>
      <c r="DPG932" s="477"/>
      <c r="DPH932" s="477"/>
      <c r="DPI932" s="477"/>
      <c r="DPJ932" s="477"/>
      <c r="DPK932" s="477"/>
      <c r="DPL932" s="477"/>
      <c r="DPM932" s="477"/>
      <c r="DPN932" s="477"/>
      <c r="DPO932" s="477"/>
      <c r="DPP932" s="477"/>
      <c r="DPQ932" s="477"/>
      <c r="DPR932" s="477"/>
      <c r="DPS932" s="477"/>
      <c r="DPT932" s="477"/>
      <c r="DPU932" s="477"/>
      <c r="DPV932" s="477"/>
      <c r="DPW932" s="477"/>
      <c r="DPX932" s="477"/>
      <c r="DPY932" s="477"/>
      <c r="DPZ932" s="477"/>
      <c r="DQA932" s="477"/>
      <c r="DQB932" s="477"/>
      <c r="DQC932" s="477"/>
      <c r="DQD932" s="477"/>
      <c r="DQE932" s="477"/>
      <c r="DQF932" s="477"/>
      <c r="DQG932" s="477"/>
      <c r="DQH932" s="477"/>
      <c r="DQI932" s="477"/>
      <c r="DQJ932" s="477"/>
      <c r="DQK932" s="477"/>
      <c r="DQL932" s="477"/>
      <c r="DQM932" s="477"/>
      <c r="DQN932" s="477"/>
      <c r="DQO932" s="477"/>
      <c r="DQP932" s="477"/>
      <c r="DQQ932" s="477"/>
      <c r="DQR932" s="477"/>
      <c r="DQS932" s="477"/>
      <c r="DQT932" s="477"/>
      <c r="DQU932" s="477"/>
      <c r="DQV932" s="477"/>
      <c r="DQW932" s="477"/>
      <c r="DQX932" s="477"/>
      <c r="DQY932" s="477"/>
      <c r="DQZ932" s="477"/>
      <c r="DRA932" s="477"/>
      <c r="DRB932" s="477"/>
      <c r="DRC932" s="477"/>
      <c r="DRD932" s="477"/>
      <c r="DRE932" s="477"/>
      <c r="DRF932" s="477"/>
      <c r="DRG932" s="477"/>
      <c r="DRH932" s="477"/>
      <c r="DRI932" s="477"/>
      <c r="DRJ932" s="477"/>
      <c r="DRK932" s="477"/>
      <c r="DRL932" s="477"/>
      <c r="DRM932" s="477"/>
      <c r="DRN932" s="477"/>
      <c r="DRO932" s="477"/>
      <c r="DRP932" s="477"/>
      <c r="DRQ932" s="477"/>
      <c r="DRR932" s="477"/>
      <c r="DRS932" s="477"/>
      <c r="DRT932" s="477"/>
      <c r="DRU932" s="477"/>
      <c r="DRV932" s="477"/>
      <c r="DRW932" s="477"/>
      <c r="DRX932" s="477"/>
      <c r="DRY932" s="477"/>
      <c r="DRZ932" s="477"/>
      <c r="DSA932" s="477"/>
      <c r="DSB932" s="477"/>
      <c r="DSC932" s="477"/>
      <c r="DSD932" s="477"/>
      <c r="DSE932" s="477"/>
      <c r="DSF932" s="477"/>
      <c r="DSG932" s="477"/>
      <c r="DSH932" s="477"/>
      <c r="DSI932" s="477"/>
      <c r="DSJ932" s="477"/>
      <c r="DSK932" s="477"/>
      <c r="DSL932" s="477"/>
      <c r="DSM932" s="477"/>
      <c r="DSN932" s="477"/>
      <c r="DSO932" s="477"/>
      <c r="DSP932" s="477"/>
      <c r="DSQ932" s="477"/>
      <c r="DSR932" s="477"/>
      <c r="DSS932" s="477"/>
      <c r="DST932" s="477"/>
      <c r="DSU932" s="477"/>
      <c r="DSV932" s="477"/>
      <c r="DSW932" s="477"/>
      <c r="DSX932" s="477"/>
      <c r="DSY932" s="477"/>
      <c r="DSZ932" s="477"/>
      <c r="DTA932" s="477"/>
      <c r="DTB932" s="477"/>
      <c r="DTC932" s="477"/>
      <c r="DTD932" s="477"/>
      <c r="DTE932" s="477"/>
      <c r="DTF932" s="477"/>
      <c r="DTG932" s="477"/>
      <c r="DTH932" s="477"/>
      <c r="DTI932" s="477"/>
      <c r="DTJ932" s="477"/>
      <c r="DTK932" s="477"/>
      <c r="DTL932" s="477"/>
      <c r="DTM932" s="477"/>
      <c r="DTN932" s="477"/>
      <c r="DTO932" s="477"/>
      <c r="DTP932" s="477"/>
      <c r="DTQ932" s="477"/>
      <c r="DTR932" s="477"/>
      <c r="DTS932" s="477"/>
      <c r="DTT932" s="477"/>
      <c r="DTU932" s="477"/>
      <c r="DTV932" s="477"/>
      <c r="DTW932" s="477"/>
      <c r="DTX932" s="477"/>
      <c r="DTY932" s="477"/>
      <c r="DTZ932" s="477"/>
      <c r="DUA932" s="477"/>
      <c r="DUB932" s="477"/>
      <c r="DUC932" s="477"/>
      <c r="DUD932" s="477"/>
      <c r="DUE932" s="477"/>
      <c r="DUF932" s="477"/>
      <c r="DUG932" s="477"/>
      <c r="DUH932" s="477"/>
      <c r="DUI932" s="477"/>
      <c r="DUJ932" s="477"/>
      <c r="DUK932" s="477"/>
      <c r="DUL932" s="477"/>
      <c r="DUM932" s="477"/>
      <c r="DUN932" s="477"/>
      <c r="DUO932" s="477"/>
      <c r="DUP932" s="477"/>
      <c r="DUQ932" s="477"/>
      <c r="DUR932" s="477"/>
      <c r="DUS932" s="477"/>
      <c r="DUT932" s="477"/>
      <c r="DUU932" s="477"/>
      <c r="DUV932" s="477"/>
      <c r="DUW932" s="477"/>
      <c r="DUX932" s="477"/>
      <c r="DUY932" s="477"/>
      <c r="DUZ932" s="477"/>
      <c r="DVA932" s="477"/>
      <c r="DVB932" s="477"/>
      <c r="DVC932" s="477"/>
      <c r="DVD932" s="477"/>
      <c r="DVE932" s="477"/>
      <c r="DVF932" s="477"/>
      <c r="DVG932" s="477"/>
      <c r="DVH932" s="477"/>
      <c r="DVI932" s="477"/>
      <c r="DVJ932" s="477"/>
      <c r="DVK932" s="477"/>
      <c r="DVL932" s="477"/>
      <c r="DVM932" s="477"/>
      <c r="DVN932" s="477"/>
      <c r="DVO932" s="477"/>
      <c r="DVP932" s="477"/>
      <c r="DVQ932" s="477"/>
      <c r="DVR932" s="477"/>
      <c r="DVS932" s="477"/>
      <c r="DVT932" s="477"/>
      <c r="DVU932" s="477"/>
      <c r="DVV932" s="477"/>
      <c r="DVW932" s="477"/>
      <c r="DVX932" s="477"/>
      <c r="DVY932" s="477"/>
      <c r="DVZ932" s="477"/>
      <c r="DWA932" s="477"/>
      <c r="DWB932" s="477"/>
      <c r="DWC932" s="477"/>
      <c r="DWD932" s="477"/>
      <c r="DWE932" s="477"/>
      <c r="DWF932" s="477"/>
      <c r="DWG932" s="477"/>
      <c r="DWH932" s="477"/>
      <c r="DWI932" s="477"/>
      <c r="DWJ932" s="477"/>
      <c r="DWK932" s="477"/>
      <c r="DWL932" s="477"/>
      <c r="DWM932" s="477"/>
      <c r="DWN932" s="477"/>
      <c r="DWO932" s="477"/>
      <c r="DWP932" s="477"/>
      <c r="DWQ932" s="477"/>
      <c r="DWR932" s="477"/>
      <c r="DWS932" s="477"/>
      <c r="DWT932" s="477"/>
      <c r="DWU932" s="477"/>
      <c r="DWV932" s="477"/>
      <c r="DWW932" s="477"/>
      <c r="DWX932" s="477"/>
      <c r="DWY932" s="477"/>
      <c r="DWZ932" s="477"/>
      <c r="DXA932" s="477"/>
      <c r="DXB932" s="477"/>
      <c r="DXC932" s="477"/>
      <c r="DXD932" s="477"/>
      <c r="DXE932" s="477"/>
      <c r="DXF932" s="477"/>
      <c r="DXG932" s="477"/>
      <c r="DXH932" s="477"/>
      <c r="DXI932" s="477"/>
      <c r="DXJ932" s="477"/>
      <c r="DXK932" s="477"/>
      <c r="DXL932" s="477"/>
      <c r="DXM932" s="477"/>
      <c r="DXN932" s="477"/>
      <c r="DXO932" s="477"/>
      <c r="DXP932" s="477"/>
      <c r="DXQ932" s="477"/>
      <c r="DXR932" s="477"/>
      <c r="DXS932" s="477"/>
      <c r="DXT932" s="477"/>
      <c r="DXU932" s="477"/>
      <c r="DXV932" s="477"/>
      <c r="DXW932" s="477"/>
      <c r="DXX932" s="477"/>
      <c r="DXY932" s="477"/>
      <c r="DXZ932" s="477"/>
      <c r="DYA932" s="477"/>
      <c r="DYB932" s="477"/>
      <c r="DYC932" s="477"/>
      <c r="DYD932" s="477"/>
      <c r="DYE932" s="477"/>
      <c r="DYF932" s="477"/>
      <c r="DYG932" s="477"/>
      <c r="DYH932" s="477"/>
      <c r="DYI932" s="477"/>
      <c r="DYJ932" s="477"/>
      <c r="DYK932" s="477"/>
      <c r="DYL932" s="477"/>
      <c r="DYM932" s="477"/>
      <c r="DYN932" s="477"/>
      <c r="DYO932" s="477"/>
      <c r="DYP932" s="477"/>
      <c r="DYQ932" s="477"/>
      <c r="DYR932" s="477"/>
      <c r="DYS932" s="477"/>
      <c r="DYT932" s="477"/>
      <c r="DYU932" s="477"/>
      <c r="DYV932" s="477"/>
      <c r="DYW932" s="477"/>
      <c r="DYX932" s="477"/>
      <c r="DYY932" s="477"/>
      <c r="DYZ932" s="477"/>
      <c r="DZA932" s="477"/>
      <c r="DZB932" s="477"/>
      <c r="DZC932" s="477"/>
      <c r="DZD932" s="477"/>
      <c r="DZE932" s="477"/>
      <c r="DZF932" s="477"/>
      <c r="DZG932" s="477"/>
      <c r="DZH932" s="477"/>
      <c r="DZI932" s="477"/>
      <c r="DZJ932" s="477"/>
      <c r="DZK932" s="477"/>
      <c r="DZL932" s="477"/>
      <c r="DZM932" s="477"/>
      <c r="DZN932" s="477"/>
      <c r="DZO932" s="477"/>
      <c r="DZP932" s="477"/>
      <c r="DZQ932" s="477"/>
      <c r="DZR932" s="477"/>
      <c r="DZS932" s="477"/>
      <c r="DZT932" s="477"/>
      <c r="DZU932" s="477"/>
      <c r="DZV932" s="477"/>
      <c r="DZW932" s="477"/>
      <c r="DZX932" s="477"/>
      <c r="DZY932" s="477"/>
      <c r="DZZ932" s="477"/>
      <c r="EAA932" s="477"/>
      <c r="EAB932" s="477"/>
      <c r="EAC932" s="477"/>
      <c r="EAD932" s="477"/>
      <c r="EAE932" s="477"/>
      <c r="EAF932" s="477"/>
      <c r="EAG932" s="477"/>
      <c r="EAH932" s="477"/>
      <c r="EAI932" s="477"/>
      <c r="EAJ932" s="477"/>
      <c r="EAK932" s="477"/>
      <c r="EAL932" s="477"/>
      <c r="EAM932" s="477"/>
      <c r="EAN932" s="477"/>
      <c r="EAO932" s="477"/>
      <c r="EAP932" s="477"/>
      <c r="EAQ932" s="477"/>
      <c r="EAR932" s="477"/>
      <c r="EAS932" s="477"/>
      <c r="EAT932" s="477"/>
      <c r="EAU932" s="477"/>
      <c r="EAV932" s="477"/>
      <c r="EAW932" s="477"/>
      <c r="EAX932" s="477"/>
      <c r="EAY932" s="477"/>
      <c r="EAZ932" s="477"/>
      <c r="EBA932" s="477"/>
      <c r="EBB932" s="477"/>
      <c r="EBC932" s="477"/>
      <c r="EBD932" s="477"/>
      <c r="EBE932" s="477"/>
      <c r="EBF932" s="477"/>
      <c r="EBG932" s="477"/>
      <c r="EBH932" s="477"/>
      <c r="EBI932" s="477"/>
      <c r="EBJ932" s="477"/>
      <c r="EBK932" s="477"/>
      <c r="EBL932" s="477"/>
      <c r="EBM932" s="477"/>
      <c r="EBN932" s="477"/>
      <c r="EBO932" s="477"/>
      <c r="EBP932" s="477"/>
      <c r="EBQ932" s="477"/>
      <c r="EBR932" s="477"/>
      <c r="EBS932" s="477"/>
      <c r="EBT932" s="477"/>
      <c r="EBU932" s="477"/>
      <c r="EBV932" s="477"/>
      <c r="EBW932" s="477"/>
      <c r="EBX932" s="477"/>
      <c r="EBY932" s="477"/>
      <c r="EBZ932" s="477"/>
      <c r="ECA932" s="477"/>
      <c r="ECB932" s="477"/>
      <c r="ECC932" s="477"/>
      <c r="ECD932" s="477"/>
      <c r="ECE932" s="477"/>
      <c r="ECF932" s="477"/>
      <c r="ECG932" s="477"/>
      <c r="ECH932" s="477"/>
      <c r="ECI932" s="477"/>
      <c r="ECJ932" s="477"/>
      <c r="ECK932" s="477"/>
      <c r="ECL932" s="477"/>
      <c r="ECM932" s="477"/>
      <c r="ECN932" s="477"/>
      <c r="ECO932" s="477"/>
      <c r="ECP932" s="477"/>
      <c r="ECQ932" s="477"/>
      <c r="ECR932" s="477"/>
      <c r="ECS932" s="477"/>
      <c r="ECT932" s="477"/>
      <c r="ECU932" s="477"/>
      <c r="ECV932" s="477"/>
      <c r="ECW932" s="477"/>
      <c r="ECX932" s="477"/>
      <c r="ECY932" s="477"/>
      <c r="ECZ932" s="477"/>
      <c r="EDA932" s="477"/>
      <c r="EDB932" s="477"/>
      <c r="EDC932" s="477"/>
      <c r="EDD932" s="477"/>
      <c r="EDE932" s="477"/>
      <c r="EDF932" s="477"/>
      <c r="EDG932" s="477"/>
      <c r="EDH932" s="477"/>
      <c r="EDI932" s="477"/>
      <c r="EDJ932" s="477"/>
      <c r="EDK932" s="477"/>
      <c r="EDL932" s="477"/>
      <c r="EDM932" s="477"/>
      <c r="EDN932" s="477"/>
      <c r="EDO932" s="477"/>
      <c r="EDP932" s="477"/>
      <c r="EDQ932" s="477"/>
      <c r="EDR932" s="477"/>
      <c r="EDS932" s="477"/>
      <c r="EDT932" s="477"/>
      <c r="EDU932" s="477"/>
      <c r="EDV932" s="477"/>
      <c r="EDW932" s="477"/>
      <c r="EDX932" s="477"/>
      <c r="EDY932" s="477"/>
      <c r="EDZ932" s="477"/>
      <c r="EEA932" s="477"/>
      <c r="EEB932" s="477"/>
      <c r="EEC932" s="477"/>
      <c r="EED932" s="477"/>
      <c r="EEE932" s="477"/>
      <c r="EEF932" s="477"/>
      <c r="EEG932" s="477"/>
      <c r="EEH932" s="477"/>
      <c r="EEI932" s="477"/>
      <c r="EEJ932" s="477"/>
      <c r="EEK932" s="477"/>
      <c r="EEL932" s="477"/>
      <c r="EEM932" s="477"/>
      <c r="EEN932" s="477"/>
      <c r="EEO932" s="477"/>
      <c r="EEP932" s="477"/>
      <c r="EEQ932" s="477"/>
      <c r="EER932" s="477"/>
      <c r="EES932" s="477"/>
      <c r="EET932" s="477"/>
      <c r="EEU932" s="477"/>
      <c r="EEV932" s="477"/>
      <c r="EEW932" s="477"/>
      <c r="EEX932" s="477"/>
      <c r="EEY932" s="477"/>
      <c r="EEZ932" s="477"/>
      <c r="EFA932" s="477"/>
      <c r="EFB932" s="477"/>
      <c r="EFC932" s="477"/>
      <c r="EFD932" s="477"/>
      <c r="EFE932" s="477"/>
      <c r="EFF932" s="477"/>
      <c r="EFG932" s="477"/>
      <c r="EFH932" s="477"/>
      <c r="EFI932" s="477"/>
      <c r="EFJ932" s="477"/>
      <c r="EFK932" s="477"/>
      <c r="EFL932" s="477"/>
      <c r="EFM932" s="477"/>
      <c r="EFN932" s="477"/>
      <c r="EFO932" s="477"/>
      <c r="EFP932" s="477"/>
      <c r="EFQ932" s="477"/>
      <c r="EFR932" s="477"/>
      <c r="EFS932" s="477"/>
      <c r="EFT932" s="477"/>
      <c r="EFU932" s="477"/>
      <c r="EFV932" s="477"/>
      <c r="EFW932" s="477"/>
      <c r="EFX932" s="477"/>
      <c r="EFY932" s="477"/>
      <c r="EFZ932" s="477"/>
      <c r="EGA932" s="477"/>
      <c r="EGB932" s="477"/>
      <c r="EGC932" s="477"/>
      <c r="EGD932" s="477"/>
      <c r="EGE932" s="477"/>
      <c r="EGF932" s="477"/>
      <c r="EGG932" s="477"/>
      <c r="EGH932" s="477"/>
      <c r="EGI932" s="477"/>
      <c r="EGJ932" s="477"/>
      <c r="EGK932" s="477"/>
      <c r="EGL932" s="477"/>
      <c r="EGM932" s="477"/>
      <c r="EGN932" s="477"/>
      <c r="EGO932" s="477"/>
      <c r="EGP932" s="477"/>
      <c r="EGQ932" s="477"/>
      <c r="EGR932" s="477"/>
      <c r="EGS932" s="477"/>
      <c r="EGT932" s="477"/>
      <c r="EGU932" s="477"/>
      <c r="EGV932" s="477"/>
      <c r="EGW932" s="477"/>
      <c r="EGX932" s="477"/>
      <c r="EGY932" s="477"/>
      <c r="EGZ932" s="477"/>
      <c r="EHA932" s="477"/>
      <c r="EHB932" s="477"/>
      <c r="EHC932" s="477"/>
      <c r="EHD932" s="477"/>
      <c r="EHE932" s="477"/>
      <c r="EHF932" s="477"/>
      <c r="EHG932" s="477"/>
      <c r="EHH932" s="477"/>
      <c r="EHI932" s="477"/>
      <c r="EHJ932" s="477"/>
      <c r="EHK932" s="477"/>
      <c r="EHL932" s="477"/>
      <c r="EHM932" s="477"/>
      <c r="EHN932" s="477"/>
      <c r="EHO932" s="477"/>
      <c r="EHP932" s="477"/>
      <c r="EHQ932" s="477"/>
      <c r="EHR932" s="477"/>
      <c r="EHS932" s="477"/>
      <c r="EHT932" s="477"/>
      <c r="EHU932" s="477"/>
      <c r="EHV932" s="477"/>
      <c r="EHW932" s="477"/>
      <c r="EHX932" s="477"/>
      <c r="EHY932" s="477"/>
      <c r="EHZ932" s="477"/>
      <c r="EIA932" s="477"/>
      <c r="EIB932" s="477"/>
      <c r="EIC932" s="477"/>
      <c r="EID932" s="477"/>
      <c r="EIE932" s="477"/>
      <c r="EIF932" s="477"/>
      <c r="EIG932" s="477"/>
      <c r="EIH932" s="477"/>
      <c r="EII932" s="477"/>
      <c r="EIJ932" s="477"/>
      <c r="EIK932" s="477"/>
      <c r="EIL932" s="477"/>
      <c r="EIM932" s="477"/>
      <c r="EIN932" s="477"/>
      <c r="EIO932" s="477"/>
      <c r="EIP932" s="477"/>
      <c r="EIQ932" s="477"/>
      <c r="EIR932" s="477"/>
      <c r="EIS932" s="477"/>
      <c r="EIT932" s="477"/>
      <c r="EIU932" s="477"/>
      <c r="EIV932" s="477"/>
      <c r="EIW932" s="477"/>
      <c r="EIX932" s="477"/>
      <c r="EIY932" s="477"/>
      <c r="EIZ932" s="477"/>
      <c r="EJA932" s="477"/>
      <c r="EJB932" s="477"/>
      <c r="EJC932" s="477"/>
      <c r="EJD932" s="477"/>
      <c r="EJE932" s="477"/>
      <c r="EJF932" s="477"/>
      <c r="EJG932" s="477"/>
      <c r="EJH932" s="477"/>
      <c r="EJI932" s="477"/>
      <c r="EJJ932" s="477"/>
      <c r="EJK932" s="477"/>
      <c r="EJL932" s="477"/>
      <c r="EJM932" s="477"/>
      <c r="EJN932" s="477"/>
      <c r="EJO932" s="477"/>
      <c r="EJP932" s="477"/>
      <c r="EJQ932" s="477"/>
      <c r="EJR932" s="477"/>
      <c r="EJS932" s="477"/>
      <c r="EJT932" s="477"/>
      <c r="EJU932" s="477"/>
      <c r="EJV932" s="477"/>
      <c r="EJW932" s="477"/>
      <c r="EJX932" s="477"/>
      <c r="EJY932" s="477"/>
      <c r="EJZ932" s="477"/>
      <c r="EKA932" s="477"/>
      <c r="EKB932" s="477"/>
      <c r="EKC932" s="477"/>
      <c r="EKD932" s="477"/>
      <c r="EKE932" s="477"/>
      <c r="EKF932" s="477"/>
      <c r="EKG932" s="477"/>
      <c r="EKH932" s="477"/>
      <c r="EKI932" s="477"/>
      <c r="EKJ932" s="477"/>
      <c r="EKK932" s="477"/>
      <c r="EKL932" s="477"/>
      <c r="EKM932" s="477"/>
      <c r="EKN932" s="477"/>
      <c r="EKO932" s="477"/>
      <c r="EKP932" s="477"/>
      <c r="EKQ932" s="477"/>
      <c r="EKR932" s="477"/>
      <c r="EKS932" s="477"/>
      <c r="EKT932" s="477"/>
      <c r="EKU932" s="477"/>
      <c r="EKV932" s="477"/>
      <c r="EKW932" s="477"/>
      <c r="EKX932" s="477"/>
      <c r="EKY932" s="477"/>
      <c r="EKZ932" s="477"/>
      <c r="ELA932" s="477"/>
      <c r="ELB932" s="477"/>
      <c r="ELC932" s="477"/>
      <c r="ELD932" s="477"/>
      <c r="ELE932" s="477"/>
      <c r="ELF932" s="477"/>
      <c r="ELG932" s="477"/>
      <c r="ELH932" s="477"/>
      <c r="ELI932" s="477"/>
      <c r="ELJ932" s="477"/>
      <c r="ELK932" s="477"/>
      <c r="ELL932" s="477"/>
      <c r="ELM932" s="477"/>
      <c r="ELN932" s="477"/>
      <c r="ELO932" s="477"/>
      <c r="ELP932" s="477"/>
      <c r="ELQ932" s="477"/>
      <c r="ELR932" s="477"/>
      <c r="ELS932" s="477"/>
      <c r="ELT932" s="477"/>
      <c r="ELU932" s="477"/>
      <c r="ELV932" s="477"/>
      <c r="ELW932" s="477"/>
      <c r="ELX932" s="477"/>
      <c r="ELY932" s="477"/>
      <c r="ELZ932" s="477"/>
      <c r="EMA932" s="477"/>
      <c r="EMB932" s="477"/>
      <c r="EMC932" s="477"/>
      <c r="EMD932" s="477"/>
      <c r="EME932" s="477"/>
      <c r="EMF932" s="477"/>
      <c r="EMG932" s="477"/>
      <c r="EMH932" s="477"/>
      <c r="EMI932" s="477"/>
      <c r="EMJ932" s="477"/>
      <c r="EMK932" s="477"/>
      <c r="EML932" s="477"/>
      <c r="EMM932" s="477"/>
      <c r="EMN932" s="477"/>
      <c r="EMO932" s="477"/>
      <c r="EMP932" s="477"/>
      <c r="EMQ932" s="477"/>
      <c r="EMR932" s="477"/>
      <c r="EMS932" s="477"/>
      <c r="EMT932" s="477"/>
      <c r="EMU932" s="477"/>
      <c r="EMV932" s="477"/>
      <c r="EMW932" s="477"/>
      <c r="EMX932" s="477"/>
      <c r="EMY932" s="477"/>
      <c r="EMZ932" s="477"/>
      <c r="ENA932" s="477"/>
      <c r="ENB932" s="477"/>
      <c r="ENC932" s="477"/>
      <c r="END932" s="477"/>
      <c r="ENE932" s="477"/>
      <c r="ENF932" s="477"/>
      <c r="ENG932" s="477"/>
      <c r="ENH932" s="477"/>
      <c r="ENI932" s="477"/>
      <c r="ENJ932" s="477"/>
      <c r="ENK932" s="477"/>
      <c r="ENL932" s="477"/>
      <c r="ENM932" s="477"/>
      <c r="ENN932" s="477"/>
      <c r="ENO932" s="477"/>
      <c r="ENP932" s="477"/>
      <c r="ENQ932" s="477"/>
      <c r="ENR932" s="477"/>
      <c r="ENS932" s="477"/>
      <c r="ENT932" s="477"/>
      <c r="ENU932" s="477"/>
      <c r="ENV932" s="477"/>
      <c r="ENW932" s="477"/>
      <c r="ENX932" s="477"/>
      <c r="ENY932" s="477"/>
      <c r="ENZ932" s="477"/>
      <c r="EOA932" s="477"/>
      <c r="EOB932" s="477"/>
      <c r="EOC932" s="477"/>
      <c r="EOD932" s="477"/>
      <c r="EOE932" s="477"/>
      <c r="EOF932" s="477"/>
      <c r="EOG932" s="477"/>
      <c r="EOH932" s="477"/>
      <c r="EOI932" s="477"/>
      <c r="EOJ932" s="477"/>
      <c r="EOK932" s="477"/>
      <c r="EOL932" s="477"/>
      <c r="EOM932" s="477"/>
      <c r="EON932" s="477"/>
      <c r="EOO932" s="477"/>
      <c r="EOP932" s="477"/>
      <c r="EOQ932" s="477"/>
      <c r="EOR932" s="477"/>
      <c r="EOS932" s="477"/>
      <c r="EOT932" s="477"/>
      <c r="EOU932" s="477"/>
      <c r="EOV932" s="477"/>
      <c r="EOW932" s="477"/>
      <c r="EOX932" s="477"/>
      <c r="EOY932" s="477"/>
      <c r="EOZ932" s="477"/>
      <c r="EPA932" s="477"/>
      <c r="EPB932" s="477"/>
      <c r="EPC932" s="477"/>
      <c r="EPD932" s="477"/>
      <c r="EPE932" s="477"/>
      <c r="EPF932" s="477"/>
      <c r="EPG932" s="477"/>
      <c r="EPH932" s="477"/>
      <c r="EPI932" s="477"/>
      <c r="EPJ932" s="477"/>
      <c r="EPK932" s="477"/>
      <c r="EPL932" s="477"/>
      <c r="EPM932" s="477"/>
      <c r="EPN932" s="477"/>
      <c r="EPO932" s="477"/>
      <c r="EPP932" s="477"/>
      <c r="EPQ932" s="477"/>
      <c r="EPR932" s="477"/>
      <c r="EPS932" s="477"/>
      <c r="EPT932" s="477"/>
      <c r="EPU932" s="477"/>
      <c r="EPV932" s="477"/>
      <c r="EPW932" s="477"/>
      <c r="EPX932" s="477"/>
      <c r="EPY932" s="477"/>
      <c r="EPZ932" s="477"/>
      <c r="EQA932" s="477"/>
      <c r="EQB932" s="477"/>
      <c r="EQC932" s="477"/>
      <c r="EQD932" s="477"/>
      <c r="EQE932" s="477"/>
      <c r="EQF932" s="477"/>
      <c r="EQG932" s="477"/>
      <c r="EQH932" s="477"/>
      <c r="EQI932" s="477"/>
      <c r="EQJ932" s="477"/>
      <c r="EQK932" s="477"/>
      <c r="EQL932" s="477"/>
      <c r="EQM932" s="477"/>
      <c r="EQN932" s="477"/>
      <c r="EQO932" s="477"/>
      <c r="EQP932" s="477"/>
      <c r="EQQ932" s="477"/>
      <c r="EQR932" s="477"/>
      <c r="EQS932" s="477"/>
      <c r="EQT932" s="477"/>
      <c r="EQU932" s="477"/>
      <c r="EQV932" s="477"/>
      <c r="EQW932" s="477"/>
      <c r="EQX932" s="477"/>
      <c r="EQY932" s="477"/>
      <c r="EQZ932" s="477"/>
      <c r="ERA932" s="477"/>
      <c r="ERB932" s="477"/>
      <c r="ERC932" s="477"/>
      <c r="ERD932" s="477"/>
      <c r="ERE932" s="477"/>
      <c r="ERF932" s="477"/>
      <c r="ERG932" s="477"/>
      <c r="ERH932" s="477"/>
      <c r="ERI932" s="477"/>
      <c r="ERJ932" s="477"/>
      <c r="ERK932" s="477"/>
      <c r="ERL932" s="477"/>
      <c r="ERM932" s="477"/>
      <c r="ERN932" s="477"/>
      <c r="ERO932" s="477"/>
      <c r="ERP932" s="477"/>
      <c r="ERQ932" s="477"/>
      <c r="ERR932" s="477"/>
      <c r="ERS932" s="477"/>
      <c r="ERT932" s="477"/>
      <c r="ERU932" s="477"/>
      <c r="ERV932" s="477"/>
      <c r="ERW932" s="477"/>
      <c r="ERX932" s="477"/>
      <c r="ERY932" s="477"/>
      <c r="ERZ932" s="477"/>
      <c r="ESA932" s="477"/>
      <c r="ESB932" s="477"/>
      <c r="ESC932" s="477"/>
      <c r="ESD932" s="477"/>
      <c r="ESE932" s="477"/>
      <c r="ESF932" s="477"/>
      <c r="ESG932" s="477"/>
      <c r="ESH932" s="477"/>
      <c r="ESI932" s="477"/>
      <c r="ESJ932" s="477"/>
      <c r="ESK932" s="477"/>
      <c r="ESL932" s="477"/>
      <c r="ESM932" s="477"/>
      <c r="ESN932" s="477"/>
      <c r="ESO932" s="477"/>
      <c r="ESP932" s="477"/>
      <c r="ESQ932" s="477"/>
      <c r="ESR932" s="477"/>
      <c r="ESS932" s="477"/>
      <c r="EST932" s="477"/>
      <c r="ESU932" s="477"/>
      <c r="ESV932" s="477"/>
      <c r="ESW932" s="477"/>
      <c r="ESX932" s="477"/>
      <c r="ESY932" s="477"/>
      <c r="ESZ932" s="477"/>
      <c r="ETA932" s="477"/>
      <c r="ETB932" s="477"/>
      <c r="ETC932" s="477"/>
      <c r="ETD932" s="477"/>
      <c r="ETE932" s="477"/>
      <c r="ETF932" s="477"/>
      <c r="ETG932" s="477"/>
      <c r="ETH932" s="477"/>
      <c r="ETI932" s="477"/>
      <c r="ETJ932" s="477"/>
      <c r="ETK932" s="477"/>
      <c r="ETL932" s="477"/>
      <c r="ETM932" s="477"/>
      <c r="ETN932" s="477"/>
      <c r="ETO932" s="477"/>
      <c r="ETP932" s="477"/>
      <c r="ETQ932" s="477"/>
      <c r="ETR932" s="477"/>
      <c r="ETS932" s="477"/>
      <c r="ETT932" s="477"/>
      <c r="ETU932" s="477"/>
      <c r="ETV932" s="477"/>
      <c r="ETW932" s="477"/>
      <c r="ETX932" s="477"/>
      <c r="ETY932" s="477"/>
      <c r="ETZ932" s="477"/>
      <c r="EUA932" s="477"/>
      <c r="EUB932" s="477"/>
      <c r="EUC932" s="477"/>
      <c r="EUD932" s="477"/>
      <c r="EUE932" s="477"/>
      <c r="EUF932" s="477"/>
      <c r="EUG932" s="477"/>
      <c r="EUH932" s="477"/>
      <c r="EUI932" s="477"/>
      <c r="EUJ932" s="477"/>
      <c r="EUK932" s="477"/>
      <c r="EUL932" s="477"/>
      <c r="EUM932" s="477"/>
      <c r="EUN932" s="477"/>
      <c r="EUO932" s="477"/>
      <c r="EUP932" s="477"/>
      <c r="EUQ932" s="477"/>
      <c r="EUR932" s="477"/>
      <c r="EUS932" s="477"/>
      <c r="EUT932" s="477"/>
      <c r="EUU932" s="477"/>
      <c r="EUV932" s="477"/>
      <c r="EUW932" s="477"/>
      <c r="EUX932" s="477"/>
      <c r="EUY932" s="477"/>
      <c r="EUZ932" s="477"/>
      <c r="EVA932" s="477"/>
      <c r="EVB932" s="477"/>
      <c r="EVC932" s="477"/>
      <c r="EVD932" s="477"/>
      <c r="EVE932" s="477"/>
      <c r="EVF932" s="477"/>
      <c r="EVG932" s="477"/>
      <c r="EVH932" s="477"/>
      <c r="EVI932" s="477"/>
      <c r="EVJ932" s="477"/>
      <c r="EVK932" s="477"/>
      <c r="EVL932" s="477"/>
      <c r="EVM932" s="477"/>
      <c r="EVN932" s="477"/>
      <c r="EVO932" s="477"/>
      <c r="EVP932" s="477"/>
      <c r="EVQ932" s="477"/>
      <c r="EVR932" s="477"/>
      <c r="EVS932" s="477"/>
      <c r="EVT932" s="477"/>
      <c r="EVU932" s="477"/>
      <c r="EVV932" s="477"/>
      <c r="EVW932" s="477"/>
      <c r="EVX932" s="477"/>
      <c r="EVY932" s="477"/>
      <c r="EVZ932" s="477"/>
      <c r="EWA932" s="477"/>
      <c r="EWB932" s="477"/>
      <c r="EWC932" s="477"/>
      <c r="EWD932" s="477"/>
      <c r="EWE932" s="477"/>
      <c r="EWF932" s="477"/>
      <c r="EWG932" s="477"/>
      <c r="EWH932" s="477"/>
      <c r="EWI932" s="477"/>
      <c r="EWJ932" s="477"/>
      <c r="EWK932" s="477"/>
      <c r="EWL932" s="477"/>
      <c r="EWM932" s="477"/>
      <c r="EWN932" s="477"/>
      <c r="EWO932" s="477"/>
      <c r="EWP932" s="477"/>
      <c r="EWQ932" s="477"/>
      <c r="EWR932" s="477"/>
      <c r="EWS932" s="477"/>
      <c r="EWT932" s="477"/>
      <c r="EWU932" s="477"/>
      <c r="EWV932" s="477"/>
      <c r="EWW932" s="477"/>
      <c r="EWX932" s="477"/>
      <c r="EWY932" s="477"/>
      <c r="EWZ932" s="477"/>
      <c r="EXA932" s="477"/>
      <c r="EXB932" s="477"/>
      <c r="EXC932" s="477"/>
      <c r="EXD932" s="477"/>
      <c r="EXE932" s="477"/>
      <c r="EXF932" s="477"/>
      <c r="EXG932" s="477"/>
      <c r="EXH932" s="477"/>
      <c r="EXI932" s="477"/>
      <c r="EXJ932" s="477"/>
      <c r="EXK932" s="477"/>
      <c r="EXL932" s="477"/>
      <c r="EXM932" s="477"/>
      <c r="EXN932" s="477"/>
      <c r="EXO932" s="477"/>
      <c r="EXP932" s="477"/>
      <c r="EXQ932" s="477"/>
      <c r="EXR932" s="477"/>
      <c r="EXS932" s="477"/>
      <c r="EXT932" s="477"/>
      <c r="EXU932" s="477"/>
      <c r="EXV932" s="477"/>
      <c r="EXW932" s="477"/>
      <c r="EXX932" s="477"/>
      <c r="EXY932" s="477"/>
      <c r="EXZ932" s="477"/>
      <c r="EYA932" s="477"/>
      <c r="EYB932" s="477"/>
      <c r="EYC932" s="477"/>
      <c r="EYD932" s="477"/>
      <c r="EYE932" s="477"/>
      <c r="EYF932" s="477"/>
      <c r="EYG932" s="477"/>
      <c r="EYH932" s="477"/>
      <c r="EYI932" s="477"/>
      <c r="EYJ932" s="477"/>
      <c r="EYK932" s="477"/>
      <c r="EYL932" s="477"/>
      <c r="EYM932" s="477"/>
      <c r="EYN932" s="477"/>
      <c r="EYO932" s="477"/>
      <c r="EYP932" s="477"/>
      <c r="EYQ932" s="477"/>
      <c r="EYR932" s="477"/>
      <c r="EYS932" s="477"/>
      <c r="EYT932" s="477"/>
      <c r="EYU932" s="477"/>
      <c r="EYV932" s="477"/>
      <c r="EYW932" s="477"/>
      <c r="EYX932" s="477"/>
      <c r="EYY932" s="477"/>
      <c r="EYZ932" s="477"/>
      <c r="EZA932" s="477"/>
      <c r="EZB932" s="477"/>
      <c r="EZC932" s="477"/>
      <c r="EZD932" s="477"/>
      <c r="EZE932" s="477"/>
      <c r="EZF932" s="477"/>
      <c r="EZG932" s="477"/>
      <c r="EZH932" s="477"/>
      <c r="EZI932" s="477"/>
      <c r="EZJ932" s="477"/>
      <c r="EZK932" s="477"/>
      <c r="EZL932" s="477"/>
      <c r="EZM932" s="477"/>
      <c r="EZN932" s="477"/>
      <c r="EZO932" s="477"/>
      <c r="EZP932" s="477"/>
      <c r="EZQ932" s="477"/>
      <c r="EZR932" s="477"/>
      <c r="EZS932" s="477"/>
      <c r="EZT932" s="477"/>
      <c r="EZU932" s="477"/>
      <c r="EZV932" s="477"/>
      <c r="EZW932" s="477"/>
      <c r="EZX932" s="477"/>
      <c r="EZY932" s="477"/>
      <c r="EZZ932" s="477"/>
      <c r="FAA932" s="477"/>
      <c r="FAB932" s="477"/>
      <c r="FAC932" s="477"/>
      <c r="FAD932" s="477"/>
      <c r="FAE932" s="477"/>
      <c r="FAF932" s="477"/>
      <c r="FAG932" s="477"/>
      <c r="FAH932" s="477"/>
      <c r="FAI932" s="477"/>
      <c r="FAJ932" s="477"/>
      <c r="FAK932" s="477"/>
      <c r="FAL932" s="477"/>
      <c r="FAM932" s="477"/>
      <c r="FAN932" s="477"/>
      <c r="FAO932" s="477"/>
      <c r="FAP932" s="477"/>
      <c r="FAQ932" s="477"/>
      <c r="FAR932" s="477"/>
      <c r="FAS932" s="477"/>
      <c r="FAT932" s="477"/>
      <c r="FAU932" s="477"/>
      <c r="FAV932" s="477"/>
      <c r="FAW932" s="477"/>
      <c r="FAX932" s="477"/>
      <c r="FAY932" s="477"/>
      <c r="FAZ932" s="477"/>
      <c r="FBA932" s="477"/>
      <c r="FBB932" s="477"/>
      <c r="FBC932" s="477"/>
      <c r="FBD932" s="477"/>
      <c r="FBE932" s="477"/>
      <c r="FBF932" s="477"/>
      <c r="FBG932" s="477"/>
      <c r="FBH932" s="477"/>
      <c r="FBI932" s="477"/>
      <c r="FBJ932" s="477"/>
      <c r="FBK932" s="477"/>
      <c r="FBL932" s="477"/>
      <c r="FBM932" s="477"/>
      <c r="FBN932" s="477"/>
      <c r="FBO932" s="477"/>
      <c r="FBP932" s="477"/>
      <c r="FBQ932" s="477"/>
      <c r="FBR932" s="477"/>
      <c r="FBS932" s="477"/>
      <c r="FBT932" s="477"/>
      <c r="FBU932" s="477"/>
      <c r="FBV932" s="477"/>
      <c r="FBW932" s="477"/>
      <c r="FBX932" s="477"/>
      <c r="FBY932" s="477"/>
      <c r="FBZ932" s="477"/>
      <c r="FCA932" s="477"/>
      <c r="FCB932" s="477"/>
      <c r="FCC932" s="477"/>
      <c r="FCD932" s="477"/>
      <c r="FCE932" s="477"/>
      <c r="FCF932" s="477"/>
      <c r="FCG932" s="477"/>
      <c r="FCH932" s="477"/>
      <c r="FCI932" s="477"/>
      <c r="FCJ932" s="477"/>
      <c r="FCK932" s="477"/>
      <c r="FCL932" s="477"/>
      <c r="FCM932" s="477"/>
      <c r="FCN932" s="477"/>
      <c r="FCO932" s="477"/>
      <c r="FCP932" s="477"/>
      <c r="FCQ932" s="477"/>
      <c r="FCR932" s="477"/>
      <c r="FCS932" s="477"/>
      <c r="FCT932" s="477"/>
      <c r="FCU932" s="477"/>
      <c r="FCV932" s="477"/>
      <c r="FCW932" s="477"/>
      <c r="FCX932" s="477"/>
      <c r="FCY932" s="477"/>
      <c r="FCZ932" s="477"/>
      <c r="FDA932" s="477"/>
      <c r="FDB932" s="477"/>
      <c r="FDC932" s="477"/>
      <c r="FDD932" s="477"/>
      <c r="FDE932" s="477"/>
      <c r="FDF932" s="477"/>
      <c r="FDG932" s="477"/>
      <c r="FDH932" s="477"/>
      <c r="FDI932" s="477"/>
      <c r="FDJ932" s="477"/>
      <c r="FDK932" s="477"/>
      <c r="FDL932" s="477"/>
      <c r="FDM932" s="477"/>
      <c r="FDN932" s="477"/>
      <c r="FDO932" s="477"/>
      <c r="FDP932" s="477"/>
      <c r="FDQ932" s="477"/>
      <c r="FDR932" s="477"/>
      <c r="FDS932" s="477"/>
      <c r="FDT932" s="477"/>
      <c r="FDU932" s="477"/>
      <c r="FDV932" s="477"/>
      <c r="FDW932" s="477"/>
      <c r="FDX932" s="477"/>
      <c r="FDY932" s="477"/>
      <c r="FDZ932" s="477"/>
      <c r="FEA932" s="477"/>
      <c r="FEB932" s="477"/>
      <c r="FEC932" s="477"/>
      <c r="FED932" s="477"/>
      <c r="FEE932" s="477"/>
      <c r="FEF932" s="477"/>
      <c r="FEG932" s="477"/>
      <c r="FEH932" s="477"/>
      <c r="FEI932" s="477"/>
      <c r="FEJ932" s="477"/>
      <c r="FEK932" s="477"/>
      <c r="FEL932" s="477"/>
      <c r="FEM932" s="477"/>
      <c r="FEN932" s="477"/>
      <c r="FEO932" s="477"/>
      <c r="FEP932" s="477"/>
      <c r="FEQ932" s="477"/>
      <c r="FER932" s="477"/>
      <c r="FES932" s="477"/>
      <c r="FET932" s="477"/>
      <c r="FEU932" s="477"/>
      <c r="FEV932" s="477"/>
      <c r="FEW932" s="477"/>
      <c r="FEX932" s="477"/>
      <c r="FEY932" s="477"/>
      <c r="FEZ932" s="477"/>
      <c r="FFA932" s="477"/>
      <c r="FFB932" s="477"/>
      <c r="FFC932" s="477"/>
      <c r="FFD932" s="477"/>
      <c r="FFE932" s="477"/>
      <c r="FFF932" s="477"/>
      <c r="FFG932" s="477"/>
      <c r="FFH932" s="477"/>
      <c r="FFI932" s="477"/>
      <c r="FFJ932" s="477"/>
      <c r="FFK932" s="477"/>
      <c r="FFL932" s="477"/>
      <c r="FFM932" s="477"/>
      <c r="FFN932" s="477"/>
      <c r="FFO932" s="477"/>
      <c r="FFP932" s="477"/>
      <c r="FFQ932" s="477"/>
      <c r="FFR932" s="477"/>
      <c r="FFS932" s="477"/>
      <c r="FFT932" s="477"/>
      <c r="FFU932" s="477"/>
      <c r="FFV932" s="477"/>
      <c r="FFW932" s="477"/>
      <c r="FFX932" s="477"/>
      <c r="FFY932" s="477"/>
      <c r="FFZ932" s="477"/>
      <c r="FGA932" s="477"/>
      <c r="FGB932" s="477"/>
      <c r="FGC932" s="477"/>
      <c r="FGD932" s="477"/>
      <c r="FGE932" s="477"/>
      <c r="FGF932" s="477"/>
      <c r="FGG932" s="477"/>
      <c r="FGH932" s="477"/>
      <c r="FGI932" s="477"/>
      <c r="FGJ932" s="477"/>
      <c r="FGK932" s="477"/>
      <c r="FGL932" s="477"/>
      <c r="FGM932" s="477"/>
      <c r="FGN932" s="477"/>
      <c r="FGO932" s="477"/>
      <c r="FGP932" s="477"/>
      <c r="FGQ932" s="477"/>
      <c r="FGR932" s="477"/>
      <c r="FGS932" s="477"/>
      <c r="FGT932" s="477"/>
      <c r="FGU932" s="477"/>
      <c r="FGV932" s="477"/>
      <c r="FGW932" s="477"/>
      <c r="FGX932" s="477"/>
      <c r="FGY932" s="477"/>
      <c r="FGZ932" s="477"/>
      <c r="FHA932" s="477"/>
      <c r="FHB932" s="477"/>
      <c r="FHC932" s="477"/>
      <c r="FHD932" s="477"/>
      <c r="FHE932" s="477"/>
      <c r="FHF932" s="477"/>
      <c r="FHG932" s="477"/>
      <c r="FHH932" s="477"/>
      <c r="FHI932" s="477"/>
      <c r="FHJ932" s="477"/>
      <c r="FHK932" s="477"/>
      <c r="FHL932" s="477"/>
      <c r="FHM932" s="477"/>
      <c r="FHN932" s="477"/>
      <c r="FHO932" s="477"/>
      <c r="FHP932" s="477"/>
      <c r="FHQ932" s="477"/>
      <c r="FHR932" s="477"/>
      <c r="FHS932" s="477"/>
      <c r="FHT932" s="477"/>
      <c r="FHU932" s="477"/>
      <c r="FHV932" s="477"/>
      <c r="FHW932" s="477"/>
      <c r="FHX932" s="477"/>
      <c r="FHY932" s="477"/>
      <c r="FHZ932" s="477"/>
      <c r="FIA932" s="477"/>
      <c r="FIB932" s="477"/>
      <c r="FIC932" s="477"/>
      <c r="FID932" s="477"/>
      <c r="FIE932" s="477"/>
      <c r="FIF932" s="477"/>
      <c r="FIG932" s="477"/>
      <c r="FIH932" s="477"/>
      <c r="FII932" s="477"/>
      <c r="FIJ932" s="477"/>
      <c r="FIK932" s="477"/>
      <c r="FIL932" s="477"/>
      <c r="FIM932" s="477"/>
      <c r="FIN932" s="477"/>
      <c r="FIO932" s="477"/>
      <c r="FIP932" s="477"/>
      <c r="FIQ932" s="477"/>
      <c r="FIR932" s="477"/>
      <c r="FIS932" s="477"/>
      <c r="FIT932" s="477"/>
      <c r="FIU932" s="477"/>
      <c r="FIV932" s="477"/>
      <c r="FIW932" s="477"/>
      <c r="FIX932" s="477"/>
      <c r="FIY932" s="477"/>
      <c r="FIZ932" s="477"/>
      <c r="FJA932" s="477"/>
      <c r="FJB932" s="477"/>
      <c r="FJC932" s="477"/>
      <c r="FJD932" s="477"/>
      <c r="FJE932" s="477"/>
      <c r="FJF932" s="477"/>
      <c r="FJG932" s="477"/>
      <c r="FJH932" s="477"/>
      <c r="FJI932" s="477"/>
      <c r="FJJ932" s="477"/>
      <c r="FJK932" s="477"/>
      <c r="FJL932" s="477"/>
      <c r="FJM932" s="477"/>
      <c r="FJN932" s="477"/>
      <c r="FJO932" s="477"/>
      <c r="FJP932" s="477"/>
      <c r="FJQ932" s="477"/>
      <c r="FJR932" s="477"/>
      <c r="FJS932" s="477"/>
      <c r="FJT932" s="477"/>
      <c r="FJU932" s="477"/>
      <c r="FJV932" s="477"/>
      <c r="FJW932" s="477"/>
      <c r="FJX932" s="477"/>
      <c r="FJY932" s="477"/>
      <c r="FJZ932" s="477"/>
      <c r="FKA932" s="477"/>
      <c r="FKB932" s="477"/>
      <c r="FKC932" s="477"/>
      <c r="FKD932" s="477"/>
      <c r="FKE932" s="477"/>
      <c r="FKF932" s="477"/>
      <c r="FKG932" s="477"/>
      <c r="FKH932" s="477"/>
      <c r="FKI932" s="477"/>
      <c r="FKJ932" s="477"/>
      <c r="FKK932" s="477"/>
      <c r="FKL932" s="477"/>
      <c r="FKM932" s="477"/>
      <c r="FKN932" s="477"/>
      <c r="FKO932" s="477"/>
      <c r="FKP932" s="477"/>
      <c r="FKQ932" s="477"/>
      <c r="FKR932" s="477"/>
      <c r="FKS932" s="477"/>
      <c r="FKT932" s="477"/>
      <c r="FKU932" s="477"/>
      <c r="FKV932" s="477"/>
      <c r="FKW932" s="477"/>
      <c r="FKX932" s="477"/>
      <c r="FKY932" s="477"/>
      <c r="FKZ932" s="477"/>
      <c r="FLA932" s="477"/>
      <c r="FLB932" s="477"/>
      <c r="FLC932" s="477"/>
      <c r="FLD932" s="477"/>
      <c r="FLE932" s="477"/>
      <c r="FLF932" s="477"/>
      <c r="FLG932" s="477"/>
      <c r="FLH932" s="477"/>
      <c r="FLI932" s="477"/>
      <c r="FLJ932" s="477"/>
      <c r="FLK932" s="477"/>
      <c r="FLL932" s="477"/>
      <c r="FLM932" s="477"/>
      <c r="FLN932" s="477"/>
      <c r="FLO932" s="477"/>
      <c r="FLP932" s="477"/>
      <c r="FLQ932" s="477"/>
      <c r="FLR932" s="477"/>
      <c r="FLS932" s="477"/>
      <c r="FLT932" s="477"/>
      <c r="FLU932" s="477"/>
      <c r="FLV932" s="477"/>
      <c r="FLW932" s="477"/>
      <c r="FLX932" s="477"/>
      <c r="FLY932" s="477"/>
      <c r="FLZ932" s="477"/>
      <c r="FMA932" s="477"/>
      <c r="FMB932" s="477"/>
      <c r="FMC932" s="477"/>
      <c r="FMD932" s="477"/>
      <c r="FME932" s="477"/>
      <c r="FMF932" s="477"/>
      <c r="FMG932" s="477"/>
      <c r="FMH932" s="477"/>
      <c r="FMI932" s="477"/>
      <c r="FMJ932" s="477"/>
      <c r="FMK932" s="477"/>
      <c r="FML932" s="477"/>
      <c r="FMM932" s="477"/>
      <c r="FMN932" s="477"/>
      <c r="FMO932" s="477"/>
      <c r="FMP932" s="477"/>
      <c r="FMQ932" s="477"/>
      <c r="FMR932" s="477"/>
      <c r="FMS932" s="477"/>
      <c r="FMT932" s="477"/>
      <c r="FMU932" s="477"/>
      <c r="FMV932" s="477"/>
      <c r="FMW932" s="477"/>
      <c r="FMX932" s="477"/>
      <c r="FMY932" s="477"/>
      <c r="FMZ932" s="477"/>
      <c r="FNA932" s="477"/>
      <c r="FNB932" s="477"/>
      <c r="FNC932" s="477"/>
      <c r="FND932" s="477"/>
      <c r="FNE932" s="477"/>
      <c r="FNF932" s="477"/>
      <c r="FNG932" s="477"/>
      <c r="FNH932" s="477"/>
      <c r="FNI932" s="477"/>
      <c r="FNJ932" s="477"/>
      <c r="FNK932" s="477"/>
      <c r="FNL932" s="477"/>
      <c r="FNM932" s="477"/>
      <c r="FNN932" s="477"/>
      <c r="FNO932" s="477"/>
      <c r="FNP932" s="477"/>
      <c r="FNQ932" s="477"/>
      <c r="FNR932" s="477"/>
      <c r="FNS932" s="477"/>
      <c r="FNT932" s="477"/>
      <c r="FNU932" s="477"/>
      <c r="FNV932" s="477"/>
      <c r="FNW932" s="477"/>
      <c r="FNX932" s="477"/>
      <c r="FNY932" s="477"/>
      <c r="FNZ932" s="477"/>
      <c r="FOA932" s="477"/>
      <c r="FOB932" s="477"/>
      <c r="FOC932" s="477"/>
      <c r="FOD932" s="477"/>
      <c r="FOE932" s="477"/>
      <c r="FOF932" s="477"/>
      <c r="FOG932" s="477"/>
      <c r="FOH932" s="477"/>
      <c r="FOI932" s="477"/>
      <c r="FOJ932" s="477"/>
      <c r="FOK932" s="477"/>
      <c r="FOL932" s="477"/>
      <c r="FOM932" s="477"/>
      <c r="FON932" s="477"/>
      <c r="FOO932" s="477"/>
      <c r="FOP932" s="477"/>
      <c r="FOQ932" s="477"/>
      <c r="FOR932" s="477"/>
      <c r="FOS932" s="477"/>
      <c r="FOT932" s="477"/>
      <c r="FOU932" s="477"/>
      <c r="FOV932" s="477"/>
      <c r="FOW932" s="477"/>
      <c r="FOX932" s="477"/>
      <c r="FOY932" s="477"/>
      <c r="FOZ932" s="477"/>
      <c r="FPA932" s="477"/>
      <c r="FPB932" s="477"/>
      <c r="FPC932" s="477"/>
      <c r="FPD932" s="477"/>
      <c r="FPE932" s="477"/>
      <c r="FPF932" s="477"/>
      <c r="FPG932" s="477"/>
      <c r="FPH932" s="477"/>
      <c r="FPI932" s="477"/>
      <c r="FPJ932" s="477"/>
      <c r="FPK932" s="477"/>
      <c r="FPL932" s="477"/>
      <c r="FPM932" s="477"/>
      <c r="FPN932" s="477"/>
      <c r="FPO932" s="477"/>
      <c r="FPP932" s="477"/>
      <c r="FPQ932" s="477"/>
      <c r="FPR932" s="477"/>
      <c r="FPS932" s="477"/>
      <c r="FPT932" s="477"/>
      <c r="FPU932" s="477"/>
      <c r="FPV932" s="477"/>
      <c r="FPW932" s="477"/>
      <c r="FPX932" s="477"/>
      <c r="FPY932" s="477"/>
      <c r="FPZ932" s="477"/>
      <c r="FQA932" s="477"/>
      <c r="FQB932" s="477"/>
      <c r="FQC932" s="477"/>
      <c r="FQD932" s="477"/>
      <c r="FQE932" s="477"/>
      <c r="FQF932" s="477"/>
      <c r="FQG932" s="477"/>
      <c r="FQH932" s="477"/>
      <c r="FQI932" s="477"/>
      <c r="FQJ932" s="477"/>
      <c r="FQK932" s="477"/>
      <c r="FQL932" s="477"/>
      <c r="FQM932" s="477"/>
      <c r="FQN932" s="477"/>
      <c r="FQO932" s="477"/>
      <c r="FQP932" s="477"/>
      <c r="FQQ932" s="477"/>
      <c r="FQR932" s="477"/>
      <c r="FQS932" s="477"/>
      <c r="FQT932" s="477"/>
      <c r="FQU932" s="477"/>
      <c r="FQV932" s="477"/>
      <c r="FQW932" s="477"/>
      <c r="FQX932" s="477"/>
      <c r="FQY932" s="477"/>
      <c r="FQZ932" s="477"/>
      <c r="FRA932" s="477"/>
      <c r="FRB932" s="477"/>
      <c r="FRC932" s="477"/>
      <c r="FRD932" s="477"/>
      <c r="FRE932" s="477"/>
      <c r="FRF932" s="477"/>
      <c r="FRG932" s="477"/>
      <c r="FRH932" s="477"/>
      <c r="FRI932" s="477"/>
      <c r="FRJ932" s="477"/>
      <c r="FRK932" s="477"/>
      <c r="FRL932" s="477"/>
      <c r="FRM932" s="477"/>
      <c r="FRN932" s="477"/>
      <c r="FRO932" s="477"/>
      <c r="FRP932" s="477"/>
      <c r="FRQ932" s="477"/>
      <c r="FRR932" s="477"/>
      <c r="FRS932" s="477"/>
      <c r="FRT932" s="477"/>
      <c r="FRU932" s="477"/>
      <c r="FRV932" s="477"/>
      <c r="FRW932" s="477"/>
      <c r="FRX932" s="477"/>
      <c r="FRY932" s="477"/>
      <c r="FRZ932" s="477"/>
      <c r="FSA932" s="477"/>
      <c r="FSB932" s="477"/>
      <c r="FSC932" s="477"/>
      <c r="FSD932" s="477"/>
      <c r="FSE932" s="477"/>
      <c r="FSF932" s="477"/>
      <c r="FSG932" s="477"/>
      <c r="FSH932" s="477"/>
      <c r="FSI932" s="477"/>
      <c r="FSJ932" s="477"/>
      <c r="FSK932" s="477"/>
      <c r="FSL932" s="477"/>
      <c r="FSM932" s="477"/>
      <c r="FSN932" s="477"/>
      <c r="FSO932" s="477"/>
      <c r="FSP932" s="477"/>
      <c r="FSQ932" s="477"/>
      <c r="FSR932" s="477"/>
      <c r="FSS932" s="477"/>
      <c r="FST932" s="477"/>
      <c r="FSU932" s="477"/>
      <c r="FSV932" s="477"/>
      <c r="FSW932" s="477"/>
      <c r="FSX932" s="477"/>
      <c r="FSY932" s="477"/>
      <c r="FSZ932" s="477"/>
      <c r="FTA932" s="477"/>
      <c r="FTB932" s="477"/>
      <c r="FTC932" s="477"/>
      <c r="FTD932" s="477"/>
      <c r="FTE932" s="477"/>
      <c r="FTF932" s="477"/>
      <c r="FTG932" s="477"/>
      <c r="FTH932" s="477"/>
      <c r="FTI932" s="477"/>
      <c r="FTJ932" s="477"/>
      <c r="FTK932" s="477"/>
      <c r="FTL932" s="477"/>
      <c r="FTM932" s="477"/>
      <c r="FTN932" s="477"/>
      <c r="FTO932" s="477"/>
      <c r="FTP932" s="477"/>
      <c r="FTQ932" s="477"/>
      <c r="FTR932" s="477"/>
      <c r="FTS932" s="477"/>
      <c r="FTT932" s="477"/>
      <c r="FTU932" s="477"/>
      <c r="FTV932" s="477"/>
      <c r="FTW932" s="477"/>
      <c r="FTX932" s="477"/>
      <c r="FTY932" s="477"/>
      <c r="FTZ932" s="477"/>
      <c r="FUA932" s="477"/>
      <c r="FUB932" s="477"/>
      <c r="FUC932" s="477"/>
      <c r="FUD932" s="477"/>
      <c r="FUE932" s="477"/>
      <c r="FUF932" s="477"/>
      <c r="FUG932" s="477"/>
      <c r="FUH932" s="477"/>
      <c r="FUI932" s="477"/>
      <c r="FUJ932" s="477"/>
      <c r="FUK932" s="477"/>
      <c r="FUL932" s="477"/>
      <c r="FUM932" s="477"/>
      <c r="FUN932" s="477"/>
      <c r="FUO932" s="477"/>
      <c r="FUP932" s="477"/>
      <c r="FUQ932" s="477"/>
      <c r="FUR932" s="477"/>
      <c r="FUS932" s="477"/>
      <c r="FUT932" s="477"/>
      <c r="FUU932" s="477"/>
      <c r="FUV932" s="477"/>
      <c r="FUW932" s="477"/>
      <c r="FUX932" s="477"/>
      <c r="FUY932" s="477"/>
      <c r="FUZ932" s="477"/>
      <c r="FVA932" s="477"/>
      <c r="FVB932" s="477"/>
      <c r="FVC932" s="477"/>
      <c r="FVD932" s="477"/>
      <c r="FVE932" s="477"/>
      <c r="FVF932" s="477"/>
      <c r="FVG932" s="477"/>
      <c r="FVH932" s="477"/>
      <c r="FVI932" s="477"/>
      <c r="FVJ932" s="477"/>
      <c r="FVK932" s="477"/>
      <c r="FVL932" s="477"/>
      <c r="FVM932" s="477"/>
      <c r="FVN932" s="477"/>
      <c r="FVO932" s="477"/>
      <c r="FVP932" s="477"/>
      <c r="FVQ932" s="477"/>
      <c r="FVR932" s="477"/>
      <c r="FVS932" s="477"/>
      <c r="FVT932" s="477"/>
      <c r="FVU932" s="477"/>
      <c r="FVV932" s="477"/>
      <c r="FVW932" s="477"/>
      <c r="FVX932" s="477"/>
      <c r="FVY932" s="477"/>
      <c r="FVZ932" s="477"/>
      <c r="FWA932" s="477"/>
      <c r="FWB932" s="477"/>
      <c r="FWC932" s="477"/>
      <c r="FWD932" s="477"/>
      <c r="FWE932" s="477"/>
      <c r="FWF932" s="477"/>
      <c r="FWG932" s="477"/>
      <c r="FWH932" s="477"/>
      <c r="FWI932" s="477"/>
      <c r="FWJ932" s="477"/>
      <c r="FWK932" s="477"/>
      <c r="FWL932" s="477"/>
      <c r="FWM932" s="477"/>
      <c r="FWN932" s="477"/>
      <c r="FWO932" s="477"/>
      <c r="FWP932" s="477"/>
      <c r="FWQ932" s="477"/>
      <c r="FWR932" s="477"/>
      <c r="FWS932" s="477"/>
      <c r="FWT932" s="477"/>
      <c r="FWU932" s="477"/>
      <c r="FWV932" s="477"/>
      <c r="FWW932" s="477"/>
      <c r="FWX932" s="477"/>
      <c r="FWY932" s="477"/>
      <c r="FWZ932" s="477"/>
      <c r="FXA932" s="477"/>
      <c r="FXB932" s="477"/>
      <c r="FXC932" s="477"/>
      <c r="FXD932" s="477"/>
      <c r="FXE932" s="477"/>
      <c r="FXF932" s="477"/>
      <c r="FXG932" s="477"/>
      <c r="FXH932" s="477"/>
      <c r="FXI932" s="477"/>
      <c r="FXJ932" s="477"/>
      <c r="FXK932" s="477"/>
      <c r="FXL932" s="477"/>
      <c r="FXM932" s="477"/>
      <c r="FXN932" s="477"/>
      <c r="FXO932" s="477"/>
      <c r="FXP932" s="477"/>
      <c r="FXQ932" s="477"/>
      <c r="FXR932" s="477"/>
      <c r="FXS932" s="477"/>
      <c r="FXT932" s="477"/>
      <c r="FXU932" s="477"/>
      <c r="FXV932" s="477"/>
      <c r="FXW932" s="477"/>
      <c r="FXX932" s="477"/>
      <c r="FXY932" s="477"/>
      <c r="FXZ932" s="477"/>
      <c r="FYA932" s="477"/>
      <c r="FYB932" s="477"/>
      <c r="FYC932" s="477"/>
      <c r="FYD932" s="477"/>
      <c r="FYE932" s="477"/>
      <c r="FYF932" s="477"/>
      <c r="FYG932" s="477"/>
      <c r="FYH932" s="477"/>
      <c r="FYI932" s="477"/>
      <c r="FYJ932" s="477"/>
      <c r="FYK932" s="477"/>
      <c r="FYL932" s="477"/>
      <c r="FYM932" s="477"/>
      <c r="FYN932" s="477"/>
      <c r="FYO932" s="477"/>
      <c r="FYP932" s="477"/>
      <c r="FYQ932" s="477"/>
      <c r="FYR932" s="477"/>
      <c r="FYS932" s="477"/>
      <c r="FYT932" s="477"/>
      <c r="FYU932" s="477"/>
      <c r="FYV932" s="477"/>
      <c r="FYW932" s="477"/>
      <c r="FYX932" s="477"/>
      <c r="FYY932" s="477"/>
      <c r="FYZ932" s="477"/>
      <c r="FZA932" s="477"/>
      <c r="FZB932" s="477"/>
      <c r="FZC932" s="477"/>
      <c r="FZD932" s="477"/>
      <c r="FZE932" s="477"/>
      <c r="FZF932" s="477"/>
      <c r="FZG932" s="477"/>
      <c r="FZH932" s="477"/>
      <c r="FZI932" s="477"/>
      <c r="FZJ932" s="477"/>
      <c r="FZK932" s="477"/>
      <c r="FZL932" s="477"/>
      <c r="FZM932" s="477"/>
      <c r="FZN932" s="477"/>
      <c r="FZO932" s="477"/>
      <c r="FZP932" s="477"/>
      <c r="FZQ932" s="477"/>
      <c r="FZR932" s="477"/>
      <c r="FZS932" s="477"/>
      <c r="FZT932" s="477"/>
      <c r="FZU932" s="477"/>
      <c r="FZV932" s="477"/>
      <c r="FZW932" s="477"/>
      <c r="FZX932" s="477"/>
      <c r="FZY932" s="477"/>
      <c r="FZZ932" s="477"/>
      <c r="GAA932" s="477"/>
      <c r="GAB932" s="477"/>
      <c r="GAC932" s="477"/>
      <c r="GAD932" s="477"/>
      <c r="GAE932" s="477"/>
      <c r="GAF932" s="477"/>
      <c r="GAG932" s="477"/>
      <c r="GAH932" s="477"/>
      <c r="GAI932" s="477"/>
      <c r="GAJ932" s="477"/>
      <c r="GAK932" s="477"/>
      <c r="GAL932" s="477"/>
      <c r="GAM932" s="477"/>
      <c r="GAN932" s="477"/>
      <c r="GAO932" s="477"/>
      <c r="GAP932" s="477"/>
      <c r="GAQ932" s="477"/>
      <c r="GAR932" s="477"/>
      <c r="GAS932" s="477"/>
      <c r="GAT932" s="477"/>
      <c r="GAU932" s="477"/>
      <c r="GAV932" s="477"/>
      <c r="GAW932" s="477"/>
      <c r="GAX932" s="477"/>
      <c r="GAY932" s="477"/>
      <c r="GAZ932" s="477"/>
      <c r="GBA932" s="477"/>
      <c r="GBB932" s="477"/>
      <c r="GBC932" s="477"/>
      <c r="GBD932" s="477"/>
      <c r="GBE932" s="477"/>
      <c r="GBF932" s="477"/>
      <c r="GBG932" s="477"/>
      <c r="GBH932" s="477"/>
      <c r="GBI932" s="477"/>
      <c r="GBJ932" s="477"/>
      <c r="GBK932" s="477"/>
      <c r="GBL932" s="477"/>
      <c r="GBM932" s="477"/>
      <c r="GBN932" s="477"/>
      <c r="GBO932" s="477"/>
      <c r="GBP932" s="477"/>
      <c r="GBQ932" s="477"/>
      <c r="GBR932" s="477"/>
      <c r="GBS932" s="477"/>
      <c r="GBT932" s="477"/>
      <c r="GBU932" s="477"/>
      <c r="GBV932" s="477"/>
      <c r="GBW932" s="477"/>
      <c r="GBX932" s="477"/>
      <c r="GBY932" s="477"/>
      <c r="GBZ932" s="477"/>
      <c r="GCA932" s="477"/>
      <c r="GCB932" s="477"/>
      <c r="GCC932" s="477"/>
      <c r="GCD932" s="477"/>
      <c r="GCE932" s="477"/>
      <c r="GCF932" s="477"/>
      <c r="GCG932" s="477"/>
      <c r="GCH932" s="477"/>
      <c r="GCI932" s="477"/>
      <c r="GCJ932" s="477"/>
      <c r="GCK932" s="477"/>
      <c r="GCL932" s="477"/>
      <c r="GCM932" s="477"/>
      <c r="GCN932" s="477"/>
      <c r="GCO932" s="477"/>
      <c r="GCP932" s="477"/>
      <c r="GCQ932" s="477"/>
      <c r="GCR932" s="477"/>
      <c r="GCS932" s="477"/>
      <c r="GCT932" s="477"/>
      <c r="GCU932" s="477"/>
      <c r="GCV932" s="477"/>
      <c r="GCW932" s="477"/>
      <c r="GCX932" s="477"/>
      <c r="GCY932" s="477"/>
      <c r="GCZ932" s="477"/>
      <c r="GDA932" s="477"/>
      <c r="GDB932" s="477"/>
      <c r="GDC932" s="477"/>
      <c r="GDD932" s="477"/>
      <c r="GDE932" s="477"/>
      <c r="GDF932" s="477"/>
      <c r="GDG932" s="477"/>
      <c r="GDH932" s="477"/>
      <c r="GDI932" s="477"/>
      <c r="GDJ932" s="477"/>
      <c r="GDK932" s="477"/>
      <c r="GDL932" s="477"/>
      <c r="GDM932" s="477"/>
      <c r="GDN932" s="477"/>
      <c r="GDO932" s="477"/>
      <c r="GDP932" s="477"/>
      <c r="GDQ932" s="477"/>
      <c r="GDR932" s="477"/>
      <c r="GDS932" s="477"/>
      <c r="GDT932" s="477"/>
      <c r="GDU932" s="477"/>
      <c r="GDV932" s="477"/>
      <c r="GDW932" s="477"/>
      <c r="GDX932" s="477"/>
      <c r="GDY932" s="477"/>
      <c r="GDZ932" s="477"/>
      <c r="GEA932" s="477"/>
      <c r="GEB932" s="477"/>
      <c r="GEC932" s="477"/>
      <c r="GED932" s="477"/>
      <c r="GEE932" s="477"/>
      <c r="GEF932" s="477"/>
      <c r="GEG932" s="477"/>
      <c r="GEH932" s="477"/>
      <c r="GEI932" s="477"/>
      <c r="GEJ932" s="477"/>
      <c r="GEK932" s="477"/>
      <c r="GEL932" s="477"/>
      <c r="GEM932" s="477"/>
      <c r="GEN932" s="477"/>
      <c r="GEO932" s="477"/>
      <c r="GEP932" s="477"/>
      <c r="GEQ932" s="477"/>
      <c r="GER932" s="477"/>
      <c r="GES932" s="477"/>
      <c r="GET932" s="477"/>
      <c r="GEU932" s="477"/>
      <c r="GEV932" s="477"/>
      <c r="GEW932" s="477"/>
      <c r="GEX932" s="477"/>
      <c r="GEY932" s="477"/>
      <c r="GEZ932" s="477"/>
      <c r="GFA932" s="477"/>
      <c r="GFB932" s="477"/>
      <c r="GFC932" s="477"/>
      <c r="GFD932" s="477"/>
      <c r="GFE932" s="477"/>
      <c r="GFF932" s="477"/>
      <c r="GFG932" s="477"/>
      <c r="GFH932" s="477"/>
      <c r="GFI932" s="477"/>
      <c r="GFJ932" s="477"/>
      <c r="GFK932" s="477"/>
      <c r="GFL932" s="477"/>
      <c r="GFM932" s="477"/>
      <c r="GFN932" s="477"/>
      <c r="GFO932" s="477"/>
      <c r="GFP932" s="477"/>
      <c r="GFQ932" s="477"/>
      <c r="GFR932" s="477"/>
      <c r="GFS932" s="477"/>
      <c r="GFT932" s="477"/>
      <c r="GFU932" s="477"/>
      <c r="GFV932" s="477"/>
      <c r="GFW932" s="477"/>
      <c r="GFX932" s="477"/>
      <c r="GFY932" s="477"/>
      <c r="GFZ932" s="477"/>
      <c r="GGA932" s="477"/>
      <c r="GGB932" s="477"/>
      <c r="GGC932" s="477"/>
      <c r="GGD932" s="477"/>
      <c r="GGE932" s="477"/>
      <c r="GGF932" s="477"/>
      <c r="GGG932" s="477"/>
      <c r="GGH932" s="477"/>
      <c r="GGI932" s="477"/>
      <c r="GGJ932" s="477"/>
      <c r="GGK932" s="477"/>
      <c r="GGL932" s="477"/>
      <c r="GGM932" s="477"/>
      <c r="GGN932" s="477"/>
      <c r="GGO932" s="477"/>
      <c r="GGP932" s="477"/>
      <c r="GGQ932" s="477"/>
      <c r="GGR932" s="477"/>
      <c r="GGS932" s="477"/>
      <c r="GGT932" s="477"/>
      <c r="GGU932" s="477"/>
      <c r="GGV932" s="477"/>
      <c r="GGW932" s="477"/>
      <c r="GGX932" s="477"/>
      <c r="GGY932" s="477"/>
      <c r="GGZ932" s="477"/>
      <c r="GHA932" s="477"/>
      <c r="GHB932" s="477"/>
      <c r="GHC932" s="477"/>
      <c r="GHD932" s="477"/>
      <c r="GHE932" s="477"/>
      <c r="GHF932" s="477"/>
      <c r="GHG932" s="477"/>
      <c r="GHH932" s="477"/>
      <c r="GHI932" s="477"/>
      <c r="GHJ932" s="477"/>
      <c r="GHK932" s="477"/>
      <c r="GHL932" s="477"/>
      <c r="GHM932" s="477"/>
      <c r="GHN932" s="477"/>
      <c r="GHO932" s="477"/>
      <c r="GHP932" s="477"/>
      <c r="GHQ932" s="477"/>
      <c r="GHR932" s="477"/>
      <c r="GHS932" s="477"/>
      <c r="GHT932" s="477"/>
      <c r="GHU932" s="477"/>
      <c r="GHV932" s="477"/>
      <c r="GHW932" s="477"/>
      <c r="GHX932" s="477"/>
      <c r="GHY932" s="477"/>
      <c r="GHZ932" s="477"/>
      <c r="GIA932" s="477"/>
      <c r="GIB932" s="477"/>
      <c r="GIC932" s="477"/>
      <c r="GID932" s="477"/>
      <c r="GIE932" s="477"/>
      <c r="GIF932" s="477"/>
      <c r="GIG932" s="477"/>
      <c r="GIH932" s="477"/>
      <c r="GII932" s="477"/>
      <c r="GIJ932" s="477"/>
      <c r="GIK932" s="477"/>
      <c r="GIL932" s="477"/>
      <c r="GIM932" s="477"/>
      <c r="GIN932" s="477"/>
      <c r="GIO932" s="477"/>
      <c r="GIP932" s="477"/>
      <c r="GIQ932" s="477"/>
      <c r="GIR932" s="477"/>
      <c r="GIS932" s="477"/>
      <c r="GIT932" s="477"/>
      <c r="GIU932" s="477"/>
      <c r="GIV932" s="477"/>
      <c r="GIW932" s="477"/>
      <c r="GIX932" s="477"/>
      <c r="GIY932" s="477"/>
      <c r="GIZ932" s="477"/>
      <c r="GJA932" s="477"/>
      <c r="GJB932" s="477"/>
      <c r="GJC932" s="477"/>
      <c r="GJD932" s="477"/>
      <c r="GJE932" s="477"/>
      <c r="GJF932" s="477"/>
      <c r="GJG932" s="477"/>
      <c r="GJH932" s="477"/>
      <c r="GJI932" s="477"/>
      <c r="GJJ932" s="477"/>
      <c r="GJK932" s="477"/>
      <c r="GJL932" s="477"/>
      <c r="GJM932" s="477"/>
      <c r="GJN932" s="477"/>
      <c r="GJO932" s="477"/>
      <c r="GJP932" s="477"/>
      <c r="GJQ932" s="477"/>
      <c r="GJR932" s="477"/>
      <c r="GJS932" s="477"/>
      <c r="GJT932" s="477"/>
      <c r="GJU932" s="477"/>
      <c r="GJV932" s="477"/>
      <c r="GJW932" s="477"/>
      <c r="GJX932" s="477"/>
      <c r="GJY932" s="477"/>
      <c r="GJZ932" s="477"/>
      <c r="GKA932" s="477"/>
      <c r="GKB932" s="477"/>
      <c r="GKC932" s="477"/>
      <c r="GKD932" s="477"/>
      <c r="GKE932" s="477"/>
      <c r="GKF932" s="477"/>
      <c r="GKG932" s="477"/>
      <c r="GKH932" s="477"/>
      <c r="GKI932" s="477"/>
      <c r="GKJ932" s="477"/>
      <c r="GKK932" s="477"/>
      <c r="GKL932" s="477"/>
      <c r="GKM932" s="477"/>
      <c r="GKN932" s="477"/>
      <c r="GKO932" s="477"/>
      <c r="GKP932" s="477"/>
      <c r="GKQ932" s="477"/>
      <c r="GKR932" s="477"/>
      <c r="GKS932" s="477"/>
      <c r="GKT932" s="477"/>
      <c r="GKU932" s="477"/>
      <c r="GKV932" s="477"/>
      <c r="GKW932" s="477"/>
      <c r="GKX932" s="477"/>
      <c r="GKY932" s="477"/>
      <c r="GKZ932" s="477"/>
      <c r="GLA932" s="477"/>
      <c r="GLB932" s="477"/>
      <c r="GLC932" s="477"/>
      <c r="GLD932" s="477"/>
      <c r="GLE932" s="477"/>
      <c r="GLF932" s="477"/>
      <c r="GLG932" s="477"/>
      <c r="GLH932" s="477"/>
      <c r="GLI932" s="477"/>
      <c r="GLJ932" s="477"/>
      <c r="GLK932" s="477"/>
      <c r="GLL932" s="477"/>
      <c r="GLM932" s="477"/>
      <c r="GLN932" s="477"/>
      <c r="GLO932" s="477"/>
      <c r="GLP932" s="477"/>
      <c r="GLQ932" s="477"/>
      <c r="GLR932" s="477"/>
      <c r="GLS932" s="477"/>
      <c r="GLT932" s="477"/>
      <c r="GLU932" s="477"/>
      <c r="GLV932" s="477"/>
      <c r="GLW932" s="477"/>
      <c r="GLX932" s="477"/>
      <c r="GLY932" s="477"/>
      <c r="GLZ932" s="477"/>
      <c r="GMA932" s="477"/>
      <c r="GMB932" s="477"/>
      <c r="GMC932" s="477"/>
      <c r="GMD932" s="477"/>
      <c r="GME932" s="477"/>
      <c r="GMF932" s="477"/>
      <c r="GMG932" s="477"/>
      <c r="GMH932" s="477"/>
      <c r="GMI932" s="477"/>
      <c r="GMJ932" s="477"/>
      <c r="GMK932" s="477"/>
      <c r="GML932" s="477"/>
      <c r="GMM932" s="477"/>
      <c r="GMN932" s="477"/>
      <c r="GMO932" s="477"/>
      <c r="GMP932" s="477"/>
      <c r="GMQ932" s="477"/>
      <c r="GMR932" s="477"/>
      <c r="GMS932" s="477"/>
      <c r="GMT932" s="477"/>
      <c r="GMU932" s="477"/>
      <c r="GMV932" s="477"/>
      <c r="GMW932" s="477"/>
      <c r="GMX932" s="477"/>
      <c r="GMY932" s="477"/>
      <c r="GMZ932" s="477"/>
      <c r="GNA932" s="477"/>
      <c r="GNB932" s="477"/>
      <c r="GNC932" s="477"/>
      <c r="GND932" s="477"/>
      <c r="GNE932" s="477"/>
      <c r="GNF932" s="477"/>
      <c r="GNG932" s="477"/>
      <c r="GNH932" s="477"/>
      <c r="GNI932" s="477"/>
      <c r="GNJ932" s="477"/>
      <c r="GNK932" s="477"/>
      <c r="GNL932" s="477"/>
      <c r="GNM932" s="477"/>
      <c r="GNN932" s="477"/>
      <c r="GNO932" s="477"/>
      <c r="GNP932" s="477"/>
      <c r="GNQ932" s="477"/>
      <c r="GNR932" s="477"/>
      <c r="GNS932" s="477"/>
      <c r="GNT932" s="477"/>
      <c r="GNU932" s="477"/>
      <c r="GNV932" s="477"/>
      <c r="GNW932" s="477"/>
      <c r="GNX932" s="477"/>
      <c r="GNY932" s="477"/>
      <c r="GNZ932" s="477"/>
      <c r="GOA932" s="477"/>
      <c r="GOB932" s="477"/>
      <c r="GOC932" s="477"/>
      <c r="GOD932" s="477"/>
      <c r="GOE932" s="477"/>
      <c r="GOF932" s="477"/>
      <c r="GOG932" s="477"/>
      <c r="GOH932" s="477"/>
      <c r="GOI932" s="477"/>
      <c r="GOJ932" s="477"/>
      <c r="GOK932" s="477"/>
      <c r="GOL932" s="477"/>
      <c r="GOM932" s="477"/>
      <c r="GON932" s="477"/>
      <c r="GOO932" s="477"/>
      <c r="GOP932" s="477"/>
      <c r="GOQ932" s="477"/>
      <c r="GOR932" s="477"/>
      <c r="GOS932" s="477"/>
      <c r="GOT932" s="477"/>
      <c r="GOU932" s="477"/>
      <c r="GOV932" s="477"/>
      <c r="GOW932" s="477"/>
      <c r="GOX932" s="477"/>
      <c r="GOY932" s="477"/>
      <c r="GOZ932" s="477"/>
      <c r="GPA932" s="477"/>
      <c r="GPB932" s="477"/>
      <c r="GPC932" s="477"/>
      <c r="GPD932" s="477"/>
      <c r="GPE932" s="477"/>
      <c r="GPF932" s="477"/>
      <c r="GPG932" s="477"/>
      <c r="GPH932" s="477"/>
      <c r="GPI932" s="477"/>
      <c r="GPJ932" s="477"/>
      <c r="GPK932" s="477"/>
      <c r="GPL932" s="477"/>
      <c r="GPM932" s="477"/>
      <c r="GPN932" s="477"/>
      <c r="GPO932" s="477"/>
      <c r="GPP932" s="477"/>
      <c r="GPQ932" s="477"/>
      <c r="GPR932" s="477"/>
      <c r="GPS932" s="477"/>
      <c r="GPT932" s="477"/>
      <c r="GPU932" s="477"/>
      <c r="GPV932" s="477"/>
      <c r="GPW932" s="477"/>
      <c r="GPX932" s="477"/>
      <c r="GPY932" s="477"/>
      <c r="GPZ932" s="477"/>
      <c r="GQA932" s="477"/>
      <c r="GQB932" s="477"/>
      <c r="GQC932" s="477"/>
      <c r="GQD932" s="477"/>
      <c r="GQE932" s="477"/>
      <c r="GQF932" s="477"/>
      <c r="GQG932" s="477"/>
      <c r="GQH932" s="477"/>
      <c r="GQI932" s="477"/>
      <c r="GQJ932" s="477"/>
      <c r="GQK932" s="477"/>
      <c r="GQL932" s="477"/>
      <c r="GQM932" s="477"/>
      <c r="GQN932" s="477"/>
      <c r="GQO932" s="477"/>
      <c r="GQP932" s="477"/>
      <c r="GQQ932" s="477"/>
      <c r="GQR932" s="477"/>
      <c r="GQS932" s="477"/>
      <c r="GQT932" s="477"/>
      <c r="GQU932" s="477"/>
      <c r="GQV932" s="477"/>
      <c r="GQW932" s="477"/>
      <c r="GQX932" s="477"/>
      <c r="GQY932" s="477"/>
      <c r="GQZ932" s="477"/>
      <c r="GRA932" s="477"/>
      <c r="GRB932" s="477"/>
      <c r="GRC932" s="477"/>
      <c r="GRD932" s="477"/>
      <c r="GRE932" s="477"/>
      <c r="GRF932" s="477"/>
      <c r="GRG932" s="477"/>
      <c r="GRH932" s="477"/>
      <c r="GRI932" s="477"/>
      <c r="GRJ932" s="477"/>
      <c r="GRK932" s="477"/>
      <c r="GRL932" s="477"/>
      <c r="GRM932" s="477"/>
      <c r="GRN932" s="477"/>
      <c r="GRO932" s="477"/>
      <c r="GRP932" s="477"/>
      <c r="GRQ932" s="477"/>
      <c r="GRR932" s="477"/>
      <c r="GRS932" s="477"/>
      <c r="GRT932" s="477"/>
      <c r="GRU932" s="477"/>
      <c r="GRV932" s="477"/>
      <c r="GRW932" s="477"/>
      <c r="GRX932" s="477"/>
      <c r="GRY932" s="477"/>
      <c r="GRZ932" s="477"/>
      <c r="GSA932" s="477"/>
      <c r="GSB932" s="477"/>
      <c r="GSC932" s="477"/>
      <c r="GSD932" s="477"/>
      <c r="GSE932" s="477"/>
      <c r="GSF932" s="477"/>
      <c r="GSG932" s="477"/>
      <c r="GSH932" s="477"/>
      <c r="GSI932" s="477"/>
      <c r="GSJ932" s="477"/>
      <c r="GSK932" s="477"/>
      <c r="GSL932" s="477"/>
      <c r="GSM932" s="477"/>
      <c r="GSN932" s="477"/>
      <c r="GSO932" s="477"/>
      <c r="GSP932" s="477"/>
      <c r="GSQ932" s="477"/>
      <c r="GSR932" s="477"/>
      <c r="GSS932" s="477"/>
      <c r="GST932" s="477"/>
      <c r="GSU932" s="477"/>
      <c r="GSV932" s="477"/>
      <c r="GSW932" s="477"/>
      <c r="GSX932" s="477"/>
      <c r="GSY932" s="477"/>
      <c r="GSZ932" s="477"/>
      <c r="GTA932" s="477"/>
      <c r="GTB932" s="477"/>
      <c r="GTC932" s="477"/>
      <c r="GTD932" s="477"/>
      <c r="GTE932" s="477"/>
      <c r="GTF932" s="477"/>
      <c r="GTG932" s="477"/>
      <c r="GTH932" s="477"/>
      <c r="GTI932" s="477"/>
      <c r="GTJ932" s="477"/>
      <c r="GTK932" s="477"/>
      <c r="GTL932" s="477"/>
      <c r="GTM932" s="477"/>
      <c r="GTN932" s="477"/>
      <c r="GTO932" s="477"/>
      <c r="GTP932" s="477"/>
      <c r="GTQ932" s="477"/>
      <c r="GTR932" s="477"/>
      <c r="GTS932" s="477"/>
      <c r="GTT932" s="477"/>
      <c r="GTU932" s="477"/>
      <c r="GTV932" s="477"/>
      <c r="GTW932" s="477"/>
      <c r="GTX932" s="477"/>
      <c r="GTY932" s="477"/>
      <c r="GTZ932" s="477"/>
      <c r="GUA932" s="477"/>
      <c r="GUB932" s="477"/>
      <c r="GUC932" s="477"/>
      <c r="GUD932" s="477"/>
      <c r="GUE932" s="477"/>
      <c r="GUF932" s="477"/>
      <c r="GUG932" s="477"/>
      <c r="GUH932" s="477"/>
      <c r="GUI932" s="477"/>
      <c r="GUJ932" s="477"/>
      <c r="GUK932" s="477"/>
      <c r="GUL932" s="477"/>
      <c r="GUM932" s="477"/>
      <c r="GUN932" s="477"/>
      <c r="GUO932" s="477"/>
      <c r="GUP932" s="477"/>
      <c r="GUQ932" s="477"/>
      <c r="GUR932" s="477"/>
      <c r="GUS932" s="477"/>
      <c r="GUT932" s="477"/>
      <c r="GUU932" s="477"/>
      <c r="GUV932" s="477"/>
      <c r="GUW932" s="477"/>
      <c r="GUX932" s="477"/>
      <c r="GUY932" s="477"/>
      <c r="GUZ932" s="477"/>
      <c r="GVA932" s="477"/>
      <c r="GVB932" s="477"/>
      <c r="GVC932" s="477"/>
      <c r="GVD932" s="477"/>
      <c r="GVE932" s="477"/>
      <c r="GVF932" s="477"/>
      <c r="GVG932" s="477"/>
      <c r="GVH932" s="477"/>
      <c r="GVI932" s="477"/>
      <c r="GVJ932" s="477"/>
      <c r="GVK932" s="477"/>
      <c r="GVL932" s="477"/>
      <c r="GVM932" s="477"/>
      <c r="GVN932" s="477"/>
      <c r="GVO932" s="477"/>
      <c r="GVP932" s="477"/>
      <c r="GVQ932" s="477"/>
      <c r="GVR932" s="477"/>
      <c r="GVS932" s="477"/>
      <c r="GVT932" s="477"/>
      <c r="GVU932" s="477"/>
      <c r="GVV932" s="477"/>
      <c r="GVW932" s="477"/>
      <c r="GVX932" s="477"/>
      <c r="GVY932" s="477"/>
      <c r="GVZ932" s="477"/>
      <c r="GWA932" s="477"/>
      <c r="GWB932" s="477"/>
      <c r="GWC932" s="477"/>
      <c r="GWD932" s="477"/>
      <c r="GWE932" s="477"/>
      <c r="GWF932" s="477"/>
      <c r="GWG932" s="477"/>
      <c r="GWH932" s="477"/>
      <c r="GWI932" s="477"/>
      <c r="GWJ932" s="477"/>
      <c r="GWK932" s="477"/>
      <c r="GWL932" s="477"/>
      <c r="GWM932" s="477"/>
      <c r="GWN932" s="477"/>
      <c r="GWO932" s="477"/>
      <c r="GWP932" s="477"/>
      <c r="GWQ932" s="477"/>
      <c r="GWR932" s="477"/>
      <c r="GWS932" s="477"/>
      <c r="GWT932" s="477"/>
      <c r="GWU932" s="477"/>
      <c r="GWV932" s="477"/>
      <c r="GWW932" s="477"/>
      <c r="GWX932" s="477"/>
      <c r="GWY932" s="477"/>
      <c r="GWZ932" s="477"/>
      <c r="GXA932" s="477"/>
      <c r="GXB932" s="477"/>
      <c r="GXC932" s="477"/>
      <c r="GXD932" s="477"/>
      <c r="GXE932" s="477"/>
      <c r="GXF932" s="477"/>
      <c r="GXG932" s="477"/>
      <c r="GXH932" s="477"/>
      <c r="GXI932" s="477"/>
      <c r="GXJ932" s="477"/>
      <c r="GXK932" s="477"/>
      <c r="GXL932" s="477"/>
      <c r="GXM932" s="477"/>
      <c r="GXN932" s="477"/>
      <c r="GXO932" s="477"/>
      <c r="GXP932" s="477"/>
      <c r="GXQ932" s="477"/>
      <c r="GXR932" s="477"/>
      <c r="GXS932" s="477"/>
      <c r="GXT932" s="477"/>
      <c r="GXU932" s="477"/>
      <c r="GXV932" s="477"/>
      <c r="GXW932" s="477"/>
      <c r="GXX932" s="477"/>
      <c r="GXY932" s="477"/>
      <c r="GXZ932" s="477"/>
      <c r="GYA932" s="477"/>
      <c r="GYB932" s="477"/>
      <c r="GYC932" s="477"/>
      <c r="GYD932" s="477"/>
      <c r="GYE932" s="477"/>
      <c r="GYF932" s="477"/>
      <c r="GYG932" s="477"/>
      <c r="GYH932" s="477"/>
      <c r="GYI932" s="477"/>
      <c r="GYJ932" s="477"/>
      <c r="GYK932" s="477"/>
      <c r="GYL932" s="477"/>
      <c r="GYM932" s="477"/>
      <c r="GYN932" s="477"/>
      <c r="GYO932" s="477"/>
      <c r="GYP932" s="477"/>
      <c r="GYQ932" s="477"/>
      <c r="GYR932" s="477"/>
      <c r="GYS932" s="477"/>
      <c r="GYT932" s="477"/>
      <c r="GYU932" s="477"/>
      <c r="GYV932" s="477"/>
      <c r="GYW932" s="477"/>
      <c r="GYX932" s="477"/>
      <c r="GYY932" s="477"/>
      <c r="GYZ932" s="477"/>
      <c r="GZA932" s="477"/>
      <c r="GZB932" s="477"/>
      <c r="GZC932" s="477"/>
      <c r="GZD932" s="477"/>
      <c r="GZE932" s="477"/>
      <c r="GZF932" s="477"/>
      <c r="GZG932" s="477"/>
      <c r="GZH932" s="477"/>
      <c r="GZI932" s="477"/>
      <c r="GZJ932" s="477"/>
      <c r="GZK932" s="477"/>
      <c r="GZL932" s="477"/>
      <c r="GZM932" s="477"/>
      <c r="GZN932" s="477"/>
      <c r="GZO932" s="477"/>
      <c r="GZP932" s="477"/>
      <c r="GZQ932" s="477"/>
      <c r="GZR932" s="477"/>
      <c r="GZS932" s="477"/>
      <c r="GZT932" s="477"/>
      <c r="GZU932" s="477"/>
      <c r="GZV932" s="477"/>
      <c r="GZW932" s="477"/>
      <c r="GZX932" s="477"/>
      <c r="GZY932" s="477"/>
      <c r="GZZ932" s="477"/>
      <c r="HAA932" s="477"/>
      <c r="HAB932" s="477"/>
      <c r="HAC932" s="477"/>
      <c r="HAD932" s="477"/>
      <c r="HAE932" s="477"/>
      <c r="HAF932" s="477"/>
      <c r="HAG932" s="477"/>
      <c r="HAH932" s="477"/>
      <c r="HAI932" s="477"/>
      <c r="HAJ932" s="477"/>
      <c r="HAK932" s="477"/>
      <c r="HAL932" s="477"/>
      <c r="HAM932" s="477"/>
      <c r="HAN932" s="477"/>
      <c r="HAO932" s="477"/>
      <c r="HAP932" s="477"/>
      <c r="HAQ932" s="477"/>
      <c r="HAR932" s="477"/>
      <c r="HAS932" s="477"/>
      <c r="HAT932" s="477"/>
      <c r="HAU932" s="477"/>
      <c r="HAV932" s="477"/>
      <c r="HAW932" s="477"/>
      <c r="HAX932" s="477"/>
      <c r="HAY932" s="477"/>
      <c r="HAZ932" s="477"/>
      <c r="HBA932" s="477"/>
      <c r="HBB932" s="477"/>
      <c r="HBC932" s="477"/>
      <c r="HBD932" s="477"/>
      <c r="HBE932" s="477"/>
      <c r="HBF932" s="477"/>
      <c r="HBG932" s="477"/>
      <c r="HBH932" s="477"/>
      <c r="HBI932" s="477"/>
      <c r="HBJ932" s="477"/>
      <c r="HBK932" s="477"/>
      <c r="HBL932" s="477"/>
      <c r="HBM932" s="477"/>
      <c r="HBN932" s="477"/>
      <c r="HBO932" s="477"/>
      <c r="HBP932" s="477"/>
      <c r="HBQ932" s="477"/>
      <c r="HBR932" s="477"/>
      <c r="HBS932" s="477"/>
      <c r="HBT932" s="477"/>
      <c r="HBU932" s="477"/>
      <c r="HBV932" s="477"/>
      <c r="HBW932" s="477"/>
      <c r="HBX932" s="477"/>
      <c r="HBY932" s="477"/>
      <c r="HBZ932" s="477"/>
      <c r="HCA932" s="477"/>
      <c r="HCB932" s="477"/>
      <c r="HCC932" s="477"/>
      <c r="HCD932" s="477"/>
      <c r="HCE932" s="477"/>
      <c r="HCF932" s="477"/>
      <c r="HCG932" s="477"/>
      <c r="HCH932" s="477"/>
      <c r="HCI932" s="477"/>
      <c r="HCJ932" s="477"/>
      <c r="HCK932" s="477"/>
      <c r="HCL932" s="477"/>
      <c r="HCM932" s="477"/>
      <c r="HCN932" s="477"/>
      <c r="HCO932" s="477"/>
      <c r="HCP932" s="477"/>
      <c r="HCQ932" s="477"/>
      <c r="HCR932" s="477"/>
      <c r="HCS932" s="477"/>
      <c r="HCT932" s="477"/>
      <c r="HCU932" s="477"/>
      <c r="HCV932" s="477"/>
      <c r="HCW932" s="477"/>
      <c r="HCX932" s="477"/>
      <c r="HCY932" s="477"/>
      <c r="HCZ932" s="477"/>
      <c r="HDA932" s="477"/>
      <c r="HDB932" s="477"/>
      <c r="HDC932" s="477"/>
      <c r="HDD932" s="477"/>
      <c r="HDE932" s="477"/>
      <c r="HDF932" s="477"/>
      <c r="HDG932" s="477"/>
      <c r="HDH932" s="477"/>
      <c r="HDI932" s="477"/>
      <c r="HDJ932" s="477"/>
      <c r="HDK932" s="477"/>
      <c r="HDL932" s="477"/>
      <c r="HDM932" s="477"/>
      <c r="HDN932" s="477"/>
      <c r="HDO932" s="477"/>
      <c r="HDP932" s="477"/>
      <c r="HDQ932" s="477"/>
      <c r="HDR932" s="477"/>
      <c r="HDS932" s="477"/>
      <c r="HDT932" s="477"/>
      <c r="HDU932" s="477"/>
      <c r="HDV932" s="477"/>
      <c r="HDW932" s="477"/>
      <c r="HDX932" s="477"/>
      <c r="HDY932" s="477"/>
      <c r="HDZ932" s="477"/>
      <c r="HEA932" s="477"/>
      <c r="HEB932" s="477"/>
      <c r="HEC932" s="477"/>
      <c r="HED932" s="477"/>
      <c r="HEE932" s="477"/>
      <c r="HEF932" s="477"/>
      <c r="HEG932" s="477"/>
      <c r="HEH932" s="477"/>
      <c r="HEI932" s="477"/>
      <c r="HEJ932" s="477"/>
      <c r="HEK932" s="477"/>
      <c r="HEL932" s="477"/>
      <c r="HEM932" s="477"/>
      <c r="HEN932" s="477"/>
      <c r="HEO932" s="477"/>
      <c r="HEP932" s="477"/>
      <c r="HEQ932" s="477"/>
      <c r="HER932" s="477"/>
      <c r="HES932" s="477"/>
      <c r="HET932" s="477"/>
      <c r="HEU932" s="477"/>
      <c r="HEV932" s="477"/>
      <c r="HEW932" s="477"/>
      <c r="HEX932" s="477"/>
      <c r="HEY932" s="477"/>
      <c r="HEZ932" s="477"/>
      <c r="HFA932" s="477"/>
      <c r="HFB932" s="477"/>
      <c r="HFC932" s="477"/>
      <c r="HFD932" s="477"/>
      <c r="HFE932" s="477"/>
      <c r="HFF932" s="477"/>
      <c r="HFG932" s="477"/>
      <c r="HFH932" s="477"/>
      <c r="HFI932" s="477"/>
      <c r="HFJ932" s="477"/>
      <c r="HFK932" s="477"/>
      <c r="HFL932" s="477"/>
      <c r="HFM932" s="477"/>
      <c r="HFN932" s="477"/>
      <c r="HFO932" s="477"/>
      <c r="HFP932" s="477"/>
      <c r="HFQ932" s="477"/>
      <c r="HFR932" s="477"/>
      <c r="HFS932" s="477"/>
      <c r="HFT932" s="477"/>
      <c r="HFU932" s="477"/>
      <c r="HFV932" s="477"/>
      <c r="HFW932" s="477"/>
      <c r="HFX932" s="477"/>
      <c r="HFY932" s="477"/>
      <c r="HFZ932" s="477"/>
      <c r="HGA932" s="477"/>
      <c r="HGB932" s="477"/>
      <c r="HGC932" s="477"/>
      <c r="HGD932" s="477"/>
      <c r="HGE932" s="477"/>
      <c r="HGF932" s="477"/>
      <c r="HGG932" s="477"/>
      <c r="HGH932" s="477"/>
      <c r="HGI932" s="477"/>
      <c r="HGJ932" s="477"/>
      <c r="HGK932" s="477"/>
      <c r="HGL932" s="477"/>
      <c r="HGM932" s="477"/>
      <c r="HGN932" s="477"/>
      <c r="HGO932" s="477"/>
      <c r="HGP932" s="477"/>
      <c r="HGQ932" s="477"/>
      <c r="HGR932" s="477"/>
      <c r="HGS932" s="477"/>
      <c r="HGT932" s="477"/>
      <c r="HGU932" s="477"/>
      <c r="HGV932" s="477"/>
      <c r="HGW932" s="477"/>
      <c r="HGX932" s="477"/>
      <c r="HGY932" s="477"/>
      <c r="HGZ932" s="477"/>
      <c r="HHA932" s="477"/>
      <c r="HHB932" s="477"/>
      <c r="HHC932" s="477"/>
      <c r="HHD932" s="477"/>
      <c r="HHE932" s="477"/>
      <c r="HHF932" s="477"/>
      <c r="HHG932" s="477"/>
      <c r="HHH932" s="477"/>
      <c r="HHI932" s="477"/>
      <c r="HHJ932" s="477"/>
      <c r="HHK932" s="477"/>
      <c r="HHL932" s="477"/>
      <c r="HHM932" s="477"/>
      <c r="HHN932" s="477"/>
      <c r="HHO932" s="477"/>
      <c r="HHP932" s="477"/>
      <c r="HHQ932" s="477"/>
      <c r="HHR932" s="477"/>
      <c r="HHS932" s="477"/>
      <c r="HHT932" s="477"/>
      <c r="HHU932" s="477"/>
      <c r="HHV932" s="477"/>
      <c r="HHW932" s="477"/>
      <c r="HHX932" s="477"/>
      <c r="HHY932" s="477"/>
      <c r="HHZ932" s="477"/>
      <c r="HIA932" s="477"/>
      <c r="HIB932" s="477"/>
      <c r="HIC932" s="477"/>
      <c r="HID932" s="477"/>
      <c r="HIE932" s="477"/>
      <c r="HIF932" s="477"/>
      <c r="HIG932" s="477"/>
      <c r="HIH932" s="477"/>
      <c r="HII932" s="477"/>
      <c r="HIJ932" s="477"/>
      <c r="HIK932" s="477"/>
      <c r="HIL932" s="477"/>
      <c r="HIM932" s="477"/>
      <c r="HIN932" s="477"/>
      <c r="HIO932" s="477"/>
      <c r="HIP932" s="477"/>
      <c r="HIQ932" s="477"/>
      <c r="HIR932" s="477"/>
      <c r="HIS932" s="477"/>
      <c r="HIT932" s="477"/>
      <c r="HIU932" s="477"/>
      <c r="HIV932" s="477"/>
      <c r="HIW932" s="477"/>
      <c r="HIX932" s="477"/>
      <c r="HIY932" s="477"/>
      <c r="HIZ932" s="477"/>
      <c r="HJA932" s="477"/>
      <c r="HJB932" s="477"/>
      <c r="HJC932" s="477"/>
      <c r="HJD932" s="477"/>
      <c r="HJE932" s="477"/>
      <c r="HJF932" s="477"/>
      <c r="HJG932" s="477"/>
      <c r="HJH932" s="477"/>
      <c r="HJI932" s="477"/>
      <c r="HJJ932" s="477"/>
      <c r="HJK932" s="477"/>
      <c r="HJL932" s="477"/>
      <c r="HJM932" s="477"/>
      <c r="HJN932" s="477"/>
      <c r="HJO932" s="477"/>
      <c r="HJP932" s="477"/>
      <c r="HJQ932" s="477"/>
      <c r="HJR932" s="477"/>
      <c r="HJS932" s="477"/>
      <c r="HJT932" s="477"/>
      <c r="HJU932" s="477"/>
      <c r="HJV932" s="477"/>
      <c r="HJW932" s="477"/>
      <c r="HJX932" s="477"/>
      <c r="HJY932" s="477"/>
      <c r="HJZ932" s="477"/>
      <c r="HKA932" s="477"/>
      <c r="HKB932" s="477"/>
      <c r="HKC932" s="477"/>
      <c r="HKD932" s="477"/>
      <c r="HKE932" s="477"/>
      <c r="HKF932" s="477"/>
      <c r="HKG932" s="477"/>
      <c r="HKH932" s="477"/>
      <c r="HKI932" s="477"/>
      <c r="HKJ932" s="477"/>
      <c r="HKK932" s="477"/>
      <c r="HKL932" s="477"/>
      <c r="HKM932" s="477"/>
      <c r="HKN932" s="477"/>
      <c r="HKO932" s="477"/>
      <c r="HKP932" s="477"/>
      <c r="HKQ932" s="477"/>
      <c r="HKR932" s="477"/>
      <c r="HKS932" s="477"/>
      <c r="HKT932" s="477"/>
      <c r="HKU932" s="477"/>
      <c r="HKV932" s="477"/>
      <c r="HKW932" s="477"/>
      <c r="HKX932" s="477"/>
      <c r="HKY932" s="477"/>
      <c r="HKZ932" s="477"/>
      <c r="HLA932" s="477"/>
      <c r="HLB932" s="477"/>
      <c r="HLC932" s="477"/>
      <c r="HLD932" s="477"/>
      <c r="HLE932" s="477"/>
      <c r="HLF932" s="477"/>
      <c r="HLG932" s="477"/>
      <c r="HLH932" s="477"/>
      <c r="HLI932" s="477"/>
      <c r="HLJ932" s="477"/>
      <c r="HLK932" s="477"/>
      <c r="HLL932" s="477"/>
      <c r="HLM932" s="477"/>
      <c r="HLN932" s="477"/>
      <c r="HLO932" s="477"/>
      <c r="HLP932" s="477"/>
      <c r="HLQ932" s="477"/>
      <c r="HLR932" s="477"/>
      <c r="HLS932" s="477"/>
      <c r="HLT932" s="477"/>
      <c r="HLU932" s="477"/>
      <c r="HLV932" s="477"/>
      <c r="HLW932" s="477"/>
      <c r="HLX932" s="477"/>
      <c r="HLY932" s="477"/>
      <c r="HLZ932" s="477"/>
      <c r="HMA932" s="477"/>
      <c r="HMB932" s="477"/>
      <c r="HMC932" s="477"/>
      <c r="HMD932" s="477"/>
      <c r="HME932" s="477"/>
      <c r="HMF932" s="477"/>
      <c r="HMG932" s="477"/>
      <c r="HMH932" s="477"/>
      <c r="HMI932" s="477"/>
      <c r="HMJ932" s="477"/>
      <c r="HMK932" s="477"/>
      <c r="HML932" s="477"/>
      <c r="HMM932" s="477"/>
      <c r="HMN932" s="477"/>
      <c r="HMO932" s="477"/>
      <c r="HMP932" s="477"/>
      <c r="HMQ932" s="477"/>
      <c r="HMR932" s="477"/>
      <c r="HMS932" s="477"/>
      <c r="HMT932" s="477"/>
      <c r="HMU932" s="477"/>
      <c r="HMV932" s="477"/>
      <c r="HMW932" s="477"/>
      <c r="HMX932" s="477"/>
      <c r="HMY932" s="477"/>
      <c r="HMZ932" s="477"/>
      <c r="HNA932" s="477"/>
      <c r="HNB932" s="477"/>
      <c r="HNC932" s="477"/>
      <c r="HND932" s="477"/>
      <c r="HNE932" s="477"/>
      <c r="HNF932" s="477"/>
      <c r="HNG932" s="477"/>
      <c r="HNH932" s="477"/>
      <c r="HNI932" s="477"/>
      <c r="HNJ932" s="477"/>
      <c r="HNK932" s="477"/>
      <c r="HNL932" s="477"/>
      <c r="HNM932" s="477"/>
      <c r="HNN932" s="477"/>
      <c r="HNO932" s="477"/>
      <c r="HNP932" s="477"/>
      <c r="HNQ932" s="477"/>
      <c r="HNR932" s="477"/>
      <c r="HNS932" s="477"/>
      <c r="HNT932" s="477"/>
      <c r="HNU932" s="477"/>
      <c r="HNV932" s="477"/>
      <c r="HNW932" s="477"/>
      <c r="HNX932" s="477"/>
      <c r="HNY932" s="477"/>
      <c r="HNZ932" s="477"/>
      <c r="HOA932" s="477"/>
      <c r="HOB932" s="477"/>
      <c r="HOC932" s="477"/>
      <c r="HOD932" s="477"/>
      <c r="HOE932" s="477"/>
      <c r="HOF932" s="477"/>
      <c r="HOG932" s="477"/>
      <c r="HOH932" s="477"/>
      <c r="HOI932" s="477"/>
      <c r="HOJ932" s="477"/>
      <c r="HOK932" s="477"/>
      <c r="HOL932" s="477"/>
      <c r="HOM932" s="477"/>
      <c r="HON932" s="477"/>
      <c r="HOO932" s="477"/>
      <c r="HOP932" s="477"/>
      <c r="HOQ932" s="477"/>
      <c r="HOR932" s="477"/>
      <c r="HOS932" s="477"/>
      <c r="HOT932" s="477"/>
      <c r="HOU932" s="477"/>
      <c r="HOV932" s="477"/>
      <c r="HOW932" s="477"/>
      <c r="HOX932" s="477"/>
      <c r="HOY932" s="477"/>
      <c r="HOZ932" s="477"/>
      <c r="HPA932" s="477"/>
      <c r="HPB932" s="477"/>
      <c r="HPC932" s="477"/>
      <c r="HPD932" s="477"/>
      <c r="HPE932" s="477"/>
      <c r="HPF932" s="477"/>
      <c r="HPG932" s="477"/>
      <c r="HPH932" s="477"/>
      <c r="HPI932" s="477"/>
      <c r="HPJ932" s="477"/>
      <c r="HPK932" s="477"/>
      <c r="HPL932" s="477"/>
      <c r="HPM932" s="477"/>
      <c r="HPN932" s="477"/>
      <c r="HPO932" s="477"/>
      <c r="HPP932" s="477"/>
      <c r="HPQ932" s="477"/>
      <c r="HPR932" s="477"/>
      <c r="HPS932" s="477"/>
      <c r="HPT932" s="477"/>
      <c r="HPU932" s="477"/>
      <c r="HPV932" s="477"/>
      <c r="HPW932" s="477"/>
      <c r="HPX932" s="477"/>
      <c r="HPY932" s="477"/>
      <c r="HPZ932" s="477"/>
      <c r="HQA932" s="477"/>
      <c r="HQB932" s="477"/>
      <c r="HQC932" s="477"/>
      <c r="HQD932" s="477"/>
      <c r="HQE932" s="477"/>
      <c r="HQF932" s="477"/>
      <c r="HQG932" s="477"/>
      <c r="HQH932" s="477"/>
      <c r="HQI932" s="477"/>
      <c r="HQJ932" s="477"/>
      <c r="HQK932" s="477"/>
      <c r="HQL932" s="477"/>
      <c r="HQM932" s="477"/>
      <c r="HQN932" s="477"/>
      <c r="HQO932" s="477"/>
      <c r="HQP932" s="477"/>
      <c r="HQQ932" s="477"/>
      <c r="HQR932" s="477"/>
      <c r="HQS932" s="477"/>
      <c r="HQT932" s="477"/>
      <c r="HQU932" s="477"/>
      <c r="HQV932" s="477"/>
      <c r="HQW932" s="477"/>
      <c r="HQX932" s="477"/>
      <c r="HQY932" s="477"/>
      <c r="HQZ932" s="477"/>
      <c r="HRA932" s="477"/>
      <c r="HRB932" s="477"/>
      <c r="HRC932" s="477"/>
      <c r="HRD932" s="477"/>
      <c r="HRE932" s="477"/>
      <c r="HRF932" s="477"/>
      <c r="HRG932" s="477"/>
      <c r="HRH932" s="477"/>
      <c r="HRI932" s="477"/>
      <c r="HRJ932" s="477"/>
      <c r="HRK932" s="477"/>
      <c r="HRL932" s="477"/>
      <c r="HRM932" s="477"/>
      <c r="HRN932" s="477"/>
      <c r="HRO932" s="477"/>
      <c r="HRP932" s="477"/>
      <c r="HRQ932" s="477"/>
      <c r="HRR932" s="477"/>
      <c r="HRS932" s="477"/>
      <c r="HRT932" s="477"/>
      <c r="HRU932" s="477"/>
      <c r="HRV932" s="477"/>
      <c r="HRW932" s="477"/>
      <c r="HRX932" s="477"/>
      <c r="HRY932" s="477"/>
      <c r="HRZ932" s="477"/>
      <c r="HSA932" s="477"/>
      <c r="HSB932" s="477"/>
      <c r="HSC932" s="477"/>
      <c r="HSD932" s="477"/>
      <c r="HSE932" s="477"/>
      <c r="HSF932" s="477"/>
      <c r="HSG932" s="477"/>
      <c r="HSH932" s="477"/>
      <c r="HSI932" s="477"/>
      <c r="HSJ932" s="477"/>
      <c r="HSK932" s="477"/>
      <c r="HSL932" s="477"/>
      <c r="HSM932" s="477"/>
      <c r="HSN932" s="477"/>
      <c r="HSO932" s="477"/>
      <c r="HSP932" s="477"/>
      <c r="HSQ932" s="477"/>
      <c r="HSR932" s="477"/>
      <c r="HSS932" s="477"/>
      <c r="HST932" s="477"/>
      <c r="HSU932" s="477"/>
      <c r="HSV932" s="477"/>
      <c r="HSW932" s="477"/>
      <c r="HSX932" s="477"/>
      <c r="HSY932" s="477"/>
      <c r="HSZ932" s="477"/>
      <c r="HTA932" s="477"/>
      <c r="HTB932" s="477"/>
      <c r="HTC932" s="477"/>
      <c r="HTD932" s="477"/>
      <c r="HTE932" s="477"/>
      <c r="HTF932" s="477"/>
      <c r="HTG932" s="477"/>
      <c r="HTH932" s="477"/>
      <c r="HTI932" s="477"/>
      <c r="HTJ932" s="477"/>
      <c r="HTK932" s="477"/>
      <c r="HTL932" s="477"/>
      <c r="HTM932" s="477"/>
      <c r="HTN932" s="477"/>
      <c r="HTO932" s="477"/>
      <c r="HTP932" s="477"/>
      <c r="HTQ932" s="477"/>
      <c r="HTR932" s="477"/>
      <c r="HTS932" s="477"/>
      <c r="HTT932" s="477"/>
      <c r="HTU932" s="477"/>
      <c r="HTV932" s="477"/>
      <c r="HTW932" s="477"/>
      <c r="HTX932" s="477"/>
      <c r="HTY932" s="477"/>
      <c r="HTZ932" s="477"/>
      <c r="HUA932" s="477"/>
      <c r="HUB932" s="477"/>
      <c r="HUC932" s="477"/>
      <c r="HUD932" s="477"/>
      <c r="HUE932" s="477"/>
      <c r="HUF932" s="477"/>
      <c r="HUG932" s="477"/>
      <c r="HUH932" s="477"/>
      <c r="HUI932" s="477"/>
      <c r="HUJ932" s="477"/>
      <c r="HUK932" s="477"/>
      <c r="HUL932" s="477"/>
      <c r="HUM932" s="477"/>
      <c r="HUN932" s="477"/>
      <c r="HUO932" s="477"/>
      <c r="HUP932" s="477"/>
      <c r="HUQ932" s="477"/>
      <c r="HUR932" s="477"/>
      <c r="HUS932" s="477"/>
      <c r="HUT932" s="477"/>
      <c r="HUU932" s="477"/>
      <c r="HUV932" s="477"/>
      <c r="HUW932" s="477"/>
      <c r="HUX932" s="477"/>
      <c r="HUY932" s="477"/>
      <c r="HUZ932" s="477"/>
      <c r="HVA932" s="477"/>
      <c r="HVB932" s="477"/>
      <c r="HVC932" s="477"/>
      <c r="HVD932" s="477"/>
      <c r="HVE932" s="477"/>
      <c r="HVF932" s="477"/>
      <c r="HVG932" s="477"/>
      <c r="HVH932" s="477"/>
      <c r="HVI932" s="477"/>
      <c r="HVJ932" s="477"/>
      <c r="HVK932" s="477"/>
      <c r="HVL932" s="477"/>
      <c r="HVM932" s="477"/>
      <c r="HVN932" s="477"/>
      <c r="HVO932" s="477"/>
      <c r="HVP932" s="477"/>
      <c r="HVQ932" s="477"/>
      <c r="HVR932" s="477"/>
      <c r="HVS932" s="477"/>
      <c r="HVT932" s="477"/>
      <c r="HVU932" s="477"/>
      <c r="HVV932" s="477"/>
      <c r="HVW932" s="477"/>
      <c r="HVX932" s="477"/>
      <c r="HVY932" s="477"/>
      <c r="HVZ932" s="477"/>
      <c r="HWA932" s="477"/>
      <c r="HWB932" s="477"/>
      <c r="HWC932" s="477"/>
      <c r="HWD932" s="477"/>
      <c r="HWE932" s="477"/>
      <c r="HWF932" s="477"/>
      <c r="HWG932" s="477"/>
      <c r="HWH932" s="477"/>
      <c r="HWI932" s="477"/>
      <c r="HWJ932" s="477"/>
      <c r="HWK932" s="477"/>
      <c r="HWL932" s="477"/>
      <c r="HWM932" s="477"/>
      <c r="HWN932" s="477"/>
      <c r="HWO932" s="477"/>
      <c r="HWP932" s="477"/>
      <c r="HWQ932" s="477"/>
      <c r="HWR932" s="477"/>
      <c r="HWS932" s="477"/>
      <c r="HWT932" s="477"/>
      <c r="HWU932" s="477"/>
      <c r="HWV932" s="477"/>
      <c r="HWW932" s="477"/>
      <c r="HWX932" s="477"/>
      <c r="HWY932" s="477"/>
      <c r="HWZ932" s="477"/>
      <c r="HXA932" s="477"/>
      <c r="HXB932" s="477"/>
      <c r="HXC932" s="477"/>
      <c r="HXD932" s="477"/>
      <c r="HXE932" s="477"/>
      <c r="HXF932" s="477"/>
      <c r="HXG932" s="477"/>
      <c r="HXH932" s="477"/>
      <c r="HXI932" s="477"/>
      <c r="HXJ932" s="477"/>
      <c r="HXK932" s="477"/>
      <c r="HXL932" s="477"/>
      <c r="HXM932" s="477"/>
      <c r="HXN932" s="477"/>
      <c r="HXO932" s="477"/>
      <c r="HXP932" s="477"/>
      <c r="HXQ932" s="477"/>
      <c r="HXR932" s="477"/>
      <c r="HXS932" s="477"/>
      <c r="HXT932" s="477"/>
      <c r="HXU932" s="477"/>
      <c r="HXV932" s="477"/>
      <c r="HXW932" s="477"/>
      <c r="HXX932" s="477"/>
      <c r="HXY932" s="477"/>
      <c r="HXZ932" s="477"/>
      <c r="HYA932" s="477"/>
      <c r="HYB932" s="477"/>
      <c r="HYC932" s="477"/>
      <c r="HYD932" s="477"/>
      <c r="HYE932" s="477"/>
      <c r="HYF932" s="477"/>
      <c r="HYG932" s="477"/>
      <c r="HYH932" s="477"/>
      <c r="HYI932" s="477"/>
      <c r="HYJ932" s="477"/>
      <c r="HYK932" s="477"/>
      <c r="HYL932" s="477"/>
      <c r="HYM932" s="477"/>
      <c r="HYN932" s="477"/>
      <c r="HYO932" s="477"/>
      <c r="HYP932" s="477"/>
      <c r="HYQ932" s="477"/>
      <c r="HYR932" s="477"/>
      <c r="HYS932" s="477"/>
      <c r="HYT932" s="477"/>
      <c r="HYU932" s="477"/>
      <c r="HYV932" s="477"/>
      <c r="HYW932" s="477"/>
      <c r="HYX932" s="477"/>
      <c r="HYY932" s="477"/>
      <c r="HYZ932" s="477"/>
      <c r="HZA932" s="477"/>
      <c r="HZB932" s="477"/>
      <c r="HZC932" s="477"/>
      <c r="HZD932" s="477"/>
      <c r="HZE932" s="477"/>
      <c r="HZF932" s="477"/>
      <c r="HZG932" s="477"/>
      <c r="HZH932" s="477"/>
      <c r="HZI932" s="477"/>
      <c r="HZJ932" s="477"/>
      <c r="HZK932" s="477"/>
      <c r="HZL932" s="477"/>
      <c r="HZM932" s="477"/>
      <c r="HZN932" s="477"/>
      <c r="HZO932" s="477"/>
      <c r="HZP932" s="477"/>
      <c r="HZQ932" s="477"/>
      <c r="HZR932" s="477"/>
      <c r="HZS932" s="477"/>
      <c r="HZT932" s="477"/>
      <c r="HZU932" s="477"/>
      <c r="HZV932" s="477"/>
      <c r="HZW932" s="477"/>
      <c r="HZX932" s="477"/>
      <c r="HZY932" s="477"/>
      <c r="HZZ932" s="477"/>
      <c r="IAA932" s="477"/>
      <c r="IAB932" s="477"/>
      <c r="IAC932" s="477"/>
      <c r="IAD932" s="477"/>
      <c r="IAE932" s="477"/>
      <c r="IAF932" s="477"/>
      <c r="IAG932" s="477"/>
      <c r="IAH932" s="477"/>
      <c r="IAI932" s="477"/>
      <c r="IAJ932" s="477"/>
      <c r="IAK932" s="477"/>
      <c r="IAL932" s="477"/>
      <c r="IAM932" s="477"/>
      <c r="IAN932" s="477"/>
      <c r="IAO932" s="477"/>
      <c r="IAP932" s="477"/>
      <c r="IAQ932" s="477"/>
      <c r="IAR932" s="477"/>
      <c r="IAS932" s="477"/>
      <c r="IAT932" s="477"/>
      <c r="IAU932" s="477"/>
      <c r="IAV932" s="477"/>
      <c r="IAW932" s="477"/>
      <c r="IAX932" s="477"/>
      <c r="IAY932" s="477"/>
      <c r="IAZ932" s="477"/>
      <c r="IBA932" s="477"/>
      <c r="IBB932" s="477"/>
      <c r="IBC932" s="477"/>
      <c r="IBD932" s="477"/>
      <c r="IBE932" s="477"/>
      <c r="IBF932" s="477"/>
      <c r="IBG932" s="477"/>
      <c r="IBH932" s="477"/>
      <c r="IBI932" s="477"/>
      <c r="IBJ932" s="477"/>
      <c r="IBK932" s="477"/>
      <c r="IBL932" s="477"/>
      <c r="IBM932" s="477"/>
      <c r="IBN932" s="477"/>
      <c r="IBO932" s="477"/>
      <c r="IBP932" s="477"/>
      <c r="IBQ932" s="477"/>
      <c r="IBR932" s="477"/>
      <c r="IBS932" s="477"/>
      <c r="IBT932" s="477"/>
      <c r="IBU932" s="477"/>
      <c r="IBV932" s="477"/>
      <c r="IBW932" s="477"/>
      <c r="IBX932" s="477"/>
      <c r="IBY932" s="477"/>
      <c r="IBZ932" s="477"/>
      <c r="ICA932" s="477"/>
      <c r="ICB932" s="477"/>
      <c r="ICC932" s="477"/>
      <c r="ICD932" s="477"/>
      <c r="ICE932" s="477"/>
      <c r="ICF932" s="477"/>
      <c r="ICG932" s="477"/>
      <c r="ICH932" s="477"/>
      <c r="ICI932" s="477"/>
      <c r="ICJ932" s="477"/>
      <c r="ICK932" s="477"/>
      <c r="ICL932" s="477"/>
      <c r="ICM932" s="477"/>
      <c r="ICN932" s="477"/>
      <c r="ICO932" s="477"/>
      <c r="ICP932" s="477"/>
      <c r="ICQ932" s="477"/>
      <c r="ICR932" s="477"/>
      <c r="ICS932" s="477"/>
      <c r="ICT932" s="477"/>
      <c r="ICU932" s="477"/>
      <c r="ICV932" s="477"/>
      <c r="ICW932" s="477"/>
      <c r="ICX932" s="477"/>
      <c r="ICY932" s="477"/>
      <c r="ICZ932" s="477"/>
      <c r="IDA932" s="477"/>
      <c r="IDB932" s="477"/>
      <c r="IDC932" s="477"/>
      <c r="IDD932" s="477"/>
      <c r="IDE932" s="477"/>
      <c r="IDF932" s="477"/>
      <c r="IDG932" s="477"/>
      <c r="IDH932" s="477"/>
      <c r="IDI932" s="477"/>
      <c r="IDJ932" s="477"/>
      <c r="IDK932" s="477"/>
      <c r="IDL932" s="477"/>
      <c r="IDM932" s="477"/>
      <c r="IDN932" s="477"/>
      <c r="IDO932" s="477"/>
      <c r="IDP932" s="477"/>
      <c r="IDQ932" s="477"/>
      <c r="IDR932" s="477"/>
      <c r="IDS932" s="477"/>
      <c r="IDT932" s="477"/>
      <c r="IDU932" s="477"/>
      <c r="IDV932" s="477"/>
      <c r="IDW932" s="477"/>
      <c r="IDX932" s="477"/>
      <c r="IDY932" s="477"/>
      <c r="IDZ932" s="477"/>
      <c r="IEA932" s="477"/>
      <c r="IEB932" s="477"/>
      <c r="IEC932" s="477"/>
      <c r="IED932" s="477"/>
      <c r="IEE932" s="477"/>
      <c r="IEF932" s="477"/>
      <c r="IEG932" s="477"/>
      <c r="IEH932" s="477"/>
      <c r="IEI932" s="477"/>
      <c r="IEJ932" s="477"/>
      <c r="IEK932" s="477"/>
      <c r="IEL932" s="477"/>
      <c r="IEM932" s="477"/>
      <c r="IEN932" s="477"/>
      <c r="IEO932" s="477"/>
      <c r="IEP932" s="477"/>
      <c r="IEQ932" s="477"/>
      <c r="IER932" s="477"/>
      <c r="IES932" s="477"/>
      <c r="IET932" s="477"/>
      <c r="IEU932" s="477"/>
      <c r="IEV932" s="477"/>
      <c r="IEW932" s="477"/>
      <c r="IEX932" s="477"/>
      <c r="IEY932" s="477"/>
      <c r="IEZ932" s="477"/>
      <c r="IFA932" s="477"/>
      <c r="IFB932" s="477"/>
      <c r="IFC932" s="477"/>
      <c r="IFD932" s="477"/>
      <c r="IFE932" s="477"/>
      <c r="IFF932" s="477"/>
      <c r="IFG932" s="477"/>
      <c r="IFH932" s="477"/>
      <c r="IFI932" s="477"/>
      <c r="IFJ932" s="477"/>
      <c r="IFK932" s="477"/>
      <c r="IFL932" s="477"/>
      <c r="IFM932" s="477"/>
      <c r="IFN932" s="477"/>
      <c r="IFO932" s="477"/>
      <c r="IFP932" s="477"/>
      <c r="IFQ932" s="477"/>
      <c r="IFR932" s="477"/>
      <c r="IFS932" s="477"/>
      <c r="IFT932" s="477"/>
      <c r="IFU932" s="477"/>
      <c r="IFV932" s="477"/>
      <c r="IFW932" s="477"/>
      <c r="IFX932" s="477"/>
      <c r="IFY932" s="477"/>
      <c r="IFZ932" s="477"/>
      <c r="IGA932" s="477"/>
      <c r="IGB932" s="477"/>
      <c r="IGC932" s="477"/>
      <c r="IGD932" s="477"/>
      <c r="IGE932" s="477"/>
      <c r="IGF932" s="477"/>
      <c r="IGG932" s="477"/>
      <c r="IGH932" s="477"/>
      <c r="IGI932" s="477"/>
      <c r="IGJ932" s="477"/>
      <c r="IGK932" s="477"/>
      <c r="IGL932" s="477"/>
      <c r="IGM932" s="477"/>
      <c r="IGN932" s="477"/>
      <c r="IGO932" s="477"/>
      <c r="IGP932" s="477"/>
      <c r="IGQ932" s="477"/>
      <c r="IGR932" s="477"/>
      <c r="IGS932" s="477"/>
      <c r="IGT932" s="477"/>
      <c r="IGU932" s="477"/>
      <c r="IGV932" s="477"/>
      <c r="IGW932" s="477"/>
      <c r="IGX932" s="477"/>
      <c r="IGY932" s="477"/>
      <c r="IGZ932" s="477"/>
      <c r="IHA932" s="477"/>
      <c r="IHB932" s="477"/>
      <c r="IHC932" s="477"/>
      <c r="IHD932" s="477"/>
      <c r="IHE932" s="477"/>
      <c r="IHF932" s="477"/>
      <c r="IHG932" s="477"/>
      <c r="IHH932" s="477"/>
      <c r="IHI932" s="477"/>
      <c r="IHJ932" s="477"/>
      <c r="IHK932" s="477"/>
      <c r="IHL932" s="477"/>
      <c r="IHM932" s="477"/>
      <c r="IHN932" s="477"/>
      <c r="IHO932" s="477"/>
      <c r="IHP932" s="477"/>
      <c r="IHQ932" s="477"/>
      <c r="IHR932" s="477"/>
      <c r="IHS932" s="477"/>
      <c r="IHT932" s="477"/>
      <c r="IHU932" s="477"/>
      <c r="IHV932" s="477"/>
      <c r="IHW932" s="477"/>
      <c r="IHX932" s="477"/>
      <c r="IHY932" s="477"/>
      <c r="IHZ932" s="477"/>
      <c r="IIA932" s="477"/>
      <c r="IIB932" s="477"/>
      <c r="IIC932" s="477"/>
      <c r="IID932" s="477"/>
      <c r="IIE932" s="477"/>
      <c r="IIF932" s="477"/>
      <c r="IIG932" s="477"/>
      <c r="IIH932" s="477"/>
      <c r="III932" s="477"/>
      <c r="IIJ932" s="477"/>
      <c r="IIK932" s="477"/>
      <c r="IIL932" s="477"/>
      <c r="IIM932" s="477"/>
      <c r="IIN932" s="477"/>
      <c r="IIO932" s="477"/>
      <c r="IIP932" s="477"/>
      <c r="IIQ932" s="477"/>
      <c r="IIR932" s="477"/>
      <c r="IIS932" s="477"/>
      <c r="IIT932" s="477"/>
      <c r="IIU932" s="477"/>
      <c r="IIV932" s="477"/>
      <c r="IIW932" s="477"/>
      <c r="IIX932" s="477"/>
      <c r="IIY932" s="477"/>
      <c r="IIZ932" s="477"/>
      <c r="IJA932" s="477"/>
      <c r="IJB932" s="477"/>
      <c r="IJC932" s="477"/>
      <c r="IJD932" s="477"/>
      <c r="IJE932" s="477"/>
      <c r="IJF932" s="477"/>
      <c r="IJG932" s="477"/>
      <c r="IJH932" s="477"/>
      <c r="IJI932" s="477"/>
      <c r="IJJ932" s="477"/>
      <c r="IJK932" s="477"/>
      <c r="IJL932" s="477"/>
      <c r="IJM932" s="477"/>
      <c r="IJN932" s="477"/>
      <c r="IJO932" s="477"/>
      <c r="IJP932" s="477"/>
      <c r="IJQ932" s="477"/>
      <c r="IJR932" s="477"/>
      <c r="IJS932" s="477"/>
      <c r="IJT932" s="477"/>
      <c r="IJU932" s="477"/>
      <c r="IJV932" s="477"/>
      <c r="IJW932" s="477"/>
      <c r="IJX932" s="477"/>
      <c r="IJY932" s="477"/>
      <c r="IJZ932" s="477"/>
      <c r="IKA932" s="477"/>
      <c r="IKB932" s="477"/>
      <c r="IKC932" s="477"/>
      <c r="IKD932" s="477"/>
      <c r="IKE932" s="477"/>
      <c r="IKF932" s="477"/>
      <c r="IKG932" s="477"/>
      <c r="IKH932" s="477"/>
      <c r="IKI932" s="477"/>
      <c r="IKJ932" s="477"/>
      <c r="IKK932" s="477"/>
      <c r="IKL932" s="477"/>
      <c r="IKM932" s="477"/>
      <c r="IKN932" s="477"/>
      <c r="IKO932" s="477"/>
      <c r="IKP932" s="477"/>
      <c r="IKQ932" s="477"/>
      <c r="IKR932" s="477"/>
      <c r="IKS932" s="477"/>
      <c r="IKT932" s="477"/>
      <c r="IKU932" s="477"/>
      <c r="IKV932" s="477"/>
      <c r="IKW932" s="477"/>
      <c r="IKX932" s="477"/>
      <c r="IKY932" s="477"/>
      <c r="IKZ932" s="477"/>
      <c r="ILA932" s="477"/>
      <c r="ILB932" s="477"/>
      <c r="ILC932" s="477"/>
      <c r="ILD932" s="477"/>
      <c r="ILE932" s="477"/>
      <c r="ILF932" s="477"/>
      <c r="ILG932" s="477"/>
      <c r="ILH932" s="477"/>
      <c r="ILI932" s="477"/>
      <c r="ILJ932" s="477"/>
      <c r="ILK932" s="477"/>
      <c r="ILL932" s="477"/>
      <c r="ILM932" s="477"/>
      <c r="ILN932" s="477"/>
      <c r="ILO932" s="477"/>
      <c r="ILP932" s="477"/>
      <c r="ILQ932" s="477"/>
      <c r="ILR932" s="477"/>
      <c r="ILS932" s="477"/>
      <c r="ILT932" s="477"/>
      <c r="ILU932" s="477"/>
      <c r="ILV932" s="477"/>
      <c r="ILW932" s="477"/>
      <c r="ILX932" s="477"/>
      <c r="ILY932" s="477"/>
      <c r="ILZ932" s="477"/>
      <c r="IMA932" s="477"/>
      <c r="IMB932" s="477"/>
      <c r="IMC932" s="477"/>
      <c r="IMD932" s="477"/>
      <c r="IME932" s="477"/>
      <c r="IMF932" s="477"/>
      <c r="IMG932" s="477"/>
      <c r="IMH932" s="477"/>
      <c r="IMI932" s="477"/>
      <c r="IMJ932" s="477"/>
      <c r="IMK932" s="477"/>
      <c r="IML932" s="477"/>
      <c r="IMM932" s="477"/>
      <c r="IMN932" s="477"/>
      <c r="IMO932" s="477"/>
      <c r="IMP932" s="477"/>
      <c r="IMQ932" s="477"/>
      <c r="IMR932" s="477"/>
      <c r="IMS932" s="477"/>
      <c r="IMT932" s="477"/>
      <c r="IMU932" s="477"/>
      <c r="IMV932" s="477"/>
      <c r="IMW932" s="477"/>
      <c r="IMX932" s="477"/>
      <c r="IMY932" s="477"/>
      <c r="IMZ932" s="477"/>
      <c r="INA932" s="477"/>
      <c r="INB932" s="477"/>
      <c r="INC932" s="477"/>
      <c r="IND932" s="477"/>
      <c r="INE932" s="477"/>
      <c r="INF932" s="477"/>
      <c r="ING932" s="477"/>
      <c r="INH932" s="477"/>
      <c r="INI932" s="477"/>
      <c r="INJ932" s="477"/>
      <c r="INK932" s="477"/>
      <c r="INL932" s="477"/>
      <c r="INM932" s="477"/>
      <c r="INN932" s="477"/>
      <c r="INO932" s="477"/>
      <c r="INP932" s="477"/>
      <c r="INQ932" s="477"/>
      <c r="INR932" s="477"/>
      <c r="INS932" s="477"/>
      <c r="INT932" s="477"/>
      <c r="INU932" s="477"/>
      <c r="INV932" s="477"/>
      <c r="INW932" s="477"/>
      <c r="INX932" s="477"/>
      <c r="INY932" s="477"/>
      <c r="INZ932" s="477"/>
      <c r="IOA932" s="477"/>
      <c r="IOB932" s="477"/>
      <c r="IOC932" s="477"/>
      <c r="IOD932" s="477"/>
      <c r="IOE932" s="477"/>
      <c r="IOF932" s="477"/>
      <c r="IOG932" s="477"/>
      <c r="IOH932" s="477"/>
      <c r="IOI932" s="477"/>
      <c r="IOJ932" s="477"/>
      <c r="IOK932" s="477"/>
      <c r="IOL932" s="477"/>
      <c r="IOM932" s="477"/>
      <c r="ION932" s="477"/>
      <c r="IOO932" s="477"/>
      <c r="IOP932" s="477"/>
      <c r="IOQ932" s="477"/>
      <c r="IOR932" s="477"/>
      <c r="IOS932" s="477"/>
      <c r="IOT932" s="477"/>
      <c r="IOU932" s="477"/>
      <c r="IOV932" s="477"/>
      <c r="IOW932" s="477"/>
      <c r="IOX932" s="477"/>
      <c r="IOY932" s="477"/>
      <c r="IOZ932" s="477"/>
      <c r="IPA932" s="477"/>
      <c r="IPB932" s="477"/>
      <c r="IPC932" s="477"/>
      <c r="IPD932" s="477"/>
      <c r="IPE932" s="477"/>
      <c r="IPF932" s="477"/>
      <c r="IPG932" s="477"/>
      <c r="IPH932" s="477"/>
      <c r="IPI932" s="477"/>
      <c r="IPJ932" s="477"/>
      <c r="IPK932" s="477"/>
      <c r="IPL932" s="477"/>
      <c r="IPM932" s="477"/>
      <c r="IPN932" s="477"/>
      <c r="IPO932" s="477"/>
      <c r="IPP932" s="477"/>
      <c r="IPQ932" s="477"/>
      <c r="IPR932" s="477"/>
      <c r="IPS932" s="477"/>
      <c r="IPT932" s="477"/>
      <c r="IPU932" s="477"/>
      <c r="IPV932" s="477"/>
      <c r="IPW932" s="477"/>
      <c r="IPX932" s="477"/>
      <c r="IPY932" s="477"/>
      <c r="IPZ932" s="477"/>
      <c r="IQA932" s="477"/>
      <c r="IQB932" s="477"/>
      <c r="IQC932" s="477"/>
      <c r="IQD932" s="477"/>
      <c r="IQE932" s="477"/>
      <c r="IQF932" s="477"/>
      <c r="IQG932" s="477"/>
      <c r="IQH932" s="477"/>
      <c r="IQI932" s="477"/>
      <c r="IQJ932" s="477"/>
      <c r="IQK932" s="477"/>
      <c r="IQL932" s="477"/>
      <c r="IQM932" s="477"/>
      <c r="IQN932" s="477"/>
      <c r="IQO932" s="477"/>
      <c r="IQP932" s="477"/>
      <c r="IQQ932" s="477"/>
      <c r="IQR932" s="477"/>
      <c r="IQS932" s="477"/>
      <c r="IQT932" s="477"/>
      <c r="IQU932" s="477"/>
      <c r="IQV932" s="477"/>
      <c r="IQW932" s="477"/>
      <c r="IQX932" s="477"/>
      <c r="IQY932" s="477"/>
      <c r="IQZ932" s="477"/>
      <c r="IRA932" s="477"/>
      <c r="IRB932" s="477"/>
      <c r="IRC932" s="477"/>
      <c r="IRD932" s="477"/>
      <c r="IRE932" s="477"/>
      <c r="IRF932" s="477"/>
      <c r="IRG932" s="477"/>
      <c r="IRH932" s="477"/>
      <c r="IRI932" s="477"/>
      <c r="IRJ932" s="477"/>
      <c r="IRK932" s="477"/>
      <c r="IRL932" s="477"/>
      <c r="IRM932" s="477"/>
      <c r="IRN932" s="477"/>
      <c r="IRO932" s="477"/>
      <c r="IRP932" s="477"/>
      <c r="IRQ932" s="477"/>
      <c r="IRR932" s="477"/>
      <c r="IRS932" s="477"/>
      <c r="IRT932" s="477"/>
      <c r="IRU932" s="477"/>
      <c r="IRV932" s="477"/>
      <c r="IRW932" s="477"/>
      <c r="IRX932" s="477"/>
      <c r="IRY932" s="477"/>
      <c r="IRZ932" s="477"/>
      <c r="ISA932" s="477"/>
      <c r="ISB932" s="477"/>
      <c r="ISC932" s="477"/>
      <c r="ISD932" s="477"/>
      <c r="ISE932" s="477"/>
      <c r="ISF932" s="477"/>
      <c r="ISG932" s="477"/>
      <c r="ISH932" s="477"/>
      <c r="ISI932" s="477"/>
      <c r="ISJ932" s="477"/>
      <c r="ISK932" s="477"/>
      <c r="ISL932" s="477"/>
      <c r="ISM932" s="477"/>
      <c r="ISN932" s="477"/>
      <c r="ISO932" s="477"/>
      <c r="ISP932" s="477"/>
      <c r="ISQ932" s="477"/>
      <c r="ISR932" s="477"/>
      <c r="ISS932" s="477"/>
      <c r="IST932" s="477"/>
      <c r="ISU932" s="477"/>
      <c r="ISV932" s="477"/>
      <c r="ISW932" s="477"/>
      <c r="ISX932" s="477"/>
      <c r="ISY932" s="477"/>
      <c r="ISZ932" s="477"/>
      <c r="ITA932" s="477"/>
      <c r="ITB932" s="477"/>
      <c r="ITC932" s="477"/>
      <c r="ITD932" s="477"/>
      <c r="ITE932" s="477"/>
      <c r="ITF932" s="477"/>
      <c r="ITG932" s="477"/>
      <c r="ITH932" s="477"/>
      <c r="ITI932" s="477"/>
      <c r="ITJ932" s="477"/>
      <c r="ITK932" s="477"/>
      <c r="ITL932" s="477"/>
      <c r="ITM932" s="477"/>
      <c r="ITN932" s="477"/>
      <c r="ITO932" s="477"/>
      <c r="ITP932" s="477"/>
      <c r="ITQ932" s="477"/>
      <c r="ITR932" s="477"/>
      <c r="ITS932" s="477"/>
      <c r="ITT932" s="477"/>
      <c r="ITU932" s="477"/>
      <c r="ITV932" s="477"/>
      <c r="ITW932" s="477"/>
      <c r="ITX932" s="477"/>
      <c r="ITY932" s="477"/>
      <c r="ITZ932" s="477"/>
      <c r="IUA932" s="477"/>
      <c r="IUB932" s="477"/>
      <c r="IUC932" s="477"/>
      <c r="IUD932" s="477"/>
      <c r="IUE932" s="477"/>
      <c r="IUF932" s="477"/>
      <c r="IUG932" s="477"/>
      <c r="IUH932" s="477"/>
      <c r="IUI932" s="477"/>
      <c r="IUJ932" s="477"/>
      <c r="IUK932" s="477"/>
      <c r="IUL932" s="477"/>
      <c r="IUM932" s="477"/>
      <c r="IUN932" s="477"/>
      <c r="IUO932" s="477"/>
      <c r="IUP932" s="477"/>
      <c r="IUQ932" s="477"/>
      <c r="IUR932" s="477"/>
      <c r="IUS932" s="477"/>
      <c r="IUT932" s="477"/>
      <c r="IUU932" s="477"/>
      <c r="IUV932" s="477"/>
      <c r="IUW932" s="477"/>
      <c r="IUX932" s="477"/>
      <c r="IUY932" s="477"/>
      <c r="IUZ932" s="477"/>
      <c r="IVA932" s="477"/>
      <c r="IVB932" s="477"/>
      <c r="IVC932" s="477"/>
      <c r="IVD932" s="477"/>
      <c r="IVE932" s="477"/>
      <c r="IVF932" s="477"/>
      <c r="IVG932" s="477"/>
      <c r="IVH932" s="477"/>
      <c r="IVI932" s="477"/>
      <c r="IVJ932" s="477"/>
      <c r="IVK932" s="477"/>
      <c r="IVL932" s="477"/>
      <c r="IVM932" s="477"/>
      <c r="IVN932" s="477"/>
      <c r="IVO932" s="477"/>
      <c r="IVP932" s="477"/>
      <c r="IVQ932" s="477"/>
      <c r="IVR932" s="477"/>
      <c r="IVS932" s="477"/>
      <c r="IVT932" s="477"/>
      <c r="IVU932" s="477"/>
      <c r="IVV932" s="477"/>
      <c r="IVW932" s="477"/>
      <c r="IVX932" s="477"/>
      <c r="IVY932" s="477"/>
      <c r="IVZ932" s="477"/>
      <c r="IWA932" s="477"/>
      <c r="IWB932" s="477"/>
      <c r="IWC932" s="477"/>
      <c r="IWD932" s="477"/>
      <c r="IWE932" s="477"/>
      <c r="IWF932" s="477"/>
      <c r="IWG932" s="477"/>
      <c r="IWH932" s="477"/>
      <c r="IWI932" s="477"/>
      <c r="IWJ932" s="477"/>
      <c r="IWK932" s="477"/>
      <c r="IWL932" s="477"/>
      <c r="IWM932" s="477"/>
      <c r="IWN932" s="477"/>
      <c r="IWO932" s="477"/>
      <c r="IWP932" s="477"/>
      <c r="IWQ932" s="477"/>
      <c r="IWR932" s="477"/>
      <c r="IWS932" s="477"/>
      <c r="IWT932" s="477"/>
      <c r="IWU932" s="477"/>
      <c r="IWV932" s="477"/>
      <c r="IWW932" s="477"/>
      <c r="IWX932" s="477"/>
      <c r="IWY932" s="477"/>
      <c r="IWZ932" s="477"/>
      <c r="IXA932" s="477"/>
      <c r="IXB932" s="477"/>
      <c r="IXC932" s="477"/>
      <c r="IXD932" s="477"/>
      <c r="IXE932" s="477"/>
      <c r="IXF932" s="477"/>
      <c r="IXG932" s="477"/>
      <c r="IXH932" s="477"/>
      <c r="IXI932" s="477"/>
      <c r="IXJ932" s="477"/>
      <c r="IXK932" s="477"/>
      <c r="IXL932" s="477"/>
      <c r="IXM932" s="477"/>
      <c r="IXN932" s="477"/>
      <c r="IXO932" s="477"/>
      <c r="IXP932" s="477"/>
      <c r="IXQ932" s="477"/>
      <c r="IXR932" s="477"/>
      <c r="IXS932" s="477"/>
      <c r="IXT932" s="477"/>
      <c r="IXU932" s="477"/>
      <c r="IXV932" s="477"/>
      <c r="IXW932" s="477"/>
      <c r="IXX932" s="477"/>
      <c r="IXY932" s="477"/>
      <c r="IXZ932" s="477"/>
      <c r="IYA932" s="477"/>
      <c r="IYB932" s="477"/>
      <c r="IYC932" s="477"/>
      <c r="IYD932" s="477"/>
      <c r="IYE932" s="477"/>
      <c r="IYF932" s="477"/>
      <c r="IYG932" s="477"/>
      <c r="IYH932" s="477"/>
      <c r="IYI932" s="477"/>
      <c r="IYJ932" s="477"/>
      <c r="IYK932" s="477"/>
      <c r="IYL932" s="477"/>
      <c r="IYM932" s="477"/>
      <c r="IYN932" s="477"/>
      <c r="IYO932" s="477"/>
      <c r="IYP932" s="477"/>
      <c r="IYQ932" s="477"/>
      <c r="IYR932" s="477"/>
      <c r="IYS932" s="477"/>
      <c r="IYT932" s="477"/>
      <c r="IYU932" s="477"/>
      <c r="IYV932" s="477"/>
      <c r="IYW932" s="477"/>
      <c r="IYX932" s="477"/>
      <c r="IYY932" s="477"/>
      <c r="IYZ932" s="477"/>
      <c r="IZA932" s="477"/>
      <c r="IZB932" s="477"/>
      <c r="IZC932" s="477"/>
      <c r="IZD932" s="477"/>
      <c r="IZE932" s="477"/>
      <c r="IZF932" s="477"/>
      <c r="IZG932" s="477"/>
      <c r="IZH932" s="477"/>
      <c r="IZI932" s="477"/>
      <c r="IZJ932" s="477"/>
      <c r="IZK932" s="477"/>
      <c r="IZL932" s="477"/>
      <c r="IZM932" s="477"/>
      <c r="IZN932" s="477"/>
      <c r="IZO932" s="477"/>
      <c r="IZP932" s="477"/>
      <c r="IZQ932" s="477"/>
      <c r="IZR932" s="477"/>
      <c r="IZS932" s="477"/>
      <c r="IZT932" s="477"/>
      <c r="IZU932" s="477"/>
      <c r="IZV932" s="477"/>
      <c r="IZW932" s="477"/>
      <c r="IZX932" s="477"/>
      <c r="IZY932" s="477"/>
      <c r="IZZ932" s="477"/>
      <c r="JAA932" s="477"/>
      <c r="JAB932" s="477"/>
      <c r="JAC932" s="477"/>
      <c r="JAD932" s="477"/>
      <c r="JAE932" s="477"/>
      <c r="JAF932" s="477"/>
      <c r="JAG932" s="477"/>
      <c r="JAH932" s="477"/>
      <c r="JAI932" s="477"/>
      <c r="JAJ932" s="477"/>
      <c r="JAK932" s="477"/>
      <c r="JAL932" s="477"/>
      <c r="JAM932" s="477"/>
      <c r="JAN932" s="477"/>
      <c r="JAO932" s="477"/>
      <c r="JAP932" s="477"/>
      <c r="JAQ932" s="477"/>
      <c r="JAR932" s="477"/>
      <c r="JAS932" s="477"/>
      <c r="JAT932" s="477"/>
      <c r="JAU932" s="477"/>
      <c r="JAV932" s="477"/>
      <c r="JAW932" s="477"/>
      <c r="JAX932" s="477"/>
      <c r="JAY932" s="477"/>
      <c r="JAZ932" s="477"/>
      <c r="JBA932" s="477"/>
      <c r="JBB932" s="477"/>
      <c r="JBC932" s="477"/>
      <c r="JBD932" s="477"/>
      <c r="JBE932" s="477"/>
      <c r="JBF932" s="477"/>
      <c r="JBG932" s="477"/>
      <c r="JBH932" s="477"/>
      <c r="JBI932" s="477"/>
      <c r="JBJ932" s="477"/>
      <c r="JBK932" s="477"/>
      <c r="JBL932" s="477"/>
      <c r="JBM932" s="477"/>
      <c r="JBN932" s="477"/>
      <c r="JBO932" s="477"/>
      <c r="JBP932" s="477"/>
      <c r="JBQ932" s="477"/>
      <c r="JBR932" s="477"/>
      <c r="JBS932" s="477"/>
      <c r="JBT932" s="477"/>
      <c r="JBU932" s="477"/>
      <c r="JBV932" s="477"/>
      <c r="JBW932" s="477"/>
      <c r="JBX932" s="477"/>
      <c r="JBY932" s="477"/>
      <c r="JBZ932" s="477"/>
      <c r="JCA932" s="477"/>
      <c r="JCB932" s="477"/>
      <c r="JCC932" s="477"/>
      <c r="JCD932" s="477"/>
      <c r="JCE932" s="477"/>
      <c r="JCF932" s="477"/>
      <c r="JCG932" s="477"/>
      <c r="JCH932" s="477"/>
      <c r="JCI932" s="477"/>
      <c r="JCJ932" s="477"/>
      <c r="JCK932" s="477"/>
      <c r="JCL932" s="477"/>
      <c r="JCM932" s="477"/>
      <c r="JCN932" s="477"/>
      <c r="JCO932" s="477"/>
      <c r="JCP932" s="477"/>
      <c r="JCQ932" s="477"/>
      <c r="JCR932" s="477"/>
      <c r="JCS932" s="477"/>
      <c r="JCT932" s="477"/>
      <c r="JCU932" s="477"/>
      <c r="JCV932" s="477"/>
      <c r="JCW932" s="477"/>
      <c r="JCX932" s="477"/>
      <c r="JCY932" s="477"/>
      <c r="JCZ932" s="477"/>
      <c r="JDA932" s="477"/>
      <c r="JDB932" s="477"/>
      <c r="JDC932" s="477"/>
      <c r="JDD932" s="477"/>
      <c r="JDE932" s="477"/>
      <c r="JDF932" s="477"/>
      <c r="JDG932" s="477"/>
      <c r="JDH932" s="477"/>
      <c r="JDI932" s="477"/>
      <c r="JDJ932" s="477"/>
      <c r="JDK932" s="477"/>
      <c r="JDL932" s="477"/>
      <c r="JDM932" s="477"/>
      <c r="JDN932" s="477"/>
      <c r="JDO932" s="477"/>
      <c r="JDP932" s="477"/>
      <c r="JDQ932" s="477"/>
      <c r="JDR932" s="477"/>
      <c r="JDS932" s="477"/>
      <c r="JDT932" s="477"/>
      <c r="JDU932" s="477"/>
      <c r="JDV932" s="477"/>
      <c r="JDW932" s="477"/>
      <c r="JDX932" s="477"/>
      <c r="JDY932" s="477"/>
      <c r="JDZ932" s="477"/>
      <c r="JEA932" s="477"/>
      <c r="JEB932" s="477"/>
      <c r="JEC932" s="477"/>
      <c r="JED932" s="477"/>
      <c r="JEE932" s="477"/>
      <c r="JEF932" s="477"/>
      <c r="JEG932" s="477"/>
      <c r="JEH932" s="477"/>
      <c r="JEI932" s="477"/>
      <c r="JEJ932" s="477"/>
      <c r="JEK932" s="477"/>
      <c r="JEL932" s="477"/>
      <c r="JEM932" s="477"/>
      <c r="JEN932" s="477"/>
      <c r="JEO932" s="477"/>
      <c r="JEP932" s="477"/>
      <c r="JEQ932" s="477"/>
      <c r="JER932" s="477"/>
      <c r="JES932" s="477"/>
      <c r="JET932" s="477"/>
      <c r="JEU932" s="477"/>
      <c r="JEV932" s="477"/>
      <c r="JEW932" s="477"/>
      <c r="JEX932" s="477"/>
      <c r="JEY932" s="477"/>
      <c r="JEZ932" s="477"/>
      <c r="JFA932" s="477"/>
      <c r="JFB932" s="477"/>
      <c r="JFC932" s="477"/>
      <c r="JFD932" s="477"/>
      <c r="JFE932" s="477"/>
      <c r="JFF932" s="477"/>
      <c r="JFG932" s="477"/>
      <c r="JFH932" s="477"/>
      <c r="JFI932" s="477"/>
      <c r="JFJ932" s="477"/>
      <c r="JFK932" s="477"/>
      <c r="JFL932" s="477"/>
      <c r="JFM932" s="477"/>
      <c r="JFN932" s="477"/>
      <c r="JFO932" s="477"/>
      <c r="JFP932" s="477"/>
      <c r="JFQ932" s="477"/>
      <c r="JFR932" s="477"/>
      <c r="JFS932" s="477"/>
      <c r="JFT932" s="477"/>
      <c r="JFU932" s="477"/>
      <c r="JFV932" s="477"/>
      <c r="JFW932" s="477"/>
      <c r="JFX932" s="477"/>
      <c r="JFY932" s="477"/>
      <c r="JFZ932" s="477"/>
      <c r="JGA932" s="477"/>
      <c r="JGB932" s="477"/>
      <c r="JGC932" s="477"/>
      <c r="JGD932" s="477"/>
      <c r="JGE932" s="477"/>
      <c r="JGF932" s="477"/>
      <c r="JGG932" s="477"/>
      <c r="JGH932" s="477"/>
      <c r="JGI932" s="477"/>
      <c r="JGJ932" s="477"/>
      <c r="JGK932" s="477"/>
      <c r="JGL932" s="477"/>
      <c r="JGM932" s="477"/>
      <c r="JGN932" s="477"/>
      <c r="JGO932" s="477"/>
      <c r="JGP932" s="477"/>
      <c r="JGQ932" s="477"/>
      <c r="JGR932" s="477"/>
      <c r="JGS932" s="477"/>
      <c r="JGT932" s="477"/>
      <c r="JGU932" s="477"/>
      <c r="JGV932" s="477"/>
      <c r="JGW932" s="477"/>
      <c r="JGX932" s="477"/>
      <c r="JGY932" s="477"/>
      <c r="JGZ932" s="477"/>
      <c r="JHA932" s="477"/>
      <c r="JHB932" s="477"/>
      <c r="JHC932" s="477"/>
      <c r="JHD932" s="477"/>
      <c r="JHE932" s="477"/>
      <c r="JHF932" s="477"/>
      <c r="JHG932" s="477"/>
      <c r="JHH932" s="477"/>
      <c r="JHI932" s="477"/>
      <c r="JHJ932" s="477"/>
      <c r="JHK932" s="477"/>
      <c r="JHL932" s="477"/>
      <c r="JHM932" s="477"/>
      <c r="JHN932" s="477"/>
      <c r="JHO932" s="477"/>
      <c r="JHP932" s="477"/>
      <c r="JHQ932" s="477"/>
      <c r="JHR932" s="477"/>
      <c r="JHS932" s="477"/>
      <c r="JHT932" s="477"/>
      <c r="JHU932" s="477"/>
      <c r="JHV932" s="477"/>
      <c r="JHW932" s="477"/>
      <c r="JHX932" s="477"/>
      <c r="JHY932" s="477"/>
      <c r="JHZ932" s="477"/>
      <c r="JIA932" s="477"/>
      <c r="JIB932" s="477"/>
      <c r="JIC932" s="477"/>
      <c r="JID932" s="477"/>
      <c r="JIE932" s="477"/>
      <c r="JIF932" s="477"/>
      <c r="JIG932" s="477"/>
      <c r="JIH932" s="477"/>
      <c r="JII932" s="477"/>
      <c r="JIJ932" s="477"/>
      <c r="JIK932" s="477"/>
      <c r="JIL932" s="477"/>
      <c r="JIM932" s="477"/>
      <c r="JIN932" s="477"/>
      <c r="JIO932" s="477"/>
      <c r="JIP932" s="477"/>
      <c r="JIQ932" s="477"/>
      <c r="JIR932" s="477"/>
      <c r="JIS932" s="477"/>
      <c r="JIT932" s="477"/>
      <c r="JIU932" s="477"/>
      <c r="JIV932" s="477"/>
      <c r="JIW932" s="477"/>
      <c r="JIX932" s="477"/>
      <c r="JIY932" s="477"/>
      <c r="JIZ932" s="477"/>
      <c r="JJA932" s="477"/>
      <c r="JJB932" s="477"/>
      <c r="JJC932" s="477"/>
      <c r="JJD932" s="477"/>
      <c r="JJE932" s="477"/>
      <c r="JJF932" s="477"/>
      <c r="JJG932" s="477"/>
      <c r="JJH932" s="477"/>
      <c r="JJI932" s="477"/>
      <c r="JJJ932" s="477"/>
      <c r="JJK932" s="477"/>
      <c r="JJL932" s="477"/>
      <c r="JJM932" s="477"/>
      <c r="JJN932" s="477"/>
      <c r="JJO932" s="477"/>
      <c r="JJP932" s="477"/>
      <c r="JJQ932" s="477"/>
      <c r="JJR932" s="477"/>
      <c r="JJS932" s="477"/>
      <c r="JJT932" s="477"/>
      <c r="JJU932" s="477"/>
      <c r="JJV932" s="477"/>
      <c r="JJW932" s="477"/>
      <c r="JJX932" s="477"/>
      <c r="JJY932" s="477"/>
      <c r="JJZ932" s="477"/>
      <c r="JKA932" s="477"/>
      <c r="JKB932" s="477"/>
      <c r="JKC932" s="477"/>
      <c r="JKD932" s="477"/>
      <c r="JKE932" s="477"/>
      <c r="JKF932" s="477"/>
      <c r="JKG932" s="477"/>
      <c r="JKH932" s="477"/>
      <c r="JKI932" s="477"/>
      <c r="JKJ932" s="477"/>
      <c r="JKK932" s="477"/>
      <c r="JKL932" s="477"/>
      <c r="JKM932" s="477"/>
      <c r="JKN932" s="477"/>
      <c r="JKO932" s="477"/>
      <c r="JKP932" s="477"/>
      <c r="JKQ932" s="477"/>
      <c r="JKR932" s="477"/>
      <c r="JKS932" s="477"/>
      <c r="JKT932" s="477"/>
      <c r="JKU932" s="477"/>
      <c r="JKV932" s="477"/>
      <c r="JKW932" s="477"/>
      <c r="JKX932" s="477"/>
      <c r="JKY932" s="477"/>
      <c r="JKZ932" s="477"/>
      <c r="JLA932" s="477"/>
      <c r="JLB932" s="477"/>
      <c r="JLC932" s="477"/>
      <c r="JLD932" s="477"/>
      <c r="JLE932" s="477"/>
      <c r="JLF932" s="477"/>
      <c r="JLG932" s="477"/>
      <c r="JLH932" s="477"/>
      <c r="JLI932" s="477"/>
      <c r="JLJ932" s="477"/>
      <c r="JLK932" s="477"/>
      <c r="JLL932" s="477"/>
      <c r="JLM932" s="477"/>
      <c r="JLN932" s="477"/>
      <c r="JLO932" s="477"/>
      <c r="JLP932" s="477"/>
      <c r="JLQ932" s="477"/>
      <c r="JLR932" s="477"/>
      <c r="JLS932" s="477"/>
      <c r="JLT932" s="477"/>
      <c r="JLU932" s="477"/>
      <c r="JLV932" s="477"/>
      <c r="JLW932" s="477"/>
      <c r="JLX932" s="477"/>
      <c r="JLY932" s="477"/>
      <c r="JLZ932" s="477"/>
      <c r="JMA932" s="477"/>
      <c r="JMB932" s="477"/>
      <c r="JMC932" s="477"/>
      <c r="JMD932" s="477"/>
      <c r="JME932" s="477"/>
      <c r="JMF932" s="477"/>
      <c r="JMG932" s="477"/>
      <c r="JMH932" s="477"/>
      <c r="JMI932" s="477"/>
      <c r="JMJ932" s="477"/>
      <c r="JMK932" s="477"/>
      <c r="JML932" s="477"/>
      <c r="JMM932" s="477"/>
      <c r="JMN932" s="477"/>
      <c r="JMO932" s="477"/>
      <c r="JMP932" s="477"/>
      <c r="JMQ932" s="477"/>
      <c r="JMR932" s="477"/>
      <c r="JMS932" s="477"/>
      <c r="JMT932" s="477"/>
      <c r="JMU932" s="477"/>
      <c r="JMV932" s="477"/>
      <c r="JMW932" s="477"/>
      <c r="JMX932" s="477"/>
      <c r="JMY932" s="477"/>
      <c r="JMZ932" s="477"/>
      <c r="JNA932" s="477"/>
      <c r="JNB932" s="477"/>
      <c r="JNC932" s="477"/>
      <c r="JND932" s="477"/>
      <c r="JNE932" s="477"/>
      <c r="JNF932" s="477"/>
      <c r="JNG932" s="477"/>
      <c r="JNH932" s="477"/>
      <c r="JNI932" s="477"/>
      <c r="JNJ932" s="477"/>
      <c r="JNK932" s="477"/>
      <c r="JNL932" s="477"/>
      <c r="JNM932" s="477"/>
      <c r="JNN932" s="477"/>
      <c r="JNO932" s="477"/>
      <c r="JNP932" s="477"/>
      <c r="JNQ932" s="477"/>
      <c r="JNR932" s="477"/>
      <c r="JNS932" s="477"/>
      <c r="JNT932" s="477"/>
      <c r="JNU932" s="477"/>
      <c r="JNV932" s="477"/>
      <c r="JNW932" s="477"/>
      <c r="JNX932" s="477"/>
      <c r="JNY932" s="477"/>
      <c r="JNZ932" s="477"/>
      <c r="JOA932" s="477"/>
      <c r="JOB932" s="477"/>
      <c r="JOC932" s="477"/>
      <c r="JOD932" s="477"/>
      <c r="JOE932" s="477"/>
      <c r="JOF932" s="477"/>
      <c r="JOG932" s="477"/>
      <c r="JOH932" s="477"/>
      <c r="JOI932" s="477"/>
      <c r="JOJ932" s="477"/>
      <c r="JOK932" s="477"/>
      <c r="JOL932" s="477"/>
      <c r="JOM932" s="477"/>
      <c r="JON932" s="477"/>
      <c r="JOO932" s="477"/>
      <c r="JOP932" s="477"/>
      <c r="JOQ932" s="477"/>
      <c r="JOR932" s="477"/>
      <c r="JOS932" s="477"/>
      <c r="JOT932" s="477"/>
      <c r="JOU932" s="477"/>
      <c r="JOV932" s="477"/>
      <c r="JOW932" s="477"/>
      <c r="JOX932" s="477"/>
      <c r="JOY932" s="477"/>
      <c r="JOZ932" s="477"/>
      <c r="JPA932" s="477"/>
      <c r="JPB932" s="477"/>
      <c r="JPC932" s="477"/>
      <c r="JPD932" s="477"/>
      <c r="JPE932" s="477"/>
      <c r="JPF932" s="477"/>
      <c r="JPG932" s="477"/>
      <c r="JPH932" s="477"/>
      <c r="JPI932" s="477"/>
      <c r="JPJ932" s="477"/>
      <c r="JPK932" s="477"/>
      <c r="JPL932" s="477"/>
      <c r="JPM932" s="477"/>
      <c r="JPN932" s="477"/>
      <c r="JPO932" s="477"/>
      <c r="JPP932" s="477"/>
      <c r="JPQ932" s="477"/>
      <c r="JPR932" s="477"/>
      <c r="JPS932" s="477"/>
      <c r="JPT932" s="477"/>
      <c r="JPU932" s="477"/>
      <c r="JPV932" s="477"/>
      <c r="JPW932" s="477"/>
      <c r="JPX932" s="477"/>
      <c r="JPY932" s="477"/>
      <c r="JPZ932" s="477"/>
      <c r="JQA932" s="477"/>
      <c r="JQB932" s="477"/>
      <c r="JQC932" s="477"/>
      <c r="JQD932" s="477"/>
      <c r="JQE932" s="477"/>
      <c r="JQF932" s="477"/>
      <c r="JQG932" s="477"/>
      <c r="JQH932" s="477"/>
      <c r="JQI932" s="477"/>
      <c r="JQJ932" s="477"/>
      <c r="JQK932" s="477"/>
      <c r="JQL932" s="477"/>
      <c r="JQM932" s="477"/>
      <c r="JQN932" s="477"/>
      <c r="JQO932" s="477"/>
      <c r="JQP932" s="477"/>
      <c r="JQQ932" s="477"/>
      <c r="JQR932" s="477"/>
      <c r="JQS932" s="477"/>
      <c r="JQT932" s="477"/>
      <c r="JQU932" s="477"/>
      <c r="JQV932" s="477"/>
      <c r="JQW932" s="477"/>
      <c r="JQX932" s="477"/>
      <c r="JQY932" s="477"/>
      <c r="JQZ932" s="477"/>
      <c r="JRA932" s="477"/>
      <c r="JRB932" s="477"/>
      <c r="JRC932" s="477"/>
      <c r="JRD932" s="477"/>
      <c r="JRE932" s="477"/>
      <c r="JRF932" s="477"/>
      <c r="JRG932" s="477"/>
      <c r="JRH932" s="477"/>
      <c r="JRI932" s="477"/>
      <c r="JRJ932" s="477"/>
      <c r="JRK932" s="477"/>
      <c r="JRL932" s="477"/>
      <c r="JRM932" s="477"/>
      <c r="JRN932" s="477"/>
      <c r="JRO932" s="477"/>
      <c r="JRP932" s="477"/>
      <c r="JRQ932" s="477"/>
      <c r="JRR932" s="477"/>
      <c r="JRS932" s="477"/>
      <c r="JRT932" s="477"/>
      <c r="JRU932" s="477"/>
      <c r="JRV932" s="477"/>
      <c r="JRW932" s="477"/>
      <c r="JRX932" s="477"/>
      <c r="JRY932" s="477"/>
      <c r="JRZ932" s="477"/>
      <c r="JSA932" s="477"/>
      <c r="JSB932" s="477"/>
      <c r="JSC932" s="477"/>
      <c r="JSD932" s="477"/>
      <c r="JSE932" s="477"/>
      <c r="JSF932" s="477"/>
      <c r="JSG932" s="477"/>
      <c r="JSH932" s="477"/>
      <c r="JSI932" s="477"/>
      <c r="JSJ932" s="477"/>
      <c r="JSK932" s="477"/>
      <c r="JSL932" s="477"/>
      <c r="JSM932" s="477"/>
      <c r="JSN932" s="477"/>
      <c r="JSO932" s="477"/>
      <c r="JSP932" s="477"/>
      <c r="JSQ932" s="477"/>
      <c r="JSR932" s="477"/>
      <c r="JSS932" s="477"/>
      <c r="JST932" s="477"/>
      <c r="JSU932" s="477"/>
      <c r="JSV932" s="477"/>
      <c r="JSW932" s="477"/>
      <c r="JSX932" s="477"/>
      <c r="JSY932" s="477"/>
      <c r="JSZ932" s="477"/>
      <c r="JTA932" s="477"/>
      <c r="JTB932" s="477"/>
      <c r="JTC932" s="477"/>
      <c r="JTD932" s="477"/>
      <c r="JTE932" s="477"/>
      <c r="JTF932" s="477"/>
      <c r="JTG932" s="477"/>
      <c r="JTH932" s="477"/>
      <c r="JTI932" s="477"/>
      <c r="JTJ932" s="477"/>
      <c r="JTK932" s="477"/>
      <c r="JTL932" s="477"/>
      <c r="JTM932" s="477"/>
      <c r="JTN932" s="477"/>
      <c r="JTO932" s="477"/>
      <c r="JTP932" s="477"/>
      <c r="JTQ932" s="477"/>
      <c r="JTR932" s="477"/>
      <c r="JTS932" s="477"/>
      <c r="JTT932" s="477"/>
      <c r="JTU932" s="477"/>
      <c r="JTV932" s="477"/>
      <c r="JTW932" s="477"/>
      <c r="JTX932" s="477"/>
      <c r="JTY932" s="477"/>
      <c r="JTZ932" s="477"/>
      <c r="JUA932" s="477"/>
      <c r="JUB932" s="477"/>
      <c r="JUC932" s="477"/>
      <c r="JUD932" s="477"/>
      <c r="JUE932" s="477"/>
      <c r="JUF932" s="477"/>
      <c r="JUG932" s="477"/>
      <c r="JUH932" s="477"/>
      <c r="JUI932" s="477"/>
      <c r="JUJ932" s="477"/>
      <c r="JUK932" s="477"/>
      <c r="JUL932" s="477"/>
      <c r="JUM932" s="477"/>
      <c r="JUN932" s="477"/>
      <c r="JUO932" s="477"/>
      <c r="JUP932" s="477"/>
      <c r="JUQ932" s="477"/>
      <c r="JUR932" s="477"/>
      <c r="JUS932" s="477"/>
      <c r="JUT932" s="477"/>
      <c r="JUU932" s="477"/>
      <c r="JUV932" s="477"/>
      <c r="JUW932" s="477"/>
      <c r="JUX932" s="477"/>
      <c r="JUY932" s="477"/>
      <c r="JUZ932" s="477"/>
      <c r="JVA932" s="477"/>
      <c r="JVB932" s="477"/>
      <c r="JVC932" s="477"/>
      <c r="JVD932" s="477"/>
      <c r="JVE932" s="477"/>
      <c r="JVF932" s="477"/>
      <c r="JVG932" s="477"/>
      <c r="JVH932" s="477"/>
      <c r="JVI932" s="477"/>
      <c r="JVJ932" s="477"/>
      <c r="JVK932" s="477"/>
      <c r="JVL932" s="477"/>
      <c r="JVM932" s="477"/>
      <c r="JVN932" s="477"/>
      <c r="JVO932" s="477"/>
      <c r="JVP932" s="477"/>
      <c r="JVQ932" s="477"/>
      <c r="JVR932" s="477"/>
      <c r="JVS932" s="477"/>
      <c r="JVT932" s="477"/>
      <c r="JVU932" s="477"/>
      <c r="JVV932" s="477"/>
      <c r="JVW932" s="477"/>
      <c r="JVX932" s="477"/>
      <c r="JVY932" s="477"/>
      <c r="JVZ932" s="477"/>
      <c r="JWA932" s="477"/>
      <c r="JWB932" s="477"/>
      <c r="JWC932" s="477"/>
      <c r="JWD932" s="477"/>
      <c r="JWE932" s="477"/>
      <c r="JWF932" s="477"/>
      <c r="JWG932" s="477"/>
      <c r="JWH932" s="477"/>
      <c r="JWI932" s="477"/>
      <c r="JWJ932" s="477"/>
      <c r="JWK932" s="477"/>
      <c r="JWL932" s="477"/>
      <c r="JWM932" s="477"/>
      <c r="JWN932" s="477"/>
      <c r="JWO932" s="477"/>
      <c r="JWP932" s="477"/>
      <c r="JWQ932" s="477"/>
      <c r="JWR932" s="477"/>
      <c r="JWS932" s="477"/>
      <c r="JWT932" s="477"/>
      <c r="JWU932" s="477"/>
      <c r="JWV932" s="477"/>
      <c r="JWW932" s="477"/>
      <c r="JWX932" s="477"/>
      <c r="JWY932" s="477"/>
      <c r="JWZ932" s="477"/>
      <c r="JXA932" s="477"/>
      <c r="JXB932" s="477"/>
      <c r="JXC932" s="477"/>
      <c r="JXD932" s="477"/>
      <c r="JXE932" s="477"/>
      <c r="JXF932" s="477"/>
      <c r="JXG932" s="477"/>
      <c r="JXH932" s="477"/>
      <c r="JXI932" s="477"/>
      <c r="JXJ932" s="477"/>
      <c r="JXK932" s="477"/>
      <c r="JXL932" s="477"/>
      <c r="JXM932" s="477"/>
      <c r="JXN932" s="477"/>
      <c r="JXO932" s="477"/>
      <c r="JXP932" s="477"/>
      <c r="JXQ932" s="477"/>
      <c r="JXR932" s="477"/>
      <c r="JXS932" s="477"/>
      <c r="JXT932" s="477"/>
      <c r="JXU932" s="477"/>
      <c r="JXV932" s="477"/>
      <c r="JXW932" s="477"/>
      <c r="JXX932" s="477"/>
      <c r="JXY932" s="477"/>
      <c r="JXZ932" s="477"/>
      <c r="JYA932" s="477"/>
      <c r="JYB932" s="477"/>
      <c r="JYC932" s="477"/>
      <c r="JYD932" s="477"/>
      <c r="JYE932" s="477"/>
      <c r="JYF932" s="477"/>
      <c r="JYG932" s="477"/>
      <c r="JYH932" s="477"/>
      <c r="JYI932" s="477"/>
      <c r="JYJ932" s="477"/>
      <c r="JYK932" s="477"/>
      <c r="JYL932" s="477"/>
      <c r="JYM932" s="477"/>
      <c r="JYN932" s="477"/>
      <c r="JYO932" s="477"/>
      <c r="JYP932" s="477"/>
      <c r="JYQ932" s="477"/>
      <c r="JYR932" s="477"/>
      <c r="JYS932" s="477"/>
      <c r="JYT932" s="477"/>
      <c r="JYU932" s="477"/>
      <c r="JYV932" s="477"/>
      <c r="JYW932" s="477"/>
      <c r="JYX932" s="477"/>
      <c r="JYY932" s="477"/>
      <c r="JYZ932" s="477"/>
      <c r="JZA932" s="477"/>
      <c r="JZB932" s="477"/>
      <c r="JZC932" s="477"/>
      <c r="JZD932" s="477"/>
      <c r="JZE932" s="477"/>
      <c r="JZF932" s="477"/>
      <c r="JZG932" s="477"/>
      <c r="JZH932" s="477"/>
      <c r="JZI932" s="477"/>
      <c r="JZJ932" s="477"/>
      <c r="JZK932" s="477"/>
      <c r="JZL932" s="477"/>
      <c r="JZM932" s="477"/>
      <c r="JZN932" s="477"/>
      <c r="JZO932" s="477"/>
      <c r="JZP932" s="477"/>
      <c r="JZQ932" s="477"/>
      <c r="JZR932" s="477"/>
      <c r="JZS932" s="477"/>
      <c r="JZT932" s="477"/>
      <c r="JZU932" s="477"/>
      <c r="JZV932" s="477"/>
      <c r="JZW932" s="477"/>
      <c r="JZX932" s="477"/>
      <c r="JZY932" s="477"/>
      <c r="JZZ932" s="477"/>
      <c r="KAA932" s="477"/>
      <c r="KAB932" s="477"/>
      <c r="KAC932" s="477"/>
      <c r="KAD932" s="477"/>
      <c r="KAE932" s="477"/>
      <c r="KAF932" s="477"/>
      <c r="KAG932" s="477"/>
      <c r="KAH932" s="477"/>
      <c r="KAI932" s="477"/>
      <c r="KAJ932" s="477"/>
      <c r="KAK932" s="477"/>
      <c r="KAL932" s="477"/>
      <c r="KAM932" s="477"/>
      <c r="KAN932" s="477"/>
      <c r="KAO932" s="477"/>
      <c r="KAP932" s="477"/>
      <c r="KAQ932" s="477"/>
      <c r="KAR932" s="477"/>
      <c r="KAS932" s="477"/>
      <c r="KAT932" s="477"/>
      <c r="KAU932" s="477"/>
      <c r="KAV932" s="477"/>
      <c r="KAW932" s="477"/>
      <c r="KAX932" s="477"/>
      <c r="KAY932" s="477"/>
      <c r="KAZ932" s="477"/>
      <c r="KBA932" s="477"/>
      <c r="KBB932" s="477"/>
      <c r="KBC932" s="477"/>
      <c r="KBD932" s="477"/>
      <c r="KBE932" s="477"/>
      <c r="KBF932" s="477"/>
      <c r="KBG932" s="477"/>
      <c r="KBH932" s="477"/>
      <c r="KBI932" s="477"/>
      <c r="KBJ932" s="477"/>
      <c r="KBK932" s="477"/>
      <c r="KBL932" s="477"/>
      <c r="KBM932" s="477"/>
      <c r="KBN932" s="477"/>
      <c r="KBO932" s="477"/>
      <c r="KBP932" s="477"/>
      <c r="KBQ932" s="477"/>
      <c r="KBR932" s="477"/>
      <c r="KBS932" s="477"/>
      <c r="KBT932" s="477"/>
      <c r="KBU932" s="477"/>
      <c r="KBV932" s="477"/>
      <c r="KBW932" s="477"/>
      <c r="KBX932" s="477"/>
      <c r="KBY932" s="477"/>
      <c r="KBZ932" s="477"/>
      <c r="KCA932" s="477"/>
      <c r="KCB932" s="477"/>
      <c r="KCC932" s="477"/>
      <c r="KCD932" s="477"/>
      <c r="KCE932" s="477"/>
      <c r="KCF932" s="477"/>
      <c r="KCG932" s="477"/>
      <c r="KCH932" s="477"/>
      <c r="KCI932" s="477"/>
      <c r="KCJ932" s="477"/>
      <c r="KCK932" s="477"/>
      <c r="KCL932" s="477"/>
      <c r="KCM932" s="477"/>
      <c r="KCN932" s="477"/>
      <c r="KCO932" s="477"/>
      <c r="KCP932" s="477"/>
      <c r="KCQ932" s="477"/>
      <c r="KCR932" s="477"/>
      <c r="KCS932" s="477"/>
      <c r="KCT932" s="477"/>
      <c r="KCU932" s="477"/>
      <c r="KCV932" s="477"/>
      <c r="KCW932" s="477"/>
      <c r="KCX932" s="477"/>
      <c r="KCY932" s="477"/>
      <c r="KCZ932" s="477"/>
      <c r="KDA932" s="477"/>
      <c r="KDB932" s="477"/>
      <c r="KDC932" s="477"/>
      <c r="KDD932" s="477"/>
      <c r="KDE932" s="477"/>
      <c r="KDF932" s="477"/>
      <c r="KDG932" s="477"/>
      <c r="KDH932" s="477"/>
      <c r="KDI932" s="477"/>
      <c r="KDJ932" s="477"/>
      <c r="KDK932" s="477"/>
      <c r="KDL932" s="477"/>
      <c r="KDM932" s="477"/>
      <c r="KDN932" s="477"/>
      <c r="KDO932" s="477"/>
      <c r="KDP932" s="477"/>
      <c r="KDQ932" s="477"/>
      <c r="KDR932" s="477"/>
      <c r="KDS932" s="477"/>
      <c r="KDT932" s="477"/>
      <c r="KDU932" s="477"/>
      <c r="KDV932" s="477"/>
      <c r="KDW932" s="477"/>
      <c r="KDX932" s="477"/>
      <c r="KDY932" s="477"/>
      <c r="KDZ932" s="477"/>
      <c r="KEA932" s="477"/>
      <c r="KEB932" s="477"/>
      <c r="KEC932" s="477"/>
      <c r="KED932" s="477"/>
      <c r="KEE932" s="477"/>
      <c r="KEF932" s="477"/>
      <c r="KEG932" s="477"/>
      <c r="KEH932" s="477"/>
      <c r="KEI932" s="477"/>
      <c r="KEJ932" s="477"/>
      <c r="KEK932" s="477"/>
      <c r="KEL932" s="477"/>
      <c r="KEM932" s="477"/>
      <c r="KEN932" s="477"/>
      <c r="KEO932" s="477"/>
      <c r="KEP932" s="477"/>
      <c r="KEQ932" s="477"/>
      <c r="KER932" s="477"/>
      <c r="KES932" s="477"/>
      <c r="KET932" s="477"/>
      <c r="KEU932" s="477"/>
      <c r="KEV932" s="477"/>
      <c r="KEW932" s="477"/>
      <c r="KEX932" s="477"/>
      <c r="KEY932" s="477"/>
      <c r="KEZ932" s="477"/>
      <c r="KFA932" s="477"/>
      <c r="KFB932" s="477"/>
      <c r="KFC932" s="477"/>
      <c r="KFD932" s="477"/>
      <c r="KFE932" s="477"/>
      <c r="KFF932" s="477"/>
      <c r="KFG932" s="477"/>
      <c r="KFH932" s="477"/>
      <c r="KFI932" s="477"/>
      <c r="KFJ932" s="477"/>
      <c r="KFK932" s="477"/>
      <c r="KFL932" s="477"/>
      <c r="KFM932" s="477"/>
      <c r="KFN932" s="477"/>
      <c r="KFO932" s="477"/>
      <c r="KFP932" s="477"/>
      <c r="KFQ932" s="477"/>
      <c r="KFR932" s="477"/>
      <c r="KFS932" s="477"/>
      <c r="KFT932" s="477"/>
      <c r="KFU932" s="477"/>
      <c r="KFV932" s="477"/>
      <c r="KFW932" s="477"/>
      <c r="KFX932" s="477"/>
      <c r="KFY932" s="477"/>
      <c r="KFZ932" s="477"/>
      <c r="KGA932" s="477"/>
      <c r="KGB932" s="477"/>
      <c r="KGC932" s="477"/>
      <c r="KGD932" s="477"/>
      <c r="KGE932" s="477"/>
      <c r="KGF932" s="477"/>
      <c r="KGG932" s="477"/>
      <c r="KGH932" s="477"/>
      <c r="KGI932" s="477"/>
      <c r="KGJ932" s="477"/>
      <c r="KGK932" s="477"/>
      <c r="KGL932" s="477"/>
      <c r="KGM932" s="477"/>
      <c r="KGN932" s="477"/>
      <c r="KGO932" s="477"/>
      <c r="KGP932" s="477"/>
      <c r="KGQ932" s="477"/>
      <c r="KGR932" s="477"/>
      <c r="KGS932" s="477"/>
      <c r="KGT932" s="477"/>
      <c r="KGU932" s="477"/>
      <c r="KGV932" s="477"/>
      <c r="KGW932" s="477"/>
      <c r="KGX932" s="477"/>
      <c r="KGY932" s="477"/>
      <c r="KGZ932" s="477"/>
      <c r="KHA932" s="477"/>
      <c r="KHB932" s="477"/>
      <c r="KHC932" s="477"/>
      <c r="KHD932" s="477"/>
      <c r="KHE932" s="477"/>
      <c r="KHF932" s="477"/>
      <c r="KHG932" s="477"/>
      <c r="KHH932" s="477"/>
      <c r="KHI932" s="477"/>
      <c r="KHJ932" s="477"/>
      <c r="KHK932" s="477"/>
      <c r="KHL932" s="477"/>
      <c r="KHM932" s="477"/>
      <c r="KHN932" s="477"/>
      <c r="KHO932" s="477"/>
      <c r="KHP932" s="477"/>
      <c r="KHQ932" s="477"/>
      <c r="KHR932" s="477"/>
      <c r="KHS932" s="477"/>
      <c r="KHT932" s="477"/>
      <c r="KHU932" s="477"/>
      <c r="KHV932" s="477"/>
      <c r="KHW932" s="477"/>
      <c r="KHX932" s="477"/>
      <c r="KHY932" s="477"/>
      <c r="KHZ932" s="477"/>
      <c r="KIA932" s="477"/>
      <c r="KIB932" s="477"/>
      <c r="KIC932" s="477"/>
      <c r="KID932" s="477"/>
      <c r="KIE932" s="477"/>
      <c r="KIF932" s="477"/>
      <c r="KIG932" s="477"/>
      <c r="KIH932" s="477"/>
      <c r="KII932" s="477"/>
      <c r="KIJ932" s="477"/>
      <c r="KIK932" s="477"/>
      <c r="KIL932" s="477"/>
      <c r="KIM932" s="477"/>
      <c r="KIN932" s="477"/>
      <c r="KIO932" s="477"/>
      <c r="KIP932" s="477"/>
      <c r="KIQ932" s="477"/>
      <c r="KIR932" s="477"/>
      <c r="KIS932" s="477"/>
      <c r="KIT932" s="477"/>
      <c r="KIU932" s="477"/>
      <c r="KIV932" s="477"/>
      <c r="KIW932" s="477"/>
      <c r="KIX932" s="477"/>
      <c r="KIY932" s="477"/>
      <c r="KIZ932" s="477"/>
      <c r="KJA932" s="477"/>
      <c r="KJB932" s="477"/>
      <c r="KJC932" s="477"/>
      <c r="KJD932" s="477"/>
      <c r="KJE932" s="477"/>
      <c r="KJF932" s="477"/>
      <c r="KJG932" s="477"/>
      <c r="KJH932" s="477"/>
      <c r="KJI932" s="477"/>
      <c r="KJJ932" s="477"/>
      <c r="KJK932" s="477"/>
      <c r="KJL932" s="477"/>
      <c r="KJM932" s="477"/>
      <c r="KJN932" s="477"/>
      <c r="KJO932" s="477"/>
      <c r="KJP932" s="477"/>
      <c r="KJQ932" s="477"/>
      <c r="KJR932" s="477"/>
      <c r="KJS932" s="477"/>
      <c r="KJT932" s="477"/>
      <c r="KJU932" s="477"/>
      <c r="KJV932" s="477"/>
      <c r="KJW932" s="477"/>
      <c r="KJX932" s="477"/>
      <c r="KJY932" s="477"/>
      <c r="KJZ932" s="477"/>
      <c r="KKA932" s="477"/>
      <c r="KKB932" s="477"/>
      <c r="KKC932" s="477"/>
      <c r="KKD932" s="477"/>
      <c r="KKE932" s="477"/>
      <c r="KKF932" s="477"/>
      <c r="KKG932" s="477"/>
      <c r="KKH932" s="477"/>
      <c r="KKI932" s="477"/>
      <c r="KKJ932" s="477"/>
      <c r="KKK932" s="477"/>
      <c r="KKL932" s="477"/>
      <c r="KKM932" s="477"/>
      <c r="KKN932" s="477"/>
      <c r="KKO932" s="477"/>
      <c r="KKP932" s="477"/>
      <c r="KKQ932" s="477"/>
      <c r="KKR932" s="477"/>
      <c r="KKS932" s="477"/>
      <c r="KKT932" s="477"/>
      <c r="KKU932" s="477"/>
      <c r="KKV932" s="477"/>
      <c r="KKW932" s="477"/>
      <c r="KKX932" s="477"/>
      <c r="KKY932" s="477"/>
      <c r="KKZ932" s="477"/>
      <c r="KLA932" s="477"/>
      <c r="KLB932" s="477"/>
      <c r="KLC932" s="477"/>
      <c r="KLD932" s="477"/>
      <c r="KLE932" s="477"/>
      <c r="KLF932" s="477"/>
      <c r="KLG932" s="477"/>
      <c r="KLH932" s="477"/>
      <c r="KLI932" s="477"/>
      <c r="KLJ932" s="477"/>
      <c r="KLK932" s="477"/>
      <c r="KLL932" s="477"/>
      <c r="KLM932" s="477"/>
      <c r="KLN932" s="477"/>
      <c r="KLO932" s="477"/>
      <c r="KLP932" s="477"/>
      <c r="KLQ932" s="477"/>
      <c r="KLR932" s="477"/>
      <c r="KLS932" s="477"/>
      <c r="KLT932" s="477"/>
      <c r="KLU932" s="477"/>
      <c r="KLV932" s="477"/>
      <c r="KLW932" s="477"/>
      <c r="KLX932" s="477"/>
      <c r="KLY932" s="477"/>
      <c r="KLZ932" s="477"/>
      <c r="KMA932" s="477"/>
      <c r="KMB932" s="477"/>
      <c r="KMC932" s="477"/>
      <c r="KMD932" s="477"/>
      <c r="KME932" s="477"/>
      <c r="KMF932" s="477"/>
      <c r="KMG932" s="477"/>
      <c r="KMH932" s="477"/>
      <c r="KMI932" s="477"/>
      <c r="KMJ932" s="477"/>
      <c r="KMK932" s="477"/>
      <c r="KML932" s="477"/>
      <c r="KMM932" s="477"/>
      <c r="KMN932" s="477"/>
      <c r="KMO932" s="477"/>
      <c r="KMP932" s="477"/>
      <c r="KMQ932" s="477"/>
      <c r="KMR932" s="477"/>
      <c r="KMS932" s="477"/>
      <c r="KMT932" s="477"/>
      <c r="KMU932" s="477"/>
      <c r="KMV932" s="477"/>
      <c r="KMW932" s="477"/>
      <c r="KMX932" s="477"/>
      <c r="KMY932" s="477"/>
      <c r="KMZ932" s="477"/>
      <c r="KNA932" s="477"/>
      <c r="KNB932" s="477"/>
      <c r="KNC932" s="477"/>
      <c r="KND932" s="477"/>
      <c r="KNE932" s="477"/>
      <c r="KNF932" s="477"/>
      <c r="KNG932" s="477"/>
      <c r="KNH932" s="477"/>
      <c r="KNI932" s="477"/>
      <c r="KNJ932" s="477"/>
      <c r="KNK932" s="477"/>
      <c r="KNL932" s="477"/>
      <c r="KNM932" s="477"/>
      <c r="KNN932" s="477"/>
      <c r="KNO932" s="477"/>
      <c r="KNP932" s="477"/>
      <c r="KNQ932" s="477"/>
      <c r="KNR932" s="477"/>
      <c r="KNS932" s="477"/>
      <c r="KNT932" s="477"/>
      <c r="KNU932" s="477"/>
      <c r="KNV932" s="477"/>
      <c r="KNW932" s="477"/>
      <c r="KNX932" s="477"/>
      <c r="KNY932" s="477"/>
      <c r="KNZ932" s="477"/>
      <c r="KOA932" s="477"/>
      <c r="KOB932" s="477"/>
      <c r="KOC932" s="477"/>
      <c r="KOD932" s="477"/>
      <c r="KOE932" s="477"/>
      <c r="KOF932" s="477"/>
      <c r="KOG932" s="477"/>
      <c r="KOH932" s="477"/>
      <c r="KOI932" s="477"/>
      <c r="KOJ932" s="477"/>
      <c r="KOK932" s="477"/>
      <c r="KOL932" s="477"/>
      <c r="KOM932" s="477"/>
      <c r="KON932" s="477"/>
      <c r="KOO932" s="477"/>
      <c r="KOP932" s="477"/>
      <c r="KOQ932" s="477"/>
      <c r="KOR932" s="477"/>
      <c r="KOS932" s="477"/>
      <c r="KOT932" s="477"/>
      <c r="KOU932" s="477"/>
      <c r="KOV932" s="477"/>
      <c r="KOW932" s="477"/>
      <c r="KOX932" s="477"/>
      <c r="KOY932" s="477"/>
      <c r="KOZ932" s="477"/>
      <c r="KPA932" s="477"/>
      <c r="KPB932" s="477"/>
      <c r="KPC932" s="477"/>
      <c r="KPD932" s="477"/>
      <c r="KPE932" s="477"/>
      <c r="KPF932" s="477"/>
      <c r="KPG932" s="477"/>
      <c r="KPH932" s="477"/>
      <c r="KPI932" s="477"/>
      <c r="KPJ932" s="477"/>
      <c r="KPK932" s="477"/>
      <c r="KPL932" s="477"/>
      <c r="KPM932" s="477"/>
      <c r="KPN932" s="477"/>
      <c r="KPO932" s="477"/>
      <c r="KPP932" s="477"/>
      <c r="KPQ932" s="477"/>
      <c r="KPR932" s="477"/>
      <c r="KPS932" s="477"/>
      <c r="KPT932" s="477"/>
      <c r="KPU932" s="477"/>
      <c r="KPV932" s="477"/>
      <c r="KPW932" s="477"/>
      <c r="KPX932" s="477"/>
      <c r="KPY932" s="477"/>
      <c r="KPZ932" s="477"/>
      <c r="KQA932" s="477"/>
      <c r="KQB932" s="477"/>
      <c r="KQC932" s="477"/>
      <c r="KQD932" s="477"/>
      <c r="KQE932" s="477"/>
      <c r="KQF932" s="477"/>
      <c r="KQG932" s="477"/>
      <c r="KQH932" s="477"/>
      <c r="KQI932" s="477"/>
      <c r="KQJ932" s="477"/>
      <c r="KQK932" s="477"/>
      <c r="KQL932" s="477"/>
      <c r="KQM932" s="477"/>
      <c r="KQN932" s="477"/>
      <c r="KQO932" s="477"/>
      <c r="KQP932" s="477"/>
      <c r="KQQ932" s="477"/>
      <c r="KQR932" s="477"/>
      <c r="KQS932" s="477"/>
      <c r="KQT932" s="477"/>
      <c r="KQU932" s="477"/>
      <c r="KQV932" s="477"/>
      <c r="KQW932" s="477"/>
      <c r="KQX932" s="477"/>
      <c r="KQY932" s="477"/>
      <c r="KQZ932" s="477"/>
      <c r="KRA932" s="477"/>
      <c r="KRB932" s="477"/>
      <c r="KRC932" s="477"/>
      <c r="KRD932" s="477"/>
      <c r="KRE932" s="477"/>
      <c r="KRF932" s="477"/>
      <c r="KRG932" s="477"/>
      <c r="KRH932" s="477"/>
      <c r="KRI932" s="477"/>
      <c r="KRJ932" s="477"/>
      <c r="KRK932" s="477"/>
      <c r="KRL932" s="477"/>
      <c r="KRM932" s="477"/>
      <c r="KRN932" s="477"/>
      <c r="KRO932" s="477"/>
      <c r="KRP932" s="477"/>
      <c r="KRQ932" s="477"/>
      <c r="KRR932" s="477"/>
      <c r="KRS932" s="477"/>
      <c r="KRT932" s="477"/>
      <c r="KRU932" s="477"/>
      <c r="KRV932" s="477"/>
      <c r="KRW932" s="477"/>
      <c r="KRX932" s="477"/>
      <c r="KRY932" s="477"/>
      <c r="KRZ932" s="477"/>
      <c r="KSA932" s="477"/>
      <c r="KSB932" s="477"/>
      <c r="KSC932" s="477"/>
      <c r="KSD932" s="477"/>
      <c r="KSE932" s="477"/>
      <c r="KSF932" s="477"/>
      <c r="KSG932" s="477"/>
      <c r="KSH932" s="477"/>
      <c r="KSI932" s="477"/>
      <c r="KSJ932" s="477"/>
      <c r="KSK932" s="477"/>
      <c r="KSL932" s="477"/>
      <c r="KSM932" s="477"/>
      <c r="KSN932" s="477"/>
      <c r="KSO932" s="477"/>
      <c r="KSP932" s="477"/>
      <c r="KSQ932" s="477"/>
      <c r="KSR932" s="477"/>
      <c r="KSS932" s="477"/>
      <c r="KST932" s="477"/>
      <c r="KSU932" s="477"/>
      <c r="KSV932" s="477"/>
      <c r="KSW932" s="477"/>
      <c r="KSX932" s="477"/>
      <c r="KSY932" s="477"/>
      <c r="KSZ932" s="477"/>
      <c r="KTA932" s="477"/>
      <c r="KTB932" s="477"/>
      <c r="KTC932" s="477"/>
      <c r="KTD932" s="477"/>
      <c r="KTE932" s="477"/>
      <c r="KTF932" s="477"/>
      <c r="KTG932" s="477"/>
      <c r="KTH932" s="477"/>
      <c r="KTI932" s="477"/>
      <c r="KTJ932" s="477"/>
      <c r="KTK932" s="477"/>
      <c r="KTL932" s="477"/>
      <c r="KTM932" s="477"/>
      <c r="KTN932" s="477"/>
      <c r="KTO932" s="477"/>
      <c r="KTP932" s="477"/>
      <c r="KTQ932" s="477"/>
      <c r="KTR932" s="477"/>
      <c r="KTS932" s="477"/>
      <c r="KTT932" s="477"/>
      <c r="KTU932" s="477"/>
      <c r="KTV932" s="477"/>
      <c r="KTW932" s="477"/>
      <c r="KTX932" s="477"/>
      <c r="KTY932" s="477"/>
      <c r="KTZ932" s="477"/>
      <c r="KUA932" s="477"/>
      <c r="KUB932" s="477"/>
      <c r="KUC932" s="477"/>
      <c r="KUD932" s="477"/>
      <c r="KUE932" s="477"/>
      <c r="KUF932" s="477"/>
      <c r="KUG932" s="477"/>
      <c r="KUH932" s="477"/>
      <c r="KUI932" s="477"/>
      <c r="KUJ932" s="477"/>
      <c r="KUK932" s="477"/>
      <c r="KUL932" s="477"/>
      <c r="KUM932" s="477"/>
      <c r="KUN932" s="477"/>
      <c r="KUO932" s="477"/>
      <c r="KUP932" s="477"/>
      <c r="KUQ932" s="477"/>
      <c r="KUR932" s="477"/>
      <c r="KUS932" s="477"/>
      <c r="KUT932" s="477"/>
      <c r="KUU932" s="477"/>
      <c r="KUV932" s="477"/>
      <c r="KUW932" s="477"/>
      <c r="KUX932" s="477"/>
      <c r="KUY932" s="477"/>
      <c r="KUZ932" s="477"/>
      <c r="KVA932" s="477"/>
      <c r="KVB932" s="477"/>
      <c r="KVC932" s="477"/>
      <c r="KVD932" s="477"/>
      <c r="KVE932" s="477"/>
      <c r="KVF932" s="477"/>
      <c r="KVG932" s="477"/>
      <c r="KVH932" s="477"/>
      <c r="KVI932" s="477"/>
      <c r="KVJ932" s="477"/>
      <c r="KVK932" s="477"/>
      <c r="KVL932" s="477"/>
      <c r="KVM932" s="477"/>
      <c r="KVN932" s="477"/>
      <c r="KVO932" s="477"/>
      <c r="KVP932" s="477"/>
      <c r="KVQ932" s="477"/>
      <c r="KVR932" s="477"/>
      <c r="KVS932" s="477"/>
      <c r="KVT932" s="477"/>
      <c r="KVU932" s="477"/>
      <c r="KVV932" s="477"/>
      <c r="KVW932" s="477"/>
      <c r="KVX932" s="477"/>
      <c r="KVY932" s="477"/>
      <c r="KVZ932" s="477"/>
      <c r="KWA932" s="477"/>
      <c r="KWB932" s="477"/>
      <c r="KWC932" s="477"/>
      <c r="KWD932" s="477"/>
      <c r="KWE932" s="477"/>
      <c r="KWF932" s="477"/>
      <c r="KWG932" s="477"/>
      <c r="KWH932" s="477"/>
      <c r="KWI932" s="477"/>
      <c r="KWJ932" s="477"/>
      <c r="KWK932" s="477"/>
      <c r="KWL932" s="477"/>
      <c r="KWM932" s="477"/>
      <c r="KWN932" s="477"/>
      <c r="KWO932" s="477"/>
      <c r="KWP932" s="477"/>
      <c r="KWQ932" s="477"/>
      <c r="KWR932" s="477"/>
      <c r="KWS932" s="477"/>
      <c r="KWT932" s="477"/>
      <c r="KWU932" s="477"/>
      <c r="KWV932" s="477"/>
      <c r="KWW932" s="477"/>
      <c r="KWX932" s="477"/>
      <c r="KWY932" s="477"/>
      <c r="KWZ932" s="477"/>
      <c r="KXA932" s="477"/>
      <c r="KXB932" s="477"/>
      <c r="KXC932" s="477"/>
      <c r="KXD932" s="477"/>
      <c r="KXE932" s="477"/>
      <c r="KXF932" s="477"/>
      <c r="KXG932" s="477"/>
      <c r="KXH932" s="477"/>
      <c r="KXI932" s="477"/>
      <c r="KXJ932" s="477"/>
      <c r="KXK932" s="477"/>
      <c r="KXL932" s="477"/>
      <c r="KXM932" s="477"/>
      <c r="KXN932" s="477"/>
      <c r="KXO932" s="477"/>
      <c r="KXP932" s="477"/>
      <c r="KXQ932" s="477"/>
      <c r="KXR932" s="477"/>
      <c r="KXS932" s="477"/>
      <c r="KXT932" s="477"/>
      <c r="KXU932" s="477"/>
      <c r="KXV932" s="477"/>
      <c r="KXW932" s="477"/>
      <c r="KXX932" s="477"/>
      <c r="KXY932" s="477"/>
      <c r="KXZ932" s="477"/>
      <c r="KYA932" s="477"/>
      <c r="KYB932" s="477"/>
      <c r="KYC932" s="477"/>
      <c r="KYD932" s="477"/>
      <c r="KYE932" s="477"/>
      <c r="KYF932" s="477"/>
      <c r="KYG932" s="477"/>
      <c r="KYH932" s="477"/>
      <c r="KYI932" s="477"/>
      <c r="KYJ932" s="477"/>
      <c r="KYK932" s="477"/>
      <c r="KYL932" s="477"/>
      <c r="KYM932" s="477"/>
      <c r="KYN932" s="477"/>
      <c r="KYO932" s="477"/>
      <c r="KYP932" s="477"/>
      <c r="KYQ932" s="477"/>
      <c r="KYR932" s="477"/>
      <c r="KYS932" s="477"/>
      <c r="KYT932" s="477"/>
      <c r="KYU932" s="477"/>
      <c r="KYV932" s="477"/>
      <c r="KYW932" s="477"/>
      <c r="KYX932" s="477"/>
      <c r="KYY932" s="477"/>
      <c r="KYZ932" s="477"/>
      <c r="KZA932" s="477"/>
      <c r="KZB932" s="477"/>
      <c r="KZC932" s="477"/>
      <c r="KZD932" s="477"/>
      <c r="KZE932" s="477"/>
      <c r="KZF932" s="477"/>
      <c r="KZG932" s="477"/>
      <c r="KZH932" s="477"/>
      <c r="KZI932" s="477"/>
      <c r="KZJ932" s="477"/>
      <c r="KZK932" s="477"/>
      <c r="KZL932" s="477"/>
      <c r="KZM932" s="477"/>
      <c r="KZN932" s="477"/>
      <c r="KZO932" s="477"/>
      <c r="KZP932" s="477"/>
      <c r="KZQ932" s="477"/>
      <c r="KZR932" s="477"/>
      <c r="KZS932" s="477"/>
      <c r="KZT932" s="477"/>
      <c r="KZU932" s="477"/>
      <c r="KZV932" s="477"/>
      <c r="KZW932" s="477"/>
      <c r="KZX932" s="477"/>
      <c r="KZY932" s="477"/>
      <c r="KZZ932" s="477"/>
      <c r="LAA932" s="477"/>
      <c r="LAB932" s="477"/>
      <c r="LAC932" s="477"/>
      <c r="LAD932" s="477"/>
      <c r="LAE932" s="477"/>
      <c r="LAF932" s="477"/>
      <c r="LAG932" s="477"/>
      <c r="LAH932" s="477"/>
      <c r="LAI932" s="477"/>
      <c r="LAJ932" s="477"/>
      <c r="LAK932" s="477"/>
      <c r="LAL932" s="477"/>
      <c r="LAM932" s="477"/>
      <c r="LAN932" s="477"/>
      <c r="LAO932" s="477"/>
      <c r="LAP932" s="477"/>
      <c r="LAQ932" s="477"/>
      <c r="LAR932" s="477"/>
      <c r="LAS932" s="477"/>
      <c r="LAT932" s="477"/>
      <c r="LAU932" s="477"/>
      <c r="LAV932" s="477"/>
      <c r="LAW932" s="477"/>
      <c r="LAX932" s="477"/>
      <c r="LAY932" s="477"/>
      <c r="LAZ932" s="477"/>
      <c r="LBA932" s="477"/>
      <c r="LBB932" s="477"/>
      <c r="LBC932" s="477"/>
      <c r="LBD932" s="477"/>
      <c r="LBE932" s="477"/>
      <c r="LBF932" s="477"/>
      <c r="LBG932" s="477"/>
      <c r="LBH932" s="477"/>
      <c r="LBI932" s="477"/>
      <c r="LBJ932" s="477"/>
      <c r="LBK932" s="477"/>
      <c r="LBL932" s="477"/>
      <c r="LBM932" s="477"/>
      <c r="LBN932" s="477"/>
      <c r="LBO932" s="477"/>
      <c r="LBP932" s="477"/>
      <c r="LBQ932" s="477"/>
      <c r="LBR932" s="477"/>
      <c r="LBS932" s="477"/>
      <c r="LBT932" s="477"/>
      <c r="LBU932" s="477"/>
      <c r="LBV932" s="477"/>
      <c r="LBW932" s="477"/>
      <c r="LBX932" s="477"/>
      <c r="LBY932" s="477"/>
      <c r="LBZ932" s="477"/>
      <c r="LCA932" s="477"/>
      <c r="LCB932" s="477"/>
      <c r="LCC932" s="477"/>
      <c r="LCD932" s="477"/>
      <c r="LCE932" s="477"/>
      <c r="LCF932" s="477"/>
      <c r="LCG932" s="477"/>
      <c r="LCH932" s="477"/>
      <c r="LCI932" s="477"/>
      <c r="LCJ932" s="477"/>
      <c r="LCK932" s="477"/>
      <c r="LCL932" s="477"/>
      <c r="LCM932" s="477"/>
      <c r="LCN932" s="477"/>
      <c r="LCO932" s="477"/>
      <c r="LCP932" s="477"/>
      <c r="LCQ932" s="477"/>
      <c r="LCR932" s="477"/>
      <c r="LCS932" s="477"/>
      <c r="LCT932" s="477"/>
      <c r="LCU932" s="477"/>
      <c r="LCV932" s="477"/>
      <c r="LCW932" s="477"/>
      <c r="LCX932" s="477"/>
      <c r="LCY932" s="477"/>
      <c r="LCZ932" s="477"/>
      <c r="LDA932" s="477"/>
      <c r="LDB932" s="477"/>
      <c r="LDC932" s="477"/>
      <c r="LDD932" s="477"/>
      <c r="LDE932" s="477"/>
      <c r="LDF932" s="477"/>
      <c r="LDG932" s="477"/>
      <c r="LDH932" s="477"/>
      <c r="LDI932" s="477"/>
      <c r="LDJ932" s="477"/>
      <c r="LDK932" s="477"/>
      <c r="LDL932" s="477"/>
      <c r="LDM932" s="477"/>
      <c r="LDN932" s="477"/>
      <c r="LDO932" s="477"/>
      <c r="LDP932" s="477"/>
      <c r="LDQ932" s="477"/>
      <c r="LDR932" s="477"/>
      <c r="LDS932" s="477"/>
      <c r="LDT932" s="477"/>
      <c r="LDU932" s="477"/>
      <c r="LDV932" s="477"/>
      <c r="LDW932" s="477"/>
      <c r="LDX932" s="477"/>
      <c r="LDY932" s="477"/>
      <c r="LDZ932" s="477"/>
      <c r="LEA932" s="477"/>
      <c r="LEB932" s="477"/>
      <c r="LEC932" s="477"/>
      <c r="LED932" s="477"/>
      <c r="LEE932" s="477"/>
      <c r="LEF932" s="477"/>
      <c r="LEG932" s="477"/>
      <c r="LEH932" s="477"/>
      <c r="LEI932" s="477"/>
      <c r="LEJ932" s="477"/>
      <c r="LEK932" s="477"/>
      <c r="LEL932" s="477"/>
      <c r="LEM932" s="477"/>
      <c r="LEN932" s="477"/>
      <c r="LEO932" s="477"/>
      <c r="LEP932" s="477"/>
      <c r="LEQ932" s="477"/>
      <c r="LER932" s="477"/>
      <c r="LES932" s="477"/>
      <c r="LET932" s="477"/>
      <c r="LEU932" s="477"/>
      <c r="LEV932" s="477"/>
      <c r="LEW932" s="477"/>
      <c r="LEX932" s="477"/>
      <c r="LEY932" s="477"/>
      <c r="LEZ932" s="477"/>
      <c r="LFA932" s="477"/>
      <c r="LFB932" s="477"/>
      <c r="LFC932" s="477"/>
      <c r="LFD932" s="477"/>
      <c r="LFE932" s="477"/>
      <c r="LFF932" s="477"/>
      <c r="LFG932" s="477"/>
      <c r="LFH932" s="477"/>
      <c r="LFI932" s="477"/>
      <c r="LFJ932" s="477"/>
      <c r="LFK932" s="477"/>
      <c r="LFL932" s="477"/>
      <c r="LFM932" s="477"/>
      <c r="LFN932" s="477"/>
      <c r="LFO932" s="477"/>
      <c r="LFP932" s="477"/>
      <c r="LFQ932" s="477"/>
      <c r="LFR932" s="477"/>
      <c r="LFS932" s="477"/>
      <c r="LFT932" s="477"/>
      <c r="LFU932" s="477"/>
      <c r="LFV932" s="477"/>
      <c r="LFW932" s="477"/>
      <c r="LFX932" s="477"/>
      <c r="LFY932" s="477"/>
      <c r="LFZ932" s="477"/>
      <c r="LGA932" s="477"/>
      <c r="LGB932" s="477"/>
      <c r="LGC932" s="477"/>
      <c r="LGD932" s="477"/>
      <c r="LGE932" s="477"/>
      <c r="LGF932" s="477"/>
      <c r="LGG932" s="477"/>
      <c r="LGH932" s="477"/>
      <c r="LGI932" s="477"/>
      <c r="LGJ932" s="477"/>
      <c r="LGK932" s="477"/>
      <c r="LGL932" s="477"/>
      <c r="LGM932" s="477"/>
      <c r="LGN932" s="477"/>
      <c r="LGO932" s="477"/>
      <c r="LGP932" s="477"/>
      <c r="LGQ932" s="477"/>
      <c r="LGR932" s="477"/>
      <c r="LGS932" s="477"/>
      <c r="LGT932" s="477"/>
      <c r="LGU932" s="477"/>
      <c r="LGV932" s="477"/>
      <c r="LGW932" s="477"/>
      <c r="LGX932" s="477"/>
      <c r="LGY932" s="477"/>
      <c r="LGZ932" s="477"/>
      <c r="LHA932" s="477"/>
      <c r="LHB932" s="477"/>
      <c r="LHC932" s="477"/>
      <c r="LHD932" s="477"/>
      <c r="LHE932" s="477"/>
      <c r="LHF932" s="477"/>
      <c r="LHG932" s="477"/>
      <c r="LHH932" s="477"/>
      <c r="LHI932" s="477"/>
      <c r="LHJ932" s="477"/>
      <c r="LHK932" s="477"/>
      <c r="LHL932" s="477"/>
      <c r="LHM932" s="477"/>
      <c r="LHN932" s="477"/>
      <c r="LHO932" s="477"/>
      <c r="LHP932" s="477"/>
      <c r="LHQ932" s="477"/>
      <c r="LHR932" s="477"/>
      <c r="LHS932" s="477"/>
      <c r="LHT932" s="477"/>
      <c r="LHU932" s="477"/>
      <c r="LHV932" s="477"/>
      <c r="LHW932" s="477"/>
      <c r="LHX932" s="477"/>
      <c r="LHY932" s="477"/>
      <c r="LHZ932" s="477"/>
      <c r="LIA932" s="477"/>
      <c r="LIB932" s="477"/>
      <c r="LIC932" s="477"/>
      <c r="LID932" s="477"/>
      <c r="LIE932" s="477"/>
      <c r="LIF932" s="477"/>
      <c r="LIG932" s="477"/>
      <c r="LIH932" s="477"/>
      <c r="LII932" s="477"/>
      <c r="LIJ932" s="477"/>
      <c r="LIK932" s="477"/>
      <c r="LIL932" s="477"/>
      <c r="LIM932" s="477"/>
      <c r="LIN932" s="477"/>
      <c r="LIO932" s="477"/>
      <c r="LIP932" s="477"/>
      <c r="LIQ932" s="477"/>
      <c r="LIR932" s="477"/>
      <c r="LIS932" s="477"/>
      <c r="LIT932" s="477"/>
      <c r="LIU932" s="477"/>
      <c r="LIV932" s="477"/>
      <c r="LIW932" s="477"/>
      <c r="LIX932" s="477"/>
      <c r="LIY932" s="477"/>
      <c r="LIZ932" s="477"/>
      <c r="LJA932" s="477"/>
      <c r="LJB932" s="477"/>
      <c r="LJC932" s="477"/>
      <c r="LJD932" s="477"/>
      <c r="LJE932" s="477"/>
      <c r="LJF932" s="477"/>
      <c r="LJG932" s="477"/>
      <c r="LJH932" s="477"/>
      <c r="LJI932" s="477"/>
      <c r="LJJ932" s="477"/>
      <c r="LJK932" s="477"/>
      <c r="LJL932" s="477"/>
      <c r="LJM932" s="477"/>
      <c r="LJN932" s="477"/>
      <c r="LJO932" s="477"/>
      <c r="LJP932" s="477"/>
      <c r="LJQ932" s="477"/>
      <c r="LJR932" s="477"/>
      <c r="LJS932" s="477"/>
      <c r="LJT932" s="477"/>
      <c r="LJU932" s="477"/>
      <c r="LJV932" s="477"/>
      <c r="LJW932" s="477"/>
      <c r="LJX932" s="477"/>
      <c r="LJY932" s="477"/>
      <c r="LJZ932" s="477"/>
      <c r="LKA932" s="477"/>
      <c r="LKB932" s="477"/>
      <c r="LKC932" s="477"/>
      <c r="LKD932" s="477"/>
      <c r="LKE932" s="477"/>
      <c r="LKF932" s="477"/>
      <c r="LKG932" s="477"/>
      <c r="LKH932" s="477"/>
      <c r="LKI932" s="477"/>
      <c r="LKJ932" s="477"/>
      <c r="LKK932" s="477"/>
      <c r="LKL932" s="477"/>
      <c r="LKM932" s="477"/>
      <c r="LKN932" s="477"/>
      <c r="LKO932" s="477"/>
      <c r="LKP932" s="477"/>
      <c r="LKQ932" s="477"/>
      <c r="LKR932" s="477"/>
      <c r="LKS932" s="477"/>
      <c r="LKT932" s="477"/>
      <c r="LKU932" s="477"/>
      <c r="LKV932" s="477"/>
      <c r="LKW932" s="477"/>
      <c r="LKX932" s="477"/>
      <c r="LKY932" s="477"/>
      <c r="LKZ932" s="477"/>
      <c r="LLA932" s="477"/>
      <c r="LLB932" s="477"/>
      <c r="LLC932" s="477"/>
      <c r="LLD932" s="477"/>
      <c r="LLE932" s="477"/>
      <c r="LLF932" s="477"/>
      <c r="LLG932" s="477"/>
      <c r="LLH932" s="477"/>
      <c r="LLI932" s="477"/>
      <c r="LLJ932" s="477"/>
      <c r="LLK932" s="477"/>
      <c r="LLL932" s="477"/>
      <c r="LLM932" s="477"/>
      <c r="LLN932" s="477"/>
      <c r="LLO932" s="477"/>
      <c r="LLP932" s="477"/>
      <c r="LLQ932" s="477"/>
      <c r="LLR932" s="477"/>
      <c r="LLS932" s="477"/>
      <c r="LLT932" s="477"/>
      <c r="LLU932" s="477"/>
      <c r="LLV932" s="477"/>
      <c r="LLW932" s="477"/>
      <c r="LLX932" s="477"/>
      <c r="LLY932" s="477"/>
      <c r="LLZ932" s="477"/>
      <c r="LMA932" s="477"/>
      <c r="LMB932" s="477"/>
      <c r="LMC932" s="477"/>
      <c r="LMD932" s="477"/>
      <c r="LME932" s="477"/>
      <c r="LMF932" s="477"/>
      <c r="LMG932" s="477"/>
      <c r="LMH932" s="477"/>
      <c r="LMI932" s="477"/>
      <c r="LMJ932" s="477"/>
      <c r="LMK932" s="477"/>
      <c r="LML932" s="477"/>
      <c r="LMM932" s="477"/>
      <c r="LMN932" s="477"/>
      <c r="LMO932" s="477"/>
      <c r="LMP932" s="477"/>
      <c r="LMQ932" s="477"/>
      <c r="LMR932" s="477"/>
      <c r="LMS932" s="477"/>
      <c r="LMT932" s="477"/>
      <c r="LMU932" s="477"/>
      <c r="LMV932" s="477"/>
      <c r="LMW932" s="477"/>
      <c r="LMX932" s="477"/>
      <c r="LMY932" s="477"/>
      <c r="LMZ932" s="477"/>
      <c r="LNA932" s="477"/>
      <c r="LNB932" s="477"/>
      <c r="LNC932" s="477"/>
      <c r="LND932" s="477"/>
      <c r="LNE932" s="477"/>
      <c r="LNF932" s="477"/>
      <c r="LNG932" s="477"/>
      <c r="LNH932" s="477"/>
      <c r="LNI932" s="477"/>
      <c r="LNJ932" s="477"/>
      <c r="LNK932" s="477"/>
      <c r="LNL932" s="477"/>
      <c r="LNM932" s="477"/>
      <c r="LNN932" s="477"/>
      <c r="LNO932" s="477"/>
      <c r="LNP932" s="477"/>
      <c r="LNQ932" s="477"/>
      <c r="LNR932" s="477"/>
      <c r="LNS932" s="477"/>
      <c r="LNT932" s="477"/>
      <c r="LNU932" s="477"/>
      <c r="LNV932" s="477"/>
      <c r="LNW932" s="477"/>
      <c r="LNX932" s="477"/>
      <c r="LNY932" s="477"/>
      <c r="LNZ932" s="477"/>
      <c r="LOA932" s="477"/>
      <c r="LOB932" s="477"/>
      <c r="LOC932" s="477"/>
      <c r="LOD932" s="477"/>
      <c r="LOE932" s="477"/>
      <c r="LOF932" s="477"/>
      <c r="LOG932" s="477"/>
      <c r="LOH932" s="477"/>
      <c r="LOI932" s="477"/>
      <c r="LOJ932" s="477"/>
      <c r="LOK932" s="477"/>
      <c r="LOL932" s="477"/>
      <c r="LOM932" s="477"/>
      <c r="LON932" s="477"/>
      <c r="LOO932" s="477"/>
      <c r="LOP932" s="477"/>
      <c r="LOQ932" s="477"/>
      <c r="LOR932" s="477"/>
      <c r="LOS932" s="477"/>
      <c r="LOT932" s="477"/>
      <c r="LOU932" s="477"/>
      <c r="LOV932" s="477"/>
      <c r="LOW932" s="477"/>
      <c r="LOX932" s="477"/>
      <c r="LOY932" s="477"/>
      <c r="LOZ932" s="477"/>
      <c r="LPA932" s="477"/>
      <c r="LPB932" s="477"/>
      <c r="LPC932" s="477"/>
      <c r="LPD932" s="477"/>
      <c r="LPE932" s="477"/>
      <c r="LPF932" s="477"/>
      <c r="LPG932" s="477"/>
      <c r="LPH932" s="477"/>
      <c r="LPI932" s="477"/>
      <c r="LPJ932" s="477"/>
      <c r="LPK932" s="477"/>
      <c r="LPL932" s="477"/>
      <c r="LPM932" s="477"/>
      <c r="LPN932" s="477"/>
      <c r="LPO932" s="477"/>
      <c r="LPP932" s="477"/>
      <c r="LPQ932" s="477"/>
      <c r="LPR932" s="477"/>
      <c r="LPS932" s="477"/>
      <c r="LPT932" s="477"/>
      <c r="LPU932" s="477"/>
      <c r="LPV932" s="477"/>
      <c r="LPW932" s="477"/>
      <c r="LPX932" s="477"/>
      <c r="LPY932" s="477"/>
      <c r="LPZ932" s="477"/>
      <c r="LQA932" s="477"/>
      <c r="LQB932" s="477"/>
      <c r="LQC932" s="477"/>
      <c r="LQD932" s="477"/>
      <c r="LQE932" s="477"/>
      <c r="LQF932" s="477"/>
      <c r="LQG932" s="477"/>
      <c r="LQH932" s="477"/>
      <c r="LQI932" s="477"/>
      <c r="LQJ932" s="477"/>
      <c r="LQK932" s="477"/>
      <c r="LQL932" s="477"/>
      <c r="LQM932" s="477"/>
      <c r="LQN932" s="477"/>
      <c r="LQO932" s="477"/>
      <c r="LQP932" s="477"/>
      <c r="LQQ932" s="477"/>
      <c r="LQR932" s="477"/>
      <c r="LQS932" s="477"/>
      <c r="LQT932" s="477"/>
      <c r="LQU932" s="477"/>
      <c r="LQV932" s="477"/>
      <c r="LQW932" s="477"/>
      <c r="LQX932" s="477"/>
      <c r="LQY932" s="477"/>
      <c r="LQZ932" s="477"/>
      <c r="LRA932" s="477"/>
      <c r="LRB932" s="477"/>
      <c r="LRC932" s="477"/>
      <c r="LRD932" s="477"/>
      <c r="LRE932" s="477"/>
      <c r="LRF932" s="477"/>
      <c r="LRG932" s="477"/>
      <c r="LRH932" s="477"/>
      <c r="LRI932" s="477"/>
      <c r="LRJ932" s="477"/>
      <c r="LRK932" s="477"/>
      <c r="LRL932" s="477"/>
      <c r="LRM932" s="477"/>
      <c r="LRN932" s="477"/>
      <c r="LRO932" s="477"/>
      <c r="LRP932" s="477"/>
      <c r="LRQ932" s="477"/>
      <c r="LRR932" s="477"/>
      <c r="LRS932" s="477"/>
      <c r="LRT932" s="477"/>
      <c r="LRU932" s="477"/>
      <c r="LRV932" s="477"/>
      <c r="LRW932" s="477"/>
      <c r="LRX932" s="477"/>
      <c r="LRY932" s="477"/>
      <c r="LRZ932" s="477"/>
      <c r="LSA932" s="477"/>
      <c r="LSB932" s="477"/>
      <c r="LSC932" s="477"/>
      <c r="LSD932" s="477"/>
      <c r="LSE932" s="477"/>
      <c r="LSF932" s="477"/>
      <c r="LSG932" s="477"/>
      <c r="LSH932" s="477"/>
      <c r="LSI932" s="477"/>
      <c r="LSJ932" s="477"/>
      <c r="LSK932" s="477"/>
      <c r="LSL932" s="477"/>
      <c r="LSM932" s="477"/>
      <c r="LSN932" s="477"/>
      <c r="LSO932" s="477"/>
      <c r="LSP932" s="477"/>
      <c r="LSQ932" s="477"/>
      <c r="LSR932" s="477"/>
      <c r="LSS932" s="477"/>
      <c r="LST932" s="477"/>
      <c r="LSU932" s="477"/>
      <c r="LSV932" s="477"/>
      <c r="LSW932" s="477"/>
      <c r="LSX932" s="477"/>
      <c r="LSY932" s="477"/>
      <c r="LSZ932" s="477"/>
      <c r="LTA932" s="477"/>
      <c r="LTB932" s="477"/>
      <c r="LTC932" s="477"/>
      <c r="LTD932" s="477"/>
      <c r="LTE932" s="477"/>
      <c r="LTF932" s="477"/>
      <c r="LTG932" s="477"/>
      <c r="LTH932" s="477"/>
      <c r="LTI932" s="477"/>
      <c r="LTJ932" s="477"/>
      <c r="LTK932" s="477"/>
      <c r="LTL932" s="477"/>
      <c r="LTM932" s="477"/>
      <c r="LTN932" s="477"/>
      <c r="LTO932" s="477"/>
      <c r="LTP932" s="477"/>
      <c r="LTQ932" s="477"/>
      <c r="LTR932" s="477"/>
      <c r="LTS932" s="477"/>
      <c r="LTT932" s="477"/>
      <c r="LTU932" s="477"/>
      <c r="LTV932" s="477"/>
      <c r="LTW932" s="477"/>
      <c r="LTX932" s="477"/>
      <c r="LTY932" s="477"/>
      <c r="LTZ932" s="477"/>
      <c r="LUA932" s="477"/>
      <c r="LUB932" s="477"/>
      <c r="LUC932" s="477"/>
      <c r="LUD932" s="477"/>
      <c r="LUE932" s="477"/>
      <c r="LUF932" s="477"/>
      <c r="LUG932" s="477"/>
      <c r="LUH932" s="477"/>
      <c r="LUI932" s="477"/>
      <c r="LUJ932" s="477"/>
      <c r="LUK932" s="477"/>
      <c r="LUL932" s="477"/>
      <c r="LUM932" s="477"/>
      <c r="LUN932" s="477"/>
      <c r="LUO932" s="477"/>
      <c r="LUP932" s="477"/>
      <c r="LUQ932" s="477"/>
      <c r="LUR932" s="477"/>
      <c r="LUS932" s="477"/>
      <c r="LUT932" s="477"/>
      <c r="LUU932" s="477"/>
      <c r="LUV932" s="477"/>
      <c r="LUW932" s="477"/>
      <c r="LUX932" s="477"/>
      <c r="LUY932" s="477"/>
      <c r="LUZ932" s="477"/>
      <c r="LVA932" s="477"/>
      <c r="LVB932" s="477"/>
      <c r="LVC932" s="477"/>
      <c r="LVD932" s="477"/>
      <c r="LVE932" s="477"/>
      <c r="LVF932" s="477"/>
      <c r="LVG932" s="477"/>
      <c r="LVH932" s="477"/>
      <c r="LVI932" s="477"/>
      <c r="LVJ932" s="477"/>
      <c r="LVK932" s="477"/>
      <c r="LVL932" s="477"/>
      <c r="LVM932" s="477"/>
      <c r="LVN932" s="477"/>
      <c r="LVO932" s="477"/>
      <c r="LVP932" s="477"/>
      <c r="LVQ932" s="477"/>
      <c r="LVR932" s="477"/>
      <c r="LVS932" s="477"/>
      <c r="LVT932" s="477"/>
      <c r="LVU932" s="477"/>
      <c r="LVV932" s="477"/>
      <c r="LVW932" s="477"/>
      <c r="LVX932" s="477"/>
      <c r="LVY932" s="477"/>
      <c r="LVZ932" s="477"/>
      <c r="LWA932" s="477"/>
      <c r="LWB932" s="477"/>
      <c r="LWC932" s="477"/>
      <c r="LWD932" s="477"/>
      <c r="LWE932" s="477"/>
      <c r="LWF932" s="477"/>
      <c r="LWG932" s="477"/>
      <c r="LWH932" s="477"/>
      <c r="LWI932" s="477"/>
      <c r="LWJ932" s="477"/>
      <c r="LWK932" s="477"/>
      <c r="LWL932" s="477"/>
      <c r="LWM932" s="477"/>
      <c r="LWN932" s="477"/>
      <c r="LWO932" s="477"/>
      <c r="LWP932" s="477"/>
      <c r="LWQ932" s="477"/>
      <c r="LWR932" s="477"/>
      <c r="LWS932" s="477"/>
      <c r="LWT932" s="477"/>
      <c r="LWU932" s="477"/>
      <c r="LWV932" s="477"/>
      <c r="LWW932" s="477"/>
      <c r="LWX932" s="477"/>
      <c r="LWY932" s="477"/>
      <c r="LWZ932" s="477"/>
      <c r="LXA932" s="477"/>
      <c r="LXB932" s="477"/>
      <c r="LXC932" s="477"/>
      <c r="LXD932" s="477"/>
      <c r="LXE932" s="477"/>
      <c r="LXF932" s="477"/>
      <c r="LXG932" s="477"/>
      <c r="LXH932" s="477"/>
      <c r="LXI932" s="477"/>
      <c r="LXJ932" s="477"/>
      <c r="LXK932" s="477"/>
      <c r="LXL932" s="477"/>
      <c r="LXM932" s="477"/>
      <c r="LXN932" s="477"/>
      <c r="LXO932" s="477"/>
      <c r="LXP932" s="477"/>
      <c r="LXQ932" s="477"/>
      <c r="LXR932" s="477"/>
      <c r="LXS932" s="477"/>
      <c r="LXT932" s="477"/>
      <c r="LXU932" s="477"/>
      <c r="LXV932" s="477"/>
      <c r="LXW932" s="477"/>
      <c r="LXX932" s="477"/>
      <c r="LXY932" s="477"/>
      <c r="LXZ932" s="477"/>
      <c r="LYA932" s="477"/>
      <c r="LYB932" s="477"/>
      <c r="LYC932" s="477"/>
      <c r="LYD932" s="477"/>
      <c r="LYE932" s="477"/>
      <c r="LYF932" s="477"/>
      <c r="LYG932" s="477"/>
      <c r="LYH932" s="477"/>
      <c r="LYI932" s="477"/>
      <c r="LYJ932" s="477"/>
      <c r="LYK932" s="477"/>
      <c r="LYL932" s="477"/>
      <c r="LYM932" s="477"/>
      <c r="LYN932" s="477"/>
      <c r="LYO932" s="477"/>
      <c r="LYP932" s="477"/>
      <c r="LYQ932" s="477"/>
      <c r="LYR932" s="477"/>
      <c r="LYS932" s="477"/>
      <c r="LYT932" s="477"/>
      <c r="LYU932" s="477"/>
      <c r="LYV932" s="477"/>
      <c r="LYW932" s="477"/>
      <c r="LYX932" s="477"/>
      <c r="LYY932" s="477"/>
      <c r="LYZ932" s="477"/>
      <c r="LZA932" s="477"/>
      <c r="LZB932" s="477"/>
      <c r="LZC932" s="477"/>
      <c r="LZD932" s="477"/>
      <c r="LZE932" s="477"/>
      <c r="LZF932" s="477"/>
      <c r="LZG932" s="477"/>
      <c r="LZH932" s="477"/>
      <c r="LZI932" s="477"/>
      <c r="LZJ932" s="477"/>
      <c r="LZK932" s="477"/>
      <c r="LZL932" s="477"/>
      <c r="LZM932" s="477"/>
      <c r="LZN932" s="477"/>
      <c r="LZO932" s="477"/>
      <c r="LZP932" s="477"/>
      <c r="LZQ932" s="477"/>
      <c r="LZR932" s="477"/>
      <c r="LZS932" s="477"/>
      <c r="LZT932" s="477"/>
      <c r="LZU932" s="477"/>
      <c r="LZV932" s="477"/>
      <c r="LZW932" s="477"/>
      <c r="LZX932" s="477"/>
      <c r="LZY932" s="477"/>
      <c r="LZZ932" s="477"/>
      <c r="MAA932" s="477"/>
      <c r="MAB932" s="477"/>
      <c r="MAC932" s="477"/>
      <c r="MAD932" s="477"/>
      <c r="MAE932" s="477"/>
      <c r="MAF932" s="477"/>
      <c r="MAG932" s="477"/>
      <c r="MAH932" s="477"/>
      <c r="MAI932" s="477"/>
      <c r="MAJ932" s="477"/>
      <c r="MAK932" s="477"/>
      <c r="MAL932" s="477"/>
      <c r="MAM932" s="477"/>
      <c r="MAN932" s="477"/>
      <c r="MAO932" s="477"/>
      <c r="MAP932" s="477"/>
      <c r="MAQ932" s="477"/>
      <c r="MAR932" s="477"/>
      <c r="MAS932" s="477"/>
      <c r="MAT932" s="477"/>
      <c r="MAU932" s="477"/>
      <c r="MAV932" s="477"/>
      <c r="MAW932" s="477"/>
      <c r="MAX932" s="477"/>
      <c r="MAY932" s="477"/>
      <c r="MAZ932" s="477"/>
      <c r="MBA932" s="477"/>
      <c r="MBB932" s="477"/>
      <c r="MBC932" s="477"/>
      <c r="MBD932" s="477"/>
      <c r="MBE932" s="477"/>
      <c r="MBF932" s="477"/>
      <c r="MBG932" s="477"/>
      <c r="MBH932" s="477"/>
      <c r="MBI932" s="477"/>
      <c r="MBJ932" s="477"/>
      <c r="MBK932" s="477"/>
      <c r="MBL932" s="477"/>
      <c r="MBM932" s="477"/>
      <c r="MBN932" s="477"/>
      <c r="MBO932" s="477"/>
      <c r="MBP932" s="477"/>
      <c r="MBQ932" s="477"/>
      <c r="MBR932" s="477"/>
      <c r="MBS932" s="477"/>
      <c r="MBT932" s="477"/>
      <c r="MBU932" s="477"/>
      <c r="MBV932" s="477"/>
      <c r="MBW932" s="477"/>
      <c r="MBX932" s="477"/>
      <c r="MBY932" s="477"/>
      <c r="MBZ932" s="477"/>
      <c r="MCA932" s="477"/>
      <c r="MCB932" s="477"/>
      <c r="MCC932" s="477"/>
      <c r="MCD932" s="477"/>
      <c r="MCE932" s="477"/>
      <c r="MCF932" s="477"/>
      <c r="MCG932" s="477"/>
      <c r="MCH932" s="477"/>
      <c r="MCI932" s="477"/>
      <c r="MCJ932" s="477"/>
      <c r="MCK932" s="477"/>
      <c r="MCL932" s="477"/>
      <c r="MCM932" s="477"/>
      <c r="MCN932" s="477"/>
      <c r="MCO932" s="477"/>
      <c r="MCP932" s="477"/>
      <c r="MCQ932" s="477"/>
      <c r="MCR932" s="477"/>
      <c r="MCS932" s="477"/>
      <c r="MCT932" s="477"/>
      <c r="MCU932" s="477"/>
      <c r="MCV932" s="477"/>
      <c r="MCW932" s="477"/>
      <c r="MCX932" s="477"/>
      <c r="MCY932" s="477"/>
      <c r="MCZ932" s="477"/>
      <c r="MDA932" s="477"/>
      <c r="MDB932" s="477"/>
      <c r="MDC932" s="477"/>
      <c r="MDD932" s="477"/>
      <c r="MDE932" s="477"/>
      <c r="MDF932" s="477"/>
      <c r="MDG932" s="477"/>
      <c r="MDH932" s="477"/>
      <c r="MDI932" s="477"/>
      <c r="MDJ932" s="477"/>
      <c r="MDK932" s="477"/>
      <c r="MDL932" s="477"/>
      <c r="MDM932" s="477"/>
      <c r="MDN932" s="477"/>
      <c r="MDO932" s="477"/>
      <c r="MDP932" s="477"/>
      <c r="MDQ932" s="477"/>
      <c r="MDR932" s="477"/>
      <c r="MDS932" s="477"/>
      <c r="MDT932" s="477"/>
      <c r="MDU932" s="477"/>
      <c r="MDV932" s="477"/>
      <c r="MDW932" s="477"/>
      <c r="MDX932" s="477"/>
      <c r="MDY932" s="477"/>
      <c r="MDZ932" s="477"/>
      <c r="MEA932" s="477"/>
      <c r="MEB932" s="477"/>
      <c r="MEC932" s="477"/>
      <c r="MED932" s="477"/>
      <c r="MEE932" s="477"/>
      <c r="MEF932" s="477"/>
      <c r="MEG932" s="477"/>
      <c r="MEH932" s="477"/>
      <c r="MEI932" s="477"/>
      <c r="MEJ932" s="477"/>
      <c r="MEK932" s="477"/>
      <c r="MEL932" s="477"/>
      <c r="MEM932" s="477"/>
      <c r="MEN932" s="477"/>
      <c r="MEO932" s="477"/>
      <c r="MEP932" s="477"/>
      <c r="MEQ932" s="477"/>
      <c r="MER932" s="477"/>
      <c r="MES932" s="477"/>
      <c r="MET932" s="477"/>
      <c r="MEU932" s="477"/>
      <c r="MEV932" s="477"/>
      <c r="MEW932" s="477"/>
      <c r="MEX932" s="477"/>
      <c r="MEY932" s="477"/>
      <c r="MEZ932" s="477"/>
      <c r="MFA932" s="477"/>
      <c r="MFB932" s="477"/>
      <c r="MFC932" s="477"/>
      <c r="MFD932" s="477"/>
      <c r="MFE932" s="477"/>
      <c r="MFF932" s="477"/>
      <c r="MFG932" s="477"/>
      <c r="MFH932" s="477"/>
      <c r="MFI932" s="477"/>
      <c r="MFJ932" s="477"/>
      <c r="MFK932" s="477"/>
      <c r="MFL932" s="477"/>
      <c r="MFM932" s="477"/>
      <c r="MFN932" s="477"/>
      <c r="MFO932" s="477"/>
      <c r="MFP932" s="477"/>
      <c r="MFQ932" s="477"/>
      <c r="MFR932" s="477"/>
      <c r="MFS932" s="477"/>
      <c r="MFT932" s="477"/>
      <c r="MFU932" s="477"/>
      <c r="MFV932" s="477"/>
      <c r="MFW932" s="477"/>
      <c r="MFX932" s="477"/>
      <c r="MFY932" s="477"/>
      <c r="MFZ932" s="477"/>
      <c r="MGA932" s="477"/>
      <c r="MGB932" s="477"/>
      <c r="MGC932" s="477"/>
      <c r="MGD932" s="477"/>
      <c r="MGE932" s="477"/>
      <c r="MGF932" s="477"/>
      <c r="MGG932" s="477"/>
      <c r="MGH932" s="477"/>
      <c r="MGI932" s="477"/>
      <c r="MGJ932" s="477"/>
      <c r="MGK932" s="477"/>
      <c r="MGL932" s="477"/>
      <c r="MGM932" s="477"/>
      <c r="MGN932" s="477"/>
      <c r="MGO932" s="477"/>
      <c r="MGP932" s="477"/>
      <c r="MGQ932" s="477"/>
      <c r="MGR932" s="477"/>
      <c r="MGS932" s="477"/>
      <c r="MGT932" s="477"/>
      <c r="MGU932" s="477"/>
      <c r="MGV932" s="477"/>
      <c r="MGW932" s="477"/>
      <c r="MGX932" s="477"/>
      <c r="MGY932" s="477"/>
      <c r="MGZ932" s="477"/>
      <c r="MHA932" s="477"/>
      <c r="MHB932" s="477"/>
      <c r="MHC932" s="477"/>
      <c r="MHD932" s="477"/>
      <c r="MHE932" s="477"/>
      <c r="MHF932" s="477"/>
      <c r="MHG932" s="477"/>
      <c r="MHH932" s="477"/>
      <c r="MHI932" s="477"/>
      <c r="MHJ932" s="477"/>
      <c r="MHK932" s="477"/>
      <c r="MHL932" s="477"/>
      <c r="MHM932" s="477"/>
      <c r="MHN932" s="477"/>
      <c r="MHO932" s="477"/>
      <c r="MHP932" s="477"/>
      <c r="MHQ932" s="477"/>
      <c r="MHR932" s="477"/>
      <c r="MHS932" s="477"/>
      <c r="MHT932" s="477"/>
      <c r="MHU932" s="477"/>
      <c r="MHV932" s="477"/>
      <c r="MHW932" s="477"/>
      <c r="MHX932" s="477"/>
      <c r="MHY932" s="477"/>
      <c r="MHZ932" s="477"/>
      <c r="MIA932" s="477"/>
      <c r="MIB932" s="477"/>
      <c r="MIC932" s="477"/>
      <c r="MID932" s="477"/>
      <c r="MIE932" s="477"/>
      <c r="MIF932" s="477"/>
      <c r="MIG932" s="477"/>
      <c r="MIH932" s="477"/>
      <c r="MII932" s="477"/>
      <c r="MIJ932" s="477"/>
      <c r="MIK932" s="477"/>
      <c r="MIL932" s="477"/>
      <c r="MIM932" s="477"/>
      <c r="MIN932" s="477"/>
      <c r="MIO932" s="477"/>
      <c r="MIP932" s="477"/>
      <c r="MIQ932" s="477"/>
      <c r="MIR932" s="477"/>
      <c r="MIS932" s="477"/>
      <c r="MIT932" s="477"/>
      <c r="MIU932" s="477"/>
      <c r="MIV932" s="477"/>
      <c r="MIW932" s="477"/>
      <c r="MIX932" s="477"/>
      <c r="MIY932" s="477"/>
      <c r="MIZ932" s="477"/>
      <c r="MJA932" s="477"/>
      <c r="MJB932" s="477"/>
      <c r="MJC932" s="477"/>
      <c r="MJD932" s="477"/>
      <c r="MJE932" s="477"/>
      <c r="MJF932" s="477"/>
      <c r="MJG932" s="477"/>
      <c r="MJH932" s="477"/>
      <c r="MJI932" s="477"/>
      <c r="MJJ932" s="477"/>
      <c r="MJK932" s="477"/>
      <c r="MJL932" s="477"/>
      <c r="MJM932" s="477"/>
      <c r="MJN932" s="477"/>
      <c r="MJO932" s="477"/>
      <c r="MJP932" s="477"/>
      <c r="MJQ932" s="477"/>
      <c r="MJR932" s="477"/>
      <c r="MJS932" s="477"/>
      <c r="MJT932" s="477"/>
      <c r="MJU932" s="477"/>
      <c r="MJV932" s="477"/>
      <c r="MJW932" s="477"/>
      <c r="MJX932" s="477"/>
      <c r="MJY932" s="477"/>
      <c r="MJZ932" s="477"/>
      <c r="MKA932" s="477"/>
      <c r="MKB932" s="477"/>
      <c r="MKC932" s="477"/>
      <c r="MKD932" s="477"/>
      <c r="MKE932" s="477"/>
      <c r="MKF932" s="477"/>
      <c r="MKG932" s="477"/>
      <c r="MKH932" s="477"/>
      <c r="MKI932" s="477"/>
      <c r="MKJ932" s="477"/>
      <c r="MKK932" s="477"/>
      <c r="MKL932" s="477"/>
      <c r="MKM932" s="477"/>
      <c r="MKN932" s="477"/>
      <c r="MKO932" s="477"/>
      <c r="MKP932" s="477"/>
      <c r="MKQ932" s="477"/>
      <c r="MKR932" s="477"/>
      <c r="MKS932" s="477"/>
      <c r="MKT932" s="477"/>
      <c r="MKU932" s="477"/>
      <c r="MKV932" s="477"/>
      <c r="MKW932" s="477"/>
      <c r="MKX932" s="477"/>
      <c r="MKY932" s="477"/>
      <c r="MKZ932" s="477"/>
      <c r="MLA932" s="477"/>
      <c r="MLB932" s="477"/>
      <c r="MLC932" s="477"/>
      <c r="MLD932" s="477"/>
      <c r="MLE932" s="477"/>
      <c r="MLF932" s="477"/>
      <c r="MLG932" s="477"/>
      <c r="MLH932" s="477"/>
      <c r="MLI932" s="477"/>
      <c r="MLJ932" s="477"/>
      <c r="MLK932" s="477"/>
      <c r="MLL932" s="477"/>
      <c r="MLM932" s="477"/>
      <c r="MLN932" s="477"/>
      <c r="MLO932" s="477"/>
      <c r="MLP932" s="477"/>
      <c r="MLQ932" s="477"/>
      <c r="MLR932" s="477"/>
      <c r="MLS932" s="477"/>
      <c r="MLT932" s="477"/>
      <c r="MLU932" s="477"/>
      <c r="MLV932" s="477"/>
      <c r="MLW932" s="477"/>
      <c r="MLX932" s="477"/>
      <c r="MLY932" s="477"/>
      <c r="MLZ932" s="477"/>
      <c r="MMA932" s="477"/>
      <c r="MMB932" s="477"/>
      <c r="MMC932" s="477"/>
      <c r="MMD932" s="477"/>
      <c r="MME932" s="477"/>
      <c r="MMF932" s="477"/>
      <c r="MMG932" s="477"/>
      <c r="MMH932" s="477"/>
      <c r="MMI932" s="477"/>
      <c r="MMJ932" s="477"/>
      <c r="MMK932" s="477"/>
      <c r="MML932" s="477"/>
      <c r="MMM932" s="477"/>
      <c r="MMN932" s="477"/>
      <c r="MMO932" s="477"/>
      <c r="MMP932" s="477"/>
      <c r="MMQ932" s="477"/>
      <c r="MMR932" s="477"/>
      <c r="MMS932" s="477"/>
      <c r="MMT932" s="477"/>
      <c r="MMU932" s="477"/>
      <c r="MMV932" s="477"/>
      <c r="MMW932" s="477"/>
      <c r="MMX932" s="477"/>
      <c r="MMY932" s="477"/>
      <c r="MMZ932" s="477"/>
      <c r="MNA932" s="477"/>
      <c r="MNB932" s="477"/>
      <c r="MNC932" s="477"/>
      <c r="MND932" s="477"/>
      <c r="MNE932" s="477"/>
      <c r="MNF932" s="477"/>
      <c r="MNG932" s="477"/>
      <c r="MNH932" s="477"/>
      <c r="MNI932" s="477"/>
      <c r="MNJ932" s="477"/>
      <c r="MNK932" s="477"/>
      <c r="MNL932" s="477"/>
      <c r="MNM932" s="477"/>
      <c r="MNN932" s="477"/>
      <c r="MNO932" s="477"/>
      <c r="MNP932" s="477"/>
      <c r="MNQ932" s="477"/>
      <c r="MNR932" s="477"/>
      <c r="MNS932" s="477"/>
      <c r="MNT932" s="477"/>
      <c r="MNU932" s="477"/>
      <c r="MNV932" s="477"/>
      <c r="MNW932" s="477"/>
      <c r="MNX932" s="477"/>
      <c r="MNY932" s="477"/>
      <c r="MNZ932" s="477"/>
      <c r="MOA932" s="477"/>
      <c r="MOB932" s="477"/>
      <c r="MOC932" s="477"/>
      <c r="MOD932" s="477"/>
      <c r="MOE932" s="477"/>
      <c r="MOF932" s="477"/>
      <c r="MOG932" s="477"/>
      <c r="MOH932" s="477"/>
      <c r="MOI932" s="477"/>
      <c r="MOJ932" s="477"/>
      <c r="MOK932" s="477"/>
      <c r="MOL932" s="477"/>
      <c r="MOM932" s="477"/>
      <c r="MON932" s="477"/>
      <c r="MOO932" s="477"/>
      <c r="MOP932" s="477"/>
      <c r="MOQ932" s="477"/>
      <c r="MOR932" s="477"/>
      <c r="MOS932" s="477"/>
      <c r="MOT932" s="477"/>
      <c r="MOU932" s="477"/>
      <c r="MOV932" s="477"/>
      <c r="MOW932" s="477"/>
      <c r="MOX932" s="477"/>
      <c r="MOY932" s="477"/>
      <c r="MOZ932" s="477"/>
      <c r="MPA932" s="477"/>
      <c r="MPB932" s="477"/>
      <c r="MPC932" s="477"/>
      <c r="MPD932" s="477"/>
      <c r="MPE932" s="477"/>
      <c r="MPF932" s="477"/>
      <c r="MPG932" s="477"/>
      <c r="MPH932" s="477"/>
      <c r="MPI932" s="477"/>
      <c r="MPJ932" s="477"/>
      <c r="MPK932" s="477"/>
      <c r="MPL932" s="477"/>
      <c r="MPM932" s="477"/>
      <c r="MPN932" s="477"/>
      <c r="MPO932" s="477"/>
      <c r="MPP932" s="477"/>
      <c r="MPQ932" s="477"/>
      <c r="MPR932" s="477"/>
      <c r="MPS932" s="477"/>
      <c r="MPT932" s="477"/>
      <c r="MPU932" s="477"/>
      <c r="MPV932" s="477"/>
      <c r="MPW932" s="477"/>
      <c r="MPX932" s="477"/>
      <c r="MPY932" s="477"/>
      <c r="MPZ932" s="477"/>
      <c r="MQA932" s="477"/>
      <c r="MQB932" s="477"/>
      <c r="MQC932" s="477"/>
      <c r="MQD932" s="477"/>
      <c r="MQE932" s="477"/>
      <c r="MQF932" s="477"/>
      <c r="MQG932" s="477"/>
      <c r="MQH932" s="477"/>
      <c r="MQI932" s="477"/>
      <c r="MQJ932" s="477"/>
      <c r="MQK932" s="477"/>
      <c r="MQL932" s="477"/>
      <c r="MQM932" s="477"/>
      <c r="MQN932" s="477"/>
      <c r="MQO932" s="477"/>
      <c r="MQP932" s="477"/>
      <c r="MQQ932" s="477"/>
      <c r="MQR932" s="477"/>
      <c r="MQS932" s="477"/>
      <c r="MQT932" s="477"/>
      <c r="MQU932" s="477"/>
      <c r="MQV932" s="477"/>
      <c r="MQW932" s="477"/>
      <c r="MQX932" s="477"/>
      <c r="MQY932" s="477"/>
      <c r="MQZ932" s="477"/>
      <c r="MRA932" s="477"/>
      <c r="MRB932" s="477"/>
      <c r="MRC932" s="477"/>
      <c r="MRD932" s="477"/>
      <c r="MRE932" s="477"/>
      <c r="MRF932" s="477"/>
      <c r="MRG932" s="477"/>
      <c r="MRH932" s="477"/>
      <c r="MRI932" s="477"/>
      <c r="MRJ932" s="477"/>
      <c r="MRK932" s="477"/>
      <c r="MRL932" s="477"/>
      <c r="MRM932" s="477"/>
      <c r="MRN932" s="477"/>
      <c r="MRO932" s="477"/>
      <c r="MRP932" s="477"/>
      <c r="MRQ932" s="477"/>
      <c r="MRR932" s="477"/>
      <c r="MRS932" s="477"/>
      <c r="MRT932" s="477"/>
      <c r="MRU932" s="477"/>
      <c r="MRV932" s="477"/>
      <c r="MRW932" s="477"/>
      <c r="MRX932" s="477"/>
      <c r="MRY932" s="477"/>
      <c r="MRZ932" s="477"/>
      <c r="MSA932" s="477"/>
      <c r="MSB932" s="477"/>
      <c r="MSC932" s="477"/>
      <c r="MSD932" s="477"/>
      <c r="MSE932" s="477"/>
      <c r="MSF932" s="477"/>
      <c r="MSG932" s="477"/>
      <c r="MSH932" s="477"/>
      <c r="MSI932" s="477"/>
      <c r="MSJ932" s="477"/>
      <c r="MSK932" s="477"/>
      <c r="MSL932" s="477"/>
      <c r="MSM932" s="477"/>
      <c r="MSN932" s="477"/>
      <c r="MSO932" s="477"/>
      <c r="MSP932" s="477"/>
      <c r="MSQ932" s="477"/>
      <c r="MSR932" s="477"/>
      <c r="MSS932" s="477"/>
      <c r="MST932" s="477"/>
      <c r="MSU932" s="477"/>
      <c r="MSV932" s="477"/>
      <c r="MSW932" s="477"/>
      <c r="MSX932" s="477"/>
      <c r="MSY932" s="477"/>
      <c r="MSZ932" s="477"/>
      <c r="MTA932" s="477"/>
      <c r="MTB932" s="477"/>
      <c r="MTC932" s="477"/>
      <c r="MTD932" s="477"/>
      <c r="MTE932" s="477"/>
      <c r="MTF932" s="477"/>
      <c r="MTG932" s="477"/>
      <c r="MTH932" s="477"/>
      <c r="MTI932" s="477"/>
      <c r="MTJ932" s="477"/>
      <c r="MTK932" s="477"/>
      <c r="MTL932" s="477"/>
      <c r="MTM932" s="477"/>
      <c r="MTN932" s="477"/>
      <c r="MTO932" s="477"/>
      <c r="MTP932" s="477"/>
      <c r="MTQ932" s="477"/>
      <c r="MTR932" s="477"/>
      <c r="MTS932" s="477"/>
      <c r="MTT932" s="477"/>
      <c r="MTU932" s="477"/>
      <c r="MTV932" s="477"/>
      <c r="MTW932" s="477"/>
      <c r="MTX932" s="477"/>
      <c r="MTY932" s="477"/>
      <c r="MTZ932" s="477"/>
      <c r="MUA932" s="477"/>
      <c r="MUB932" s="477"/>
      <c r="MUC932" s="477"/>
      <c r="MUD932" s="477"/>
      <c r="MUE932" s="477"/>
      <c r="MUF932" s="477"/>
      <c r="MUG932" s="477"/>
      <c r="MUH932" s="477"/>
      <c r="MUI932" s="477"/>
      <c r="MUJ932" s="477"/>
      <c r="MUK932" s="477"/>
      <c r="MUL932" s="477"/>
      <c r="MUM932" s="477"/>
      <c r="MUN932" s="477"/>
      <c r="MUO932" s="477"/>
      <c r="MUP932" s="477"/>
      <c r="MUQ932" s="477"/>
      <c r="MUR932" s="477"/>
      <c r="MUS932" s="477"/>
      <c r="MUT932" s="477"/>
      <c r="MUU932" s="477"/>
      <c r="MUV932" s="477"/>
      <c r="MUW932" s="477"/>
      <c r="MUX932" s="477"/>
      <c r="MUY932" s="477"/>
      <c r="MUZ932" s="477"/>
      <c r="MVA932" s="477"/>
      <c r="MVB932" s="477"/>
      <c r="MVC932" s="477"/>
      <c r="MVD932" s="477"/>
      <c r="MVE932" s="477"/>
      <c r="MVF932" s="477"/>
      <c r="MVG932" s="477"/>
      <c r="MVH932" s="477"/>
      <c r="MVI932" s="477"/>
      <c r="MVJ932" s="477"/>
      <c r="MVK932" s="477"/>
      <c r="MVL932" s="477"/>
      <c r="MVM932" s="477"/>
      <c r="MVN932" s="477"/>
      <c r="MVO932" s="477"/>
      <c r="MVP932" s="477"/>
      <c r="MVQ932" s="477"/>
      <c r="MVR932" s="477"/>
      <c r="MVS932" s="477"/>
      <c r="MVT932" s="477"/>
      <c r="MVU932" s="477"/>
      <c r="MVV932" s="477"/>
      <c r="MVW932" s="477"/>
      <c r="MVX932" s="477"/>
      <c r="MVY932" s="477"/>
      <c r="MVZ932" s="477"/>
      <c r="MWA932" s="477"/>
      <c r="MWB932" s="477"/>
      <c r="MWC932" s="477"/>
      <c r="MWD932" s="477"/>
      <c r="MWE932" s="477"/>
      <c r="MWF932" s="477"/>
      <c r="MWG932" s="477"/>
      <c r="MWH932" s="477"/>
      <c r="MWI932" s="477"/>
      <c r="MWJ932" s="477"/>
      <c r="MWK932" s="477"/>
      <c r="MWL932" s="477"/>
      <c r="MWM932" s="477"/>
      <c r="MWN932" s="477"/>
      <c r="MWO932" s="477"/>
      <c r="MWP932" s="477"/>
      <c r="MWQ932" s="477"/>
      <c r="MWR932" s="477"/>
      <c r="MWS932" s="477"/>
      <c r="MWT932" s="477"/>
      <c r="MWU932" s="477"/>
      <c r="MWV932" s="477"/>
      <c r="MWW932" s="477"/>
      <c r="MWX932" s="477"/>
      <c r="MWY932" s="477"/>
      <c r="MWZ932" s="477"/>
      <c r="MXA932" s="477"/>
      <c r="MXB932" s="477"/>
      <c r="MXC932" s="477"/>
      <c r="MXD932" s="477"/>
      <c r="MXE932" s="477"/>
      <c r="MXF932" s="477"/>
      <c r="MXG932" s="477"/>
      <c r="MXH932" s="477"/>
      <c r="MXI932" s="477"/>
      <c r="MXJ932" s="477"/>
      <c r="MXK932" s="477"/>
      <c r="MXL932" s="477"/>
      <c r="MXM932" s="477"/>
      <c r="MXN932" s="477"/>
      <c r="MXO932" s="477"/>
      <c r="MXP932" s="477"/>
      <c r="MXQ932" s="477"/>
      <c r="MXR932" s="477"/>
      <c r="MXS932" s="477"/>
      <c r="MXT932" s="477"/>
      <c r="MXU932" s="477"/>
      <c r="MXV932" s="477"/>
      <c r="MXW932" s="477"/>
      <c r="MXX932" s="477"/>
      <c r="MXY932" s="477"/>
      <c r="MXZ932" s="477"/>
      <c r="MYA932" s="477"/>
      <c r="MYB932" s="477"/>
      <c r="MYC932" s="477"/>
      <c r="MYD932" s="477"/>
      <c r="MYE932" s="477"/>
      <c r="MYF932" s="477"/>
      <c r="MYG932" s="477"/>
      <c r="MYH932" s="477"/>
      <c r="MYI932" s="477"/>
      <c r="MYJ932" s="477"/>
      <c r="MYK932" s="477"/>
      <c r="MYL932" s="477"/>
      <c r="MYM932" s="477"/>
      <c r="MYN932" s="477"/>
      <c r="MYO932" s="477"/>
      <c r="MYP932" s="477"/>
      <c r="MYQ932" s="477"/>
      <c r="MYR932" s="477"/>
      <c r="MYS932" s="477"/>
      <c r="MYT932" s="477"/>
      <c r="MYU932" s="477"/>
      <c r="MYV932" s="477"/>
      <c r="MYW932" s="477"/>
      <c r="MYX932" s="477"/>
      <c r="MYY932" s="477"/>
      <c r="MYZ932" s="477"/>
      <c r="MZA932" s="477"/>
      <c r="MZB932" s="477"/>
      <c r="MZC932" s="477"/>
      <c r="MZD932" s="477"/>
      <c r="MZE932" s="477"/>
      <c r="MZF932" s="477"/>
      <c r="MZG932" s="477"/>
      <c r="MZH932" s="477"/>
      <c r="MZI932" s="477"/>
      <c r="MZJ932" s="477"/>
      <c r="MZK932" s="477"/>
      <c r="MZL932" s="477"/>
      <c r="MZM932" s="477"/>
      <c r="MZN932" s="477"/>
      <c r="MZO932" s="477"/>
      <c r="MZP932" s="477"/>
      <c r="MZQ932" s="477"/>
      <c r="MZR932" s="477"/>
      <c r="MZS932" s="477"/>
      <c r="MZT932" s="477"/>
      <c r="MZU932" s="477"/>
      <c r="MZV932" s="477"/>
      <c r="MZW932" s="477"/>
      <c r="MZX932" s="477"/>
      <c r="MZY932" s="477"/>
      <c r="MZZ932" s="477"/>
      <c r="NAA932" s="477"/>
      <c r="NAB932" s="477"/>
      <c r="NAC932" s="477"/>
      <c r="NAD932" s="477"/>
      <c r="NAE932" s="477"/>
      <c r="NAF932" s="477"/>
      <c r="NAG932" s="477"/>
      <c r="NAH932" s="477"/>
      <c r="NAI932" s="477"/>
      <c r="NAJ932" s="477"/>
      <c r="NAK932" s="477"/>
      <c r="NAL932" s="477"/>
      <c r="NAM932" s="477"/>
      <c r="NAN932" s="477"/>
      <c r="NAO932" s="477"/>
      <c r="NAP932" s="477"/>
      <c r="NAQ932" s="477"/>
      <c r="NAR932" s="477"/>
      <c r="NAS932" s="477"/>
      <c r="NAT932" s="477"/>
      <c r="NAU932" s="477"/>
      <c r="NAV932" s="477"/>
      <c r="NAW932" s="477"/>
      <c r="NAX932" s="477"/>
      <c r="NAY932" s="477"/>
      <c r="NAZ932" s="477"/>
      <c r="NBA932" s="477"/>
      <c r="NBB932" s="477"/>
      <c r="NBC932" s="477"/>
      <c r="NBD932" s="477"/>
      <c r="NBE932" s="477"/>
      <c r="NBF932" s="477"/>
      <c r="NBG932" s="477"/>
      <c r="NBH932" s="477"/>
      <c r="NBI932" s="477"/>
      <c r="NBJ932" s="477"/>
      <c r="NBK932" s="477"/>
      <c r="NBL932" s="477"/>
      <c r="NBM932" s="477"/>
      <c r="NBN932" s="477"/>
      <c r="NBO932" s="477"/>
      <c r="NBP932" s="477"/>
      <c r="NBQ932" s="477"/>
      <c r="NBR932" s="477"/>
      <c r="NBS932" s="477"/>
      <c r="NBT932" s="477"/>
      <c r="NBU932" s="477"/>
      <c r="NBV932" s="477"/>
      <c r="NBW932" s="477"/>
      <c r="NBX932" s="477"/>
      <c r="NBY932" s="477"/>
      <c r="NBZ932" s="477"/>
      <c r="NCA932" s="477"/>
      <c r="NCB932" s="477"/>
      <c r="NCC932" s="477"/>
      <c r="NCD932" s="477"/>
      <c r="NCE932" s="477"/>
      <c r="NCF932" s="477"/>
      <c r="NCG932" s="477"/>
      <c r="NCH932" s="477"/>
      <c r="NCI932" s="477"/>
      <c r="NCJ932" s="477"/>
      <c r="NCK932" s="477"/>
      <c r="NCL932" s="477"/>
      <c r="NCM932" s="477"/>
      <c r="NCN932" s="477"/>
      <c r="NCO932" s="477"/>
      <c r="NCP932" s="477"/>
      <c r="NCQ932" s="477"/>
      <c r="NCR932" s="477"/>
      <c r="NCS932" s="477"/>
      <c r="NCT932" s="477"/>
      <c r="NCU932" s="477"/>
      <c r="NCV932" s="477"/>
      <c r="NCW932" s="477"/>
      <c r="NCX932" s="477"/>
      <c r="NCY932" s="477"/>
      <c r="NCZ932" s="477"/>
      <c r="NDA932" s="477"/>
      <c r="NDB932" s="477"/>
      <c r="NDC932" s="477"/>
      <c r="NDD932" s="477"/>
      <c r="NDE932" s="477"/>
      <c r="NDF932" s="477"/>
      <c r="NDG932" s="477"/>
      <c r="NDH932" s="477"/>
      <c r="NDI932" s="477"/>
      <c r="NDJ932" s="477"/>
      <c r="NDK932" s="477"/>
      <c r="NDL932" s="477"/>
      <c r="NDM932" s="477"/>
      <c r="NDN932" s="477"/>
      <c r="NDO932" s="477"/>
      <c r="NDP932" s="477"/>
      <c r="NDQ932" s="477"/>
      <c r="NDR932" s="477"/>
      <c r="NDS932" s="477"/>
      <c r="NDT932" s="477"/>
      <c r="NDU932" s="477"/>
      <c r="NDV932" s="477"/>
      <c r="NDW932" s="477"/>
      <c r="NDX932" s="477"/>
      <c r="NDY932" s="477"/>
      <c r="NDZ932" s="477"/>
      <c r="NEA932" s="477"/>
      <c r="NEB932" s="477"/>
      <c r="NEC932" s="477"/>
      <c r="NED932" s="477"/>
      <c r="NEE932" s="477"/>
      <c r="NEF932" s="477"/>
      <c r="NEG932" s="477"/>
      <c r="NEH932" s="477"/>
      <c r="NEI932" s="477"/>
      <c r="NEJ932" s="477"/>
      <c r="NEK932" s="477"/>
      <c r="NEL932" s="477"/>
      <c r="NEM932" s="477"/>
      <c r="NEN932" s="477"/>
      <c r="NEO932" s="477"/>
      <c r="NEP932" s="477"/>
      <c r="NEQ932" s="477"/>
      <c r="NER932" s="477"/>
      <c r="NES932" s="477"/>
      <c r="NET932" s="477"/>
      <c r="NEU932" s="477"/>
      <c r="NEV932" s="477"/>
      <c r="NEW932" s="477"/>
      <c r="NEX932" s="477"/>
      <c r="NEY932" s="477"/>
      <c r="NEZ932" s="477"/>
      <c r="NFA932" s="477"/>
      <c r="NFB932" s="477"/>
      <c r="NFC932" s="477"/>
      <c r="NFD932" s="477"/>
      <c r="NFE932" s="477"/>
      <c r="NFF932" s="477"/>
      <c r="NFG932" s="477"/>
      <c r="NFH932" s="477"/>
      <c r="NFI932" s="477"/>
      <c r="NFJ932" s="477"/>
      <c r="NFK932" s="477"/>
      <c r="NFL932" s="477"/>
      <c r="NFM932" s="477"/>
      <c r="NFN932" s="477"/>
      <c r="NFO932" s="477"/>
      <c r="NFP932" s="477"/>
      <c r="NFQ932" s="477"/>
      <c r="NFR932" s="477"/>
      <c r="NFS932" s="477"/>
      <c r="NFT932" s="477"/>
      <c r="NFU932" s="477"/>
      <c r="NFV932" s="477"/>
      <c r="NFW932" s="477"/>
      <c r="NFX932" s="477"/>
      <c r="NFY932" s="477"/>
      <c r="NFZ932" s="477"/>
      <c r="NGA932" s="477"/>
      <c r="NGB932" s="477"/>
      <c r="NGC932" s="477"/>
      <c r="NGD932" s="477"/>
      <c r="NGE932" s="477"/>
      <c r="NGF932" s="477"/>
      <c r="NGG932" s="477"/>
      <c r="NGH932" s="477"/>
      <c r="NGI932" s="477"/>
      <c r="NGJ932" s="477"/>
      <c r="NGK932" s="477"/>
      <c r="NGL932" s="477"/>
      <c r="NGM932" s="477"/>
      <c r="NGN932" s="477"/>
      <c r="NGO932" s="477"/>
      <c r="NGP932" s="477"/>
      <c r="NGQ932" s="477"/>
      <c r="NGR932" s="477"/>
      <c r="NGS932" s="477"/>
      <c r="NGT932" s="477"/>
      <c r="NGU932" s="477"/>
      <c r="NGV932" s="477"/>
      <c r="NGW932" s="477"/>
      <c r="NGX932" s="477"/>
      <c r="NGY932" s="477"/>
      <c r="NGZ932" s="477"/>
      <c r="NHA932" s="477"/>
      <c r="NHB932" s="477"/>
      <c r="NHC932" s="477"/>
      <c r="NHD932" s="477"/>
      <c r="NHE932" s="477"/>
      <c r="NHF932" s="477"/>
      <c r="NHG932" s="477"/>
      <c r="NHH932" s="477"/>
      <c r="NHI932" s="477"/>
      <c r="NHJ932" s="477"/>
      <c r="NHK932" s="477"/>
      <c r="NHL932" s="477"/>
      <c r="NHM932" s="477"/>
      <c r="NHN932" s="477"/>
      <c r="NHO932" s="477"/>
      <c r="NHP932" s="477"/>
      <c r="NHQ932" s="477"/>
      <c r="NHR932" s="477"/>
      <c r="NHS932" s="477"/>
      <c r="NHT932" s="477"/>
      <c r="NHU932" s="477"/>
      <c r="NHV932" s="477"/>
      <c r="NHW932" s="477"/>
      <c r="NHX932" s="477"/>
      <c r="NHY932" s="477"/>
      <c r="NHZ932" s="477"/>
      <c r="NIA932" s="477"/>
      <c r="NIB932" s="477"/>
      <c r="NIC932" s="477"/>
      <c r="NID932" s="477"/>
      <c r="NIE932" s="477"/>
      <c r="NIF932" s="477"/>
      <c r="NIG932" s="477"/>
      <c r="NIH932" s="477"/>
      <c r="NII932" s="477"/>
      <c r="NIJ932" s="477"/>
      <c r="NIK932" s="477"/>
      <c r="NIL932" s="477"/>
      <c r="NIM932" s="477"/>
      <c r="NIN932" s="477"/>
      <c r="NIO932" s="477"/>
      <c r="NIP932" s="477"/>
      <c r="NIQ932" s="477"/>
      <c r="NIR932" s="477"/>
      <c r="NIS932" s="477"/>
      <c r="NIT932" s="477"/>
      <c r="NIU932" s="477"/>
      <c r="NIV932" s="477"/>
      <c r="NIW932" s="477"/>
      <c r="NIX932" s="477"/>
      <c r="NIY932" s="477"/>
      <c r="NIZ932" s="477"/>
      <c r="NJA932" s="477"/>
      <c r="NJB932" s="477"/>
      <c r="NJC932" s="477"/>
      <c r="NJD932" s="477"/>
      <c r="NJE932" s="477"/>
      <c r="NJF932" s="477"/>
      <c r="NJG932" s="477"/>
      <c r="NJH932" s="477"/>
      <c r="NJI932" s="477"/>
      <c r="NJJ932" s="477"/>
      <c r="NJK932" s="477"/>
      <c r="NJL932" s="477"/>
      <c r="NJM932" s="477"/>
      <c r="NJN932" s="477"/>
      <c r="NJO932" s="477"/>
      <c r="NJP932" s="477"/>
      <c r="NJQ932" s="477"/>
      <c r="NJR932" s="477"/>
      <c r="NJS932" s="477"/>
      <c r="NJT932" s="477"/>
      <c r="NJU932" s="477"/>
      <c r="NJV932" s="477"/>
      <c r="NJW932" s="477"/>
      <c r="NJX932" s="477"/>
      <c r="NJY932" s="477"/>
      <c r="NJZ932" s="477"/>
      <c r="NKA932" s="477"/>
      <c r="NKB932" s="477"/>
      <c r="NKC932" s="477"/>
      <c r="NKD932" s="477"/>
      <c r="NKE932" s="477"/>
      <c r="NKF932" s="477"/>
      <c r="NKG932" s="477"/>
      <c r="NKH932" s="477"/>
      <c r="NKI932" s="477"/>
      <c r="NKJ932" s="477"/>
      <c r="NKK932" s="477"/>
      <c r="NKL932" s="477"/>
      <c r="NKM932" s="477"/>
      <c r="NKN932" s="477"/>
      <c r="NKO932" s="477"/>
      <c r="NKP932" s="477"/>
      <c r="NKQ932" s="477"/>
      <c r="NKR932" s="477"/>
      <c r="NKS932" s="477"/>
      <c r="NKT932" s="477"/>
      <c r="NKU932" s="477"/>
      <c r="NKV932" s="477"/>
      <c r="NKW932" s="477"/>
      <c r="NKX932" s="477"/>
      <c r="NKY932" s="477"/>
      <c r="NKZ932" s="477"/>
      <c r="NLA932" s="477"/>
      <c r="NLB932" s="477"/>
      <c r="NLC932" s="477"/>
      <c r="NLD932" s="477"/>
      <c r="NLE932" s="477"/>
      <c r="NLF932" s="477"/>
      <c r="NLG932" s="477"/>
      <c r="NLH932" s="477"/>
      <c r="NLI932" s="477"/>
      <c r="NLJ932" s="477"/>
      <c r="NLK932" s="477"/>
      <c r="NLL932" s="477"/>
      <c r="NLM932" s="477"/>
      <c r="NLN932" s="477"/>
      <c r="NLO932" s="477"/>
      <c r="NLP932" s="477"/>
      <c r="NLQ932" s="477"/>
      <c r="NLR932" s="477"/>
      <c r="NLS932" s="477"/>
      <c r="NLT932" s="477"/>
      <c r="NLU932" s="477"/>
      <c r="NLV932" s="477"/>
      <c r="NLW932" s="477"/>
      <c r="NLX932" s="477"/>
      <c r="NLY932" s="477"/>
      <c r="NLZ932" s="477"/>
      <c r="NMA932" s="477"/>
      <c r="NMB932" s="477"/>
      <c r="NMC932" s="477"/>
      <c r="NMD932" s="477"/>
      <c r="NME932" s="477"/>
      <c r="NMF932" s="477"/>
      <c r="NMG932" s="477"/>
      <c r="NMH932" s="477"/>
      <c r="NMI932" s="477"/>
      <c r="NMJ932" s="477"/>
      <c r="NMK932" s="477"/>
      <c r="NML932" s="477"/>
      <c r="NMM932" s="477"/>
      <c r="NMN932" s="477"/>
      <c r="NMO932" s="477"/>
      <c r="NMP932" s="477"/>
      <c r="NMQ932" s="477"/>
      <c r="NMR932" s="477"/>
      <c r="NMS932" s="477"/>
      <c r="NMT932" s="477"/>
      <c r="NMU932" s="477"/>
      <c r="NMV932" s="477"/>
      <c r="NMW932" s="477"/>
      <c r="NMX932" s="477"/>
      <c r="NMY932" s="477"/>
      <c r="NMZ932" s="477"/>
      <c r="NNA932" s="477"/>
      <c r="NNB932" s="477"/>
      <c r="NNC932" s="477"/>
      <c r="NND932" s="477"/>
      <c r="NNE932" s="477"/>
      <c r="NNF932" s="477"/>
      <c r="NNG932" s="477"/>
      <c r="NNH932" s="477"/>
      <c r="NNI932" s="477"/>
      <c r="NNJ932" s="477"/>
      <c r="NNK932" s="477"/>
      <c r="NNL932" s="477"/>
      <c r="NNM932" s="477"/>
      <c r="NNN932" s="477"/>
      <c r="NNO932" s="477"/>
      <c r="NNP932" s="477"/>
      <c r="NNQ932" s="477"/>
      <c r="NNR932" s="477"/>
      <c r="NNS932" s="477"/>
      <c r="NNT932" s="477"/>
      <c r="NNU932" s="477"/>
      <c r="NNV932" s="477"/>
      <c r="NNW932" s="477"/>
      <c r="NNX932" s="477"/>
      <c r="NNY932" s="477"/>
      <c r="NNZ932" s="477"/>
      <c r="NOA932" s="477"/>
      <c r="NOB932" s="477"/>
      <c r="NOC932" s="477"/>
      <c r="NOD932" s="477"/>
      <c r="NOE932" s="477"/>
      <c r="NOF932" s="477"/>
      <c r="NOG932" s="477"/>
      <c r="NOH932" s="477"/>
      <c r="NOI932" s="477"/>
      <c r="NOJ932" s="477"/>
      <c r="NOK932" s="477"/>
      <c r="NOL932" s="477"/>
      <c r="NOM932" s="477"/>
      <c r="NON932" s="477"/>
      <c r="NOO932" s="477"/>
      <c r="NOP932" s="477"/>
      <c r="NOQ932" s="477"/>
      <c r="NOR932" s="477"/>
      <c r="NOS932" s="477"/>
      <c r="NOT932" s="477"/>
      <c r="NOU932" s="477"/>
      <c r="NOV932" s="477"/>
      <c r="NOW932" s="477"/>
      <c r="NOX932" s="477"/>
      <c r="NOY932" s="477"/>
      <c r="NOZ932" s="477"/>
      <c r="NPA932" s="477"/>
      <c r="NPB932" s="477"/>
      <c r="NPC932" s="477"/>
      <c r="NPD932" s="477"/>
      <c r="NPE932" s="477"/>
      <c r="NPF932" s="477"/>
      <c r="NPG932" s="477"/>
      <c r="NPH932" s="477"/>
      <c r="NPI932" s="477"/>
      <c r="NPJ932" s="477"/>
      <c r="NPK932" s="477"/>
      <c r="NPL932" s="477"/>
      <c r="NPM932" s="477"/>
      <c r="NPN932" s="477"/>
      <c r="NPO932" s="477"/>
      <c r="NPP932" s="477"/>
      <c r="NPQ932" s="477"/>
      <c r="NPR932" s="477"/>
      <c r="NPS932" s="477"/>
      <c r="NPT932" s="477"/>
      <c r="NPU932" s="477"/>
      <c r="NPV932" s="477"/>
      <c r="NPW932" s="477"/>
      <c r="NPX932" s="477"/>
      <c r="NPY932" s="477"/>
      <c r="NPZ932" s="477"/>
      <c r="NQA932" s="477"/>
      <c r="NQB932" s="477"/>
      <c r="NQC932" s="477"/>
      <c r="NQD932" s="477"/>
      <c r="NQE932" s="477"/>
      <c r="NQF932" s="477"/>
      <c r="NQG932" s="477"/>
      <c r="NQH932" s="477"/>
      <c r="NQI932" s="477"/>
      <c r="NQJ932" s="477"/>
      <c r="NQK932" s="477"/>
      <c r="NQL932" s="477"/>
      <c r="NQM932" s="477"/>
      <c r="NQN932" s="477"/>
      <c r="NQO932" s="477"/>
      <c r="NQP932" s="477"/>
      <c r="NQQ932" s="477"/>
      <c r="NQR932" s="477"/>
      <c r="NQS932" s="477"/>
      <c r="NQT932" s="477"/>
      <c r="NQU932" s="477"/>
      <c r="NQV932" s="477"/>
      <c r="NQW932" s="477"/>
      <c r="NQX932" s="477"/>
      <c r="NQY932" s="477"/>
      <c r="NQZ932" s="477"/>
      <c r="NRA932" s="477"/>
      <c r="NRB932" s="477"/>
      <c r="NRC932" s="477"/>
      <c r="NRD932" s="477"/>
      <c r="NRE932" s="477"/>
      <c r="NRF932" s="477"/>
      <c r="NRG932" s="477"/>
      <c r="NRH932" s="477"/>
      <c r="NRI932" s="477"/>
      <c r="NRJ932" s="477"/>
      <c r="NRK932" s="477"/>
      <c r="NRL932" s="477"/>
      <c r="NRM932" s="477"/>
      <c r="NRN932" s="477"/>
      <c r="NRO932" s="477"/>
      <c r="NRP932" s="477"/>
      <c r="NRQ932" s="477"/>
      <c r="NRR932" s="477"/>
      <c r="NRS932" s="477"/>
      <c r="NRT932" s="477"/>
      <c r="NRU932" s="477"/>
      <c r="NRV932" s="477"/>
      <c r="NRW932" s="477"/>
      <c r="NRX932" s="477"/>
      <c r="NRY932" s="477"/>
      <c r="NRZ932" s="477"/>
      <c r="NSA932" s="477"/>
      <c r="NSB932" s="477"/>
      <c r="NSC932" s="477"/>
      <c r="NSD932" s="477"/>
      <c r="NSE932" s="477"/>
      <c r="NSF932" s="477"/>
      <c r="NSG932" s="477"/>
      <c r="NSH932" s="477"/>
      <c r="NSI932" s="477"/>
      <c r="NSJ932" s="477"/>
      <c r="NSK932" s="477"/>
      <c r="NSL932" s="477"/>
      <c r="NSM932" s="477"/>
      <c r="NSN932" s="477"/>
      <c r="NSO932" s="477"/>
      <c r="NSP932" s="477"/>
      <c r="NSQ932" s="477"/>
      <c r="NSR932" s="477"/>
      <c r="NSS932" s="477"/>
      <c r="NST932" s="477"/>
      <c r="NSU932" s="477"/>
      <c r="NSV932" s="477"/>
      <c r="NSW932" s="477"/>
      <c r="NSX932" s="477"/>
      <c r="NSY932" s="477"/>
      <c r="NSZ932" s="477"/>
      <c r="NTA932" s="477"/>
      <c r="NTB932" s="477"/>
      <c r="NTC932" s="477"/>
      <c r="NTD932" s="477"/>
      <c r="NTE932" s="477"/>
      <c r="NTF932" s="477"/>
      <c r="NTG932" s="477"/>
      <c r="NTH932" s="477"/>
      <c r="NTI932" s="477"/>
      <c r="NTJ932" s="477"/>
      <c r="NTK932" s="477"/>
      <c r="NTL932" s="477"/>
      <c r="NTM932" s="477"/>
      <c r="NTN932" s="477"/>
      <c r="NTO932" s="477"/>
      <c r="NTP932" s="477"/>
      <c r="NTQ932" s="477"/>
      <c r="NTR932" s="477"/>
      <c r="NTS932" s="477"/>
      <c r="NTT932" s="477"/>
      <c r="NTU932" s="477"/>
      <c r="NTV932" s="477"/>
      <c r="NTW932" s="477"/>
      <c r="NTX932" s="477"/>
      <c r="NTY932" s="477"/>
      <c r="NTZ932" s="477"/>
      <c r="NUA932" s="477"/>
      <c r="NUB932" s="477"/>
      <c r="NUC932" s="477"/>
      <c r="NUD932" s="477"/>
      <c r="NUE932" s="477"/>
      <c r="NUF932" s="477"/>
      <c r="NUG932" s="477"/>
      <c r="NUH932" s="477"/>
      <c r="NUI932" s="477"/>
      <c r="NUJ932" s="477"/>
      <c r="NUK932" s="477"/>
      <c r="NUL932" s="477"/>
      <c r="NUM932" s="477"/>
      <c r="NUN932" s="477"/>
      <c r="NUO932" s="477"/>
      <c r="NUP932" s="477"/>
      <c r="NUQ932" s="477"/>
      <c r="NUR932" s="477"/>
      <c r="NUS932" s="477"/>
      <c r="NUT932" s="477"/>
      <c r="NUU932" s="477"/>
      <c r="NUV932" s="477"/>
      <c r="NUW932" s="477"/>
      <c r="NUX932" s="477"/>
      <c r="NUY932" s="477"/>
      <c r="NUZ932" s="477"/>
      <c r="NVA932" s="477"/>
      <c r="NVB932" s="477"/>
      <c r="NVC932" s="477"/>
      <c r="NVD932" s="477"/>
      <c r="NVE932" s="477"/>
      <c r="NVF932" s="477"/>
      <c r="NVG932" s="477"/>
      <c r="NVH932" s="477"/>
      <c r="NVI932" s="477"/>
      <c r="NVJ932" s="477"/>
      <c r="NVK932" s="477"/>
      <c r="NVL932" s="477"/>
      <c r="NVM932" s="477"/>
      <c r="NVN932" s="477"/>
      <c r="NVO932" s="477"/>
      <c r="NVP932" s="477"/>
      <c r="NVQ932" s="477"/>
      <c r="NVR932" s="477"/>
      <c r="NVS932" s="477"/>
      <c r="NVT932" s="477"/>
      <c r="NVU932" s="477"/>
      <c r="NVV932" s="477"/>
      <c r="NVW932" s="477"/>
      <c r="NVX932" s="477"/>
      <c r="NVY932" s="477"/>
      <c r="NVZ932" s="477"/>
      <c r="NWA932" s="477"/>
      <c r="NWB932" s="477"/>
      <c r="NWC932" s="477"/>
      <c r="NWD932" s="477"/>
      <c r="NWE932" s="477"/>
      <c r="NWF932" s="477"/>
      <c r="NWG932" s="477"/>
      <c r="NWH932" s="477"/>
      <c r="NWI932" s="477"/>
      <c r="NWJ932" s="477"/>
      <c r="NWK932" s="477"/>
      <c r="NWL932" s="477"/>
      <c r="NWM932" s="477"/>
      <c r="NWN932" s="477"/>
      <c r="NWO932" s="477"/>
      <c r="NWP932" s="477"/>
      <c r="NWQ932" s="477"/>
      <c r="NWR932" s="477"/>
      <c r="NWS932" s="477"/>
      <c r="NWT932" s="477"/>
      <c r="NWU932" s="477"/>
      <c r="NWV932" s="477"/>
      <c r="NWW932" s="477"/>
      <c r="NWX932" s="477"/>
      <c r="NWY932" s="477"/>
      <c r="NWZ932" s="477"/>
      <c r="NXA932" s="477"/>
      <c r="NXB932" s="477"/>
      <c r="NXC932" s="477"/>
      <c r="NXD932" s="477"/>
      <c r="NXE932" s="477"/>
      <c r="NXF932" s="477"/>
      <c r="NXG932" s="477"/>
      <c r="NXH932" s="477"/>
      <c r="NXI932" s="477"/>
      <c r="NXJ932" s="477"/>
      <c r="NXK932" s="477"/>
      <c r="NXL932" s="477"/>
      <c r="NXM932" s="477"/>
      <c r="NXN932" s="477"/>
      <c r="NXO932" s="477"/>
      <c r="NXP932" s="477"/>
      <c r="NXQ932" s="477"/>
      <c r="NXR932" s="477"/>
      <c r="NXS932" s="477"/>
      <c r="NXT932" s="477"/>
      <c r="NXU932" s="477"/>
      <c r="NXV932" s="477"/>
      <c r="NXW932" s="477"/>
      <c r="NXX932" s="477"/>
      <c r="NXY932" s="477"/>
      <c r="NXZ932" s="477"/>
      <c r="NYA932" s="477"/>
      <c r="NYB932" s="477"/>
      <c r="NYC932" s="477"/>
      <c r="NYD932" s="477"/>
      <c r="NYE932" s="477"/>
      <c r="NYF932" s="477"/>
      <c r="NYG932" s="477"/>
      <c r="NYH932" s="477"/>
      <c r="NYI932" s="477"/>
      <c r="NYJ932" s="477"/>
      <c r="NYK932" s="477"/>
      <c r="NYL932" s="477"/>
      <c r="NYM932" s="477"/>
      <c r="NYN932" s="477"/>
      <c r="NYO932" s="477"/>
      <c r="NYP932" s="477"/>
      <c r="NYQ932" s="477"/>
      <c r="NYR932" s="477"/>
      <c r="NYS932" s="477"/>
      <c r="NYT932" s="477"/>
      <c r="NYU932" s="477"/>
      <c r="NYV932" s="477"/>
      <c r="NYW932" s="477"/>
      <c r="NYX932" s="477"/>
      <c r="NYY932" s="477"/>
      <c r="NYZ932" s="477"/>
      <c r="NZA932" s="477"/>
      <c r="NZB932" s="477"/>
      <c r="NZC932" s="477"/>
      <c r="NZD932" s="477"/>
      <c r="NZE932" s="477"/>
      <c r="NZF932" s="477"/>
      <c r="NZG932" s="477"/>
      <c r="NZH932" s="477"/>
      <c r="NZI932" s="477"/>
      <c r="NZJ932" s="477"/>
      <c r="NZK932" s="477"/>
      <c r="NZL932" s="477"/>
      <c r="NZM932" s="477"/>
      <c r="NZN932" s="477"/>
      <c r="NZO932" s="477"/>
      <c r="NZP932" s="477"/>
      <c r="NZQ932" s="477"/>
      <c r="NZR932" s="477"/>
      <c r="NZS932" s="477"/>
      <c r="NZT932" s="477"/>
      <c r="NZU932" s="477"/>
      <c r="NZV932" s="477"/>
      <c r="NZW932" s="477"/>
      <c r="NZX932" s="477"/>
      <c r="NZY932" s="477"/>
      <c r="NZZ932" s="477"/>
      <c r="OAA932" s="477"/>
      <c r="OAB932" s="477"/>
      <c r="OAC932" s="477"/>
      <c r="OAD932" s="477"/>
      <c r="OAE932" s="477"/>
      <c r="OAF932" s="477"/>
      <c r="OAG932" s="477"/>
      <c r="OAH932" s="477"/>
      <c r="OAI932" s="477"/>
      <c r="OAJ932" s="477"/>
      <c r="OAK932" s="477"/>
      <c r="OAL932" s="477"/>
      <c r="OAM932" s="477"/>
      <c r="OAN932" s="477"/>
      <c r="OAO932" s="477"/>
      <c r="OAP932" s="477"/>
      <c r="OAQ932" s="477"/>
      <c r="OAR932" s="477"/>
      <c r="OAS932" s="477"/>
      <c r="OAT932" s="477"/>
      <c r="OAU932" s="477"/>
      <c r="OAV932" s="477"/>
      <c r="OAW932" s="477"/>
      <c r="OAX932" s="477"/>
      <c r="OAY932" s="477"/>
      <c r="OAZ932" s="477"/>
      <c r="OBA932" s="477"/>
      <c r="OBB932" s="477"/>
      <c r="OBC932" s="477"/>
      <c r="OBD932" s="477"/>
      <c r="OBE932" s="477"/>
      <c r="OBF932" s="477"/>
      <c r="OBG932" s="477"/>
      <c r="OBH932" s="477"/>
      <c r="OBI932" s="477"/>
      <c r="OBJ932" s="477"/>
      <c r="OBK932" s="477"/>
      <c r="OBL932" s="477"/>
      <c r="OBM932" s="477"/>
      <c r="OBN932" s="477"/>
      <c r="OBO932" s="477"/>
      <c r="OBP932" s="477"/>
      <c r="OBQ932" s="477"/>
      <c r="OBR932" s="477"/>
      <c r="OBS932" s="477"/>
      <c r="OBT932" s="477"/>
      <c r="OBU932" s="477"/>
      <c r="OBV932" s="477"/>
      <c r="OBW932" s="477"/>
      <c r="OBX932" s="477"/>
      <c r="OBY932" s="477"/>
      <c r="OBZ932" s="477"/>
      <c r="OCA932" s="477"/>
      <c r="OCB932" s="477"/>
      <c r="OCC932" s="477"/>
      <c r="OCD932" s="477"/>
      <c r="OCE932" s="477"/>
      <c r="OCF932" s="477"/>
      <c r="OCG932" s="477"/>
      <c r="OCH932" s="477"/>
      <c r="OCI932" s="477"/>
      <c r="OCJ932" s="477"/>
      <c r="OCK932" s="477"/>
      <c r="OCL932" s="477"/>
      <c r="OCM932" s="477"/>
      <c r="OCN932" s="477"/>
      <c r="OCO932" s="477"/>
      <c r="OCP932" s="477"/>
      <c r="OCQ932" s="477"/>
      <c r="OCR932" s="477"/>
      <c r="OCS932" s="477"/>
      <c r="OCT932" s="477"/>
      <c r="OCU932" s="477"/>
      <c r="OCV932" s="477"/>
      <c r="OCW932" s="477"/>
      <c r="OCX932" s="477"/>
      <c r="OCY932" s="477"/>
      <c r="OCZ932" s="477"/>
      <c r="ODA932" s="477"/>
      <c r="ODB932" s="477"/>
      <c r="ODC932" s="477"/>
      <c r="ODD932" s="477"/>
      <c r="ODE932" s="477"/>
      <c r="ODF932" s="477"/>
      <c r="ODG932" s="477"/>
      <c r="ODH932" s="477"/>
      <c r="ODI932" s="477"/>
      <c r="ODJ932" s="477"/>
      <c r="ODK932" s="477"/>
      <c r="ODL932" s="477"/>
      <c r="ODM932" s="477"/>
      <c r="ODN932" s="477"/>
      <c r="ODO932" s="477"/>
      <c r="ODP932" s="477"/>
      <c r="ODQ932" s="477"/>
      <c r="ODR932" s="477"/>
      <c r="ODS932" s="477"/>
      <c r="ODT932" s="477"/>
      <c r="ODU932" s="477"/>
      <c r="ODV932" s="477"/>
      <c r="ODW932" s="477"/>
      <c r="ODX932" s="477"/>
      <c r="ODY932" s="477"/>
      <c r="ODZ932" s="477"/>
      <c r="OEA932" s="477"/>
      <c r="OEB932" s="477"/>
      <c r="OEC932" s="477"/>
      <c r="OED932" s="477"/>
      <c r="OEE932" s="477"/>
      <c r="OEF932" s="477"/>
      <c r="OEG932" s="477"/>
      <c r="OEH932" s="477"/>
      <c r="OEI932" s="477"/>
      <c r="OEJ932" s="477"/>
      <c r="OEK932" s="477"/>
      <c r="OEL932" s="477"/>
      <c r="OEM932" s="477"/>
      <c r="OEN932" s="477"/>
      <c r="OEO932" s="477"/>
      <c r="OEP932" s="477"/>
      <c r="OEQ932" s="477"/>
      <c r="OER932" s="477"/>
      <c r="OES932" s="477"/>
      <c r="OET932" s="477"/>
      <c r="OEU932" s="477"/>
      <c r="OEV932" s="477"/>
      <c r="OEW932" s="477"/>
      <c r="OEX932" s="477"/>
      <c r="OEY932" s="477"/>
      <c r="OEZ932" s="477"/>
      <c r="OFA932" s="477"/>
      <c r="OFB932" s="477"/>
      <c r="OFC932" s="477"/>
      <c r="OFD932" s="477"/>
      <c r="OFE932" s="477"/>
      <c r="OFF932" s="477"/>
      <c r="OFG932" s="477"/>
      <c r="OFH932" s="477"/>
      <c r="OFI932" s="477"/>
      <c r="OFJ932" s="477"/>
      <c r="OFK932" s="477"/>
      <c r="OFL932" s="477"/>
      <c r="OFM932" s="477"/>
      <c r="OFN932" s="477"/>
      <c r="OFO932" s="477"/>
      <c r="OFP932" s="477"/>
      <c r="OFQ932" s="477"/>
      <c r="OFR932" s="477"/>
      <c r="OFS932" s="477"/>
      <c r="OFT932" s="477"/>
      <c r="OFU932" s="477"/>
      <c r="OFV932" s="477"/>
      <c r="OFW932" s="477"/>
      <c r="OFX932" s="477"/>
      <c r="OFY932" s="477"/>
      <c r="OFZ932" s="477"/>
      <c r="OGA932" s="477"/>
      <c r="OGB932" s="477"/>
      <c r="OGC932" s="477"/>
      <c r="OGD932" s="477"/>
      <c r="OGE932" s="477"/>
      <c r="OGF932" s="477"/>
      <c r="OGG932" s="477"/>
      <c r="OGH932" s="477"/>
      <c r="OGI932" s="477"/>
      <c r="OGJ932" s="477"/>
      <c r="OGK932" s="477"/>
      <c r="OGL932" s="477"/>
      <c r="OGM932" s="477"/>
      <c r="OGN932" s="477"/>
      <c r="OGO932" s="477"/>
      <c r="OGP932" s="477"/>
      <c r="OGQ932" s="477"/>
      <c r="OGR932" s="477"/>
      <c r="OGS932" s="477"/>
      <c r="OGT932" s="477"/>
      <c r="OGU932" s="477"/>
      <c r="OGV932" s="477"/>
      <c r="OGW932" s="477"/>
      <c r="OGX932" s="477"/>
      <c r="OGY932" s="477"/>
      <c r="OGZ932" s="477"/>
      <c r="OHA932" s="477"/>
      <c r="OHB932" s="477"/>
      <c r="OHC932" s="477"/>
      <c r="OHD932" s="477"/>
      <c r="OHE932" s="477"/>
      <c r="OHF932" s="477"/>
      <c r="OHG932" s="477"/>
      <c r="OHH932" s="477"/>
      <c r="OHI932" s="477"/>
      <c r="OHJ932" s="477"/>
      <c r="OHK932" s="477"/>
      <c r="OHL932" s="477"/>
      <c r="OHM932" s="477"/>
      <c r="OHN932" s="477"/>
      <c r="OHO932" s="477"/>
      <c r="OHP932" s="477"/>
      <c r="OHQ932" s="477"/>
      <c r="OHR932" s="477"/>
      <c r="OHS932" s="477"/>
      <c r="OHT932" s="477"/>
      <c r="OHU932" s="477"/>
      <c r="OHV932" s="477"/>
      <c r="OHW932" s="477"/>
      <c r="OHX932" s="477"/>
      <c r="OHY932" s="477"/>
      <c r="OHZ932" s="477"/>
      <c r="OIA932" s="477"/>
      <c r="OIB932" s="477"/>
      <c r="OIC932" s="477"/>
      <c r="OID932" s="477"/>
      <c r="OIE932" s="477"/>
      <c r="OIF932" s="477"/>
      <c r="OIG932" s="477"/>
      <c r="OIH932" s="477"/>
      <c r="OII932" s="477"/>
      <c r="OIJ932" s="477"/>
      <c r="OIK932" s="477"/>
      <c r="OIL932" s="477"/>
      <c r="OIM932" s="477"/>
      <c r="OIN932" s="477"/>
      <c r="OIO932" s="477"/>
      <c r="OIP932" s="477"/>
      <c r="OIQ932" s="477"/>
      <c r="OIR932" s="477"/>
      <c r="OIS932" s="477"/>
      <c r="OIT932" s="477"/>
      <c r="OIU932" s="477"/>
      <c r="OIV932" s="477"/>
      <c r="OIW932" s="477"/>
      <c r="OIX932" s="477"/>
      <c r="OIY932" s="477"/>
      <c r="OIZ932" s="477"/>
      <c r="OJA932" s="477"/>
      <c r="OJB932" s="477"/>
      <c r="OJC932" s="477"/>
      <c r="OJD932" s="477"/>
      <c r="OJE932" s="477"/>
      <c r="OJF932" s="477"/>
      <c r="OJG932" s="477"/>
      <c r="OJH932" s="477"/>
      <c r="OJI932" s="477"/>
      <c r="OJJ932" s="477"/>
      <c r="OJK932" s="477"/>
      <c r="OJL932" s="477"/>
      <c r="OJM932" s="477"/>
      <c r="OJN932" s="477"/>
      <c r="OJO932" s="477"/>
      <c r="OJP932" s="477"/>
      <c r="OJQ932" s="477"/>
      <c r="OJR932" s="477"/>
      <c r="OJS932" s="477"/>
      <c r="OJT932" s="477"/>
      <c r="OJU932" s="477"/>
      <c r="OJV932" s="477"/>
      <c r="OJW932" s="477"/>
      <c r="OJX932" s="477"/>
      <c r="OJY932" s="477"/>
      <c r="OJZ932" s="477"/>
      <c r="OKA932" s="477"/>
      <c r="OKB932" s="477"/>
      <c r="OKC932" s="477"/>
      <c r="OKD932" s="477"/>
      <c r="OKE932" s="477"/>
      <c r="OKF932" s="477"/>
      <c r="OKG932" s="477"/>
      <c r="OKH932" s="477"/>
      <c r="OKI932" s="477"/>
      <c r="OKJ932" s="477"/>
      <c r="OKK932" s="477"/>
      <c r="OKL932" s="477"/>
      <c r="OKM932" s="477"/>
      <c r="OKN932" s="477"/>
      <c r="OKO932" s="477"/>
      <c r="OKP932" s="477"/>
      <c r="OKQ932" s="477"/>
      <c r="OKR932" s="477"/>
      <c r="OKS932" s="477"/>
      <c r="OKT932" s="477"/>
      <c r="OKU932" s="477"/>
      <c r="OKV932" s="477"/>
      <c r="OKW932" s="477"/>
      <c r="OKX932" s="477"/>
      <c r="OKY932" s="477"/>
      <c r="OKZ932" s="477"/>
      <c r="OLA932" s="477"/>
      <c r="OLB932" s="477"/>
      <c r="OLC932" s="477"/>
      <c r="OLD932" s="477"/>
      <c r="OLE932" s="477"/>
      <c r="OLF932" s="477"/>
      <c r="OLG932" s="477"/>
      <c r="OLH932" s="477"/>
      <c r="OLI932" s="477"/>
      <c r="OLJ932" s="477"/>
      <c r="OLK932" s="477"/>
      <c r="OLL932" s="477"/>
      <c r="OLM932" s="477"/>
      <c r="OLN932" s="477"/>
      <c r="OLO932" s="477"/>
      <c r="OLP932" s="477"/>
      <c r="OLQ932" s="477"/>
      <c r="OLR932" s="477"/>
      <c r="OLS932" s="477"/>
      <c r="OLT932" s="477"/>
      <c r="OLU932" s="477"/>
      <c r="OLV932" s="477"/>
      <c r="OLW932" s="477"/>
      <c r="OLX932" s="477"/>
      <c r="OLY932" s="477"/>
      <c r="OLZ932" s="477"/>
      <c r="OMA932" s="477"/>
      <c r="OMB932" s="477"/>
      <c r="OMC932" s="477"/>
      <c r="OMD932" s="477"/>
      <c r="OME932" s="477"/>
      <c r="OMF932" s="477"/>
      <c r="OMG932" s="477"/>
      <c r="OMH932" s="477"/>
      <c r="OMI932" s="477"/>
      <c r="OMJ932" s="477"/>
      <c r="OMK932" s="477"/>
      <c r="OML932" s="477"/>
      <c r="OMM932" s="477"/>
      <c r="OMN932" s="477"/>
      <c r="OMO932" s="477"/>
      <c r="OMP932" s="477"/>
      <c r="OMQ932" s="477"/>
      <c r="OMR932" s="477"/>
      <c r="OMS932" s="477"/>
      <c r="OMT932" s="477"/>
      <c r="OMU932" s="477"/>
      <c r="OMV932" s="477"/>
      <c r="OMW932" s="477"/>
      <c r="OMX932" s="477"/>
      <c r="OMY932" s="477"/>
      <c r="OMZ932" s="477"/>
      <c r="ONA932" s="477"/>
      <c r="ONB932" s="477"/>
      <c r="ONC932" s="477"/>
      <c r="OND932" s="477"/>
      <c r="ONE932" s="477"/>
      <c r="ONF932" s="477"/>
      <c r="ONG932" s="477"/>
      <c r="ONH932" s="477"/>
      <c r="ONI932" s="477"/>
      <c r="ONJ932" s="477"/>
      <c r="ONK932" s="477"/>
      <c r="ONL932" s="477"/>
      <c r="ONM932" s="477"/>
      <c r="ONN932" s="477"/>
      <c r="ONO932" s="477"/>
      <c r="ONP932" s="477"/>
      <c r="ONQ932" s="477"/>
      <c r="ONR932" s="477"/>
      <c r="ONS932" s="477"/>
      <c r="ONT932" s="477"/>
      <c r="ONU932" s="477"/>
      <c r="ONV932" s="477"/>
      <c r="ONW932" s="477"/>
      <c r="ONX932" s="477"/>
      <c r="ONY932" s="477"/>
      <c r="ONZ932" s="477"/>
      <c r="OOA932" s="477"/>
      <c r="OOB932" s="477"/>
      <c r="OOC932" s="477"/>
      <c r="OOD932" s="477"/>
      <c r="OOE932" s="477"/>
      <c r="OOF932" s="477"/>
      <c r="OOG932" s="477"/>
      <c r="OOH932" s="477"/>
      <c r="OOI932" s="477"/>
      <c r="OOJ932" s="477"/>
      <c r="OOK932" s="477"/>
      <c r="OOL932" s="477"/>
      <c r="OOM932" s="477"/>
      <c r="OON932" s="477"/>
      <c r="OOO932" s="477"/>
      <c r="OOP932" s="477"/>
      <c r="OOQ932" s="477"/>
      <c r="OOR932" s="477"/>
      <c r="OOS932" s="477"/>
      <c r="OOT932" s="477"/>
      <c r="OOU932" s="477"/>
      <c r="OOV932" s="477"/>
      <c r="OOW932" s="477"/>
      <c r="OOX932" s="477"/>
      <c r="OOY932" s="477"/>
      <c r="OOZ932" s="477"/>
      <c r="OPA932" s="477"/>
      <c r="OPB932" s="477"/>
      <c r="OPC932" s="477"/>
      <c r="OPD932" s="477"/>
      <c r="OPE932" s="477"/>
      <c r="OPF932" s="477"/>
      <c r="OPG932" s="477"/>
      <c r="OPH932" s="477"/>
      <c r="OPI932" s="477"/>
      <c r="OPJ932" s="477"/>
      <c r="OPK932" s="477"/>
      <c r="OPL932" s="477"/>
      <c r="OPM932" s="477"/>
      <c r="OPN932" s="477"/>
      <c r="OPO932" s="477"/>
      <c r="OPP932" s="477"/>
      <c r="OPQ932" s="477"/>
      <c r="OPR932" s="477"/>
      <c r="OPS932" s="477"/>
      <c r="OPT932" s="477"/>
      <c r="OPU932" s="477"/>
      <c r="OPV932" s="477"/>
      <c r="OPW932" s="477"/>
      <c r="OPX932" s="477"/>
      <c r="OPY932" s="477"/>
      <c r="OPZ932" s="477"/>
      <c r="OQA932" s="477"/>
      <c r="OQB932" s="477"/>
      <c r="OQC932" s="477"/>
      <c r="OQD932" s="477"/>
      <c r="OQE932" s="477"/>
      <c r="OQF932" s="477"/>
      <c r="OQG932" s="477"/>
      <c r="OQH932" s="477"/>
      <c r="OQI932" s="477"/>
      <c r="OQJ932" s="477"/>
      <c r="OQK932" s="477"/>
      <c r="OQL932" s="477"/>
      <c r="OQM932" s="477"/>
      <c r="OQN932" s="477"/>
      <c r="OQO932" s="477"/>
      <c r="OQP932" s="477"/>
      <c r="OQQ932" s="477"/>
      <c r="OQR932" s="477"/>
      <c r="OQS932" s="477"/>
      <c r="OQT932" s="477"/>
      <c r="OQU932" s="477"/>
      <c r="OQV932" s="477"/>
      <c r="OQW932" s="477"/>
      <c r="OQX932" s="477"/>
      <c r="OQY932" s="477"/>
      <c r="OQZ932" s="477"/>
      <c r="ORA932" s="477"/>
      <c r="ORB932" s="477"/>
      <c r="ORC932" s="477"/>
      <c r="ORD932" s="477"/>
      <c r="ORE932" s="477"/>
      <c r="ORF932" s="477"/>
      <c r="ORG932" s="477"/>
      <c r="ORH932" s="477"/>
      <c r="ORI932" s="477"/>
      <c r="ORJ932" s="477"/>
      <c r="ORK932" s="477"/>
      <c r="ORL932" s="477"/>
      <c r="ORM932" s="477"/>
      <c r="ORN932" s="477"/>
      <c r="ORO932" s="477"/>
      <c r="ORP932" s="477"/>
      <c r="ORQ932" s="477"/>
      <c r="ORR932" s="477"/>
      <c r="ORS932" s="477"/>
      <c r="ORT932" s="477"/>
      <c r="ORU932" s="477"/>
      <c r="ORV932" s="477"/>
      <c r="ORW932" s="477"/>
      <c r="ORX932" s="477"/>
      <c r="ORY932" s="477"/>
      <c r="ORZ932" s="477"/>
      <c r="OSA932" s="477"/>
      <c r="OSB932" s="477"/>
      <c r="OSC932" s="477"/>
      <c r="OSD932" s="477"/>
      <c r="OSE932" s="477"/>
      <c r="OSF932" s="477"/>
      <c r="OSG932" s="477"/>
      <c r="OSH932" s="477"/>
      <c r="OSI932" s="477"/>
      <c r="OSJ932" s="477"/>
      <c r="OSK932" s="477"/>
      <c r="OSL932" s="477"/>
      <c r="OSM932" s="477"/>
      <c r="OSN932" s="477"/>
      <c r="OSO932" s="477"/>
      <c r="OSP932" s="477"/>
      <c r="OSQ932" s="477"/>
      <c r="OSR932" s="477"/>
      <c r="OSS932" s="477"/>
      <c r="OST932" s="477"/>
      <c r="OSU932" s="477"/>
      <c r="OSV932" s="477"/>
      <c r="OSW932" s="477"/>
      <c r="OSX932" s="477"/>
      <c r="OSY932" s="477"/>
      <c r="OSZ932" s="477"/>
      <c r="OTA932" s="477"/>
      <c r="OTB932" s="477"/>
      <c r="OTC932" s="477"/>
      <c r="OTD932" s="477"/>
      <c r="OTE932" s="477"/>
      <c r="OTF932" s="477"/>
      <c r="OTG932" s="477"/>
      <c r="OTH932" s="477"/>
      <c r="OTI932" s="477"/>
      <c r="OTJ932" s="477"/>
      <c r="OTK932" s="477"/>
      <c r="OTL932" s="477"/>
      <c r="OTM932" s="477"/>
      <c r="OTN932" s="477"/>
      <c r="OTO932" s="477"/>
      <c r="OTP932" s="477"/>
      <c r="OTQ932" s="477"/>
      <c r="OTR932" s="477"/>
      <c r="OTS932" s="477"/>
      <c r="OTT932" s="477"/>
      <c r="OTU932" s="477"/>
      <c r="OTV932" s="477"/>
      <c r="OTW932" s="477"/>
      <c r="OTX932" s="477"/>
      <c r="OTY932" s="477"/>
      <c r="OTZ932" s="477"/>
      <c r="OUA932" s="477"/>
      <c r="OUB932" s="477"/>
      <c r="OUC932" s="477"/>
      <c r="OUD932" s="477"/>
      <c r="OUE932" s="477"/>
      <c r="OUF932" s="477"/>
      <c r="OUG932" s="477"/>
      <c r="OUH932" s="477"/>
      <c r="OUI932" s="477"/>
      <c r="OUJ932" s="477"/>
      <c r="OUK932" s="477"/>
      <c r="OUL932" s="477"/>
      <c r="OUM932" s="477"/>
      <c r="OUN932" s="477"/>
      <c r="OUO932" s="477"/>
      <c r="OUP932" s="477"/>
      <c r="OUQ932" s="477"/>
      <c r="OUR932" s="477"/>
      <c r="OUS932" s="477"/>
      <c r="OUT932" s="477"/>
      <c r="OUU932" s="477"/>
      <c r="OUV932" s="477"/>
      <c r="OUW932" s="477"/>
      <c r="OUX932" s="477"/>
      <c r="OUY932" s="477"/>
      <c r="OUZ932" s="477"/>
      <c r="OVA932" s="477"/>
      <c r="OVB932" s="477"/>
      <c r="OVC932" s="477"/>
      <c r="OVD932" s="477"/>
      <c r="OVE932" s="477"/>
      <c r="OVF932" s="477"/>
      <c r="OVG932" s="477"/>
      <c r="OVH932" s="477"/>
      <c r="OVI932" s="477"/>
      <c r="OVJ932" s="477"/>
      <c r="OVK932" s="477"/>
      <c r="OVL932" s="477"/>
      <c r="OVM932" s="477"/>
      <c r="OVN932" s="477"/>
      <c r="OVO932" s="477"/>
      <c r="OVP932" s="477"/>
      <c r="OVQ932" s="477"/>
      <c r="OVR932" s="477"/>
      <c r="OVS932" s="477"/>
      <c r="OVT932" s="477"/>
      <c r="OVU932" s="477"/>
      <c r="OVV932" s="477"/>
      <c r="OVW932" s="477"/>
      <c r="OVX932" s="477"/>
      <c r="OVY932" s="477"/>
      <c r="OVZ932" s="477"/>
      <c r="OWA932" s="477"/>
      <c r="OWB932" s="477"/>
      <c r="OWC932" s="477"/>
      <c r="OWD932" s="477"/>
      <c r="OWE932" s="477"/>
      <c r="OWF932" s="477"/>
      <c r="OWG932" s="477"/>
      <c r="OWH932" s="477"/>
      <c r="OWI932" s="477"/>
      <c r="OWJ932" s="477"/>
      <c r="OWK932" s="477"/>
      <c r="OWL932" s="477"/>
      <c r="OWM932" s="477"/>
      <c r="OWN932" s="477"/>
      <c r="OWO932" s="477"/>
      <c r="OWP932" s="477"/>
      <c r="OWQ932" s="477"/>
      <c r="OWR932" s="477"/>
      <c r="OWS932" s="477"/>
      <c r="OWT932" s="477"/>
      <c r="OWU932" s="477"/>
      <c r="OWV932" s="477"/>
      <c r="OWW932" s="477"/>
      <c r="OWX932" s="477"/>
      <c r="OWY932" s="477"/>
      <c r="OWZ932" s="477"/>
      <c r="OXA932" s="477"/>
      <c r="OXB932" s="477"/>
      <c r="OXC932" s="477"/>
      <c r="OXD932" s="477"/>
      <c r="OXE932" s="477"/>
      <c r="OXF932" s="477"/>
      <c r="OXG932" s="477"/>
      <c r="OXH932" s="477"/>
      <c r="OXI932" s="477"/>
      <c r="OXJ932" s="477"/>
      <c r="OXK932" s="477"/>
      <c r="OXL932" s="477"/>
      <c r="OXM932" s="477"/>
      <c r="OXN932" s="477"/>
      <c r="OXO932" s="477"/>
      <c r="OXP932" s="477"/>
      <c r="OXQ932" s="477"/>
      <c r="OXR932" s="477"/>
      <c r="OXS932" s="477"/>
      <c r="OXT932" s="477"/>
      <c r="OXU932" s="477"/>
      <c r="OXV932" s="477"/>
      <c r="OXW932" s="477"/>
      <c r="OXX932" s="477"/>
      <c r="OXY932" s="477"/>
      <c r="OXZ932" s="477"/>
      <c r="OYA932" s="477"/>
      <c r="OYB932" s="477"/>
      <c r="OYC932" s="477"/>
      <c r="OYD932" s="477"/>
      <c r="OYE932" s="477"/>
      <c r="OYF932" s="477"/>
      <c r="OYG932" s="477"/>
      <c r="OYH932" s="477"/>
      <c r="OYI932" s="477"/>
      <c r="OYJ932" s="477"/>
      <c r="OYK932" s="477"/>
      <c r="OYL932" s="477"/>
      <c r="OYM932" s="477"/>
      <c r="OYN932" s="477"/>
      <c r="OYO932" s="477"/>
      <c r="OYP932" s="477"/>
      <c r="OYQ932" s="477"/>
      <c r="OYR932" s="477"/>
      <c r="OYS932" s="477"/>
      <c r="OYT932" s="477"/>
      <c r="OYU932" s="477"/>
      <c r="OYV932" s="477"/>
      <c r="OYW932" s="477"/>
      <c r="OYX932" s="477"/>
      <c r="OYY932" s="477"/>
      <c r="OYZ932" s="477"/>
      <c r="OZA932" s="477"/>
      <c r="OZB932" s="477"/>
      <c r="OZC932" s="477"/>
      <c r="OZD932" s="477"/>
      <c r="OZE932" s="477"/>
      <c r="OZF932" s="477"/>
      <c r="OZG932" s="477"/>
      <c r="OZH932" s="477"/>
      <c r="OZI932" s="477"/>
      <c r="OZJ932" s="477"/>
      <c r="OZK932" s="477"/>
      <c r="OZL932" s="477"/>
      <c r="OZM932" s="477"/>
      <c r="OZN932" s="477"/>
      <c r="OZO932" s="477"/>
      <c r="OZP932" s="477"/>
      <c r="OZQ932" s="477"/>
      <c r="OZR932" s="477"/>
      <c r="OZS932" s="477"/>
      <c r="OZT932" s="477"/>
      <c r="OZU932" s="477"/>
      <c r="OZV932" s="477"/>
      <c r="OZW932" s="477"/>
      <c r="OZX932" s="477"/>
      <c r="OZY932" s="477"/>
      <c r="OZZ932" s="477"/>
      <c r="PAA932" s="477"/>
      <c r="PAB932" s="477"/>
      <c r="PAC932" s="477"/>
      <c r="PAD932" s="477"/>
      <c r="PAE932" s="477"/>
      <c r="PAF932" s="477"/>
      <c r="PAG932" s="477"/>
      <c r="PAH932" s="477"/>
      <c r="PAI932" s="477"/>
      <c r="PAJ932" s="477"/>
      <c r="PAK932" s="477"/>
      <c r="PAL932" s="477"/>
      <c r="PAM932" s="477"/>
      <c r="PAN932" s="477"/>
      <c r="PAO932" s="477"/>
      <c r="PAP932" s="477"/>
      <c r="PAQ932" s="477"/>
      <c r="PAR932" s="477"/>
      <c r="PAS932" s="477"/>
      <c r="PAT932" s="477"/>
      <c r="PAU932" s="477"/>
      <c r="PAV932" s="477"/>
      <c r="PAW932" s="477"/>
      <c r="PAX932" s="477"/>
      <c r="PAY932" s="477"/>
      <c r="PAZ932" s="477"/>
      <c r="PBA932" s="477"/>
      <c r="PBB932" s="477"/>
      <c r="PBC932" s="477"/>
      <c r="PBD932" s="477"/>
      <c r="PBE932" s="477"/>
      <c r="PBF932" s="477"/>
      <c r="PBG932" s="477"/>
      <c r="PBH932" s="477"/>
      <c r="PBI932" s="477"/>
      <c r="PBJ932" s="477"/>
      <c r="PBK932" s="477"/>
      <c r="PBL932" s="477"/>
      <c r="PBM932" s="477"/>
      <c r="PBN932" s="477"/>
      <c r="PBO932" s="477"/>
      <c r="PBP932" s="477"/>
      <c r="PBQ932" s="477"/>
      <c r="PBR932" s="477"/>
      <c r="PBS932" s="477"/>
      <c r="PBT932" s="477"/>
      <c r="PBU932" s="477"/>
      <c r="PBV932" s="477"/>
      <c r="PBW932" s="477"/>
      <c r="PBX932" s="477"/>
      <c r="PBY932" s="477"/>
      <c r="PBZ932" s="477"/>
      <c r="PCA932" s="477"/>
      <c r="PCB932" s="477"/>
      <c r="PCC932" s="477"/>
      <c r="PCD932" s="477"/>
      <c r="PCE932" s="477"/>
      <c r="PCF932" s="477"/>
      <c r="PCG932" s="477"/>
      <c r="PCH932" s="477"/>
      <c r="PCI932" s="477"/>
      <c r="PCJ932" s="477"/>
      <c r="PCK932" s="477"/>
      <c r="PCL932" s="477"/>
      <c r="PCM932" s="477"/>
      <c r="PCN932" s="477"/>
      <c r="PCO932" s="477"/>
      <c r="PCP932" s="477"/>
      <c r="PCQ932" s="477"/>
      <c r="PCR932" s="477"/>
      <c r="PCS932" s="477"/>
      <c r="PCT932" s="477"/>
      <c r="PCU932" s="477"/>
      <c r="PCV932" s="477"/>
      <c r="PCW932" s="477"/>
      <c r="PCX932" s="477"/>
      <c r="PCY932" s="477"/>
      <c r="PCZ932" s="477"/>
      <c r="PDA932" s="477"/>
      <c r="PDB932" s="477"/>
      <c r="PDC932" s="477"/>
      <c r="PDD932" s="477"/>
      <c r="PDE932" s="477"/>
      <c r="PDF932" s="477"/>
      <c r="PDG932" s="477"/>
      <c r="PDH932" s="477"/>
      <c r="PDI932" s="477"/>
      <c r="PDJ932" s="477"/>
      <c r="PDK932" s="477"/>
      <c r="PDL932" s="477"/>
      <c r="PDM932" s="477"/>
      <c r="PDN932" s="477"/>
      <c r="PDO932" s="477"/>
      <c r="PDP932" s="477"/>
      <c r="PDQ932" s="477"/>
      <c r="PDR932" s="477"/>
      <c r="PDS932" s="477"/>
      <c r="PDT932" s="477"/>
      <c r="PDU932" s="477"/>
      <c r="PDV932" s="477"/>
      <c r="PDW932" s="477"/>
      <c r="PDX932" s="477"/>
      <c r="PDY932" s="477"/>
      <c r="PDZ932" s="477"/>
      <c r="PEA932" s="477"/>
      <c r="PEB932" s="477"/>
      <c r="PEC932" s="477"/>
      <c r="PED932" s="477"/>
      <c r="PEE932" s="477"/>
      <c r="PEF932" s="477"/>
      <c r="PEG932" s="477"/>
      <c r="PEH932" s="477"/>
      <c r="PEI932" s="477"/>
      <c r="PEJ932" s="477"/>
      <c r="PEK932" s="477"/>
      <c r="PEL932" s="477"/>
      <c r="PEM932" s="477"/>
      <c r="PEN932" s="477"/>
      <c r="PEO932" s="477"/>
      <c r="PEP932" s="477"/>
      <c r="PEQ932" s="477"/>
      <c r="PER932" s="477"/>
      <c r="PES932" s="477"/>
      <c r="PET932" s="477"/>
      <c r="PEU932" s="477"/>
      <c r="PEV932" s="477"/>
      <c r="PEW932" s="477"/>
      <c r="PEX932" s="477"/>
      <c r="PEY932" s="477"/>
      <c r="PEZ932" s="477"/>
      <c r="PFA932" s="477"/>
      <c r="PFB932" s="477"/>
      <c r="PFC932" s="477"/>
      <c r="PFD932" s="477"/>
      <c r="PFE932" s="477"/>
      <c r="PFF932" s="477"/>
      <c r="PFG932" s="477"/>
      <c r="PFH932" s="477"/>
      <c r="PFI932" s="477"/>
      <c r="PFJ932" s="477"/>
      <c r="PFK932" s="477"/>
      <c r="PFL932" s="477"/>
      <c r="PFM932" s="477"/>
      <c r="PFN932" s="477"/>
      <c r="PFO932" s="477"/>
      <c r="PFP932" s="477"/>
      <c r="PFQ932" s="477"/>
      <c r="PFR932" s="477"/>
      <c r="PFS932" s="477"/>
      <c r="PFT932" s="477"/>
      <c r="PFU932" s="477"/>
      <c r="PFV932" s="477"/>
      <c r="PFW932" s="477"/>
      <c r="PFX932" s="477"/>
      <c r="PFY932" s="477"/>
      <c r="PFZ932" s="477"/>
      <c r="PGA932" s="477"/>
      <c r="PGB932" s="477"/>
      <c r="PGC932" s="477"/>
      <c r="PGD932" s="477"/>
      <c r="PGE932" s="477"/>
      <c r="PGF932" s="477"/>
      <c r="PGG932" s="477"/>
      <c r="PGH932" s="477"/>
      <c r="PGI932" s="477"/>
      <c r="PGJ932" s="477"/>
      <c r="PGK932" s="477"/>
      <c r="PGL932" s="477"/>
      <c r="PGM932" s="477"/>
      <c r="PGN932" s="477"/>
      <c r="PGO932" s="477"/>
      <c r="PGP932" s="477"/>
      <c r="PGQ932" s="477"/>
      <c r="PGR932" s="477"/>
      <c r="PGS932" s="477"/>
      <c r="PGT932" s="477"/>
      <c r="PGU932" s="477"/>
      <c r="PGV932" s="477"/>
      <c r="PGW932" s="477"/>
      <c r="PGX932" s="477"/>
      <c r="PGY932" s="477"/>
      <c r="PGZ932" s="477"/>
      <c r="PHA932" s="477"/>
      <c r="PHB932" s="477"/>
      <c r="PHC932" s="477"/>
      <c r="PHD932" s="477"/>
      <c r="PHE932" s="477"/>
      <c r="PHF932" s="477"/>
      <c r="PHG932" s="477"/>
      <c r="PHH932" s="477"/>
      <c r="PHI932" s="477"/>
      <c r="PHJ932" s="477"/>
      <c r="PHK932" s="477"/>
      <c r="PHL932" s="477"/>
      <c r="PHM932" s="477"/>
      <c r="PHN932" s="477"/>
      <c r="PHO932" s="477"/>
      <c r="PHP932" s="477"/>
      <c r="PHQ932" s="477"/>
      <c r="PHR932" s="477"/>
      <c r="PHS932" s="477"/>
      <c r="PHT932" s="477"/>
      <c r="PHU932" s="477"/>
      <c r="PHV932" s="477"/>
      <c r="PHW932" s="477"/>
      <c r="PHX932" s="477"/>
      <c r="PHY932" s="477"/>
      <c r="PHZ932" s="477"/>
      <c r="PIA932" s="477"/>
      <c r="PIB932" s="477"/>
      <c r="PIC932" s="477"/>
      <c r="PID932" s="477"/>
      <c r="PIE932" s="477"/>
      <c r="PIF932" s="477"/>
      <c r="PIG932" s="477"/>
      <c r="PIH932" s="477"/>
      <c r="PII932" s="477"/>
      <c r="PIJ932" s="477"/>
      <c r="PIK932" s="477"/>
      <c r="PIL932" s="477"/>
      <c r="PIM932" s="477"/>
      <c r="PIN932" s="477"/>
      <c r="PIO932" s="477"/>
      <c r="PIP932" s="477"/>
      <c r="PIQ932" s="477"/>
      <c r="PIR932" s="477"/>
      <c r="PIS932" s="477"/>
      <c r="PIT932" s="477"/>
      <c r="PIU932" s="477"/>
      <c r="PIV932" s="477"/>
      <c r="PIW932" s="477"/>
      <c r="PIX932" s="477"/>
      <c r="PIY932" s="477"/>
      <c r="PIZ932" s="477"/>
      <c r="PJA932" s="477"/>
      <c r="PJB932" s="477"/>
      <c r="PJC932" s="477"/>
      <c r="PJD932" s="477"/>
      <c r="PJE932" s="477"/>
      <c r="PJF932" s="477"/>
      <c r="PJG932" s="477"/>
      <c r="PJH932" s="477"/>
      <c r="PJI932" s="477"/>
      <c r="PJJ932" s="477"/>
      <c r="PJK932" s="477"/>
      <c r="PJL932" s="477"/>
      <c r="PJM932" s="477"/>
      <c r="PJN932" s="477"/>
      <c r="PJO932" s="477"/>
      <c r="PJP932" s="477"/>
      <c r="PJQ932" s="477"/>
      <c r="PJR932" s="477"/>
      <c r="PJS932" s="477"/>
      <c r="PJT932" s="477"/>
      <c r="PJU932" s="477"/>
      <c r="PJV932" s="477"/>
      <c r="PJW932" s="477"/>
      <c r="PJX932" s="477"/>
      <c r="PJY932" s="477"/>
      <c r="PJZ932" s="477"/>
      <c r="PKA932" s="477"/>
      <c r="PKB932" s="477"/>
      <c r="PKC932" s="477"/>
      <c r="PKD932" s="477"/>
      <c r="PKE932" s="477"/>
      <c r="PKF932" s="477"/>
      <c r="PKG932" s="477"/>
      <c r="PKH932" s="477"/>
      <c r="PKI932" s="477"/>
      <c r="PKJ932" s="477"/>
      <c r="PKK932" s="477"/>
      <c r="PKL932" s="477"/>
      <c r="PKM932" s="477"/>
      <c r="PKN932" s="477"/>
      <c r="PKO932" s="477"/>
      <c r="PKP932" s="477"/>
      <c r="PKQ932" s="477"/>
      <c r="PKR932" s="477"/>
      <c r="PKS932" s="477"/>
      <c r="PKT932" s="477"/>
      <c r="PKU932" s="477"/>
      <c r="PKV932" s="477"/>
      <c r="PKW932" s="477"/>
      <c r="PKX932" s="477"/>
      <c r="PKY932" s="477"/>
      <c r="PKZ932" s="477"/>
      <c r="PLA932" s="477"/>
      <c r="PLB932" s="477"/>
      <c r="PLC932" s="477"/>
      <c r="PLD932" s="477"/>
      <c r="PLE932" s="477"/>
      <c r="PLF932" s="477"/>
      <c r="PLG932" s="477"/>
      <c r="PLH932" s="477"/>
      <c r="PLI932" s="477"/>
      <c r="PLJ932" s="477"/>
      <c r="PLK932" s="477"/>
      <c r="PLL932" s="477"/>
      <c r="PLM932" s="477"/>
      <c r="PLN932" s="477"/>
      <c r="PLO932" s="477"/>
      <c r="PLP932" s="477"/>
      <c r="PLQ932" s="477"/>
      <c r="PLR932" s="477"/>
      <c r="PLS932" s="477"/>
      <c r="PLT932" s="477"/>
      <c r="PLU932" s="477"/>
      <c r="PLV932" s="477"/>
      <c r="PLW932" s="477"/>
      <c r="PLX932" s="477"/>
      <c r="PLY932" s="477"/>
      <c r="PLZ932" s="477"/>
      <c r="PMA932" s="477"/>
      <c r="PMB932" s="477"/>
      <c r="PMC932" s="477"/>
      <c r="PMD932" s="477"/>
      <c r="PME932" s="477"/>
      <c r="PMF932" s="477"/>
      <c r="PMG932" s="477"/>
      <c r="PMH932" s="477"/>
      <c r="PMI932" s="477"/>
      <c r="PMJ932" s="477"/>
      <c r="PMK932" s="477"/>
      <c r="PML932" s="477"/>
      <c r="PMM932" s="477"/>
      <c r="PMN932" s="477"/>
      <c r="PMO932" s="477"/>
      <c r="PMP932" s="477"/>
      <c r="PMQ932" s="477"/>
      <c r="PMR932" s="477"/>
      <c r="PMS932" s="477"/>
      <c r="PMT932" s="477"/>
      <c r="PMU932" s="477"/>
      <c r="PMV932" s="477"/>
      <c r="PMW932" s="477"/>
      <c r="PMX932" s="477"/>
      <c r="PMY932" s="477"/>
      <c r="PMZ932" s="477"/>
      <c r="PNA932" s="477"/>
      <c r="PNB932" s="477"/>
      <c r="PNC932" s="477"/>
      <c r="PND932" s="477"/>
      <c r="PNE932" s="477"/>
      <c r="PNF932" s="477"/>
      <c r="PNG932" s="477"/>
      <c r="PNH932" s="477"/>
      <c r="PNI932" s="477"/>
      <c r="PNJ932" s="477"/>
      <c r="PNK932" s="477"/>
      <c r="PNL932" s="477"/>
      <c r="PNM932" s="477"/>
      <c r="PNN932" s="477"/>
      <c r="PNO932" s="477"/>
      <c r="PNP932" s="477"/>
      <c r="PNQ932" s="477"/>
      <c r="PNR932" s="477"/>
      <c r="PNS932" s="477"/>
      <c r="PNT932" s="477"/>
      <c r="PNU932" s="477"/>
      <c r="PNV932" s="477"/>
      <c r="PNW932" s="477"/>
      <c r="PNX932" s="477"/>
      <c r="PNY932" s="477"/>
      <c r="PNZ932" s="477"/>
      <c r="POA932" s="477"/>
      <c r="POB932" s="477"/>
      <c r="POC932" s="477"/>
      <c r="POD932" s="477"/>
      <c r="POE932" s="477"/>
      <c r="POF932" s="477"/>
      <c r="POG932" s="477"/>
      <c r="POH932" s="477"/>
      <c r="POI932" s="477"/>
      <c r="POJ932" s="477"/>
      <c r="POK932" s="477"/>
      <c r="POL932" s="477"/>
      <c r="POM932" s="477"/>
      <c r="PON932" s="477"/>
      <c r="POO932" s="477"/>
      <c r="POP932" s="477"/>
      <c r="POQ932" s="477"/>
      <c r="POR932" s="477"/>
      <c r="POS932" s="477"/>
      <c r="POT932" s="477"/>
      <c r="POU932" s="477"/>
      <c r="POV932" s="477"/>
      <c r="POW932" s="477"/>
      <c r="POX932" s="477"/>
      <c r="POY932" s="477"/>
      <c r="POZ932" s="477"/>
      <c r="PPA932" s="477"/>
      <c r="PPB932" s="477"/>
      <c r="PPC932" s="477"/>
      <c r="PPD932" s="477"/>
      <c r="PPE932" s="477"/>
      <c r="PPF932" s="477"/>
      <c r="PPG932" s="477"/>
      <c r="PPH932" s="477"/>
      <c r="PPI932" s="477"/>
      <c r="PPJ932" s="477"/>
      <c r="PPK932" s="477"/>
      <c r="PPL932" s="477"/>
      <c r="PPM932" s="477"/>
      <c r="PPN932" s="477"/>
      <c r="PPO932" s="477"/>
      <c r="PPP932" s="477"/>
      <c r="PPQ932" s="477"/>
      <c r="PPR932" s="477"/>
      <c r="PPS932" s="477"/>
      <c r="PPT932" s="477"/>
      <c r="PPU932" s="477"/>
      <c r="PPV932" s="477"/>
      <c r="PPW932" s="477"/>
      <c r="PPX932" s="477"/>
      <c r="PPY932" s="477"/>
      <c r="PPZ932" s="477"/>
      <c r="PQA932" s="477"/>
      <c r="PQB932" s="477"/>
      <c r="PQC932" s="477"/>
      <c r="PQD932" s="477"/>
      <c r="PQE932" s="477"/>
      <c r="PQF932" s="477"/>
      <c r="PQG932" s="477"/>
      <c r="PQH932" s="477"/>
      <c r="PQI932" s="477"/>
      <c r="PQJ932" s="477"/>
      <c r="PQK932" s="477"/>
      <c r="PQL932" s="477"/>
      <c r="PQM932" s="477"/>
      <c r="PQN932" s="477"/>
      <c r="PQO932" s="477"/>
      <c r="PQP932" s="477"/>
      <c r="PQQ932" s="477"/>
      <c r="PQR932" s="477"/>
      <c r="PQS932" s="477"/>
      <c r="PQT932" s="477"/>
      <c r="PQU932" s="477"/>
      <c r="PQV932" s="477"/>
      <c r="PQW932" s="477"/>
      <c r="PQX932" s="477"/>
      <c r="PQY932" s="477"/>
      <c r="PQZ932" s="477"/>
      <c r="PRA932" s="477"/>
      <c r="PRB932" s="477"/>
      <c r="PRC932" s="477"/>
      <c r="PRD932" s="477"/>
      <c r="PRE932" s="477"/>
      <c r="PRF932" s="477"/>
      <c r="PRG932" s="477"/>
      <c r="PRH932" s="477"/>
      <c r="PRI932" s="477"/>
      <c r="PRJ932" s="477"/>
      <c r="PRK932" s="477"/>
      <c r="PRL932" s="477"/>
      <c r="PRM932" s="477"/>
      <c r="PRN932" s="477"/>
      <c r="PRO932" s="477"/>
      <c r="PRP932" s="477"/>
      <c r="PRQ932" s="477"/>
      <c r="PRR932" s="477"/>
      <c r="PRS932" s="477"/>
      <c r="PRT932" s="477"/>
      <c r="PRU932" s="477"/>
      <c r="PRV932" s="477"/>
      <c r="PRW932" s="477"/>
      <c r="PRX932" s="477"/>
      <c r="PRY932" s="477"/>
      <c r="PRZ932" s="477"/>
      <c r="PSA932" s="477"/>
      <c r="PSB932" s="477"/>
      <c r="PSC932" s="477"/>
      <c r="PSD932" s="477"/>
      <c r="PSE932" s="477"/>
      <c r="PSF932" s="477"/>
      <c r="PSG932" s="477"/>
      <c r="PSH932" s="477"/>
      <c r="PSI932" s="477"/>
      <c r="PSJ932" s="477"/>
      <c r="PSK932" s="477"/>
      <c r="PSL932" s="477"/>
      <c r="PSM932" s="477"/>
      <c r="PSN932" s="477"/>
      <c r="PSO932" s="477"/>
      <c r="PSP932" s="477"/>
      <c r="PSQ932" s="477"/>
      <c r="PSR932" s="477"/>
      <c r="PSS932" s="477"/>
      <c r="PST932" s="477"/>
      <c r="PSU932" s="477"/>
      <c r="PSV932" s="477"/>
      <c r="PSW932" s="477"/>
      <c r="PSX932" s="477"/>
      <c r="PSY932" s="477"/>
      <c r="PSZ932" s="477"/>
      <c r="PTA932" s="477"/>
      <c r="PTB932" s="477"/>
      <c r="PTC932" s="477"/>
      <c r="PTD932" s="477"/>
      <c r="PTE932" s="477"/>
      <c r="PTF932" s="477"/>
      <c r="PTG932" s="477"/>
      <c r="PTH932" s="477"/>
      <c r="PTI932" s="477"/>
      <c r="PTJ932" s="477"/>
      <c r="PTK932" s="477"/>
      <c r="PTL932" s="477"/>
      <c r="PTM932" s="477"/>
      <c r="PTN932" s="477"/>
      <c r="PTO932" s="477"/>
      <c r="PTP932" s="477"/>
      <c r="PTQ932" s="477"/>
      <c r="PTR932" s="477"/>
      <c r="PTS932" s="477"/>
      <c r="PTT932" s="477"/>
      <c r="PTU932" s="477"/>
      <c r="PTV932" s="477"/>
      <c r="PTW932" s="477"/>
      <c r="PTX932" s="477"/>
      <c r="PTY932" s="477"/>
      <c r="PTZ932" s="477"/>
      <c r="PUA932" s="477"/>
      <c r="PUB932" s="477"/>
      <c r="PUC932" s="477"/>
      <c r="PUD932" s="477"/>
      <c r="PUE932" s="477"/>
      <c r="PUF932" s="477"/>
      <c r="PUG932" s="477"/>
      <c r="PUH932" s="477"/>
      <c r="PUI932" s="477"/>
      <c r="PUJ932" s="477"/>
      <c r="PUK932" s="477"/>
      <c r="PUL932" s="477"/>
      <c r="PUM932" s="477"/>
      <c r="PUN932" s="477"/>
      <c r="PUO932" s="477"/>
      <c r="PUP932" s="477"/>
      <c r="PUQ932" s="477"/>
      <c r="PUR932" s="477"/>
      <c r="PUS932" s="477"/>
      <c r="PUT932" s="477"/>
      <c r="PUU932" s="477"/>
      <c r="PUV932" s="477"/>
      <c r="PUW932" s="477"/>
      <c r="PUX932" s="477"/>
      <c r="PUY932" s="477"/>
      <c r="PUZ932" s="477"/>
      <c r="PVA932" s="477"/>
      <c r="PVB932" s="477"/>
      <c r="PVC932" s="477"/>
      <c r="PVD932" s="477"/>
      <c r="PVE932" s="477"/>
      <c r="PVF932" s="477"/>
      <c r="PVG932" s="477"/>
      <c r="PVH932" s="477"/>
      <c r="PVI932" s="477"/>
      <c r="PVJ932" s="477"/>
      <c r="PVK932" s="477"/>
      <c r="PVL932" s="477"/>
      <c r="PVM932" s="477"/>
      <c r="PVN932" s="477"/>
      <c r="PVO932" s="477"/>
      <c r="PVP932" s="477"/>
      <c r="PVQ932" s="477"/>
      <c r="PVR932" s="477"/>
      <c r="PVS932" s="477"/>
      <c r="PVT932" s="477"/>
      <c r="PVU932" s="477"/>
      <c r="PVV932" s="477"/>
      <c r="PVW932" s="477"/>
      <c r="PVX932" s="477"/>
      <c r="PVY932" s="477"/>
      <c r="PVZ932" s="477"/>
      <c r="PWA932" s="477"/>
      <c r="PWB932" s="477"/>
      <c r="PWC932" s="477"/>
      <c r="PWD932" s="477"/>
      <c r="PWE932" s="477"/>
      <c r="PWF932" s="477"/>
      <c r="PWG932" s="477"/>
      <c r="PWH932" s="477"/>
      <c r="PWI932" s="477"/>
      <c r="PWJ932" s="477"/>
      <c r="PWK932" s="477"/>
      <c r="PWL932" s="477"/>
      <c r="PWM932" s="477"/>
      <c r="PWN932" s="477"/>
      <c r="PWO932" s="477"/>
      <c r="PWP932" s="477"/>
      <c r="PWQ932" s="477"/>
      <c r="PWR932" s="477"/>
      <c r="PWS932" s="477"/>
      <c r="PWT932" s="477"/>
      <c r="PWU932" s="477"/>
      <c r="PWV932" s="477"/>
      <c r="PWW932" s="477"/>
      <c r="PWX932" s="477"/>
      <c r="PWY932" s="477"/>
      <c r="PWZ932" s="477"/>
      <c r="PXA932" s="477"/>
      <c r="PXB932" s="477"/>
      <c r="PXC932" s="477"/>
      <c r="PXD932" s="477"/>
      <c r="PXE932" s="477"/>
      <c r="PXF932" s="477"/>
      <c r="PXG932" s="477"/>
      <c r="PXH932" s="477"/>
      <c r="PXI932" s="477"/>
      <c r="PXJ932" s="477"/>
      <c r="PXK932" s="477"/>
      <c r="PXL932" s="477"/>
      <c r="PXM932" s="477"/>
      <c r="PXN932" s="477"/>
      <c r="PXO932" s="477"/>
      <c r="PXP932" s="477"/>
      <c r="PXQ932" s="477"/>
      <c r="PXR932" s="477"/>
      <c r="PXS932" s="477"/>
      <c r="PXT932" s="477"/>
      <c r="PXU932" s="477"/>
      <c r="PXV932" s="477"/>
      <c r="PXW932" s="477"/>
      <c r="PXX932" s="477"/>
      <c r="PXY932" s="477"/>
      <c r="PXZ932" s="477"/>
      <c r="PYA932" s="477"/>
      <c r="PYB932" s="477"/>
      <c r="PYC932" s="477"/>
      <c r="PYD932" s="477"/>
      <c r="PYE932" s="477"/>
      <c r="PYF932" s="477"/>
      <c r="PYG932" s="477"/>
      <c r="PYH932" s="477"/>
      <c r="PYI932" s="477"/>
      <c r="PYJ932" s="477"/>
      <c r="PYK932" s="477"/>
      <c r="PYL932" s="477"/>
      <c r="PYM932" s="477"/>
      <c r="PYN932" s="477"/>
      <c r="PYO932" s="477"/>
      <c r="PYP932" s="477"/>
      <c r="PYQ932" s="477"/>
      <c r="PYR932" s="477"/>
      <c r="PYS932" s="477"/>
      <c r="PYT932" s="477"/>
      <c r="PYU932" s="477"/>
      <c r="PYV932" s="477"/>
      <c r="PYW932" s="477"/>
      <c r="PYX932" s="477"/>
      <c r="PYY932" s="477"/>
      <c r="PYZ932" s="477"/>
      <c r="PZA932" s="477"/>
      <c r="PZB932" s="477"/>
      <c r="PZC932" s="477"/>
      <c r="PZD932" s="477"/>
      <c r="PZE932" s="477"/>
      <c r="PZF932" s="477"/>
      <c r="PZG932" s="477"/>
      <c r="PZH932" s="477"/>
      <c r="PZI932" s="477"/>
      <c r="PZJ932" s="477"/>
      <c r="PZK932" s="477"/>
      <c r="PZL932" s="477"/>
      <c r="PZM932" s="477"/>
      <c r="PZN932" s="477"/>
      <c r="PZO932" s="477"/>
      <c r="PZP932" s="477"/>
      <c r="PZQ932" s="477"/>
      <c r="PZR932" s="477"/>
      <c r="PZS932" s="477"/>
      <c r="PZT932" s="477"/>
      <c r="PZU932" s="477"/>
      <c r="PZV932" s="477"/>
      <c r="PZW932" s="477"/>
      <c r="PZX932" s="477"/>
      <c r="PZY932" s="477"/>
      <c r="PZZ932" s="477"/>
      <c r="QAA932" s="477"/>
      <c r="QAB932" s="477"/>
      <c r="QAC932" s="477"/>
      <c r="QAD932" s="477"/>
      <c r="QAE932" s="477"/>
      <c r="QAF932" s="477"/>
      <c r="QAG932" s="477"/>
      <c r="QAH932" s="477"/>
      <c r="QAI932" s="477"/>
      <c r="QAJ932" s="477"/>
      <c r="QAK932" s="477"/>
      <c r="QAL932" s="477"/>
      <c r="QAM932" s="477"/>
      <c r="QAN932" s="477"/>
      <c r="QAO932" s="477"/>
      <c r="QAP932" s="477"/>
      <c r="QAQ932" s="477"/>
      <c r="QAR932" s="477"/>
      <c r="QAS932" s="477"/>
      <c r="QAT932" s="477"/>
      <c r="QAU932" s="477"/>
      <c r="QAV932" s="477"/>
      <c r="QAW932" s="477"/>
      <c r="QAX932" s="477"/>
      <c r="QAY932" s="477"/>
      <c r="QAZ932" s="477"/>
      <c r="QBA932" s="477"/>
      <c r="QBB932" s="477"/>
      <c r="QBC932" s="477"/>
      <c r="QBD932" s="477"/>
      <c r="QBE932" s="477"/>
      <c r="QBF932" s="477"/>
      <c r="QBG932" s="477"/>
      <c r="QBH932" s="477"/>
      <c r="QBI932" s="477"/>
      <c r="QBJ932" s="477"/>
      <c r="QBK932" s="477"/>
      <c r="QBL932" s="477"/>
      <c r="QBM932" s="477"/>
      <c r="QBN932" s="477"/>
      <c r="QBO932" s="477"/>
      <c r="QBP932" s="477"/>
      <c r="QBQ932" s="477"/>
      <c r="QBR932" s="477"/>
      <c r="QBS932" s="477"/>
      <c r="QBT932" s="477"/>
      <c r="QBU932" s="477"/>
      <c r="QBV932" s="477"/>
      <c r="QBW932" s="477"/>
      <c r="QBX932" s="477"/>
      <c r="QBY932" s="477"/>
      <c r="QBZ932" s="477"/>
      <c r="QCA932" s="477"/>
      <c r="QCB932" s="477"/>
      <c r="QCC932" s="477"/>
      <c r="QCD932" s="477"/>
      <c r="QCE932" s="477"/>
      <c r="QCF932" s="477"/>
      <c r="QCG932" s="477"/>
      <c r="QCH932" s="477"/>
      <c r="QCI932" s="477"/>
      <c r="QCJ932" s="477"/>
      <c r="QCK932" s="477"/>
      <c r="QCL932" s="477"/>
      <c r="QCM932" s="477"/>
      <c r="QCN932" s="477"/>
      <c r="QCO932" s="477"/>
      <c r="QCP932" s="477"/>
      <c r="QCQ932" s="477"/>
      <c r="QCR932" s="477"/>
      <c r="QCS932" s="477"/>
      <c r="QCT932" s="477"/>
      <c r="QCU932" s="477"/>
      <c r="QCV932" s="477"/>
      <c r="QCW932" s="477"/>
      <c r="QCX932" s="477"/>
      <c r="QCY932" s="477"/>
      <c r="QCZ932" s="477"/>
      <c r="QDA932" s="477"/>
      <c r="QDB932" s="477"/>
      <c r="QDC932" s="477"/>
      <c r="QDD932" s="477"/>
      <c r="QDE932" s="477"/>
      <c r="QDF932" s="477"/>
      <c r="QDG932" s="477"/>
      <c r="QDH932" s="477"/>
      <c r="QDI932" s="477"/>
      <c r="QDJ932" s="477"/>
      <c r="QDK932" s="477"/>
      <c r="QDL932" s="477"/>
      <c r="QDM932" s="477"/>
      <c r="QDN932" s="477"/>
      <c r="QDO932" s="477"/>
      <c r="QDP932" s="477"/>
      <c r="QDQ932" s="477"/>
      <c r="QDR932" s="477"/>
      <c r="QDS932" s="477"/>
      <c r="QDT932" s="477"/>
      <c r="QDU932" s="477"/>
      <c r="QDV932" s="477"/>
      <c r="QDW932" s="477"/>
      <c r="QDX932" s="477"/>
      <c r="QDY932" s="477"/>
      <c r="QDZ932" s="477"/>
      <c r="QEA932" s="477"/>
      <c r="QEB932" s="477"/>
      <c r="QEC932" s="477"/>
      <c r="QED932" s="477"/>
      <c r="QEE932" s="477"/>
      <c r="QEF932" s="477"/>
      <c r="QEG932" s="477"/>
      <c r="QEH932" s="477"/>
      <c r="QEI932" s="477"/>
      <c r="QEJ932" s="477"/>
      <c r="QEK932" s="477"/>
      <c r="QEL932" s="477"/>
      <c r="QEM932" s="477"/>
      <c r="QEN932" s="477"/>
      <c r="QEO932" s="477"/>
      <c r="QEP932" s="477"/>
      <c r="QEQ932" s="477"/>
      <c r="QER932" s="477"/>
      <c r="QES932" s="477"/>
      <c r="QET932" s="477"/>
      <c r="QEU932" s="477"/>
      <c r="QEV932" s="477"/>
      <c r="QEW932" s="477"/>
      <c r="QEX932" s="477"/>
      <c r="QEY932" s="477"/>
      <c r="QEZ932" s="477"/>
      <c r="QFA932" s="477"/>
      <c r="QFB932" s="477"/>
      <c r="QFC932" s="477"/>
      <c r="QFD932" s="477"/>
      <c r="QFE932" s="477"/>
      <c r="QFF932" s="477"/>
      <c r="QFG932" s="477"/>
      <c r="QFH932" s="477"/>
      <c r="QFI932" s="477"/>
      <c r="QFJ932" s="477"/>
      <c r="QFK932" s="477"/>
      <c r="QFL932" s="477"/>
      <c r="QFM932" s="477"/>
      <c r="QFN932" s="477"/>
      <c r="QFO932" s="477"/>
      <c r="QFP932" s="477"/>
      <c r="QFQ932" s="477"/>
      <c r="QFR932" s="477"/>
      <c r="QFS932" s="477"/>
      <c r="QFT932" s="477"/>
      <c r="QFU932" s="477"/>
      <c r="QFV932" s="477"/>
      <c r="QFW932" s="477"/>
      <c r="QFX932" s="477"/>
      <c r="QFY932" s="477"/>
      <c r="QFZ932" s="477"/>
      <c r="QGA932" s="477"/>
      <c r="QGB932" s="477"/>
      <c r="QGC932" s="477"/>
      <c r="QGD932" s="477"/>
      <c r="QGE932" s="477"/>
      <c r="QGF932" s="477"/>
      <c r="QGG932" s="477"/>
      <c r="QGH932" s="477"/>
      <c r="QGI932" s="477"/>
      <c r="QGJ932" s="477"/>
      <c r="QGK932" s="477"/>
      <c r="QGL932" s="477"/>
      <c r="QGM932" s="477"/>
      <c r="QGN932" s="477"/>
      <c r="QGO932" s="477"/>
      <c r="QGP932" s="477"/>
      <c r="QGQ932" s="477"/>
      <c r="QGR932" s="477"/>
      <c r="QGS932" s="477"/>
      <c r="QGT932" s="477"/>
      <c r="QGU932" s="477"/>
      <c r="QGV932" s="477"/>
      <c r="QGW932" s="477"/>
      <c r="QGX932" s="477"/>
      <c r="QGY932" s="477"/>
      <c r="QGZ932" s="477"/>
      <c r="QHA932" s="477"/>
      <c r="QHB932" s="477"/>
      <c r="QHC932" s="477"/>
      <c r="QHD932" s="477"/>
      <c r="QHE932" s="477"/>
      <c r="QHF932" s="477"/>
      <c r="QHG932" s="477"/>
      <c r="QHH932" s="477"/>
      <c r="QHI932" s="477"/>
      <c r="QHJ932" s="477"/>
      <c r="QHK932" s="477"/>
      <c r="QHL932" s="477"/>
      <c r="QHM932" s="477"/>
      <c r="QHN932" s="477"/>
      <c r="QHO932" s="477"/>
      <c r="QHP932" s="477"/>
      <c r="QHQ932" s="477"/>
      <c r="QHR932" s="477"/>
      <c r="QHS932" s="477"/>
      <c r="QHT932" s="477"/>
      <c r="QHU932" s="477"/>
      <c r="QHV932" s="477"/>
      <c r="QHW932" s="477"/>
      <c r="QHX932" s="477"/>
      <c r="QHY932" s="477"/>
      <c r="QHZ932" s="477"/>
      <c r="QIA932" s="477"/>
      <c r="QIB932" s="477"/>
      <c r="QIC932" s="477"/>
      <c r="QID932" s="477"/>
      <c r="QIE932" s="477"/>
      <c r="QIF932" s="477"/>
      <c r="QIG932" s="477"/>
      <c r="QIH932" s="477"/>
      <c r="QII932" s="477"/>
      <c r="QIJ932" s="477"/>
      <c r="QIK932" s="477"/>
      <c r="QIL932" s="477"/>
      <c r="QIM932" s="477"/>
      <c r="QIN932" s="477"/>
      <c r="QIO932" s="477"/>
      <c r="QIP932" s="477"/>
      <c r="QIQ932" s="477"/>
      <c r="QIR932" s="477"/>
      <c r="QIS932" s="477"/>
      <c r="QIT932" s="477"/>
      <c r="QIU932" s="477"/>
      <c r="QIV932" s="477"/>
      <c r="QIW932" s="477"/>
      <c r="QIX932" s="477"/>
      <c r="QIY932" s="477"/>
      <c r="QIZ932" s="477"/>
      <c r="QJA932" s="477"/>
      <c r="QJB932" s="477"/>
      <c r="QJC932" s="477"/>
      <c r="QJD932" s="477"/>
      <c r="QJE932" s="477"/>
      <c r="QJF932" s="477"/>
      <c r="QJG932" s="477"/>
      <c r="QJH932" s="477"/>
      <c r="QJI932" s="477"/>
      <c r="QJJ932" s="477"/>
      <c r="QJK932" s="477"/>
      <c r="QJL932" s="477"/>
      <c r="QJM932" s="477"/>
      <c r="QJN932" s="477"/>
      <c r="QJO932" s="477"/>
      <c r="QJP932" s="477"/>
      <c r="QJQ932" s="477"/>
      <c r="QJR932" s="477"/>
      <c r="QJS932" s="477"/>
      <c r="QJT932" s="477"/>
      <c r="QJU932" s="477"/>
      <c r="QJV932" s="477"/>
      <c r="QJW932" s="477"/>
      <c r="QJX932" s="477"/>
      <c r="QJY932" s="477"/>
      <c r="QJZ932" s="477"/>
      <c r="QKA932" s="477"/>
      <c r="QKB932" s="477"/>
      <c r="QKC932" s="477"/>
      <c r="QKD932" s="477"/>
      <c r="QKE932" s="477"/>
      <c r="QKF932" s="477"/>
      <c r="QKG932" s="477"/>
      <c r="QKH932" s="477"/>
      <c r="QKI932" s="477"/>
      <c r="QKJ932" s="477"/>
      <c r="QKK932" s="477"/>
      <c r="QKL932" s="477"/>
      <c r="QKM932" s="477"/>
      <c r="QKN932" s="477"/>
      <c r="QKO932" s="477"/>
      <c r="QKP932" s="477"/>
      <c r="QKQ932" s="477"/>
      <c r="QKR932" s="477"/>
      <c r="QKS932" s="477"/>
      <c r="QKT932" s="477"/>
      <c r="QKU932" s="477"/>
      <c r="QKV932" s="477"/>
      <c r="QKW932" s="477"/>
      <c r="QKX932" s="477"/>
      <c r="QKY932" s="477"/>
      <c r="QKZ932" s="477"/>
      <c r="QLA932" s="477"/>
      <c r="QLB932" s="477"/>
      <c r="QLC932" s="477"/>
      <c r="QLD932" s="477"/>
      <c r="QLE932" s="477"/>
      <c r="QLF932" s="477"/>
      <c r="QLG932" s="477"/>
      <c r="QLH932" s="477"/>
      <c r="QLI932" s="477"/>
      <c r="QLJ932" s="477"/>
      <c r="QLK932" s="477"/>
      <c r="QLL932" s="477"/>
      <c r="QLM932" s="477"/>
      <c r="QLN932" s="477"/>
      <c r="QLO932" s="477"/>
      <c r="QLP932" s="477"/>
      <c r="QLQ932" s="477"/>
      <c r="QLR932" s="477"/>
      <c r="QLS932" s="477"/>
      <c r="QLT932" s="477"/>
      <c r="QLU932" s="477"/>
      <c r="QLV932" s="477"/>
      <c r="QLW932" s="477"/>
      <c r="QLX932" s="477"/>
      <c r="QLY932" s="477"/>
      <c r="QLZ932" s="477"/>
      <c r="QMA932" s="477"/>
      <c r="QMB932" s="477"/>
      <c r="QMC932" s="477"/>
      <c r="QMD932" s="477"/>
      <c r="QME932" s="477"/>
      <c r="QMF932" s="477"/>
      <c r="QMG932" s="477"/>
      <c r="QMH932" s="477"/>
      <c r="QMI932" s="477"/>
      <c r="QMJ932" s="477"/>
      <c r="QMK932" s="477"/>
      <c r="QML932" s="477"/>
      <c r="QMM932" s="477"/>
      <c r="QMN932" s="477"/>
      <c r="QMO932" s="477"/>
      <c r="QMP932" s="477"/>
      <c r="QMQ932" s="477"/>
      <c r="QMR932" s="477"/>
      <c r="QMS932" s="477"/>
      <c r="QMT932" s="477"/>
      <c r="QMU932" s="477"/>
      <c r="QMV932" s="477"/>
      <c r="QMW932" s="477"/>
      <c r="QMX932" s="477"/>
      <c r="QMY932" s="477"/>
      <c r="QMZ932" s="477"/>
      <c r="QNA932" s="477"/>
      <c r="QNB932" s="477"/>
      <c r="QNC932" s="477"/>
      <c r="QND932" s="477"/>
      <c r="QNE932" s="477"/>
      <c r="QNF932" s="477"/>
      <c r="QNG932" s="477"/>
      <c r="QNH932" s="477"/>
      <c r="QNI932" s="477"/>
      <c r="QNJ932" s="477"/>
      <c r="QNK932" s="477"/>
      <c r="QNL932" s="477"/>
      <c r="QNM932" s="477"/>
      <c r="QNN932" s="477"/>
      <c r="QNO932" s="477"/>
      <c r="QNP932" s="477"/>
      <c r="QNQ932" s="477"/>
      <c r="QNR932" s="477"/>
      <c r="QNS932" s="477"/>
      <c r="QNT932" s="477"/>
      <c r="QNU932" s="477"/>
      <c r="QNV932" s="477"/>
      <c r="QNW932" s="477"/>
      <c r="QNX932" s="477"/>
      <c r="QNY932" s="477"/>
      <c r="QNZ932" s="477"/>
      <c r="QOA932" s="477"/>
      <c r="QOB932" s="477"/>
      <c r="QOC932" s="477"/>
      <c r="QOD932" s="477"/>
      <c r="QOE932" s="477"/>
      <c r="QOF932" s="477"/>
      <c r="QOG932" s="477"/>
      <c r="QOH932" s="477"/>
      <c r="QOI932" s="477"/>
      <c r="QOJ932" s="477"/>
      <c r="QOK932" s="477"/>
      <c r="QOL932" s="477"/>
      <c r="QOM932" s="477"/>
      <c r="QON932" s="477"/>
      <c r="QOO932" s="477"/>
      <c r="QOP932" s="477"/>
      <c r="QOQ932" s="477"/>
      <c r="QOR932" s="477"/>
      <c r="QOS932" s="477"/>
      <c r="QOT932" s="477"/>
      <c r="QOU932" s="477"/>
      <c r="QOV932" s="477"/>
      <c r="QOW932" s="477"/>
      <c r="QOX932" s="477"/>
      <c r="QOY932" s="477"/>
      <c r="QOZ932" s="477"/>
      <c r="QPA932" s="477"/>
      <c r="QPB932" s="477"/>
      <c r="QPC932" s="477"/>
      <c r="QPD932" s="477"/>
      <c r="QPE932" s="477"/>
      <c r="QPF932" s="477"/>
      <c r="QPG932" s="477"/>
      <c r="QPH932" s="477"/>
      <c r="QPI932" s="477"/>
      <c r="QPJ932" s="477"/>
      <c r="QPK932" s="477"/>
      <c r="QPL932" s="477"/>
      <c r="QPM932" s="477"/>
      <c r="QPN932" s="477"/>
      <c r="QPO932" s="477"/>
      <c r="QPP932" s="477"/>
      <c r="QPQ932" s="477"/>
      <c r="QPR932" s="477"/>
      <c r="QPS932" s="477"/>
      <c r="QPT932" s="477"/>
      <c r="QPU932" s="477"/>
      <c r="QPV932" s="477"/>
      <c r="QPW932" s="477"/>
      <c r="QPX932" s="477"/>
      <c r="QPY932" s="477"/>
      <c r="QPZ932" s="477"/>
      <c r="QQA932" s="477"/>
      <c r="QQB932" s="477"/>
      <c r="QQC932" s="477"/>
      <c r="QQD932" s="477"/>
      <c r="QQE932" s="477"/>
      <c r="QQF932" s="477"/>
      <c r="QQG932" s="477"/>
      <c r="QQH932" s="477"/>
      <c r="QQI932" s="477"/>
      <c r="QQJ932" s="477"/>
      <c r="QQK932" s="477"/>
      <c r="QQL932" s="477"/>
      <c r="QQM932" s="477"/>
      <c r="QQN932" s="477"/>
      <c r="QQO932" s="477"/>
      <c r="QQP932" s="477"/>
      <c r="QQQ932" s="477"/>
      <c r="QQR932" s="477"/>
      <c r="QQS932" s="477"/>
      <c r="QQT932" s="477"/>
      <c r="QQU932" s="477"/>
      <c r="QQV932" s="477"/>
      <c r="QQW932" s="477"/>
      <c r="QQX932" s="477"/>
      <c r="QQY932" s="477"/>
      <c r="QQZ932" s="477"/>
      <c r="QRA932" s="477"/>
      <c r="QRB932" s="477"/>
      <c r="QRC932" s="477"/>
      <c r="QRD932" s="477"/>
      <c r="QRE932" s="477"/>
      <c r="QRF932" s="477"/>
      <c r="QRG932" s="477"/>
      <c r="QRH932" s="477"/>
      <c r="QRI932" s="477"/>
      <c r="QRJ932" s="477"/>
      <c r="QRK932" s="477"/>
      <c r="QRL932" s="477"/>
      <c r="QRM932" s="477"/>
      <c r="QRN932" s="477"/>
      <c r="QRO932" s="477"/>
      <c r="QRP932" s="477"/>
      <c r="QRQ932" s="477"/>
      <c r="QRR932" s="477"/>
      <c r="QRS932" s="477"/>
      <c r="QRT932" s="477"/>
      <c r="QRU932" s="477"/>
      <c r="QRV932" s="477"/>
      <c r="QRW932" s="477"/>
      <c r="QRX932" s="477"/>
      <c r="QRY932" s="477"/>
      <c r="QRZ932" s="477"/>
      <c r="QSA932" s="477"/>
      <c r="QSB932" s="477"/>
      <c r="QSC932" s="477"/>
      <c r="QSD932" s="477"/>
      <c r="QSE932" s="477"/>
      <c r="QSF932" s="477"/>
      <c r="QSG932" s="477"/>
      <c r="QSH932" s="477"/>
      <c r="QSI932" s="477"/>
      <c r="QSJ932" s="477"/>
      <c r="QSK932" s="477"/>
      <c r="QSL932" s="477"/>
      <c r="QSM932" s="477"/>
      <c r="QSN932" s="477"/>
      <c r="QSO932" s="477"/>
      <c r="QSP932" s="477"/>
      <c r="QSQ932" s="477"/>
      <c r="QSR932" s="477"/>
      <c r="QSS932" s="477"/>
      <c r="QST932" s="477"/>
      <c r="QSU932" s="477"/>
      <c r="QSV932" s="477"/>
      <c r="QSW932" s="477"/>
      <c r="QSX932" s="477"/>
      <c r="QSY932" s="477"/>
      <c r="QSZ932" s="477"/>
      <c r="QTA932" s="477"/>
      <c r="QTB932" s="477"/>
      <c r="QTC932" s="477"/>
      <c r="QTD932" s="477"/>
      <c r="QTE932" s="477"/>
      <c r="QTF932" s="477"/>
      <c r="QTG932" s="477"/>
      <c r="QTH932" s="477"/>
      <c r="QTI932" s="477"/>
      <c r="QTJ932" s="477"/>
      <c r="QTK932" s="477"/>
      <c r="QTL932" s="477"/>
      <c r="QTM932" s="477"/>
      <c r="QTN932" s="477"/>
      <c r="QTO932" s="477"/>
      <c r="QTP932" s="477"/>
      <c r="QTQ932" s="477"/>
      <c r="QTR932" s="477"/>
      <c r="QTS932" s="477"/>
      <c r="QTT932" s="477"/>
      <c r="QTU932" s="477"/>
      <c r="QTV932" s="477"/>
      <c r="QTW932" s="477"/>
      <c r="QTX932" s="477"/>
      <c r="QTY932" s="477"/>
      <c r="QTZ932" s="477"/>
      <c r="QUA932" s="477"/>
      <c r="QUB932" s="477"/>
      <c r="QUC932" s="477"/>
      <c r="QUD932" s="477"/>
      <c r="QUE932" s="477"/>
      <c r="QUF932" s="477"/>
      <c r="QUG932" s="477"/>
      <c r="QUH932" s="477"/>
      <c r="QUI932" s="477"/>
      <c r="QUJ932" s="477"/>
      <c r="QUK932" s="477"/>
      <c r="QUL932" s="477"/>
      <c r="QUM932" s="477"/>
      <c r="QUN932" s="477"/>
      <c r="QUO932" s="477"/>
      <c r="QUP932" s="477"/>
      <c r="QUQ932" s="477"/>
      <c r="QUR932" s="477"/>
      <c r="QUS932" s="477"/>
      <c r="QUT932" s="477"/>
      <c r="QUU932" s="477"/>
      <c r="QUV932" s="477"/>
      <c r="QUW932" s="477"/>
      <c r="QUX932" s="477"/>
      <c r="QUY932" s="477"/>
      <c r="QUZ932" s="477"/>
      <c r="QVA932" s="477"/>
      <c r="QVB932" s="477"/>
      <c r="QVC932" s="477"/>
      <c r="QVD932" s="477"/>
      <c r="QVE932" s="477"/>
      <c r="QVF932" s="477"/>
      <c r="QVG932" s="477"/>
      <c r="QVH932" s="477"/>
      <c r="QVI932" s="477"/>
      <c r="QVJ932" s="477"/>
      <c r="QVK932" s="477"/>
      <c r="QVL932" s="477"/>
      <c r="QVM932" s="477"/>
      <c r="QVN932" s="477"/>
      <c r="QVO932" s="477"/>
      <c r="QVP932" s="477"/>
      <c r="QVQ932" s="477"/>
      <c r="QVR932" s="477"/>
      <c r="QVS932" s="477"/>
      <c r="QVT932" s="477"/>
      <c r="QVU932" s="477"/>
      <c r="QVV932" s="477"/>
      <c r="QVW932" s="477"/>
      <c r="QVX932" s="477"/>
      <c r="QVY932" s="477"/>
      <c r="QVZ932" s="477"/>
      <c r="QWA932" s="477"/>
      <c r="QWB932" s="477"/>
      <c r="QWC932" s="477"/>
      <c r="QWD932" s="477"/>
      <c r="QWE932" s="477"/>
      <c r="QWF932" s="477"/>
      <c r="QWG932" s="477"/>
      <c r="QWH932" s="477"/>
      <c r="QWI932" s="477"/>
      <c r="QWJ932" s="477"/>
      <c r="QWK932" s="477"/>
      <c r="QWL932" s="477"/>
      <c r="QWM932" s="477"/>
      <c r="QWN932" s="477"/>
      <c r="QWO932" s="477"/>
      <c r="QWP932" s="477"/>
      <c r="QWQ932" s="477"/>
      <c r="QWR932" s="477"/>
      <c r="QWS932" s="477"/>
      <c r="QWT932" s="477"/>
      <c r="QWU932" s="477"/>
      <c r="QWV932" s="477"/>
      <c r="QWW932" s="477"/>
      <c r="QWX932" s="477"/>
      <c r="QWY932" s="477"/>
      <c r="QWZ932" s="477"/>
      <c r="QXA932" s="477"/>
      <c r="QXB932" s="477"/>
      <c r="QXC932" s="477"/>
      <c r="QXD932" s="477"/>
      <c r="QXE932" s="477"/>
      <c r="QXF932" s="477"/>
      <c r="QXG932" s="477"/>
      <c r="QXH932" s="477"/>
      <c r="QXI932" s="477"/>
      <c r="QXJ932" s="477"/>
      <c r="QXK932" s="477"/>
      <c r="QXL932" s="477"/>
      <c r="QXM932" s="477"/>
      <c r="QXN932" s="477"/>
      <c r="QXO932" s="477"/>
      <c r="QXP932" s="477"/>
      <c r="QXQ932" s="477"/>
      <c r="QXR932" s="477"/>
      <c r="QXS932" s="477"/>
      <c r="QXT932" s="477"/>
      <c r="QXU932" s="477"/>
      <c r="QXV932" s="477"/>
      <c r="QXW932" s="477"/>
      <c r="QXX932" s="477"/>
      <c r="QXY932" s="477"/>
      <c r="QXZ932" s="477"/>
      <c r="QYA932" s="477"/>
      <c r="QYB932" s="477"/>
      <c r="QYC932" s="477"/>
      <c r="QYD932" s="477"/>
      <c r="QYE932" s="477"/>
      <c r="QYF932" s="477"/>
      <c r="QYG932" s="477"/>
      <c r="QYH932" s="477"/>
      <c r="QYI932" s="477"/>
      <c r="QYJ932" s="477"/>
      <c r="QYK932" s="477"/>
      <c r="QYL932" s="477"/>
      <c r="QYM932" s="477"/>
      <c r="QYN932" s="477"/>
      <c r="QYO932" s="477"/>
      <c r="QYP932" s="477"/>
      <c r="QYQ932" s="477"/>
      <c r="QYR932" s="477"/>
      <c r="QYS932" s="477"/>
      <c r="QYT932" s="477"/>
      <c r="QYU932" s="477"/>
      <c r="QYV932" s="477"/>
      <c r="QYW932" s="477"/>
      <c r="QYX932" s="477"/>
      <c r="QYY932" s="477"/>
      <c r="QYZ932" s="477"/>
      <c r="QZA932" s="477"/>
      <c r="QZB932" s="477"/>
      <c r="QZC932" s="477"/>
      <c r="QZD932" s="477"/>
      <c r="QZE932" s="477"/>
      <c r="QZF932" s="477"/>
      <c r="QZG932" s="477"/>
      <c r="QZH932" s="477"/>
      <c r="QZI932" s="477"/>
      <c r="QZJ932" s="477"/>
      <c r="QZK932" s="477"/>
      <c r="QZL932" s="477"/>
      <c r="QZM932" s="477"/>
      <c r="QZN932" s="477"/>
      <c r="QZO932" s="477"/>
      <c r="QZP932" s="477"/>
      <c r="QZQ932" s="477"/>
      <c r="QZR932" s="477"/>
      <c r="QZS932" s="477"/>
      <c r="QZT932" s="477"/>
      <c r="QZU932" s="477"/>
      <c r="QZV932" s="477"/>
      <c r="QZW932" s="477"/>
      <c r="QZX932" s="477"/>
      <c r="QZY932" s="477"/>
      <c r="QZZ932" s="477"/>
      <c r="RAA932" s="477"/>
      <c r="RAB932" s="477"/>
      <c r="RAC932" s="477"/>
      <c r="RAD932" s="477"/>
      <c r="RAE932" s="477"/>
      <c r="RAF932" s="477"/>
      <c r="RAG932" s="477"/>
      <c r="RAH932" s="477"/>
      <c r="RAI932" s="477"/>
      <c r="RAJ932" s="477"/>
      <c r="RAK932" s="477"/>
      <c r="RAL932" s="477"/>
      <c r="RAM932" s="477"/>
      <c r="RAN932" s="477"/>
      <c r="RAO932" s="477"/>
      <c r="RAP932" s="477"/>
      <c r="RAQ932" s="477"/>
      <c r="RAR932" s="477"/>
      <c r="RAS932" s="477"/>
      <c r="RAT932" s="477"/>
      <c r="RAU932" s="477"/>
      <c r="RAV932" s="477"/>
      <c r="RAW932" s="477"/>
      <c r="RAX932" s="477"/>
      <c r="RAY932" s="477"/>
      <c r="RAZ932" s="477"/>
      <c r="RBA932" s="477"/>
      <c r="RBB932" s="477"/>
      <c r="RBC932" s="477"/>
      <c r="RBD932" s="477"/>
      <c r="RBE932" s="477"/>
      <c r="RBF932" s="477"/>
      <c r="RBG932" s="477"/>
      <c r="RBH932" s="477"/>
      <c r="RBI932" s="477"/>
      <c r="RBJ932" s="477"/>
      <c r="RBK932" s="477"/>
      <c r="RBL932" s="477"/>
      <c r="RBM932" s="477"/>
      <c r="RBN932" s="477"/>
      <c r="RBO932" s="477"/>
      <c r="RBP932" s="477"/>
      <c r="RBQ932" s="477"/>
      <c r="RBR932" s="477"/>
      <c r="RBS932" s="477"/>
      <c r="RBT932" s="477"/>
      <c r="RBU932" s="477"/>
      <c r="RBV932" s="477"/>
      <c r="RBW932" s="477"/>
      <c r="RBX932" s="477"/>
      <c r="RBY932" s="477"/>
      <c r="RBZ932" s="477"/>
      <c r="RCA932" s="477"/>
      <c r="RCB932" s="477"/>
      <c r="RCC932" s="477"/>
      <c r="RCD932" s="477"/>
      <c r="RCE932" s="477"/>
      <c r="RCF932" s="477"/>
      <c r="RCG932" s="477"/>
      <c r="RCH932" s="477"/>
      <c r="RCI932" s="477"/>
      <c r="RCJ932" s="477"/>
      <c r="RCK932" s="477"/>
      <c r="RCL932" s="477"/>
      <c r="RCM932" s="477"/>
      <c r="RCN932" s="477"/>
      <c r="RCO932" s="477"/>
      <c r="RCP932" s="477"/>
      <c r="RCQ932" s="477"/>
      <c r="RCR932" s="477"/>
      <c r="RCS932" s="477"/>
      <c r="RCT932" s="477"/>
      <c r="RCU932" s="477"/>
      <c r="RCV932" s="477"/>
      <c r="RCW932" s="477"/>
      <c r="RCX932" s="477"/>
      <c r="RCY932" s="477"/>
      <c r="RCZ932" s="477"/>
      <c r="RDA932" s="477"/>
      <c r="RDB932" s="477"/>
      <c r="RDC932" s="477"/>
      <c r="RDD932" s="477"/>
      <c r="RDE932" s="477"/>
      <c r="RDF932" s="477"/>
      <c r="RDG932" s="477"/>
      <c r="RDH932" s="477"/>
      <c r="RDI932" s="477"/>
      <c r="RDJ932" s="477"/>
      <c r="RDK932" s="477"/>
      <c r="RDL932" s="477"/>
      <c r="RDM932" s="477"/>
      <c r="RDN932" s="477"/>
      <c r="RDO932" s="477"/>
      <c r="RDP932" s="477"/>
      <c r="RDQ932" s="477"/>
      <c r="RDR932" s="477"/>
      <c r="RDS932" s="477"/>
      <c r="RDT932" s="477"/>
      <c r="RDU932" s="477"/>
      <c r="RDV932" s="477"/>
      <c r="RDW932" s="477"/>
      <c r="RDX932" s="477"/>
      <c r="RDY932" s="477"/>
      <c r="RDZ932" s="477"/>
      <c r="REA932" s="477"/>
      <c r="REB932" s="477"/>
      <c r="REC932" s="477"/>
      <c r="RED932" s="477"/>
      <c r="REE932" s="477"/>
      <c r="REF932" s="477"/>
      <c r="REG932" s="477"/>
      <c r="REH932" s="477"/>
      <c r="REI932" s="477"/>
      <c r="REJ932" s="477"/>
      <c r="REK932" s="477"/>
      <c r="REL932" s="477"/>
      <c r="REM932" s="477"/>
      <c r="REN932" s="477"/>
      <c r="REO932" s="477"/>
      <c r="REP932" s="477"/>
      <c r="REQ932" s="477"/>
      <c r="RER932" s="477"/>
      <c r="RES932" s="477"/>
      <c r="RET932" s="477"/>
      <c r="REU932" s="477"/>
      <c r="REV932" s="477"/>
      <c r="REW932" s="477"/>
      <c r="REX932" s="477"/>
      <c r="REY932" s="477"/>
      <c r="REZ932" s="477"/>
      <c r="RFA932" s="477"/>
      <c r="RFB932" s="477"/>
      <c r="RFC932" s="477"/>
      <c r="RFD932" s="477"/>
      <c r="RFE932" s="477"/>
      <c r="RFF932" s="477"/>
      <c r="RFG932" s="477"/>
      <c r="RFH932" s="477"/>
      <c r="RFI932" s="477"/>
      <c r="RFJ932" s="477"/>
      <c r="RFK932" s="477"/>
      <c r="RFL932" s="477"/>
      <c r="RFM932" s="477"/>
      <c r="RFN932" s="477"/>
      <c r="RFO932" s="477"/>
      <c r="RFP932" s="477"/>
      <c r="RFQ932" s="477"/>
      <c r="RFR932" s="477"/>
      <c r="RFS932" s="477"/>
      <c r="RFT932" s="477"/>
      <c r="RFU932" s="477"/>
      <c r="RFV932" s="477"/>
      <c r="RFW932" s="477"/>
      <c r="RFX932" s="477"/>
      <c r="RFY932" s="477"/>
      <c r="RFZ932" s="477"/>
      <c r="RGA932" s="477"/>
      <c r="RGB932" s="477"/>
      <c r="RGC932" s="477"/>
      <c r="RGD932" s="477"/>
      <c r="RGE932" s="477"/>
      <c r="RGF932" s="477"/>
      <c r="RGG932" s="477"/>
      <c r="RGH932" s="477"/>
      <c r="RGI932" s="477"/>
      <c r="RGJ932" s="477"/>
      <c r="RGK932" s="477"/>
      <c r="RGL932" s="477"/>
      <c r="RGM932" s="477"/>
      <c r="RGN932" s="477"/>
      <c r="RGO932" s="477"/>
      <c r="RGP932" s="477"/>
      <c r="RGQ932" s="477"/>
      <c r="RGR932" s="477"/>
      <c r="RGS932" s="477"/>
      <c r="RGT932" s="477"/>
      <c r="RGU932" s="477"/>
      <c r="RGV932" s="477"/>
      <c r="RGW932" s="477"/>
      <c r="RGX932" s="477"/>
      <c r="RGY932" s="477"/>
      <c r="RGZ932" s="477"/>
      <c r="RHA932" s="477"/>
      <c r="RHB932" s="477"/>
      <c r="RHC932" s="477"/>
      <c r="RHD932" s="477"/>
      <c r="RHE932" s="477"/>
      <c r="RHF932" s="477"/>
      <c r="RHG932" s="477"/>
      <c r="RHH932" s="477"/>
      <c r="RHI932" s="477"/>
      <c r="RHJ932" s="477"/>
      <c r="RHK932" s="477"/>
      <c r="RHL932" s="477"/>
      <c r="RHM932" s="477"/>
      <c r="RHN932" s="477"/>
      <c r="RHO932" s="477"/>
      <c r="RHP932" s="477"/>
      <c r="RHQ932" s="477"/>
      <c r="RHR932" s="477"/>
      <c r="RHS932" s="477"/>
      <c r="RHT932" s="477"/>
      <c r="RHU932" s="477"/>
      <c r="RHV932" s="477"/>
      <c r="RHW932" s="477"/>
      <c r="RHX932" s="477"/>
      <c r="RHY932" s="477"/>
      <c r="RHZ932" s="477"/>
      <c r="RIA932" s="477"/>
      <c r="RIB932" s="477"/>
      <c r="RIC932" s="477"/>
      <c r="RID932" s="477"/>
      <c r="RIE932" s="477"/>
      <c r="RIF932" s="477"/>
      <c r="RIG932" s="477"/>
      <c r="RIH932" s="477"/>
      <c r="RII932" s="477"/>
      <c r="RIJ932" s="477"/>
      <c r="RIK932" s="477"/>
      <c r="RIL932" s="477"/>
      <c r="RIM932" s="477"/>
      <c r="RIN932" s="477"/>
      <c r="RIO932" s="477"/>
      <c r="RIP932" s="477"/>
      <c r="RIQ932" s="477"/>
      <c r="RIR932" s="477"/>
      <c r="RIS932" s="477"/>
      <c r="RIT932" s="477"/>
      <c r="RIU932" s="477"/>
      <c r="RIV932" s="477"/>
      <c r="RIW932" s="477"/>
      <c r="RIX932" s="477"/>
      <c r="RIY932" s="477"/>
      <c r="RIZ932" s="477"/>
      <c r="RJA932" s="477"/>
      <c r="RJB932" s="477"/>
      <c r="RJC932" s="477"/>
      <c r="RJD932" s="477"/>
      <c r="RJE932" s="477"/>
      <c r="RJF932" s="477"/>
      <c r="RJG932" s="477"/>
      <c r="RJH932" s="477"/>
      <c r="RJI932" s="477"/>
      <c r="RJJ932" s="477"/>
      <c r="RJK932" s="477"/>
      <c r="RJL932" s="477"/>
      <c r="RJM932" s="477"/>
      <c r="RJN932" s="477"/>
      <c r="RJO932" s="477"/>
      <c r="RJP932" s="477"/>
      <c r="RJQ932" s="477"/>
      <c r="RJR932" s="477"/>
      <c r="RJS932" s="477"/>
      <c r="RJT932" s="477"/>
      <c r="RJU932" s="477"/>
      <c r="RJV932" s="477"/>
      <c r="RJW932" s="477"/>
      <c r="RJX932" s="477"/>
      <c r="RJY932" s="477"/>
      <c r="RJZ932" s="477"/>
      <c r="RKA932" s="477"/>
      <c r="RKB932" s="477"/>
      <c r="RKC932" s="477"/>
      <c r="RKD932" s="477"/>
      <c r="RKE932" s="477"/>
      <c r="RKF932" s="477"/>
      <c r="RKG932" s="477"/>
      <c r="RKH932" s="477"/>
      <c r="RKI932" s="477"/>
      <c r="RKJ932" s="477"/>
      <c r="RKK932" s="477"/>
      <c r="RKL932" s="477"/>
      <c r="RKM932" s="477"/>
      <c r="RKN932" s="477"/>
      <c r="RKO932" s="477"/>
      <c r="RKP932" s="477"/>
      <c r="RKQ932" s="477"/>
      <c r="RKR932" s="477"/>
      <c r="RKS932" s="477"/>
      <c r="RKT932" s="477"/>
      <c r="RKU932" s="477"/>
      <c r="RKV932" s="477"/>
      <c r="RKW932" s="477"/>
      <c r="RKX932" s="477"/>
      <c r="RKY932" s="477"/>
      <c r="RKZ932" s="477"/>
      <c r="RLA932" s="477"/>
      <c r="RLB932" s="477"/>
      <c r="RLC932" s="477"/>
      <c r="RLD932" s="477"/>
      <c r="RLE932" s="477"/>
      <c r="RLF932" s="477"/>
      <c r="RLG932" s="477"/>
      <c r="RLH932" s="477"/>
      <c r="RLI932" s="477"/>
      <c r="RLJ932" s="477"/>
      <c r="RLK932" s="477"/>
      <c r="RLL932" s="477"/>
      <c r="RLM932" s="477"/>
      <c r="RLN932" s="477"/>
      <c r="RLO932" s="477"/>
      <c r="RLP932" s="477"/>
      <c r="RLQ932" s="477"/>
      <c r="RLR932" s="477"/>
      <c r="RLS932" s="477"/>
      <c r="RLT932" s="477"/>
      <c r="RLU932" s="477"/>
      <c r="RLV932" s="477"/>
      <c r="RLW932" s="477"/>
      <c r="RLX932" s="477"/>
      <c r="RLY932" s="477"/>
      <c r="RLZ932" s="477"/>
      <c r="RMA932" s="477"/>
      <c r="RMB932" s="477"/>
      <c r="RMC932" s="477"/>
      <c r="RMD932" s="477"/>
      <c r="RME932" s="477"/>
      <c r="RMF932" s="477"/>
      <c r="RMG932" s="477"/>
      <c r="RMH932" s="477"/>
      <c r="RMI932" s="477"/>
      <c r="RMJ932" s="477"/>
      <c r="RMK932" s="477"/>
      <c r="RML932" s="477"/>
      <c r="RMM932" s="477"/>
      <c r="RMN932" s="477"/>
      <c r="RMO932" s="477"/>
      <c r="RMP932" s="477"/>
      <c r="RMQ932" s="477"/>
      <c r="RMR932" s="477"/>
      <c r="RMS932" s="477"/>
      <c r="RMT932" s="477"/>
      <c r="RMU932" s="477"/>
      <c r="RMV932" s="477"/>
      <c r="RMW932" s="477"/>
      <c r="RMX932" s="477"/>
      <c r="RMY932" s="477"/>
      <c r="RMZ932" s="477"/>
      <c r="RNA932" s="477"/>
      <c r="RNB932" s="477"/>
      <c r="RNC932" s="477"/>
      <c r="RND932" s="477"/>
      <c r="RNE932" s="477"/>
      <c r="RNF932" s="477"/>
      <c r="RNG932" s="477"/>
      <c r="RNH932" s="477"/>
      <c r="RNI932" s="477"/>
      <c r="RNJ932" s="477"/>
      <c r="RNK932" s="477"/>
      <c r="RNL932" s="477"/>
      <c r="RNM932" s="477"/>
      <c r="RNN932" s="477"/>
      <c r="RNO932" s="477"/>
      <c r="RNP932" s="477"/>
      <c r="RNQ932" s="477"/>
      <c r="RNR932" s="477"/>
      <c r="RNS932" s="477"/>
      <c r="RNT932" s="477"/>
      <c r="RNU932" s="477"/>
      <c r="RNV932" s="477"/>
      <c r="RNW932" s="477"/>
      <c r="RNX932" s="477"/>
      <c r="RNY932" s="477"/>
      <c r="RNZ932" s="477"/>
      <c r="ROA932" s="477"/>
      <c r="ROB932" s="477"/>
      <c r="ROC932" s="477"/>
      <c r="ROD932" s="477"/>
      <c r="ROE932" s="477"/>
      <c r="ROF932" s="477"/>
      <c r="ROG932" s="477"/>
      <c r="ROH932" s="477"/>
      <c r="ROI932" s="477"/>
      <c r="ROJ932" s="477"/>
      <c r="ROK932" s="477"/>
      <c r="ROL932" s="477"/>
      <c r="ROM932" s="477"/>
      <c r="RON932" s="477"/>
      <c r="ROO932" s="477"/>
      <c r="ROP932" s="477"/>
      <c r="ROQ932" s="477"/>
      <c r="ROR932" s="477"/>
      <c r="ROS932" s="477"/>
      <c r="ROT932" s="477"/>
      <c r="ROU932" s="477"/>
      <c r="ROV932" s="477"/>
      <c r="ROW932" s="477"/>
      <c r="ROX932" s="477"/>
      <c r="ROY932" s="477"/>
      <c r="ROZ932" s="477"/>
      <c r="RPA932" s="477"/>
      <c r="RPB932" s="477"/>
      <c r="RPC932" s="477"/>
      <c r="RPD932" s="477"/>
      <c r="RPE932" s="477"/>
      <c r="RPF932" s="477"/>
      <c r="RPG932" s="477"/>
      <c r="RPH932" s="477"/>
      <c r="RPI932" s="477"/>
      <c r="RPJ932" s="477"/>
      <c r="RPK932" s="477"/>
      <c r="RPL932" s="477"/>
      <c r="RPM932" s="477"/>
      <c r="RPN932" s="477"/>
      <c r="RPO932" s="477"/>
      <c r="RPP932" s="477"/>
      <c r="RPQ932" s="477"/>
      <c r="RPR932" s="477"/>
      <c r="RPS932" s="477"/>
      <c r="RPT932" s="477"/>
      <c r="RPU932" s="477"/>
      <c r="RPV932" s="477"/>
      <c r="RPW932" s="477"/>
      <c r="RPX932" s="477"/>
      <c r="RPY932" s="477"/>
      <c r="RPZ932" s="477"/>
      <c r="RQA932" s="477"/>
      <c r="RQB932" s="477"/>
      <c r="RQC932" s="477"/>
      <c r="RQD932" s="477"/>
      <c r="RQE932" s="477"/>
      <c r="RQF932" s="477"/>
      <c r="RQG932" s="477"/>
      <c r="RQH932" s="477"/>
      <c r="RQI932" s="477"/>
      <c r="RQJ932" s="477"/>
      <c r="RQK932" s="477"/>
      <c r="RQL932" s="477"/>
      <c r="RQM932" s="477"/>
      <c r="RQN932" s="477"/>
      <c r="RQO932" s="477"/>
      <c r="RQP932" s="477"/>
      <c r="RQQ932" s="477"/>
      <c r="RQR932" s="477"/>
      <c r="RQS932" s="477"/>
      <c r="RQT932" s="477"/>
      <c r="RQU932" s="477"/>
      <c r="RQV932" s="477"/>
      <c r="RQW932" s="477"/>
      <c r="RQX932" s="477"/>
      <c r="RQY932" s="477"/>
      <c r="RQZ932" s="477"/>
      <c r="RRA932" s="477"/>
      <c r="RRB932" s="477"/>
      <c r="RRC932" s="477"/>
      <c r="RRD932" s="477"/>
      <c r="RRE932" s="477"/>
      <c r="RRF932" s="477"/>
      <c r="RRG932" s="477"/>
      <c r="RRH932" s="477"/>
      <c r="RRI932" s="477"/>
      <c r="RRJ932" s="477"/>
      <c r="RRK932" s="477"/>
      <c r="RRL932" s="477"/>
      <c r="RRM932" s="477"/>
      <c r="RRN932" s="477"/>
      <c r="RRO932" s="477"/>
      <c r="RRP932" s="477"/>
      <c r="RRQ932" s="477"/>
      <c r="RRR932" s="477"/>
      <c r="RRS932" s="477"/>
      <c r="RRT932" s="477"/>
      <c r="RRU932" s="477"/>
      <c r="RRV932" s="477"/>
      <c r="RRW932" s="477"/>
      <c r="RRX932" s="477"/>
      <c r="RRY932" s="477"/>
      <c r="RRZ932" s="477"/>
      <c r="RSA932" s="477"/>
      <c r="RSB932" s="477"/>
      <c r="RSC932" s="477"/>
      <c r="RSD932" s="477"/>
      <c r="RSE932" s="477"/>
      <c r="RSF932" s="477"/>
      <c r="RSG932" s="477"/>
      <c r="RSH932" s="477"/>
      <c r="RSI932" s="477"/>
      <c r="RSJ932" s="477"/>
      <c r="RSK932" s="477"/>
      <c r="RSL932" s="477"/>
      <c r="RSM932" s="477"/>
      <c r="RSN932" s="477"/>
      <c r="RSO932" s="477"/>
      <c r="RSP932" s="477"/>
      <c r="RSQ932" s="477"/>
      <c r="RSR932" s="477"/>
      <c r="RSS932" s="477"/>
      <c r="RST932" s="477"/>
      <c r="RSU932" s="477"/>
      <c r="RSV932" s="477"/>
      <c r="RSW932" s="477"/>
      <c r="RSX932" s="477"/>
      <c r="RSY932" s="477"/>
      <c r="RSZ932" s="477"/>
      <c r="RTA932" s="477"/>
      <c r="RTB932" s="477"/>
      <c r="RTC932" s="477"/>
      <c r="RTD932" s="477"/>
      <c r="RTE932" s="477"/>
      <c r="RTF932" s="477"/>
      <c r="RTG932" s="477"/>
      <c r="RTH932" s="477"/>
      <c r="RTI932" s="477"/>
      <c r="RTJ932" s="477"/>
      <c r="RTK932" s="477"/>
      <c r="RTL932" s="477"/>
      <c r="RTM932" s="477"/>
      <c r="RTN932" s="477"/>
      <c r="RTO932" s="477"/>
      <c r="RTP932" s="477"/>
      <c r="RTQ932" s="477"/>
      <c r="RTR932" s="477"/>
      <c r="RTS932" s="477"/>
      <c r="RTT932" s="477"/>
      <c r="RTU932" s="477"/>
      <c r="RTV932" s="477"/>
      <c r="RTW932" s="477"/>
      <c r="RTX932" s="477"/>
      <c r="RTY932" s="477"/>
      <c r="RTZ932" s="477"/>
      <c r="RUA932" s="477"/>
      <c r="RUB932" s="477"/>
      <c r="RUC932" s="477"/>
      <c r="RUD932" s="477"/>
      <c r="RUE932" s="477"/>
      <c r="RUF932" s="477"/>
      <c r="RUG932" s="477"/>
      <c r="RUH932" s="477"/>
      <c r="RUI932" s="477"/>
      <c r="RUJ932" s="477"/>
      <c r="RUK932" s="477"/>
      <c r="RUL932" s="477"/>
      <c r="RUM932" s="477"/>
      <c r="RUN932" s="477"/>
      <c r="RUO932" s="477"/>
      <c r="RUP932" s="477"/>
      <c r="RUQ932" s="477"/>
      <c r="RUR932" s="477"/>
      <c r="RUS932" s="477"/>
      <c r="RUT932" s="477"/>
      <c r="RUU932" s="477"/>
      <c r="RUV932" s="477"/>
      <c r="RUW932" s="477"/>
      <c r="RUX932" s="477"/>
      <c r="RUY932" s="477"/>
      <c r="RUZ932" s="477"/>
      <c r="RVA932" s="477"/>
      <c r="RVB932" s="477"/>
      <c r="RVC932" s="477"/>
      <c r="RVD932" s="477"/>
      <c r="RVE932" s="477"/>
      <c r="RVF932" s="477"/>
      <c r="RVG932" s="477"/>
      <c r="RVH932" s="477"/>
      <c r="RVI932" s="477"/>
      <c r="RVJ932" s="477"/>
      <c r="RVK932" s="477"/>
      <c r="RVL932" s="477"/>
      <c r="RVM932" s="477"/>
      <c r="RVN932" s="477"/>
      <c r="RVO932" s="477"/>
      <c r="RVP932" s="477"/>
      <c r="RVQ932" s="477"/>
      <c r="RVR932" s="477"/>
      <c r="RVS932" s="477"/>
      <c r="RVT932" s="477"/>
      <c r="RVU932" s="477"/>
      <c r="RVV932" s="477"/>
      <c r="RVW932" s="477"/>
      <c r="RVX932" s="477"/>
      <c r="RVY932" s="477"/>
      <c r="RVZ932" s="477"/>
      <c r="RWA932" s="477"/>
      <c r="RWB932" s="477"/>
      <c r="RWC932" s="477"/>
      <c r="RWD932" s="477"/>
      <c r="RWE932" s="477"/>
      <c r="RWF932" s="477"/>
      <c r="RWG932" s="477"/>
      <c r="RWH932" s="477"/>
      <c r="RWI932" s="477"/>
      <c r="RWJ932" s="477"/>
      <c r="RWK932" s="477"/>
      <c r="RWL932" s="477"/>
      <c r="RWM932" s="477"/>
      <c r="RWN932" s="477"/>
      <c r="RWO932" s="477"/>
      <c r="RWP932" s="477"/>
      <c r="RWQ932" s="477"/>
      <c r="RWR932" s="477"/>
      <c r="RWS932" s="477"/>
      <c r="RWT932" s="477"/>
      <c r="RWU932" s="477"/>
      <c r="RWV932" s="477"/>
      <c r="RWW932" s="477"/>
      <c r="RWX932" s="477"/>
      <c r="RWY932" s="477"/>
      <c r="RWZ932" s="477"/>
      <c r="RXA932" s="477"/>
      <c r="RXB932" s="477"/>
      <c r="RXC932" s="477"/>
      <c r="RXD932" s="477"/>
      <c r="RXE932" s="477"/>
      <c r="RXF932" s="477"/>
      <c r="RXG932" s="477"/>
      <c r="RXH932" s="477"/>
      <c r="RXI932" s="477"/>
      <c r="RXJ932" s="477"/>
      <c r="RXK932" s="477"/>
      <c r="RXL932" s="477"/>
      <c r="RXM932" s="477"/>
      <c r="RXN932" s="477"/>
      <c r="RXO932" s="477"/>
      <c r="RXP932" s="477"/>
      <c r="RXQ932" s="477"/>
      <c r="RXR932" s="477"/>
      <c r="RXS932" s="477"/>
      <c r="RXT932" s="477"/>
      <c r="RXU932" s="477"/>
      <c r="RXV932" s="477"/>
      <c r="RXW932" s="477"/>
      <c r="RXX932" s="477"/>
      <c r="RXY932" s="477"/>
      <c r="RXZ932" s="477"/>
      <c r="RYA932" s="477"/>
      <c r="RYB932" s="477"/>
      <c r="RYC932" s="477"/>
      <c r="RYD932" s="477"/>
      <c r="RYE932" s="477"/>
      <c r="RYF932" s="477"/>
      <c r="RYG932" s="477"/>
      <c r="RYH932" s="477"/>
      <c r="RYI932" s="477"/>
      <c r="RYJ932" s="477"/>
      <c r="RYK932" s="477"/>
      <c r="RYL932" s="477"/>
      <c r="RYM932" s="477"/>
      <c r="RYN932" s="477"/>
      <c r="RYO932" s="477"/>
      <c r="RYP932" s="477"/>
      <c r="RYQ932" s="477"/>
      <c r="RYR932" s="477"/>
      <c r="RYS932" s="477"/>
      <c r="RYT932" s="477"/>
      <c r="RYU932" s="477"/>
      <c r="RYV932" s="477"/>
      <c r="RYW932" s="477"/>
      <c r="RYX932" s="477"/>
      <c r="RYY932" s="477"/>
      <c r="RYZ932" s="477"/>
      <c r="RZA932" s="477"/>
      <c r="RZB932" s="477"/>
      <c r="RZC932" s="477"/>
      <c r="RZD932" s="477"/>
      <c r="RZE932" s="477"/>
      <c r="RZF932" s="477"/>
      <c r="RZG932" s="477"/>
      <c r="RZH932" s="477"/>
      <c r="RZI932" s="477"/>
      <c r="RZJ932" s="477"/>
      <c r="RZK932" s="477"/>
      <c r="RZL932" s="477"/>
      <c r="RZM932" s="477"/>
      <c r="RZN932" s="477"/>
      <c r="RZO932" s="477"/>
      <c r="RZP932" s="477"/>
      <c r="RZQ932" s="477"/>
      <c r="RZR932" s="477"/>
      <c r="RZS932" s="477"/>
      <c r="RZT932" s="477"/>
      <c r="RZU932" s="477"/>
      <c r="RZV932" s="477"/>
      <c r="RZW932" s="477"/>
      <c r="RZX932" s="477"/>
      <c r="RZY932" s="477"/>
      <c r="RZZ932" s="477"/>
      <c r="SAA932" s="477"/>
      <c r="SAB932" s="477"/>
      <c r="SAC932" s="477"/>
      <c r="SAD932" s="477"/>
      <c r="SAE932" s="477"/>
      <c r="SAF932" s="477"/>
      <c r="SAG932" s="477"/>
      <c r="SAH932" s="477"/>
      <c r="SAI932" s="477"/>
      <c r="SAJ932" s="477"/>
      <c r="SAK932" s="477"/>
      <c r="SAL932" s="477"/>
      <c r="SAM932" s="477"/>
      <c r="SAN932" s="477"/>
      <c r="SAO932" s="477"/>
      <c r="SAP932" s="477"/>
      <c r="SAQ932" s="477"/>
      <c r="SAR932" s="477"/>
      <c r="SAS932" s="477"/>
      <c r="SAT932" s="477"/>
      <c r="SAU932" s="477"/>
      <c r="SAV932" s="477"/>
      <c r="SAW932" s="477"/>
      <c r="SAX932" s="477"/>
      <c r="SAY932" s="477"/>
      <c r="SAZ932" s="477"/>
      <c r="SBA932" s="477"/>
      <c r="SBB932" s="477"/>
      <c r="SBC932" s="477"/>
      <c r="SBD932" s="477"/>
      <c r="SBE932" s="477"/>
      <c r="SBF932" s="477"/>
      <c r="SBG932" s="477"/>
      <c r="SBH932" s="477"/>
      <c r="SBI932" s="477"/>
      <c r="SBJ932" s="477"/>
      <c r="SBK932" s="477"/>
      <c r="SBL932" s="477"/>
      <c r="SBM932" s="477"/>
      <c r="SBN932" s="477"/>
      <c r="SBO932" s="477"/>
      <c r="SBP932" s="477"/>
      <c r="SBQ932" s="477"/>
      <c r="SBR932" s="477"/>
      <c r="SBS932" s="477"/>
      <c r="SBT932" s="477"/>
      <c r="SBU932" s="477"/>
      <c r="SBV932" s="477"/>
      <c r="SBW932" s="477"/>
      <c r="SBX932" s="477"/>
      <c r="SBY932" s="477"/>
      <c r="SBZ932" s="477"/>
      <c r="SCA932" s="477"/>
      <c r="SCB932" s="477"/>
      <c r="SCC932" s="477"/>
      <c r="SCD932" s="477"/>
      <c r="SCE932" s="477"/>
      <c r="SCF932" s="477"/>
      <c r="SCG932" s="477"/>
      <c r="SCH932" s="477"/>
      <c r="SCI932" s="477"/>
      <c r="SCJ932" s="477"/>
      <c r="SCK932" s="477"/>
      <c r="SCL932" s="477"/>
      <c r="SCM932" s="477"/>
      <c r="SCN932" s="477"/>
      <c r="SCO932" s="477"/>
      <c r="SCP932" s="477"/>
      <c r="SCQ932" s="477"/>
      <c r="SCR932" s="477"/>
      <c r="SCS932" s="477"/>
      <c r="SCT932" s="477"/>
      <c r="SCU932" s="477"/>
      <c r="SCV932" s="477"/>
      <c r="SCW932" s="477"/>
      <c r="SCX932" s="477"/>
      <c r="SCY932" s="477"/>
      <c r="SCZ932" s="477"/>
      <c r="SDA932" s="477"/>
      <c r="SDB932" s="477"/>
      <c r="SDC932" s="477"/>
      <c r="SDD932" s="477"/>
      <c r="SDE932" s="477"/>
      <c r="SDF932" s="477"/>
      <c r="SDG932" s="477"/>
      <c r="SDH932" s="477"/>
      <c r="SDI932" s="477"/>
      <c r="SDJ932" s="477"/>
      <c r="SDK932" s="477"/>
      <c r="SDL932" s="477"/>
      <c r="SDM932" s="477"/>
      <c r="SDN932" s="477"/>
      <c r="SDO932" s="477"/>
      <c r="SDP932" s="477"/>
      <c r="SDQ932" s="477"/>
      <c r="SDR932" s="477"/>
      <c r="SDS932" s="477"/>
      <c r="SDT932" s="477"/>
      <c r="SDU932" s="477"/>
      <c r="SDV932" s="477"/>
      <c r="SDW932" s="477"/>
      <c r="SDX932" s="477"/>
      <c r="SDY932" s="477"/>
      <c r="SDZ932" s="477"/>
      <c r="SEA932" s="477"/>
      <c r="SEB932" s="477"/>
      <c r="SEC932" s="477"/>
      <c r="SED932" s="477"/>
      <c r="SEE932" s="477"/>
      <c r="SEF932" s="477"/>
      <c r="SEG932" s="477"/>
      <c r="SEH932" s="477"/>
      <c r="SEI932" s="477"/>
      <c r="SEJ932" s="477"/>
      <c r="SEK932" s="477"/>
      <c r="SEL932" s="477"/>
      <c r="SEM932" s="477"/>
      <c r="SEN932" s="477"/>
      <c r="SEO932" s="477"/>
      <c r="SEP932" s="477"/>
      <c r="SEQ932" s="477"/>
      <c r="SER932" s="477"/>
      <c r="SES932" s="477"/>
      <c r="SET932" s="477"/>
      <c r="SEU932" s="477"/>
      <c r="SEV932" s="477"/>
      <c r="SEW932" s="477"/>
      <c r="SEX932" s="477"/>
      <c r="SEY932" s="477"/>
      <c r="SEZ932" s="477"/>
      <c r="SFA932" s="477"/>
      <c r="SFB932" s="477"/>
      <c r="SFC932" s="477"/>
      <c r="SFD932" s="477"/>
      <c r="SFE932" s="477"/>
      <c r="SFF932" s="477"/>
      <c r="SFG932" s="477"/>
      <c r="SFH932" s="477"/>
      <c r="SFI932" s="477"/>
      <c r="SFJ932" s="477"/>
      <c r="SFK932" s="477"/>
      <c r="SFL932" s="477"/>
      <c r="SFM932" s="477"/>
      <c r="SFN932" s="477"/>
      <c r="SFO932" s="477"/>
      <c r="SFP932" s="477"/>
      <c r="SFQ932" s="477"/>
      <c r="SFR932" s="477"/>
      <c r="SFS932" s="477"/>
      <c r="SFT932" s="477"/>
      <c r="SFU932" s="477"/>
      <c r="SFV932" s="477"/>
      <c r="SFW932" s="477"/>
      <c r="SFX932" s="477"/>
      <c r="SFY932" s="477"/>
      <c r="SFZ932" s="477"/>
      <c r="SGA932" s="477"/>
      <c r="SGB932" s="477"/>
      <c r="SGC932" s="477"/>
      <c r="SGD932" s="477"/>
      <c r="SGE932" s="477"/>
      <c r="SGF932" s="477"/>
      <c r="SGG932" s="477"/>
      <c r="SGH932" s="477"/>
      <c r="SGI932" s="477"/>
      <c r="SGJ932" s="477"/>
      <c r="SGK932" s="477"/>
      <c r="SGL932" s="477"/>
      <c r="SGM932" s="477"/>
      <c r="SGN932" s="477"/>
      <c r="SGO932" s="477"/>
      <c r="SGP932" s="477"/>
      <c r="SGQ932" s="477"/>
      <c r="SGR932" s="477"/>
      <c r="SGS932" s="477"/>
      <c r="SGT932" s="477"/>
      <c r="SGU932" s="477"/>
      <c r="SGV932" s="477"/>
      <c r="SGW932" s="477"/>
      <c r="SGX932" s="477"/>
      <c r="SGY932" s="477"/>
      <c r="SGZ932" s="477"/>
      <c r="SHA932" s="477"/>
      <c r="SHB932" s="477"/>
      <c r="SHC932" s="477"/>
      <c r="SHD932" s="477"/>
      <c r="SHE932" s="477"/>
      <c r="SHF932" s="477"/>
      <c r="SHG932" s="477"/>
      <c r="SHH932" s="477"/>
      <c r="SHI932" s="477"/>
      <c r="SHJ932" s="477"/>
      <c r="SHK932" s="477"/>
      <c r="SHL932" s="477"/>
      <c r="SHM932" s="477"/>
      <c r="SHN932" s="477"/>
      <c r="SHO932" s="477"/>
      <c r="SHP932" s="477"/>
      <c r="SHQ932" s="477"/>
      <c r="SHR932" s="477"/>
      <c r="SHS932" s="477"/>
      <c r="SHT932" s="477"/>
      <c r="SHU932" s="477"/>
      <c r="SHV932" s="477"/>
      <c r="SHW932" s="477"/>
      <c r="SHX932" s="477"/>
      <c r="SHY932" s="477"/>
      <c r="SHZ932" s="477"/>
      <c r="SIA932" s="477"/>
      <c r="SIB932" s="477"/>
      <c r="SIC932" s="477"/>
      <c r="SID932" s="477"/>
      <c r="SIE932" s="477"/>
      <c r="SIF932" s="477"/>
      <c r="SIG932" s="477"/>
      <c r="SIH932" s="477"/>
      <c r="SII932" s="477"/>
      <c r="SIJ932" s="477"/>
      <c r="SIK932" s="477"/>
      <c r="SIL932" s="477"/>
      <c r="SIM932" s="477"/>
      <c r="SIN932" s="477"/>
      <c r="SIO932" s="477"/>
      <c r="SIP932" s="477"/>
      <c r="SIQ932" s="477"/>
      <c r="SIR932" s="477"/>
      <c r="SIS932" s="477"/>
      <c r="SIT932" s="477"/>
      <c r="SIU932" s="477"/>
      <c r="SIV932" s="477"/>
      <c r="SIW932" s="477"/>
      <c r="SIX932" s="477"/>
      <c r="SIY932" s="477"/>
      <c r="SIZ932" s="477"/>
      <c r="SJA932" s="477"/>
      <c r="SJB932" s="477"/>
      <c r="SJC932" s="477"/>
      <c r="SJD932" s="477"/>
      <c r="SJE932" s="477"/>
      <c r="SJF932" s="477"/>
      <c r="SJG932" s="477"/>
      <c r="SJH932" s="477"/>
      <c r="SJI932" s="477"/>
      <c r="SJJ932" s="477"/>
      <c r="SJK932" s="477"/>
      <c r="SJL932" s="477"/>
      <c r="SJM932" s="477"/>
      <c r="SJN932" s="477"/>
      <c r="SJO932" s="477"/>
      <c r="SJP932" s="477"/>
      <c r="SJQ932" s="477"/>
      <c r="SJR932" s="477"/>
      <c r="SJS932" s="477"/>
      <c r="SJT932" s="477"/>
      <c r="SJU932" s="477"/>
      <c r="SJV932" s="477"/>
      <c r="SJW932" s="477"/>
      <c r="SJX932" s="477"/>
      <c r="SJY932" s="477"/>
      <c r="SJZ932" s="477"/>
      <c r="SKA932" s="477"/>
      <c r="SKB932" s="477"/>
      <c r="SKC932" s="477"/>
      <c r="SKD932" s="477"/>
      <c r="SKE932" s="477"/>
      <c r="SKF932" s="477"/>
      <c r="SKG932" s="477"/>
      <c r="SKH932" s="477"/>
      <c r="SKI932" s="477"/>
      <c r="SKJ932" s="477"/>
      <c r="SKK932" s="477"/>
      <c r="SKL932" s="477"/>
      <c r="SKM932" s="477"/>
      <c r="SKN932" s="477"/>
      <c r="SKO932" s="477"/>
      <c r="SKP932" s="477"/>
      <c r="SKQ932" s="477"/>
      <c r="SKR932" s="477"/>
      <c r="SKS932" s="477"/>
      <c r="SKT932" s="477"/>
      <c r="SKU932" s="477"/>
      <c r="SKV932" s="477"/>
      <c r="SKW932" s="477"/>
      <c r="SKX932" s="477"/>
      <c r="SKY932" s="477"/>
      <c r="SKZ932" s="477"/>
      <c r="SLA932" s="477"/>
      <c r="SLB932" s="477"/>
      <c r="SLC932" s="477"/>
      <c r="SLD932" s="477"/>
      <c r="SLE932" s="477"/>
      <c r="SLF932" s="477"/>
      <c r="SLG932" s="477"/>
      <c r="SLH932" s="477"/>
      <c r="SLI932" s="477"/>
      <c r="SLJ932" s="477"/>
      <c r="SLK932" s="477"/>
      <c r="SLL932" s="477"/>
      <c r="SLM932" s="477"/>
      <c r="SLN932" s="477"/>
      <c r="SLO932" s="477"/>
      <c r="SLP932" s="477"/>
      <c r="SLQ932" s="477"/>
      <c r="SLR932" s="477"/>
      <c r="SLS932" s="477"/>
      <c r="SLT932" s="477"/>
      <c r="SLU932" s="477"/>
      <c r="SLV932" s="477"/>
      <c r="SLW932" s="477"/>
      <c r="SLX932" s="477"/>
      <c r="SLY932" s="477"/>
      <c r="SLZ932" s="477"/>
      <c r="SMA932" s="477"/>
      <c r="SMB932" s="477"/>
      <c r="SMC932" s="477"/>
      <c r="SMD932" s="477"/>
      <c r="SME932" s="477"/>
      <c r="SMF932" s="477"/>
      <c r="SMG932" s="477"/>
      <c r="SMH932" s="477"/>
      <c r="SMI932" s="477"/>
      <c r="SMJ932" s="477"/>
      <c r="SMK932" s="477"/>
      <c r="SML932" s="477"/>
      <c r="SMM932" s="477"/>
      <c r="SMN932" s="477"/>
      <c r="SMO932" s="477"/>
      <c r="SMP932" s="477"/>
      <c r="SMQ932" s="477"/>
      <c r="SMR932" s="477"/>
      <c r="SMS932" s="477"/>
      <c r="SMT932" s="477"/>
      <c r="SMU932" s="477"/>
      <c r="SMV932" s="477"/>
      <c r="SMW932" s="477"/>
      <c r="SMX932" s="477"/>
      <c r="SMY932" s="477"/>
      <c r="SMZ932" s="477"/>
      <c r="SNA932" s="477"/>
      <c r="SNB932" s="477"/>
      <c r="SNC932" s="477"/>
      <c r="SND932" s="477"/>
      <c r="SNE932" s="477"/>
      <c r="SNF932" s="477"/>
      <c r="SNG932" s="477"/>
      <c r="SNH932" s="477"/>
      <c r="SNI932" s="477"/>
      <c r="SNJ932" s="477"/>
      <c r="SNK932" s="477"/>
      <c r="SNL932" s="477"/>
      <c r="SNM932" s="477"/>
      <c r="SNN932" s="477"/>
      <c r="SNO932" s="477"/>
      <c r="SNP932" s="477"/>
      <c r="SNQ932" s="477"/>
      <c r="SNR932" s="477"/>
      <c r="SNS932" s="477"/>
      <c r="SNT932" s="477"/>
      <c r="SNU932" s="477"/>
      <c r="SNV932" s="477"/>
      <c r="SNW932" s="477"/>
      <c r="SNX932" s="477"/>
      <c r="SNY932" s="477"/>
      <c r="SNZ932" s="477"/>
      <c r="SOA932" s="477"/>
      <c r="SOB932" s="477"/>
      <c r="SOC932" s="477"/>
      <c r="SOD932" s="477"/>
      <c r="SOE932" s="477"/>
      <c r="SOF932" s="477"/>
      <c r="SOG932" s="477"/>
      <c r="SOH932" s="477"/>
      <c r="SOI932" s="477"/>
      <c r="SOJ932" s="477"/>
      <c r="SOK932" s="477"/>
      <c r="SOL932" s="477"/>
      <c r="SOM932" s="477"/>
      <c r="SON932" s="477"/>
      <c r="SOO932" s="477"/>
      <c r="SOP932" s="477"/>
      <c r="SOQ932" s="477"/>
      <c r="SOR932" s="477"/>
      <c r="SOS932" s="477"/>
      <c r="SOT932" s="477"/>
      <c r="SOU932" s="477"/>
      <c r="SOV932" s="477"/>
      <c r="SOW932" s="477"/>
      <c r="SOX932" s="477"/>
      <c r="SOY932" s="477"/>
      <c r="SOZ932" s="477"/>
      <c r="SPA932" s="477"/>
      <c r="SPB932" s="477"/>
      <c r="SPC932" s="477"/>
      <c r="SPD932" s="477"/>
      <c r="SPE932" s="477"/>
      <c r="SPF932" s="477"/>
      <c r="SPG932" s="477"/>
      <c r="SPH932" s="477"/>
      <c r="SPI932" s="477"/>
      <c r="SPJ932" s="477"/>
      <c r="SPK932" s="477"/>
      <c r="SPL932" s="477"/>
      <c r="SPM932" s="477"/>
      <c r="SPN932" s="477"/>
      <c r="SPO932" s="477"/>
      <c r="SPP932" s="477"/>
      <c r="SPQ932" s="477"/>
      <c r="SPR932" s="477"/>
      <c r="SPS932" s="477"/>
      <c r="SPT932" s="477"/>
      <c r="SPU932" s="477"/>
      <c r="SPV932" s="477"/>
      <c r="SPW932" s="477"/>
      <c r="SPX932" s="477"/>
      <c r="SPY932" s="477"/>
      <c r="SPZ932" s="477"/>
      <c r="SQA932" s="477"/>
      <c r="SQB932" s="477"/>
      <c r="SQC932" s="477"/>
      <c r="SQD932" s="477"/>
      <c r="SQE932" s="477"/>
      <c r="SQF932" s="477"/>
      <c r="SQG932" s="477"/>
      <c r="SQH932" s="477"/>
      <c r="SQI932" s="477"/>
      <c r="SQJ932" s="477"/>
      <c r="SQK932" s="477"/>
      <c r="SQL932" s="477"/>
      <c r="SQM932" s="477"/>
      <c r="SQN932" s="477"/>
      <c r="SQO932" s="477"/>
      <c r="SQP932" s="477"/>
      <c r="SQQ932" s="477"/>
      <c r="SQR932" s="477"/>
      <c r="SQS932" s="477"/>
      <c r="SQT932" s="477"/>
      <c r="SQU932" s="477"/>
      <c r="SQV932" s="477"/>
      <c r="SQW932" s="477"/>
      <c r="SQX932" s="477"/>
      <c r="SQY932" s="477"/>
      <c r="SQZ932" s="477"/>
      <c r="SRA932" s="477"/>
      <c r="SRB932" s="477"/>
      <c r="SRC932" s="477"/>
      <c r="SRD932" s="477"/>
      <c r="SRE932" s="477"/>
      <c r="SRF932" s="477"/>
      <c r="SRG932" s="477"/>
      <c r="SRH932" s="477"/>
      <c r="SRI932" s="477"/>
      <c r="SRJ932" s="477"/>
      <c r="SRK932" s="477"/>
      <c r="SRL932" s="477"/>
      <c r="SRM932" s="477"/>
      <c r="SRN932" s="477"/>
      <c r="SRO932" s="477"/>
      <c r="SRP932" s="477"/>
      <c r="SRQ932" s="477"/>
      <c r="SRR932" s="477"/>
      <c r="SRS932" s="477"/>
      <c r="SRT932" s="477"/>
      <c r="SRU932" s="477"/>
      <c r="SRV932" s="477"/>
      <c r="SRW932" s="477"/>
      <c r="SRX932" s="477"/>
      <c r="SRY932" s="477"/>
      <c r="SRZ932" s="477"/>
      <c r="SSA932" s="477"/>
      <c r="SSB932" s="477"/>
      <c r="SSC932" s="477"/>
      <c r="SSD932" s="477"/>
      <c r="SSE932" s="477"/>
      <c r="SSF932" s="477"/>
      <c r="SSG932" s="477"/>
      <c r="SSH932" s="477"/>
      <c r="SSI932" s="477"/>
      <c r="SSJ932" s="477"/>
      <c r="SSK932" s="477"/>
      <c r="SSL932" s="477"/>
      <c r="SSM932" s="477"/>
      <c r="SSN932" s="477"/>
      <c r="SSO932" s="477"/>
      <c r="SSP932" s="477"/>
      <c r="SSQ932" s="477"/>
      <c r="SSR932" s="477"/>
      <c r="SSS932" s="477"/>
      <c r="SST932" s="477"/>
      <c r="SSU932" s="477"/>
      <c r="SSV932" s="477"/>
      <c r="SSW932" s="477"/>
      <c r="SSX932" s="477"/>
      <c r="SSY932" s="477"/>
      <c r="SSZ932" s="477"/>
      <c r="STA932" s="477"/>
      <c r="STB932" s="477"/>
      <c r="STC932" s="477"/>
      <c r="STD932" s="477"/>
      <c r="STE932" s="477"/>
      <c r="STF932" s="477"/>
      <c r="STG932" s="477"/>
      <c r="STH932" s="477"/>
      <c r="STI932" s="477"/>
      <c r="STJ932" s="477"/>
      <c r="STK932" s="477"/>
      <c r="STL932" s="477"/>
      <c r="STM932" s="477"/>
      <c r="STN932" s="477"/>
      <c r="STO932" s="477"/>
      <c r="STP932" s="477"/>
      <c r="STQ932" s="477"/>
      <c r="STR932" s="477"/>
      <c r="STS932" s="477"/>
      <c r="STT932" s="477"/>
      <c r="STU932" s="477"/>
      <c r="STV932" s="477"/>
      <c r="STW932" s="477"/>
      <c r="STX932" s="477"/>
      <c r="STY932" s="477"/>
      <c r="STZ932" s="477"/>
      <c r="SUA932" s="477"/>
      <c r="SUB932" s="477"/>
      <c r="SUC932" s="477"/>
      <c r="SUD932" s="477"/>
      <c r="SUE932" s="477"/>
      <c r="SUF932" s="477"/>
      <c r="SUG932" s="477"/>
      <c r="SUH932" s="477"/>
      <c r="SUI932" s="477"/>
      <c r="SUJ932" s="477"/>
      <c r="SUK932" s="477"/>
      <c r="SUL932" s="477"/>
      <c r="SUM932" s="477"/>
      <c r="SUN932" s="477"/>
      <c r="SUO932" s="477"/>
      <c r="SUP932" s="477"/>
      <c r="SUQ932" s="477"/>
      <c r="SUR932" s="477"/>
      <c r="SUS932" s="477"/>
      <c r="SUT932" s="477"/>
      <c r="SUU932" s="477"/>
      <c r="SUV932" s="477"/>
      <c r="SUW932" s="477"/>
      <c r="SUX932" s="477"/>
      <c r="SUY932" s="477"/>
      <c r="SUZ932" s="477"/>
      <c r="SVA932" s="477"/>
      <c r="SVB932" s="477"/>
      <c r="SVC932" s="477"/>
      <c r="SVD932" s="477"/>
      <c r="SVE932" s="477"/>
      <c r="SVF932" s="477"/>
      <c r="SVG932" s="477"/>
      <c r="SVH932" s="477"/>
      <c r="SVI932" s="477"/>
      <c r="SVJ932" s="477"/>
      <c r="SVK932" s="477"/>
      <c r="SVL932" s="477"/>
      <c r="SVM932" s="477"/>
      <c r="SVN932" s="477"/>
      <c r="SVO932" s="477"/>
      <c r="SVP932" s="477"/>
      <c r="SVQ932" s="477"/>
      <c r="SVR932" s="477"/>
      <c r="SVS932" s="477"/>
      <c r="SVT932" s="477"/>
      <c r="SVU932" s="477"/>
      <c r="SVV932" s="477"/>
      <c r="SVW932" s="477"/>
      <c r="SVX932" s="477"/>
      <c r="SVY932" s="477"/>
      <c r="SVZ932" s="477"/>
      <c r="SWA932" s="477"/>
      <c r="SWB932" s="477"/>
      <c r="SWC932" s="477"/>
      <c r="SWD932" s="477"/>
      <c r="SWE932" s="477"/>
      <c r="SWF932" s="477"/>
      <c r="SWG932" s="477"/>
      <c r="SWH932" s="477"/>
      <c r="SWI932" s="477"/>
      <c r="SWJ932" s="477"/>
      <c r="SWK932" s="477"/>
      <c r="SWL932" s="477"/>
      <c r="SWM932" s="477"/>
      <c r="SWN932" s="477"/>
      <c r="SWO932" s="477"/>
      <c r="SWP932" s="477"/>
      <c r="SWQ932" s="477"/>
      <c r="SWR932" s="477"/>
      <c r="SWS932" s="477"/>
      <c r="SWT932" s="477"/>
      <c r="SWU932" s="477"/>
      <c r="SWV932" s="477"/>
      <c r="SWW932" s="477"/>
      <c r="SWX932" s="477"/>
      <c r="SWY932" s="477"/>
      <c r="SWZ932" s="477"/>
      <c r="SXA932" s="477"/>
      <c r="SXB932" s="477"/>
      <c r="SXC932" s="477"/>
      <c r="SXD932" s="477"/>
      <c r="SXE932" s="477"/>
      <c r="SXF932" s="477"/>
      <c r="SXG932" s="477"/>
      <c r="SXH932" s="477"/>
      <c r="SXI932" s="477"/>
      <c r="SXJ932" s="477"/>
      <c r="SXK932" s="477"/>
      <c r="SXL932" s="477"/>
      <c r="SXM932" s="477"/>
      <c r="SXN932" s="477"/>
      <c r="SXO932" s="477"/>
      <c r="SXP932" s="477"/>
      <c r="SXQ932" s="477"/>
      <c r="SXR932" s="477"/>
      <c r="SXS932" s="477"/>
      <c r="SXT932" s="477"/>
      <c r="SXU932" s="477"/>
      <c r="SXV932" s="477"/>
      <c r="SXW932" s="477"/>
      <c r="SXX932" s="477"/>
      <c r="SXY932" s="477"/>
      <c r="SXZ932" s="477"/>
      <c r="SYA932" s="477"/>
      <c r="SYB932" s="477"/>
      <c r="SYC932" s="477"/>
      <c r="SYD932" s="477"/>
      <c r="SYE932" s="477"/>
      <c r="SYF932" s="477"/>
      <c r="SYG932" s="477"/>
      <c r="SYH932" s="477"/>
      <c r="SYI932" s="477"/>
      <c r="SYJ932" s="477"/>
      <c r="SYK932" s="477"/>
      <c r="SYL932" s="477"/>
      <c r="SYM932" s="477"/>
      <c r="SYN932" s="477"/>
      <c r="SYO932" s="477"/>
      <c r="SYP932" s="477"/>
      <c r="SYQ932" s="477"/>
      <c r="SYR932" s="477"/>
      <c r="SYS932" s="477"/>
      <c r="SYT932" s="477"/>
      <c r="SYU932" s="477"/>
      <c r="SYV932" s="477"/>
      <c r="SYW932" s="477"/>
      <c r="SYX932" s="477"/>
      <c r="SYY932" s="477"/>
      <c r="SYZ932" s="477"/>
      <c r="SZA932" s="477"/>
      <c r="SZB932" s="477"/>
      <c r="SZC932" s="477"/>
      <c r="SZD932" s="477"/>
      <c r="SZE932" s="477"/>
      <c r="SZF932" s="477"/>
      <c r="SZG932" s="477"/>
      <c r="SZH932" s="477"/>
      <c r="SZI932" s="477"/>
      <c r="SZJ932" s="477"/>
      <c r="SZK932" s="477"/>
      <c r="SZL932" s="477"/>
      <c r="SZM932" s="477"/>
      <c r="SZN932" s="477"/>
      <c r="SZO932" s="477"/>
      <c r="SZP932" s="477"/>
      <c r="SZQ932" s="477"/>
      <c r="SZR932" s="477"/>
      <c r="SZS932" s="477"/>
      <c r="SZT932" s="477"/>
      <c r="SZU932" s="477"/>
      <c r="SZV932" s="477"/>
      <c r="SZW932" s="477"/>
      <c r="SZX932" s="477"/>
      <c r="SZY932" s="477"/>
      <c r="SZZ932" s="477"/>
      <c r="TAA932" s="477"/>
      <c r="TAB932" s="477"/>
      <c r="TAC932" s="477"/>
      <c r="TAD932" s="477"/>
      <c r="TAE932" s="477"/>
      <c r="TAF932" s="477"/>
      <c r="TAG932" s="477"/>
      <c r="TAH932" s="477"/>
      <c r="TAI932" s="477"/>
      <c r="TAJ932" s="477"/>
      <c r="TAK932" s="477"/>
      <c r="TAL932" s="477"/>
      <c r="TAM932" s="477"/>
      <c r="TAN932" s="477"/>
      <c r="TAO932" s="477"/>
      <c r="TAP932" s="477"/>
      <c r="TAQ932" s="477"/>
      <c r="TAR932" s="477"/>
      <c r="TAS932" s="477"/>
      <c r="TAT932" s="477"/>
      <c r="TAU932" s="477"/>
      <c r="TAV932" s="477"/>
      <c r="TAW932" s="477"/>
      <c r="TAX932" s="477"/>
      <c r="TAY932" s="477"/>
      <c r="TAZ932" s="477"/>
      <c r="TBA932" s="477"/>
      <c r="TBB932" s="477"/>
      <c r="TBC932" s="477"/>
      <c r="TBD932" s="477"/>
      <c r="TBE932" s="477"/>
      <c r="TBF932" s="477"/>
      <c r="TBG932" s="477"/>
      <c r="TBH932" s="477"/>
      <c r="TBI932" s="477"/>
      <c r="TBJ932" s="477"/>
      <c r="TBK932" s="477"/>
      <c r="TBL932" s="477"/>
      <c r="TBM932" s="477"/>
      <c r="TBN932" s="477"/>
      <c r="TBO932" s="477"/>
      <c r="TBP932" s="477"/>
      <c r="TBQ932" s="477"/>
      <c r="TBR932" s="477"/>
      <c r="TBS932" s="477"/>
      <c r="TBT932" s="477"/>
      <c r="TBU932" s="477"/>
      <c r="TBV932" s="477"/>
      <c r="TBW932" s="477"/>
      <c r="TBX932" s="477"/>
      <c r="TBY932" s="477"/>
      <c r="TBZ932" s="477"/>
      <c r="TCA932" s="477"/>
      <c r="TCB932" s="477"/>
      <c r="TCC932" s="477"/>
      <c r="TCD932" s="477"/>
      <c r="TCE932" s="477"/>
      <c r="TCF932" s="477"/>
      <c r="TCG932" s="477"/>
      <c r="TCH932" s="477"/>
      <c r="TCI932" s="477"/>
      <c r="TCJ932" s="477"/>
      <c r="TCK932" s="477"/>
      <c r="TCL932" s="477"/>
      <c r="TCM932" s="477"/>
      <c r="TCN932" s="477"/>
      <c r="TCO932" s="477"/>
      <c r="TCP932" s="477"/>
      <c r="TCQ932" s="477"/>
      <c r="TCR932" s="477"/>
      <c r="TCS932" s="477"/>
      <c r="TCT932" s="477"/>
      <c r="TCU932" s="477"/>
      <c r="TCV932" s="477"/>
      <c r="TCW932" s="477"/>
      <c r="TCX932" s="477"/>
      <c r="TCY932" s="477"/>
      <c r="TCZ932" s="477"/>
      <c r="TDA932" s="477"/>
      <c r="TDB932" s="477"/>
      <c r="TDC932" s="477"/>
      <c r="TDD932" s="477"/>
      <c r="TDE932" s="477"/>
      <c r="TDF932" s="477"/>
      <c r="TDG932" s="477"/>
      <c r="TDH932" s="477"/>
      <c r="TDI932" s="477"/>
      <c r="TDJ932" s="477"/>
      <c r="TDK932" s="477"/>
      <c r="TDL932" s="477"/>
      <c r="TDM932" s="477"/>
      <c r="TDN932" s="477"/>
      <c r="TDO932" s="477"/>
      <c r="TDP932" s="477"/>
      <c r="TDQ932" s="477"/>
      <c r="TDR932" s="477"/>
      <c r="TDS932" s="477"/>
      <c r="TDT932" s="477"/>
      <c r="TDU932" s="477"/>
      <c r="TDV932" s="477"/>
      <c r="TDW932" s="477"/>
      <c r="TDX932" s="477"/>
      <c r="TDY932" s="477"/>
      <c r="TDZ932" s="477"/>
      <c r="TEA932" s="477"/>
      <c r="TEB932" s="477"/>
      <c r="TEC932" s="477"/>
      <c r="TED932" s="477"/>
      <c r="TEE932" s="477"/>
      <c r="TEF932" s="477"/>
      <c r="TEG932" s="477"/>
      <c r="TEH932" s="477"/>
      <c r="TEI932" s="477"/>
      <c r="TEJ932" s="477"/>
      <c r="TEK932" s="477"/>
      <c r="TEL932" s="477"/>
      <c r="TEM932" s="477"/>
      <c r="TEN932" s="477"/>
      <c r="TEO932" s="477"/>
      <c r="TEP932" s="477"/>
      <c r="TEQ932" s="477"/>
      <c r="TER932" s="477"/>
      <c r="TES932" s="477"/>
      <c r="TET932" s="477"/>
      <c r="TEU932" s="477"/>
      <c r="TEV932" s="477"/>
      <c r="TEW932" s="477"/>
      <c r="TEX932" s="477"/>
      <c r="TEY932" s="477"/>
      <c r="TEZ932" s="477"/>
      <c r="TFA932" s="477"/>
      <c r="TFB932" s="477"/>
      <c r="TFC932" s="477"/>
      <c r="TFD932" s="477"/>
      <c r="TFE932" s="477"/>
      <c r="TFF932" s="477"/>
      <c r="TFG932" s="477"/>
      <c r="TFH932" s="477"/>
      <c r="TFI932" s="477"/>
      <c r="TFJ932" s="477"/>
      <c r="TFK932" s="477"/>
      <c r="TFL932" s="477"/>
      <c r="TFM932" s="477"/>
      <c r="TFN932" s="477"/>
      <c r="TFO932" s="477"/>
      <c r="TFP932" s="477"/>
      <c r="TFQ932" s="477"/>
      <c r="TFR932" s="477"/>
      <c r="TFS932" s="477"/>
      <c r="TFT932" s="477"/>
      <c r="TFU932" s="477"/>
      <c r="TFV932" s="477"/>
      <c r="TFW932" s="477"/>
      <c r="TFX932" s="477"/>
      <c r="TFY932" s="477"/>
      <c r="TFZ932" s="477"/>
      <c r="TGA932" s="477"/>
      <c r="TGB932" s="477"/>
      <c r="TGC932" s="477"/>
      <c r="TGD932" s="477"/>
      <c r="TGE932" s="477"/>
      <c r="TGF932" s="477"/>
      <c r="TGG932" s="477"/>
      <c r="TGH932" s="477"/>
      <c r="TGI932" s="477"/>
      <c r="TGJ932" s="477"/>
      <c r="TGK932" s="477"/>
      <c r="TGL932" s="477"/>
      <c r="TGM932" s="477"/>
      <c r="TGN932" s="477"/>
      <c r="TGO932" s="477"/>
      <c r="TGP932" s="477"/>
      <c r="TGQ932" s="477"/>
      <c r="TGR932" s="477"/>
      <c r="TGS932" s="477"/>
      <c r="TGT932" s="477"/>
      <c r="TGU932" s="477"/>
      <c r="TGV932" s="477"/>
      <c r="TGW932" s="477"/>
      <c r="TGX932" s="477"/>
      <c r="TGY932" s="477"/>
      <c r="TGZ932" s="477"/>
      <c r="THA932" s="477"/>
      <c r="THB932" s="477"/>
      <c r="THC932" s="477"/>
      <c r="THD932" s="477"/>
      <c r="THE932" s="477"/>
      <c r="THF932" s="477"/>
      <c r="THG932" s="477"/>
      <c r="THH932" s="477"/>
      <c r="THI932" s="477"/>
      <c r="THJ932" s="477"/>
      <c r="THK932" s="477"/>
      <c r="THL932" s="477"/>
      <c r="THM932" s="477"/>
      <c r="THN932" s="477"/>
      <c r="THO932" s="477"/>
      <c r="THP932" s="477"/>
      <c r="THQ932" s="477"/>
      <c r="THR932" s="477"/>
      <c r="THS932" s="477"/>
      <c r="THT932" s="477"/>
      <c r="THU932" s="477"/>
      <c r="THV932" s="477"/>
      <c r="THW932" s="477"/>
      <c r="THX932" s="477"/>
      <c r="THY932" s="477"/>
      <c r="THZ932" s="477"/>
      <c r="TIA932" s="477"/>
      <c r="TIB932" s="477"/>
      <c r="TIC932" s="477"/>
      <c r="TID932" s="477"/>
      <c r="TIE932" s="477"/>
      <c r="TIF932" s="477"/>
      <c r="TIG932" s="477"/>
      <c r="TIH932" s="477"/>
      <c r="TII932" s="477"/>
      <c r="TIJ932" s="477"/>
      <c r="TIK932" s="477"/>
      <c r="TIL932" s="477"/>
      <c r="TIM932" s="477"/>
      <c r="TIN932" s="477"/>
      <c r="TIO932" s="477"/>
      <c r="TIP932" s="477"/>
      <c r="TIQ932" s="477"/>
      <c r="TIR932" s="477"/>
      <c r="TIS932" s="477"/>
      <c r="TIT932" s="477"/>
      <c r="TIU932" s="477"/>
      <c r="TIV932" s="477"/>
      <c r="TIW932" s="477"/>
      <c r="TIX932" s="477"/>
      <c r="TIY932" s="477"/>
      <c r="TIZ932" s="477"/>
      <c r="TJA932" s="477"/>
      <c r="TJB932" s="477"/>
      <c r="TJC932" s="477"/>
      <c r="TJD932" s="477"/>
      <c r="TJE932" s="477"/>
      <c r="TJF932" s="477"/>
      <c r="TJG932" s="477"/>
      <c r="TJH932" s="477"/>
      <c r="TJI932" s="477"/>
      <c r="TJJ932" s="477"/>
      <c r="TJK932" s="477"/>
      <c r="TJL932" s="477"/>
      <c r="TJM932" s="477"/>
      <c r="TJN932" s="477"/>
      <c r="TJO932" s="477"/>
      <c r="TJP932" s="477"/>
      <c r="TJQ932" s="477"/>
      <c r="TJR932" s="477"/>
      <c r="TJS932" s="477"/>
      <c r="TJT932" s="477"/>
      <c r="TJU932" s="477"/>
      <c r="TJV932" s="477"/>
      <c r="TJW932" s="477"/>
      <c r="TJX932" s="477"/>
      <c r="TJY932" s="477"/>
      <c r="TJZ932" s="477"/>
      <c r="TKA932" s="477"/>
      <c r="TKB932" s="477"/>
      <c r="TKC932" s="477"/>
      <c r="TKD932" s="477"/>
      <c r="TKE932" s="477"/>
      <c r="TKF932" s="477"/>
      <c r="TKG932" s="477"/>
      <c r="TKH932" s="477"/>
      <c r="TKI932" s="477"/>
      <c r="TKJ932" s="477"/>
      <c r="TKK932" s="477"/>
      <c r="TKL932" s="477"/>
      <c r="TKM932" s="477"/>
      <c r="TKN932" s="477"/>
      <c r="TKO932" s="477"/>
      <c r="TKP932" s="477"/>
      <c r="TKQ932" s="477"/>
      <c r="TKR932" s="477"/>
      <c r="TKS932" s="477"/>
      <c r="TKT932" s="477"/>
      <c r="TKU932" s="477"/>
      <c r="TKV932" s="477"/>
      <c r="TKW932" s="477"/>
      <c r="TKX932" s="477"/>
      <c r="TKY932" s="477"/>
      <c r="TKZ932" s="477"/>
      <c r="TLA932" s="477"/>
      <c r="TLB932" s="477"/>
      <c r="TLC932" s="477"/>
      <c r="TLD932" s="477"/>
      <c r="TLE932" s="477"/>
      <c r="TLF932" s="477"/>
      <c r="TLG932" s="477"/>
      <c r="TLH932" s="477"/>
      <c r="TLI932" s="477"/>
      <c r="TLJ932" s="477"/>
      <c r="TLK932" s="477"/>
      <c r="TLL932" s="477"/>
      <c r="TLM932" s="477"/>
      <c r="TLN932" s="477"/>
      <c r="TLO932" s="477"/>
      <c r="TLP932" s="477"/>
      <c r="TLQ932" s="477"/>
      <c r="TLR932" s="477"/>
      <c r="TLS932" s="477"/>
      <c r="TLT932" s="477"/>
      <c r="TLU932" s="477"/>
      <c r="TLV932" s="477"/>
      <c r="TLW932" s="477"/>
      <c r="TLX932" s="477"/>
      <c r="TLY932" s="477"/>
      <c r="TLZ932" s="477"/>
      <c r="TMA932" s="477"/>
      <c r="TMB932" s="477"/>
      <c r="TMC932" s="477"/>
      <c r="TMD932" s="477"/>
      <c r="TME932" s="477"/>
      <c r="TMF932" s="477"/>
      <c r="TMG932" s="477"/>
      <c r="TMH932" s="477"/>
      <c r="TMI932" s="477"/>
      <c r="TMJ932" s="477"/>
      <c r="TMK932" s="477"/>
      <c r="TML932" s="477"/>
      <c r="TMM932" s="477"/>
      <c r="TMN932" s="477"/>
      <c r="TMO932" s="477"/>
      <c r="TMP932" s="477"/>
      <c r="TMQ932" s="477"/>
      <c r="TMR932" s="477"/>
      <c r="TMS932" s="477"/>
      <c r="TMT932" s="477"/>
      <c r="TMU932" s="477"/>
      <c r="TMV932" s="477"/>
      <c r="TMW932" s="477"/>
      <c r="TMX932" s="477"/>
      <c r="TMY932" s="477"/>
      <c r="TMZ932" s="477"/>
      <c r="TNA932" s="477"/>
      <c r="TNB932" s="477"/>
      <c r="TNC932" s="477"/>
      <c r="TND932" s="477"/>
      <c r="TNE932" s="477"/>
      <c r="TNF932" s="477"/>
      <c r="TNG932" s="477"/>
      <c r="TNH932" s="477"/>
      <c r="TNI932" s="477"/>
      <c r="TNJ932" s="477"/>
      <c r="TNK932" s="477"/>
      <c r="TNL932" s="477"/>
      <c r="TNM932" s="477"/>
      <c r="TNN932" s="477"/>
      <c r="TNO932" s="477"/>
      <c r="TNP932" s="477"/>
      <c r="TNQ932" s="477"/>
      <c r="TNR932" s="477"/>
      <c r="TNS932" s="477"/>
      <c r="TNT932" s="477"/>
      <c r="TNU932" s="477"/>
      <c r="TNV932" s="477"/>
      <c r="TNW932" s="477"/>
      <c r="TNX932" s="477"/>
      <c r="TNY932" s="477"/>
      <c r="TNZ932" s="477"/>
      <c r="TOA932" s="477"/>
      <c r="TOB932" s="477"/>
      <c r="TOC932" s="477"/>
      <c r="TOD932" s="477"/>
      <c r="TOE932" s="477"/>
      <c r="TOF932" s="477"/>
      <c r="TOG932" s="477"/>
      <c r="TOH932" s="477"/>
      <c r="TOI932" s="477"/>
      <c r="TOJ932" s="477"/>
      <c r="TOK932" s="477"/>
      <c r="TOL932" s="477"/>
      <c r="TOM932" s="477"/>
      <c r="TON932" s="477"/>
      <c r="TOO932" s="477"/>
      <c r="TOP932" s="477"/>
      <c r="TOQ932" s="477"/>
      <c r="TOR932" s="477"/>
      <c r="TOS932" s="477"/>
      <c r="TOT932" s="477"/>
      <c r="TOU932" s="477"/>
      <c r="TOV932" s="477"/>
      <c r="TOW932" s="477"/>
      <c r="TOX932" s="477"/>
      <c r="TOY932" s="477"/>
      <c r="TOZ932" s="477"/>
      <c r="TPA932" s="477"/>
      <c r="TPB932" s="477"/>
      <c r="TPC932" s="477"/>
      <c r="TPD932" s="477"/>
      <c r="TPE932" s="477"/>
      <c r="TPF932" s="477"/>
      <c r="TPG932" s="477"/>
      <c r="TPH932" s="477"/>
      <c r="TPI932" s="477"/>
      <c r="TPJ932" s="477"/>
      <c r="TPK932" s="477"/>
      <c r="TPL932" s="477"/>
      <c r="TPM932" s="477"/>
      <c r="TPN932" s="477"/>
      <c r="TPO932" s="477"/>
      <c r="TPP932" s="477"/>
      <c r="TPQ932" s="477"/>
      <c r="TPR932" s="477"/>
      <c r="TPS932" s="477"/>
      <c r="TPT932" s="477"/>
      <c r="TPU932" s="477"/>
      <c r="TPV932" s="477"/>
      <c r="TPW932" s="477"/>
      <c r="TPX932" s="477"/>
      <c r="TPY932" s="477"/>
      <c r="TPZ932" s="477"/>
      <c r="TQA932" s="477"/>
      <c r="TQB932" s="477"/>
      <c r="TQC932" s="477"/>
      <c r="TQD932" s="477"/>
      <c r="TQE932" s="477"/>
      <c r="TQF932" s="477"/>
      <c r="TQG932" s="477"/>
      <c r="TQH932" s="477"/>
      <c r="TQI932" s="477"/>
      <c r="TQJ932" s="477"/>
      <c r="TQK932" s="477"/>
      <c r="TQL932" s="477"/>
      <c r="TQM932" s="477"/>
      <c r="TQN932" s="477"/>
      <c r="TQO932" s="477"/>
      <c r="TQP932" s="477"/>
      <c r="TQQ932" s="477"/>
      <c r="TQR932" s="477"/>
      <c r="TQS932" s="477"/>
      <c r="TQT932" s="477"/>
      <c r="TQU932" s="477"/>
      <c r="TQV932" s="477"/>
      <c r="TQW932" s="477"/>
      <c r="TQX932" s="477"/>
      <c r="TQY932" s="477"/>
      <c r="TQZ932" s="477"/>
      <c r="TRA932" s="477"/>
      <c r="TRB932" s="477"/>
      <c r="TRC932" s="477"/>
      <c r="TRD932" s="477"/>
      <c r="TRE932" s="477"/>
      <c r="TRF932" s="477"/>
      <c r="TRG932" s="477"/>
      <c r="TRH932" s="477"/>
      <c r="TRI932" s="477"/>
      <c r="TRJ932" s="477"/>
      <c r="TRK932" s="477"/>
      <c r="TRL932" s="477"/>
      <c r="TRM932" s="477"/>
      <c r="TRN932" s="477"/>
      <c r="TRO932" s="477"/>
      <c r="TRP932" s="477"/>
      <c r="TRQ932" s="477"/>
      <c r="TRR932" s="477"/>
      <c r="TRS932" s="477"/>
      <c r="TRT932" s="477"/>
      <c r="TRU932" s="477"/>
      <c r="TRV932" s="477"/>
      <c r="TRW932" s="477"/>
      <c r="TRX932" s="477"/>
      <c r="TRY932" s="477"/>
      <c r="TRZ932" s="477"/>
      <c r="TSA932" s="477"/>
      <c r="TSB932" s="477"/>
      <c r="TSC932" s="477"/>
      <c r="TSD932" s="477"/>
      <c r="TSE932" s="477"/>
      <c r="TSF932" s="477"/>
      <c r="TSG932" s="477"/>
      <c r="TSH932" s="477"/>
      <c r="TSI932" s="477"/>
      <c r="TSJ932" s="477"/>
      <c r="TSK932" s="477"/>
      <c r="TSL932" s="477"/>
      <c r="TSM932" s="477"/>
      <c r="TSN932" s="477"/>
      <c r="TSO932" s="477"/>
      <c r="TSP932" s="477"/>
      <c r="TSQ932" s="477"/>
      <c r="TSR932" s="477"/>
      <c r="TSS932" s="477"/>
      <c r="TST932" s="477"/>
      <c r="TSU932" s="477"/>
      <c r="TSV932" s="477"/>
      <c r="TSW932" s="477"/>
      <c r="TSX932" s="477"/>
      <c r="TSY932" s="477"/>
      <c r="TSZ932" s="477"/>
      <c r="TTA932" s="477"/>
      <c r="TTB932" s="477"/>
      <c r="TTC932" s="477"/>
      <c r="TTD932" s="477"/>
      <c r="TTE932" s="477"/>
      <c r="TTF932" s="477"/>
      <c r="TTG932" s="477"/>
      <c r="TTH932" s="477"/>
      <c r="TTI932" s="477"/>
      <c r="TTJ932" s="477"/>
      <c r="TTK932" s="477"/>
      <c r="TTL932" s="477"/>
      <c r="TTM932" s="477"/>
      <c r="TTN932" s="477"/>
      <c r="TTO932" s="477"/>
      <c r="TTP932" s="477"/>
      <c r="TTQ932" s="477"/>
      <c r="TTR932" s="477"/>
      <c r="TTS932" s="477"/>
      <c r="TTT932" s="477"/>
      <c r="TTU932" s="477"/>
      <c r="TTV932" s="477"/>
      <c r="TTW932" s="477"/>
      <c r="TTX932" s="477"/>
      <c r="TTY932" s="477"/>
      <c r="TTZ932" s="477"/>
      <c r="TUA932" s="477"/>
      <c r="TUB932" s="477"/>
      <c r="TUC932" s="477"/>
      <c r="TUD932" s="477"/>
      <c r="TUE932" s="477"/>
      <c r="TUF932" s="477"/>
      <c r="TUG932" s="477"/>
      <c r="TUH932" s="477"/>
      <c r="TUI932" s="477"/>
      <c r="TUJ932" s="477"/>
      <c r="TUK932" s="477"/>
      <c r="TUL932" s="477"/>
      <c r="TUM932" s="477"/>
      <c r="TUN932" s="477"/>
      <c r="TUO932" s="477"/>
      <c r="TUP932" s="477"/>
      <c r="TUQ932" s="477"/>
      <c r="TUR932" s="477"/>
      <c r="TUS932" s="477"/>
      <c r="TUT932" s="477"/>
      <c r="TUU932" s="477"/>
      <c r="TUV932" s="477"/>
      <c r="TUW932" s="477"/>
      <c r="TUX932" s="477"/>
      <c r="TUY932" s="477"/>
      <c r="TUZ932" s="477"/>
      <c r="TVA932" s="477"/>
      <c r="TVB932" s="477"/>
      <c r="TVC932" s="477"/>
      <c r="TVD932" s="477"/>
      <c r="TVE932" s="477"/>
      <c r="TVF932" s="477"/>
      <c r="TVG932" s="477"/>
      <c r="TVH932" s="477"/>
      <c r="TVI932" s="477"/>
      <c r="TVJ932" s="477"/>
      <c r="TVK932" s="477"/>
      <c r="TVL932" s="477"/>
      <c r="TVM932" s="477"/>
      <c r="TVN932" s="477"/>
      <c r="TVO932" s="477"/>
      <c r="TVP932" s="477"/>
      <c r="TVQ932" s="477"/>
      <c r="TVR932" s="477"/>
      <c r="TVS932" s="477"/>
      <c r="TVT932" s="477"/>
      <c r="TVU932" s="477"/>
      <c r="TVV932" s="477"/>
      <c r="TVW932" s="477"/>
      <c r="TVX932" s="477"/>
      <c r="TVY932" s="477"/>
      <c r="TVZ932" s="477"/>
      <c r="TWA932" s="477"/>
      <c r="TWB932" s="477"/>
      <c r="TWC932" s="477"/>
      <c r="TWD932" s="477"/>
      <c r="TWE932" s="477"/>
      <c r="TWF932" s="477"/>
      <c r="TWG932" s="477"/>
      <c r="TWH932" s="477"/>
      <c r="TWI932" s="477"/>
      <c r="TWJ932" s="477"/>
      <c r="TWK932" s="477"/>
      <c r="TWL932" s="477"/>
      <c r="TWM932" s="477"/>
      <c r="TWN932" s="477"/>
      <c r="TWO932" s="477"/>
      <c r="TWP932" s="477"/>
      <c r="TWQ932" s="477"/>
      <c r="TWR932" s="477"/>
      <c r="TWS932" s="477"/>
      <c r="TWT932" s="477"/>
      <c r="TWU932" s="477"/>
      <c r="TWV932" s="477"/>
      <c r="TWW932" s="477"/>
      <c r="TWX932" s="477"/>
      <c r="TWY932" s="477"/>
      <c r="TWZ932" s="477"/>
      <c r="TXA932" s="477"/>
      <c r="TXB932" s="477"/>
      <c r="TXC932" s="477"/>
      <c r="TXD932" s="477"/>
      <c r="TXE932" s="477"/>
      <c r="TXF932" s="477"/>
      <c r="TXG932" s="477"/>
      <c r="TXH932" s="477"/>
      <c r="TXI932" s="477"/>
      <c r="TXJ932" s="477"/>
      <c r="TXK932" s="477"/>
      <c r="TXL932" s="477"/>
      <c r="TXM932" s="477"/>
      <c r="TXN932" s="477"/>
      <c r="TXO932" s="477"/>
      <c r="TXP932" s="477"/>
      <c r="TXQ932" s="477"/>
      <c r="TXR932" s="477"/>
      <c r="TXS932" s="477"/>
      <c r="TXT932" s="477"/>
      <c r="TXU932" s="477"/>
      <c r="TXV932" s="477"/>
      <c r="TXW932" s="477"/>
      <c r="TXX932" s="477"/>
      <c r="TXY932" s="477"/>
      <c r="TXZ932" s="477"/>
      <c r="TYA932" s="477"/>
      <c r="TYB932" s="477"/>
      <c r="TYC932" s="477"/>
      <c r="TYD932" s="477"/>
      <c r="TYE932" s="477"/>
      <c r="TYF932" s="477"/>
      <c r="TYG932" s="477"/>
      <c r="TYH932" s="477"/>
      <c r="TYI932" s="477"/>
      <c r="TYJ932" s="477"/>
      <c r="TYK932" s="477"/>
      <c r="TYL932" s="477"/>
      <c r="TYM932" s="477"/>
      <c r="TYN932" s="477"/>
      <c r="TYO932" s="477"/>
      <c r="TYP932" s="477"/>
      <c r="TYQ932" s="477"/>
      <c r="TYR932" s="477"/>
      <c r="TYS932" s="477"/>
      <c r="TYT932" s="477"/>
      <c r="TYU932" s="477"/>
      <c r="TYV932" s="477"/>
      <c r="TYW932" s="477"/>
      <c r="TYX932" s="477"/>
      <c r="TYY932" s="477"/>
      <c r="TYZ932" s="477"/>
      <c r="TZA932" s="477"/>
      <c r="TZB932" s="477"/>
      <c r="TZC932" s="477"/>
      <c r="TZD932" s="477"/>
      <c r="TZE932" s="477"/>
      <c r="TZF932" s="477"/>
      <c r="TZG932" s="477"/>
      <c r="TZH932" s="477"/>
      <c r="TZI932" s="477"/>
      <c r="TZJ932" s="477"/>
      <c r="TZK932" s="477"/>
      <c r="TZL932" s="477"/>
      <c r="TZM932" s="477"/>
      <c r="TZN932" s="477"/>
      <c r="TZO932" s="477"/>
      <c r="TZP932" s="477"/>
      <c r="TZQ932" s="477"/>
      <c r="TZR932" s="477"/>
      <c r="TZS932" s="477"/>
      <c r="TZT932" s="477"/>
      <c r="TZU932" s="477"/>
      <c r="TZV932" s="477"/>
      <c r="TZW932" s="477"/>
      <c r="TZX932" s="477"/>
      <c r="TZY932" s="477"/>
      <c r="TZZ932" s="477"/>
      <c r="UAA932" s="477"/>
      <c r="UAB932" s="477"/>
      <c r="UAC932" s="477"/>
      <c r="UAD932" s="477"/>
      <c r="UAE932" s="477"/>
      <c r="UAF932" s="477"/>
      <c r="UAG932" s="477"/>
      <c r="UAH932" s="477"/>
      <c r="UAI932" s="477"/>
      <c r="UAJ932" s="477"/>
      <c r="UAK932" s="477"/>
      <c r="UAL932" s="477"/>
      <c r="UAM932" s="477"/>
      <c r="UAN932" s="477"/>
      <c r="UAO932" s="477"/>
      <c r="UAP932" s="477"/>
      <c r="UAQ932" s="477"/>
      <c r="UAR932" s="477"/>
      <c r="UAS932" s="477"/>
      <c r="UAT932" s="477"/>
      <c r="UAU932" s="477"/>
      <c r="UAV932" s="477"/>
      <c r="UAW932" s="477"/>
      <c r="UAX932" s="477"/>
      <c r="UAY932" s="477"/>
      <c r="UAZ932" s="477"/>
      <c r="UBA932" s="477"/>
      <c r="UBB932" s="477"/>
      <c r="UBC932" s="477"/>
      <c r="UBD932" s="477"/>
      <c r="UBE932" s="477"/>
      <c r="UBF932" s="477"/>
      <c r="UBG932" s="477"/>
      <c r="UBH932" s="477"/>
      <c r="UBI932" s="477"/>
      <c r="UBJ932" s="477"/>
      <c r="UBK932" s="477"/>
      <c r="UBL932" s="477"/>
      <c r="UBM932" s="477"/>
      <c r="UBN932" s="477"/>
      <c r="UBO932" s="477"/>
      <c r="UBP932" s="477"/>
      <c r="UBQ932" s="477"/>
      <c r="UBR932" s="477"/>
      <c r="UBS932" s="477"/>
      <c r="UBT932" s="477"/>
      <c r="UBU932" s="477"/>
      <c r="UBV932" s="477"/>
      <c r="UBW932" s="477"/>
      <c r="UBX932" s="477"/>
      <c r="UBY932" s="477"/>
      <c r="UBZ932" s="477"/>
      <c r="UCA932" s="477"/>
      <c r="UCB932" s="477"/>
      <c r="UCC932" s="477"/>
      <c r="UCD932" s="477"/>
      <c r="UCE932" s="477"/>
      <c r="UCF932" s="477"/>
      <c r="UCG932" s="477"/>
      <c r="UCH932" s="477"/>
      <c r="UCI932" s="477"/>
      <c r="UCJ932" s="477"/>
      <c r="UCK932" s="477"/>
      <c r="UCL932" s="477"/>
      <c r="UCM932" s="477"/>
      <c r="UCN932" s="477"/>
      <c r="UCO932" s="477"/>
      <c r="UCP932" s="477"/>
      <c r="UCQ932" s="477"/>
      <c r="UCR932" s="477"/>
      <c r="UCS932" s="477"/>
      <c r="UCT932" s="477"/>
      <c r="UCU932" s="477"/>
      <c r="UCV932" s="477"/>
      <c r="UCW932" s="477"/>
      <c r="UCX932" s="477"/>
      <c r="UCY932" s="477"/>
      <c r="UCZ932" s="477"/>
      <c r="UDA932" s="477"/>
      <c r="UDB932" s="477"/>
      <c r="UDC932" s="477"/>
      <c r="UDD932" s="477"/>
      <c r="UDE932" s="477"/>
      <c r="UDF932" s="477"/>
      <c r="UDG932" s="477"/>
      <c r="UDH932" s="477"/>
      <c r="UDI932" s="477"/>
      <c r="UDJ932" s="477"/>
      <c r="UDK932" s="477"/>
      <c r="UDL932" s="477"/>
      <c r="UDM932" s="477"/>
      <c r="UDN932" s="477"/>
      <c r="UDO932" s="477"/>
      <c r="UDP932" s="477"/>
      <c r="UDQ932" s="477"/>
      <c r="UDR932" s="477"/>
      <c r="UDS932" s="477"/>
      <c r="UDT932" s="477"/>
      <c r="UDU932" s="477"/>
      <c r="UDV932" s="477"/>
      <c r="UDW932" s="477"/>
      <c r="UDX932" s="477"/>
      <c r="UDY932" s="477"/>
      <c r="UDZ932" s="477"/>
      <c r="UEA932" s="477"/>
      <c r="UEB932" s="477"/>
      <c r="UEC932" s="477"/>
      <c r="UED932" s="477"/>
      <c r="UEE932" s="477"/>
      <c r="UEF932" s="477"/>
      <c r="UEG932" s="477"/>
      <c r="UEH932" s="477"/>
      <c r="UEI932" s="477"/>
      <c r="UEJ932" s="477"/>
      <c r="UEK932" s="477"/>
      <c r="UEL932" s="477"/>
      <c r="UEM932" s="477"/>
      <c r="UEN932" s="477"/>
      <c r="UEO932" s="477"/>
      <c r="UEP932" s="477"/>
      <c r="UEQ932" s="477"/>
      <c r="UER932" s="477"/>
      <c r="UES932" s="477"/>
      <c r="UET932" s="477"/>
      <c r="UEU932" s="477"/>
      <c r="UEV932" s="477"/>
      <c r="UEW932" s="477"/>
      <c r="UEX932" s="477"/>
      <c r="UEY932" s="477"/>
      <c r="UEZ932" s="477"/>
      <c r="UFA932" s="477"/>
      <c r="UFB932" s="477"/>
      <c r="UFC932" s="477"/>
      <c r="UFD932" s="477"/>
      <c r="UFE932" s="477"/>
      <c r="UFF932" s="477"/>
      <c r="UFG932" s="477"/>
      <c r="UFH932" s="477"/>
      <c r="UFI932" s="477"/>
      <c r="UFJ932" s="477"/>
      <c r="UFK932" s="477"/>
      <c r="UFL932" s="477"/>
      <c r="UFM932" s="477"/>
      <c r="UFN932" s="477"/>
      <c r="UFO932" s="477"/>
      <c r="UFP932" s="477"/>
      <c r="UFQ932" s="477"/>
      <c r="UFR932" s="477"/>
      <c r="UFS932" s="477"/>
      <c r="UFT932" s="477"/>
      <c r="UFU932" s="477"/>
      <c r="UFV932" s="477"/>
      <c r="UFW932" s="477"/>
      <c r="UFX932" s="477"/>
      <c r="UFY932" s="477"/>
      <c r="UFZ932" s="477"/>
      <c r="UGA932" s="477"/>
      <c r="UGB932" s="477"/>
      <c r="UGC932" s="477"/>
      <c r="UGD932" s="477"/>
      <c r="UGE932" s="477"/>
      <c r="UGF932" s="477"/>
      <c r="UGG932" s="477"/>
      <c r="UGH932" s="477"/>
      <c r="UGI932" s="477"/>
      <c r="UGJ932" s="477"/>
      <c r="UGK932" s="477"/>
      <c r="UGL932" s="477"/>
      <c r="UGM932" s="477"/>
      <c r="UGN932" s="477"/>
      <c r="UGO932" s="477"/>
      <c r="UGP932" s="477"/>
      <c r="UGQ932" s="477"/>
      <c r="UGR932" s="477"/>
      <c r="UGS932" s="477"/>
      <c r="UGT932" s="477"/>
      <c r="UGU932" s="477"/>
      <c r="UGV932" s="477"/>
      <c r="UGW932" s="477"/>
      <c r="UGX932" s="477"/>
      <c r="UGY932" s="477"/>
      <c r="UGZ932" s="477"/>
      <c r="UHA932" s="477"/>
      <c r="UHB932" s="477"/>
      <c r="UHC932" s="477"/>
      <c r="UHD932" s="477"/>
      <c r="UHE932" s="477"/>
      <c r="UHF932" s="477"/>
      <c r="UHG932" s="477"/>
      <c r="UHH932" s="477"/>
      <c r="UHI932" s="477"/>
      <c r="UHJ932" s="477"/>
      <c r="UHK932" s="477"/>
      <c r="UHL932" s="477"/>
      <c r="UHM932" s="477"/>
      <c r="UHN932" s="477"/>
      <c r="UHO932" s="477"/>
      <c r="UHP932" s="477"/>
      <c r="UHQ932" s="477"/>
      <c r="UHR932" s="477"/>
      <c r="UHS932" s="477"/>
      <c r="UHT932" s="477"/>
      <c r="UHU932" s="477"/>
      <c r="UHV932" s="477"/>
      <c r="UHW932" s="477"/>
      <c r="UHX932" s="477"/>
      <c r="UHY932" s="477"/>
      <c r="UHZ932" s="477"/>
      <c r="UIA932" s="477"/>
      <c r="UIB932" s="477"/>
      <c r="UIC932" s="477"/>
      <c r="UID932" s="477"/>
      <c r="UIE932" s="477"/>
      <c r="UIF932" s="477"/>
      <c r="UIG932" s="477"/>
      <c r="UIH932" s="477"/>
      <c r="UII932" s="477"/>
      <c r="UIJ932" s="477"/>
      <c r="UIK932" s="477"/>
      <c r="UIL932" s="477"/>
      <c r="UIM932" s="477"/>
      <c r="UIN932" s="477"/>
      <c r="UIO932" s="477"/>
      <c r="UIP932" s="477"/>
      <c r="UIQ932" s="477"/>
      <c r="UIR932" s="477"/>
      <c r="UIS932" s="477"/>
      <c r="UIT932" s="477"/>
      <c r="UIU932" s="477"/>
      <c r="UIV932" s="477"/>
      <c r="UIW932" s="477"/>
      <c r="UIX932" s="477"/>
      <c r="UIY932" s="477"/>
      <c r="UIZ932" s="477"/>
      <c r="UJA932" s="477"/>
      <c r="UJB932" s="477"/>
      <c r="UJC932" s="477"/>
      <c r="UJD932" s="477"/>
      <c r="UJE932" s="477"/>
      <c r="UJF932" s="477"/>
      <c r="UJG932" s="477"/>
      <c r="UJH932" s="477"/>
      <c r="UJI932" s="477"/>
      <c r="UJJ932" s="477"/>
      <c r="UJK932" s="477"/>
      <c r="UJL932" s="477"/>
      <c r="UJM932" s="477"/>
      <c r="UJN932" s="477"/>
      <c r="UJO932" s="477"/>
      <c r="UJP932" s="477"/>
      <c r="UJQ932" s="477"/>
      <c r="UJR932" s="477"/>
      <c r="UJS932" s="477"/>
      <c r="UJT932" s="477"/>
      <c r="UJU932" s="477"/>
      <c r="UJV932" s="477"/>
      <c r="UJW932" s="477"/>
      <c r="UJX932" s="477"/>
      <c r="UJY932" s="477"/>
      <c r="UJZ932" s="477"/>
      <c r="UKA932" s="477"/>
      <c r="UKB932" s="477"/>
      <c r="UKC932" s="477"/>
      <c r="UKD932" s="477"/>
      <c r="UKE932" s="477"/>
      <c r="UKF932" s="477"/>
      <c r="UKG932" s="477"/>
      <c r="UKH932" s="477"/>
      <c r="UKI932" s="477"/>
      <c r="UKJ932" s="477"/>
      <c r="UKK932" s="477"/>
      <c r="UKL932" s="477"/>
      <c r="UKM932" s="477"/>
      <c r="UKN932" s="477"/>
      <c r="UKO932" s="477"/>
      <c r="UKP932" s="477"/>
      <c r="UKQ932" s="477"/>
      <c r="UKR932" s="477"/>
      <c r="UKS932" s="477"/>
      <c r="UKT932" s="477"/>
      <c r="UKU932" s="477"/>
      <c r="UKV932" s="477"/>
      <c r="UKW932" s="477"/>
      <c r="UKX932" s="477"/>
      <c r="UKY932" s="477"/>
      <c r="UKZ932" s="477"/>
      <c r="ULA932" s="477"/>
      <c r="ULB932" s="477"/>
      <c r="ULC932" s="477"/>
      <c r="ULD932" s="477"/>
      <c r="ULE932" s="477"/>
      <c r="ULF932" s="477"/>
      <c r="ULG932" s="477"/>
      <c r="ULH932" s="477"/>
      <c r="ULI932" s="477"/>
      <c r="ULJ932" s="477"/>
      <c r="ULK932" s="477"/>
      <c r="ULL932" s="477"/>
      <c r="ULM932" s="477"/>
      <c r="ULN932" s="477"/>
      <c r="ULO932" s="477"/>
      <c r="ULP932" s="477"/>
      <c r="ULQ932" s="477"/>
      <c r="ULR932" s="477"/>
      <c r="ULS932" s="477"/>
      <c r="ULT932" s="477"/>
      <c r="ULU932" s="477"/>
      <c r="ULV932" s="477"/>
      <c r="ULW932" s="477"/>
      <c r="ULX932" s="477"/>
      <c r="ULY932" s="477"/>
      <c r="ULZ932" s="477"/>
      <c r="UMA932" s="477"/>
      <c r="UMB932" s="477"/>
      <c r="UMC932" s="477"/>
      <c r="UMD932" s="477"/>
      <c r="UME932" s="477"/>
      <c r="UMF932" s="477"/>
      <c r="UMG932" s="477"/>
      <c r="UMH932" s="477"/>
      <c r="UMI932" s="477"/>
      <c r="UMJ932" s="477"/>
      <c r="UMK932" s="477"/>
      <c r="UML932" s="477"/>
      <c r="UMM932" s="477"/>
      <c r="UMN932" s="477"/>
      <c r="UMO932" s="477"/>
      <c r="UMP932" s="477"/>
      <c r="UMQ932" s="477"/>
      <c r="UMR932" s="477"/>
      <c r="UMS932" s="477"/>
      <c r="UMT932" s="477"/>
      <c r="UMU932" s="477"/>
      <c r="UMV932" s="477"/>
      <c r="UMW932" s="477"/>
      <c r="UMX932" s="477"/>
      <c r="UMY932" s="477"/>
      <c r="UMZ932" s="477"/>
      <c r="UNA932" s="477"/>
      <c r="UNB932" s="477"/>
      <c r="UNC932" s="477"/>
      <c r="UND932" s="477"/>
      <c r="UNE932" s="477"/>
      <c r="UNF932" s="477"/>
      <c r="UNG932" s="477"/>
      <c r="UNH932" s="477"/>
      <c r="UNI932" s="477"/>
      <c r="UNJ932" s="477"/>
      <c r="UNK932" s="477"/>
      <c r="UNL932" s="477"/>
      <c r="UNM932" s="477"/>
      <c r="UNN932" s="477"/>
      <c r="UNO932" s="477"/>
      <c r="UNP932" s="477"/>
      <c r="UNQ932" s="477"/>
      <c r="UNR932" s="477"/>
      <c r="UNS932" s="477"/>
      <c r="UNT932" s="477"/>
      <c r="UNU932" s="477"/>
      <c r="UNV932" s="477"/>
      <c r="UNW932" s="477"/>
      <c r="UNX932" s="477"/>
      <c r="UNY932" s="477"/>
      <c r="UNZ932" s="477"/>
      <c r="UOA932" s="477"/>
      <c r="UOB932" s="477"/>
      <c r="UOC932" s="477"/>
      <c r="UOD932" s="477"/>
      <c r="UOE932" s="477"/>
      <c r="UOF932" s="477"/>
      <c r="UOG932" s="477"/>
      <c r="UOH932" s="477"/>
      <c r="UOI932" s="477"/>
      <c r="UOJ932" s="477"/>
      <c r="UOK932" s="477"/>
      <c r="UOL932" s="477"/>
      <c r="UOM932" s="477"/>
      <c r="UON932" s="477"/>
      <c r="UOO932" s="477"/>
      <c r="UOP932" s="477"/>
      <c r="UOQ932" s="477"/>
      <c r="UOR932" s="477"/>
      <c r="UOS932" s="477"/>
      <c r="UOT932" s="477"/>
      <c r="UOU932" s="477"/>
      <c r="UOV932" s="477"/>
      <c r="UOW932" s="477"/>
      <c r="UOX932" s="477"/>
      <c r="UOY932" s="477"/>
      <c r="UOZ932" s="477"/>
      <c r="UPA932" s="477"/>
      <c r="UPB932" s="477"/>
      <c r="UPC932" s="477"/>
      <c r="UPD932" s="477"/>
      <c r="UPE932" s="477"/>
      <c r="UPF932" s="477"/>
      <c r="UPG932" s="477"/>
      <c r="UPH932" s="477"/>
      <c r="UPI932" s="477"/>
      <c r="UPJ932" s="477"/>
      <c r="UPK932" s="477"/>
      <c r="UPL932" s="477"/>
      <c r="UPM932" s="477"/>
      <c r="UPN932" s="477"/>
      <c r="UPO932" s="477"/>
      <c r="UPP932" s="477"/>
      <c r="UPQ932" s="477"/>
      <c r="UPR932" s="477"/>
      <c r="UPS932" s="477"/>
      <c r="UPT932" s="477"/>
      <c r="UPU932" s="477"/>
      <c r="UPV932" s="477"/>
      <c r="UPW932" s="477"/>
      <c r="UPX932" s="477"/>
      <c r="UPY932" s="477"/>
      <c r="UPZ932" s="477"/>
      <c r="UQA932" s="477"/>
      <c r="UQB932" s="477"/>
      <c r="UQC932" s="477"/>
      <c r="UQD932" s="477"/>
      <c r="UQE932" s="477"/>
      <c r="UQF932" s="477"/>
      <c r="UQG932" s="477"/>
      <c r="UQH932" s="477"/>
      <c r="UQI932" s="477"/>
      <c r="UQJ932" s="477"/>
      <c r="UQK932" s="477"/>
      <c r="UQL932" s="477"/>
      <c r="UQM932" s="477"/>
      <c r="UQN932" s="477"/>
      <c r="UQO932" s="477"/>
      <c r="UQP932" s="477"/>
      <c r="UQQ932" s="477"/>
      <c r="UQR932" s="477"/>
      <c r="UQS932" s="477"/>
      <c r="UQT932" s="477"/>
      <c r="UQU932" s="477"/>
      <c r="UQV932" s="477"/>
      <c r="UQW932" s="477"/>
      <c r="UQX932" s="477"/>
      <c r="UQY932" s="477"/>
      <c r="UQZ932" s="477"/>
      <c r="URA932" s="477"/>
      <c r="URB932" s="477"/>
      <c r="URC932" s="477"/>
      <c r="URD932" s="477"/>
      <c r="URE932" s="477"/>
      <c r="URF932" s="477"/>
      <c r="URG932" s="477"/>
      <c r="URH932" s="477"/>
      <c r="URI932" s="477"/>
      <c r="URJ932" s="477"/>
      <c r="URK932" s="477"/>
      <c r="URL932" s="477"/>
      <c r="URM932" s="477"/>
      <c r="URN932" s="477"/>
      <c r="URO932" s="477"/>
      <c r="URP932" s="477"/>
      <c r="URQ932" s="477"/>
      <c r="URR932" s="477"/>
      <c r="URS932" s="477"/>
      <c r="URT932" s="477"/>
      <c r="URU932" s="477"/>
      <c r="URV932" s="477"/>
      <c r="URW932" s="477"/>
      <c r="URX932" s="477"/>
      <c r="URY932" s="477"/>
      <c r="URZ932" s="477"/>
      <c r="USA932" s="477"/>
      <c r="USB932" s="477"/>
      <c r="USC932" s="477"/>
      <c r="USD932" s="477"/>
      <c r="USE932" s="477"/>
      <c r="USF932" s="477"/>
      <c r="USG932" s="477"/>
      <c r="USH932" s="477"/>
      <c r="USI932" s="477"/>
      <c r="USJ932" s="477"/>
      <c r="USK932" s="477"/>
      <c r="USL932" s="477"/>
      <c r="USM932" s="477"/>
      <c r="USN932" s="477"/>
      <c r="USO932" s="477"/>
      <c r="USP932" s="477"/>
      <c r="USQ932" s="477"/>
      <c r="USR932" s="477"/>
      <c r="USS932" s="477"/>
      <c r="UST932" s="477"/>
      <c r="USU932" s="477"/>
      <c r="USV932" s="477"/>
      <c r="USW932" s="477"/>
      <c r="USX932" s="477"/>
      <c r="USY932" s="477"/>
      <c r="USZ932" s="477"/>
      <c r="UTA932" s="477"/>
      <c r="UTB932" s="477"/>
      <c r="UTC932" s="477"/>
      <c r="UTD932" s="477"/>
      <c r="UTE932" s="477"/>
      <c r="UTF932" s="477"/>
      <c r="UTG932" s="477"/>
      <c r="UTH932" s="477"/>
      <c r="UTI932" s="477"/>
      <c r="UTJ932" s="477"/>
      <c r="UTK932" s="477"/>
      <c r="UTL932" s="477"/>
      <c r="UTM932" s="477"/>
      <c r="UTN932" s="477"/>
      <c r="UTO932" s="477"/>
      <c r="UTP932" s="477"/>
      <c r="UTQ932" s="477"/>
      <c r="UTR932" s="477"/>
      <c r="UTS932" s="477"/>
      <c r="UTT932" s="477"/>
      <c r="UTU932" s="477"/>
      <c r="UTV932" s="477"/>
      <c r="UTW932" s="477"/>
      <c r="UTX932" s="477"/>
      <c r="UTY932" s="477"/>
      <c r="UTZ932" s="477"/>
      <c r="UUA932" s="477"/>
      <c r="UUB932" s="477"/>
      <c r="UUC932" s="477"/>
      <c r="UUD932" s="477"/>
      <c r="UUE932" s="477"/>
      <c r="UUF932" s="477"/>
      <c r="UUG932" s="477"/>
      <c r="UUH932" s="477"/>
      <c r="UUI932" s="477"/>
      <c r="UUJ932" s="477"/>
      <c r="UUK932" s="477"/>
      <c r="UUL932" s="477"/>
      <c r="UUM932" s="477"/>
      <c r="UUN932" s="477"/>
      <c r="UUO932" s="477"/>
      <c r="UUP932" s="477"/>
      <c r="UUQ932" s="477"/>
      <c r="UUR932" s="477"/>
      <c r="UUS932" s="477"/>
      <c r="UUT932" s="477"/>
      <c r="UUU932" s="477"/>
      <c r="UUV932" s="477"/>
      <c r="UUW932" s="477"/>
      <c r="UUX932" s="477"/>
      <c r="UUY932" s="477"/>
      <c r="UUZ932" s="477"/>
      <c r="UVA932" s="477"/>
      <c r="UVB932" s="477"/>
      <c r="UVC932" s="477"/>
      <c r="UVD932" s="477"/>
      <c r="UVE932" s="477"/>
      <c r="UVF932" s="477"/>
      <c r="UVG932" s="477"/>
      <c r="UVH932" s="477"/>
      <c r="UVI932" s="477"/>
      <c r="UVJ932" s="477"/>
      <c r="UVK932" s="477"/>
      <c r="UVL932" s="477"/>
      <c r="UVM932" s="477"/>
      <c r="UVN932" s="477"/>
      <c r="UVO932" s="477"/>
      <c r="UVP932" s="477"/>
      <c r="UVQ932" s="477"/>
      <c r="UVR932" s="477"/>
      <c r="UVS932" s="477"/>
      <c r="UVT932" s="477"/>
      <c r="UVU932" s="477"/>
      <c r="UVV932" s="477"/>
      <c r="UVW932" s="477"/>
      <c r="UVX932" s="477"/>
      <c r="UVY932" s="477"/>
      <c r="UVZ932" s="477"/>
      <c r="UWA932" s="477"/>
      <c r="UWB932" s="477"/>
      <c r="UWC932" s="477"/>
      <c r="UWD932" s="477"/>
      <c r="UWE932" s="477"/>
      <c r="UWF932" s="477"/>
      <c r="UWG932" s="477"/>
      <c r="UWH932" s="477"/>
      <c r="UWI932" s="477"/>
      <c r="UWJ932" s="477"/>
      <c r="UWK932" s="477"/>
      <c r="UWL932" s="477"/>
      <c r="UWM932" s="477"/>
      <c r="UWN932" s="477"/>
      <c r="UWO932" s="477"/>
      <c r="UWP932" s="477"/>
      <c r="UWQ932" s="477"/>
      <c r="UWR932" s="477"/>
      <c r="UWS932" s="477"/>
      <c r="UWT932" s="477"/>
      <c r="UWU932" s="477"/>
      <c r="UWV932" s="477"/>
      <c r="UWW932" s="477"/>
      <c r="UWX932" s="477"/>
      <c r="UWY932" s="477"/>
      <c r="UWZ932" s="477"/>
      <c r="UXA932" s="477"/>
      <c r="UXB932" s="477"/>
      <c r="UXC932" s="477"/>
      <c r="UXD932" s="477"/>
      <c r="UXE932" s="477"/>
      <c r="UXF932" s="477"/>
      <c r="UXG932" s="477"/>
      <c r="UXH932" s="477"/>
      <c r="UXI932" s="477"/>
      <c r="UXJ932" s="477"/>
      <c r="UXK932" s="477"/>
      <c r="UXL932" s="477"/>
      <c r="UXM932" s="477"/>
      <c r="UXN932" s="477"/>
      <c r="UXO932" s="477"/>
      <c r="UXP932" s="477"/>
      <c r="UXQ932" s="477"/>
      <c r="UXR932" s="477"/>
      <c r="UXS932" s="477"/>
      <c r="UXT932" s="477"/>
      <c r="UXU932" s="477"/>
      <c r="UXV932" s="477"/>
      <c r="UXW932" s="477"/>
      <c r="UXX932" s="477"/>
      <c r="UXY932" s="477"/>
      <c r="UXZ932" s="477"/>
      <c r="UYA932" s="477"/>
      <c r="UYB932" s="477"/>
      <c r="UYC932" s="477"/>
      <c r="UYD932" s="477"/>
      <c r="UYE932" s="477"/>
      <c r="UYF932" s="477"/>
      <c r="UYG932" s="477"/>
      <c r="UYH932" s="477"/>
      <c r="UYI932" s="477"/>
      <c r="UYJ932" s="477"/>
      <c r="UYK932" s="477"/>
      <c r="UYL932" s="477"/>
      <c r="UYM932" s="477"/>
      <c r="UYN932" s="477"/>
      <c r="UYO932" s="477"/>
      <c r="UYP932" s="477"/>
      <c r="UYQ932" s="477"/>
      <c r="UYR932" s="477"/>
      <c r="UYS932" s="477"/>
      <c r="UYT932" s="477"/>
      <c r="UYU932" s="477"/>
      <c r="UYV932" s="477"/>
      <c r="UYW932" s="477"/>
      <c r="UYX932" s="477"/>
      <c r="UYY932" s="477"/>
      <c r="UYZ932" s="477"/>
      <c r="UZA932" s="477"/>
      <c r="UZB932" s="477"/>
      <c r="UZC932" s="477"/>
      <c r="UZD932" s="477"/>
      <c r="UZE932" s="477"/>
      <c r="UZF932" s="477"/>
      <c r="UZG932" s="477"/>
      <c r="UZH932" s="477"/>
      <c r="UZI932" s="477"/>
      <c r="UZJ932" s="477"/>
      <c r="UZK932" s="477"/>
      <c r="UZL932" s="477"/>
      <c r="UZM932" s="477"/>
      <c r="UZN932" s="477"/>
      <c r="UZO932" s="477"/>
      <c r="UZP932" s="477"/>
      <c r="UZQ932" s="477"/>
      <c r="UZR932" s="477"/>
      <c r="UZS932" s="477"/>
      <c r="UZT932" s="477"/>
      <c r="UZU932" s="477"/>
      <c r="UZV932" s="477"/>
      <c r="UZW932" s="477"/>
      <c r="UZX932" s="477"/>
      <c r="UZY932" s="477"/>
      <c r="UZZ932" s="477"/>
      <c r="VAA932" s="477"/>
      <c r="VAB932" s="477"/>
      <c r="VAC932" s="477"/>
      <c r="VAD932" s="477"/>
      <c r="VAE932" s="477"/>
      <c r="VAF932" s="477"/>
      <c r="VAG932" s="477"/>
      <c r="VAH932" s="477"/>
      <c r="VAI932" s="477"/>
      <c r="VAJ932" s="477"/>
      <c r="VAK932" s="477"/>
      <c r="VAL932" s="477"/>
      <c r="VAM932" s="477"/>
      <c r="VAN932" s="477"/>
      <c r="VAO932" s="477"/>
      <c r="VAP932" s="477"/>
      <c r="VAQ932" s="477"/>
      <c r="VAR932" s="477"/>
      <c r="VAS932" s="477"/>
      <c r="VAT932" s="477"/>
      <c r="VAU932" s="477"/>
      <c r="VAV932" s="477"/>
      <c r="VAW932" s="477"/>
      <c r="VAX932" s="477"/>
      <c r="VAY932" s="477"/>
      <c r="VAZ932" s="477"/>
      <c r="VBA932" s="477"/>
      <c r="VBB932" s="477"/>
      <c r="VBC932" s="477"/>
      <c r="VBD932" s="477"/>
      <c r="VBE932" s="477"/>
      <c r="VBF932" s="477"/>
      <c r="VBG932" s="477"/>
      <c r="VBH932" s="477"/>
      <c r="VBI932" s="477"/>
      <c r="VBJ932" s="477"/>
      <c r="VBK932" s="477"/>
      <c r="VBL932" s="477"/>
      <c r="VBM932" s="477"/>
      <c r="VBN932" s="477"/>
      <c r="VBO932" s="477"/>
      <c r="VBP932" s="477"/>
      <c r="VBQ932" s="477"/>
      <c r="VBR932" s="477"/>
      <c r="VBS932" s="477"/>
      <c r="VBT932" s="477"/>
      <c r="VBU932" s="477"/>
      <c r="VBV932" s="477"/>
      <c r="VBW932" s="477"/>
      <c r="VBX932" s="477"/>
      <c r="VBY932" s="477"/>
      <c r="VBZ932" s="477"/>
      <c r="VCA932" s="477"/>
      <c r="VCB932" s="477"/>
      <c r="VCC932" s="477"/>
      <c r="VCD932" s="477"/>
      <c r="VCE932" s="477"/>
      <c r="VCF932" s="477"/>
      <c r="VCG932" s="477"/>
      <c r="VCH932" s="477"/>
      <c r="VCI932" s="477"/>
      <c r="VCJ932" s="477"/>
      <c r="VCK932" s="477"/>
      <c r="VCL932" s="477"/>
      <c r="VCM932" s="477"/>
      <c r="VCN932" s="477"/>
      <c r="VCO932" s="477"/>
      <c r="VCP932" s="477"/>
      <c r="VCQ932" s="477"/>
      <c r="VCR932" s="477"/>
      <c r="VCS932" s="477"/>
      <c r="VCT932" s="477"/>
      <c r="VCU932" s="477"/>
      <c r="VCV932" s="477"/>
      <c r="VCW932" s="477"/>
      <c r="VCX932" s="477"/>
      <c r="VCY932" s="477"/>
      <c r="VCZ932" s="477"/>
      <c r="VDA932" s="477"/>
      <c r="VDB932" s="477"/>
      <c r="VDC932" s="477"/>
      <c r="VDD932" s="477"/>
      <c r="VDE932" s="477"/>
      <c r="VDF932" s="477"/>
      <c r="VDG932" s="477"/>
      <c r="VDH932" s="477"/>
      <c r="VDI932" s="477"/>
      <c r="VDJ932" s="477"/>
      <c r="VDK932" s="477"/>
      <c r="VDL932" s="477"/>
      <c r="VDM932" s="477"/>
      <c r="VDN932" s="477"/>
      <c r="VDO932" s="477"/>
      <c r="VDP932" s="477"/>
      <c r="VDQ932" s="477"/>
      <c r="VDR932" s="477"/>
      <c r="VDS932" s="477"/>
      <c r="VDT932" s="477"/>
      <c r="VDU932" s="477"/>
      <c r="VDV932" s="477"/>
      <c r="VDW932" s="477"/>
      <c r="VDX932" s="477"/>
      <c r="VDY932" s="477"/>
      <c r="VDZ932" s="477"/>
      <c r="VEA932" s="477"/>
      <c r="VEB932" s="477"/>
      <c r="VEC932" s="477"/>
      <c r="VED932" s="477"/>
      <c r="VEE932" s="477"/>
      <c r="VEF932" s="477"/>
      <c r="VEG932" s="477"/>
      <c r="VEH932" s="477"/>
      <c r="VEI932" s="477"/>
      <c r="VEJ932" s="477"/>
      <c r="VEK932" s="477"/>
      <c r="VEL932" s="477"/>
      <c r="VEM932" s="477"/>
      <c r="VEN932" s="477"/>
      <c r="VEO932" s="477"/>
      <c r="VEP932" s="477"/>
      <c r="VEQ932" s="477"/>
      <c r="VER932" s="477"/>
      <c r="VES932" s="477"/>
      <c r="VET932" s="477"/>
      <c r="VEU932" s="477"/>
      <c r="VEV932" s="477"/>
      <c r="VEW932" s="477"/>
      <c r="VEX932" s="477"/>
      <c r="VEY932" s="477"/>
      <c r="VEZ932" s="477"/>
      <c r="VFA932" s="477"/>
      <c r="VFB932" s="477"/>
      <c r="VFC932" s="477"/>
      <c r="VFD932" s="477"/>
      <c r="VFE932" s="477"/>
      <c r="VFF932" s="477"/>
      <c r="VFG932" s="477"/>
      <c r="VFH932" s="477"/>
      <c r="VFI932" s="477"/>
      <c r="VFJ932" s="477"/>
      <c r="VFK932" s="477"/>
      <c r="VFL932" s="477"/>
      <c r="VFM932" s="477"/>
      <c r="VFN932" s="477"/>
      <c r="VFO932" s="477"/>
      <c r="VFP932" s="477"/>
      <c r="VFQ932" s="477"/>
      <c r="VFR932" s="477"/>
      <c r="VFS932" s="477"/>
      <c r="VFT932" s="477"/>
      <c r="VFU932" s="477"/>
      <c r="VFV932" s="477"/>
      <c r="VFW932" s="477"/>
      <c r="VFX932" s="477"/>
      <c r="VFY932" s="477"/>
      <c r="VFZ932" s="477"/>
      <c r="VGA932" s="477"/>
      <c r="VGB932" s="477"/>
      <c r="VGC932" s="477"/>
      <c r="VGD932" s="477"/>
      <c r="VGE932" s="477"/>
      <c r="VGF932" s="477"/>
      <c r="VGG932" s="477"/>
      <c r="VGH932" s="477"/>
      <c r="VGI932" s="477"/>
      <c r="VGJ932" s="477"/>
      <c r="VGK932" s="477"/>
      <c r="VGL932" s="477"/>
      <c r="VGM932" s="477"/>
      <c r="VGN932" s="477"/>
      <c r="VGO932" s="477"/>
      <c r="VGP932" s="477"/>
      <c r="VGQ932" s="477"/>
      <c r="VGR932" s="477"/>
      <c r="VGS932" s="477"/>
      <c r="VGT932" s="477"/>
      <c r="VGU932" s="477"/>
      <c r="VGV932" s="477"/>
      <c r="VGW932" s="477"/>
      <c r="VGX932" s="477"/>
      <c r="VGY932" s="477"/>
      <c r="VGZ932" s="477"/>
      <c r="VHA932" s="477"/>
      <c r="VHB932" s="477"/>
      <c r="VHC932" s="477"/>
      <c r="VHD932" s="477"/>
      <c r="VHE932" s="477"/>
      <c r="VHF932" s="477"/>
      <c r="VHG932" s="477"/>
      <c r="VHH932" s="477"/>
      <c r="VHI932" s="477"/>
      <c r="VHJ932" s="477"/>
      <c r="VHK932" s="477"/>
      <c r="VHL932" s="477"/>
      <c r="VHM932" s="477"/>
      <c r="VHN932" s="477"/>
      <c r="VHO932" s="477"/>
      <c r="VHP932" s="477"/>
      <c r="VHQ932" s="477"/>
      <c r="VHR932" s="477"/>
      <c r="VHS932" s="477"/>
      <c r="VHT932" s="477"/>
      <c r="VHU932" s="477"/>
      <c r="VHV932" s="477"/>
      <c r="VHW932" s="477"/>
      <c r="VHX932" s="477"/>
      <c r="VHY932" s="477"/>
      <c r="VHZ932" s="477"/>
      <c r="VIA932" s="477"/>
      <c r="VIB932" s="477"/>
      <c r="VIC932" s="477"/>
      <c r="VID932" s="477"/>
      <c r="VIE932" s="477"/>
      <c r="VIF932" s="477"/>
      <c r="VIG932" s="477"/>
      <c r="VIH932" s="477"/>
      <c r="VII932" s="477"/>
      <c r="VIJ932" s="477"/>
      <c r="VIK932" s="477"/>
      <c r="VIL932" s="477"/>
      <c r="VIM932" s="477"/>
      <c r="VIN932" s="477"/>
      <c r="VIO932" s="477"/>
      <c r="VIP932" s="477"/>
      <c r="VIQ932" s="477"/>
      <c r="VIR932" s="477"/>
      <c r="VIS932" s="477"/>
      <c r="VIT932" s="477"/>
      <c r="VIU932" s="477"/>
      <c r="VIV932" s="477"/>
      <c r="VIW932" s="477"/>
      <c r="VIX932" s="477"/>
      <c r="VIY932" s="477"/>
      <c r="VIZ932" s="477"/>
      <c r="VJA932" s="477"/>
      <c r="VJB932" s="477"/>
      <c r="VJC932" s="477"/>
      <c r="VJD932" s="477"/>
      <c r="VJE932" s="477"/>
      <c r="VJF932" s="477"/>
      <c r="VJG932" s="477"/>
      <c r="VJH932" s="477"/>
      <c r="VJI932" s="477"/>
      <c r="VJJ932" s="477"/>
      <c r="VJK932" s="477"/>
      <c r="VJL932" s="477"/>
      <c r="VJM932" s="477"/>
      <c r="VJN932" s="477"/>
      <c r="VJO932" s="477"/>
      <c r="VJP932" s="477"/>
      <c r="VJQ932" s="477"/>
      <c r="VJR932" s="477"/>
      <c r="VJS932" s="477"/>
      <c r="VJT932" s="477"/>
      <c r="VJU932" s="477"/>
      <c r="VJV932" s="477"/>
      <c r="VJW932" s="477"/>
      <c r="VJX932" s="477"/>
      <c r="VJY932" s="477"/>
      <c r="VJZ932" s="477"/>
      <c r="VKA932" s="477"/>
      <c r="VKB932" s="477"/>
      <c r="VKC932" s="477"/>
      <c r="VKD932" s="477"/>
      <c r="VKE932" s="477"/>
      <c r="VKF932" s="477"/>
      <c r="VKG932" s="477"/>
      <c r="VKH932" s="477"/>
      <c r="VKI932" s="477"/>
      <c r="VKJ932" s="477"/>
      <c r="VKK932" s="477"/>
      <c r="VKL932" s="477"/>
      <c r="VKM932" s="477"/>
      <c r="VKN932" s="477"/>
      <c r="VKO932" s="477"/>
      <c r="VKP932" s="477"/>
      <c r="VKQ932" s="477"/>
      <c r="VKR932" s="477"/>
      <c r="VKS932" s="477"/>
      <c r="VKT932" s="477"/>
      <c r="VKU932" s="477"/>
      <c r="VKV932" s="477"/>
      <c r="VKW932" s="477"/>
      <c r="VKX932" s="477"/>
      <c r="VKY932" s="477"/>
      <c r="VKZ932" s="477"/>
      <c r="VLA932" s="477"/>
      <c r="VLB932" s="477"/>
      <c r="VLC932" s="477"/>
      <c r="VLD932" s="477"/>
      <c r="VLE932" s="477"/>
      <c r="VLF932" s="477"/>
      <c r="VLG932" s="477"/>
      <c r="VLH932" s="477"/>
      <c r="VLI932" s="477"/>
      <c r="VLJ932" s="477"/>
      <c r="VLK932" s="477"/>
      <c r="VLL932" s="477"/>
      <c r="VLM932" s="477"/>
      <c r="VLN932" s="477"/>
      <c r="VLO932" s="477"/>
      <c r="VLP932" s="477"/>
      <c r="VLQ932" s="477"/>
      <c r="VLR932" s="477"/>
      <c r="VLS932" s="477"/>
      <c r="VLT932" s="477"/>
      <c r="VLU932" s="477"/>
      <c r="VLV932" s="477"/>
      <c r="VLW932" s="477"/>
      <c r="VLX932" s="477"/>
      <c r="VLY932" s="477"/>
      <c r="VLZ932" s="477"/>
      <c r="VMA932" s="477"/>
      <c r="VMB932" s="477"/>
      <c r="VMC932" s="477"/>
      <c r="VMD932" s="477"/>
      <c r="VME932" s="477"/>
      <c r="VMF932" s="477"/>
      <c r="VMG932" s="477"/>
      <c r="VMH932" s="477"/>
      <c r="VMI932" s="477"/>
      <c r="VMJ932" s="477"/>
      <c r="VMK932" s="477"/>
      <c r="VML932" s="477"/>
      <c r="VMM932" s="477"/>
      <c r="VMN932" s="477"/>
      <c r="VMO932" s="477"/>
      <c r="VMP932" s="477"/>
      <c r="VMQ932" s="477"/>
      <c r="VMR932" s="477"/>
      <c r="VMS932" s="477"/>
      <c r="VMT932" s="477"/>
      <c r="VMU932" s="477"/>
      <c r="VMV932" s="477"/>
      <c r="VMW932" s="477"/>
      <c r="VMX932" s="477"/>
      <c r="VMY932" s="477"/>
      <c r="VMZ932" s="477"/>
      <c r="VNA932" s="477"/>
      <c r="VNB932" s="477"/>
      <c r="VNC932" s="477"/>
      <c r="VND932" s="477"/>
      <c r="VNE932" s="477"/>
      <c r="VNF932" s="477"/>
      <c r="VNG932" s="477"/>
      <c r="VNH932" s="477"/>
      <c r="VNI932" s="477"/>
      <c r="VNJ932" s="477"/>
      <c r="VNK932" s="477"/>
      <c r="VNL932" s="477"/>
      <c r="VNM932" s="477"/>
      <c r="VNN932" s="477"/>
      <c r="VNO932" s="477"/>
      <c r="VNP932" s="477"/>
      <c r="VNQ932" s="477"/>
      <c r="VNR932" s="477"/>
      <c r="VNS932" s="477"/>
      <c r="VNT932" s="477"/>
      <c r="VNU932" s="477"/>
      <c r="VNV932" s="477"/>
      <c r="VNW932" s="477"/>
      <c r="VNX932" s="477"/>
      <c r="VNY932" s="477"/>
      <c r="VNZ932" s="477"/>
      <c r="VOA932" s="477"/>
      <c r="VOB932" s="477"/>
      <c r="VOC932" s="477"/>
      <c r="VOD932" s="477"/>
      <c r="VOE932" s="477"/>
      <c r="VOF932" s="477"/>
      <c r="VOG932" s="477"/>
      <c r="VOH932" s="477"/>
      <c r="VOI932" s="477"/>
      <c r="VOJ932" s="477"/>
      <c r="VOK932" s="477"/>
      <c r="VOL932" s="477"/>
      <c r="VOM932" s="477"/>
      <c r="VON932" s="477"/>
      <c r="VOO932" s="477"/>
      <c r="VOP932" s="477"/>
      <c r="VOQ932" s="477"/>
      <c r="VOR932" s="477"/>
      <c r="VOS932" s="477"/>
      <c r="VOT932" s="477"/>
      <c r="VOU932" s="477"/>
      <c r="VOV932" s="477"/>
      <c r="VOW932" s="477"/>
      <c r="VOX932" s="477"/>
      <c r="VOY932" s="477"/>
      <c r="VOZ932" s="477"/>
      <c r="VPA932" s="477"/>
      <c r="VPB932" s="477"/>
      <c r="VPC932" s="477"/>
      <c r="VPD932" s="477"/>
      <c r="VPE932" s="477"/>
      <c r="VPF932" s="477"/>
      <c r="VPG932" s="477"/>
      <c r="VPH932" s="477"/>
      <c r="VPI932" s="477"/>
      <c r="VPJ932" s="477"/>
      <c r="VPK932" s="477"/>
      <c r="VPL932" s="477"/>
      <c r="VPM932" s="477"/>
      <c r="VPN932" s="477"/>
      <c r="VPO932" s="477"/>
      <c r="VPP932" s="477"/>
      <c r="VPQ932" s="477"/>
      <c r="VPR932" s="477"/>
      <c r="VPS932" s="477"/>
      <c r="VPT932" s="477"/>
      <c r="VPU932" s="477"/>
      <c r="VPV932" s="477"/>
      <c r="VPW932" s="477"/>
      <c r="VPX932" s="477"/>
      <c r="VPY932" s="477"/>
      <c r="VPZ932" s="477"/>
      <c r="VQA932" s="477"/>
      <c r="VQB932" s="477"/>
      <c r="VQC932" s="477"/>
      <c r="VQD932" s="477"/>
      <c r="VQE932" s="477"/>
      <c r="VQF932" s="477"/>
      <c r="VQG932" s="477"/>
      <c r="VQH932" s="477"/>
      <c r="VQI932" s="477"/>
      <c r="VQJ932" s="477"/>
      <c r="VQK932" s="477"/>
      <c r="VQL932" s="477"/>
      <c r="VQM932" s="477"/>
      <c r="VQN932" s="477"/>
      <c r="VQO932" s="477"/>
      <c r="VQP932" s="477"/>
      <c r="VQQ932" s="477"/>
      <c r="VQR932" s="477"/>
      <c r="VQS932" s="477"/>
      <c r="VQT932" s="477"/>
      <c r="VQU932" s="477"/>
      <c r="VQV932" s="477"/>
      <c r="VQW932" s="477"/>
      <c r="VQX932" s="477"/>
      <c r="VQY932" s="477"/>
      <c r="VQZ932" s="477"/>
      <c r="VRA932" s="477"/>
      <c r="VRB932" s="477"/>
      <c r="VRC932" s="477"/>
      <c r="VRD932" s="477"/>
      <c r="VRE932" s="477"/>
      <c r="VRF932" s="477"/>
      <c r="VRG932" s="477"/>
      <c r="VRH932" s="477"/>
      <c r="VRI932" s="477"/>
      <c r="VRJ932" s="477"/>
      <c r="VRK932" s="477"/>
      <c r="VRL932" s="477"/>
      <c r="VRM932" s="477"/>
      <c r="VRN932" s="477"/>
      <c r="VRO932" s="477"/>
      <c r="VRP932" s="477"/>
      <c r="VRQ932" s="477"/>
      <c r="VRR932" s="477"/>
      <c r="VRS932" s="477"/>
      <c r="VRT932" s="477"/>
      <c r="VRU932" s="477"/>
      <c r="VRV932" s="477"/>
      <c r="VRW932" s="477"/>
      <c r="VRX932" s="477"/>
      <c r="VRY932" s="477"/>
      <c r="VRZ932" s="477"/>
      <c r="VSA932" s="477"/>
      <c r="VSB932" s="477"/>
      <c r="VSC932" s="477"/>
      <c r="VSD932" s="477"/>
      <c r="VSE932" s="477"/>
      <c r="VSF932" s="477"/>
      <c r="VSG932" s="477"/>
      <c r="VSH932" s="477"/>
      <c r="VSI932" s="477"/>
      <c r="VSJ932" s="477"/>
      <c r="VSK932" s="477"/>
      <c r="VSL932" s="477"/>
      <c r="VSM932" s="477"/>
      <c r="VSN932" s="477"/>
      <c r="VSO932" s="477"/>
      <c r="VSP932" s="477"/>
      <c r="VSQ932" s="477"/>
      <c r="VSR932" s="477"/>
      <c r="VSS932" s="477"/>
      <c r="VST932" s="477"/>
      <c r="VSU932" s="477"/>
      <c r="VSV932" s="477"/>
      <c r="VSW932" s="477"/>
      <c r="VSX932" s="477"/>
      <c r="VSY932" s="477"/>
      <c r="VSZ932" s="477"/>
      <c r="VTA932" s="477"/>
      <c r="VTB932" s="477"/>
      <c r="VTC932" s="477"/>
      <c r="VTD932" s="477"/>
      <c r="VTE932" s="477"/>
      <c r="VTF932" s="477"/>
      <c r="VTG932" s="477"/>
      <c r="VTH932" s="477"/>
      <c r="VTI932" s="477"/>
      <c r="VTJ932" s="477"/>
      <c r="VTK932" s="477"/>
      <c r="VTL932" s="477"/>
      <c r="VTM932" s="477"/>
      <c r="VTN932" s="477"/>
      <c r="VTO932" s="477"/>
      <c r="VTP932" s="477"/>
      <c r="VTQ932" s="477"/>
      <c r="VTR932" s="477"/>
      <c r="VTS932" s="477"/>
      <c r="VTT932" s="477"/>
      <c r="VTU932" s="477"/>
      <c r="VTV932" s="477"/>
      <c r="VTW932" s="477"/>
      <c r="VTX932" s="477"/>
      <c r="VTY932" s="477"/>
      <c r="VTZ932" s="477"/>
      <c r="VUA932" s="477"/>
      <c r="VUB932" s="477"/>
      <c r="VUC932" s="477"/>
      <c r="VUD932" s="477"/>
      <c r="VUE932" s="477"/>
      <c r="VUF932" s="477"/>
      <c r="VUG932" s="477"/>
      <c r="VUH932" s="477"/>
      <c r="VUI932" s="477"/>
      <c r="VUJ932" s="477"/>
      <c r="VUK932" s="477"/>
      <c r="VUL932" s="477"/>
      <c r="VUM932" s="477"/>
      <c r="VUN932" s="477"/>
      <c r="VUO932" s="477"/>
      <c r="VUP932" s="477"/>
      <c r="VUQ932" s="477"/>
      <c r="VUR932" s="477"/>
      <c r="VUS932" s="477"/>
      <c r="VUT932" s="477"/>
      <c r="VUU932" s="477"/>
      <c r="VUV932" s="477"/>
      <c r="VUW932" s="477"/>
      <c r="VUX932" s="477"/>
      <c r="VUY932" s="477"/>
      <c r="VUZ932" s="477"/>
      <c r="VVA932" s="477"/>
      <c r="VVB932" s="477"/>
      <c r="VVC932" s="477"/>
      <c r="VVD932" s="477"/>
      <c r="VVE932" s="477"/>
      <c r="VVF932" s="477"/>
      <c r="VVG932" s="477"/>
      <c r="VVH932" s="477"/>
      <c r="VVI932" s="477"/>
      <c r="VVJ932" s="477"/>
      <c r="VVK932" s="477"/>
      <c r="VVL932" s="477"/>
      <c r="VVM932" s="477"/>
      <c r="VVN932" s="477"/>
      <c r="VVO932" s="477"/>
      <c r="VVP932" s="477"/>
      <c r="VVQ932" s="477"/>
      <c r="VVR932" s="477"/>
      <c r="VVS932" s="477"/>
      <c r="VVT932" s="477"/>
      <c r="VVU932" s="477"/>
      <c r="VVV932" s="477"/>
      <c r="VVW932" s="477"/>
      <c r="VVX932" s="477"/>
      <c r="VVY932" s="477"/>
      <c r="VVZ932" s="477"/>
      <c r="VWA932" s="477"/>
      <c r="VWB932" s="477"/>
      <c r="VWC932" s="477"/>
      <c r="VWD932" s="477"/>
      <c r="VWE932" s="477"/>
      <c r="VWF932" s="477"/>
      <c r="VWG932" s="477"/>
      <c r="VWH932" s="477"/>
      <c r="VWI932" s="477"/>
      <c r="VWJ932" s="477"/>
      <c r="VWK932" s="477"/>
      <c r="VWL932" s="477"/>
      <c r="VWM932" s="477"/>
      <c r="VWN932" s="477"/>
      <c r="VWO932" s="477"/>
      <c r="VWP932" s="477"/>
      <c r="VWQ932" s="477"/>
      <c r="VWR932" s="477"/>
      <c r="VWS932" s="477"/>
      <c r="VWT932" s="477"/>
      <c r="VWU932" s="477"/>
      <c r="VWV932" s="477"/>
      <c r="VWW932" s="477"/>
      <c r="VWX932" s="477"/>
      <c r="VWY932" s="477"/>
      <c r="VWZ932" s="477"/>
      <c r="VXA932" s="477"/>
      <c r="VXB932" s="477"/>
      <c r="VXC932" s="477"/>
      <c r="VXD932" s="477"/>
      <c r="VXE932" s="477"/>
      <c r="VXF932" s="477"/>
      <c r="VXG932" s="477"/>
      <c r="VXH932" s="477"/>
      <c r="VXI932" s="477"/>
      <c r="VXJ932" s="477"/>
      <c r="VXK932" s="477"/>
      <c r="VXL932" s="477"/>
      <c r="VXM932" s="477"/>
      <c r="VXN932" s="477"/>
      <c r="VXO932" s="477"/>
      <c r="VXP932" s="477"/>
      <c r="VXQ932" s="477"/>
      <c r="VXR932" s="477"/>
      <c r="VXS932" s="477"/>
      <c r="VXT932" s="477"/>
      <c r="VXU932" s="477"/>
      <c r="VXV932" s="477"/>
      <c r="VXW932" s="477"/>
      <c r="VXX932" s="477"/>
      <c r="VXY932" s="477"/>
      <c r="VXZ932" s="477"/>
      <c r="VYA932" s="477"/>
      <c r="VYB932" s="477"/>
      <c r="VYC932" s="477"/>
      <c r="VYD932" s="477"/>
      <c r="VYE932" s="477"/>
      <c r="VYF932" s="477"/>
      <c r="VYG932" s="477"/>
      <c r="VYH932" s="477"/>
      <c r="VYI932" s="477"/>
      <c r="VYJ932" s="477"/>
      <c r="VYK932" s="477"/>
      <c r="VYL932" s="477"/>
      <c r="VYM932" s="477"/>
      <c r="VYN932" s="477"/>
      <c r="VYO932" s="477"/>
      <c r="VYP932" s="477"/>
      <c r="VYQ932" s="477"/>
      <c r="VYR932" s="477"/>
      <c r="VYS932" s="477"/>
      <c r="VYT932" s="477"/>
      <c r="VYU932" s="477"/>
      <c r="VYV932" s="477"/>
      <c r="VYW932" s="477"/>
      <c r="VYX932" s="477"/>
      <c r="VYY932" s="477"/>
      <c r="VYZ932" s="477"/>
      <c r="VZA932" s="477"/>
      <c r="VZB932" s="477"/>
      <c r="VZC932" s="477"/>
      <c r="VZD932" s="477"/>
      <c r="VZE932" s="477"/>
      <c r="VZF932" s="477"/>
      <c r="VZG932" s="477"/>
      <c r="VZH932" s="477"/>
      <c r="VZI932" s="477"/>
      <c r="VZJ932" s="477"/>
      <c r="VZK932" s="477"/>
      <c r="VZL932" s="477"/>
      <c r="VZM932" s="477"/>
      <c r="VZN932" s="477"/>
      <c r="VZO932" s="477"/>
      <c r="VZP932" s="477"/>
      <c r="VZQ932" s="477"/>
      <c r="VZR932" s="477"/>
      <c r="VZS932" s="477"/>
      <c r="VZT932" s="477"/>
      <c r="VZU932" s="477"/>
      <c r="VZV932" s="477"/>
      <c r="VZW932" s="477"/>
      <c r="VZX932" s="477"/>
      <c r="VZY932" s="477"/>
      <c r="VZZ932" s="477"/>
      <c r="WAA932" s="477"/>
      <c r="WAB932" s="477"/>
      <c r="WAC932" s="477"/>
      <c r="WAD932" s="477"/>
      <c r="WAE932" s="477"/>
      <c r="WAF932" s="477"/>
      <c r="WAG932" s="477"/>
      <c r="WAH932" s="477"/>
      <c r="WAI932" s="477"/>
      <c r="WAJ932" s="477"/>
      <c r="WAK932" s="477"/>
      <c r="WAL932" s="477"/>
      <c r="WAM932" s="477"/>
      <c r="WAN932" s="477"/>
      <c r="WAO932" s="477"/>
      <c r="WAP932" s="477"/>
      <c r="WAQ932" s="477"/>
      <c r="WAR932" s="477"/>
      <c r="WAS932" s="477"/>
      <c r="WAT932" s="477"/>
      <c r="WAU932" s="477"/>
      <c r="WAV932" s="477"/>
      <c r="WAW932" s="477"/>
      <c r="WAX932" s="477"/>
      <c r="WAY932" s="477"/>
      <c r="WAZ932" s="477"/>
      <c r="WBA932" s="477"/>
      <c r="WBB932" s="477"/>
      <c r="WBC932" s="477"/>
      <c r="WBD932" s="477"/>
      <c r="WBE932" s="477"/>
      <c r="WBF932" s="477"/>
      <c r="WBG932" s="477"/>
      <c r="WBH932" s="477"/>
      <c r="WBI932" s="477"/>
      <c r="WBJ932" s="477"/>
      <c r="WBK932" s="477"/>
      <c r="WBL932" s="477"/>
      <c r="WBM932" s="477"/>
      <c r="WBN932" s="477"/>
      <c r="WBO932" s="477"/>
      <c r="WBP932" s="477"/>
      <c r="WBQ932" s="477"/>
      <c r="WBR932" s="477"/>
      <c r="WBS932" s="477"/>
      <c r="WBT932" s="477"/>
      <c r="WBU932" s="477"/>
      <c r="WBV932" s="477"/>
      <c r="WBW932" s="477"/>
      <c r="WBX932" s="477"/>
      <c r="WBY932" s="477"/>
      <c r="WBZ932" s="477"/>
      <c r="WCA932" s="477"/>
      <c r="WCB932" s="477"/>
      <c r="WCC932" s="477"/>
      <c r="WCD932" s="477"/>
      <c r="WCE932" s="477"/>
      <c r="WCF932" s="477"/>
      <c r="WCG932" s="477"/>
      <c r="WCH932" s="477"/>
      <c r="WCI932" s="477"/>
      <c r="WCJ932" s="477"/>
      <c r="WCK932" s="477"/>
      <c r="WCL932" s="477"/>
      <c r="WCM932" s="477"/>
      <c r="WCN932" s="477"/>
      <c r="WCO932" s="477"/>
      <c r="WCP932" s="477"/>
      <c r="WCQ932" s="477"/>
      <c r="WCR932" s="477"/>
      <c r="WCS932" s="477"/>
      <c r="WCT932" s="477"/>
      <c r="WCU932" s="477"/>
      <c r="WCV932" s="477"/>
      <c r="WCW932" s="477"/>
      <c r="WCX932" s="477"/>
      <c r="WCY932" s="477"/>
      <c r="WCZ932" s="477"/>
      <c r="WDA932" s="477"/>
      <c r="WDB932" s="477"/>
      <c r="WDC932" s="477"/>
      <c r="WDD932" s="477"/>
      <c r="WDE932" s="477"/>
      <c r="WDF932" s="477"/>
      <c r="WDG932" s="477"/>
      <c r="WDH932" s="477"/>
      <c r="WDI932" s="477"/>
      <c r="WDJ932" s="477"/>
      <c r="WDK932" s="477"/>
      <c r="WDL932" s="477"/>
      <c r="WDM932" s="477"/>
      <c r="WDN932" s="477"/>
      <c r="WDO932" s="477"/>
      <c r="WDP932" s="477"/>
      <c r="WDQ932" s="477"/>
      <c r="WDR932" s="477"/>
      <c r="WDS932" s="477"/>
      <c r="WDT932" s="477"/>
      <c r="WDU932" s="477"/>
      <c r="WDV932" s="477"/>
      <c r="WDW932" s="477"/>
      <c r="WDX932" s="477"/>
      <c r="WDY932" s="477"/>
      <c r="WDZ932" s="477"/>
      <c r="WEA932" s="477"/>
      <c r="WEB932" s="477"/>
      <c r="WEC932" s="477"/>
      <c r="WED932" s="477"/>
      <c r="WEE932" s="477"/>
      <c r="WEF932" s="477"/>
      <c r="WEG932" s="477"/>
      <c r="WEH932" s="477"/>
      <c r="WEI932" s="477"/>
      <c r="WEJ932" s="477"/>
      <c r="WEK932" s="477"/>
      <c r="WEL932" s="477"/>
      <c r="WEM932" s="477"/>
      <c r="WEN932" s="477"/>
      <c r="WEO932" s="477"/>
      <c r="WEP932" s="477"/>
      <c r="WEQ932" s="477"/>
      <c r="WER932" s="477"/>
      <c r="WES932" s="477"/>
      <c r="WET932" s="477"/>
      <c r="WEU932" s="477"/>
      <c r="WEV932" s="477"/>
      <c r="WEW932" s="477"/>
      <c r="WEX932" s="477"/>
      <c r="WEY932" s="477"/>
      <c r="WEZ932" s="477"/>
      <c r="WFA932" s="477"/>
      <c r="WFB932" s="477"/>
      <c r="WFC932" s="477"/>
      <c r="WFD932" s="477"/>
      <c r="WFE932" s="477"/>
      <c r="WFF932" s="477"/>
      <c r="WFG932" s="477"/>
      <c r="WFH932" s="477"/>
      <c r="WFI932" s="477"/>
      <c r="WFJ932" s="477"/>
      <c r="WFK932" s="477"/>
      <c r="WFL932" s="477"/>
      <c r="WFM932" s="477"/>
      <c r="WFN932" s="477"/>
      <c r="WFO932" s="477"/>
      <c r="WFP932" s="477"/>
      <c r="WFQ932" s="477"/>
      <c r="WFR932" s="477"/>
      <c r="WFS932" s="477"/>
      <c r="WFT932" s="477"/>
      <c r="WFU932" s="477"/>
      <c r="WFV932" s="477"/>
      <c r="WFW932" s="477"/>
      <c r="WFX932" s="477"/>
      <c r="WFY932" s="477"/>
      <c r="WFZ932" s="477"/>
      <c r="WGA932" s="477"/>
      <c r="WGB932" s="477"/>
      <c r="WGC932" s="477"/>
      <c r="WGD932" s="477"/>
      <c r="WGE932" s="477"/>
      <c r="WGF932" s="477"/>
      <c r="WGG932" s="477"/>
      <c r="WGH932" s="477"/>
      <c r="WGI932" s="477"/>
      <c r="WGJ932" s="477"/>
      <c r="WGK932" s="477"/>
      <c r="WGL932" s="477"/>
      <c r="WGM932" s="477"/>
      <c r="WGN932" s="477"/>
      <c r="WGO932" s="477"/>
      <c r="WGP932" s="477"/>
      <c r="WGQ932" s="477"/>
      <c r="WGR932" s="477"/>
      <c r="WGS932" s="477"/>
      <c r="WGT932" s="477"/>
      <c r="WGU932" s="477"/>
      <c r="WGV932" s="477"/>
      <c r="WGW932" s="477"/>
      <c r="WGX932" s="477"/>
      <c r="WGY932" s="477"/>
      <c r="WGZ932" s="477"/>
      <c r="WHA932" s="477"/>
      <c r="WHB932" s="477"/>
      <c r="WHC932" s="477"/>
      <c r="WHD932" s="477"/>
      <c r="WHE932" s="477"/>
      <c r="WHF932" s="477"/>
      <c r="WHG932" s="477"/>
      <c r="WHH932" s="477"/>
      <c r="WHI932" s="477"/>
      <c r="WHJ932" s="477"/>
      <c r="WHK932" s="477"/>
      <c r="WHL932" s="477"/>
      <c r="WHM932" s="477"/>
      <c r="WHN932" s="477"/>
      <c r="WHO932" s="477"/>
      <c r="WHP932" s="477"/>
      <c r="WHQ932" s="477"/>
      <c r="WHR932" s="477"/>
      <c r="WHS932" s="477"/>
      <c r="WHT932" s="477"/>
      <c r="WHU932" s="477"/>
      <c r="WHV932" s="477"/>
      <c r="WHW932" s="477"/>
      <c r="WHX932" s="477"/>
      <c r="WHY932" s="477"/>
      <c r="WHZ932" s="477"/>
      <c r="WIA932" s="477"/>
      <c r="WIB932" s="477"/>
      <c r="WIC932" s="477"/>
      <c r="WID932" s="477"/>
      <c r="WIE932" s="477"/>
      <c r="WIF932" s="477"/>
      <c r="WIG932" s="477"/>
      <c r="WIH932" s="477"/>
      <c r="WII932" s="477"/>
      <c r="WIJ932" s="477"/>
      <c r="WIK932" s="477"/>
      <c r="WIL932" s="477"/>
      <c r="WIM932" s="477"/>
      <c r="WIN932" s="477"/>
      <c r="WIO932" s="477"/>
      <c r="WIP932" s="477"/>
      <c r="WIQ932" s="477"/>
      <c r="WIR932" s="477"/>
      <c r="WIS932" s="477"/>
      <c r="WIT932" s="477"/>
      <c r="WIU932" s="477"/>
      <c r="WIV932" s="477"/>
      <c r="WIW932" s="477"/>
      <c r="WIX932" s="477"/>
      <c r="WIY932" s="477"/>
      <c r="WIZ932" s="477"/>
      <c r="WJA932" s="477"/>
      <c r="WJB932" s="477"/>
      <c r="WJC932" s="477"/>
      <c r="WJD932" s="477"/>
      <c r="WJE932" s="477"/>
      <c r="WJF932" s="477"/>
      <c r="WJG932" s="477"/>
      <c r="WJH932" s="477"/>
      <c r="WJI932" s="477"/>
      <c r="WJJ932" s="477"/>
      <c r="WJK932" s="477"/>
      <c r="WJL932" s="477"/>
      <c r="WJM932" s="477"/>
      <c r="WJN932" s="477"/>
      <c r="WJO932" s="477"/>
      <c r="WJP932" s="477"/>
      <c r="WJQ932" s="477"/>
      <c r="WJR932" s="477"/>
      <c r="WJS932" s="477"/>
      <c r="WJT932" s="477"/>
      <c r="WJU932" s="477"/>
      <c r="WJV932" s="477"/>
      <c r="WJW932" s="477"/>
      <c r="WJX932" s="477"/>
      <c r="WJY932" s="477"/>
      <c r="WJZ932" s="477"/>
      <c r="WKA932" s="477"/>
      <c r="WKB932" s="477"/>
      <c r="WKC932" s="477"/>
      <c r="WKD932" s="477"/>
      <c r="WKE932" s="477"/>
      <c r="WKF932" s="477"/>
      <c r="WKG932" s="477"/>
      <c r="WKH932" s="477"/>
      <c r="WKI932" s="477"/>
      <c r="WKJ932" s="477"/>
      <c r="WKK932" s="477"/>
      <c r="WKL932" s="477"/>
      <c r="WKM932" s="477"/>
      <c r="WKN932" s="477"/>
      <c r="WKO932" s="477"/>
      <c r="WKP932" s="477"/>
      <c r="WKQ932" s="477"/>
      <c r="WKR932" s="477"/>
      <c r="WKS932" s="477"/>
      <c r="WKT932" s="477"/>
      <c r="WKU932" s="477"/>
      <c r="WKV932" s="477"/>
      <c r="WKW932" s="477"/>
      <c r="WKX932" s="477"/>
      <c r="WKY932" s="477"/>
      <c r="WKZ932" s="477"/>
      <c r="WLA932" s="477"/>
      <c r="WLB932" s="477"/>
      <c r="WLC932" s="477"/>
      <c r="WLD932" s="477"/>
      <c r="WLE932" s="477"/>
      <c r="WLF932" s="477"/>
      <c r="WLG932" s="477"/>
      <c r="WLH932" s="477"/>
      <c r="WLI932" s="477"/>
      <c r="WLJ932" s="477"/>
      <c r="WLK932" s="477"/>
      <c r="WLL932" s="477"/>
      <c r="WLM932" s="477"/>
      <c r="WLN932" s="477"/>
      <c r="WLO932" s="477"/>
      <c r="WLP932" s="477"/>
      <c r="WLQ932" s="477"/>
      <c r="WLR932" s="477"/>
      <c r="WLS932" s="477"/>
      <c r="WLT932" s="477"/>
      <c r="WLU932" s="477"/>
      <c r="WLV932" s="477"/>
      <c r="WLW932" s="477"/>
      <c r="WLX932" s="477"/>
      <c r="WLY932" s="477"/>
      <c r="WLZ932" s="477"/>
      <c r="WMA932" s="477"/>
      <c r="WMB932" s="477"/>
      <c r="WMC932" s="477"/>
      <c r="WMD932" s="477"/>
      <c r="WME932" s="477"/>
      <c r="WMF932" s="477"/>
      <c r="WMG932" s="477"/>
      <c r="WMH932" s="477"/>
      <c r="WMI932" s="477"/>
      <c r="WMJ932" s="477"/>
      <c r="WMK932" s="477"/>
      <c r="WML932" s="477"/>
      <c r="WMM932" s="477"/>
      <c r="WMN932" s="477"/>
      <c r="WMO932" s="477"/>
      <c r="WMP932" s="477"/>
      <c r="WMQ932" s="477"/>
      <c r="WMR932" s="477"/>
      <c r="WMS932" s="477"/>
      <c r="WMT932" s="477"/>
      <c r="WMU932" s="477"/>
      <c r="WMV932" s="477"/>
      <c r="WMW932" s="477"/>
      <c r="WMX932" s="477"/>
      <c r="WMY932" s="477"/>
      <c r="WMZ932" s="477"/>
      <c r="WNA932" s="477"/>
      <c r="WNB932" s="477"/>
      <c r="WNC932" s="477"/>
      <c r="WND932" s="477"/>
      <c r="WNE932" s="477"/>
      <c r="WNF932" s="477"/>
      <c r="WNG932" s="477"/>
      <c r="WNH932" s="477"/>
      <c r="WNI932" s="477"/>
      <c r="WNJ932" s="477"/>
      <c r="WNK932" s="477"/>
      <c r="WNL932" s="477"/>
      <c r="WNM932" s="477"/>
      <c r="WNN932" s="477"/>
      <c r="WNO932" s="477"/>
      <c r="WNP932" s="477"/>
      <c r="WNQ932" s="477"/>
      <c r="WNR932" s="477"/>
      <c r="WNS932" s="477"/>
      <c r="WNT932" s="477"/>
      <c r="WNU932" s="477"/>
      <c r="WNV932" s="477"/>
      <c r="WNW932" s="477"/>
      <c r="WNX932" s="477"/>
      <c r="WNY932" s="477"/>
      <c r="WNZ932" s="477"/>
      <c r="WOA932" s="477"/>
      <c r="WOB932" s="477"/>
      <c r="WOC932" s="477"/>
      <c r="WOD932" s="477"/>
      <c r="WOE932" s="477"/>
      <c r="WOF932" s="477"/>
      <c r="WOG932" s="477"/>
      <c r="WOH932" s="477"/>
      <c r="WOI932" s="477"/>
      <c r="WOJ932" s="477"/>
      <c r="WOK932" s="477"/>
      <c r="WOL932" s="477"/>
      <c r="WOM932" s="477"/>
      <c r="WON932" s="477"/>
      <c r="WOO932" s="477"/>
      <c r="WOP932" s="477"/>
      <c r="WOQ932" s="477"/>
      <c r="WOR932" s="477"/>
      <c r="WOS932" s="477"/>
      <c r="WOT932" s="477"/>
      <c r="WOU932" s="477"/>
      <c r="WOV932" s="477"/>
      <c r="WOW932" s="477"/>
      <c r="WOX932" s="477"/>
      <c r="WOY932" s="477"/>
      <c r="WOZ932" s="477"/>
      <c r="WPA932" s="477"/>
      <c r="WPB932" s="477"/>
      <c r="WPC932" s="477"/>
      <c r="WPD932" s="477"/>
      <c r="WPE932" s="477"/>
      <c r="WPF932" s="477"/>
      <c r="WPG932" s="477"/>
      <c r="WPH932" s="477"/>
      <c r="WPI932" s="477"/>
      <c r="WPJ932" s="477"/>
      <c r="WPK932" s="477"/>
      <c r="WPL932" s="477"/>
      <c r="WPM932" s="477"/>
      <c r="WPN932" s="477"/>
      <c r="WPO932" s="477"/>
      <c r="WPP932" s="477"/>
      <c r="WPQ932" s="477"/>
      <c r="WPR932" s="477"/>
      <c r="WPS932" s="477"/>
      <c r="WPT932" s="477"/>
      <c r="WPU932" s="477"/>
      <c r="WPV932" s="477"/>
      <c r="WPW932" s="477"/>
      <c r="WPX932" s="477"/>
      <c r="WPY932" s="477"/>
      <c r="WPZ932" s="477"/>
      <c r="WQA932" s="477"/>
      <c r="WQB932" s="477"/>
      <c r="WQC932" s="477"/>
      <c r="WQD932" s="477"/>
      <c r="WQE932" s="477"/>
      <c r="WQF932" s="477"/>
      <c r="WQG932" s="477"/>
      <c r="WQH932" s="477"/>
      <c r="WQI932" s="477"/>
      <c r="WQJ932" s="477"/>
      <c r="WQK932" s="477"/>
      <c r="WQL932" s="477"/>
      <c r="WQM932" s="477"/>
      <c r="WQN932" s="477"/>
      <c r="WQO932" s="477"/>
      <c r="WQP932" s="477"/>
      <c r="WQQ932" s="477"/>
      <c r="WQR932" s="477"/>
      <c r="WQS932" s="477"/>
      <c r="WQT932" s="477"/>
      <c r="WQU932" s="477"/>
      <c r="WQV932" s="477"/>
      <c r="WQW932" s="477"/>
      <c r="WQX932" s="477"/>
      <c r="WQY932" s="477"/>
      <c r="WQZ932" s="477"/>
      <c r="WRA932" s="477"/>
      <c r="WRB932" s="477"/>
      <c r="WRC932" s="477"/>
      <c r="WRD932" s="477"/>
      <c r="WRE932" s="477"/>
      <c r="WRF932" s="477"/>
      <c r="WRG932" s="477"/>
      <c r="WRH932" s="477"/>
      <c r="WRI932" s="477"/>
      <c r="WRJ932" s="477"/>
      <c r="WRK932" s="477"/>
      <c r="WRL932" s="477"/>
      <c r="WRM932" s="477"/>
      <c r="WRN932" s="477"/>
      <c r="WRO932" s="477"/>
      <c r="WRP932" s="477"/>
      <c r="WRQ932" s="477"/>
      <c r="WRR932" s="477"/>
      <c r="WRS932" s="477"/>
      <c r="WRT932" s="477"/>
      <c r="WRU932" s="477"/>
      <c r="WRV932" s="477"/>
      <c r="WRW932" s="477"/>
      <c r="WRX932" s="477"/>
      <c r="WRY932" s="477"/>
      <c r="WRZ932" s="477"/>
      <c r="WSA932" s="477"/>
      <c r="WSB932" s="477"/>
      <c r="WSC932" s="477"/>
      <c r="WSD932" s="477"/>
      <c r="WSE932" s="477"/>
      <c r="WSF932" s="477"/>
      <c r="WSG932" s="477"/>
      <c r="WSH932" s="477"/>
      <c r="WSI932" s="477"/>
      <c r="WSJ932" s="477"/>
      <c r="WSK932" s="477"/>
      <c r="WSL932" s="477"/>
      <c r="WSM932" s="477"/>
      <c r="WSN932" s="477"/>
      <c r="WSO932" s="477"/>
      <c r="WSP932" s="477"/>
      <c r="WSQ932" s="477"/>
      <c r="WSR932" s="477"/>
      <c r="WSS932" s="477"/>
      <c r="WST932" s="477"/>
      <c r="WSU932" s="477"/>
      <c r="WSV932" s="477"/>
      <c r="WSW932" s="477"/>
      <c r="WSX932" s="477"/>
      <c r="WSY932" s="477"/>
      <c r="WSZ932" s="477"/>
      <c r="WTA932" s="477"/>
      <c r="WTB932" s="477"/>
      <c r="WTC932" s="477"/>
      <c r="WTD932" s="477"/>
      <c r="WTE932" s="477"/>
      <c r="WTF932" s="477"/>
      <c r="WTG932" s="477"/>
      <c r="WTH932" s="477"/>
      <c r="WTI932" s="477"/>
      <c r="WTJ932" s="477"/>
      <c r="WTK932" s="477"/>
      <c r="WTL932" s="477"/>
      <c r="WTM932" s="477"/>
      <c r="WTN932" s="477"/>
      <c r="WTO932" s="477"/>
      <c r="WTP932" s="477"/>
      <c r="WTQ932" s="477"/>
      <c r="WTR932" s="477"/>
      <c r="WTS932" s="477"/>
      <c r="WTT932" s="477"/>
      <c r="WTU932" s="477"/>
      <c r="WTV932" s="477"/>
      <c r="WTW932" s="477"/>
      <c r="WTX932" s="477"/>
      <c r="WTY932" s="477"/>
      <c r="WTZ932" s="477"/>
      <c r="WUA932" s="477"/>
      <c r="WUB932" s="477"/>
      <c r="WUC932" s="477"/>
      <c r="WUD932" s="477"/>
      <c r="WUE932" s="477"/>
      <c r="WUF932" s="477"/>
      <c r="WUG932" s="477"/>
      <c r="WUH932" s="477"/>
      <c r="WUI932" s="477"/>
      <c r="WUJ932" s="477"/>
      <c r="WUK932" s="477"/>
      <c r="WUL932" s="477"/>
      <c r="WUM932" s="477"/>
      <c r="WUN932" s="477"/>
      <c r="WUO932" s="477"/>
      <c r="WUP932" s="477"/>
      <c r="WUQ932" s="477"/>
      <c r="WUR932" s="477"/>
      <c r="WUS932" s="477"/>
      <c r="WUT932" s="477"/>
      <c r="WUU932" s="477"/>
      <c r="WUV932" s="477"/>
      <c r="WUW932" s="477"/>
      <c r="WUX932" s="477"/>
      <c r="WUY932" s="477"/>
      <c r="WUZ932" s="477"/>
      <c r="WVA932" s="477"/>
      <c r="WVB932" s="477"/>
      <c r="WVC932" s="477"/>
      <c r="WVD932" s="477"/>
      <c r="WVE932" s="477"/>
      <c r="WVF932" s="477"/>
      <c r="WVG932" s="477"/>
      <c r="WVH932" s="477"/>
      <c r="WVI932" s="477"/>
      <c r="WVJ932" s="477"/>
      <c r="WVK932" s="477"/>
      <c r="WVL932" s="477"/>
      <c r="WVM932" s="477"/>
      <c r="WVN932" s="477"/>
      <c r="WVO932" s="477"/>
      <c r="WVP932" s="477"/>
      <c r="WVQ932" s="477"/>
      <c r="WVR932" s="477"/>
      <c r="WVS932" s="477"/>
      <c r="WVT932" s="477"/>
      <c r="WVU932" s="477"/>
      <c r="WVV932" s="477"/>
      <c r="WVW932" s="477"/>
      <c r="WVX932" s="477"/>
      <c r="WVY932" s="477"/>
      <c r="WVZ932" s="477"/>
      <c r="WWA932" s="477"/>
      <c r="WWB932" s="477"/>
      <c r="WWC932" s="477"/>
      <c r="WWD932" s="477"/>
      <c r="WWE932" s="477"/>
      <c r="WWF932" s="477"/>
      <c r="WWG932" s="477"/>
      <c r="WWH932" s="477"/>
      <c r="WWI932" s="477"/>
      <c r="WWJ932" s="477"/>
      <c r="WWK932" s="477"/>
      <c r="WWL932" s="477"/>
      <c r="WWM932" s="477"/>
      <c r="WWN932" s="477"/>
      <c r="WWO932" s="477"/>
      <c r="WWP932" s="477"/>
      <c r="WWQ932" s="477"/>
      <c r="WWR932" s="477"/>
      <c r="WWS932" s="477"/>
      <c r="WWT932" s="477"/>
      <c r="WWU932" s="477"/>
      <c r="WWV932" s="477"/>
      <c r="WWW932" s="477"/>
      <c r="WWX932" s="477"/>
      <c r="WWY932" s="477"/>
      <c r="WWZ932" s="477"/>
      <c r="WXA932" s="477"/>
      <c r="WXB932" s="477"/>
      <c r="WXC932" s="477"/>
      <c r="WXD932" s="477"/>
      <c r="WXE932" s="477"/>
      <c r="WXF932" s="477"/>
      <c r="WXG932" s="477"/>
      <c r="WXH932" s="477"/>
      <c r="WXI932" s="477"/>
      <c r="WXJ932" s="477"/>
      <c r="WXK932" s="477"/>
      <c r="WXL932" s="477"/>
      <c r="WXM932" s="477"/>
      <c r="WXN932" s="477"/>
      <c r="WXO932" s="477"/>
      <c r="WXP932" s="477"/>
      <c r="WXQ932" s="477"/>
      <c r="WXR932" s="477"/>
      <c r="WXS932" s="477"/>
      <c r="WXT932" s="477"/>
      <c r="WXU932" s="477"/>
      <c r="WXV932" s="477"/>
      <c r="WXW932" s="477"/>
      <c r="WXX932" s="477"/>
      <c r="WXY932" s="477"/>
      <c r="WXZ932" s="477"/>
      <c r="WYA932" s="477"/>
      <c r="WYB932" s="477"/>
      <c r="WYC932" s="477"/>
      <c r="WYD932" s="477"/>
      <c r="WYE932" s="477"/>
      <c r="WYF932" s="477"/>
      <c r="WYG932" s="477"/>
      <c r="WYH932" s="477"/>
      <c r="WYI932" s="477"/>
      <c r="WYJ932" s="477"/>
      <c r="WYK932" s="477"/>
      <c r="WYL932" s="477"/>
      <c r="WYM932" s="477"/>
      <c r="WYN932" s="477"/>
      <c r="WYO932" s="477"/>
      <c r="WYP932" s="477"/>
      <c r="WYQ932" s="477"/>
      <c r="WYR932" s="477"/>
      <c r="WYS932" s="477"/>
      <c r="WYT932" s="477"/>
      <c r="WYU932" s="477"/>
      <c r="WYV932" s="477"/>
      <c r="WYW932" s="477"/>
      <c r="WYX932" s="477"/>
      <c r="WYY932" s="477"/>
      <c r="WYZ932" s="477"/>
      <c r="WZA932" s="477"/>
      <c r="WZB932" s="477"/>
      <c r="WZC932" s="477"/>
      <c r="WZD932" s="477"/>
      <c r="WZE932" s="477"/>
      <c r="WZF932" s="477"/>
      <c r="WZG932" s="477"/>
      <c r="WZH932" s="477"/>
      <c r="WZI932" s="477"/>
      <c r="WZJ932" s="477"/>
      <c r="WZK932" s="477"/>
      <c r="WZL932" s="477"/>
      <c r="WZM932" s="477"/>
      <c r="WZN932" s="477"/>
      <c r="WZO932" s="477"/>
      <c r="WZP932" s="477"/>
      <c r="WZQ932" s="477"/>
      <c r="WZR932" s="477"/>
      <c r="WZS932" s="477"/>
      <c r="WZT932" s="477"/>
      <c r="WZU932" s="477"/>
      <c r="WZV932" s="477"/>
      <c r="WZW932" s="477"/>
      <c r="WZX932" s="477"/>
      <c r="WZY932" s="477"/>
      <c r="WZZ932" s="477"/>
      <c r="XAA932" s="477"/>
      <c r="XAB932" s="477"/>
      <c r="XAC932" s="477"/>
      <c r="XAD932" s="477"/>
      <c r="XAE932" s="477"/>
      <c r="XAF932" s="477"/>
      <c r="XAG932" s="477"/>
      <c r="XAH932" s="477"/>
      <c r="XAI932" s="477"/>
      <c r="XAJ932" s="477"/>
      <c r="XAK932" s="477"/>
      <c r="XAL932" s="477"/>
      <c r="XAM932" s="477"/>
      <c r="XAN932" s="477"/>
      <c r="XAO932" s="477"/>
      <c r="XAP932" s="477"/>
      <c r="XAQ932" s="477"/>
      <c r="XAR932" s="477"/>
      <c r="XAS932" s="477"/>
      <c r="XAT932" s="477"/>
      <c r="XAU932" s="477"/>
      <c r="XAV932" s="477"/>
      <c r="XAW932" s="477"/>
      <c r="XAX932" s="477"/>
      <c r="XAY932" s="477"/>
      <c r="XAZ932" s="477"/>
      <c r="XBA932" s="477"/>
      <c r="XBB932" s="477"/>
      <c r="XBC932" s="477"/>
      <c r="XBD932" s="477"/>
      <c r="XBE932" s="477"/>
      <c r="XBF932" s="477"/>
      <c r="XBG932" s="477"/>
      <c r="XBH932" s="477"/>
      <c r="XBI932" s="477"/>
      <c r="XBJ932" s="477"/>
      <c r="XBK932" s="477"/>
      <c r="XBL932" s="477"/>
      <c r="XBM932" s="477"/>
      <c r="XBN932" s="477"/>
      <c r="XBO932" s="477"/>
      <c r="XBP932" s="477"/>
      <c r="XBQ932" s="477"/>
      <c r="XBR932" s="477"/>
      <c r="XBS932" s="477"/>
      <c r="XBT932" s="477"/>
      <c r="XBU932" s="477"/>
      <c r="XBV932" s="477"/>
      <c r="XBW932" s="477"/>
      <c r="XBX932" s="477"/>
      <c r="XBY932" s="477"/>
      <c r="XBZ932" s="477"/>
      <c r="XCA932" s="477"/>
      <c r="XCB932" s="477"/>
      <c r="XCC932" s="477"/>
      <c r="XCD932" s="477"/>
      <c r="XCE932" s="477"/>
      <c r="XCF932" s="477"/>
      <c r="XCG932" s="477"/>
      <c r="XCH932" s="477"/>
      <c r="XCI932" s="477"/>
      <c r="XCJ932" s="477"/>
      <c r="XCK932" s="477"/>
      <c r="XCL932" s="477"/>
      <c r="XCM932" s="477"/>
      <c r="XCN932" s="477"/>
      <c r="XCO932" s="477"/>
      <c r="XCP932" s="477"/>
      <c r="XCQ932" s="477"/>
      <c r="XCR932" s="477"/>
      <c r="XCS932" s="477"/>
      <c r="XCT932" s="477"/>
      <c r="XCU932" s="477"/>
      <c r="XCV932" s="477"/>
      <c r="XCW932" s="477"/>
      <c r="XCX932" s="477"/>
      <c r="XCY932" s="477"/>
      <c r="XCZ932" s="477"/>
      <c r="XDA932" s="477"/>
      <c r="XDB932" s="477"/>
      <c r="XDC932" s="477"/>
      <c r="XDD932" s="477"/>
      <c r="XDE932" s="477"/>
      <c r="XDF932" s="477"/>
      <c r="XDG932" s="477"/>
      <c r="XDH932" s="477"/>
      <c r="XDI932" s="477"/>
      <c r="XDJ932" s="477"/>
      <c r="XDK932" s="477"/>
      <c r="XDL932" s="477"/>
      <c r="XDM932" s="477"/>
      <c r="XDN932" s="477"/>
      <c r="XDO932" s="477"/>
      <c r="XDP932" s="477"/>
      <c r="XDQ932" s="477"/>
      <c r="XDR932" s="477"/>
      <c r="XDS932" s="477"/>
      <c r="XDT932" s="477"/>
      <c r="XDU932" s="477"/>
      <c r="XDV932" s="477"/>
      <c r="XDW932" s="477"/>
      <c r="XDX932" s="477"/>
      <c r="XDY932" s="477"/>
      <c r="XDZ932" s="477"/>
      <c r="XEA932" s="477"/>
      <c r="XEB932" s="477"/>
      <c r="XEC932" s="477"/>
      <c r="XED932" s="477"/>
      <c r="XEE932" s="477"/>
      <c r="XEF932" s="477"/>
      <c r="XEG932" s="477"/>
      <c r="XEH932" s="477"/>
      <c r="XEI932" s="477"/>
      <c r="XEJ932" s="477"/>
      <c r="XEK932" s="477"/>
      <c r="XEL932" s="477"/>
      <c r="XEM932" s="477"/>
      <c r="XEN932" s="477"/>
      <c r="XEO932" s="477"/>
      <c r="XEP932" s="477"/>
      <c r="XEQ932" s="477"/>
      <c r="XER932" s="477"/>
      <c r="XES932" s="477"/>
      <c r="XET932" s="477"/>
      <c r="XEU932" s="477"/>
      <c r="XEV932" s="477"/>
      <c r="XEW932" s="477"/>
      <c r="XEX932" s="477"/>
      <c r="XEY932" s="477"/>
      <c r="XEZ932" s="477"/>
      <c r="XFA932" s="477"/>
      <c r="XFB932" s="477"/>
    </row>
    <row r="933" spans="1:16382" ht="30" customHeight="1" x14ac:dyDescent="0.7">
      <c r="A933" s="477"/>
      <c r="B933" s="316"/>
      <c r="C933" s="368"/>
      <c r="D933" s="333"/>
      <c r="E933" s="386"/>
      <c r="F933" s="320"/>
      <c r="G933" s="335"/>
      <c r="H933" s="342"/>
      <c r="I933" s="323"/>
      <c r="J933" s="324"/>
      <c r="K933" s="483"/>
      <c r="L933" s="477"/>
      <c r="M933" s="477"/>
      <c r="N933" s="477"/>
      <c r="O933" s="477"/>
      <c r="P933" s="477"/>
      <c r="Q933" s="477"/>
      <c r="R933" s="477"/>
      <c r="S933" s="477"/>
      <c r="T933" s="477"/>
      <c r="U933" s="477"/>
      <c r="V933" s="477"/>
      <c r="W933" s="477"/>
      <c r="X933" s="477"/>
      <c r="Y933" s="477"/>
      <c r="Z933" s="477"/>
      <c r="AA933" s="477"/>
      <c r="AB933" s="477"/>
      <c r="AC933" s="477"/>
      <c r="AD933" s="477"/>
      <c r="AE933" s="477"/>
      <c r="AF933" s="477"/>
      <c r="AG933" s="477"/>
      <c r="AH933" s="477"/>
      <c r="AI933" s="477"/>
      <c r="AJ933" s="477"/>
      <c r="AK933" s="477"/>
      <c r="AL933" s="477"/>
      <c r="AM933" s="477"/>
      <c r="AN933" s="477"/>
      <c r="AO933" s="477"/>
      <c r="AP933" s="477"/>
      <c r="AQ933" s="477"/>
      <c r="AR933" s="477"/>
      <c r="AS933" s="477"/>
      <c r="AT933" s="477"/>
      <c r="AU933" s="477"/>
      <c r="AV933" s="477"/>
      <c r="AW933" s="477"/>
      <c r="AX933" s="477"/>
      <c r="AY933" s="477"/>
      <c r="AZ933" s="477"/>
      <c r="BA933" s="477"/>
      <c r="BB933" s="477"/>
      <c r="BC933" s="477"/>
      <c r="BD933" s="477"/>
      <c r="BE933" s="477"/>
      <c r="BF933" s="477"/>
      <c r="BG933" s="477"/>
      <c r="BH933" s="477"/>
      <c r="BI933" s="477"/>
      <c r="BJ933" s="477"/>
      <c r="BK933" s="477"/>
      <c r="BL933" s="477"/>
      <c r="BM933" s="477"/>
      <c r="BN933" s="477"/>
      <c r="BO933" s="477"/>
      <c r="BP933" s="477"/>
      <c r="BQ933" s="477"/>
      <c r="BR933" s="477"/>
      <c r="BS933" s="477"/>
      <c r="BT933" s="477"/>
      <c r="BU933" s="477"/>
      <c r="BV933" s="477"/>
      <c r="BW933" s="477"/>
      <c r="BX933" s="477"/>
      <c r="BY933" s="477"/>
      <c r="BZ933" s="477"/>
      <c r="CA933" s="477"/>
      <c r="CB933" s="477"/>
      <c r="CC933" s="477"/>
      <c r="CD933" s="477"/>
      <c r="CE933" s="477"/>
      <c r="CF933" s="477"/>
      <c r="CG933" s="477"/>
      <c r="CH933" s="477"/>
      <c r="CI933" s="477"/>
      <c r="CJ933" s="477"/>
      <c r="CK933" s="477"/>
      <c r="CL933" s="477"/>
      <c r="CM933" s="477"/>
      <c r="CN933" s="477"/>
      <c r="CO933" s="477"/>
      <c r="CP933" s="477"/>
      <c r="CQ933" s="477"/>
      <c r="CR933" s="477"/>
      <c r="CS933" s="477"/>
      <c r="CT933" s="477"/>
      <c r="CU933" s="477"/>
      <c r="CV933" s="477"/>
      <c r="CW933" s="477"/>
      <c r="CX933" s="477"/>
      <c r="CY933" s="477"/>
      <c r="CZ933" s="477"/>
      <c r="DA933" s="477"/>
      <c r="DB933" s="477"/>
      <c r="DC933" s="477"/>
      <c r="DD933" s="477"/>
      <c r="DE933" s="477"/>
      <c r="DF933" s="477"/>
      <c r="DG933" s="477"/>
      <c r="DH933" s="477"/>
      <c r="DI933" s="477"/>
      <c r="DJ933" s="477"/>
      <c r="DK933" s="477"/>
      <c r="DL933" s="477"/>
      <c r="DM933" s="477"/>
      <c r="DN933" s="477"/>
      <c r="DO933" s="477"/>
      <c r="DP933" s="477"/>
      <c r="DQ933" s="477"/>
      <c r="DR933" s="477"/>
      <c r="DS933" s="477"/>
      <c r="DT933" s="477"/>
      <c r="DU933" s="477"/>
      <c r="DV933" s="477"/>
      <c r="DW933" s="477"/>
      <c r="DX933" s="477"/>
      <c r="DY933" s="477"/>
      <c r="DZ933" s="477"/>
      <c r="EA933" s="477"/>
      <c r="EB933" s="477"/>
      <c r="EC933" s="477"/>
      <c r="ED933" s="477"/>
      <c r="EE933" s="477"/>
      <c r="EF933" s="477"/>
      <c r="EG933" s="477"/>
      <c r="EH933" s="477"/>
      <c r="EI933" s="477"/>
      <c r="EJ933" s="477"/>
      <c r="EK933" s="477"/>
      <c r="EL933" s="477"/>
      <c r="EM933" s="477"/>
      <c r="EN933" s="477"/>
      <c r="EO933" s="477"/>
      <c r="EP933" s="477"/>
      <c r="EQ933" s="477"/>
      <c r="ER933" s="477"/>
      <c r="ES933" s="477"/>
      <c r="ET933" s="477"/>
      <c r="EU933" s="477"/>
      <c r="EV933" s="477"/>
      <c r="EW933" s="477"/>
      <c r="EX933" s="477"/>
      <c r="EY933" s="477"/>
      <c r="EZ933" s="477"/>
      <c r="FA933" s="477"/>
      <c r="FB933" s="477"/>
      <c r="FC933" s="477"/>
      <c r="FD933" s="477"/>
      <c r="FE933" s="477"/>
      <c r="FF933" s="477"/>
      <c r="FG933" s="477"/>
      <c r="FH933" s="477"/>
      <c r="FI933" s="477"/>
      <c r="FJ933" s="477"/>
      <c r="FK933" s="477"/>
      <c r="FL933" s="477"/>
      <c r="FM933" s="477"/>
      <c r="FN933" s="477"/>
      <c r="FO933" s="477"/>
      <c r="FP933" s="477"/>
      <c r="FQ933" s="477"/>
      <c r="FR933" s="477"/>
      <c r="FS933" s="477"/>
      <c r="FT933" s="477"/>
      <c r="FU933" s="477"/>
      <c r="FV933" s="477"/>
      <c r="FW933" s="477"/>
      <c r="FX933" s="477"/>
      <c r="FY933" s="477"/>
      <c r="FZ933" s="477"/>
      <c r="GA933" s="477"/>
      <c r="GB933" s="477"/>
      <c r="GC933" s="477"/>
      <c r="GD933" s="477"/>
      <c r="GE933" s="477"/>
      <c r="GF933" s="477"/>
      <c r="GG933" s="477"/>
      <c r="GH933" s="477"/>
      <c r="GI933" s="477"/>
      <c r="GJ933" s="477"/>
      <c r="GK933" s="477"/>
      <c r="GL933" s="477"/>
      <c r="GM933" s="477"/>
      <c r="GN933" s="477"/>
      <c r="GO933" s="477"/>
      <c r="GP933" s="477"/>
      <c r="GQ933" s="477"/>
      <c r="GR933" s="477"/>
      <c r="GS933" s="477"/>
      <c r="GT933" s="477"/>
      <c r="GU933" s="477"/>
      <c r="GV933" s="477"/>
      <c r="GW933" s="477"/>
      <c r="GX933" s="477"/>
      <c r="GY933" s="477"/>
      <c r="GZ933" s="477"/>
      <c r="HA933" s="477"/>
      <c r="HB933" s="477"/>
      <c r="HC933" s="477"/>
      <c r="HD933" s="477"/>
      <c r="HE933" s="477"/>
      <c r="HF933" s="477"/>
      <c r="HG933" s="477"/>
      <c r="HH933" s="477"/>
      <c r="HI933" s="477"/>
      <c r="HJ933" s="477"/>
      <c r="HK933" s="477"/>
      <c r="HL933" s="477"/>
      <c r="HM933" s="477"/>
      <c r="HN933" s="477"/>
      <c r="HO933" s="477"/>
      <c r="HP933" s="477"/>
      <c r="HQ933" s="477"/>
      <c r="HR933" s="477"/>
      <c r="HS933" s="477"/>
      <c r="HT933" s="477"/>
      <c r="HU933" s="477"/>
      <c r="HV933" s="477"/>
      <c r="HW933" s="477"/>
      <c r="HX933" s="477"/>
      <c r="HY933" s="477"/>
      <c r="HZ933" s="477"/>
      <c r="IA933" s="477"/>
      <c r="IB933" s="477"/>
      <c r="IC933" s="477"/>
      <c r="ID933" s="477"/>
      <c r="IE933" s="477"/>
      <c r="IF933" s="477"/>
      <c r="IG933" s="477"/>
      <c r="IH933" s="477"/>
      <c r="II933" s="477"/>
      <c r="IJ933" s="477"/>
      <c r="IK933" s="477"/>
      <c r="IL933" s="477"/>
      <c r="IM933" s="477"/>
      <c r="IN933" s="477"/>
      <c r="IO933" s="477"/>
      <c r="IP933" s="477"/>
      <c r="IQ933" s="477"/>
      <c r="IR933" s="477"/>
      <c r="IS933" s="477"/>
      <c r="IT933" s="477"/>
      <c r="IU933" s="477"/>
      <c r="IV933" s="477"/>
      <c r="IW933" s="477"/>
      <c r="IX933" s="477"/>
      <c r="IY933" s="477"/>
      <c r="IZ933" s="477"/>
      <c r="JA933" s="477"/>
      <c r="JB933" s="477"/>
      <c r="JC933" s="477"/>
      <c r="JD933" s="477"/>
      <c r="JE933" s="477"/>
      <c r="JF933" s="477"/>
      <c r="JG933" s="477"/>
      <c r="JH933" s="477"/>
      <c r="JI933" s="477"/>
      <c r="JJ933" s="477"/>
      <c r="JK933" s="477"/>
      <c r="JL933" s="477"/>
      <c r="JM933" s="477"/>
      <c r="JN933" s="477"/>
      <c r="JO933" s="477"/>
      <c r="JP933" s="477"/>
      <c r="JQ933" s="477"/>
      <c r="JR933" s="477"/>
      <c r="JS933" s="477"/>
      <c r="JT933" s="477"/>
      <c r="JU933" s="477"/>
      <c r="JV933" s="477"/>
      <c r="JW933" s="477"/>
      <c r="JX933" s="477"/>
      <c r="JY933" s="477"/>
      <c r="JZ933" s="477"/>
      <c r="KA933" s="477"/>
      <c r="KB933" s="477"/>
      <c r="KC933" s="477"/>
      <c r="KD933" s="477"/>
      <c r="KE933" s="477"/>
      <c r="KF933" s="477"/>
      <c r="KG933" s="477"/>
      <c r="KH933" s="477"/>
      <c r="KI933" s="477"/>
      <c r="KJ933" s="477"/>
      <c r="KK933" s="477"/>
      <c r="KL933" s="477"/>
      <c r="KM933" s="477"/>
      <c r="KN933" s="477"/>
      <c r="KO933" s="477"/>
      <c r="KP933" s="477"/>
      <c r="KQ933" s="477"/>
      <c r="KR933" s="477"/>
      <c r="KS933" s="477"/>
      <c r="KT933" s="477"/>
      <c r="KU933" s="477"/>
      <c r="KV933" s="477"/>
      <c r="KW933" s="477"/>
      <c r="KX933" s="477"/>
      <c r="KY933" s="477"/>
      <c r="KZ933" s="477"/>
      <c r="LA933" s="477"/>
      <c r="LB933" s="477"/>
      <c r="LC933" s="477"/>
      <c r="LD933" s="477"/>
      <c r="LE933" s="477"/>
      <c r="LF933" s="477"/>
      <c r="LG933" s="477"/>
      <c r="LH933" s="477"/>
      <c r="LI933" s="477"/>
      <c r="LJ933" s="477"/>
      <c r="LK933" s="477"/>
      <c r="LL933" s="477"/>
      <c r="LM933" s="477"/>
      <c r="LN933" s="477"/>
      <c r="LO933" s="477"/>
      <c r="LP933" s="477"/>
      <c r="LQ933" s="477"/>
      <c r="LR933" s="477"/>
      <c r="LS933" s="477"/>
      <c r="LT933" s="477"/>
      <c r="LU933" s="477"/>
      <c r="LV933" s="477"/>
      <c r="LW933" s="477"/>
      <c r="LX933" s="477"/>
      <c r="LY933" s="477"/>
      <c r="LZ933" s="477"/>
      <c r="MA933" s="477"/>
      <c r="MB933" s="477"/>
      <c r="MC933" s="477"/>
      <c r="MD933" s="477"/>
      <c r="ME933" s="477"/>
      <c r="MF933" s="477"/>
      <c r="MG933" s="477"/>
      <c r="MH933" s="477"/>
      <c r="MI933" s="477"/>
      <c r="MJ933" s="477"/>
      <c r="MK933" s="477"/>
      <c r="ML933" s="477"/>
      <c r="MM933" s="477"/>
      <c r="MN933" s="477"/>
      <c r="MO933" s="477"/>
      <c r="MP933" s="477"/>
      <c r="MQ933" s="477"/>
      <c r="MR933" s="477"/>
      <c r="MS933" s="477"/>
      <c r="MT933" s="477"/>
      <c r="MU933" s="477"/>
      <c r="MV933" s="477"/>
      <c r="MW933" s="477"/>
      <c r="MX933" s="477"/>
      <c r="MY933" s="477"/>
      <c r="MZ933" s="477"/>
      <c r="NA933" s="477"/>
      <c r="NB933" s="477"/>
      <c r="NC933" s="477"/>
      <c r="ND933" s="477"/>
      <c r="NE933" s="477"/>
      <c r="NF933" s="477"/>
      <c r="NG933" s="477"/>
      <c r="NH933" s="477"/>
      <c r="NI933" s="477"/>
      <c r="NJ933" s="477"/>
      <c r="NK933" s="477"/>
      <c r="NL933" s="477"/>
      <c r="NM933" s="477"/>
      <c r="NN933" s="477"/>
      <c r="NO933" s="477"/>
      <c r="NP933" s="477"/>
      <c r="NQ933" s="477"/>
      <c r="NR933" s="477"/>
      <c r="NS933" s="477"/>
      <c r="NT933" s="477"/>
      <c r="NU933" s="477"/>
      <c r="NV933" s="477"/>
      <c r="NW933" s="477"/>
      <c r="NX933" s="477"/>
      <c r="NY933" s="477"/>
      <c r="NZ933" s="477"/>
      <c r="OA933" s="477"/>
      <c r="OB933" s="477"/>
      <c r="OC933" s="477"/>
      <c r="OD933" s="477"/>
      <c r="OE933" s="477"/>
      <c r="OF933" s="477"/>
      <c r="OG933" s="477"/>
      <c r="OH933" s="477"/>
      <c r="OI933" s="477"/>
      <c r="OJ933" s="477"/>
      <c r="OK933" s="477"/>
      <c r="OL933" s="477"/>
      <c r="OM933" s="477"/>
      <c r="ON933" s="477"/>
      <c r="OO933" s="477"/>
      <c r="OP933" s="477"/>
      <c r="OQ933" s="477"/>
      <c r="OR933" s="477"/>
      <c r="OS933" s="477"/>
      <c r="OT933" s="477"/>
      <c r="OU933" s="477"/>
      <c r="OV933" s="477"/>
      <c r="OW933" s="477"/>
      <c r="OX933" s="477"/>
      <c r="OY933" s="477"/>
      <c r="OZ933" s="477"/>
      <c r="PA933" s="477"/>
      <c r="PB933" s="477"/>
      <c r="PC933" s="477"/>
      <c r="PD933" s="477"/>
      <c r="PE933" s="477"/>
      <c r="PF933" s="477"/>
      <c r="PG933" s="477"/>
      <c r="PH933" s="477"/>
      <c r="PI933" s="477"/>
      <c r="PJ933" s="477"/>
      <c r="PK933" s="477"/>
      <c r="PL933" s="477"/>
      <c r="PM933" s="477"/>
      <c r="PN933" s="477"/>
      <c r="PO933" s="477"/>
      <c r="PP933" s="477"/>
      <c r="PQ933" s="477"/>
      <c r="PR933" s="477"/>
      <c r="PS933" s="477"/>
      <c r="PT933" s="477"/>
      <c r="PU933" s="477"/>
      <c r="PV933" s="477"/>
      <c r="PW933" s="477"/>
      <c r="PX933" s="477"/>
      <c r="PY933" s="477"/>
      <c r="PZ933" s="477"/>
      <c r="QA933" s="477"/>
      <c r="QB933" s="477"/>
      <c r="QC933" s="477"/>
      <c r="QD933" s="477"/>
      <c r="QE933" s="477"/>
      <c r="QF933" s="477"/>
      <c r="QG933" s="477"/>
      <c r="QH933" s="477"/>
      <c r="QI933" s="477"/>
      <c r="QJ933" s="477"/>
      <c r="QK933" s="477"/>
      <c r="QL933" s="477"/>
      <c r="QM933" s="477"/>
      <c r="QN933" s="477"/>
      <c r="QO933" s="477"/>
      <c r="QP933" s="477"/>
      <c r="QQ933" s="477"/>
      <c r="QR933" s="477"/>
      <c r="QS933" s="477"/>
      <c r="QT933" s="477"/>
      <c r="QU933" s="477"/>
      <c r="QV933" s="477"/>
      <c r="QW933" s="477"/>
      <c r="QX933" s="477"/>
      <c r="QY933" s="477"/>
      <c r="QZ933" s="477"/>
      <c r="RA933" s="477"/>
      <c r="RB933" s="477"/>
      <c r="RC933" s="477"/>
      <c r="RD933" s="477"/>
      <c r="RE933" s="477"/>
      <c r="RF933" s="477"/>
      <c r="RG933" s="477"/>
      <c r="RH933" s="477"/>
      <c r="RI933" s="477"/>
      <c r="RJ933" s="477"/>
      <c r="RK933" s="477"/>
      <c r="RL933" s="477"/>
      <c r="RM933" s="477"/>
      <c r="RN933" s="477"/>
      <c r="RO933" s="477"/>
      <c r="RP933" s="477"/>
      <c r="RQ933" s="477"/>
      <c r="RR933" s="477"/>
      <c r="RS933" s="477"/>
      <c r="RT933" s="477"/>
      <c r="RU933" s="477"/>
      <c r="RV933" s="477"/>
      <c r="RW933" s="477"/>
      <c r="RX933" s="477"/>
      <c r="RY933" s="477"/>
      <c r="RZ933" s="477"/>
      <c r="SA933" s="477"/>
      <c r="SB933" s="477"/>
      <c r="SC933" s="477"/>
      <c r="SD933" s="477"/>
      <c r="SE933" s="477"/>
      <c r="SF933" s="477"/>
      <c r="SG933" s="477"/>
      <c r="SH933" s="477"/>
      <c r="SI933" s="477"/>
      <c r="SJ933" s="477"/>
      <c r="SK933" s="477"/>
      <c r="SL933" s="477"/>
      <c r="SM933" s="477"/>
      <c r="SN933" s="477"/>
      <c r="SO933" s="477"/>
      <c r="SP933" s="477"/>
      <c r="SQ933" s="477"/>
      <c r="SR933" s="477"/>
      <c r="SS933" s="477"/>
      <c r="ST933" s="477"/>
      <c r="SU933" s="477"/>
      <c r="SV933" s="477"/>
      <c r="SW933" s="477"/>
      <c r="SX933" s="477"/>
      <c r="SY933" s="477"/>
      <c r="SZ933" s="477"/>
      <c r="TA933" s="477"/>
      <c r="TB933" s="477"/>
      <c r="TC933" s="477"/>
      <c r="TD933" s="477"/>
      <c r="TE933" s="477"/>
      <c r="TF933" s="477"/>
      <c r="TG933" s="477"/>
      <c r="TH933" s="477"/>
      <c r="TI933" s="477"/>
      <c r="TJ933" s="477"/>
      <c r="TK933" s="477"/>
      <c r="TL933" s="477"/>
      <c r="TM933" s="477"/>
      <c r="TN933" s="477"/>
      <c r="TO933" s="477"/>
      <c r="TP933" s="477"/>
      <c r="TQ933" s="477"/>
      <c r="TR933" s="477"/>
      <c r="TS933" s="477"/>
      <c r="TT933" s="477"/>
      <c r="TU933" s="477"/>
      <c r="TV933" s="477"/>
      <c r="TW933" s="477"/>
      <c r="TX933" s="477"/>
      <c r="TY933" s="477"/>
      <c r="TZ933" s="477"/>
      <c r="UA933" s="477"/>
      <c r="UB933" s="477"/>
      <c r="UC933" s="477"/>
      <c r="UD933" s="477"/>
      <c r="UE933" s="477"/>
      <c r="UF933" s="477"/>
      <c r="UG933" s="477"/>
      <c r="UH933" s="477"/>
      <c r="UI933" s="477"/>
      <c r="UJ933" s="477"/>
      <c r="UK933" s="477"/>
      <c r="UL933" s="477"/>
      <c r="UM933" s="477"/>
      <c r="UN933" s="477"/>
      <c r="UO933" s="477"/>
      <c r="UP933" s="477"/>
      <c r="UQ933" s="477"/>
      <c r="UR933" s="477"/>
      <c r="US933" s="477"/>
      <c r="UT933" s="477"/>
      <c r="UU933" s="477"/>
      <c r="UV933" s="477"/>
      <c r="UW933" s="477"/>
      <c r="UX933" s="477"/>
      <c r="UY933" s="477"/>
      <c r="UZ933" s="477"/>
      <c r="VA933" s="477"/>
      <c r="VB933" s="477"/>
      <c r="VC933" s="477"/>
      <c r="VD933" s="477"/>
      <c r="VE933" s="477"/>
      <c r="VF933" s="477"/>
      <c r="VG933" s="477"/>
      <c r="VH933" s="477"/>
      <c r="VI933" s="477"/>
      <c r="VJ933" s="477"/>
      <c r="VK933" s="477"/>
      <c r="VL933" s="477"/>
      <c r="VM933" s="477"/>
      <c r="VN933" s="477"/>
      <c r="VO933" s="477"/>
      <c r="VP933" s="477"/>
      <c r="VQ933" s="477"/>
      <c r="VR933" s="477"/>
      <c r="VS933" s="477"/>
      <c r="VT933" s="477"/>
      <c r="VU933" s="477"/>
      <c r="VV933" s="477"/>
      <c r="VW933" s="477"/>
      <c r="VX933" s="477"/>
      <c r="VY933" s="477"/>
      <c r="VZ933" s="477"/>
      <c r="WA933" s="477"/>
      <c r="WB933" s="477"/>
      <c r="WC933" s="477"/>
      <c r="WD933" s="477"/>
      <c r="WE933" s="477"/>
      <c r="WF933" s="477"/>
      <c r="WG933" s="477"/>
      <c r="WH933" s="477"/>
      <c r="WI933" s="477"/>
      <c r="WJ933" s="477"/>
      <c r="WK933" s="477"/>
      <c r="WL933" s="477"/>
      <c r="WM933" s="477"/>
      <c r="WN933" s="477"/>
      <c r="WO933" s="477"/>
      <c r="WP933" s="477"/>
      <c r="WQ933" s="477"/>
      <c r="WR933" s="477"/>
      <c r="WS933" s="477"/>
      <c r="WT933" s="477"/>
      <c r="WU933" s="477"/>
      <c r="WV933" s="477"/>
      <c r="WW933" s="477"/>
      <c r="WX933" s="477"/>
      <c r="WY933" s="477"/>
      <c r="WZ933" s="477"/>
      <c r="XA933" s="477"/>
      <c r="XB933" s="477"/>
      <c r="XC933" s="477"/>
      <c r="XD933" s="477"/>
      <c r="XE933" s="477"/>
      <c r="XF933" s="477"/>
      <c r="XG933" s="477"/>
      <c r="XH933" s="477"/>
      <c r="XI933" s="477"/>
      <c r="XJ933" s="477"/>
      <c r="XK933" s="477"/>
      <c r="XL933" s="477"/>
      <c r="XM933" s="477"/>
      <c r="XN933" s="477"/>
      <c r="XO933" s="477"/>
      <c r="XP933" s="477"/>
      <c r="XQ933" s="477"/>
      <c r="XR933" s="477"/>
      <c r="XS933" s="477"/>
      <c r="XT933" s="477"/>
      <c r="XU933" s="477"/>
      <c r="XV933" s="477"/>
      <c r="XW933" s="477"/>
      <c r="XX933" s="477"/>
      <c r="XY933" s="477"/>
      <c r="XZ933" s="477"/>
      <c r="YA933" s="477"/>
      <c r="YB933" s="477"/>
      <c r="YC933" s="477"/>
      <c r="YD933" s="477"/>
      <c r="YE933" s="477"/>
      <c r="YF933" s="477"/>
      <c r="YG933" s="477"/>
      <c r="YH933" s="477"/>
      <c r="YI933" s="477"/>
      <c r="YJ933" s="477"/>
      <c r="YK933" s="477"/>
      <c r="YL933" s="477"/>
      <c r="YM933" s="477"/>
      <c r="YN933" s="477"/>
      <c r="YO933" s="477"/>
      <c r="YP933" s="477"/>
      <c r="YQ933" s="477"/>
      <c r="YR933" s="477"/>
      <c r="YS933" s="477"/>
      <c r="YT933" s="477"/>
      <c r="YU933" s="477"/>
      <c r="YV933" s="477"/>
      <c r="YW933" s="477"/>
      <c r="YX933" s="477"/>
      <c r="YY933" s="477"/>
      <c r="YZ933" s="477"/>
      <c r="ZA933" s="477"/>
      <c r="ZB933" s="477"/>
      <c r="ZC933" s="477"/>
      <c r="ZD933" s="477"/>
      <c r="ZE933" s="477"/>
      <c r="ZF933" s="477"/>
      <c r="ZG933" s="477"/>
      <c r="ZH933" s="477"/>
      <c r="ZI933" s="477"/>
      <c r="ZJ933" s="477"/>
      <c r="ZK933" s="477"/>
      <c r="ZL933" s="477"/>
      <c r="ZM933" s="477"/>
      <c r="ZN933" s="477"/>
      <c r="ZO933" s="477"/>
      <c r="ZP933" s="477"/>
      <c r="ZQ933" s="477"/>
      <c r="ZR933" s="477"/>
      <c r="ZS933" s="477"/>
      <c r="ZT933" s="477"/>
      <c r="ZU933" s="477"/>
      <c r="ZV933" s="477"/>
      <c r="ZW933" s="477"/>
      <c r="ZX933" s="477"/>
      <c r="ZY933" s="477"/>
      <c r="ZZ933" s="477"/>
      <c r="AAA933" s="477"/>
      <c r="AAB933" s="477"/>
      <c r="AAC933" s="477"/>
      <c r="AAD933" s="477"/>
      <c r="AAE933" s="477"/>
      <c r="AAF933" s="477"/>
      <c r="AAG933" s="477"/>
      <c r="AAH933" s="477"/>
      <c r="AAI933" s="477"/>
      <c r="AAJ933" s="477"/>
      <c r="AAK933" s="477"/>
      <c r="AAL933" s="477"/>
      <c r="AAM933" s="477"/>
      <c r="AAN933" s="477"/>
      <c r="AAO933" s="477"/>
      <c r="AAP933" s="477"/>
      <c r="AAQ933" s="477"/>
      <c r="AAR933" s="477"/>
      <c r="AAS933" s="477"/>
      <c r="AAT933" s="477"/>
      <c r="AAU933" s="477"/>
      <c r="AAV933" s="477"/>
      <c r="AAW933" s="477"/>
      <c r="AAX933" s="477"/>
      <c r="AAY933" s="477"/>
      <c r="AAZ933" s="477"/>
      <c r="ABA933" s="477"/>
      <c r="ABB933" s="477"/>
      <c r="ABC933" s="477"/>
      <c r="ABD933" s="477"/>
      <c r="ABE933" s="477"/>
      <c r="ABF933" s="477"/>
      <c r="ABG933" s="477"/>
      <c r="ABH933" s="477"/>
      <c r="ABI933" s="477"/>
      <c r="ABJ933" s="477"/>
      <c r="ABK933" s="477"/>
      <c r="ABL933" s="477"/>
      <c r="ABM933" s="477"/>
      <c r="ABN933" s="477"/>
      <c r="ABO933" s="477"/>
      <c r="ABP933" s="477"/>
      <c r="ABQ933" s="477"/>
      <c r="ABR933" s="477"/>
      <c r="ABS933" s="477"/>
      <c r="ABT933" s="477"/>
      <c r="ABU933" s="477"/>
      <c r="ABV933" s="477"/>
      <c r="ABW933" s="477"/>
      <c r="ABX933" s="477"/>
      <c r="ABY933" s="477"/>
      <c r="ABZ933" s="477"/>
      <c r="ACA933" s="477"/>
      <c r="ACB933" s="477"/>
      <c r="ACC933" s="477"/>
      <c r="ACD933" s="477"/>
      <c r="ACE933" s="477"/>
      <c r="ACF933" s="477"/>
      <c r="ACG933" s="477"/>
      <c r="ACH933" s="477"/>
      <c r="ACI933" s="477"/>
      <c r="ACJ933" s="477"/>
      <c r="ACK933" s="477"/>
      <c r="ACL933" s="477"/>
      <c r="ACM933" s="477"/>
      <c r="ACN933" s="477"/>
      <c r="ACO933" s="477"/>
      <c r="ACP933" s="477"/>
      <c r="ACQ933" s="477"/>
      <c r="ACR933" s="477"/>
      <c r="ACS933" s="477"/>
      <c r="ACT933" s="477"/>
      <c r="ACU933" s="477"/>
      <c r="ACV933" s="477"/>
      <c r="ACW933" s="477"/>
      <c r="ACX933" s="477"/>
      <c r="ACY933" s="477"/>
      <c r="ACZ933" s="477"/>
      <c r="ADA933" s="477"/>
      <c r="ADB933" s="477"/>
      <c r="ADC933" s="477"/>
      <c r="ADD933" s="477"/>
      <c r="ADE933" s="477"/>
      <c r="ADF933" s="477"/>
      <c r="ADG933" s="477"/>
      <c r="ADH933" s="477"/>
      <c r="ADI933" s="477"/>
      <c r="ADJ933" s="477"/>
      <c r="ADK933" s="477"/>
      <c r="ADL933" s="477"/>
      <c r="ADM933" s="477"/>
      <c r="ADN933" s="477"/>
      <c r="ADO933" s="477"/>
      <c r="ADP933" s="477"/>
      <c r="ADQ933" s="477"/>
      <c r="ADR933" s="477"/>
      <c r="ADS933" s="477"/>
      <c r="ADT933" s="477"/>
      <c r="ADU933" s="477"/>
      <c r="ADV933" s="477"/>
      <c r="ADW933" s="477"/>
      <c r="ADX933" s="477"/>
      <c r="ADY933" s="477"/>
      <c r="ADZ933" s="477"/>
      <c r="AEA933" s="477"/>
      <c r="AEB933" s="477"/>
      <c r="AEC933" s="477"/>
      <c r="AED933" s="477"/>
      <c r="AEE933" s="477"/>
      <c r="AEF933" s="477"/>
      <c r="AEG933" s="477"/>
      <c r="AEH933" s="477"/>
      <c r="AEI933" s="477"/>
      <c r="AEJ933" s="477"/>
      <c r="AEK933" s="477"/>
      <c r="AEL933" s="477"/>
      <c r="AEM933" s="477"/>
      <c r="AEN933" s="477"/>
      <c r="AEO933" s="477"/>
      <c r="AEP933" s="477"/>
      <c r="AEQ933" s="477"/>
      <c r="AER933" s="477"/>
      <c r="AES933" s="477"/>
      <c r="AET933" s="477"/>
      <c r="AEU933" s="477"/>
      <c r="AEV933" s="477"/>
      <c r="AEW933" s="477"/>
      <c r="AEX933" s="477"/>
      <c r="AEY933" s="477"/>
      <c r="AEZ933" s="477"/>
      <c r="AFA933" s="477"/>
      <c r="AFB933" s="477"/>
      <c r="AFC933" s="477"/>
      <c r="AFD933" s="477"/>
      <c r="AFE933" s="477"/>
      <c r="AFF933" s="477"/>
      <c r="AFG933" s="477"/>
      <c r="AFH933" s="477"/>
      <c r="AFI933" s="477"/>
      <c r="AFJ933" s="477"/>
      <c r="AFK933" s="477"/>
      <c r="AFL933" s="477"/>
      <c r="AFM933" s="477"/>
      <c r="AFN933" s="477"/>
      <c r="AFO933" s="477"/>
      <c r="AFP933" s="477"/>
      <c r="AFQ933" s="477"/>
      <c r="AFR933" s="477"/>
      <c r="AFS933" s="477"/>
      <c r="AFT933" s="477"/>
      <c r="AFU933" s="477"/>
      <c r="AFV933" s="477"/>
      <c r="AFW933" s="477"/>
      <c r="AFX933" s="477"/>
      <c r="AFY933" s="477"/>
      <c r="AFZ933" s="477"/>
      <c r="AGA933" s="477"/>
      <c r="AGB933" s="477"/>
      <c r="AGC933" s="477"/>
      <c r="AGD933" s="477"/>
      <c r="AGE933" s="477"/>
      <c r="AGF933" s="477"/>
      <c r="AGG933" s="477"/>
      <c r="AGH933" s="477"/>
      <c r="AGI933" s="477"/>
      <c r="AGJ933" s="477"/>
      <c r="AGK933" s="477"/>
      <c r="AGL933" s="477"/>
      <c r="AGM933" s="477"/>
      <c r="AGN933" s="477"/>
      <c r="AGO933" s="477"/>
      <c r="AGP933" s="477"/>
      <c r="AGQ933" s="477"/>
      <c r="AGR933" s="477"/>
      <c r="AGS933" s="477"/>
      <c r="AGT933" s="477"/>
      <c r="AGU933" s="477"/>
      <c r="AGV933" s="477"/>
      <c r="AGW933" s="477"/>
      <c r="AGX933" s="477"/>
      <c r="AGY933" s="477"/>
      <c r="AGZ933" s="477"/>
      <c r="AHA933" s="477"/>
      <c r="AHB933" s="477"/>
      <c r="AHC933" s="477"/>
      <c r="AHD933" s="477"/>
      <c r="AHE933" s="477"/>
      <c r="AHF933" s="477"/>
      <c r="AHG933" s="477"/>
      <c r="AHH933" s="477"/>
      <c r="AHI933" s="477"/>
      <c r="AHJ933" s="477"/>
      <c r="AHK933" s="477"/>
      <c r="AHL933" s="477"/>
      <c r="AHM933" s="477"/>
      <c r="AHN933" s="477"/>
      <c r="AHO933" s="477"/>
      <c r="AHP933" s="477"/>
      <c r="AHQ933" s="477"/>
      <c r="AHR933" s="477"/>
      <c r="AHS933" s="477"/>
      <c r="AHT933" s="477"/>
      <c r="AHU933" s="477"/>
      <c r="AHV933" s="477"/>
      <c r="AHW933" s="477"/>
      <c r="AHX933" s="477"/>
      <c r="AHY933" s="477"/>
      <c r="AHZ933" s="477"/>
      <c r="AIA933" s="477"/>
      <c r="AIB933" s="477"/>
      <c r="AIC933" s="477"/>
      <c r="AID933" s="477"/>
      <c r="AIE933" s="477"/>
      <c r="AIF933" s="477"/>
      <c r="AIG933" s="477"/>
      <c r="AIH933" s="477"/>
      <c r="AII933" s="477"/>
      <c r="AIJ933" s="477"/>
      <c r="AIK933" s="477"/>
      <c r="AIL933" s="477"/>
      <c r="AIM933" s="477"/>
      <c r="AIN933" s="477"/>
      <c r="AIO933" s="477"/>
      <c r="AIP933" s="477"/>
      <c r="AIQ933" s="477"/>
      <c r="AIR933" s="477"/>
      <c r="AIS933" s="477"/>
      <c r="AIT933" s="477"/>
      <c r="AIU933" s="477"/>
      <c r="AIV933" s="477"/>
      <c r="AIW933" s="477"/>
      <c r="AIX933" s="477"/>
      <c r="AIY933" s="477"/>
      <c r="AIZ933" s="477"/>
      <c r="AJA933" s="477"/>
      <c r="AJB933" s="477"/>
      <c r="AJC933" s="477"/>
      <c r="AJD933" s="477"/>
      <c r="AJE933" s="477"/>
      <c r="AJF933" s="477"/>
      <c r="AJG933" s="477"/>
      <c r="AJH933" s="477"/>
      <c r="AJI933" s="477"/>
      <c r="AJJ933" s="477"/>
      <c r="AJK933" s="477"/>
      <c r="AJL933" s="477"/>
      <c r="AJM933" s="477"/>
      <c r="AJN933" s="477"/>
      <c r="AJO933" s="477"/>
      <c r="AJP933" s="477"/>
      <c r="AJQ933" s="477"/>
      <c r="AJR933" s="477"/>
      <c r="AJS933" s="477"/>
      <c r="AJT933" s="477"/>
      <c r="AJU933" s="477"/>
      <c r="AJV933" s="477"/>
      <c r="AJW933" s="477"/>
      <c r="AJX933" s="477"/>
      <c r="AJY933" s="477"/>
      <c r="AJZ933" s="477"/>
      <c r="AKA933" s="477"/>
      <c r="AKB933" s="477"/>
      <c r="AKC933" s="477"/>
      <c r="AKD933" s="477"/>
      <c r="AKE933" s="477"/>
      <c r="AKF933" s="477"/>
      <c r="AKG933" s="477"/>
      <c r="AKH933" s="477"/>
      <c r="AKI933" s="477"/>
      <c r="AKJ933" s="477"/>
      <c r="AKK933" s="477"/>
      <c r="AKL933" s="477"/>
      <c r="AKM933" s="477"/>
      <c r="AKN933" s="477"/>
      <c r="AKO933" s="477"/>
      <c r="AKP933" s="477"/>
      <c r="AKQ933" s="477"/>
      <c r="AKR933" s="477"/>
      <c r="AKS933" s="477"/>
      <c r="AKT933" s="477"/>
      <c r="AKU933" s="477"/>
      <c r="AKV933" s="477"/>
      <c r="AKW933" s="477"/>
      <c r="AKX933" s="477"/>
      <c r="AKY933" s="477"/>
      <c r="AKZ933" s="477"/>
      <c r="ALA933" s="477"/>
      <c r="ALB933" s="477"/>
      <c r="ALC933" s="477"/>
      <c r="ALD933" s="477"/>
      <c r="ALE933" s="477"/>
      <c r="ALF933" s="477"/>
      <c r="ALG933" s="477"/>
      <c r="ALH933" s="477"/>
      <c r="ALI933" s="477"/>
      <c r="ALJ933" s="477"/>
      <c r="ALK933" s="477"/>
      <c r="ALL933" s="477"/>
      <c r="ALM933" s="477"/>
      <c r="ALN933" s="477"/>
      <c r="ALO933" s="477"/>
      <c r="ALP933" s="477"/>
      <c r="ALQ933" s="477"/>
      <c r="ALR933" s="477"/>
      <c r="ALS933" s="477"/>
      <c r="ALT933" s="477"/>
      <c r="ALU933" s="477"/>
      <c r="ALV933" s="477"/>
      <c r="ALW933" s="477"/>
      <c r="ALX933" s="477"/>
      <c r="ALY933" s="477"/>
      <c r="ALZ933" s="477"/>
      <c r="AMA933" s="477"/>
      <c r="AMB933" s="477"/>
      <c r="AMC933" s="477"/>
      <c r="AMD933" s="477"/>
      <c r="AME933" s="477"/>
      <c r="AMF933" s="477"/>
      <c r="AMG933" s="477"/>
      <c r="AMH933" s="477"/>
      <c r="AMI933" s="477"/>
      <c r="AMJ933" s="477"/>
      <c r="AMK933" s="477"/>
      <c r="AML933" s="477"/>
      <c r="AMM933" s="477"/>
      <c r="AMN933" s="477"/>
      <c r="AMO933" s="477"/>
      <c r="AMP933" s="477"/>
      <c r="AMQ933" s="477"/>
      <c r="AMR933" s="477"/>
      <c r="AMS933" s="477"/>
      <c r="AMT933" s="477"/>
      <c r="AMU933" s="477"/>
      <c r="AMV933" s="477"/>
      <c r="AMW933" s="477"/>
      <c r="AMX933" s="477"/>
      <c r="AMY933" s="477"/>
      <c r="AMZ933" s="477"/>
      <c r="ANA933" s="477"/>
      <c r="ANB933" s="477"/>
      <c r="ANC933" s="477"/>
      <c r="AND933" s="477"/>
      <c r="ANE933" s="477"/>
      <c r="ANF933" s="477"/>
      <c r="ANG933" s="477"/>
      <c r="ANH933" s="477"/>
      <c r="ANI933" s="477"/>
      <c r="ANJ933" s="477"/>
      <c r="ANK933" s="477"/>
      <c r="ANL933" s="477"/>
      <c r="ANM933" s="477"/>
      <c r="ANN933" s="477"/>
      <c r="ANO933" s="477"/>
      <c r="ANP933" s="477"/>
      <c r="ANQ933" s="477"/>
      <c r="ANR933" s="477"/>
      <c r="ANS933" s="477"/>
      <c r="ANT933" s="477"/>
      <c r="ANU933" s="477"/>
      <c r="ANV933" s="477"/>
      <c r="ANW933" s="477"/>
      <c r="ANX933" s="477"/>
      <c r="ANY933" s="477"/>
      <c r="ANZ933" s="477"/>
      <c r="AOA933" s="477"/>
      <c r="AOB933" s="477"/>
      <c r="AOC933" s="477"/>
      <c r="AOD933" s="477"/>
      <c r="AOE933" s="477"/>
      <c r="AOF933" s="477"/>
      <c r="AOG933" s="477"/>
      <c r="AOH933" s="477"/>
      <c r="AOI933" s="477"/>
      <c r="AOJ933" s="477"/>
      <c r="AOK933" s="477"/>
      <c r="AOL933" s="477"/>
      <c r="AOM933" s="477"/>
      <c r="AON933" s="477"/>
      <c r="AOO933" s="477"/>
      <c r="AOP933" s="477"/>
      <c r="AOQ933" s="477"/>
      <c r="AOR933" s="477"/>
      <c r="AOS933" s="477"/>
      <c r="AOT933" s="477"/>
      <c r="AOU933" s="477"/>
      <c r="AOV933" s="477"/>
      <c r="AOW933" s="477"/>
      <c r="AOX933" s="477"/>
      <c r="AOY933" s="477"/>
      <c r="AOZ933" s="477"/>
      <c r="APA933" s="477"/>
      <c r="APB933" s="477"/>
      <c r="APC933" s="477"/>
      <c r="APD933" s="477"/>
      <c r="APE933" s="477"/>
      <c r="APF933" s="477"/>
      <c r="APG933" s="477"/>
      <c r="APH933" s="477"/>
      <c r="API933" s="477"/>
      <c r="APJ933" s="477"/>
      <c r="APK933" s="477"/>
      <c r="APL933" s="477"/>
      <c r="APM933" s="477"/>
      <c r="APN933" s="477"/>
      <c r="APO933" s="477"/>
      <c r="APP933" s="477"/>
      <c r="APQ933" s="477"/>
      <c r="APR933" s="477"/>
      <c r="APS933" s="477"/>
      <c r="APT933" s="477"/>
      <c r="APU933" s="477"/>
      <c r="APV933" s="477"/>
      <c r="APW933" s="477"/>
      <c r="APX933" s="477"/>
      <c r="APY933" s="477"/>
      <c r="APZ933" s="477"/>
      <c r="AQA933" s="477"/>
      <c r="AQB933" s="477"/>
      <c r="AQC933" s="477"/>
      <c r="AQD933" s="477"/>
      <c r="AQE933" s="477"/>
      <c r="AQF933" s="477"/>
      <c r="AQG933" s="477"/>
      <c r="AQH933" s="477"/>
      <c r="AQI933" s="477"/>
      <c r="AQJ933" s="477"/>
      <c r="AQK933" s="477"/>
      <c r="AQL933" s="477"/>
      <c r="AQM933" s="477"/>
      <c r="AQN933" s="477"/>
      <c r="AQO933" s="477"/>
      <c r="AQP933" s="477"/>
      <c r="AQQ933" s="477"/>
      <c r="AQR933" s="477"/>
      <c r="AQS933" s="477"/>
      <c r="AQT933" s="477"/>
      <c r="AQU933" s="477"/>
      <c r="AQV933" s="477"/>
      <c r="AQW933" s="477"/>
      <c r="AQX933" s="477"/>
      <c r="AQY933" s="477"/>
      <c r="AQZ933" s="477"/>
      <c r="ARA933" s="477"/>
      <c r="ARB933" s="477"/>
      <c r="ARC933" s="477"/>
      <c r="ARD933" s="477"/>
      <c r="ARE933" s="477"/>
      <c r="ARF933" s="477"/>
      <c r="ARG933" s="477"/>
      <c r="ARH933" s="477"/>
      <c r="ARI933" s="477"/>
      <c r="ARJ933" s="477"/>
      <c r="ARK933" s="477"/>
      <c r="ARL933" s="477"/>
      <c r="ARM933" s="477"/>
      <c r="ARN933" s="477"/>
      <c r="ARO933" s="477"/>
      <c r="ARP933" s="477"/>
      <c r="ARQ933" s="477"/>
      <c r="ARR933" s="477"/>
      <c r="ARS933" s="477"/>
      <c r="ART933" s="477"/>
      <c r="ARU933" s="477"/>
      <c r="ARV933" s="477"/>
      <c r="ARW933" s="477"/>
      <c r="ARX933" s="477"/>
      <c r="ARY933" s="477"/>
      <c r="ARZ933" s="477"/>
      <c r="ASA933" s="477"/>
      <c r="ASB933" s="477"/>
      <c r="ASC933" s="477"/>
      <c r="ASD933" s="477"/>
      <c r="ASE933" s="477"/>
      <c r="ASF933" s="477"/>
      <c r="ASG933" s="477"/>
      <c r="ASH933" s="477"/>
      <c r="ASI933" s="477"/>
      <c r="ASJ933" s="477"/>
      <c r="ASK933" s="477"/>
      <c r="ASL933" s="477"/>
      <c r="ASM933" s="477"/>
      <c r="ASN933" s="477"/>
      <c r="ASO933" s="477"/>
      <c r="ASP933" s="477"/>
      <c r="ASQ933" s="477"/>
      <c r="ASR933" s="477"/>
      <c r="ASS933" s="477"/>
      <c r="AST933" s="477"/>
      <c r="ASU933" s="477"/>
      <c r="ASV933" s="477"/>
      <c r="ASW933" s="477"/>
      <c r="ASX933" s="477"/>
      <c r="ASY933" s="477"/>
      <c r="ASZ933" s="477"/>
      <c r="ATA933" s="477"/>
      <c r="ATB933" s="477"/>
      <c r="ATC933" s="477"/>
      <c r="ATD933" s="477"/>
      <c r="ATE933" s="477"/>
      <c r="ATF933" s="477"/>
      <c r="ATG933" s="477"/>
      <c r="ATH933" s="477"/>
      <c r="ATI933" s="477"/>
      <c r="ATJ933" s="477"/>
      <c r="ATK933" s="477"/>
      <c r="ATL933" s="477"/>
      <c r="ATM933" s="477"/>
      <c r="ATN933" s="477"/>
      <c r="ATO933" s="477"/>
      <c r="ATP933" s="477"/>
      <c r="ATQ933" s="477"/>
      <c r="ATR933" s="477"/>
      <c r="ATS933" s="477"/>
      <c r="ATT933" s="477"/>
      <c r="ATU933" s="477"/>
      <c r="ATV933" s="477"/>
      <c r="ATW933" s="477"/>
      <c r="ATX933" s="477"/>
      <c r="ATY933" s="477"/>
      <c r="ATZ933" s="477"/>
      <c r="AUA933" s="477"/>
      <c r="AUB933" s="477"/>
      <c r="AUC933" s="477"/>
      <c r="AUD933" s="477"/>
      <c r="AUE933" s="477"/>
      <c r="AUF933" s="477"/>
      <c r="AUG933" s="477"/>
      <c r="AUH933" s="477"/>
      <c r="AUI933" s="477"/>
      <c r="AUJ933" s="477"/>
      <c r="AUK933" s="477"/>
      <c r="AUL933" s="477"/>
      <c r="AUM933" s="477"/>
      <c r="AUN933" s="477"/>
      <c r="AUO933" s="477"/>
      <c r="AUP933" s="477"/>
      <c r="AUQ933" s="477"/>
      <c r="AUR933" s="477"/>
      <c r="AUS933" s="477"/>
      <c r="AUT933" s="477"/>
      <c r="AUU933" s="477"/>
      <c r="AUV933" s="477"/>
      <c r="AUW933" s="477"/>
      <c r="AUX933" s="477"/>
      <c r="AUY933" s="477"/>
      <c r="AUZ933" s="477"/>
      <c r="AVA933" s="477"/>
      <c r="AVB933" s="477"/>
      <c r="AVC933" s="477"/>
      <c r="AVD933" s="477"/>
      <c r="AVE933" s="477"/>
      <c r="AVF933" s="477"/>
      <c r="AVG933" s="477"/>
      <c r="AVH933" s="477"/>
      <c r="AVI933" s="477"/>
      <c r="AVJ933" s="477"/>
      <c r="AVK933" s="477"/>
      <c r="AVL933" s="477"/>
      <c r="AVM933" s="477"/>
      <c r="AVN933" s="477"/>
      <c r="AVO933" s="477"/>
      <c r="AVP933" s="477"/>
      <c r="AVQ933" s="477"/>
      <c r="AVR933" s="477"/>
      <c r="AVS933" s="477"/>
      <c r="AVT933" s="477"/>
      <c r="AVU933" s="477"/>
      <c r="AVV933" s="477"/>
      <c r="AVW933" s="477"/>
      <c r="AVX933" s="477"/>
      <c r="AVY933" s="477"/>
      <c r="AVZ933" s="477"/>
      <c r="AWA933" s="477"/>
      <c r="AWB933" s="477"/>
      <c r="AWC933" s="477"/>
      <c r="AWD933" s="477"/>
      <c r="AWE933" s="477"/>
      <c r="AWF933" s="477"/>
      <c r="AWG933" s="477"/>
      <c r="AWH933" s="477"/>
      <c r="AWI933" s="477"/>
      <c r="AWJ933" s="477"/>
      <c r="AWK933" s="477"/>
      <c r="AWL933" s="477"/>
      <c r="AWM933" s="477"/>
      <c r="AWN933" s="477"/>
      <c r="AWO933" s="477"/>
      <c r="AWP933" s="477"/>
      <c r="AWQ933" s="477"/>
      <c r="AWR933" s="477"/>
      <c r="AWS933" s="477"/>
      <c r="AWT933" s="477"/>
      <c r="AWU933" s="477"/>
      <c r="AWV933" s="477"/>
      <c r="AWW933" s="477"/>
      <c r="AWX933" s="477"/>
      <c r="AWY933" s="477"/>
      <c r="AWZ933" s="477"/>
      <c r="AXA933" s="477"/>
      <c r="AXB933" s="477"/>
      <c r="AXC933" s="477"/>
      <c r="AXD933" s="477"/>
      <c r="AXE933" s="477"/>
      <c r="AXF933" s="477"/>
      <c r="AXG933" s="477"/>
      <c r="AXH933" s="477"/>
      <c r="AXI933" s="477"/>
      <c r="AXJ933" s="477"/>
      <c r="AXK933" s="477"/>
      <c r="AXL933" s="477"/>
      <c r="AXM933" s="477"/>
      <c r="AXN933" s="477"/>
      <c r="AXO933" s="477"/>
      <c r="AXP933" s="477"/>
      <c r="AXQ933" s="477"/>
      <c r="AXR933" s="477"/>
      <c r="AXS933" s="477"/>
      <c r="AXT933" s="477"/>
      <c r="AXU933" s="477"/>
      <c r="AXV933" s="477"/>
      <c r="AXW933" s="477"/>
      <c r="AXX933" s="477"/>
      <c r="AXY933" s="477"/>
      <c r="AXZ933" s="477"/>
      <c r="AYA933" s="477"/>
      <c r="AYB933" s="477"/>
      <c r="AYC933" s="477"/>
      <c r="AYD933" s="477"/>
      <c r="AYE933" s="477"/>
      <c r="AYF933" s="477"/>
      <c r="AYG933" s="477"/>
      <c r="AYH933" s="477"/>
      <c r="AYI933" s="477"/>
      <c r="AYJ933" s="477"/>
      <c r="AYK933" s="477"/>
      <c r="AYL933" s="477"/>
      <c r="AYM933" s="477"/>
      <c r="AYN933" s="477"/>
      <c r="AYO933" s="477"/>
      <c r="AYP933" s="477"/>
      <c r="AYQ933" s="477"/>
      <c r="AYR933" s="477"/>
      <c r="AYS933" s="477"/>
      <c r="AYT933" s="477"/>
      <c r="AYU933" s="477"/>
      <c r="AYV933" s="477"/>
      <c r="AYW933" s="477"/>
      <c r="AYX933" s="477"/>
      <c r="AYY933" s="477"/>
      <c r="AYZ933" s="477"/>
      <c r="AZA933" s="477"/>
      <c r="AZB933" s="477"/>
      <c r="AZC933" s="477"/>
      <c r="AZD933" s="477"/>
      <c r="AZE933" s="477"/>
      <c r="AZF933" s="477"/>
      <c r="AZG933" s="477"/>
      <c r="AZH933" s="477"/>
      <c r="AZI933" s="477"/>
      <c r="AZJ933" s="477"/>
      <c r="AZK933" s="477"/>
      <c r="AZL933" s="477"/>
      <c r="AZM933" s="477"/>
      <c r="AZN933" s="477"/>
      <c r="AZO933" s="477"/>
      <c r="AZP933" s="477"/>
      <c r="AZQ933" s="477"/>
      <c r="AZR933" s="477"/>
      <c r="AZS933" s="477"/>
      <c r="AZT933" s="477"/>
      <c r="AZU933" s="477"/>
      <c r="AZV933" s="477"/>
      <c r="AZW933" s="477"/>
      <c r="AZX933" s="477"/>
      <c r="AZY933" s="477"/>
      <c r="AZZ933" s="477"/>
      <c r="BAA933" s="477"/>
      <c r="BAB933" s="477"/>
      <c r="BAC933" s="477"/>
      <c r="BAD933" s="477"/>
      <c r="BAE933" s="477"/>
      <c r="BAF933" s="477"/>
      <c r="BAG933" s="477"/>
      <c r="BAH933" s="477"/>
      <c r="BAI933" s="477"/>
      <c r="BAJ933" s="477"/>
      <c r="BAK933" s="477"/>
      <c r="BAL933" s="477"/>
      <c r="BAM933" s="477"/>
      <c r="BAN933" s="477"/>
      <c r="BAO933" s="477"/>
      <c r="BAP933" s="477"/>
      <c r="BAQ933" s="477"/>
      <c r="BAR933" s="477"/>
      <c r="BAS933" s="477"/>
      <c r="BAT933" s="477"/>
      <c r="BAU933" s="477"/>
      <c r="BAV933" s="477"/>
      <c r="BAW933" s="477"/>
      <c r="BAX933" s="477"/>
      <c r="BAY933" s="477"/>
      <c r="BAZ933" s="477"/>
      <c r="BBA933" s="477"/>
      <c r="BBB933" s="477"/>
      <c r="BBC933" s="477"/>
      <c r="BBD933" s="477"/>
      <c r="BBE933" s="477"/>
      <c r="BBF933" s="477"/>
      <c r="BBG933" s="477"/>
      <c r="BBH933" s="477"/>
      <c r="BBI933" s="477"/>
      <c r="BBJ933" s="477"/>
      <c r="BBK933" s="477"/>
      <c r="BBL933" s="477"/>
      <c r="BBM933" s="477"/>
      <c r="BBN933" s="477"/>
      <c r="BBO933" s="477"/>
      <c r="BBP933" s="477"/>
      <c r="BBQ933" s="477"/>
      <c r="BBR933" s="477"/>
      <c r="BBS933" s="477"/>
      <c r="BBT933" s="477"/>
      <c r="BBU933" s="477"/>
      <c r="BBV933" s="477"/>
      <c r="BBW933" s="477"/>
      <c r="BBX933" s="477"/>
      <c r="BBY933" s="477"/>
      <c r="BBZ933" s="477"/>
      <c r="BCA933" s="477"/>
      <c r="BCB933" s="477"/>
      <c r="BCC933" s="477"/>
      <c r="BCD933" s="477"/>
      <c r="BCE933" s="477"/>
      <c r="BCF933" s="477"/>
      <c r="BCG933" s="477"/>
      <c r="BCH933" s="477"/>
      <c r="BCI933" s="477"/>
      <c r="BCJ933" s="477"/>
      <c r="BCK933" s="477"/>
      <c r="BCL933" s="477"/>
      <c r="BCM933" s="477"/>
      <c r="BCN933" s="477"/>
      <c r="BCO933" s="477"/>
      <c r="BCP933" s="477"/>
      <c r="BCQ933" s="477"/>
      <c r="BCR933" s="477"/>
      <c r="BCS933" s="477"/>
      <c r="BCT933" s="477"/>
      <c r="BCU933" s="477"/>
      <c r="BCV933" s="477"/>
      <c r="BCW933" s="477"/>
      <c r="BCX933" s="477"/>
      <c r="BCY933" s="477"/>
      <c r="BCZ933" s="477"/>
      <c r="BDA933" s="477"/>
      <c r="BDB933" s="477"/>
      <c r="BDC933" s="477"/>
      <c r="BDD933" s="477"/>
      <c r="BDE933" s="477"/>
      <c r="BDF933" s="477"/>
      <c r="BDG933" s="477"/>
      <c r="BDH933" s="477"/>
      <c r="BDI933" s="477"/>
      <c r="BDJ933" s="477"/>
      <c r="BDK933" s="477"/>
      <c r="BDL933" s="477"/>
      <c r="BDM933" s="477"/>
      <c r="BDN933" s="477"/>
      <c r="BDO933" s="477"/>
      <c r="BDP933" s="477"/>
      <c r="BDQ933" s="477"/>
      <c r="BDR933" s="477"/>
      <c r="BDS933" s="477"/>
      <c r="BDT933" s="477"/>
      <c r="BDU933" s="477"/>
      <c r="BDV933" s="477"/>
      <c r="BDW933" s="477"/>
      <c r="BDX933" s="477"/>
      <c r="BDY933" s="477"/>
      <c r="BDZ933" s="477"/>
      <c r="BEA933" s="477"/>
      <c r="BEB933" s="477"/>
      <c r="BEC933" s="477"/>
      <c r="BED933" s="477"/>
      <c r="BEE933" s="477"/>
      <c r="BEF933" s="477"/>
      <c r="BEG933" s="477"/>
      <c r="BEH933" s="477"/>
      <c r="BEI933" s="477"/>
      <c r="BEJ933" s="477"/>
      <c r="BEK933" s="477"/>
      <c r="BEL933" s="477"/>
      <c r="BEM933" s="477"/>
      <c r="BEN933" s="477"/>
      <c r="BEO933" s="477"/>
      <c r="BEP933" s="477"/>
      <c r="BEQ933" s="477"/>
      <c r="BER933" s="477"/>
      <c r="BES933" s="477"/>
      <c r="BET933" s="477"/>
      <c r="BEU933" s="477"/>
      <c r="BEV933" s="477"/>
      <c r="BEW933" s="477"/>
      <c r="BEX933" s="477"/>
      <c r="BEY933" s="477"/>
      <c r="BEZ933" s="477"/>
      <c r="BFA933" s="477"/>
      <c r="BFB933" s="477"/>
      <c r="BFC933" s="477"/>
      <c r="BFD933" s="477"/>
      <c r="BFE933" s="477"/>
      <c r="BFF933" s="477"/>
      <c r="BFG933" s="477"/>
      <c r="BFH933" s="477"/>
      <c r="BFI933" s="477"/>
      <c r="BFJ933" s="477"/>
      <c r="BFK933" s="477"/>
      <c r="BFL933" s="477"/>
      <c r="BFM933" s="477"/>
      <c r="BFN933" s="477"/>
      <c r="BFO933" s="477"/>
      <c r="BFP933" s="477"/>
      <c r="BFQ933" s="477"/>
      <c r="BFR933" s="477"/>
      <c r="BFS933" s="477"/>
      <c r="BFT933" s="477"/>
      <c r="BFU933" s="477"/>
      <c r="BFV933" s="477"/>
      <c r="BFW933" s="477"/>
      <c r="BFX933" s="477"/>
      <c r="BFY933" s="477"/>
      <c r="BFZ933" s="477"/>
      <c r="BGA933" s="477"/>
      <c r="BGB933" s="477"/>
      <c r="BGC933" s="477"/>
      <c r="BGD933" s="477"/>
      <c r="BGE933" s="477"/>
      <c r="BGF933" s="477"/>
      <c r="BGG933" s="477"/>
      <c r="BGH933" s="477"/>
      <c r="BGI933" s="477"/>
      <c r="BGJ933" s="477"/>
      <c r="BGK933" s="477"/>
      <c r="BGL933" s="477"/>
      <c r="BGM933" s="477"/>
      <c r="BGN933" s="477"/>
      <c r="BGO933" s="477"/>
      <c r="BGP933" s="477"/>
      <c r="BGQ933" s="477"/>
      <c r="BGR933" s="477"/>
      <c r="BGS933" s="477"/>
      <c r="BGT933" s="477"/>
      <c r="BGU933" s="477"/>
      <c r="BGV933" s="477"/>
      <c r="BGW933" s="477"/>
      <c r="BGX933" s="477"/>
      <c r="BGY933" s="477"/>
      <c r="BGZ933" s="477"/>
      <c r="BHA933" s="477"/>
      <c r="BHB933" s="477"/>
      <c r="BHC933" s="477"/>
      <c r="BHD933" s="477"/>
      <c r="BHE933" s="477"/>
      <c r="BHF933" s="477"/>
      <c r="BHG933" s="477"/>
      <c r="BHH933" s="477"/>
      <c r="BHI933" s="477"/>
      <c r="BHJ933" s="477"/>
      <c r="BHK933" s="477"/>
      <c r="BHL933" s="477"/>
      <c r="BHM933" s="477"/>
      <c r="BHN933" s="477"/>
      <c r="BHO933" s="477"/>
      <c r="BHP933" s="477"/>
      <c r="BHQ933" s="477"/>
      <c r="BHR933" s="477"/>
      <c r="BHS933" s="477"/>
      <c r="BHT933" s="477"/>
      <c r="BHU933" s="477"/>
      <c r="BHV933" s="477"/>
      <c r="BHW933" s="477"/>
      <c r="BHX933" s="477"/>
      <c r="BHY933" s="477"/>
      <c r="BHZ933" s="477"/>
      <c r="BIA933" s="477"/>
      <c r="BIB933" s="477"/>
      <c r="BIC933" s="477"/>
      <c r="BID933" s="477"/>
      <c r="BIE933" s="477"/>
      <c r="BIF933" s="477"/>
      <c r="BIG933" s="477"/>
      <c r="BIH933" s="477"/>
      <c r="BII933" s="477"/>
      <c r="BIJ933" s="477"/>
      <c r="BIK933" s="477"/>
      <c r="BIL933" s="477"/>
      <c r="BIM933" s="477"/>
      <c r="BIN933" s="477"/>
      <c r="BIO933" s="477"/>
      <c r="BIP933" s="477"/>
      <c r="BIQ933" s="477"/>
      <c r="BIR933" s="477"/>
      <c r="BIS933" s="477"/>
      <c r="BIT933" s="477"/>
      <c r="BIU933" s="477"/>
      <c r="BIV933" s="477"/>
      <c r="BIW933" s="477"/>
      <c r="BIX933" s="477"/>
      <c r="BIY933" s="477"/>
      <c r="BIZ933" s="477"/>
      <c r="BJA933" s="477"/>
      <c r="BJB933" s="477"/>
      <c r="BJC933" s="477"/>
      <c r="BJD933" s="477"/>
      <c r="BJE933" s="477"/>
      <c r="BJF933" s="477"/>
      <c r="BJG933" s="477"/>
      <c r="BJH933" s="477"/>
      <c r="BJI933" s="477"/>
      <c r="BJJ933" s="477"/>
      <c r="BJK933" s="477"/>
      <c r="BJL933" s="477"/>
      <c r="BJM933" s="477"/>
      <c r="BJN933" s="477"/>
      <c r="BJO933" s="477"/>
      <c r="BJP933" s="477"/>
      <c r="BJQ933" s="477"/>
      <c r="BJR933" s="477"/>
      <c r="BJS933" s="477"/>
      <c r="BJT933" s="477"/>
      <c r="BJU933" s="477"/>
      <c r="BJV933" s="477"/>
      <c r="BJW933" s="477"/>
      <c r="BJX933" s="477"/>
      <c r="BJY933" s="477"/>
      <c r="BJZ933" s="477"/>
      <c r="BKA933" s="477"/>
      <c r="BKB933" s="477"/>
      <c r="BKC933" s="477"/>
      <c r="BKD933" s="477"/>
      <c r="BKE933" s="477"/>
      <c r="BKF933" s="477"/>
      <c r="BKG933" s="477"/>
      <c r="BKH933" s="477"/>
      <c r="BKI933" s="477"/>
      <c r="BKJ933" s="477"/>
      <c r="BKK933" s="477"/>
      <c r="BKL933" s="477"/>
      <c r="BKM933" s="477"/>
      <c r="BKN933" s="477"/>
      <c r="BKO933" s="477"/>
      <c r="BKP933" s="477"/>
      <c r="BKQ933" s="477"/>
      <c r="BKR933" s="477"/>
      <c r="BKS933" s="477"/>
      <c r="BKT933" s="477"/>
      <c r="BKU933" s="477"/>
      <c r="BKV933" s="477"/>
      <c r="BKW933" s="477"/>
      <c r="BKX933" s="477"/>
      <c r="BKY933" s="477"/>
      <c r="BKZ933" s="477"/>
      <c r="BLA933" s="477"/>
      <c r="BLB933" s="477"/>
      <c r="BLC933" s="477"/>
      <c r="BLD933" s="477"/>
      <c r="BLE933" s="477"/>
      <c r="BLF933" s="477"/>
      <c r="BLG933" s="477"/>
      <c r="BLH933" s="477"/>
      <c r="BLI933" s="477"/>
      <c r="BLJ933" s="477"/>
      <c r="BLK933" s="477"/>
      <c r="BLL933" s="477"/>
      <c r="BLM933" s="477"/>
      <c r="BLN933" s="477"/>
      <c r="BLO933" s="477"/>
      <c r="BLP933" s="477"/>
      <c r="BLQ933" s="477"/>
      <c r="BLR933" s="477"/>
      <c r="BLS933" s="477"/>
      <c r="BLT933" s="477"/>
      <c r="BLU933" s="477"/>
      <c r="BLV933" s="477"/>
      <c r="BLW933" s="477"/>
      <c r="BLX933" s="477"/>
      <c r="BLY933" s="477"/>
      <c r="BLZ933" s="477"/>
      <c r="BMA933" s="477"/>
      <c r="BMB933" s="477"/>
      <c r="BMC933" s="477"/>
      <c r="BMD933" s="477"/>
      <c r="BME933" s="477"/>
      <c r="BMF933" s="477"/>
      <c r="BMG933" s="477"/>
      <c r="BMH933" s="477"/>
      <c r="BMI933" s="477"/>
      <c r="BMJ933" s="477"/>
      <c r="BMK933" s="477"/>
      <c r="BML933" s="477"/>
      <c r="BMM933" s="477"/>
      <c r="BMN933" s="477"/>
      <c r="BMO933" s="477"/>
      <c r="BMP933" s="477"/>
      <c r="BMQ933" s="477"/>
      <c r="BMR933" s="477"/>
      <c r="BMS933" s="477"/>
      <c r="BMT933" s="477"/>
      <c r="BMU933" s="477"/>
      <c r="BMV933" s="477"/>
      <c r="BMW933" s="477"/>
      <c r="BMX933" s="477"/>
      <c r="BMY933" s="477"/>
      <c r="BMZ933" s="477"/>
      <c r="BNA933" s="477"/>
      <c r="BNB933" s="477"/>
      <c r="BNC933" s="477"/>
      <c r="BND933" s="477"/>
      <c r="BNE933" s="477"/>
      <c r="BNF933" s="477"/>
      <c r="BNG933" s="477"/>
      <c r="BNH933" s="477"/>
      <c r="BNI933" s="477"/>
      <c r="BNJ933" s="477"/>
      <c r="BNK933" s="477"/>
      <c r="BNL933" s="477"/>
      <c r="BNM933" s="477"/>
      <c r="BNN933" s="477"/>
      <c r="BNO933" s="477"/>
      <c r="BNP933" s="477"/>
      <c r="BNQ933" s="477"/>
      <c r="BNR933" s="477"/>
      <c r="BNS933" s="477"/>
      <c r="BNT933" s="477"/>
      <c r="BNU933" s="477"/>
      <c r="BNV933" s="477"/>
      <c r="BNW933" s="477"/>
      <c r="BNX933" s="477"/>
      <c r="BNY933" s="477"/>
      <c r="BNZ933" s="477"/>
      <c r="BOA933" s="477"/>
      <c r="BOB933" s="477"/>
      <c r="BOC933" s="477"/>
      <c r="BOD933" s="477"/>
      <c r="BOE933" s="477"/>
      <c r="BOF933" s="477"/>
      <c r="BOG933" s="477"/>
      <c r="BOH933" s="477"/>
      <c r="BOI933" s="477"/>
      <c r="BOJ933" s="477"/>
      <c r="BOK933" s="477"/>
      <c r="BOL933" s="477"/>
      <c r="BOM933" s="477"/>
      <c r="BON933" s="477"/>
      <c r="BOO933" s="477"/>
      <c r="BOP933" s="477"/>
      <c r="BOQ933" s="477"/>
      <c r="BOR933" s="477"/>
      <c r="BOS933" s="477"/>
      <c r="BOT933" s="477"/>
      <c r="BOU933" s="477"/>
      <c r="BOV933" s="477"/>
      <c r="BOW933" s="477"/>
      <c r="BOX933" s="477"/>
      <c r="BOY933" s="477"/>
      <c r="BOZ933" s="477"/>
      <c r="BPA933" s="477"/>
      <c r="BPB933" s="477"/>
      <c r="BPC933" s="477"/>
      <c r="BPD933" s="477"/>
      <c r="BPE933" s="477"/>
      <c r="BPF933" s="477"/>
      <c r="BPG933" s="477"/>
      <c r="BPH933" s="477"/>
      <c r="BPI933" s="477"/>
      <c r="BPJ933" s="477"/>
      <c r="BPK933" s="477"/>
      <c r="BPL933" s="477"/>
      <c r="BPM933" s="477"/>
      <c r="BPN933" s="477"/>
      <c r="BPO933" s="477"/>
      <c r="BPP933" s="477"/>
      <c r="BPQ933" s="477"/>
      <c r="BPR933" s="477"/>
      <c r="BPS933" s="477"/>
      <c r="BPT933" s="477"/>
      <c r="BPU933" s="477"/>
      <c r="BPV933" s="477"/>
      <c r="BPW933" s="477"/>
      <c r="BPX933" s="477"/>
      <c r="BPY933" s="477"/>
      <c r="BPZ933" s="477"/>
      <c r="BQA933" s="477"/>
      <c r="BQB933" s="477"/>
      <c r="BQC933" s="477"/>
      <c r="BQD933" s="477"/>
      <c r="BQE933" s="477"/>
      <c r="BQF933" s="477"/>
      <c r="BQG933" s="477"/>
      <c r="BQH933" s="477"/>
      <c r="BQI933" s="477"/>
      <c r="BQJ933" s="477"/>
      <c r="BQK933" s="477"/>
      <c r="BQL933" s="477"/>
      <c r="BQM933" s="477"/>
      <c r="BQN933" s="477"/>
      <c r="BQO933" s="477"/>
      <c r="BQP933" s="477"/>
      <c r="BQQ933" s="477"/>
      <c r="BQR933" s="477"/>
      <c r="BQS933" s="477"/>
      <c r="BQT933" s="477"/>
      <c r="BQU933" s="477"/>
      <c r="BQV933" s="477"/>
      <c r="BQW933" s="477"/>
      <c r="BQX933" s="477"/>
      <c r="BQY933" s="477"/>
      <c r="BQZ933" s="477"/>
      <c r="BRA933" s="477"/>
      <c r="BRB933" s="477"/>
      <c r="BRC933" s="477"/>
      <c r="BRD933" s="477"/>
      <c r="BRE933" s="477"/>
      <c r="BRF933" s="477"/>
      <c r="BRG933" s="477"/>
      <c r="BRH933" s="477"/>
      <c r="BRI933" s="477"/>
      <c r="BRJ933" s="477"/>
      <c r="BRK933" s="477"/>
      <c r="BRL933" s="477"/>
      <c r="BRM933" s="477"/>
      <c r="BRN933" s="477"/>
      <c r="BRO933" s="477"/>
      <c r="BRP933" s="477"/>
      <c r="BRQ933" s="477"/>
      <c r="BRR933" s="477"/>
      <c r="BRS933" s="477"/>
      <c r="BRT933" s="477"/>
      <c r="BRU933" s="477"/>
      <c r="BRV933" s="477"/>
      <c r="BRW933" s="477"/>
      <c r="BRX933" s="477"/>
      <c r="BRY933" s="477"/>
      <c r="BRZ933" s="477"/>
      <c r="BSA933" s="477"/>
      <c r="BSB933" s="477"/>
      <c r="BSC933" s="477"/>
      <c r="BSD933" s="477"/>
      <c r="BSE933" s="477"/>
      <c r="BSF933" s="477"/>
      <c r="BSG933" s="477"/>
      <c r="BSH933" s="477"/>
      <c r="BSI933" s="477"/>
      <c r="BSJ933" s="477"/>
      <c r="BSK933" s="477"/>
      <c r="BSL933" s="477"/>
      <c r="BSM933" s="477"/>
      <c r="BSN933" s="477"/>
      <c r="BSO933" s="477"/>
      <c r="BSP933" s="477"/>
      <c r="BSQ933" s="477"/>
      <c r="BSR933" s="477"/>
      <c r="BSS933" s="477"/>
      <c r="BST933" s="477"/>
      <c r="BSU933" s="477"/>
      <c r="BSV933" s="477"/>
      <c r="BSW933" s="477"/>
      <c r="BSX933" s="477"/>
      <c r="BSY933" s="477"/>
      <c r="BSZ933" s="477"/>
      <c r="BTA933" s="477"/>
      <c r="BTB933" s="477"/>
      <c r="BTC933" s="477"/>
      <c r="BTD933" s="477"/>
      <c r="BTE933" s="477"/>
      <c r="BTF933" s="477"/>
      <c r="BTG933" s="477"/>
      <c r="BTH933" s="477"/>
      <c r="BTI933" s="477"/>
      <c r="BTJ933" s="477"/>
      <c r="BTK933" s="477"/>
      <c r="BTL933" s="477"/>
      <c r="BTM933" s="477"/>
      <c r="BTN933" s="477"/>
      <c r="BTO933" s="477"/>
      <c r="BTP933" s="477"/>
      <c r="BTQ933" s="477"/>
      <c r="BTR933" s="477"/>
      <c r="BTS933" s="477"/>
      <c r="BTT933" s="477"/>
      <c r="BTU933" s="477"/>
      <c r="BTV933" s="477"/>
      <c r="BTW933" s="477"/>
      <c r="BTX933" s="477"/>
      <c r="BTY933" s="477"/>
      <c r="BTZ933" s="477"/>
      <c r="BUA933" s="477"/>
      <c r="BUB933" s="477"/>
      <c r="BUC933" s="477"/>
      <c r="BUD933" s="477"/>
      <c r="BUE933" s="477"/>
      <c r="BUF933" s="477"/>
      <c r="BUG933" s="477"/>
      <c r="BUH933" s="477"/>
      <c r="BUI933" s="477"/>
      <c r="BUJ933" s="477"/>
      <c r="BUK933" s="477"/>
      <c r="BUL933" s="477"/>
      <c r="BUM933" s="477"/>
      <c r="BUN933" s="477"/>
      <c r="BUO933" s="477"/>
      <c r="BUP933" s="477"/>
      <c r="BUQ933" s="477"/>
      <c r="BUR933" s="477"/>
      <c r="BUS933" s="477"/>
      <c r="BUT933" s="477"/>
      <c r="BUU933" s="477"/>
      <c r="BUV933" s="477"/>
      <c r="BUW933" s="477"/>
      <c r="BUX933" s="477"/>
      <c r="BUY933" s="477"/>
      <c r="BUZ933" s="477"/>
      <c r="BVA933" s="477"/>
      <c r="BVB933" s="477"/>
      <c r="BVC933" s="477"/>
      <c r="BVD933" s="477"/>
      <c r="BVE933" s="477"/>
      <c r="BVF933" s="477"/>
      <c r="BVG933" s="477"/>
      <c r="BVH933" s="477"/>
      <c r="BVI933" s="477"/>
      <c r="BVJ933" s="477"/>
      <c r="BVK933" s="477"/>
      <c r="BVL933" s="477"/>
      <c r="BVM933" s="477"/>
      <c r="BVN933" s="477"/>
      <c r="BVO933" s="477"/>
      <c r="BVP933" s="477"/>
      <c r="BVQ933" s="477"/>
      <c r="BVR933" s="477"/>
      <c r="BVS933" s="477"/>
      <c r="BVT933" s="477"/>
      <c r="BVU933" s="477"/>
      <c r="BVV933" s="477"/>
      <c r="BVW933" s="477"/>
      <c r="BVX933" s="477"/>
      <c r="BVY933" s="477"/>
      <c r="BVZ933" s="477"/>
      <c r="BWA933" s="477"/>
      <c r="BWB933" s="477"/>
      <c r="BWC933" s="477"/>
      <c r="BWD933" s="477"/>
      <c r="BWE933" s="477"/>
      <c r="BWF933" s="477"/>
      <c r="BWG933" s="477"/>
      <c r="BWH933" s="477"/>
      <c r="BWI933" s="477"/>
      <c r="BWJ933" s="477"/>
      <c r="BWK933" s="477"/>
      <c r="BWL933" s="477"/>
      <c r="BWM933" s="477"/>
      <c r="BWN933" s="477"/>
      <c r="BWO933" s="477"/>
      <c r="BWP933" s="477"/>
      <c r="BWQ933" s="477"/>
      <c r="BWR933" s="477"/>
      <c r="BWS933" s="477"/>
      <c r="BWT933" s="477"/>
      <c r="BWU933" s="477"/>
      <c r="BWV933" s="477"/>
      <c r="BWW933" s="477"/>
      <c r="BWX933" s="477"/>
      <c r="BWY933" s="477"/>
      <c r="BWZ933" s="477"/>
      <c r="BXA933" s="477"/>
      <c r="BXB933" s="477"/>
      <c r="BXC933" s="477"/>
      <c r="BXD933" s="477"/>
      <c r="BXE933" s="477"/>
      <c r="BXF933" s="477"/>
      <c r="BXG933" s="477"/>
      <c r="BXH933" s="477"/>
      <c r="BXI933" s="477"/>
      <c r="BXJ933" s="477"/>
      <c r="BXK933" s="477"/>
      <c r="BXL933" s="477"/>
      <c r="BXM933" s="477"/>
      <c r="BXN933" s="477"/>
      <c r="BXO933" s="477"/>
      <c r="BXP933" s="477"/>
      <c r="BXQ933" s="477"/>
      <c r="BXR933" s="477"/>
      <c r="BXS933" s="477"/>
      <c r="BXT933" s="477"/>
      <c r="BXU933" s="477"/>
      <c r="BXV933" s="477"/>
      <c r="BXW933" s="477"/>
      <c r="BXX933" s="477"/>
      <c r="BXY933" s="477"/>
      <c r="BXZ933" s="477"/>
      <c r="BYA933" s="477"/>
      <c r="BYB933" s="477"/>
      <c r="BYC933" s="477"/>
      <c r="BYD933" s="477"/>
      <c r="BYE933" s="477"/>
      <c r="BYF933" s="477"/>
      <c r="BYG933" s="477"/>
      <c r="BYH933" s="477"/>
      <c r="BYI933" s="477"/>
      <c r="BYJ933" s="477"/>
      <c r="BYK933" s="477"/>
      <c r="BYL933" s="477"/>
      <c r="BYM933" s="477"/>
      <c r="BYN933" s="477"/>
      <c r="BYO933" s="477"/>
      <c r="BYP933" s="477"/>
      <c r="BYQ933" s="477"/>
      <c r="BYR933" s="477"/>
      <c r="BYS933" s="477"/>
      <c r="BYT933" s="477"/>
      <c r="BYU933" s="477"/>
      <c r="BYV933" s="477"/>
      <c r="BYW933" s="477"/>
      <c r="BYX933" s="477"/>
      <c r="BYY933" s="477"/>
      <c r="BYZ933" s="477"/>
      <c r="BZA933" s="477"/>
      <c r="BZB933" s="477"/>
      <c r="BZC933" s="477"/>
      <c r="BZD933" s="477"/>
      <c r="BZE933" s="477"/>
      <c r="BZF933" s="477"/>
      <c r="BZG933" s="477"/>
      <c r="BZH933" s="477"/>
      <c r="BZI933" s="477"/>
      <c r="BZJ933" s="477"/>
      <c r="BZK933" s="477"/>
      <c r="BZL933" s="477"/>
      <c r="BZM933" s="477"/>
      <c r="BZN933" s="477"/>
      <c r="BZO933" s="477"/>
      <c r="BZP933" s="477"/>
      <c r="BZQ933" s="477"/>
      <c r="BZR933" s="477"/>
      <c r="BZS933" s="477"/>
      <c r="BZT933" s="477"/>
      <c r="BZU933" s="477"/>
      <c r="BZV933" s="477"/>
      <c r="BZW933" s="477"/>
      <c r="BZX933" s="477"/>
      <c r="BZY933" s="477"/>
      <c r="BZZ933" s="477"/>
      <c r="CAA933" s="477"/>
      <c r="CAB933" s="477"/>
      <c r="CAC933" s="477"/>
      <c r="CAD933" s="477"/>
      <c r="CAE933" s="477"/>
      <c r="CAF933" s="477"/>
      <c r="CAG933" s="477"/>
      <c r="CAH933" s="477"/>
      <c r="CAI933" s="477"/>
      <c r="CAJ933" s="477"/>
      <c r="CAK933" s="477"/>
      <c r="CAL933" s="477"/>
      <c r="CAM933" s="477"/>
      <c r="CAN933" s="477"/>
      <c r="CAO933" s="477"/>
      <c r="CAP933" s="477"/>
      <c r="CAQ933" s="477"/>
      <c r="CAR933" s="477"/>
      <c r="CAS933" s="477"/>
      <c r="CAT933" s="477"/>
      <c r="CAU933" s="477"/>
      <c r="CAV933" s="477"/>
      <c r="CAW933" s="477"/>
      <c r="CAX933" s="477"/>
      <c r="CAY933" s="477"/>
      <c r="CAZ933" s="477"/>
      <c r="CBA933" s="477"/>
      <c r="CBB933" s="477"/>
      <c r="CBC933" s="477"/>
      <c r="CBD933" s="477"/>
      <c r="CBE933" s="477"/>
      <c r="CBF933" s="477"/>
      <c r="CBG933" s="477"/>
      <c r="CBH933" s="477"/>
      <c r="CBI933" s="477"/>
      <c r="CBJ933" s="477"/>
      <c r="CBK933" s="477"/>
      <c r="CBL933" s="477"/>
      <c r="CBM933" s="477"/>
      <c r="CBN933" s="477"/>
      <c r="CBO933" s="477"/>
      <c r="CBP933" s="477"/>
      <c r="CBQ933" s="477"/>
      <c r="CBR933" s="477"/>
      <c r="CBS933" s="477"/>
      <c r="CBT933" s="477"/>
      <c r="CBU933" s="477"/>
      <c r="CBV933" s="477"/>
      <c r="CBW933" s="477"/>
      <c r="CBX933" s="477"/>
      <c r="CBY933" s="477"/>
      <c r="CBZ933" s="477"/>
      <c r="CCA933" s="477"/>
      <c r="CCB933" s="477"/>
      <c r="CCC933" s="477"/>
      <c r="CCD933" s="477"/>
      <c r="CCE933" s="477"/>
      <c r="CCF933" s="477"/>
      <c r="CCG933" s="477"/>
      <c r="CCH933" s="477"/>
      <c r="CCI933" s="477"/>
      <c r="CCJ933" s="477"/>
      <c r="CCK933" s="477"/>
      <c r="CCL933" s="477"/>
      <c r="CCM933" s="477"/>
      <c r="CCN933" s="477"/>
      <c r="CCO933" s="477"/>
      <c r="CCP933" s="477"/>
      <c r="CCQ933" s="477"/>
      <c r="CCR933" s="477"/>
      <c r="CCS933" s="477"/>
      <c r="CCT933" s="477"/>
      <c r="CCU933" s="477"/>
      <c r="CCV933" s="477"/>
      <c r="CCW933" s="477"/>
      <c r="CCX933" s="477"/>
      <c r="CCY933" s="477"/>
      <c r="CCZ933" s="477"/>
      <c r="CDA933" s="477"/>
      <c r="CDB933" s="477"/>
      <c r="CDC933" s="477"/>
      <c r="CDD933" s="477"/>
      <c r="CDE933" s="477"/>
      <c r="CDF933" s="477"/>
      <c r="CDG933" s="477"/>
      <c r="CDH933" s="477"/>
      <c r="CDI933" s="477"/>
      <c r="CDJ933" s="477"/>
      <c r="CDK933" s="477"/>
      <c r="CDL933" s="477"/>
      <c r="CDM933" s="477"/>
      <c r="CDN933" s="477"/>
      <c r="CDO933" s="477"/>
      <c r="CDP933" s="477"/>
      <c r="CDQ933" s="477"/>
      <c r="CDR933" s="477"/>
      <c r="CDS933" s="477"/>
      <c r="CDT933" s="477"/>
      <c r="CDU933" s="477"/>
      <c r="CDV933" s="477"/>
      <c r="CDW933" s="477"/>
      <c r="CDX933" s="477"/>
      <c r="CDY933" s="477"/>
      <c r="CDZ933" s="477"/>
      <c r="CEA933" s="477"/>
      <c r="CEB933" s="477"/>
      <c r="CEC933" s="477"/>
      <c r="CED933" s="477"/>
      <c r="CEE933" s="477"/>
      <c r="CEF933" s="477"/>
      <c r="CEG933" s="477"/>
      <c r="CEH933" s="477"/>
      <c r="CEI933" s="477"/>
      <c r="CEJ933" s="477"/>
      <c r="CEK933" s="477"/>
      <c r="CEL933" s="477"/>
      <c r="CEM933" s="477"/>
      <c r="CEN933" s="477"/>
      <c r="CEO933" s="477"/>
      <c r="CEP933" s="477"/>
      <c r="CEQ933" s="477"/>
      <c r="CER933" s="477"/>
      <c r="CES933" s="477"/>
      <c r="CET933" s="477"/>
      <c r="CEU933" s="477"/>
      <c r="CEV933" s="477"/>
      <c r="CEW933" s="477"/>
      <c r="CEX933" s="477"/>
      <c r="CEY933" s="477"/>
      <c r="CEZ933" s="477"/>
      <c r="CFA933" s="477"/>
      <c r="CFB933" s="477"/>
      <c r="CFC933" s="477"/>
      <c r="CFD933" s="477"/>
      <c r="CFE933" s="477"/>
      <c r="CFF933" s="477"/>
      <c r="CFG933" s="477"/>
      <c r="CFH933" s="477"/>
      <c r="CFI933" s="477"/>
      <c r="CFJ933" s="477"/>
      <c r="CFK933" s="477"/>
      <c r="CFL933" s="477"/>
      <c r="CFM933" s="477"/>
      <c r="CFN933" s="477"/>
      <c r="CFO933" s="477"/>
      <c r="CFP933" s="477"/>
      <c r="CFQ933" s="477"/>
      <c r="CFR933" s="477"/>
      <c r="CFS933" s="477"/>
      <c r="CFT933" s="477"/>
      <c r="CFU933" s="477"/>
      <c r="CFV933" s="477"/>
      <c r="CFW933" s="477"/>
      <c r="CFX933" s="477"/>
      <c r="CFY933" s="477"/>
      <c r="CFZ933" s="477"/>
      <c r="CGA933" s="477"/>
      <c r="CGB933" s="477"/>
      <c r="CGC933" s="477"/>
      <c r="CGD933" s="477"/>
      <c r="CGE933" s="477"/>
      <c r="CGF933" s="477"/>
      <c r="CGG933" s="477"/>
      <c r="CGH933" s="477"/>
      <c r="CGI933" s="477"/>
      <c r="CGJ933" s="477"/>
      <c r="CGK933" s="477"/>
      <c r="CGL933" s="477"/>
      <c r="CGM933" s="477"/>
      <c r="CGN933" s="477"/>
      <c r="CGO933" s="477"/>
      <c r="CGP933" s="477"/>
      <c r="CGQ933" s="477"/>
      <c r="CGR933" s="477"/>
      <c r="CGS933" s="477"/>
      <c r="CGT933" s="477"/>
      <c r="CGU933" s="477"/>
      <c r="CGV933" s="477"/>
      <c r="CGW933" s="477"/>
      <c r="CGX933" s="477"/>
      <c r="CGY933" s="477"/>
      <c r="CGZ933" s="477"/>
      <c r="CHA933" s="477"/>
      <c r="CHB933" s="477"/>
      <c r="CHC933" s="477"/>
      <c r="CHD933" s="477"/>
      <c r="CHE933" s="477"/>
      <c r="CHF933" s="477"/>
      <c r="CHG933" s="477"/>
      <c r="CHH933" s="477"/>
      <c r="CHI933" s="477"/>
      <c r="CHJ933" s="477"/>
      <c r="CHK933" s="477"/>
      <c r="CHL933" s="477"/>
      <c r="CHM933" s="477"/>
      <c r="CHN933" s="477"/>
      <c r="CHO933" s="477"/>
      <c r="CHP933" s="477"/>
      <c r="CHQ933" s="477"/>
      <c r="CHR933" s="477"/>
      <c r="CHS933" s="477"/>
      <c r="CHT933" s="477"/>
      <c r="CHU933" s="477"/>
      <c r="CHV933" s="477"/>
      <c r="CHW933" s="477"/>
      <c r="CHX933" s="477"/>
      <c r="CHY933" s="477"/>
      <c r="CHZ933" s="477"/>
      <c r="CIA933" s="477"/>
      <c r="CIB933" s="477"/>
      <c r="CIC933" s="477"/>
      <c r="CID933" s="477"/>
      <c r="CIE933" s="477"/>
      <c r="CIF933" s="477"/>
      <c r="CIG933" s="477"/>
      <c r="CIH933" s="477"/>
      <c r="CII933" s="477"/>
      <c r="CIJ933" s="477"/>
      <c r="CIK933" s="477"/>
      <c r="CIL933" s="477"/>
      <c r="CIM933" s="477"/>
      <c r="CIN933" s="477"/>
      <c r="CIO933" s="477"/>
      <c r="CIP933" s="477"/>
      <c r="CIQ933" s="477"/>
      <c r="CIR933" s="477"/>
      <c r="CIS933" s="477"/>
      <c r="CIT933" s="477"/>
      <c r="CIU933" s="477"/>
      <c r="CIV933" s="477"/>
      <c r="CIW933" s="477"/>
      <c r="CIX933" s="477"/>
      <c r="CIY933" s="477"/>
      <c r="CIZ933" s="477"/>
      <c r="CJA933" s="477"/>
      <c r="CJB933" s="477"/>
      <c r="CJC933" s="477"/>
      <c r="CJD933" s="477"/>
      <c r="CJE933" s="477"/>
      <c r="CJF933" s="477"/>
      <c r="CJG933" s="477"/>
      <c r="CJH933" s="477"/>
      <c r="CJI933" s="477"/>
      <c r="CJJ933" s="477"/>
      <c r="CJK933" s="477"/>
      <c r="CJL933" s="477"/>
      <c r="CJM933" s="477"/>
      <c r="CJN933" s="477"/>
      <c r="CJO933" s="477"/>
      <c r="CJP933" s="477"/>
      <c r="CJQ933" s="477"/>
      <c r="CJR933" s="477"/>
      <c r="CJS933" s="477"/>
      <c r="CJT933" s="477"/>
      <c r="CJU933" s="477"/>
      <c r="CJV933" s="477"/>
      <c r="CJW933" s="477"/>
      <c r="CJX933" s="477"/>
      <c r="CJY933" s="477"/>
      <c r="CJZ933" s="477"/>
      <c r="CKA933" s="477"/>
      <c r="CKB933" s="477"/>
      <c r="CKC933" s="477"/>
      <c r="CKD933" s="477"/>
      <c r="CKE933" s="477"/>
      <c r="CKF933" s="477"/>
      <c r="CKG933" s="477"/>
      <c r="CKH933" s="477"/>
      <c r="CKI933" s="477"/>
      <c r="CKJ933" s="477"/>
      <c r="CKK933" s="477"/>
      <c r="CKL933" s="477"/>
      <c r="CKM933" s="477"/>
      <c r="CKN933" s="477"/>
      <c r="CKO933" s="477"/>
      <c r="CKP933" s="477"/>
      <c r="CKQ933" s="477"/>
      <c r="CKR933" s="477"/>
      <c r="CKS933" s="477"/>
      <c r="CKT933" s="477"/>
      <c r="CKU933" s="477"/>
      <c r="CKV933" s="477"/>
      <c r="CKW933" s="477"/>
      <c r="CKX933" s="477"/>
      <c r="CKY933" s="477"/>
      <c r="CKZ933" s="477"/>
      <c r="CLA933" s="477"/>
      <c r="CLB933" s="477"/>
      <c r="CLC933" s="477"/>
      <c r="CLD933" s="477"/>
      <c r="CLE933" s="477"/>
      <c r="CLF933" s="477"/>
      <c r="CLG933" s="477"/>
      <c r="CLH933" s="477"/>
      <c r="CLI933" s="477"/>
      <c r="CLJ933" s="477"/>
      <c r="CLK933" s="477"/>
      <c r="CLL933" s="477"/>
      <c r="CLM933" s="477"/>
      <c r="CLN933" s="477"/>
      <c r="CLO933" s="477"/>
      <c r="CLP933" s="477"/>
      <c r="CLQ933" s="477"/>
      <c r="CLR933" s="477"/>
      <c r="CLS933" s="477"/>
      <c r="CLT933" s="477"/>
      <c r="CLU933" s="477"/>
      <c r="CLV933" s="477"/>
      <c r="CLW933" s="477"/>
      <c r="CLX933" s="477"/>
      <c r="CLY933" s="477"/>
      <c r="CLZ933" s="477"/>
      <c r="CMA933" s="477"/>
      <c r="CMB933" s="477"/>
      <c r="CMC933" s="477"/>
      <c r="CMD933" s="477"/>
      <c r="CME933" s="477"/>
      <c r="CMF933" s="477"/>
      <c r="CMG933" s="477"/>
      <c r="CMH933" s="477"/>
      <c r="CMI933" s="477"/>
      <c r="CMJ933" s="477"/>
      <c r="CMK933" s="477"/>
      <c r="CML933" s="477"/>
      <c r="CMM933" s="477"/>
      <c r="CMN933" s="477"/>
      <c r="CMO933" s="477"/>
      <c r="CMP933" s="477"/>
      <c r="CMQ933" s="477"/>
      <c r="CMR933" s="477"/>
      <c r="CMS933" s="477"/>
      <c r="CMT933" s="477"/>
      <c r="CMU933" s="477"/>
      <c r="CMV933" s="477"/>
      <c r="CMW933" s="477"/>
      <c r="CMX933" s="477"/>
      <c r="CMY933" s="477"/>
      <c r="CMZ933" s="477"/>
      <c r="CNA933" s="477"/>
      <c r="CNB933" s="477"/>
      <c r="CNC933" s="477"/>
      <c r="CND933" s="477"/>
      <c r="CNE933" s="477"/>
      <c r="CNF933" s="477"/>
      <c r="CNG933" s="477"/>
      <c r="CNH933" s="477"/>
      <c r="CNI933" s="477"/>
      <c r="CNJ933" s="477"/>
      <c r="CNK933" s="477"/>
      <c r="CNL933" s="477"/>
      <c r="CNM933" s="477"/>
      <c r="CNN933" s="477"/>
      <c r="CNO933" s="477"/>
      <c r="CNP933" s="477"/>
      <c r="CNQ933" s="477"/>
      <c r="CNR933" s="477"/>
      <c r="CNS933" s="477"/>
      <c r="CNT933" s="477"/>
      <c r="CNU933" s="477"/>
      <c r="CNV933" s="477"/>
      <c r="CNW933" s="477"/>
      <c r="CNX933" s="477"/>
      <c r="CNY933" s="477"/>
      <c r="CNZ933" s="477"/>
      <c r="COA933" s="477"/>
      <c r="COB933" s="477"/>
      <c r="COC933" s="477"/>
      <c r="COD933" s="477"/>
      <c r="COE933" s="477"/>
      <c r="COF933" s="477"/>
      <c r="COG933" s="477"/>
      <c r="COH933" s="477"/>
      <c r="COI933" s="477"/>
      <c r="COJ933" s="477"/>
      <c r="COK933" s="477"/>
      <c r="COL933" s="477"/>
      <c r="COM933" s="477"/>
      <c r="CON933" s="477"/>
      <c r="COO933" s="477"/>
      <c r="COP933" s="477"/>
      <c r="COQ933" s="477"/>
      <c r="COR933" s="477"/>
      <c r="COS933" s="477"/>
      <c r="COT933" s="477"/>
      <c r="COU933" s="477"/>
      <c r="COV933" s="477"/>
      <c r="COW933" s="477"/>
      <c r="COX933" s="477"/>
      <c r="COY933" s="477"/>
      <c r="COZ933" s="477"/>
      <c r="CPA933" s="477"/>
      <c r="CPB933" s="477"/>
      <c r="CPC933" s="477"/>
      <c r="CPD933" s="477"/>
      <c r="CPE933" s="477"/>
      <c r="CPF933" s="477"/>
      <c r="CPG933" s="477"/>
      <c r="CPH933" s="477"/>
      <c r="CPI933" s="477"/>
      <c r="CPJ933" s="477"/>
      <c r="CPK933" s="477"/>
      <c r="CPL933" s="477"/>
      <c r="CPM933" s="477"/>
      <c r="CPN933" s="477"/>
      <c r="CPO933" s="477"/>
      <c r="CPP933" s="477"/>
      <c r="CPQ933" s="477"/>
      <c r="CPR933" s="477"/>
      <c r="CPS933" s="477"/>
      <c r="CPT933" s="477"/>
      <c r="CPU933" s="477"/>
      <c r="CPV933" s="477"/>
      <c r="CPW933" s="477"/>
      <c r="CPX933" s="477"/>
      <c r="CPY933" s="477"/>
      <c r="CPZ933" s="477"/>
      <c r="CQA933" s="477"/>
      <c r="CQB933" s="477"/>
      <c r="CQC933" s="477"/>
      <c r="CQD933" s="477"/>
      <c r="CQE933" s="477"/>
      <c r="CQF933" s="477"/>
      <c r="CQG933" s="477"/>
      <c r="CQH933" s="477"/>
      <c r="CQI933" s="477"/>
      <c r="CQJ933" s="477"/>
      <c r="CQK933" s="477"/>
      <c r="CQL933" s="477"/>
      <c r="CQM933" s="477"/>
      <c r="CQN933" s="477"/>
      <c r="CQO933" s="477"/>
      <c r="CQP933" s="477"/>
      <c r="CQQ933" s="477"/>
      <c r="CQR933" s="477"/>
      <c r="CQS933" s="477"/>
      <c r="CQT933" s="477"/>
      <c r="CQU933" s="477"/>
      <c r="CQV933" s="477"/>
      <c r="CQW933" s="477"/>
      <c r="CQX933" s="477"/>
      <c r="CQY933" s="477"/>
      <c r="CQZ933" s="477"/>
      <c r="CRA933" s="477"/>
      <c r="CRB933" s="477"/>
      <c r="CRC933" s="477"/>
      <c r="CRD933" s="477"/>
      <c r="CRE933" s="477"/>
      <c r="CRF933" s="477"/>
      <c r="CRG933" s="477"/>
      <c r="CRH933" s="477"/>
      <c r="CRI933" s="477"/>
      <c r="CRJ933" s="477"/>
      <c r="CRK933" s="477"/>
      <c r="CRL933" s="477"/>
      <c r="CRM933" s="477"/>
      <c r="CRN933" s="477"/>
      <c r="CRO933" s="477"/>
      <c r="CRP933" s="477"/>
      <c r="CRQ933" s="477"/>
      <c r="CRR933" s="477"/>
      <c r="CRS933" s="477"/>
      <c r="CRT933" s="477"/>
      <c r="CRU933" s="477"/>
      <c r="CRV933" s="477"/>
      <c r="CRW933" s="477"/>
      <c r="CRX933" s="477"/>
      <c r="CRY933" s="477"/>
      <c r="CRZ933" s="477"/>
      <c r="CSA933" s="477"/>
      <c r="CSB933" s="477"/>
      <c r="CSC933" s="477"/>
      <c r="CSD933" s="477"/>
      <c r="CSE933" s="477"/>
      <c r="CSF933" s="477"/>
      <c r="CSG933" s="477"/>
      <c r="CSH933" s="477"/>
      <c r="CSI933" s="477"/>
      <c r="CSJ933" s="477"/>
      <c r="CSK933" s="477"/>
      <c r="CSL933" s="477"/>
      <c r="CSM933" s="477"/>
      <c r="CSN933" s="477"/>
      <c r="CSO933" s="477"/>
      <c r="CSP933" s="477"/>
      <c r="CSQ933" s="477"/>
      <c r="CSR933" s="477"/>
      <c r="CSS933" s="477"/>
      <c r="CST933" s="477"/>
      <c r="CSU933" s="477"/>
      <c r="CSV933" s="477"/>
      <c r="CSW933" s="477"/>
      <c r="CSX933" s="477"/>
      <c r="CSY933" s="477"/>
      <c r="CSZ933" s="477"/>
      <c r="CTA933" s="477"/>
      <c r="CTB933" s="477"/>
      <c r="CTC933" s="477"/>
      <c r="CTD933" s="477"/>
      <c r="CTE933" s="477"/>
      <c r="CTF933" s="477"/>
      <c r="CTG933" s="477"/>
      <c r="CTH933" s="477"/>
      <c r="CTI933" s="477"/>
      <c r="CTJ933" s="477"/>
      <c r="CTK933" s="477"/>
      <c r="CTL933" s="477"/>
      <c r="CTM933" s="477"/>
      <c r="CTN933" s="477"/>
      <c r="CTO933" s="477"/>
      <c r="CTP933" s="477"/>
      <c r="CTQ933" s="477"/>
      <c r="CTR933" s="477"/>
      <c r="CTS933" s="477"/>
      <c r="CTT933" s="477"/>
      <c r="CTU933" s="477"/>
      <c r="CTV933" s="477"/>
      <c r="CTW933" s="477"/>
      <c r="CTX933" s="477"/>
      <c r="CTY933" s="477"/>
      <c r="CTZ933" s="477"/>
      <c r="CUA933" s="477"/>
      <c r="CUB933" s="477"/>
      <c r="CUC933" s="477"/>
      <c r="CUD933" s="477"/>
      <c r="CUE933" s="477"/>
      <c r="CUF933" s="477"/>
      <c r="CUG933" s="477"/>
      <c r="CUH933" s="477"/>
      <c r="CUI933" s="477"/>
      <c r="CUJ933" s="477"/>
      <c r="CUK933" s="477"/>
      <c r="CUL933" s="477"/>
      <c r="CUM933" s="477"/>
      <c r="CUN933" s="477"/>
      <c r="CUO933" s="477"/>
      <c r="CUP933" s="477"/>
      <c r="CUQ933" s="477"/>
      <c r="CUR933" s="477"/>
      <c r="CUS933" s="477"/>
      <c r="CUT933" s="477"/>
      <c r="CUU933" s="477"/>
      <c r="CUV933" s="477"/>
      <c r="CUW933" s="477"/>
      <c r="CUX933" s="477"/>
      <c r="CUY933" s="477"/>
      <c r="CUZ933" s="477"/>
      <c r="CVA933" s="477"/>
      <c r="CVB933" s="477"/>
      <c r="CVC933" s="477"/>
      <c r="CVD933" s="477"/>
      <c r="CVE933" s="477"/>
      <c r="CVF933" s="477"/>
      <c r="CVG933" s="477"/>
      <c r="CVH933" s="477"/>
      <c r="CVI933" s="477"/>
      <c r="CVJ933" s="477"/>
      <c r="CVK933" s="477"/>
      <c r="CVL933" s="477"/>
      <c r="CVM933" s="477"/>
      <c r="CVN933" s="477"/>
      <c r="CVO933" s="477"/>
      <c r="CVP933" s="477"/>
      <c r="CVQ933" s="477"/>
      <c r="CVR933" s="477"/>
      <c r="CVS933" s="477"/>
      <c r="CVT933" s="477"/>
      <c r="CVU933" s="477"/>
      <c r="CVV933" s="477"/>
      <c r="CVW933" s="477"/>
      <c r="CVX933" s="477"/>
      <c r="CVY933" s="477"/>
      <c r="CVZ933" s="477"/>
      <c r="CWA933" s="477"/>
      <c r="CWB933" s="477"/>
      <c r="CWC933" s="477"/>
      <c r="CWD933" s="477"/>
      <c r="CWE933" s="477"/>
      <c r="CWF933" s="477"/>
      <c r="CWG933" s="477"/>
      <c r="CWH933" s="477"/>
      <c r="CWI933" s="477"/>
      <c r="CWJ933" s="477"/>
      <c r="CWK933" s="477"/>
      <c r="CWL933" s="477"/>
      <c r="CWM933" s="477"/>
      <c r="CWN933" s="477"/>
      <c r="CWO933" s="477"/>
      <c r="CWP933" s="477"/>
      <c r="CWQ933" s="477"/>
      <c r="CWR933" s="477"/>
      <c r="CWS933" s="477"/>
      <c r="CWT933" s="477"/>
      <c r="CWU933" s="477"/>
      <c r="CWV933" s="477"/>
      <c r="CWW933" s="477"/>
      <c r="CWX933" s="477"/>
      <c r="CWY933" s="477"/>
      <c r="CWZ933" s="477"/>
      <c r="CXA933" s="477"/>
      <c r="CXB933" s="477"/>
      <c r="CXC933" s="477"/>
      <c r="CXD933" s="477"/>
      <c r="CXE933" s="477"/>
      <c r="CXF933" s="477"/>
      <c r="CXG933" s="477"/>
      <c r="CXH933" s="477"/>
      <c r="CXI933" s="477"/>
      <c r="CXJ933" s="477"/>
      <c r="CXK933" s="477"/>
      <c r="CXL933" s="477"/>
      <c r="CXM933" s="477"/>
      <c r="CXN933" s="477"/>
      <c r="CXO933" s="477"/>
      <c r="CXP933" s="477"/>
      <c r="CXQ933" s="477"/>
      <c r="CXR933" s="477"/>
      <c r="CXS933" s="477"/>
      <c r="CXT933" s="477"/>
      <c r="CXU933" s="477"/>
      <c r="CXV933" s="477"/>
      <c r="CXW933" s="477"/>
      <c r="CXX933" s="477"/>
      <c r="CXY933" s="477"/>
      <c r="CXZ933" s="477"/>
      <c r="CYA933" s="477"/>
      <c r="CYB933" s="477"/>
      <c r="CYC933" s="477"/>
      <c r="CYD933" s="477"/>
      <c r="CYE933" s="477"/>
      <c r="CYF933" s="477"/>
      <c r="CYG933" s="477"/>
      <c r="CYH933" s="477"/>
      <c r="CYI933" s="477"/>
      <c r="CYJ933" s="477"/>
      <c r="CYK933" s="477"/>
      <c r="CYL933" s="477"/>
      <c r="CYM933" s="477"/>
      <c r="CYN933" s="477"/>
      <c r="CYO933" s="477"/>
      <c r="CYP933" s="477"/>
      <c r="CYQ933" s="477"/>
      <c r="CYR933" s="477"/>
      <c r="CYS933" s="477"/>
      <c r="CYT933" s="477"/>
      <c r="CYU933" s="477"/>
      <c r="CYV933" s="477"/>
      <c r="CYW933" s="477"/>
      <c r="CYX933" s="477"/>
      <c r="CYY933" s="477"/>
      <c r="CYZ933" s="477"/>
      <c r="CZA933" s="477"/>
      <c r="CZB933" s="477"/>
      <c r="CZC933" s="477"/>
      <c r="CZD933" s="477"/>
      <c r="CZE933" s="477"/>
      <c r="CZF933" s="477"/>
      <c r="CZG933" s="477"/>
      <c r="CZH933" s="477"/>
      <c r="CZI933" s="477"/>
      <c r="CZJ933" s="477"/>
      <c r="CZK933" s="477"/>
      <c r="CZL933" s="477"/>
      <c r="CZM933" s="477"/>
      <c r="CZN933" s="477"/>
      <c r="CZO933" s="477"/>
      <c r="CZP933" s="477"/>
      <c r="CZQ933" s="477"/>
      <c r="CZR933" s="477"/>
      <c r="CZS933" s="477"/>
      <c r="CZT933" s="477"/>
      <c r="CZU933" s="477"/>
      <c r="CZV933" s="477"/>
      <c r="CZW933" s="477"/>
      <c r="CZX933" s="477"/>
      <c r="CZY933" s="477"/>
      <c r="CZZ933" s="477"/>
      <c r="DAA933" s="477"/>
      <c r="DAB933" s="477"/>
      <c r="DAC933" s="477"/>
      <c r="DAD933" s="477"/>
      <c r="DAE933" s="477"/>
      <c r="DAF933" s="477"/>
      <c r="DAG933" s="477"/>
      <c r="DAH933" s="477"/>
      <c r="DAI933" s="477"/>
      <c r="DAJ933" s="477"/>
      <c r="DAK933" s="477"/>
      <c r="DAL933" s="477"/>
      <c r="DAM933" s="477"/>
      <c r="DAN933" s="477"/>
      <c r="DAO933" s="477"/>
      <c r="DAP933" s="477"/>
      <c r="DAQ933" s="477"/>
      <c r="DAR933" s="477"/>
      <c r="DAS933" s="477"/>
      <c r="DAT933" s="477"/>
      <c r="DAU933" s="477"/>
      <c r="DAV933" s="477"/>
      <c r="DAW933" s="477"/>
      <c r="DAX933" s="477"/>
      <c r="DAY933" s="477"/>
      <c r="DAZ933" s="477"/>
      <c r="DBA933" s="477"/>
      <c r="DBB933" s="477"/>
      <c r="DBC933" s="477"/>
      <c r="DBD933" s="477"/>
      <c r="DBE933" s="477"/>
      <c r="DBF933" s="477"/>
      <c r="DBG933" s="477"/>
      <c r="DBH933" s="477"/>
      <c r="DBI933" s="477"/>
      <c r="DBJ933" s="477"/>
      <c r="DBK933" s="477"/>
      <c r="DBL933" s="477"/>
      <c r="DBM933" s="477"/>
      <c r="DBN933" s="477"/>
      <c r="DBO933" s="477"/>
      <c r="DBP933" s="477"/>
      <c r="DBQ933" s="477"/>
      <c r="DBR933" s="477"/>
      <c r="DBS933" s="477"/>
      <c r="DBT933" s="477"/>
      <c r="DBU933" s="477"/>
      <c r="DBV933" s="477"/>
      <c r="DBW933" s="477"/>
      <c r="DBX933" s="477"/>
      <c r="DBY933" s="477"/>
      <c r="DBZ933" s="477"/>
      <c r="DCA933" s="477"/>
      <c r="DCB933" s="477"/>
      <c r="DCC933" s="477"/>
      <c r="DCD933" s="477"/>
      <c r="DCE933" s="477"/>
      <c r="DCF933" s="477"/>
      <c r="DCG933" s="477"/>
      <c r="DCH933" s="477"/>
      <c r="DCI933" s="477"/>
      <c r="DCJ933" s="477"/>
      <c r="DCK933" s="477"/>
      <c r="DCL933" s="477"/>
      <c r="DCM933" s="477"/>
      <c r="DCN933" s="477"/>
      <c r="DCO933" s="477"/>
      <c r="DCP933" s="477"/>
      <c r="DCQ933" s="477"/>
      <c r="DCR933" s="477"/>
      <c r="DCS933" s="477"/>
      <c r="DCT933" s="477"/>
      <c r="DCU933" s="477"/>
      <c r="DCV933" s="477"/>
      <c r="DCW933" s="477"/>
      <c r="DCX933" s="477"/>
      <c r="DCY933" s="477"/>
      <c r="DCZ933" s="477"/>
      <c r="DDA933" s="477"/>
      <c r="DDB933" s="477"/>
      <c r="DDC933" s="477"/>
      <c r="DDD933" s="477"/>
      <c r="DDE933" s="477"/>
      <c r="DDF933" s="477"/>
      <c r="DDG933" s="477"/>
      <c r="DDH933" s="477"/>
      <c r="DDI933" s="477"/>
      <c r="DDJ933" s="477"/>
      <c r="DDK933" s="477"/>
      <c r="DDL933" s="477"/>
      <c r="DDM933" s="477"/>
      <c r="DDN933" s="477"/>
      <c r="DDO933" s="477"/>
      <c r="DDP933" s="477"/>
      <c r="DDQ933" s="477"/>
      <c r="DDR933" s="477"/>
      <c r="DDS933" s="477"/>
      <c r="DDT933" s="477"/>
      <c r="DDU933" s="477"/>
      <c r="DDV933" s="477"/>
      <c r="DDW933" s="477"/>
      <c r="DDX933" s="477"/>
      <c r="DDY933" s="477"/>
      <c r="DDZ933" s="477"/>
      <c r="DEA933" s="477"/>
      <c r="DEB933" s="477"/>
      <c r="DEC933" s="477"/>
      <c r="DED933" s="477"/>
      <c r="DEE933" s="477"/>
      <c r="DEF933" s="477"/>
      <c r="DEG933" s="477"/>
      <c r="DEH933" s="477"/>
      <c r="DEI933" s="477"/>
      <c r="DEJ933" s="477"/>
      <c r="DEK933" s="477"/>
      <c r="DEL933" s="477"/>
      <c r="DEM933" s="477"/>
      <c r="DEN933" s="477"/>
      <c r="DEO933" s="477"/>
      <c r="DEP933" s="477"/>
      <c r="DEQ933" s="477"/>
      <c r="DER933" s="477"/>
      <c r="DES933" s="477"/>
      <c r="DET933" s="477"/>
      <c r="DEU933" s="477"/>
      <c r="DEV933" s="477"/>
      <c r="DEW933" s="477"/>
      <c r="DEX933" s="477"/>
      <c r="DEY933" s="477"/>
      <c r="DEZ933" s="477"/>
      <c r="DFA933" s="477"/>
      <c r="DFB933" s="477"/>
      <c r="DFC933" s="477"/>
      <c r="DFD933" s="477"/>
      <c r="DFE933" s="477"/>
      <c r="DFF933" s="477"/>
      <c r="DFG933" s="477"/>
      <c r="DFH933" s="477"/>
      <c r="DFI933" s="477"/>
      <c r="DFJ933" s="477"/>
      <c r="DFK933" s="477"/>
      <c r="DFL933" s="477"/>
      <c r="DFM933" s="477"/>
      <c r="DFN933" s="477"/>
      <c r="DFO933" s="477"/>
      <c r="DFP933" s="477"/>
      <c r="DFQ933" s="477"/>
      <c r="DFR933" s="477"/>
      <c r="DFS933" s="477"/>
      <c r="DFT933" s="477"/>
      <c r="DFU933" s="477"/>
      <c r="DFV933" s="477"/>
      <c r="DFW933" s="477"/>
      <c r="DFX933" s="477"/>
      <c r="DFY933" s="477"/>
      <c r="DFZ933" s="477"/>
      <c r="DGA933" s="477"/>
      <c r="DGB933" s="477"/>
      <c r="DGC933" s="477"/>
      <c r="DGD933" s="477"/>
      <c r="DGE933" s="477"/>
      <c r="DGF933" s="477"/>
      <c r="DGG933" s="477"/>
      <c r="DGH933" s="477"/>
      <c r="DGI933" s="477"/>
      <c r="DGJ933" s="477"/>
      <c r="DGK933" s="477"/>
      <c r="DGL933" s="477"/>
      <c r="DGM933" s="477"/>
      <c r="DGN933" s="477"/>
      <c r="DGO933" s="477"/>
      <c r="DGP933" s="477"/>
      <c r="DGQ933" s="477"/>
      <c r="DGR933" s="477"/>
      <c r="DGS933" s="477"/>
      <c r="DGT933" s="477"/>
      <c r="DGU933" s="477"/>
      <c r="DGV933" s="477"/>
      <c r="DGW933" s="477"/>
      <c r="DGX933" s="477"/>
      <c r="DGY933" s="477"/>
      <c r="DGZ933" s="477"/>
      <c r="DHA933" s="477"/>
      <c r="DHB933" s="477"/>
      <c r="DHC933" s="477"/>
      <c r="DHD933" s="477"/>
      <c r="DHE933" s="477"/>
      <c r="DHF933" s="477"/>
      <c r="DHG933" s="477"/>
      <c r="DHH933" s="477"/>
      <c r="DHI933" s="477"/>
      <c r="DHJ933" s="477"/>
      <c r="DHK933" s="477"/>
      <c r="DHL933" s="477"/>
      <c r="DHM933" s="477"/>
      <c r="DHN933" s="477"/>
      <c r="DHO933" s="477"/>
      <c r="DHP933" s="477"/>
      <c r="DHQ933" s="477"/>
      <c r="DHR933" s="477"/>
      <c r="DHS933" s="477"/>
      <c r="DHT933" s="477"/>
      <c r="DHU933" s="477"/>
      <c r="DHV933" s="477"/>
      <c r="DHW933" s="477"/>
      <c r="DHX933" s="477"/>
      <c r="DHY933" s="477"/>
      <c r="DHZ933" s="477"/>
      <c r="DIA933" s="477"/>
      <c r="DIB933" s="477"/>
      <c r="DIC933" s="477"/>
      <c r="DID933" s="477"/>
      <c r="DIE933" s="477"/>
      <c r="DIF933" s="477"/>
      <c r="DIG933" s="477"/>
      <c r="DIH933" s="477"/>
      <c r="DII933" s="477"/>
      <c r="DIJ933" s="477"/>
      <c r="DIK933" s="477"/>
      <c r="DIL933" s="477"/>
      <c r="DIM933" s="477"/>
      <c r="DIN933" s="477"/>
      <c r="DIO933" s="477"/>
      <c r="DIP933" s="477"/>
      <c r="DIQ933" s="477"/>
      <c r="DIR933" s="477"/>
      <c r="DIS933" s="477"/>
      <c r="DIT933" s="477"/>
      <c r="DIU933" s="477"/>
      <c r="DIV933" s="477"/>
      <c r="DIW933" s="477"/>
      <c r="DIX933" s="477"/>
      <c r="DIY933" s="477"/>
      <c r="DIZ933" s="477"/>
      <c r="DJA933" s="477"/>
      <c r="DJB933" s="477"/>
      <c r="DJC933" s="477"/>
      <c r="DJD933" s="477"/>
      <c r="DJE933" s="477"/>
      <c r="DJF933" s="477"/>
      <c r="DJG933" s="477"/>
      <c r="DJH933" s="477"/>
      <c r="DJI933" s="477"/>
      <c r="DJJ933" s="477"/>
      <c r="DJK933" s="477"/>
      <c r="DJL933" s="477"/>
      <c r="DJM933" s="477"/>
      <c r="DJN933" s="477"/>
      <c r="DJO933" s="477"/>
      <c r="DJP933" s="477"/>
      <c r="DJQ933" s="477"/>
      <c r="DJR933" s="477"/>
      <c r="DJS933" s="477"/>
      <c r="DJT933" s="477"/>
      <c r="DJU933" s="477"/>
      <c r="DJV933" s="477"/>
      <c r="DJW933" s="477"/>
      <c r="DJX933" s="477"/>
      <c r="DJY933" s="477"/>
      <c r="DJZ933" s="477"/>
      <c r="DKA933" s="477"/>
      <c r="DKB933" s="477"/>
      <c r="DKC933" s="477"/>
      <c r="DKD933" s="477"/>
      <c r="DKE933" s="477"/>
      <c r="DKF933" s="477"/>
      <c r="DKG933" s="477"/>
      <c r="DKH933" s="477"/>
      <c r="DKI933" s="477"/>
      <c r="DKJ933" s="477"/>
      <c r="DKK933" s="477"/>
      <c r="DKL933" s="477"/>
      <c r="DKM933" s="477"/>
      <c r="DKN933" s="477"/>
      <c r="DKO933" s="477"/>
      <c r="DKP933" s="477"/>
      <c r="DKQ933" s="477"/>
      <c r="DKR933" s="477"/>
      <c r="DKS933" s="477"/>
      <c r="DKT933" s="477"/>
      <c r="DKU933" s="477"/>
      <c r="DKV933" s="477"/>
      <c r="DKW933" s="477"/>
      <c r="DKX933" s="477"/>
      <c r="DKY933" s="477"/>
      <c r="DKZ933" s="477"/>
      <c r="DLA933" s="477"/>
      <c r="DLB933" s="477"/>
      <c r="DLC933" s="477"/>
      <c r="DLD933" s="477"/>
      <c r="DLE933" s="477"/>
      <c r="DLF933" s="477"/>
      <c r="DLG933" s="477"/>
      <c r="DLH933" s="477"/>
      <c r="DLI933" s="477"/>
      <c r="DLJ933" s="477"/>
      <c r="DLK933" s="477"/>
      <c r="DLL933" s="477"/>
      <c r="DLM933" s="477"/>
      <c r="DLN933" s="477"/>
      <c r="DLO933" s="477"/>
      <c r="DLP933" s="477"/>
      <c r="DLQ933" s="477"/>
      <c r="DLR933" s="477"/>
      <c r="DLS933" s="477"/>
      <c r="DLT933" s="477"/>
      <c r="DLU933" s="477"/>
      <c r="DLV933" s="477"/>
      <c r="DLW933" s="477"/>
      <c r="DLX933" s="477"/>
      <c r="DLY933" s="477"/>
      <c r="DLZ933" s="477"/>
      <c r="DMA933" s="477"/>
      <c r="DMB933" s="477"/>
      <c r="DMC933" s="477"/>
      <c r="DMD933" s="477"/>
      <c r="DME933" s="477"/>
      <c r="DMF933" s="477"/>
      <c r="DMG933" s="477"/>
      <c r="DMH933" s="477"/>
      <c r="DMI933" s="477"/>
      <c r="DMJ933" s="477"/>
      <c r="DMK933" s="477"/>
      <c r="DML933" s="477"/>
      <c r="DMM933" s="477"/>
      <c r="DMN933" s="477"/>
      <c r="DMO933" s="477"/>
      <c r="DMP933" s="477"/>
      <c r="DMQ933" s="477"/>
      <c r="DMR933" s="477"/>
      <c r="DMS933" s="477"/>
      <c r="DMT933" s="477"/>
      <c r="DMU933" s="477"/>
      <c r="DMV933" s="477"/>
      <c r="DMW933" s="477"/>
      <c r="DMX933" s="477"/>
      <c r="DMY933" s="477"/>
      <c r="DMZ933" s="477"/>
      <c r="DNA933" s="477"/>
      <c r="DNB933" s="477"/>
      <c r="DNC933" s="477"/>
      <c r="DND933" s="477"/>
      <c r="DNE933" s="477"/>
      <c r="DNF933" s="477"/>
      <c r="DNG933" s="477"/>
      <c r="DNH933" s="477"/>
      <c r="DNI933" s="477"/>
      <c r="DNJ933" s="477"/>
      <c r="DNK933" s="477"/>
      <c r="DNL933" s="477"/>
      <c r="DNM933" s="477"/>
      <c r="DNN933" s="477"/>
      <c r="DNO933" s="477"/>
      <c r="DNP933" s="477"/>
      <c r="DNQ933" s="477"/>
      <c r="DNR933" s="477"/>
      <c r="DNS933" s="477"/>
      <c r="DNT933" s="477"/>
      <c r="DNU933" s="477"/>
      <c r="DNV933" s="477"/>
      <c r="DNW933" s="477"/>
      <c r="DNX933" s="477"/>
      <c r="DNY933" s="477"/>
      <c r="DNZ933" s="477"/>
      <c r="DOA933" s="477"/>
      <c r="DOB933" s="477"/>
      <c r="DOC933" s="477"/>
      <c r="DOD933" s="477"/>
      <c r="DOE933" s="477"/>
      <c r="DOF933" s="477"/>
      <c r="DOG933" s="477"/>
      <c r="DOH933" s="477"/>
      <c r="DOI933" s="477"/>
      <c r="DOJ933" s="477"/>
      <c r="DOK933" s="477"/>
      <c r="DOL933" s="477"/>
      <c r="DOM933" s="477"/>
      <c r="DON933" s="477"/>
      <c r="DOO933" s="477"/>
      <c r="DOP933" s="477"/>
      <c r="DOQ933" s="477"/>
      <c r="DOR933" s="477"/>
      <c r="DOS933" s="477"/>
      <c r="DOT933" s="477"/>
      <c r="DOU933" s="477"/>
      <c r="DOV933" s="477"/>
      <c r="DOW933" s="477"/>
      <c r="DOX933" s="477"/>
      <c r="DOY933" s="477"/>
      <c r="DOZ933" s="477"/>
      <c r="DPA933" s="477"/>
      <c r="DPB933" s="477"/>
      <c r="DPC933" s="477"/>
      <c r="DPD933" s="477"/>
      <c r="DPE933" s="477"/>
      <c r="DPF933" s="477"/>
      <c r="DPG933" s="477"/>
      <c r="DPH933" s="477"/>
      <c r="DPI933" s="477"/>
      <c r="DPJ933" s="477"/>
      <c r="DPK933" s="477"/>
      <c r="DPL933" s="477"/>
      <c r="DPM933" s="477"/>
      <c r="DPN933" s="477"/>
      <c r="DPO933" s="477"/>
      <c r="DPP933" s="477"/>
      <c r="DPQ933" s="477"/>
      <c r="DPR933" s="477"/>
      <c r="DPS933" s="477"/>
      <c r="DPT933" s="477"/>
      <c r="DPU933" s="477"/>
      <c r="DPV933" s="477"/>
      <c r="DPW933" s="477"/>
      <c r="DPX933" s="477"/>
      <c r="DPY933" s="477"/>
      <c r="DPZ933" s="477"/>
      <c r="DQA933" s="477"/>
      <c r="DQB933" s="477"/>
      <c r="DQC933" s="477"/>
      <c r="DQD933" s="477"/>
      <c r="DQE933" s="477"/>
      <c r="DQF933" s="477"/>
      <c r="DQG933" s="477"/>
      <c r="DQH933" s="477"/>
      <c r="DQI933" s="477"/>
      <c r="DQJ933" s="477"/>
      <c r="DQK933" s="477"/>
      <c r="DQL933" s="477"/>
      <c r="DQM933" s="477"/>
      <c r="DQN933" s="477"/>
      <c r="DQO933" s="477"/>
      <c r="DQP933" s="477"/>
      <c r="DQQ933" s="477"/>
      <c r="DQR933" s="477"/>
      <c r="DQS933" s="477"/>
      <c r="DQT933" s="477"/>
      <c r="DQU933" s="477"/>
      <c r="DQV933" s="477"/>
      <c r="DQW933" s="477"/>
      <c r="DQX933" s="477"/>
      <c r="DQY933" s="477"/>
      <c r="DQZ933" s="477"/>
      <c r="DRA933" s="477"/>
      <c r="DRB933" s="477"/>
      <c r="DRC933" s="477"/>
      <c r="DRD933" s="477"/>
      <c r="DRE933" s="477"/>
      <c r="DRF933" s="477"/>
      <c r="DRG933" s="477"/>
      <c r="DRH933" s="477"/>
      <c r="DRI933" s="477"/>
      <c r="DRJ933" s="477"/>
      <c r="DRK933" s="477"/>
      <c r="DRL933" s="477"/>
      <c r="DRM933" s="477"/>
      <c r="DRN933" s="477"/>
      <c r="DRO933" s="477"/>
      <c r="DRP933" s="477"/>
      <c r="DRQ933" s="477"/>
      <c r="DRR933" s="477"/>
      <c r="DRS933" s="477"/>
      <c r="DRT933" s="477"/>
      <c r="DRU933" s="477"/>
      <c r="DRV933" s="477"/>
      <c r="DRW933" s="477"/>
      <c r="DRX933" s="477"/>
      <c r="DRY933" s="477"/>
      <c r="DRZ933" s="477"/>
      <c r="DSA933" s="477"/>
      <c r="DSB933" s="477"/>
      <c r="DSC933" s="477"/>
      <c r="DSD933" s="477"/>
      <c r="DSE933" s="477"/>
      <c r="DSF933" s="477"/>
      <c r="DSG933" s="477"/>
      <c r="DSH933" s="477"/>
      <c r="DSI933" s="477"/>
      <c r="DSJ933" s="477"/>
      <c r="DSK933" s="477"/>
      <c r="DSL933" s="477"/>
      <c r="DSM933" s="477"/>
      <c r="DSN933" s="477"/>
      <c r="DSO933" s="477"/>
      <c r="DSP933" s="477"/>
      <c r="DSQ933" s="477"/>
      <c r="DSR933" s="477"/>
      <c r="DSS933" s="477"/>
      <c r="DST933" s="477"/>
      <c r="DSU933" s="477"/>
      <c r="DSV933" s="477"/>
      <c r="DSW933" s="477"/>
      <c r="DSX933" s="477"/>
      <c r="DSY933" s="477"/>
      <c r="DSZ933" s="477"/>
      <c r="DTA933" s="477"/>
      <c r="DTB933" s="477"/>
      <c r="DTC933" s="477"/>
      <c r="DTD933" s="477"/>
      <c r="DTE933" s="477"/>
      <c r="DTF933" s="477"/>
      <c r="DTG933" s="477"/>
      <c r="DTH933" s="477"/>
      <c r="DTI933" s="477"/>
      <c r="DTJ933" s="477"/>
      <c r="DTK933" s="477"/>
      <c r="DTL933" s="477"/>
      <c r="DTM933" s="477"/>
      <c r="DTN933" s="477"/>
      <c r="DTO933" s="477"/>
      <c r="DTP933" s="477"/>
      <c r="DTQ933" s="477"/>
      <c r="DTR933" s="477"/>
      <c r="DTS933" s="477"/>
      <c r="DTT933" s="477"/>
      <c r="DTU933" s="477"/>
      <c r="DTV933" s="477"/>
      <c r="DTW933" s="477"/>
      <c r="DTX933" s="477"/>
      <c r="DTY933" s="477"/>
      <c r="DTZ933" s="477"/>
      <c r="DUA933" s="477"/>
      <c r="DUB933" s="477"/>
      <c r="DUC933" s="477"/>
      <c r="DUD933" s="477"/>
      <c r="DUE933" s="477"/>
      <c r="DUF933" s="477"/>
      <c r="DUG933" s="477"/>
      <c r="DUH933" s="477"/>
      <c r="DUI933" s="477"/>
      <c r="DUJ933" s="477"/>
      <c r="DUK933" s="477"/>
      <c r="DUL933" s="477"/>
      <c r="DUM933" s="477"/>
      <c r="DUN933" s="477"/>
      <c r="DUO933" s="477"/>
      <c r="DUP933" s="477"/>
      <c r="DUQ933" s="477"/>
      <c r="DUR933" s="477"/>
      <c r="DUS933" s="477"/>
      <c r="DUT933" s="477"/>
      <c r="DUU933" s="477"/>
      <c r="DUV933" s="477"/>
      <c r="DUW933" s="477"/>
      <c r="DUX933" s="477"/>
      <c r="DUY933" s="477"/>
      <c r="DUZ933" s="477"/>
      <c r="DVA933" s="477"/>
      <c r="DVB933" s="477"/>
      <c r="DVC933" s="477"/>
      <c r="DVD933" s="477"/>
      <c r="DVE933" s="477"/>
      <c r="DVF933" s="477"/>
      <c r="DVG933" s="477"/>
      <c r="DVH933" s="477"/>
      <c r="DVI933" s="477"/>
      <c r="DVJ933" s="477"/>
      <c r="DVK933" s="477"/>
      <c r="DVL933" s="477"/>
      <c r="DVM933" s="477"/>
      <c r="DVN933" s="477"/>
      <c r="DVO933" s="477"/>
      <c r="DVP933" s="477"/>
      <c r="DVQ933" s="477"/>
      <c r="DVR933" s="477"/>
      <c r="DVS933" s="477"/>
      <c r="DVT933" s="477"/>
      <c r="DVU933" s="477"/>
      <c r="DVV933" s="477"/>
      <c r="DVW933" s="477"/>
      <c r="DVX933" s="477"/>
      <c r="DVY933" s="477"/>
      <c r="DVZ933" s="477"/>
      <c r="DWA933" s="477"/>
      <c r="DWB933" s="477"/>
      <c r="DWC933" s="477"/>
      <c r="DWD933" s="477"/>
      <c r="DWE933" s="477"/>
      <c r="DWF933" s="477"/>
      <c r="DWG933" s="477"/>
      <c r="DWH933" s="477"/>
      <c r="DWI933" s="477"/>
      <c r="DWJ933" s="477"/>
      <c r="DWK933" s="477"/>
      <c r="DWL933" s="477"/>
      <c r="DWM933" s="477"/>
      <c r="DWN933" s="477"/>
      <c r="DWO933" s="477"/>
      <c r="DWP933" s="477"/>
      <c r="DWQ933" s="477"/>
      <c r="DWR933" s="477"/>
      <c r="DWS933" s="477"/>
      <c r="DWT933" s="477"/>
      <c r="DWU933" s="477"/>
      <c r="DWV933" s="477"/>
      <c r="DWW933" s="477"/>
      <c r="DWX933" s="477"/>
      <c r="DWY933" s="477"/>
      <c r="DWZ933" s="477"/>
      <c r="DXA933" s="477"/>
      <c r="DXB933" s="477"/>
      <c r="DXC933" s="477"/>
      <c r="DXD933" s="477"/>
      <c r="DXE933" s="477"/>
      <c r="DXF933" s="477"/>
      <c r="DXG933" s="477"/>
      <c r="DXH933" s="477"/>
      <c r="DXI933" s="477"/>
      <c r="DXJ933" s="477"/>
      <c r="DXK933" s="477"/>
      <c r="DXL933" s="477"/>
      <c r="DXM933" s="477"/>
      <c r="DXN933" s="477"/>
      <c r="DXO933" s="477"/>
      <c r="DXP933" s="477"/>
      <c r="DXQ933" s="477"/>
      <c r="DXR933" s="477"/>
      <c r="DXS933" s="477"/>
      <c r="DXT933" s="477"/>
      <c r="DXU933" s="477"/>
      <c r="DXV933" s="477"/>
      <c r="DXW933" s="477"/>
      <c r="DXX933" s="477"/>
      <c r="DXY933" s="477"/>
      <c r="DXZ933" s="477"/>
      <c r="DYA933" s="477"/>
      <c r="DYB933" s="477"/>
      <c r="DYC933" s="477"/>
      <c r="DYD933" s="477"/>
      <c r="DYE933" s="477"/>
      <c r="DYF933" s="477"/>
      <c r="DYG933" s="477"/>
      <c r="DYH933" s="477"/>
      <c r="DYI933" s="477"/>
      <c r="DYJ933" s="477"/>
      <c r="DYK933" s="477"/>
      <c r="DYL933" s="477"/>
      <c r="DYM933" s="477"/>
      <c r="DYN933" s="477"/>
      <c r="DYO933" s="477"/>
      <c r="DYP933" s="477"/>
      <c r="DYQ933" s="477"/>
      <c r="DYR933" s="477"/>
      <c r="DYS933" s="477"/>
      <c r="DYT933" s="477"/>
      <c r="DYU933" s="477"/>
      <c r="DYV933" s="477"/>
      <c r="DYW933" s="477"/>
      <c r="DYX933" s="477"/>
      <c r="DYY933" s="477"/>
      <c r="DYZ933" s="477"/>
      <c r="DZA933" s="477"/>
      <c r="DZB933" s="477"/>
      <c r="DZC933" s="477"/>
      <c r="DZD933" s="477"/>
      <c r="DZE933" s="477"/>
      <c r="DZF933" s="477"/>
      <c r="DZG933" s="477"/>
      <c r="DZH933" s="477"/>
      <c r="DZI933" s="477"/>
      <c r="DZJ933" s="477"/>
      <c r="DZK933" s="477"/>
      <c r="DZL933" s="477"/>
      <c r="DZM933" s="477"/>
      <c r="DZN933" s="477"/>
      <c r="DZO933" s="477"/>
      <c r="DZP933" s="477"/>
      <c r="DZQ933" s="477"/>
      <c r="DZR933" s="477"/>
      <c r="DZS933" s="477"/>
      <c r="DZT933" s="477"/>
      <c r="DZU933" s="477"/>
      <c r="DZV933" s="477"/>
      <c r="DZW933" s="477"/>
      <c r="DZX933" s="477"/>
      <c r="DZY933" s="477"/>
      <c r="DZZ933" s="477"/>
      <c r="EAA933" s="477"/>
      <c r="EAB933" s="477"/>
      <c r="EAC933" s="477"/>
      <c r="EAD933" s="477"/>
      <c r="EAE933" s="477"/>
      <c r="EAF933" s="477"/>
      <c r="EAG933" s="477"/>
      <c r="EAH933" s="477"/>
      <c r="EAI933" s="477"/>
      <c r="EAJ933" s="477"/>
      <c r="EAK933" s="477"/>
      <c r="EAL933" s="477"/>
      <c r="EAM933" s="477"/>
      <c r="EAN933" s="477"/>
      <c r="EAO933" s="477"/>
      <c r="EAP933" s="477"/>
      <c r="EAQ933" s="477"/>
      <c r="EAR933" s="477"/>
      <c r="EAS933" s="477"/>
      <c r="EAT933" s="477"/>
      <c r="EAU933" s="477"/>
      <c r="EAV933" s="477"/>
      <c r="EAW933" s="477"/>
      <c r="EAX933" s="477"/>
      <c r="EAY933" s="477"/>
      <c r="EAZ933" s="477"/>
      <c r="EBA933" s="477"/>
      <c r="EBB933" s="477"/>
      <c r="EBC933" s="477"/>
      <c r="EBD933" s="477"/>
      <c r="EBE933" s="477"/>
      <c r="EBF933" s="477"/>
      <c r="EBG933" s="477"/>
      <c r="EBH933" s="477"/>
      <c r="EBI933" s="477"/>
      <c r="EBJ933" s="477"/>
      <c r="EBK933" s="477"/>
      <c r="EBL933" s="477"/>
      <c r="EBM933" s="477"/>
      <c r="EBN933" s="477"/>
      <c r="EBO933" s="477"/>
      <c r="EBP933" s="477"/>
      <c r="EBQ933" s="477"/>
      <c r="EBR933" s="477"/>
      <c r="EBS933" s="477"/>
      <c r="EBT933" s="477"/>
      <c r="EBU933" s="477"/>
      <c r="EBV933" s="477"/>
      <c r="EBW933" s="477"/>
      <c r="EBX933" s="477"/>
      <c r="EBY933" s="477"/>
      <c r="EBZ933" s="477"/>
      <c r="ECA933" s="477"/>
      <c r="ECB933" s="477"/>
      <c r="ECC933" s="477"/>
      <c r="ECD933" s="477"/>
      <c r="ECE933" s="477"/>
      <c r="ECF933" s="477"/>
      <c r="ECG933" s="477"/>
      <c r="ECH933" s="477"/>
      <c r="ECI933" s="477"/>
      <c r="ECJ933" s="477"/>
      <c r="ECK933" s="477"/>
      <c r="ECL933" s="477"/>
      <c r="ECM933" s="477"/>
      <c r="ECN933" s="477"/>
      <c r="ECO933" s="477"/>
      <c r="ECP933" s="477"/>
      <c r="ECQ933" s="477"/>
      <c r="ECR933" s="477"/>
      <c r="ECS933" s="477"/>
      <c r="ECT933" s="477"/>
      <c r="ECU933" s="477"/>
      <c r="ECV933" s="477"/>
      <c r="ECW933" s="477"/>
      <c r="ECX933" s="477"/>
      <c r="ECY933" s="477"/>
      <c r="ECZ933" s="477"/>
      <c r="EDA933" s="477"/>
      <c r="EDB933" s="477"/>
      <c r="EDC933" s="477"/>
      <c r="EDD933" s="477"/>
      <c r="EDE933" s="477"/>
      <c r="EDF933" s="477"/>
      <c r="EDG933" s="477"/>
      <c r="EDH933" s="477"/>
      <c r="EDI933" s="477"/>
      <c r="EDJ933" s="477"/>
      <c r="EDK933" s="477"/>
      <c r="EDL933" s="477"/>
      <c r="EDM933" s="477"/>
      <c r="EDN933" s="477"/>
      <c r="EDO933" s="477"/>
      <c r="EDP933" s="477"/>
      <c r="EDQ933" s="477"/>
      <c r="EDR933" s="477"/>
      <c r="EDS933" s="477"/>
      <c r="EDT933" s="477"/>
      <c r="EDU933" s="477"/>
      <c r="EDV933" s="477"/>
      <c r="EDW933" s="477"/>
      <c r="EDX933" s="477"/>
      <c r="EDY933" s="477"/>
      <c r="EDZ933" s="477"/>
      <c r="EEA933" s="477"/>
      <c r="EEB933" s="477"/>
      <c r="EEC933" s="477"/>
      <c r="EED933" s="477"/>
      <c r="EEE933" s="477"/>
      <c r="EEF933" s="477"/>
      <c r="EEG933" s="477"/>
      <c r="EEH933" s="477"/>
      <c r="EEI933" s="477"/>
      <c r="EEJ933" s="477"/>
      <c r="EEK933" s="477"/>
      <c r="EEL933" s="477"/>
      <c r="EEM933" s="477"/>
      <c r="EEN933" s="477"/>
      <c r="EEO933" s="477"/>
      <c r="EEP933" s="477"/>
      <c r="EEQ933" s="477"/>
      <c r="EER933" s="477"/>
      <c r="EES933" s="477"/>
      <c r="EET933" s="477"/>
      <c r="EEU933" s="477"/>
      <c r="EEV933" s="477"/>
      <c r="EEW933" s="477"/>
      <c r="EEX933" s="477"/>
      <c r="EEY933" s="477"/>
      <c r="EEZ933" s="477"/>
      <c r="EFA933" s="477"/>
      <c r="EFB933" s="477"/>
      <c r="EFC933" s="477"/>
      <c r="EFD933" s="477"/>
      <c r="EFE933" s="477"/>
      <c r="EFF933" s="477"/>
      <c r="EFG933" s="477"/>
      <c r="EFH933" s="477"/>
      <c r="EFI933" s="477"/>
      <c r="EFJ933" s="477"/>
      <c r="EFK933" s="477"/>
      <c r="EFL933" s="477"/>
      <c r="EFM933" s="477"/>
      <c r="EFN933" s="477"/>
      <c r="EFO933" s="477"/>
      <c r="EFP933" s="477"/>
      <c r="EFQ933" s="477"/>
      <c r="EFR933" s="477"/>
      <c r="EFS933" s="477"/>
      <c r="EFT933" s="477"/>
      <c r="EFU933" s="477"/>
      <c r="EFV933" s="477"/>
      <c r="EFW933" s="477"/>
      <c r="EFX933" s="477"/>
      <c r="EFY933" s="477"/>
      <c r="EFZ933" s="477"/>
      <c r="EGA933" s="477"/>
      <c r="EGB933" s="477"/>
      <c r="EGC933" s="477"/>
      <c r="EGD933" s="477"/>
      <c r="EGE933" s="477"/>
      <c r="EGF933" s="477"/>
      <c r="EGG933" s="477"/>
      <c r="EGH933" s="477"/>
      <c r="EGI933" s="477"/>
      <c r="EGJ933" s="477"/>
      <c r="EGK933" s="477"/>
      <c r="EGL933" s="477"/>
      <c r="EGM933" s="477"/>
      <c r="EGN933" s="477"/>
      <c r="EGO933" s="477"/>
      <c r="EGP933" s="477"/>
      <c r="EGQ933" s="477"/>
      <c r="EGR933" s="477"/>
      <c r="EGS933" s="477"/>
      <c r="EGT933" s="477"/>
      <c r="EGU933" s="477"/>
      <c r="EGV933" s="477"/>
      <c r="EGW933" s="477"/>
      <c r="EGX933" s="477"/>
      <c r="EGY933" s="477"/>
      <c r="EGZ933" s="477"/>
      <c r="EHA933" s="477"/>
      <c r="EHB933" s="477"/>
      <c r="EHC933" s="477"/>
      <c r="EHD933" s="477"/>
      <c r="EHE933" s="477"/>
      <c r="EHF933" s="477"/>
      <c r="EHG933" s="477"/>
      <c r="EHH933" s="477"/>
      <c r="EHI933" s="477"/>
      <c r="EHJ933" s="477"/>
      <c r="EHK933" s="477"/>
      <c r="EHL933" s="477"/>
      <c r="EHM933" s="477"/>
      <c r="EHN933" s="477"/>
      <c r="EHO933" s="477"/>
      <c r="EHP933" s="477"/>
      <c r="EHQ933" s="477"/>
      <c r="EHR933" s="477"/>
      <c r="EHS933" s="477"/>
      <c r="EHT933" s="477"/>
      <c r="EHU933" s="477"/>
      <c r="EHV933" s="477"/>
      <c r="EHW933" s="477"/>
      <c r="EHX933" s="477"/>
      <c r="EHY933" s="477"/>
      <c r="EHZ933" s="477"/>
      <c r="EIA933" s="477"/>
      <c r="EIB933" s="477"/>
      <c r="EIC933" s="477"/>
      <c r="EID933" s="477"/>
      <c r="EIE933" s="477"/>
      <c r="EIF933" s="477"/>
      <c r="EIG933" s="477"/>
      <c r="EIH933" s="477"/>
      <c r="EII933" s="477"/>
      <c r="EIJ933" s="477"/>
      <c r="EIK933" s="477"/>
      <c r="EIL933" s="477"/>
      <c r="EIM933" s="477"/>
      <c r="EIN933" s="477"/>
      <c r="EIO933" s="477"/>
      <c r="EIP933" s="477"/>
      <c r="EIQ933" s="477"/>
      <c r="EIR933" s="477"/>
      <c r="EIS933" s="477"/>
      <c r="EIT933" s="477"/>
      <c r="EIU933" s="477"/>
      <c r="EIV933" s="477"/>
      <c r="EIW933" s="477"/>
      <c r="EIX933" s="477"/>
      <c r="EIY933" s="477"/>
      <c r="EIZ933" s="477"/>
      <c r="EJA933" s="477"/>
      <c r="EJB933" s="477"/>
      <c r="EJC933" s="477"/>
      <c r="EJD933" s="477"/>
      <c r="EJE933" s="477"/>
      <c r="EJF933" s="477"/>
      <c r="EJG933" s="477"/>
      <c r="EJH933" s="477"/>
      <c r="EJI933" s="477"/>
      <c r="EJJ933" s="477"/>
      <c r="EJK933" s="477"/>
      <c r="EJL933" s="477"/>
      <c r="EJM933" s="477"/>
      <c r="EJN933" s="477"/>
      <c r="EJO933" s="477"/>
      <c r="EJP933" s="477"/>
      <c r="EJQ933" s="477"/>
      <c r="EJR933" s="477"/>
      <c r="EJS933" s="477"/>
      <c r="EJT933" s="477"/>
      <c r="EJU933" s="477"/>
      <c r="EJV933" s="477"/>
      <c r="EJW933" s="477"/>
      <c r="EJX933" s="477"/>
      <c r="EJY933" s="477"/>
      <c r="EJZ933" s="477"/>
      <c r="EKA933" s="477"/>
      <c r="EKB933" s="477"/>
      <c r="EKC933" s="477"/>
      <c r="EKD933" s="477"/>
      <c r="EKE933" s="477"/>
      <c r="EKF933" s="477"/>
      <c r="EKG933" s="477"/>
      <c r="EKH933" s="477"/>
      <c r="EKI933" s="477"/>
      <c r="EKJ933" s="477"/>
      <c r="EKK933" s="477"/>
      <c r="EKL933" s="477"/>
      <c r="EKM933" s="477"/>
      <c r="EKN933" s="477"/>
      <c r="EKO933" s="477"/>
      <c r="EKP933" s="477"/>
      <c r="EKQ933" s="477"/>
      <c r="EKR933" s="477"/>
      <c r="EKS933" s="477"/>
      <c r="EKT933" s="477"/>
      <c r="EKU933" s="477"/>
      <c r="EKV933" s="477"/>
      <c r="EKW933" s="477"/>
      <c r="EKX933" s="477"/>
      <c r="EKY933" s="477"/>
      <c r="EKZ933" s="477"/>
      <c r="ELA933" s="477"/>
      <c r="ELB933" s="477"/>
      <c r="ELC933" s="477"/>
      <c r="ELD933" s="477"/>
      <c r="ELE933" s="477"/>
      <c r="ELF933" s="477"/>
      <c r="ELG933" s="477"/>
      <c r="ELH933" s="477"/>
      <c r="ELI933" s="477"/>
      <c r="ELJ933" s="477"/>
      <c r="ELK933" s="477"/>
      <c r="ELL933" s="477"/>
      <c r="ELM933" s="477"/>
      <c r="ELN933" s="477"/>
      <c r="ELO933" s="477"/>
      <c r="ELP933" s="477"/>
      <c r="ELQ933" s="477"/>
      <c r="ELR933" s="477"/>
      <c r="ELS933" s="477"/>
      <c r="ELT933" s="477"/>
      <c r="ELU933" s="477"/>
      <c r="ELV933" s="477"/>
      <c r="ELW933" s="477"/>
      <c r="ELX933" s="477"/>
      <c r="ELY933" s="477"/>
      <c r="ELZ933" s="477"/>
      <c r="EMA933" s="477"/>
      <c r="EMB933" s="477"/>
      <c r="EMC933" s="477"/>
      <c r="EMD933" s="477"/>
      <c r="EME933" s="477"/>
      <c r="EMF933" s="477"/>
      <c r="EMG933" s="477"/>
      <c r="EMH933" s="477"/>
      <c r="EMI933" s="477"/>
      <c r="EMJ933" s="477"/>
      <c r="EMK933" s="477"/>
      <c r="EML933" s="477"/>
      <c r="EMM933" s="477"/>
      <c r="EMN933" s="477"/>
      <c r="EMO933" s="477"/>
      <c r="EMP933" s="477"/>
      <c r="EMQ933" s="477"/>
      <c r="EMR933" s="477"/>
      <c r="EMS933" s="477"/>
      <c r="EMT933" s="477"/>
      <c r="EMU933" s="477"/>
      <c r="EMV933" s="477"/>
      <c r="EMW933" s="477"/>
      <c r="EMX933" s="477"/>
      <c r="EMY933" s="477"/>
      <c r="EMZ933" s="477"/>
      <c r="ENA933" s="477"/>
      <c r="ENB933" s="477"/>
      <c r="ENC933" s="477"/>
      <c r="END933" s="477"/>
      <c r="ENE933" s="477"/>
      <c r="ENF933" s="477"/>
      <c r="ENG933" s="477"/>
      <c r="ENH933" s="477"/>
      <c r="ENI933" s="477"/>
      <c r="ENJ933" s="477"/>
      <c r="ENK933" s="477"/>
      <c r="ENL933" s="477"/>
      <c r="ENM933" s="477"/>
      <c r="ENN933" s="477"/>
      <c r="ENO933" s="477"/>
      <c r="ENP933" s="477"/>
      <c r="ENQ933" s="477"/>
      <c r="ENR933" s="477"/>
      <c r="ENS933" s="477"/>
      <c r="ENT933" s="477"/>
      <c r="ENU933" s="477"/>
      <c r="ENV933" s="477"/>
      <c r="ENW933" s="477"/>
      <c r="ENX933" s="477"/>
      <c r="ENY933" s="477"/>
      <c r="ENZ933" s="477"/>
      <c r="EOA933" s="477"/>
      <c r="EOB933" s="477"/>
      <c r="EOC933" s="477"/>
      <c r="EOD933" s="477"/>
      <c r="EOE933" s="477"/>
      <c r="EOF933" s="477"/>
      <c r="EOG933" s="477"/>
      <c r="EOH933" s="477"/>
      <c r="EOI933" s="477"/>
      <c r="EOJ933" s="477"/>
      <c r="EOK933" s="477"/>
      <c r="EOL933" s="477"/>
      <c r="EOM933" s="477"/>
      <c r="EON933" s="477"/>
      <c r="EOO933" s="477"/>
      <c r="EOP933" s="477"/>
      <c r="EOQ933" s="477"/>
      <c r="EOR933" s="477"/>
      <c r="EOS933" s="477"/>
      <c r="EOT933" s="477"/>
      <c r="EOU933" s="477"/>
      <c r="EOV933" s="477"/>
      <c r="EOW933" s="477"/>
      <c r="EOX933" s="477"/>
      <c r="EOY933" s="477"/>
      <c r="EOZ933" s="477"/>
      <c r="EPA933" s="477"/>
      <c r="EPB933" s="477"/>
      <c r="EPC933" s="477"/>
      <c r="EPD933" s="477"/>
      <c r="EPE933" s="477"/>
      <c r="EPF933" s="477"/>
      <c r="EPG933" s="477"/>
      <c r="EPH933" s="477"/>
      <c r="EPI933" s="477"/>
      <c r="EPJ933" s="477"/>
      <c r="EPK933" s="477"/>
      <c r="EPL933" s="477"/>
      <c r="EPM933" s="477"/>
      <c r="EPN933" s="477"/>
      <c r="EPO933" s="477"/>
      <c r="EPP933" s="477"/>
      <c r="EPQ933" s="477"/>
      <c r="EPR933" s="477"/>
      <c r="EPS933" s="477"/>
      <c r="EPT933" s="477"/>
      <c r="EPU933" s="477"/>
      <c r="EPV933" s="477"/>
      <c r="EPW933" s="477"/>
      <c r="EPX933" s="477"/>
      <c r="EPY933" s="477"/>
      <c r="EPZ933" s="477"/>
      <c r="EQA933" s="477"/>
      <c r="EQB933" s="477"/>
      <c r="EQC933" s="477"/>
      <c r="EQD933" s="477"/>
      <c r="EQE933" s="477"/>
      <c r="EQF933" s="477"/>
      <c r="EQG933" s="477"/>
      <c r="EQH933" s="477"/>
      <c r="EQI933" s="477"/>
      <c r="EQJ933" s="477"/>
      <c r="EQK933" s="477"/>
      <c r="EQL933" s="477"/>
      <c r="EQM933" s="477"/>
      <c r="EQN933" s="477"/>
      <c r="EQO933" s="477"/>
      <c r="EQP933" s="477"/>
      <c r="EQQ933" s="477"/>
      <c r="EQR933" s="477"/>
      <c r="EQS933" s="477"/>
      <c r="EQT933" s="477"/>
      <c r="EQU933" s="477"/>
      <c r="EQV933" s="477"/>
      <c r="EQW933" s="477"/>
      <c r="EQX933" s="477"/>
      <c r="EQY933" s="477"/>
      <c r="EQZ933" s="477"/>
      <c r="ERA933" s="477"/>
      <c r="ERB933" s="477"/>
      <c r="ERC933" s="477"/>
      <c r="ERD933" s="477"/>
      <c r="ERE933" s="477"/>
      <c r="ERF933" s="477"/>
      <c r="ERG933" s="477"/>
      <c r="ERH933" s="477"/>
      <c r="ERI933" s="477"/>
      <c r="ERJ933" s="477"/>
      <c r="ERK933" s="477"/>
      <c r="ERL933" s="477"/>
      <c r="ERM933" s="477"/>
      <c r="ERN933" s="477"/>
      <c r="ERO933" s="477"/>
      <c r="ERP933" s="477"/>
      <c r="ERQ933" s="477"/>
      <c r="ERR933" s="477"/>
      <c r="ERS933" s="477"/>
      <c r="ERT933" s="477"/>
      <c r="ERU933" s="477"/>
      <c r="ERV933" s="477"/>
      <c r="ERW933" s="477"/>
      <c r="ERX933" s="477"/>
      <c r="ERY933" s="477"/>
      <c r="ERZ933" s="477"/>
      <c r="ESA933" s="477"/>
      <c r="ESB933" s="477"/>
      <c r="ESC933" s="477"/>
      <c r="ESD933" s="477"/>
      <c r="ESE933" s="477"/>
      <c r="ESF933" s="477"/>
      <c r="ESG933" s="477"/>
      <c r="ESH933" s="477"/>
      <c r="ESI933" s="477"/>
      <c r="ESJ933" s="477"/>
      <c r="ESK933" s="477"/>
      <c r="ESL933" s="477"/>
      <c r="ESM933" s="477"/>
      <c r="ESN933" s="477"/>
      <c r="ESO933" s="477"/>
      <c r="ESP933" s="477"/>
      <c r="ESQ933" s="477"/>
      <c r="ESR933" s="477"/>
      <c r="ESS933" s="477"/>
      <c r="EST933" s="477"/>
      <c r="ESU933" s="477"/>
      <c r="ESV933" s="477"/>
      <c r="ESW933" s="477"/>
      <c r="ESX933" s="477"/>
      <c r="ESY933" s="477"/>
      <c r="ESZ933" s="477"/>
      <c r="ETA933" s="477"/>
      <c r="ETB933" s="477"/>
      <c r="ETC933" s="477"/>
      <c r="ETD933" s="477"/>
      <c r="ETE933" s="477"/>
      <c r="ETF933" s="477"/>
      <c r="ETG933" s="477"/>
      <c r="ETH933" s="477"/>
      <c r="ETI933" s="477"/>
      <c r="ETJ933" s="477"/>
      <c r="ETK933" s="477"/>
      <c r="ETL933" s="477"/>
      <c r="ETM933" s="477"/>
      <c r="ETN933" s="477"/>
      <c r="ETO933" s="477"/>
      <c r="ETP933" s="477"/>
      <c r="ETQ933" s="477"/>
      <c r="ETR933" s="477"/>
      <c r="ETS933" s="477"/>
      <c r="ETT933" s="477"/>
      <c r="ETU933" s="477"/>
      <c r="ETV933" s="477"/>
      <c r="ETW933" s="477"/>
      <c r="ETX933" s="477"/>
      <c r="ETY933" s="477"/>
      <c r="ETZ933" s="477"/>
      <c r="EUA933" s="477"/>
      <c r="EUB933" s="477"/>
      <c r="EUC933" s="477"/>
      <c r="EUD933" s="477"/>
      <c r="EUE933" s="477"/>
      <c r="EUF933" s="477"/>
      <c r="EUG933" s="477"/>
      <c r="EUH933" s="477"/>
      <c r="EUI933" s="477"/>
      <c r="EUJ933" s="477"/>
      <c r="EUK933" s="477"/>
      <c r="EUL933" s="477"/>
      <c r="EUM933" s="477"/>
      <c r="EUN933" s="477"/>
      <c r="EUO933" s="477"/>
      <c r="EUP933" s="477"/>
      <c r="EUQ933" s="477"/>
      <c r="EUR933" s="477"/>
      <c r="EUS933" s="477"/>
      <c r="EUT933" s="477"/>
      <c r="EUU933" s="477"/>
      <c r="EUV933" s="477"/>
      <c r="EUW933" s="477"/>
      <c r="EUX933" s="477"/>
      <c r="EUY933" s="477"/>
      <c r="EUZ933" s="477"/>
      <c r="EVA933" s="477"/>
      <c r="EVB933" s="477"/>
      <c r="EVC933" s="477"/>
      <c r="EVD933" s="477"/>
      <c r="EVE933" s="477"/>
      <c r="EVF933" s="477"/>
      <c r="EVG933" s="477"/>
      <c r="EVH933" s="477"/>
      <c r="EVI933" s="477"/>
      <c r="EVJ933" s="477"/>
      <c r="EVK933" s="477"/>
      <c r="EVL933" s="477"/>
      <c r="EVM933" s="477"/>
      <c r="EVN933" s="477"/>
      <c r="EVO933" s="477"/>
      <c r="EVP933" s="477"/>
      <c r="EVQ933" s="477"/>
      <c r="EVR933" s="477"/>
      <c r="EVS933" s="477"/>
      <c r="EVT933" s="477"/>
      <c r="EVU933" s="477"/>
      <c r="EVV933" s="477"/>
      <c r="EVW933" s="477"/>
      <c r="EVX933" s="477"/>
      <c r="EVY933" s="477"/>
      <c r="EVZ933" s="477"/>
      <c r="EWA933" s="477"/>
      <c r="EWB933" s="477"/>
      <c r="EWC933" s="477"/>
      <c r="EWD933" s="477"/>
      <c r="EWE933" s="477"/>
      <c r="EWF933" s="477"/>
      <c r="EWG933" s="477"/>
      <c r="EWH933" s="477"/>
      <c r="EWI933" s="477"/>
      <c r="EWJ933" s="477"/>
      <c r="EWK933" s="477"/>
      <c r="EWL933" s="477"/>
      <c r="EWM933" s="477"/>
      <c r="EWN933" s="477"/>
      <c r="EWO933" s="477"/>
      <c r="EWP933" s="477"/>
      <c r="EWQ933" s="477"/>
      <c r="EWR933" s="477"/>
      <c r="EWS933" s="477"/>
      <c r="EWT933" s="477"/>
      <c r="EWU933" s="477"/>
      <c r="EWV933" s="477"/>
      <c r="EWW933" s="477"/>
      <c r="EWX933" s="477"/>
      <c r="EWY933" s="477"/>
      <c r="EWZ933" s="477"/>
      <c r="EXA933" s="477"/>
      <c r="EXB933" s="477"/>
      <c r="EXC933" s="477"/>
      <c r="EXD933" s="477"/>
      <c r="EXE933" s="477"/>
      <c r="EXF933" s="477"/>
      <c r="EXG933" s="477"/>
      <c r="EXH933" s="477"/>
      <c r="EXI933" s="477"/>
      <c r="EXJ933" s="477"/>
      <c r="EXK933" s="477"/>
      <c r="EXL933" s="477"/>
      <c r="EXM933" s="477"/>
      <c r="EXN933" s="477"/>
      <c r="EXO933" s="477"/>
      <c r="EXP933" s="477"/>
      <c r="EXQ933" s="477"/>
      <c r="EXR933" s="477"/>
      <c r="EXS933" s="477"/>
      <c r="EXT933" s="477"/>
      <c r="EXU933" s="477"/>
      <c r="EXV933" s="477"/>
      <c r="EXW933" s="477"/>
      <c r="EXX933" s="477"/>
      <c r="EXY933" s="477"/>
      <c r="EXZ933" s="477"/>
      <c r="EYA933" s="477"/>
      <c r="EYB933" s="477"/>
      <c r="EYC933" s="477"/>
      <c r="EYD933" s="477"/>
      <c r="EYE933" s="477"/>
      <c r="EYF933" s="477"/>
      <c r="EYG933" s="477"/>
      <c r="EYH933" s="477"/>
      <c r="EYI933" s="477"/>
      <c r="EYJ933" s="477"/>
      <c r="EYK933" s="477"/>
      <c r="EYL933" s="477"/>
      <c r="EYM933" s="477"/>
      <c r="EYN933" s="477"/>
      <c r="EYO933" s="477"/>
      <c r="EYP933" s="477"/>
      <c r="EYQ933" s="477"/>
      <c r="EYR933" s="477"/>
      <c r="EYS933" s="477"/>
      <c r="EYT933" s="477"/>
      <c r="EYU933" s="477"/>
      <c r="EYV933" s="477"/>
      <c r="EYW933" s="477"/>
      <c r="EYX933" s="477"/>
      <c r="EYY933" s="477"/>
      <c r="EYZ933" s="477"/>
      <c r="EZA933" s="477"/>
      <c r="EZB933" s="477"/>
      <c r="EZC933" s="477"/>
      <c r="EZD933" s="477"/>
      <c r="EZE933" s="477"/>
      <c r="EZF933" s="477"/>
      <c r="EZG933" s="477"/>
      <c r="EZH933" s="477"/>
      <c r="EZI933" s="477"/>
      <c r="EZJ933" s="477"/>
      <c r="EZK933" s="477"/>
      <c r="EZL933" s="477"/>
      <c r="EZM933" s="477"/>
      <c r="EZN933" s="477"/>
      <c r="EZO933" s="477"/>
      <c r="EZP933" s="477"/>
      <c r="EZQ933" s="477"/>
      <c r="EZR933" s="477"/>
      <c r="EZS933" s="477"/>
      <c r="EZT933" s="477"/>
      <c r="EZU933" s="477"/>
      <c r="EZV933" s="477"/>
      <c r="EZW933" s="477"/>
      <c r="EZX933" s="477"/>
      <c r="EZY933" s="477"/>
      <c r="EZZ933" s="477"/>
      <c r="FAA933" s="477"/>
      <c r="FAB933" s="477"/>
      <c r="FAC933" s="477"/>
      <c r="FAD933" s="477"/>
      <c r="FAE933" s="477"/>
      <c r="FAF933" s="477"/>
      <c r="FAG933" s="477"/>
      <c r="FAH933" s="477"/>
      <c r="FAI933" s="477"/>
      <c r="FAJ933" s="477"/>
      <c r="FAK933" s="477"/>
      <c r="FAL933" s="477"/>
      <c r="FAM933" s="477"/>
      <c r="FAN933" s="477"/>
      <c r="FAO933" s="477"/>
      <c r="FAP933" s="477"/>
      <c r="FAQ933" s="477"/>
      <c r="FAR933" s="477"/>
      <c r="FAS933" s="477"/>
      <c r="FAT933" s="477"/>
      <c r="FAU933" s="477"/>
      <c r="FAV933" s="477"/>
      <c r="FAW933" s="477"/>
      <c r="FAX933" s="477"/>
      <c r="FAY933" s="477"/>
      <c r="FAZ933" s="477"/>
      <c r="FBA933" s="477"/>
      <c r="FBB933" s="477"/>
      <c r="FBC933" s="477"/>
      <c r="FBD933" s="477"/>
      <c r="FBE933" s="477"/>
      <c r="FBF933" s="477"/>
      <c r="FBG933" s="477"/>
      <c r="FBH933" s="477"/>
      <c r="FBI933" s="477"/>
      <c r="FBJ933" s="477"/>
      <c r="FBK933" s="477"/>
      <c r="FBL933" s="477"/>
      <c r="FBM933" s="477"/>
      <c r="FBN933" s="477"/>
      <c r="FBO933" s="477"/>
      <c r="FBP933" s="477"/>
      <c r="FBQ933" s="477"/>
      <c r="FBR933" s="477"/>
      <c r="FBS933" s="477"/>
      <c r="FBT933" s="477"/>
      <c r="FBU933" s="477"/>
      <c r="FBV933" s="477"/>
      <c r="FBW933" s="477"/>
      <c r="FBX933" s="477"/>
      <c r="FBY933" s="477"/>
      <c r="FBZ933" s="477"/>
      <c r="FCA933" s="477"/>
      <c r="FCB933" s="477"/>
      <c r="FCC933" s="477"/>
      <c r="FCD933" s="477"/>
      <c r="FCE933" s="477"/>
      <c r="FCF933" s="477"/>
      <c r="FCG933" s="477"/>
      <c r="FCH933" s="477"/>
      <c r="FCI933" s="477"/>
      <c r="FCJ933" s="477"/>
      <c r="FCK933" s="477"/>
      <c r="FCL933" s="477"/>
      <c r="FCM933" s="477"/>
      <c r="FCN933" s="477"/>
      <c r="FCO933" s="477"/>
      <c r="FCP933" s="477"/>
      <c r="FCQ933" s="477"/>
      <c r="FCR933" s="477"/>
      <c r="FCS933" s="477"/>
      <c r="FCT933" s="477"/>
      <c r="FCU933" s="477"/>
      <c r="FCV933" s="477"/>
      <c r="FCW933" s="477"/>
      <c r="FCX933" s="477"/>
      <c r="FCY933" s="477"/>
      <c r="FCZ933" s="477"/>
      <c r="FDA933" s="477"/>
      <c r="FDB933" s="477"/>
      <c r="FDC933" s="477"/>
      <c r="FDD933" s="477"/>
      <c r="FDE933" s="477"/>
      <c r="FDF933" s="477"/>
      <c r="FDG933" s="477"/>
      <c r="FDH933" s="477"/>
      <c r="FDI933" s="477"/>
      <c r="FDJ933" s="477"/>
      <c r="FDK933" s="477"/>
      <c r="FDL933" s="477"/>
      <c r="FDM933" s="477"/>
      <c r="FDN933" s="477"/>
      <c r="FDO933" s="477"/>
      <c r="FDP933" s="477"/>
      <c r="FDQ933" s="477"/>
      <c r="FDR933" s="477"/>
      <c r="FDS933" s="477"/>
      <c r="FDT933" s="477"/>
      <c r="FDU933" s="477"/>
      <c r="FDV933" s="477"/>
      <c r="FDW933" s="477"/>
      <c r="FDX933" s="477"/>
      <c r="FDY933" s="477"/>
      <c r="FDZ933" s="477"/>
      <c r="FEA933" s="477"/>
      <c r="FEB933" s="477"/>
      <c r="FEC933" s="477"/>
      <c r="FED933" s="477"/>
      <c r="FEE933" s="477"/>
      <c r="FEF933" s="477"/>
      <c r="FEG933" s="477"/>
      <c r="FEH933" s="477"/>
      <c r="FEI933" s="477"/>
      <c r="FEJ933" s="477"/>
      <c r="FEK933" s="477"/>
      <c r="FEL933" s="477"/>
      <c r="FEM933" s="477"/>
      <c r="FEN933" s="477"/>
      <c r="FEO933" s="477"/>
      <c r="FEP933" s="477"/>
      <c r="FEQ933" s="477"/>
      <c r="FER933" s="477"/>
      <c r="FES933" s="477"/>
      <c r="FET933" s="477"/>
      <c r="FEU933" s="477"/>
      <c r="FEV933" s="477"/>
      <c r="FEW933" s="477"/>
      <c r="FEX933" s="477"/>
      <c r="FEY933" s="477"/>
      <c r="FEZ933" s="477"/>
      <c r="FFA933" s="477"/>
      <c r="FFB933" s="477"/>
      <c r="FFC933" s="477"/>
      <c r="FFD933" s="477"/>
      <c r="FFE933" s="477"/>
      <c r="FFF933" s="477"/>
      <c r="FFG933" s="477"/>
      <c r="FFH933" s="477"/>
      <c r="FFI933" s="477"/>
      <c r="FFJ933" s="477"/>
      <c r="FFK933" s="477"/>
      <c r="FFL933" s="477"/>
      <c r="FFM933" s="477"/>
      <c r="FFN933" s="477"/>
      <c r="FFO933" s="477"/>
      <c r="FFP933" s="477"/>
      <c r="FFQ933" s="477"/>
      <c r="FFR933" s="477"/>
      <c r="FFS933" s="477"/>
      <c r="FFT933" s="477"/>
      <c r="FFU933" s="477"/>
      <c r="FFV933" s="477"/>
      <c r="FFW933" s="477"/>
      <c r="FFX933" s="477"/>
      <c r="FFY933" s="477"/>
      <c r="FFZ933" s="477"/>
      <c r="FGA933" s="477"/>
      <c r="FGB933" s="477"/>
      <c r="FGC933" s="477"/>
      <c r="FGD933" s="477"/>
      <c r="FGE933" s="477"/>
      <c r="FGF933" s="477"/>
      <c r="FGG933" s="477"/>
      <c r="FGH933" s="477"/>
      <c r="FGI933" s="477"/>
      <c r="FGJ933" s="477"/>
      <c r="FGK933" s="477"/>
      <c r="FGL933" s="477"/>
      <c r="FGM933" s="477"/>
      <c r="FGN933" s="477"/>
      <c r="FGO933" s="477"/>
      <c r="FGP933" s="477"/>
      <c r="FGQ933" s="477"/>
      <c r="FGR933" s="477"/>
      <c r="FGS933" s="477"/>
      <c r="FGT933" s="477"/>
      <c r="FGU933" s="477"/>
      <c r="FGV933" s="477"/>
      <c r="FGW933" s="477"/>
      <c r="FGX933" s="477"/>
      <c r="FGY933" s="477"/>
      <c r="FGZ933" s="477"/>
      <c r="FHA933" s="477"/>
      <c r="FHB933" s="477"/>
      <c r="FHC933" s="477"/>
      <c r="FHD933" s="477"/>
      <c r="FHE933" s="477"/>
      <c r="FHF933" s="477"/>
      <c r="FHG933" s="477"/>
      <c r="FHH933" s="477"/>
      <c r="FHI933" s="477"/>
      <c r="FHJ933" s="477"/>
      <c r="FHK933" s="477"/>
      <c r="FHL933" s="477"/>
      <c r="FHM933" s="477"/>
      <c r="FHN933" s="477"/>
      <c r="FHO933" s="477"/>
      <c r="FHP933" s="477"/>
      <c r="FHQ933" s="477"/>
      <c r="FHR933" s="477"/>
      <c r="FHS933" s="477"/>
      <c r="FHT933" s="477"/>
      <c r="FHU933" s="477"/>
      <c r="FHV933" s="477"/>
      <c r="FHW933" s="477"/>
      <c r="FHX933" s="477"/>
      <c r="FHY933" s="477"/>
      <c r="FHZ933" s="477"/>
      <c r="FIA933" s="477"/>
      <c r="FIB933" s="477"/>
      <c r="FIC933" s="477"/>
      <c r="FID933" s="477"/>
      <c r="FIE933" s="477"/>
      <c r="FIF933" s="477"/>
      <c r="FIG933" s="477"/>
      <c r="FIH933" s="477"/>
      <c r="FII933" s="477"/>
      <c r="FIJ933" s="477"/>
      <c r="FIK933" s="477"/>
      <c r="FIL933" s="477"/>
      <c r="FIM933" s="477"/>
      <c r="FIN933" s="477"/>
      <c r="FIO933" s="477"/>
      <c r="FIP933" s="477"/>
      <c r="FIQ933" s="477"/>
      <c r="FIR933" s="477"/>
      <c r="FIS933" s="477"/>
      <c r="FIT933" s="477"/>
      <c r="FIU933" s="477"/>
      <c r="FIV933" s="477"/>
      <c r="FIW933" s="477"/>
      <c r="FIX933" s="477"/>
      <c r="FIY933" s="477"/>
      <c r="FIZ933" s="477"/>
      <c r="FJA933" s="477"/>
      <c r="FJB933" s="477"/>
      <c r="FJC933" s="477"/>
      <c r="FJD933" s="477"/>
      <c r="FJE933" s="477"/>
      <c r="FJF933" s="477"/>
      <c r="FJG933" s="477"/>
      <c r="FJH933" s="477"/>
      <c r="FJI933" s="477"/>
      <c r="FJJ933" s="477"/>
      <c r="FJK933" s="477"/>
      <c r="FJL933" s="477"/>
      <c r="FJM933" s="477"/>
      <c r="FJN933" s="477"/>
      <c r="FJO933" s="477"/>
      <c r="FJP933" s="477"/>
      <c r="FJQ933" s="477"/>
      <c r="FJR933" s="477"/>
      <c r="FJS933" s="477"/>
      <c r="FJT933" s="477"/>
      <c r="FJU933" s="477"/>
      <c r="FJV933" s="477"/>
      <c r="FJW933" s="477"/>
      <c r="FJX933" s="477"/>
      <c r="FJY933" s="477"/>
      <c r="FJZ933" s="477"/>
      <c r="FKA933" s="477"/>
      <c r="FKB933" s="477"/>
      <c r="FKC933" s="477"/>
      <c r="FKD933" s="477"/>
      <c r="FKE933" s="477"/>
      <c r="FKF933" s="477"/>
      <c r="FKG933" s="477"/>
      <c r="FKH933" s="477"/>
      <c r="FKI933" s="477"/>
      <c r="FKJ933" s="477"/>
      <c r="FKK933" s="477"/>
      <c r="FKL933" s="477"/>
      <c r="FKM933" s="477"/>
      <c r="FKN933" s="477"/>
      <c r="FKO933" s="477"/>
      <c r="FKP933" s="477"/>
      <c r="FKQ933" s="477"/>
      <c r="FKR933" s="477"/>
      <c r="FKS933" s="477"/>
      <c r="FKT933" s="477"/>
      <c r="FKU933" s="477"/>
      <c r="FKV933" s="477"/>
      <c r="FKW933" s="477"/>
      <c r="FKX933" s="477"/>
      <c r="FKY933" s="477"/>
      <c r="FKZ933" s="477"/>
      <c r="FLA933" s="477"/>
      <c r="FLB933" s="477"/>
      <c r="FLC933" s="477"/>
      <c r="FLD933" s="477"/>
      <c r="FLE933" s="477"/>
      <c r="FLF933" s="477"/>
      <c r="FLG933" s="477"/>
      <c r="FLH933" s="477"/>
      <c r="FLI933" s="477"/>
      <c r="FLJ933" s="477"/>
      <c r="FLK933" s="477"/>
      <c r="FLL933" s="477"/>
      <c r="FLM933" s="477"/>
      <c r="FLN933" s="477"/>
      <c r="FLO933" s="477"/>
      <c r="FLP933" s="477"/>
      <c r="FLQ933" s="477"/>
      <c r="FLR933" s="477"/>
      <c r="FLS933" s="477"/>
      <c r="FLT933" s="477"/>
      <c r="FLU933" s="477"/>
      <c r="FLV933" s="477"/>
      <c r="FLW933" s="477"/>
      <c r="FLX933" s="477"/>
      <c r="FLY933" s="477"/>
      <c r="FLZ933" s="477"/>
      <c r="FMA933" s="477"/>
      <c r="FMB933" s="477"/>
      <c r="FMC933" s="477"/>
      <c r="FMD933" s="477"/>
      <c r="FME933" s="477"/>
      <c r="FMF933" s="477"/>
      <c r="FMG933" s="477"/>
      <c r="FMH933" s="477"/>
      <c r="FMI933" s="477"/>
      <c r="FMJ933" s="477"/>
      <c r="FMK933" s="477"/>
      <c r="FML933" s="477"/>
      <c r="FMM933" s="477"/>
      <c r="FMN933" s="477"/>
      <c r="FMO933" s="477"/>
      <c r="FMP933" s="477"/>
      <c r="FMQ933" s="477"/>
      <c r="FMR933" s="477"/>
      <c r="FMS933" s="477"/>
      <c r="FMT933" s="477"/>
      <c r="FMU933" s="477"/>
      <c r="FMV933" s="477"/>
      <c r="FMW933" s="477"/>
      <c r="FMX933" s="477"/>
      <c r="FMY933" s="477"/>
      <c r="FMZ933" s="477"/>
      <c r="FNA933" s="477"/>
      <c r="FNB933" s="477"/>
      <c r="FNC933" s="477"/>
      <c r="FND933" s="477"/>
      <c r="FNE933" s="477"/>
      <c r="FNF933" s="477"/>
      <c r="FNG933" s="477"/>
      <c r="FNH933" s="477"/>
      <c r="FNI933" s="477"/>
      <c r="FNJ933" s="477"/>
      <c r="FNK933" s="477"/>
      <c r="FNL933" s="477"/>
      <c r="FNM933" s="477"/>
      <c r="FNN933" s="477"/>
      <c r="FNO933" s="477"/>
      <c r="FNP933" s="477"/>
      <c r="FNQ933" s="477"/>
      <c r="FNR933" s="477"/>
      <c r="FNS933" s="477"/>
      <c r="FNT933" s="477"/>
      <c r="FNU933" s="477"/>
      <c r="FNV933" s="477"/>
      <c r="FNW933" s="477"/>
      <c r="FNX933" s="477"/>
      <c r="FNY933" s="477"/>
      <c r="FNZ933" s="477"/>
      <c r="FOA933" s="477"/>
      <c r="FOB933" s="477"/>
      <c r="FOC933" s="477"/>
      <c r="FOD933" s="477"/>
      <c r="FOE933" s="477"/>
      <c r="FOF933" s="477"/>
      <c r="FOG933" s="477"/>
      <c r="FOH933" s="477"/>
      <c r="FOI933" s="477"/>
      <c r="FOJ933" s="477"/>
      <c r="FOK933" s="477"/>
      <c r="FOL933" s="477"/>
      <c r="FOM933" s="477"/>
      <c r="FON933" s="477"/>
      <c r="FOO933" s="477"/>
      <c r="FOP933" s="477"/>
      <c r="FOQ933" s="477"/>
      <c r="FOR933" s="477"/>
      <c r="FOS933" s="477"/>
      <c r="FOT933" s="477"/>
      <c r="FOU933" s="477"/>
      <c r="FOV933" s="477"/>
      <c r="FOW933" s="477"/>
      <c r="FOX933" s="477"/>
      <c r="FOY933" s="477"/>
      <c r="FOZ933" s="477"/>
      <c r="FPA933" s="477"/>
      <c r="FPB933" s="477"/>
      <c r="FPC933" s="477"/>
      <c r="FPD933" s="477"/>
      <c r="FPE933" s="477"/>
      <c r="FPF933" s="477"/>
      <c r="FPG933" s="477"/>
      <c r="FPH933" s="477"/>
      <c r="FPI933" s="477"/>
      <c r="FPJ933" s="477"/>
      <c r="FPK933" s="477"/>
      <c r="FPL933" s="477"/>
      <c r="FPM933" s="477"/>
      <c r="FPN933" s="477"/>
      <c r="FPO933" s="477"/>
      <c r="FPP933" s="477"/>
      <c r="FPQ933" s="477"/>
      <c r="FPR933" s="477"/>
      <c r="FPS933" s="477"/>
      <c r="FPT933" s="477"/>
      <c r="FPU933" s="477"/>
      <c r="FPV933" s="477"/>
      <c r="FPW933" s="477"/>
      <c r="FPX933" s="477"/>
      <c r="FPY933" s="477"/>
      <c r="FPZ933" s="477"/>
      <c r="FQA933" s="477"/>
      <c r="FQB933" s="477"/>
      <c r="FQC933" s="477"/>
      <c r="FQD933" s="477"/>
      <c r="FQE933" s="477"/>
      <c r="FQF933" s="477"/>
      <c r="FQG933" s="477"/>
      <c r="FQH933" s="477"/>
      <c r="FQI933" s="477"/>
      <c r="FQJ933" s="477"/>
      <c r="FQK933" s="477"/>
      <c r="FQL933" s="477"/>
      <c r="FQM933" s="477"/>
      <c r="FQN933" s="477"/>
      <c r="FQO933" s="477"/>
      <c r="FQP933" s="477"/>
      <c r="FQQ933" s="477"/>
      <c r="FQR933" s="477"/>
      <c r="FQS933" s="477"/>
      <c r="FQT933" s="477"/>
      <c r="FQU933" s="477"/>
      <c r="FQV933" s="477"/>
      <c r="FQW933" s="477"/>
      <c r="FQX933" s="477"/>
      <c r="FQY933" s="477"/>
      <c r="FQZ933" s="477"/>
      <c r="FRA933" s="477"/>
      <c r="FRB933" s="477"/>
      <c r="FRC933" s="477"/>
      <c r="FRD933" s="477"/>
      <c r="FRE933" s="477"/>
      <c r="FRF933" s="477"/>
      <c r="FRG933" s="477"/>
      <c r="FRH933" s="477"/>
      <c r="FRI933" s="477"/>
      <c r="FRJ933" s="477"/>
      <c r="FRK933" s="477"/>
      <c r="FRL933" s="477"/>
      <c r="FRM933" s="477"/>
      <c r="FRN933" s="477"/>
      <c r="FRO933" s="477"/>
      <c r="FRP933" s="477"/>
      <c r="FRQ933" s="477"/>
      <c r="FRR933" s="477"/>
      <c r="FRS933" s="477"/>
      <c r="FRT933" s="477"/>
      <c r="FRU933" s="477"/>
      <c r="FRV933" s="477"/>
      <c r="FRW933" s="477"/>
      <c r="FRX933" s="477"/>
      <c r="FRY933" s="477"/>
      <c r="FRZ933" s="477"/>
      <c r="FSA933" s="477"/>
      <c r="FSB933" s="477"/>
      <c r="FSC933" s="477"/>
      <c r="FSD933" s="477"/>
      <c r="FSE933" s="477"/>
      <c r="FSF933" s="477"/>
      <c r="FSG933" s="477"/>
      <c r="FSH933" s="477"/>
      <c r="FSI933" s="477"/>
      <c r="FSJ933" s="477"/>
      <c r="FSK933" s="477"/>
      <c r="FSL933" s="477"/>
      <c r="FSM933" s="477"/>
      <c r="FSN933" s="477"/>
      <c r="FSO933" s="477"/>
      <c r="FSP933" s="477"/>
      <c r="FSQ933" s="477"/>
      <c r="FSR933" s="477"/>
      <c r="FSS933" s="477"/>
      <c r="FST933" s="477"/>
      <c r="FSU933" s="477"/>
      <c r="FSV933" s="477"/>
      <c r="FSW933" s="477"/>
      <c r="FSX933" s="477"/>
      <c r="FSY933" s="477"/>
      <c r="FSZ933" s="477"/>
      <c r="FTA933" s="477"/>
      <c r="FTB933" s="477"/>
      <c r="FTC933" s="477"/>
      <c r="FTD933" s="477"/>
      <c r="FTE933" s="477"/>
      <c r="FTF933" s="477"/>
      <c r="FTG933" s="477"/>
      <c r="FTH933" s="477"/>
      <c r="FTI933" s="477"/>
      <c r="FTJ933" s="477"/>
      <c r="FTK933" s="477"/>
      <c r="FTL933" s="477"/>
      <c r="FTM933" s="477"/>
      <c r="FTN933" s="477"/>
      <c r="FTO933" s="477"/>
      <c r="FTP933" s="477"/>
      <c r="FTQ933" s="477"/>
      <c r="FTR933" s="477"/>
      <c r="FTS933" s="477"/>
      <c r="FTT933" s="477"/>
      <c r="FTU933" s="477"/>
      <c r="FTV933" s="477"/>
      <c r="FTW933" s="477"/>
      <c r="FTX933" s="477"/>
      <c r="FTY933" s="477"/>
      <c r="FTZ933" s="477"/>
      <c r="FUA933" s="477"/>
      <c r="FUB933" s="477"/>
      <c r="FUC933" s="477"/>
      <c r="FUD933" s="477"/>
      <c r="FUE933" s="477"/>
      <c r="FUF933" s="477"/>
      <c r="FUG933" s="477"/>
      <c r="FUH933" s="477"/>
      <c r="FUI933" s="477"/>
      <c r="FUJ933" s="477"/>
      <c r="FUK933" s="477"/>
      <c r="FUL933" s="477"/>
      <c r="FUM933" s="477"/>
      <c r="FUN933" s="477"/>
      <c r="FUO933" s="477"/>
      <c r="FUP933" s="477"/>
      <c r="FUQ933" s="477"/>
      <c r="FUR933" s="477"/>
      <c r="FUS933" s="477"/>
      <c r="FUT933" s="477"/>
      <c r="FUU933" s="477"/>
      <c r="FUV933" s="477"/>
      <c r="FUW933" s="477"/>
      <c r="FUX933" s="477"/>
      <c r="FUY933" s="477"/>
      <c r="FUZ933" s="477"/>
      <c r="FVA933" s="477"/>
      <c r="FVB933" s="477"/>
      <c r="FVC933" s="477"/>
      <c r="FVD933" s="477"/>
      <c r="FVE933" s="477"/>
      <c r="FVF933" s="477"/>
      <c r="FVG933" s="477"/>
      <c r="FVH933" s="477"/>
      <c r="FVI933" s="477"/>
      <c r="FVJ933" s="477"/>
      <c r="FVK933" s="477"/>
      <c r="FVL933" s="477"/>
      <c r="FVM933" s="477"/>
      <c r="FVN933" s="477"/>
      <c r="FVO933" s="477"/>
      <c r="FVP933" s="477"/>
      <c r="FVQ933" s="477"/>
      <c r="FVR933" s="477"/>
      <c r="FVS933" s="477"/>
      <c r="FVT933" s="477"/>
      <c r="FVU933" s="477"/>
      <c r="FVV933" s="477"/>
      <c r="FVW933" s="477"/>
      <c r="FVX933" s="477"/>
      <c r="FVY933" s="477"/>
      <c r="FVZ933" s="477"/>
      <c r="FWA933" s="477"/>
      <c r="FWB933" s="477"/>
      <c r="FWC933" s="477"/>
      <c r="FWD933" s="477"/>
      <c r="FWE933" s="477"/>
      <c r="FWF933" s="477"/>
      <c r="FWG933" s="477"/>
      <c r="FWH933" s="477"/>
      <c r="FWI933" s="477"/>
      <c r="FWJ933" s="477"/>
      <c r="FWK933" s="477"/>
      <c r="FWL933" s="477"/>
      <c r="FWM933" s="477"/>
      <c r="FWN933" s="477"/>
      <c r="FWO933" s="477"/>
      <c r="FWP933" s="477"/>
      <c r="FWQ933" s="477"/>
      <c r="FWR933" s="477"/>
      <c r="FWS933" s="477"/>
      <c r="FWT933" s="477"/>
      <c r="FWU933" s="477"/>
      <c r="FWV933" s="477"/>
      <c r="FWW933" s="477"/>
      <c r="FWX933" s="477"/>
      <c r="FWY933" s="477"/>
      <c r="FWZ933" s="477"/>
      <c r="FXA933" s="477"/>
      <c r="FXB933" s="477"/>
      <c r="FXC933" s="477"/>
      <c r="FXD933" s="477"/>
      <c r="FXE933" s="477"/>
      <c r="FXF933" s="477"/>
      <c r="FXG933" s="477"/>
      <c r="FXH933" s="477"/>
      <c r="FXI933" s="477"/>
      <c r="FXJ933" s="477"/>
      <c r="FXK933" s="477"/>
      <c r="FXL933" s="477"/>
      <c r="FXM933" s="477"/>
      <c r="FXN933" s="477"/>
      <c r="FXO933" s="477"/>
      <c r="FXP933" s="477"/>
      <c r="FXQ933" s="477"/>
      <c r="FXR933" s="477"/>
      <c r="FXS933" s="477"/>
      <c r="FXT933" s="477"/>
      <c r="FXU933" s="477"/>
      <c r="FXV933" s="477"/>
      <c r="FXW933" s="477"/>
      <c r="FXX933" s="477"/>
      <c r="FXY933" s="477"/>
      <c r="FXZ933" s="477"/>
      <c r="FYA933" s="477"/>
      <c r="FYB933" s="477"/>
      <c r="FYC933" s="477"/>
      <c r="FYD933" s="477"/>
      <c r="FYE933" s="477"/>
      <c r="FYF933" s="477"/>
      <c r="FYG933" s="477"/>
      <c r="FYH933" s="477"/>
      <c r="FYI933" s="477"/>
      <c r="FYJ933" s="477"/>
      <c r="FYK933" s="477"/>
      <c r="FYL933" s="477"/>
      <c r="FYM933" s="477"/>
      <c r="FYN933" s="477"/>
      <c r="FYO933" s="477"/>
      <c r="FYP933" s="477"/>
      <c r="FYQ933" s="477"/>
      <c r="FYR933" s="477"/>
      <c r="FYS933" s="477"/>
      <c r="FYT933" s="477"/>
      <c r="FYU933" s="477"/>
      <c r="FYV933" s="477"/>
      <c r="FYW933" s="477"/>
      <c r="FYX933" s="477"/>
      <c r="FYY933" s="477"/>
      <c r="FYZ933" s="477"/>
      <c r="FZA933" s="477"/>
      <c r="FZB933" s="477"/>
      <c r="FZC933" s="477"/>
      <c r="FZD933" s="477"/>
      <c r="FZE933" s="477"/>
      <c r="FZF933" s="477"/>
      <c r="FZG933" s="477"/>
      <c r="FZH933" s="477"/>
      <c r="FZI933" s="477"/>
      <c r="FZJ933" s="477"/>
      <c r="FZK933" s="477"/>
      <c r="FZL933" s="477"/>
      <c r="FZM933" s="477"/>
      <c r="FZN933" s="477"/>
      <c r="FZO933" s="477"/>
      <c r="FZP933" s="477"/>
      <c r="FZQ933" s="477"/>
      <c r="FZR933" s="477"/>
      <c r="FZS933" s="477"/>
      <c r="FZT933" s="477"/>
      <c r="FZU933" s="477"/>
      <c r="FZV933" s="477"/>
      <c r="FZW933" s="477"/>
      <c r="FZX933" s="477"/>
      <c r="FZY933" s="477"/>
      <c r="FZZ933" s="477"/>
      <c r="GAA933" s="477"/>
      <c r="GAB933" s="477"/>
      <c r="GAC933" s="477"/>
      <c r="GAD933" s="477"/>
      <c r="GAE933" s="477"/>
      <c r="GAF933" s="477"/>
      <c r="GAG933" s="477"/>
      <c r="GAH933" s="477"/>
      <c r="GAI933" s="477"/>
      <c r="GAJ933" s="477"/>
      <c r="GAK933" s="477"/>
      <c r="GAL933" s="477"/>
      <c r="GAM933" s="477"/>
      <c r="GAN933" s="477"/>
      <c r="GAO933" s="477"/>
      <c r="GAP933" s="477"/>
      <c r="GAQ933" s="477"/>
      <c r="GAR933" s="477"/>
      <c r="GAS933" s="477"/>
      <c r="GAT933" s="477"/>
      <c r="GAU933" s="477"/>
      <c r="GAV933" s="477"/>
      <c r="GAW933" s="477"/>
      <c r="GAX933" s="477"/>
      <c r="GAY933" s="477"/>
      <c r="GAZ933" s="477"/>
      <c r="GBA933" s="477"/>
      <c r="GBB933" s="477"/>
      <c r="GBC933" s="477"/>
      <c r="GBD933" s="477"/>
      <c r="GBE933" s="477"/>
      <c r="GBF933" s="477"/>
      <c r="GBG933" s="477"/>
      <c r="GBH933" s="477"/>
      <c r="GBI933" s="477"/>
      <c r="GBJ933" s="477"/>
      <c r="GBK933" s="477"/>
      <c r="GBL933" s="477"/>
      <c r="GBM933" s="477"/>
      <c r="GBN933" s="477"/>
      <c r="GBO933" s="477"/>
      <c r="GBP933" s="477"/>
      <c r="GBQ933" s="477"/>
      <c r="GBR933" s="477"/>
      <c r="GBS933" s="477"/>
      <c r="GBT933" s="477"/>
      <c r="GBU933" s="477"/>
      <c r="GBV933" s="477"/>
      <c r="GBW933" s="477"/>
      <c r="GBX933" s="477"/>
      <c r="GBY933" s="477"/>
      <c r="GBZ933" s="477"/>
      <c r="GCA933" s="477"/>
      <c r="GCB933" s="477"/>
      <c r="GCC933" s="477"/>
      <c r="GCD933" s="477"/>
      <c r="GCE933" s="477"/>
      <c r="GCF933" s="477"/>
      <c r="GCG933" s="477"/>
      <c r="GCH933" s="477"/>
      <c r="GCI933" s="477"/>
      <c r="GCJ933" s="477"/>
      <c r="GCK933" s="477"/>
      <c r="GCL933" s="477"/>
      <c r="GCM933" s="477"/>
      <c r="GCN933" s="477"/>
      <c r="GCO933" s="477"/>
      <c r="GCP933" s="477"/>
      <c r="GCQ933" s="477"/>
      <c r="GCR933" s="477"/>
      <c r="GCS933" s="477"/>
      <c r="GCT933" s="477"/>
      <c r="GCU933" s="477"/>
      <c r="GCV933" s="477"/>
      <c r="GCW933" s="477"/>
      <c r="GCX933" s="477"/>
      <c r="GCY933" s="477"/>
      <c r="GCZ933" s="477"/>
      <c r="GDA933" s="477"/>
      <c r="GDB933" s="477"/>
      <c r="GDC933" s="477"/>
      <c r="GDD933" s="477"/>
      <c r="GDE933" s="477"/>
      <c r="GDF933" s="477"/>
      <c r="GDG933" s="477"/>
      <c r="GDH933" s="477"/>
      <c r="GDI933" s="477"/>
      <c r="GDJ933" s="477"/>
      <c r="GDK933" s="477"/>
      <c r="GDL933" s="477"/>
      <c r="GDM933" s="477"/>
      <c r="GDN933" s="477"/>
      <c r="GDO933" s="477"/>
      <c r="GDP933" s="477"/>
      <c r="GDQ933" s="477"/>
      <c r="GDR933" s="477"/>
      <c r="GDS933" s="477"/>
      <c r="GDT933" s="477"/>
      <c r="GDU933" s="477"/>
      <c r="GDV933" s="477"/>
      <c r="GDW933" s="477"/>
      <c r="GDX933" s="477"/>
      <c r="GDY933" s="477"/>
      <c r="GDZ933" s="477"/>
      <c r="GEA933" s="477"/>
      <c r="GEB933" s="477"/>
      <c r="GEC933" s="477"/>
      <c r="GED933" s="477"/>
      <c r="GEE933" s="477"/>
      <c r="GEF933" s="477"/>
      <c r="GEG933" s="477"/>
      <c r="GEH933" s="477"/>
      <c r="GEI933" s="477"/>
      <c r="GEJ933" s="477"/>
      <c r="GEK933" s="477"/>
      <c r="GEL933" s="477"/>
      <c r="GEM933" s="477"/>
      <c r="GEN933" s="477"/>
      <c r="GEO933" s="477"/>
      <c r="GEP933" s="477"/>
      <c r="GEQ933" s="477"/>
      <c r="GER933" s="477"/>
      <c r="GES933" s="477"/>
      <c r="GET933" s="477"/>
      <c r="GEU933" s="477"/>
      <c r="GEV933" s="477"/>
      <c r="GEW933" s="477"/>
      <c r="GEX933" s="477"/>
      <c r="GEY933" s="477"/>
      <c r="GEZ933" s="477"/>
      <c r="GFA933" s="477"/>
      <c r="GFB933" s="477"/>
      <c r="GFC933" s="477"/>
      <c r="GFD933" s="477"/>
      <c r="GFE933" s="477"/>
      <c r="GFF933" s="477"/>
      <c r="GFG933" s="477"/>
      <c r="GFH933" s="477"/>
      <c r="GFI933" s="477"/>
      <c r="GFJ933" s="477"/>
      <c r="GFK933" s="477"/>
      <c r="GFL933" s="477"/>
      <c r="GFM933" s="477"/>
      <c r="GFN933" s="477"/>
      <c r="GFO933" s="477"/>
      <c r="GFP933" s="477"/>
      <c r="GFQ933" s="477"/>
      <c r="GFR933" s="477"/>
      <c r="GFS933" s="477"/>
      <c r="GFT933" s="477"/>
      <c r="GFU933" s="477"/>
      <c r="GFV933" s="477"/>
      <c r="GFW933" s="477"/>
      <c r="GFX933" s="477"/>
      <c r="GFY933" s="477"/>
      <c r="GFZ933" s="477"/>
      <c r="GGA933" s="477"/>
      <c r="GGB933" s="477"/>
      <c r="GGC933" s="477"/>
      <c r="GGD933" s="477"/>
      <c r="GGE933" s="477"/>
      <c r="GGF933" s="477"/>
      <c r="GGG933" s="477"/>
      <c r="GGH933" s="477"/>
      <c r="GGI933" s="477"/>
      <c r="GGJ933" s="477"/>
      <c r="GGK933" s="477"/>
      <c r="GGL933" s="477"/>
      <c r="GGM933" s="477"/>
      <c r="GGN933" s="477"/>
      <c r="GGO933" s="477"/>
      <c r="GGP933" s="477"/>
      <c r="GGQ933" s="477"/>
      <c r="GGR933" s="477"/>
      <c r="GGS933" s="477"/>
      <c r="GGT933" s="477"/>
      <c r="GGU933" s="477"/>
      <c r="GGV933" s="477"/>
      <c r="GGW933" s="477"/>
      <c r="GGX933" s="477"/>
      <c r="GGY933" s="477"/>
      <c r="GGZ933" s="477"/>
      <c r="GHA933" s="477"/>
      <c r="GHB933" s="477"/>
      <c r="GHC933" s="477"/>
      <c r="GHD933" s="477"/>
      <c r="GHE933" s="477"/>
      <c r="GHF933" s="477"/>
      <c r="GHG933" s="477"/>
      <c r="GHH933" s="477"/>
      <c r="GHI933" s="477"/>
      <c r="GHJ933" s="477"/>
      <c r="GHK933" s="477"/>
      <c r="GHL933" s="477"/>
      <c r="GHM933" s="477"/>
      <c r="GHN933" s="477"/>
      <c r="GHO933" s="477"/>
      <c r="GHP933" s="477"/>
      <c r="GHQ933" s="477"/>
      <c r="GHR933" s="477"/>
      <c r="GHS933" s="477"/>
      <c r="GHT933" s="477"/>
      <c r="GHU933" s="477"/>
      <c r="GHV933" s="477"/>
      <c r="GHW933" s="477"/>
      <c r="GHX933" s="477"/>
      <c r="GHY933" s="477"/>
      <c r="GHZ933" s="477"/>
      <c r="GIA933" s="477"/>
      <c r="GIB933" s="477"/>
      <c r="GIC933" s="477"/>
      <c r="GID933" s="477"/>
      <c r="GIE933" s="477"/>
      <c r="GIF933" s="477"/>
      <c r="GIG933" s="477"/>
      <c r="GIH933" s="477"/>
      <c r="GII933" s="477"/>
      <c r="GIJ933" s="477"/>
      <c r="GIK933" s="477"/>
      <c r="GIL933" s="477"/>
      <c r="GIM933" s="477"/>
      <c r="GIN933" s="477"/>
      <c r="GIO933" s="477"/>
      <c r="GIP933" s="477"/>
      <c r="GIQ933" s="477"/>
      <c r="GIR933" s="477"/>
      <c r="GIS933" s="477"/>
      <c r="GIT933" s="477"/>
      <c r="GIU933" s="477"/>
      <c r="GIV933" s="477"/>
      <c r="GIW933" s="477"/>
      <c r="GIX933" s="477"/>
      <c r="GIY933" s="477"/>
      <c r="GIZ933" s="477"/>
      <c r="GJA933" s="477"/>
      <c r="GJB933" s="477"/>
      <c r="GJC933" s="477"/>
      <c r="GJD933" s="477"/>
      <c r="GJE933" s="477"/>
      <c r="GJF933" s="477"/>
      <c r="GJG933" s="477"/>
      <c r="GJH933" s="477"/>
      <c r="GJI933" s="477"/>
      <c r="GJJ933" s="477"/>
      <c r="GJK933" s="477"/>
      <c r="GJL933" s="477"/>
      <c r="GJM933" s="477"/>
      <c r="GJN933" s="477"/>
      <c r="GJO933" s="477"/>
      <c r="GJP933" s="477"/>
      <c r="GJQ933" s="477"/>
      <c r="GJR933" s="477"/>
      <c r="GJS933" s="477"/>
      <c r="GJT933" s="477"/>
      <c r="GJU933" s="477"/>
      <c r="GJV933" s="477"/>
      <c r="GJW933" s="477"/>
      <c r="GJX933" s="477"/>
      <c r="GJY933" s="477"/>
      <c r="GJZ933" s="477"/>
      <c r="GKA933" s="477"/>
      <c r="GKB933" s="477"/>
      <c r="GKC933" s="477"/>
      <c r="GKD933" s="477"/>
      <c r="GKE933" s="477"/>
      <c r="GKF933" s="477"/>
      <c r="GKG933" s="477"/>
      <c r="GKH933" s="477"/>
      <c r="GKI933" s="477"/>
      <c r="GKJ933" s="477"/>
      <c r="GKK933" s="477"/>
      <c r="GKL933" s="477"/>
      <c r="GKM933" s="477"/>
      <c r="GKN933" s="477"/>
      <c r="GKO933" s="477"/>
      <c r="GKP933" s="477"/>
      <c r="GKQ933" s="477"/>
      <c r="GKR933" s="477"/>
      <c r="GKS933" s="477"/>
      <c r="GKT933" s="477"/>
      <c r="GKU933" s="477"/>
      <c r="GKV933" s="477"/>
      <c r="GKW933" s="477"/>
      <c r="GKX933" s="477"/>
      <c r="GKY933" s="477"/>
      <c r="GKZ933" s="477"/>
      <c r="GLA933" s="477"/>
      <c r="GLB933" s="477"/>
      <c r="GLC933" s="477"/>
      <c r="GLD933" s="477"/>
      <c r="GLE933" s="477"/>
      <c r="GLF933" s="477"/>
      <c r="GLG933" s="477"/>
      <c r="GLH933" s="477"/>
      <c r="GLI933" s="477"/>
      <c r="GLJ933" s="477"/>
      <c r="GLK933" s="477"/>
      <c r="GLL933" s="477"/>
      <c r="GLM933" s="477"/>
      <c r="GLN933" s="477"/>
      <c r="GLO933" s="477"/>
      <c r="GLP933" s="477"/>
      <c r="GLQ933" s="477"/>
      <c r="GLR933" s="477"/>
      <c r="GLS933" s="477"/>
      <c r="GLT933" s="477"/>
      <c r="GLU933" s="477"/>
      <c r="GLV933" s="477"/>
      <c r="GLW933" s="477"/>
      <c r="GLX933" s="477"/>
      <c r="GLY933" s="477"/>
      <c r="GLZ933" s="477"/>
      <c r="GMA933" s="477"/>
      <c r="GMB933" s="477"/>
      <c r="GMC933" s="477"/>
      <c r="GMD933" s="477"/>
      <c r="GME933" s="477"/>
      <c r="GMF933" s="477"/>
      <c r="GMG933" s="477"/>
      <c r="GMH933" s="477"/>
      <c r="GMI933" s="477"/>
      <c r="GMJ933" s="477"/>
      <c r="GMK933" s="477"/>
      <c r="GML933" s="477"/>
      <c r="GMM933" s="477"/>
      <c r="GMN933" s="477"/>
      <c r="GMO933" s="477"/>
      <c r="GMP933" s="477"/>
      <c r="GMQ933" s="477"/>
      <c r="GMR933" s="477"/>
      <c r="GMS933" s="477"/>
      <c r="GMT933" s="477"/>
      <c r="GMU933" s="477"/>
      <c r="GMV933" s="477"/>
      <c r="GMW933" s="477"/>
      <c r="GMX933" s="477"/>
      <c r="GMY933" s="477"/>
      <c r="GMZ933" s="477"/>
      <c r="GNA933" s="477"/>
      <c r="GNB933" s="477"/>
      <c r="GNC933" s="477"/>
      <c r="GND933" s="477"/>
      <c r="GNE933" s="477"/>
      <c r="GNF933" s="477"/>
      <c r="GNG933" s="477"/>
      <c r="GNH933" s="477"/>
      <c r="GNI933" s="477"/>
      <c r="GNJ933" s="477"/>
      <c r="GNK933" s="477"/>
      <c r="GNL933" s="477"/>
      <c r="GNM933" s="477"/>
      <c r="GNN933" s="477"/>
      <c r="GNO933" s="477"/>
      <c r="GNP933" s="477"/>
      <c r="GNQ933" s="477"/>
      <c r="GNR933" s="477"/>
      <c r="GNS933" s="477"/>
      <c r="GNT933" s="477"/>
      <c r="GNU933" s="477"/>
      <c r="GNV933" s="477"/>
      <c r="GNW933" s="477"/>
      <c r="GNX933" s="477"/>
      <c r="GNY933" s="477"/>
      <c r="GNZ933" s="477"/>
      <c r="GOA933" s="477"/>
      <c r="GOB933" s="477"/>
      <c r="GOC933" s="477"/>
      <c r="GOD933" s="477"/>
      <c r="GOE933" s="477"/>
      <c r="GOF933" s="477"/>
      <c r="GOG933" s="477"/>
      <c r="GOH933" s="477"/>
      <c r="GOI933" s="477"/>
      <c r="GOJ933" s="477"/>
      <c r="GOK933" s="477"/>
      <c r="GOL933" s="477"/>
      <c r="GOM933" s="477"/>
      <c r="GON933" s="477"/>
      <c r="GOO933" s="477"/>
      <c r="GOP933" s="477"/>
      <c r="GOQ933" s="477"/>
      <c r="GOR933" s="477"/>
      <c r="GOS933" s="477"/>
      <c r="GOT933" s="477"/>
      <c r="GOU933" s="477"/>
      <c r="GOV933" s="477"/>
      <c r="GOW933" s="477"/>
      <c r="GOX933" s="477"/>
      <c r="GOY933" s="477"/>
      <c r="GOZ933" s="477"/>
      <c r="GPA933" s="477"/>
      <c r="GPB933" s="477"/>
      <c r="GPC933" s="477"/>
      <c r="GPD933" s="477"/>
      <c r="GPE933" s="477"/>
      <c r="GPF933" s="477"/>
      <c r="GPG933" s="477"/>
      <c r="GPH933" s="477"/>
      <c r="GPI933" s="477"/>
      <c r="GPJ933" s="477"/>
      <c r="GPK933" s="477"/>
      <c r="GPL933" s="477"/>
      <c r="GPM933" s="477"/>
      <c r="GPN933" s="477"/>
      <c r="GPO933" s="477"/>
      <c r="GPP933" s="477"/>
      <c r="GPQ933" s="477"/>
      <c r="GPR933" s="477"/>
      <c r="GPS933" s="477"/>
      <c r="GPT933" s="477"/>
      <c r="GPU933" s="477"/>
      <c r="GPV933" s="477"/>
      <c r="GPW933" s="477"/>
      <c r="GPX933" s="477"/>
      <c r="GPY933" s="477"/>
      <c r="GPZ933" s="477"/>
      <c r="GQA933" s="477"/>
      <c r="GQB933" s="477"/>
      <c r="GQC933" s="477"/>
      <c r="GQD933" s="477"/>
      <c r="GQE933" s="477"/>
      <c r="GQF933" s="477"/>
      <c r="GQG933" s="477"/>
      <c r="GQH933" s="477"/>
      <c r="GQI933" s="477"/>
      <c r="GQJ933" s="477"/>
      <c r="GQK933" s="477"/>
      <c r="GQL933" s="477"/>
      <c r="GQM933" s="477"/>
      <c r="GQN933" s="477"/>
      <c r="GQO933" s="477"/>
      <c r="GQP933" s="477"/>
      <c r="GQQ933" s="477"/>
      <c r="GQR933" s="477"/>
      <c r="GQS933" s="477"/>
      <c r="GQT933" s="477"/>
      <c r="GQU933" s="477"/>
      <c r="GQV933" s="477"/>
      <c r="GQW933" s="477"/>
      <c r="GQX933" s="477"/>
      <c r="GQY933" s="477"/>
      <c r="GQZ933" s="477"/>
      <c r="GRA933" s="477"/>
      <c r="GRB933" s="477"/>
      <c r="GRC933" s="477"/>
      <c r="GRD933" s="477"/>
      <c r="GRE933" s="477"/>
      <c r="GRF933" s="477"/>
      <c r="GRG933" s="477"/>
      <c r="GRH933" s="477"/>
      <c r="GRI933" s="477"/>
      <c r="GRJ933" s="477"/>
      <c r="GRK933" s="477"/>
      <c r="GRL933" s="477"/>
      <c r="GRM933" s="477"/>
      <c r="GRN933" s="477"/>
      <c r="GRO933" s="477"/>
      <c r="GRP933" s="477"/>
      <c r="GRQ933" s="477"/>
      <c r="GRR933" s="477"/>
      <c r="GRS933" s="477"/>
      <c r="GRT933" s="477"/>
      <c r="GRU933" s="477"/>
      <c r="GRV933" s="477"/>
      <c r="GRW933" s="477"/>
      <c r="GRX933" s="477"/>
      <c r="GRY933" s="477"/>
      <c r="GRZ933" s="477"/>
      <c r="GSA933" s="477"/>
      <c r="GSB933" s="477"/>
      <c r="GSC933" s="477"/>
      <c r="GSD933" s="477"/>
      <c r="GSE933" s="477"/>
      <c r="GSF933" s="477"/>
      <c r="GSG933" s="477"/>
      <c r="GSH933" s="477"/>
      <c r="GSI933" s="477"/>
      <c r="GSJ933" s="477"/>
      <c r="GSK933" s="477"/>
      <c r="GSL933" s="477"/>
      <c r="GSM933" s="477"/>
      <c r="GSN933" s="477"/>
      <c r="GSO933" s="477"/>
      <c r="GSP933" s="477"/>
      <c r="GSQ933" s="477"/>
      <c r="GSR933" s="477"/>
      <c r="GSS933" s="477"/>
      <c r="GST933" s="477"/>
      <c r="GSU933" s="477"/>
      <c r="GSV933" s="477"/>
      <c r="GSW933" s="477"/>
      <c r="GSX933" s="477"/>
      <c r="GSY933" s="477"/>
      <c r="GSZ933" s="477"/>
      <c r="GTA933" s="477"/>
      <c r="GTB933" s="477"/>
      <c r="GTC933" s="477"/>
      <c r="GTD933" s="477"/>
      <c r="GTE933" s="477"/>
      <c r="GTF933" s="477"/>
      <c r="GTG933" s="477"/>
      <c r="GTH933" s="477"/>
      <c r="GTI933" s="477"/>
      <c r="GTJ933" s="477"/>
      <c r="GTK933" s="477"/>
      <c r="GTL933" s="477"/>
      <c r="GTM933" s="477"/>
      <c r="GTN933" s="477"/>
      <c r="GTO933" s="477"/>
      <c r="GTP933" s="477"/>
      <c r="GTQ933" s="477"/>
      <c r="GTR933" s="477"/>
      <c r="GTS933" s="477"/>
      <c r="GTT933" s="477"/>
      <c r="GTU933" s="477"/>
      <c r="GTV933" s="477"/>
      <c r="GTW933" s="477"/>
      <c r="GTX933" s="477"/>
      <c r="GTY933" s="477"/>
      <c r="GTZ933" s="477"/>
      <c r="GUA933" s="477"/>
      <c r="GUB933" s="477"/>
      <c r="GUC933" s="477"/>
      <c r="GUD933" s="477"/>
      <c r="GUE933" s="477"/>
      <c r="GUF933" s="477"/>
      <c r="GUG933" s="477"/>
      <c r="GUH933" s="477"/>
      <c r="GUI933" s="477"/>
      <c r="GUJ933" s="477"/>
      <c r="GUK933" s="477"/>
      <c r="GUL933" s="477"/>
      <c r="GUM933" s="477"/>
      <c r="GUN933" s="477"/>
      <c r="GUO933" s="477"/>
      <c r="GUP933" s="477"/>
      <c r="GUQ933" s="477"/>
      <c r="GUR933" s="477"/>
      <c r="GUS933" s="477"/>
      <c r="GUT933" s="477"/>
      <c r="GUU933" s="477"/>
      <c r="GUV933" s="477"/>
      <c r="GUW933" s="477"/>
      <c r="GUX933" s="477"/>
      <c r="GUY933" s="477"/>
      <c r="GUZ933" s="477"/>
      <c r="GVA933" s="477"/>
      <c r="GVB933" s="477"/>
      <c r="GVC933" s="477"/>
      <c r="GVD933" s="477"/>
      <c r="GVE933" s="477"/>
      <c r="GVF933" s="477"/>
      <c r="GVG933" s="477"/>
      <c r="GVH933" s="477"/>
      <c r="GVI933" s="477"/>
      <c r="GVJ933" s="477"/>
      <c r="GVK933" s="477"/>
      <c r="GVL933" s="477"/>
      <c r="GVM933" s="477"/>
      <c r="GVN933" s="477"/>
      <c r="GVO933" s="477"/>
      <c r="GVP933" s="477"/>
      <c r="GVQ933" s="477"/>
      <c r="GVR933" s="477"/>
      <c r="GVS933" s="477"/>
      <c r="GVT933" s="477"/>
      <c r="GVU933" s="477"/>
      <c r="GVV933" s="477"/>
      <c r="GVW933" s="477"/>
      <c r="GVX933" s="477"/>
      <c r="GVY933" s="477"/>
      <c r="GVZ933" s="477"/>
      <c r="GWA933" s="477"/>
      <c r="GWB933" s="477"/>
      <c r="GWC933" s="477"/>
      <c r="GWD933" s="477"/>
      <c r="GWE933" s="477"/>
      <c r="GWF933" s="477"/>
      <c r="GWG933" s="477"/>
      <c r="GWH933" s="477"/>
      <c r="GWI933" s="477"/>
      <c r="GWJ933" s="477"/>
      <c r="GWK933" s="477"/>
      <c r="GWL933" s="477"/>
      <c r="GWM933" s="477"/>
      <c r="GWN933" s="477"/>
      <c r="GWO933" s="477"/>
      <c r="GWP933" s="477"/>
      <c r="GWQ933" s="477"/>
      <c r="GWR933" s="477"/>
      <c r="GWS933" s="477"/>
      <c r="GWT933" s="477"/>
      <c r="GWU933" s="477"/>
      <c r="GWV933" s="477"/>
      <c r="GWW933" s="477"/>
      <c r="GWX933" s="477"/>
      <c r="GWY933" s="477"/>
      <c r="GWZ933" s="477"/>
      <c r="GXA933" s="477"/>
      <c r="GXB933" s="477"/>
      <c r="GXC933" s="477"/>
      <c r="GXD933" s="477"/>
      <c r="GXE933" s="477"/>
      <c r="GXF933" s="477"/>
      <c r="GXG933" s="477"/>
      <c r="GXH933" s="477"/>
      <c r="GXI933" s="477"/>
      <c r="GXJ933" s="477"/>
      <c r="GXK933" s="477"/>
      <c r="GXL933" s="477"/>
      <c r="GXM933" s="477"/>
      <c r="GXN933" s="477"/>
      <c r="GXO933" s="477"/>
      <c r="GXP933" s="477"/>
      <c r="GXQ933" s="477"/>
      <c r="GXR933" s="477"/>
      <c r="GXS933" s="477"/>
      <c r="GXT933" s="477"/>
      <c r="GXU933" s="477"/>
      <c r="GXV933" s="477"/>
      <c r="GXW933" s="477"/>
      <c r="GXX933" s="477"/>
      <c r="GXY933" s="477"/>
      <c r="GXZ933" s="477"/>
      <c r="GYA933" s="477"/>
      <c r="GYB933" s="477"/>
      <c r="GYC933" s="477"/>
      <c r="GYD933" s="477"/>
      <c r="GYE933" s="477"/>
      <c r="GYF933" s="477"/>
      <c r="GYG933" s="477"/>
      <c r="GYH933" s="477"/>
      <c r="GYI933" s="477"/>
      <c r="GYJ933" s="477"/>
      <c r="GYK933" s="477"/>
      <c r="GYL933" s="477"/>
      <c r="GYM933" s="477"/>
      <c r="GYN933" s="477"/>
      <c r="GYO933" s="477"/>
      <c r="GYP933" s="477"/>
      <c r="GYQ933" s="477"/>
      <c r="GYR933" s="477"/>
      <c r="GYS933" s="477"/>
      <c r="GYT933" s="477"/>
      <c r="GYU933" s="477"/>
      <c r="GYV933" s="477"/>
      <c r="GYW933" s="477"/>
      <c r="GYX933" s="477"/>
      <c r="GYY933" s="477"/>
      <c r="GYZ933" s="477"/>
      <c r="GZA933" s="477"/>
      <c r="GZB933" s="477"/>
      <c r="GZC933" s="477"/>
      <c r="GZD933" s="477"/>
      <c r="GZE933" s="477"/>
      <c r="GZF933" s="477"/>
      <c r="GZG933" s="477"/>
      <c r="GZH933" s="477"/>
      <c r="GZI933" s="477"/>
      <c r="GZJ933" s="477"/>
      <c r="GZK933" s="477"/>
      <c r="GZL933" s="477"/>
      <c r="GZM933" s="477"/>
      <c r="GZN933" s="477"/>
      <c r="GZO933" s="477"/>
      <c r="GZP933" s="477"/>
      <c r="GZQ933" s="477"/>
      <c r="GZR933" s="477"/>
      <c r="GZS933" s="477"/>
      <c r="GZT933" s="477"/>
      <c r="GZU933" s="477"/>
      <c r="GZV933" s="477"/>
      <c r="GZW933" s="477"/>
      <c r="GZX933" s="477"/>
      <c r="GZY933" s="477"/>
      <c r="GZZ933" s="477"/>
      <c r="HAA933" s="477"/>
      <c r="HAB933" s="477"/>
      <c r="HAC933" s="477"/>
      <c r="HAD933" s="477"/>
      <c r="HAE933" s="477"/>
      <c r="HAF933" s="477"/>
      <c r="HAG933" s="477"/>
      <c r="HAH933" s="477"/>
      <c r="HAI933" s="477"/>
      <c r="HAJ933" s="477"/>
      <c r="HAK933" s="477"/>
      <c r="HAL933" s="477"/>
      <c r="HAM933" s="477"/>
      <c r="HAN933" s="477"/>
      <c r="HAO933" s="477"/>
      <c r="HAP933" s="477"/>
      <c r="HAQ933" s="477"/>
      <c r="HAR933" s="477"/>
      <c r="HAS933" s="477"/>
      <c r="HAT933" s="477"/>
      <c r="HAU933" s="477"/>
      <c r="HAV933" s="477"/>
      <c r="HAW933" s="477"/>
      <c r="HAX933" s="477"/>
      <c r="HAY933" s="477"/>
      <c r="HAZ933" s="477"/>
      <c r="HBA933" s="477"/>
      <c r="HBB933" s="477"/>
      <c r="HBC933" s="477"/>
      <c r="HBD933" s="477"/>
      <c r="HBE933" s="477"/>
      <c r="HBF933" s="477"/>
      <c r="HBG933" s="477"/>
      <c r="HBH933" s="477"/>
      <c r="HBI933" s="477"/>
      <c r="HBJ933" s="477"/>
      <c r="HBK933" s="477"/>
      <c r="HBL933" s="477"/>
      <c r="HBM933" s="477"/>
      <c r="HBN933" s="477"/>
      <c r="HBO933" s="477"/>
      <c r="HBP933" s="477"/>
      <c r="HBQ933" s="477"/>
      <c r="HBR933" s="477"/>
      <c r="HBS933" s="477"/>
      <c r="HBT933" s="477"/>
      <c r="HBU933" s="477"/>
      <c r="HBV933" s="477"/>
      <c r="HBW933" s="477"/>
      <c r="HBX933" s="477"/>
      <c r="HBY933" s="477"/>
      <c r="HBZ933" s="477"/>
      <c r="HCA933" s="477"/>
      <c r="HCB933" s="477"/>
      <c r="HCC933" s="477"/>
      <c r="HCD933" s="477"/>
      <c r="HCE933" s="477"/>
      <c r="HCF933" s="477"/>
      <c r="HCG933" s="477"/>
      <c r="HCH933" s="477"/>
      <c r="HCI933" s="477"/>
      <c r="HCJ933" s="477"/>
      <c r="HCK933" s="477"/>
      <c r="HCL933" s="477"/>
      <c r="HCM933" s="477"/>
      <c r="HCN933" s="477"/>
      <c r="HCO933" s="477"/>
      <c r="HCP933" s="477"/>
      <c r="HCQ933" s="477"/>
      <c r="HCR933" s="477"/>
      <c r="HCS933" s="477"/>
      <c r="HCT933" s="477"/>
      <c r="HCU933" s="477"/>
      <c r="HCV933" s="477"/>
      <c r="HCW933" s="477"/>
      <c r="HCX933" s="477"/>
      <c r="HCY933" s="477"/>
      <c r="HCZ933" s="477"/>
      <c r="HDA933" s="477"/>
      <c r="HDB933" s="477"/>
      <c r="HDC933" s="477"/>
      <c r="HDD933" s="477"/>
      <c r="HDE933" s="477"/>
      <c r="HDF933" s="477"/>
      <c r="HDG933" s="477"/>
      <c r="HDH933" s="477"/>
      <c r="HDI933" s="477"/>
      <c r="HDJ933" s="477"/>
      <c r="HDK933" s="477"/>
      <c r="HDL933" s="477"/>
      <c r="HDM933" s="477"/>
      <c r="HDN933" s="477"/>
      <c r="HDO933" s="477"/>
      <c r="HDP933" s="477"/>
      <c r="HDQ933" s="477"/>
      <c r="HDR933" s="477"/>
      <c r="HDS933" s="477"/>
      <c r="HDT933" s="477"/>
      <c r="HDU933" s="477"/>
      <c r="HDV933" s="477"/>
      <c r="HDW933" s="477"/>
      <c r="HDX933" s="477"/>
      <c r="HDY933" s="477"/>
      <c r="HDZ933" s="477"/>
      <c r="HEA933" s="477"/>
      <c r="HEB933" s="477"/>
      <c r="HEC933" s="477"/>
      <c r="HED933" s="477"/>
      <c r="HEE933" s="477"/>
      <c r="HEF933" s="477"/>
      <c r="HEG933" s="477"/>
      <c r="HEH933" s="477"/>
      <c r="HEI933" s="477"/>
      <c r="HEJ933" s="477"/>
      <c r="HEK933" s="477"/>
      <c r="HEL933" s="477"/>
      <c r="HEM933" s="477"/>
      <c r="HEN933" s="477"/>
      <c r="HEO933" s="477"/>
      <c r="HEP933" s="477"/>
      <c r="HEQ933" s="477"/>
      <c r="HER933" s="477"/>
      <c r="HES933" s="477"/>
      <c r="HET933" s="477"/>
      <c r="HEU933" s="477"/>
      <c r="HEV933" s="477"/>
      <c r="HEW933" s="477"/>
      <c r="HEX933" s="477"/>
      <c r="HEY933" s="477"/>
      <c r="HEZ933" s="477"/>
      <c r="HFA933" s="477"/>
      <c r="HFB933" s="477"/>
      <c r="HFC933" s="477"/>
      <c r="HFD933" s="477"/>
      <c r="HFE933" s="477"/>
      <c r="HFF933" s="477"/>
      <c r="HFG933" s="477"/>
      <c r="HFH933" s="477"/>
      <c r="HFI933" s="477"/>
      <c r="HFJ933" s="477"/>
      <c r="HFK933" s="477"/>
      <c r="HFL933" s="477"/>
      <c r="HFM933" s="477"/>
      <c r="HFN933" s="477"/>
      <c r="HFO933" s="477"/>
      <c r="HFP933" s="477"/>
      <c r="HFQ933" s="477"/>
      <c r="HFR933" s="477"/>
      <c r="HFS933" s="477"/>
      <c r="HFT933" s="477"/>
      <c r="HFU933" s="477"/>
      <c r="HFV933" s="477"/>
      <c r="HFW933" s="477"/>
      <c r="HFX933" s="477"/>
      <c r="HFY933" s="477"/>
      <c r="HFZ933" s="477"/>
      <c r="HGA933" s="477"/>
      <c r="HGB933" s="477"/>
      <c r="HGC933" s="477"/>
      <c r="HGD933" s="477"/>
      <c r="HGE933" s="477"/>
      <c r="HGF933" s="477"/>
      <c r="HGG933" s="477"/>
      <c r="HGH933" s="477"/>
      <c r="HGI933" s="477"/>
      <c r="HGJ933" s="477"/>
      <c r="HGK933" s="477"/>
      <c r="HGL933" s="477"/>
      <c r="HGM933" s="477"/>
      <c r="HGN933" s="477"/>
      <c r="HGO933" s="477"/>
      <c r="HGP933" s="477"/>
      <c r="HGQ933" s="477"/>
      <c r="HGR933" s="477"/>
      <c r="HGS933" s="477"/>
      <c r="HGT933" s="477"/>
      <c r="HGU933" s="477"/>
      <c r="HGV933" s="477"/>
      <c r="HGW933" s="477"/>
      <c r="HGX933" s="477"/>
      <c r="HGY933" s="477"/>
      <c r="HGZ933" s="477"/>
      <c r="HHA933" s="477"/>
      <c r="HHB933" s="477"/>
      <c r="HHC933" s="477"/>
      <c r="HHD933" s="477"/>
      <c r="HHE933" s="477"/>
      <c r="HHF933" s="477"/>
      <c r="HHG933" s="477"/>
      <c r="HHH933" s="477"/>
      <c r="HHI933" s="477"/>
      <c r="HHJ933" s="477"/>
      <c r="HHK933" s="477"/>
      <c r="HHL933" s="477"/>
      <c r="HHM933" s="477"/>
      <c r="HHN933" s="477"/>
      <c r="HHO933" s="477"/>
      <c r="HHP933" s="477"/>
      <c r="HHQ933" s="477"/>
      <c r="HHR933" s="477"/>
      <c r="HHS933" s="477"/>
      <c r="HHT933" s="477"/>
      <c r="HHU933" s="477"/>
      <c r="HHV933" s="477"/>
      <c r="HHW933" s="477"/>
      <c r="HHX933" s="477"/>
      <c r="HHY933" s="477"/>
      <c r="HHZ933" s="477"/>
      <c r="HIA933" s="477"/>
      <c r="HIB933" s="477"/>
      <c r="HIC933" s="477"/>
      <c r="HID933" s="477"/>
      <c r="HIE933" s="477"/>
      <c r="HIF933" s="477"/>
      <c r="HIG933" s="477"/>
      <c r="HIH933" s="477"/>
      <c r="HII933" s="477"/>
      <c r="HIJ933" s="477"/>
      <c r="HIK933" s="477"/>
      <c r="HIL933" s="477"/>
      <c r="HIM933" s="477"/>
      <c r="HIN933" s="477"/>
      <c r="HIO933" s="477"/>
      <c r="HIP933" s="477"/>
      <c r="HIQ933" s="477"/>
      <c r="HIR933" s="477"/>
      <c r="HIS933" s="477"/>
      <c r="HIT933" s="477"/>
      <c r="HIU933" s="477"/>
      <c r="HIV933" s="477"/>
      <c r="HIW933" s="477"/>
      <c r="HIX933" s="477"/>
      <c r="HIY933" s="477"/>
      <c r="HIZ933" s="477"/>
      <c r="HJA933" s="477"/>
      <c r="HJB933" s="477"/>
      <c r="HJC933" s="477"/>
      <c r="HJD933" s="477"/>
      <c r="HJE933" s="477"/>
      <c r="HJF933" s="477"/>
      <c r="HJG933" s="477"/>
      <c r="HJH933" s="477"/>
      <c r="HJI933" s="477"/>
      <c r="HJJ933" s="477"/>
      <c r="HJK933" s="477"/>
      <c r="HJL933" s="477"/>
      <c r="HJM933" s="477"/>
      <c r="HJN933" s="477"/>
      <c r="HJO933" s="477"/>
      <c r="HJP933" s="477"/>
      <c r="HJQ933" s="477"/>
      <c r="HJR933" s="477"/>
      <c r="HJS933" s="477"/>
      <c r="HJT933" s="477"/>
      <c r="HJU933" s="477"/>
      <c r="HJV933" s="477"/>
      <c r="HJW933" s="477"/>
      <c r="HJX933" s="477"/>
      <c r="HJY933" s="477"/>
      <c r="HJZ933" s="477"/>
      <c r="HKA933" s="477"/>
      <c r="HKB933" s="477"/>
      <c r="HKC933" s="477"/>
      <c r="HKD933" s="477"/>
      <c r="HKE933" s="477"/>
      <c r="HKF933" s="477"/>
      <c r="HKG933" s="477"/>
      <c r="HKH933" s="477"/>
      <c r="HKI933" s="477"/>
      <c r="HKJ933" s="477"/>
      <c r="HKK933" s="477"/>
      <c r="HKL933" s="477"/>
      <c r="HKM933" s="477"/>
      <c r="HKN933" s="477"/>
      <c r="HKO933" s="477"/>
      <c r="HKP933" s="477"/>
      <c r="HKQ933" s="477"/>
      <c r="HKR933" s="477"/>
      <c r="HKS933" s="477"/>
      <c r="HKT933" s="477"/>
      <c r="HKU933" s="477"/>
      <c r="HKV933" s="477"/>
      <c r="HKW933" s="477"/>
      <c r="HKX933" s="477"/>
      <c r="HKY933" s="477"/>
      <c r="HKZ933" s="477"/>
      <c r="HLA933" s="477"/>
      <c r="HLB933" s="477"/>
      <c r="HLC933" s="477"/>
      <c r="HLD933" s="477"/>
      <c r="HLE933" s="477"/>
      <c r="HLF933" s="477"/>
      <c r="HLG933" s="477"/>
      <c r="HLH933" s="477"/>
      <c r="HLI933" s="477"/>
      <c r="HLJ933" s="477"/>
      <c r="HLK933" s="477"/>
      <c r="HLL933" s="477"/>
      <c r="HLM933" s="477"/>
      <c r="HLN933" s="477"/>
      <c r="HLO933" s="477"/>
      <c r="HLP933" s="477"/>
      <c r="HLQ933" s="477"/>
      <c r="HLR933" s="477"/>
      <c r="HLS933" s="477"/>
      <c r="HLT933" s="477"/>
      <c r="HLU933" s="477"/>
      <c r="HLV933" s="477"/>
      <c r="HLW933" s="477"/>
      <c r="HLX933" s="477"/>
      <c r="HLY933" s="477"/>
      <c r="HLZ933" s="477"/>
      <c r="HMA933" s="477"/>
      <c r="HMB933" s="477"/>
      <c r="HMC933" s="477"/>
      <c r="HMD933" s="477"/>
      <c r="HME933" s="477"/>
      <c r="HMF933" s="477"/>
      <c r="HMG933" s="477"/>
      <c r="HMH933" s="477"/>
      <c r="HMI933" s="477"/>
      <c r="HMJ933" s="477"/>
      <c r="HMK933" s="477"/>
      <c r="HML933" s="477"/>
      <c r="HMM933" s="477"/>
      <c r="HMN933" s="477"/>
      <c r="HMO933" s="477"/>
      <c r="HMP933" s="477"/>
      <c r="HMQ933" s="477"/>
      <c r="HMR933" s="477"/>
      <c r="HMS933" s="477"/>
      <c r="HMT933" s="477"/>
      <c r="HMU933" s="477"/>
      <c r="HMV933" s="477"/>
      <c r="HMW933" s="477"/>
      <c r="HMX933" s="477"/>
      <c r="HMY933" s="477"/>
      <c r="HMZ933" s="477"/>
      <c r="HNA933" s="477"/>
      <c r="HNB933" s="477"/>
      <c r="HNC933" s="477"/>
      <c r="HND933" s="477"/>
      <c r="HNE933" s="477"/>
      <c r="HNF933" s="477"/>
      <c r="HNG933" s="477"/>
      <c r="HNH933" s="477"/>
      <c r="HNI933" s="477"/>
      <c r="HNJ933" s="477"/>
      <c r="HNK933" s="477"/>
      <c r="HNL933" s="477"/>
      <c r="HNM933" s="477"/>
      <c r="HNN933" s="477"/>
      <c r="HNO933" s="477"/>
      <c r="HNP933" s="477"/>
      <c r="HNQ933" s="477"/>
      <c r="HNR933" s="477"/>
      <c r="HNS933" s="477"/>
      <c r="HNT933" s="477"/>
      <c r="HNU933" s="477"/>
      <c r="HNV933" s="477"/>
      <c r="HNW933" s="477"/>
      <c r="HNX933" s="477"/>
      <c r="HNY933" s="477"/>
      <c r="HNZ933" s="477"/>
      <c r="HOA933" s="477"/>
      <c r="HOB933" s="477"/>
      <c r="HOC933" s="477"/>
      <c r="HOD933" s="477"/>
      <c r="HOE933" s="477"/>
      <c r="HOF933" s="477"/>
      <c r="HOG933" s="477"/>
      <c r="HOH933" s="477"/>
      <c r="HOI933" s="477"/>
      <c r="HOJ933" s="477"/>
      <c r="HOK933" s="477"/>
      <c r="HOL933" s="477"/>
      <c r="HOM933" s="477"/>
      <c r="HON933" s="477"/>
      <c r="HOO933" s="477"/>
      <c r="HOP933" s="477"/>
      <c r="HOQ933" s="477"/>
      <c r="HOR933" s="477"/>
      <c r="HOS933" s="477"/>
      <c r="HOT933" s="477"/>
      <c r="HOU933" s="477"/>
      <c r="HOV933" s="477"/>
      <c r="HOW933" s="477"/>
      <c r="HOX933" s="477"/>
      <c r="HOY933" s="477"/>
      <c r="HOZ933" s="477"/>
      <c r="HPA933" s="477"/>
      <c r="HPB933" s="477"/>
      <c r="HPC933" s="477"/>
      <c r="HPD933" s="477"/>
      <c r="HPE933" s="477"/>
      <c r="HPF933" s="477"/>
      <c r="HPG933" s="477"/>
      <c r="HPH933" s="477"/>
      <c r="HPI933" s="477"/>
      <c r="HPJ933" s="477"/>
      <c r="HPK933" s="477"/>
      <c r="HPL933" s="477"/>
      <c r="HPM933" s="477"/>
      <c r="HPN933" s="477"/>
      <c r="HPO933" s="477"/>
      <c r="HPP933" s="477"/>
      <c r="HPQ933" s="477"/>
      <c r="HPR933" s="477"/>
      <c r="HPS933" s="477"/>
      <c r="HPT933" s="477"/>
      <c r="HPU933" s="477"/>
      <c r="HPV933" s="477"/>
      <c r="HPW933" s="477"/>
      <c r="HPX933" s="477"/>
      <c r="HPY933" s="477"/>
      <c r="HPZ933" s="477"/>
      <c r="HQA933" s="477"/>
      <c r="HQB933" s="477"/>
      <c r="HQC933" s="477"/>
      <c r="HQD933" s="477"/>
      <c r="HQE933" s="477"/>
      <c r="HQF933" s="477"/>
      <c r="HQG933" s="477"/>
      <c r="HQH933" s="477"/>
      <c r="HQI933" s="477"/>
      <c r="HQJ933" s="477"/>
      <c r="HQK933" s="477"/>
      <c r="HQL933" s="477"/>
      <c r="HQM933" s="477"/>
      <c r="HQN933" s="477"/>
      <c r="HQO933" s="477"/>
      <c r="HQP933" s="477"/>
      <c r="HQQ933" s="477"/>
      <c r="HQR933" s="477"/>
      <c r="HQS933" s="477"/>
      <c r="HQT933" s="477"/>
      <c r="HQU933" s="477"/>
      <c r="HQV933" s="477"/>
      <c r="HQW933" s="477"/>
      <c r="HQX933" s="477"/>
      <c r="HQY933" s="477"/>
      <c r="HQZ933" s="477"/>
      <c r="HRA933" s="477"/>
      <c r="HRB933" s="477"/>
      <c r="HRC933" s="477"/>
      <c r="HRD933" s="477"/>
      <c r="HRE933" s="477"/>
      <c r="HRF933" s="477"/>
      <c r="HRG933" s="477"/>
      <c r="HRH933" s="477"/>
      <c r="HRI933" s="477"/>
      <c r="HRJ933" s="477"/>
      <c r="HRK933" s="477"/>
      <c r="HRL933" s="477"/>
      <c r="HRM933" s="477"/>
      <c r="HRN933" s="477"/>
      <c r="HRO933" s="477"/>
      <c r="HRP933" s="477"/>
      <c r="HRQ933" s="477"/>
      <c r="HRR933" s="477"/>
      <c r="HRS933" s="477"/>
      <c r="HRT933" s="477"/>
      <c r="HRU933" s="477"/>
      <c r="HRV933" s="477"/>
      <c r="HRW933" s="477"/>
      <c r="HRX933" s="477"/>
      <c r="HRY933" s="477"/>
      <c r="HRZ933" s="477"/>
      <c r="HSA933" s="477"/>
      <c r="HSB933" s="477"/>
      <c r="HSC933" s="477"/>
      <c r="HSD933" s="477"/>
      <c r="HSE933" s="477"/>
      <c r="HSF933" s="477"/>
      <c r="HSG933" s="477"/>
      <c r="HSH933" s="477"/>
      <c r="HSI933" s="477"/>
      <c r="HSJ933" s="477"/>
      <c r="HSK933" s="477"/>
      <c r="HSL933" s="477"/>
      <c r="HSM933" s="477"/>
      <c r="HSN933" s="477"/>
      <c r="HSO933" s="477"/>
      <c r="HSP933" s="477"/>
      <c r="HSQ933" s="477"/>
      <c r="HSR933" s="477"/>
      <c r="HSS933" s="477"/>
      <c r="HST933" s="477"/>
      <c r="HSU933" s="477"/>
      <c r="HSV933" s="477"/>
      <c r="HSW933" s="477"/>
      <c r="HSX933" s="477"/>
      <c r="HSY933" s="477"/>
      <c r="HSZ933" s="477"/>
      <c r="HTA933" s="477"/>
      <c r="HTB933" s="477"/>
      <c r="HTC933" s="477"/>
      <c r="HTD933" s="477"/>
      <c r="HTE933" s="477"/>
      <c r="HTF933" s="477"/>
      <c r="HTG933" s="477"/>
      <c r="HTH933" s="477"/>
      <c r="HTI933" s="477"/>
      <c r="HTJ933" s="477"/>
      <c r="HTK933" s="477"/>
      <c r="HTL933" s="477"/>
      <c r="HTM933" s="477"/>
      <c r="HTN933" s="477"/>
      <c r="HTO933" s="477"/>
      <c r="HTP933" s="477"/>
      <c r="HTQ933" s="477"/>
      <c r="HTR933" s="477"/>
      <c r="HTS933" s="477"/>
      <c r="HTT933" s="477"/>
      <c r="HTU933" s="477"/>
      <c r="HTV933" s="477"/>
      <c r="HTW933" s="477"/>
      <c r="HTX933" s="477"/>
      <c r="HTY933" s="477"/>
      <c r="HTZ933" s="477"/>
      <c r="HUA933" s="477"/>
      <c r="HUB933" s="477"/>
      <c r="HUC933" s="477"/>
      <c r="HUD933" s="477"/>
      <c r="HUE933" s="477"/>
      <c r="HUF933" s="477"/>
      <c r="HUG933" s="477"/>
      <c r="HUH933" s="477"/>
      <c r="HUI933" s="477"/>
      <c r="HUJ933" s="477"/>
      <c r="HUK933" s="477"/>
      <c r="HUL933" s="477"/>
      <c r="HUM933" s="477"/>
      <c r="HUN933" s="477"/>
      <c r="HUO933" s="477"/>
      <c r="HUP933" s="477"/>
      <c r="HUQ933" s="477"/>
      <c r="HUR933" s="477"/>
      <c r="HUS933" s="477"/>
      <c r="HUT933" s="477"/>
      <c r="HUU933" s="477"/>
      <c r="HUV933" s="477"/>
      <c r="HUW933" s="477"/>
      <c r="HUX933" s="477"/>
      <c r="HUY933" s="477"/>
      <c r="HUZ933" s="477"/>
      <c r="HVA933" s="477"/>
      <c r="HVB933" s="477"/>
      <c r="HVC933" s="477"/>
      <c r="HVD933" s="477"/>
      <c r="HVE933" s="477"/>
      <c r="HVF933" s="477"/>
      <c r="HVG933" s="477"/>
      <c r="HVH933" s="477"/>
      <c r="HVI933" s="477"/>
      <c r="HVJ933" s="477"/>
      <c r="HVK933" s="477"/>
      <c r="HVL933" s="477"/>
      <c r="HVM933" s="477"/>
      <c r="HVN933" s="477"/>
      <c r="HVO933" s="477"/>
      <c r="HVP933" s="477"/>
      <c r="HVQ933" s="477"/>
      <c r="HVR933" s="477"/>
      <c r="HVS933" s="477"/>
      <c r="HVT933" s="477"/>
      <c r="HVU933" s="477"/>
      <c r="HVV933" s="477"/>
      <c r="HVW933" s="477"/>
      <c r="HVX933" s="477"/>
      <c r="HVY933" s="477"/>
      <c r="HVZ933" s="477"/>
      <c r="HWA933" s="477"/>
      <c r="HWB933" s="477"/>
      <c r="HWC933" s="477"/>
      <c r="HWD933" s="477"/>
      <c r="HWE933" s="477"/>
      <c r="HWF933" s="477"/>
      <c r="HWG933" s="477"/>
      <c r="HWH933" s="477"/>
      <c r="HWI933" s="477"/>
      <c r="HWJ933" s="477"/>
      <c r="HWK933" s="477"/>
      <c r="HWL933" s="477"/>
      <c r="HWM933" s="477"/>
      <c r="HWN933" s="477"/>
      <c r="HWO933" s="477"/>
      <c r="HWP933" s="477"/>
      <c r="HWQ933" s="477"/>
      <c r="HWR933" s="477"/>
      <c r="HWS933" s="477"/>
      <c r="HWT933" s="477"/>
      <c r="HWU933" s="477"/>
      <c r="HWV933" s="477"/>
      <c r="HWW933" s="477"/>
      <c r="HWX933" s="477"/>
      <c r="HWY933" s="477"/>
      <c r="HWZ933" s="477"/>
      <c r="HXA933" s="477"/>
      <c r="HXB933" s="477"/>
      <c r="HXC933" s="477"/>
      <c r="HXD933" s="477"/>
      <c r="HXE933" s="477"/>
      <c r="HXF933" s="477"/>
      <c r="HXG933" s="477"/>
      <c r="HXH933" s="477"/>
      <c r="HXI933" s="477"/>
      <c r="HXJ933" s="477"/>
      <c r="HXK933" s="477"/>
      <c r="HXL933" s="477"/>
      <c r="HXM933" s="477"/>
      <c r="HXN933" s="477"/>
      <c r="HXO933" s="477"/>
      <c r="HXP933" s="477"/>
      <c r="HXQ933" s="477"/>
      <c r="HXR933" s="477"/>
      <c r="HXS933" s="477"/>
      <c r="HXT933" s="477"/>
      <c r="HXU933" s="477"/>
      <c r="HXV933" s="477"/>
      <c r="HXW933" s="477"/>
      <c r="HXX933" s="477"/>
      <c r="HXY933" s="477"/>
      <c r="HXZ933" s="477"/>
      <c r="HYA933" s="477"/>
      <c r="HYB933" s="477"/>
      <c r="HYC933" s="477"/>
      <c r="HYD933" s="477"/>
      <c r="HYE933" s="477"/>
      <c r="HYF933" s="477"/>
      <c r="HYG933" s="477"/>
      <c r="HYH933" s="477"/>
      <c r="HYI933" s="477"/>
      <c r="HYJ933" s="477"/>
      <c r="HYK933" s="477"/>
      <c r="HYL933" s="477"/>
      <c r="HYM933" s="477"/>
      <c r="HYN933" s="477"/>
      <c r="HYO933" s="477"/>
      <c r="HYP933" s="477"/>
      <c r="HYQ933" s="477"/>
      <c r="HYR933" s="477"/>
      <c r="HYS933" s="477"/>
      <c r="HYT933" s="477"/>
      <c r="HYU933" s="477"/>
      <c r="HYV933" s="477"/>
      <c r="HYW933" s="477"/>
      <c r="HYX933" s="477"/>
      <c r="HYY933" s="477"/>
      <c r="HYZ933" s="477"/>
      <c r="HZA933" s="477"/>
      <c r="HZB933" s="477"/>
      <c r="HZC933" s="477"/>
      <c r="HZD933" s="477"/>
      <c r="HZE933" s="477"/>
      <c r="HZF933" s="477"/>
      <c r="HZG933" s="477"/>
      <c r="HZH933" s="477"/>
      <c r="HZI933" s="477"/>
      <c r="HZJ933" s="477"/>
      <c r="HZK933" s="477"/>
      <c r="HZL933" s="477"/>
      <c r="HZM933" s="477"/>
      <c r="HZN933" s="477"/>
      <c r="HZO933" s="477"/>
      <c r="HZP933" s="477"/>
      <c r="HZQ933" s="477"/>
      <c r="HZR933" s="477"/>
      <c r="HZS933" s="477"/>
      <c r="HZT933" s="477"/>
      <c r="HZU933" s="477"/>
      <c r="HZV933" s="477"/>
      <c r="HZW933" s="477"/>
      <c r="HZX933" s="477"/>
      <c r="HZY933" s="477"/>
      <c r="HZZ933" s="477"/>
      <c r="IAA933" s="477"/>
      <c r="IAB933" s="477"/>
      <c r="IAC933" s="477"/>
      <c r="IAD933" s="477"/>
      <c r="IAE933" s="477"/>
      <c r="IAF933" s="477"/>
      <c r="IAG933" s="477"/>
      <c r="IAH933" s="477"/>
      <c r="IAI933" s="477"/>
      <c r="IAJ933" s="477"/>
      <c r="IAK933" s="477"/>
      <c r="IAL933" s="477"/>
      <c r="IAM933" s="477"/>
      <c r="IAN933" s="477"/>
      <c r="IAO933" s="477"/>
      <c r="IAP933" s="477"/>
      <c r="IAQ933" s="477"/>
      <c r="IAR933" s="477"/>
      <c r="IAS933" s="477"/>
      <c r="IAT933" s="477"/>
      <c r="IAU933" s="477"/>
      <c r="IAV933" s="477"/>
      <c r="IAW933" s="477"/>
      <c r="IAX933" s="477"/>
      <c r="IAY933" s="477"/>
      <c r="IAZ933" s="477"/>
      <c r="IBA933" s="477"/>
      <c r="IBB933" s="477"/>
      <c r="IBC933" s="477"/>
      <c r="IBD933" s="477"/>
      <c r="IBE933" s="477"/>
      <c r="IBF933" s="477"/>
      <c r="IBG933" s="477"/>
      <c r="IBH933" s="477"/>
      <c r="IBI933" s="477"/>
      <c r="IBJ933" s="477"/>
      <c r="IBK933" s="477"/>
      <c r="IBL933" s="477"/>
      <c r="IBM933" s="477"/>
      <c r="IBN933" s="477"/>
      <c r="IBO933" s="477"/>
      <c r="IBP933" s="477"/>
      <c r="IBQ933" s="477"/>
      <c r="IBR933" s="477"/>
      <c r="IBS933" s="477"/>
      <c r="IBT933" s="477"/>
      <c r="IBU933" s="477"/>
      <c r="IBV933" s="477"/>
      <c r="IBW933" s="477"/>
      <c r="IBX933" s="477"/>
      <c r="IBY933" s="477"/>
      <c r="IBZ933" s="477"/>
      <c r="ICA933" s="477"/>
      <c r="ICB933" s="477"/>
      <c r="ICC933" s="477"/>
      <c r="ICD933" s="477"/>
      <c r="ICE933" s="477"/>
      <c r="ICF933" s="477"/>
      <c r="ICG933" s="477"/>
      <c r="ICH933" s="477"/>
      <c r="ICI933" s="477"/>
      <c r="ICJ933" s="477"/>
      <c r="ICK933" s="477"/>
      <c r="ICL933" s="477"/>
      <c r="ICM933" s="477"/>
      <c r="ICN933" s="477"/>
      <c r="ICO933" s="477"/>
      <c r="ICP933" s="477"/>
      <c r="ICQ933" s="477"/>
      <c r="ICR933" s="477"/>
      <c r="ICS933" s="477"/>
      <c r="ICT933" s="477"/>
      <c r="ICU933" s="477"/>
      <c r="ICV933" s="477"/>
      <c r="ICW933" s="477"/>
      <c r="ICX933" s="477"/>
      <c r="ICY933" s="477"/>
      <c r="ICZ933" s="477"/>
      <c r="IDA933" s="477"/>
      <c r="IDB933" s="477"/>
      <c r="IDC933" s="477"/>
      <c r="IDD933" s="477"/>
      <c r="IDE933" s="477"/>
      <c r="IDF933" s="477"/>
      <c r="IDG933" s="477"/>
      <c r="IDH933" s="477"/>
      <c r="IDI933" s="477"/>
      <c r="IDJ933" s="477"/>
      <c r="IDK933" s="477"/>
      <c r="IDL933" s="477"/>
      <c r="IDM933" s="477"/>
      <c r="IDN933" s="477"/>
      <c r="IDO933" s="477"/>
      <c r="IDP933" s="477"/>
      <c r="IDQ933" s="477"/>
      <c r="IDR933" s="477"/>
      <c r="IDS933" s="477"/>
      <c r="IDT933" s="477"/>
      <c r="IDU933" s="477"/>
      <c r="IDV933" s="477"/>
      <c r="IDW933" s="477"/>
      <c r="IDX933" s="477"/>
      <c r="IDY933" s="477"/>
      <c r="IDZ933" s="477"/>
      <c r="IEA933" s="477"/>
      <c r="IEB933" s="477"/>
      <c r="IEC933" s="477"/>
      <c r="IED933" s="477"/>
      <c r="IEE933" s="477"/>
      <c r="IEF933" s="477"/>
      <c r="IEG933" s="477"/>
      <c r="IEH933" s="477"/>
      <c r="IEI933" s="477"/>
      <c r="IEJ933" s="477"/>
      <c r="IEK933" s="477"/>
      <c r="IEL933" s="477"/>
      <c r="IEM933" s="477"/>
      <c r="IEN933" s="477"/>
      <c r="IEO933" s="477"/>
      <c r="IEP933" s="477"/>
      <c r="IEQ933" s="477"/>
      <c r="IER933" s="477"/>
      <c r="IES933" s="477"/>
      <c r="IET933" s="477"/>
      <c r="IEU933" s="477"/>
      <c r="IEV933" s="477"/>
      <c r="IEW933" s="477"/>
      <c r="IEX933" s="477"/>
      <c r="IEY933" s="477"/>
      <c r="IEZ933" s="477"/>
      <c r="IFA933" s="477"/>
      <c r="IFB933" s="477"/>
      <c r="IFC933" s="477"/>
      <c r="IFD933" s="477"/>
      <c r="IFE933" s="477"/>
      <c r="IFF933" s="477"/>
      <c r="IFG933" s="477"/>
      <c r="IFH933" s="477"/>
      <c r="IFI933" s="477"/>
      <c r="IFJ933" s="477"/>
      <c r="IFK933" s="477"/>
      <c r="IFL933" s="477"/>
      <c r="IFM933" s="477"/>
      <c r="IFN933" s="477"/>
      <c r="IFO933" s="477"/>
      <c r="IFP933" s="477"/>
      <c r="IFQ933" s="477"/>
      <c r="IFR933" s="477"/>
      <c r="IFS933" s="477"/>
      <c r="IFT933" s="477"/>
      <c r="IFU933" s="477"/>
      <c r="IFV933" s="477"/>
      <c r="IFW933" s="477"/>
      <c r="IFX933" s="477"/>
      <c r="IFY933" s="477"/>
      <c r="IFZ933" s="477"/>
      <c r="IGA933" s="477"/>
      <c r="IGB933" s="477"/>
      <c r="IGC933" s="477"/>
      <c r="IGD933" s="477"/>
      <c r="IGE933" s="477"/>
      <c r="IGF933" s="477"/>
      <c r="IGG933" s="477"/>
      <c r="IGH933" s="477"/>
      <c r="IGI933" s="477"/>
      <c r="IGJ933" s="477"/>
      <c r="IGK933" s="477"/>
      <c r="IGL933" s="477"/>
      <c r="IGM933" s="477"/>
      <c r="IGN933" s="477"/>
      <c r="IGO933" s="477"/>
      <c r="IGP933" s="477"/>
      <c r="IGQ933" s="477"/>
      <c r="IGR933" s="477"/>
      <c r="IGS933" s="477"/>
      <c r="IGT933" s="477"/>
      <c r="IGU933" s="477"/>
      <c r="IGV933" s="477"/>
      <c r="IGW933" s="477"/>
      <c r="IGX933" s="477"/>
      <c r="IGY933" s="477"/>
      <c r="IGZ933" s="477"/>
      <c r="IHA933" s="477"/>
      <c r="IHB933" s="477"/>
      <c r="IHC933" s="477"/>
      <c r="IHD933" s="477"/>
      <c r="IHE933" s="477"/>
      <c r="IHF933" s="477"/>
      <c r="IHG933" s="477"/>
      <c r="IHH933" s="477"/>
      <c r="IHI933" s="477"/>
      <c r="IHJ933" s="477"/>
      <c r="IHK933" s="477"/>
      <c r="IHL933" s="477"/>
      <c r="IHM933" s="477"/>
      <c r="IHN933" s="477"/>
      <c r="IHO933" s="477"/>
      <c r="IHP933" s="477"/>
      <c r="IHQ933" s="477"/>
      <c r="IHR933" s="477"/>
      <c r="IHS933" s="477"/>
      <c r="IHT933" s="477"/>
      <c r="IHU933" s="477"/>
      <c r="IHV933" s="477"/>
      <c r="IHW933" s="477"/>
      <c r="IHX933" s="477"/>
      <c r="IHY933" s="477"/>
      <c r="IHZ933" s="477"/>
      <c r="IIA933" s="477"/>
      <c r="IIB933" s="477"/>
      <c r="IIC933" s="477"/>
      <c r="IID933" s="477"/>
      <c r="IIE933" s="477"/>
      <c r="IIF933" s="477"/>
      <c r="IIG933" s="477"/>
      <c r="IIH933" s="477"/>
      <c r="III933" s="477"/>
      <c r="IIJ933" s="477"/>
      <c r="IIK933" s="477"/>
      <c r="IIL933" s="477"/>
      <c r="IIM933" s="477"/>
      <c r="IIN933" s="477"/>
      <c r="IIO933" s="477"/>
      <c r="IIP933" s="477"/>
      <c r="IIQ933" s="477"/>
      <c r="IIR933" s="477"/>
      <c r="IIS933" s="477"/>
      <c r="IIT933" s="477"/>
      <c r="IIU933" s="477"/>
      <c r="IIV933" s="477"/>
      <c r="IIW933" s="477"/>
      <c r="IIX933" s="477"/>
      <c r="IIY933" s="477"/>
      <c r="IIZ933" s="477"/>
      <c r="IJA933" s="477"/>
      <c r="IJB933" s="477"/>
      <c r="IJC933" s="477"/>
      <c r="IJD933" s="477"/>
      <c r="IJE933" s="477"/>
      <c r="IJF933" s="477"/>
      <c r="IJG933" s="477"/>
      <c r="IJH933" s="477"/>
      <c r="IJI933" s="477"/>
      <c r="IJJ933" s="477"/>
      <c r="IJK933" s="477"/>
      <c r="IJL933" s="477"/>
      <c r="IJM933" s="477"/>
      <c r="IJN933" s="477"/>
      <c r="IJO933" s="477"/>
      <c r="IJP933" s="477"/>
      <c r="IJQ933" s="477"/>
      <c r="IJR933" s="477"/>
      <c r="IJS933" s="477"/>
      <c r="IJT933" s="477"/>
      <c r="IJU933" s="477"/>
      <c r="IJV933" s="477"/>
      <c r="IJW933" s="477"/>
      <c r="IJX933" s="477"/>
      <c r="IJY933" s="477"/>
      <c r="IJZ933" s="477"/>
      <c r="IKA933" s="477"/>
      <c r="IKB933" s="477"/>
      <c r="IKC933" s="477"/>
      <c r="IKD933" s="477"/>
      <c r="IKE933" s="477"/>
      <c r="IKF933" s="477"/>
      <c r="IKG933" s="477"/>
      <c r="IKH933" s="477"/>
      <c r="IKI933" s="477"/>
      <c r="IKJ933" s="477"/>
      <c r="IKK933" s="477"/>
      <c r="IKL933" s="477"/>
      <c r="IKM933" s="477"/>
      <c r="IKN933" s="477"/>
      <c r="IKO933" s="477"/>
      <c r="IKP933" s="477"/>
      <c r="IKQ933" s="477"/>
      <c r="IKR933" s="477"/>
      <c r="IKS933" s="477"/>
      <c r="IKT933" s="477"/>
      <c r="IKU933" s="477"/>
      <c r="IKV933" s="477"/>
      <c r="IKW933" s="477"/>
      <c r="IKX933" s="477"/>
      <c r="IKY933" s="477"/>
      <c r="IKZ933" s="477"/>
      <c r="ILA933" s="477"/>
      <c r="ILB933" s="477"/>
      <c r="ILC933" s="477"/>
      <c r="ILD933" s="477"/>
      <c r="ILE933" s="477"/>
      <c r="ILF933" s="477"/>
      <c r="ILG933" s="477"/>
      <c r="ILH933" s="477"/>
      <c r="ILI933" s="477"/>
      <c r="ILJ933" s="477"/>
      <c r="ILK933" s="477"/>
      <c r="ILL933" s="477"/>
      <c r="ILM933" s="477"/>
      <c r="ILN933" s="477"/>
      <c r="ILO933" s="477"/>
      <c r="ILP933" s="477"/>
      <c r="ILQ933" s="477"/>
      <c r="ILR933" s="477"/>
      <c r="ILS933" s="477"/>
      <c r="ILT933" s="477"/>
      <c r="ILU933" s="477"/>
      <c r="ILV933" s="477"/>
      <c r="ILW933" s="477"/>
      <c r="ILX933" s="477"/>
      <c r="ILY933" s="477"/>
      <c r="ILZ933" s="477"/>
      <c r="IMA933" s="477"/>
      <c r="IMB933" s="477"/>
      <c r="IMC933" s="477"/>
      <c r="IMD933" s="477"/>
      <c r="IME933" s="477"/>
      <c r="IMF933" s="477"/>
      <c r="IMG933" s="477"/>
      <c r="IMH933" s="477"/>
      <c r="IMI933" s="477"/>
      <c r="IMJ933" s="477"/>
      <c r="IMK933" s="477"/>
      <c r="IML933" s="477"/>
      <c r="IMM933" s="477"/>
      <c r="IMN933" s="477"/>
      <c r="IMO933" s="477"/>
      <c r="IMP933" s="477"/>
      <c r="IMQ933" s="477"/>
      <c r="IMR933" s="477"/>
      <c r="IMS933" s="477"/>
      <c r="IMT933" s="477"/>
      <c r="IMU933" s="477"/>
      <c r="IMV933" s="477"/>
      <c r="IMW933" s="477"/>
      <c r="IMX933" s="477"/>
      <c r="IMY933" s="477"/>
      <c r="IMZ933" s="477"/>
      <c r="INA933" s="477"/>
      <c r="INB933" s="477"/>
      <c r="INC933" s="477"/>
      <c r="IND933" s="477"/>
      <c r="INE933" s="477"/>
      <c r="INF933" s="477"/>
      <c r="ING933" s="477"/>
      <c r="INH933" s="477"/>
      <c r="INI933" s="477"/>
      <c r="INJ933" s="477"/>
      <c r="INK933" s="477"/>
      <c r="INL933" s="477"/>
      <c r="INM933" s="477"/>
      <c r="INN933" s="477"/>
      <c r="INO933" s="477"/>
      <c r="INP933" s="477"/>
      <c r="INQ933" s="477"/>
      <c r="INR933" s="477"/>
      <c r="INS933" s="477"/>
      <c r="INT933" s="477"/>
      <c r="INU933" s="477"/>
      <c r="INV933" s="477"/>
      <c r="INW933" s="477"/>
      <c r="INX933" s="477"/>
      <c r="INY933" s="477"/>
      <c r="INZ933" s="477"/>
      <c r="IOA933" s="477"/>
      <c r="IOB933" s="477"/>
      <c r="IOC933" s="477"/>
      <c r="IOD933" s="477"/>
      <c r="IOE933" s="477"/>
      <c r="IOF933" s="477"/>
      <c r="IOG933" s="477"/>
      <c r="IOH933" s="477"/>
      <c r="IOI933" s="477"/>
      <c r="IOJ933" s="477"/>
      <c r="IOK933" s="477"/>
      <c r="IOL933" s="477"/>
      <c r="IOM933" s="477"/>
      <c r="ION933" s="477"/>
      <c r="IOO933" s="477"/>
      <c r="IOP933" s="477"/>
      <c r="IOQ933" s="477"/>
      <c r="IOR933" s="477"/>
      <c r="IOS933" s="477"/>
      <c r="IOT933" s="477"/>
      <c r="IOU933" s="477"/>
      <c r="IOV933" s="477"/>
      <c r="IOW933" s="477"/>
      <c r="IOX933" s="477"/>
      <c r="IOY933" s="477"/>
      <c r="IOZ933" s="477"/>
      <c r="IPA933" s="477"/>
      <c r="IPB933" s="477"/>
      <c r="IPC933" s="477"/>
      <c r="IPD933" s="477"/>
      <c r="IPE933" s="477"/>
      <c r="IPF933" s="477"/>
      <c r="IPG933" s="477"/>
      <c r="IPH933" s="477"/>
      <c r="IPI933" s="477"/>
      <c r="IPJ933" s="477"/>
      <c r="IPK933" s="477"/>
      <c r="IPL933" s="477"/>
      <c r="IPM933" s="477"/>
      <c r="IPN933" s="477"/>
      <c r="IPO933" s="477"/>
      <c r="IPP933" s="477"/>
      <c r="IPQ933" s="477"/>
      <c r="IPR933" s="477"/>
      <c r="IPS933" s="477"/>
      <c r="IPT933" s="477"/>
      <c r="IPU933" s="477"/>
      <c r="IPV933" s="477"/>
      <c r="IPW933" s="477"/>
      <c r="IPX933" s="477"/>
      <c r="IPY933" s="477"/>
      <c r="IPZ933" s="477"/>
      <c r="IQA933" s="477"/>
      <c r="IQB933" s="477"/>
      <c r="IQC933" s="477"/>
      <c r="IQD933" s="477"/>
      <c r="IQE933" s="477"/>
      <c r="IQF933" s="477"/>
      <c r="IQG933" s="477"/>
      <c r="IQH933" s="477"/>
      <c r="IQI933" s="477"/>
      <c r="IQJ933" s="477"/>
      <c r="IQK933" s="477"/>
      <c r="IQL933" s="477"/>
      <c r="IQM933" s="477"/>
      <c r="IQN933" s="477"/>
      <c r="IQO933" s="477"/>
      <c r="IQP933" s="477"/>
      <c r="IQQ933" s="477"/>
      <c r="IQR933" s="477"/>
      <c r="IQS933" s="477"/>
      <c r="IQT933" s="477"/>
      <c r="IQU933" s="477"/>
      <c r="IQV933" s="477"/>
      <c r="IQW933" s="477"/>
      <c r="IQX933" s="477"/>
      <c r="IQY933" s="477"/>
      <c r="IQZ933" s="477"/>
      <c r="IRA933" s="477"/>
      <c r="IRB933" s="477"/>
      <c r="IRC933" s="477"/>
      <c r="IRD933" s="477"/>
      <c r="IRE933" s="477"/>
      <c r="IRF933" s="477"/>
      <c r="IRG933" s="477"/>
      <c r="IRH933" s="477"/>
      <c r="IRI933" s="477"/>
      <c r="IRJ933" s="477"/>
      <c r="IRK933" s="477"/>
      <c r="IRL933" s="477"/>
      <c r="IRM933" s="477"/>
      <c r="IRN933" s="477"/>
      <c r="IRO933" s="477"/>
      <c r="IRP933" s="477"/>
      <c r="IRQ933" s="477"/>
      <c r="IRR933" s="477"/>
      <c r="IRS933" s="477"/>
      <c r="IRT933" s="477"/>
      <c r="IRU933" s="477"/>
      <c r="IRV933" s="477"/>
      <c r="IRW933" s="477"/>
      <c r="IRX933" s="477"/>
      <c r="IRY933" s="477"/>
      <c r="IRZ933" s="477"/>
      <c r="ISA933" s="477"/>
      <c r="ISB933" s="477"/>
      <c r="ISC933" s="477"/>
      <c r="ISD933" s="477"/>
      <c r="ISE933" s="477"/>
      <c r="ISF933" s="477"/>
      <c r="ISG933" s="477"/>
      <c r="ISH933" s="477"/>
      <c r="ISI933" s="477"/>
      <c r="ISJ933" s="477"/>
      <c r="ISK933" s="477"/>
      <c r="ISL933" s="477"/>
      <c r="ISM933" s="477"/>
      <c r="ISN933" s="477"/>
      <c r="ISO933" s="477"/>
      <c r="ISP933" s="477"/>
      <c r="ISQ933" s="477"/>
      <c r="ISR933" s="477"/>
      <c r="ISS933" s="477"/>
      <c r="IST933" s="477"/>
      <c r="ISU933" s="477"/>
      <c r="ISV933" s="477"/>
      <c r="ISW933" s="477"/>
      <c r="ISX933" s="477"/>
      <c r="ISY933" s="477"/>
      <c r="ISZ933" s="477"/>
      <c r="ITA933" s="477"/>
      <c r="ITB933" s="477"/>
      <c r="ITC933" s="477"/>
      <c r="ITD933" s="477"/>
      <c r="ITE933" s="477"/>
      <c r="ITF933" s="477"/>
      <c r="ITG933" s="477"/>
      <c r="ITH933" s="477"/>
      <c r="ITI933" s="477"/>
      <c r="ITJ933" s="477"/>
      <c r="ITK933" s="477"/>
      <c r="ITL933" s="477"/>
      <c r="ITM933" s="477"/>
      <c r="ITN933" s="477"/>
      <c r="ITO933" s="477"/>
      <c r="ITP933" s="477"/>
      <c r="ITQ933" s="477"/>
      <c r="ITR933" s="477"/>
      <c r="ITS933" s="477"/>
      <c r="ITT933" s="477"/>
      <c r="ITU933" s="477"/>
      <c r="ITV933" s="477"/>
      <c r="ITW933" s="477"/>
      <c r="ITX933" s="477"/>
      <c r="ITY933" s="477"/>
      <c r="ITZ933" s="477"/>
      <c r="IUA933" s="477"/>
      <c r="IUB933" s="477"/>
      <c r="IUC933" s="477"/>
      <c r="IUD933" s="477"/>
      <c r="IUE933" s="477"/>
      <c r="IUF933" s="477"/>
      <c r="IUG933" s="477"/>
      <c r="IUH933" s="477"/>
      <c r="IUI933" s="477"/>
      <c r="IUJ933" s="477"/>
      <c r="IUK933" s="477"/>
      <c r="IUL933" s="477"/>
      <c r="IUM933" s="477"/>
      <c r="IUN933" s="477"/>
      <c r="IUO933" s="477"/>
      <c r="IUP933" s="477"/>
      <c r="IUQ933" s="477"/>
      <c r="IUR933" s="477"/>
      <c r="IUS933" s="477"/>
      <c r="IUT933" s="477"/>
      <c r="IUU933" s="477"/>
      <c r="IUV933" s="477"/>
      <c r="IUW933" s="477"/>
      <c r="IUX933" s="477"/>
      <c r="IUY933" s="477"/>
      <c r="IUZ933" s="477"/>
      <c r="IVA933" s="477"/>
      <c r="IVB933" s="477"/>
      <c r="IVC933" s="477"/>
      <c r="IVD933" s="477"/>
      <c r="IVE933" s="477"/>
      <c r="IVF933" s="477"/>
      <c r="IVG933" s="477"/>
      <c r="IVH933" s="477"/>
      <c r="IVI933" s="477"/>
      <c r="IVJ933" s="477"/>
      <c r="IVK933" s="477"/>
      <c r="IVL933" s="477"/>
      <c r="IVM933" s="477"/>
      <c r="IVN933" s="477"/>
      <c r="IVO933" s="477"/>
      <c r="IVP933" s="477"/>
      <c r="IVQ933" s="477"/>
      <c r="IVR933" s="477"/>
      <c r="IVS933" s="477"/>
      <c r="IVT933" s="477"/>
      <c r="IVU933" s="477"/>
      <c r="IVV933" s="477"/>
      <c r="IVW933" s="477"/>
      <c r="IVX933" s="477"/>
      <c r="IVY933" s="477"/>
      <c r="IVZ933" s="477"/>
      <c r="IWA933" s="477"/>
      <c r="IWB933" s="477"/>
      <c r="IWC933" s="477"/>
      <c r="IWD933" s="477"/>
      <c r="IWE933" s="477"/>
      <c r="IWF933" s="477"/>
      <c r="IWG933" s="477"/>
      <c r="IWH933" s="477"/>
      <c r="IWI933" s="477"/>
      <c r="IWJ933" s="477"/>
      <c r="IWK933" s="477"/>
      <c r="IWL933" s="477"/>
      <c r="IWM933" s="477"/>
      <c r="IWN933" s="477"/>
      <c r="IWO933" s="477"/>
      <c r="IWP933" s="477"/>
      <c r="IWQ933" s="477"/>
      <c r="IWR933" s="477"/>
      <c r="IWS933" s="477"/>
      <c r="IWT933" s="477"/>
      <c r="IWU933" s="477"/>
      <c r="IWV933" s="477"/>
      <c r="IWW933" s="477"/>
      <c r="IWX933" s="477"/>
      <c r="IWY933" s="477"/>
      <c r="IWZ933" s="477"/>
      <c r="IXA933" s="477"/>
      <c r="IXB933" s="477"/>
      <c r="IXC933" s="477"/>
      <c r="IXD933" s="477"/>
      <c r="IXE933" s="477"/>
      <c r="IXF933" s="477"/>
      <c r="IXG933" s="477"/>
      <c r="IXH933" s="477"/>
      <c r="IXI933" s="477"/>
      <c r="IXJ933" s="477"/>
      <c r="IXK933" s="477"/>
      <c r="IXL933" s="477"/>
      <c r="IXM933" s="477"/>
      <c r="IXN933" s="477"/>
      <c r="IXO933" s="477"/>
      <c r="IXP933" s="477"/>
      <c r="IXQ933" s="477"/>
      <c r="IXR933" s="477"/>
      <c r="IXS933" s="477"/>
      <c r="IXT933" s="477"/>
      <c r="IXU933" s="477"/>
      <c r="IXV933" s="477"/>
      <c r="IXW933" s="477"/>
      <c r="IXX933" s="477"/>
      <c r="IXY933" s="477"/>
      <c r="IXZ933" s="477"/>
      <c r="IYA933" s="477"/>
      <c r="IYB933" s="477"/>
      <c r="IYC933" s="477"/>
      <c r="IYD933" s="477"/>
      <c r="IYE933" s="477"/>
      <c r="IYF933" s="477"/>
      <c r="IYG933" s="477"/>
      <c r="IYH933" s="477"/>
      <c r="IYI933" s="477"/>
      <c r="IYJ933" s="477"/>
      <c r="IYK933" s="477"/>
      <c r="IYL933" s="477"/>
      <c r="IYM933" s="477"/>
      <c r="IYN933" s="477"/>
      <c r="IYO933" s="477"/>
      <c r="IYP933" s="477"/>
      <c r="IYQ933" s="477"/>
      <c r="IYR933" s="477"/>
      <c r="IYS933" s="477"/>
      <c r="IYT933" s="477"/>
      <c r="IYU933" s="477"/>
      <c r="IYV933" s="477"/>
      <c r="IYW933" s="477"/>
      <c r="IYX933" s="477"/>
      <c r="IYY933" s="477"/>
      <c r="IYZ933" s="477"/>
      <c r="IZA933" s="477"/>
      <c r="IZB933" s="477"/>
      <c r="IZC933" s="477"/>
      <c r="IZD933" s="477"/>
      <c r="IZE933" s="477"/>
      <c r="IZF933" s="477"/>
      <c r="IZG933" s="477"/>
      <c r="IZH933" s="477"/>
      <c r="IZI933" s="477"/>
      <c r="IZJ933" s="477"/>
      <c r="IZK933" s="477"/>
      <c r="IZL933" s="477"/>
      <c r="IZM933" s="477"/>
      <c r="IZN933" s="477"/>
      <c r="IZO933" s="477"/>
      <c r="IZP933" s="477"/>
      <c r="IZQ933" s="477"/>
      <c r="IZR933" s="477"/>
      <c r="IZS933" s="477"/>
      <c r="IZT933" s="477"/>
      <c r="IZU933" s="477"/>
      <c r="IZV933" s="477"/>
      <c r="IZW933" s="477"/>
      <c r="IZX933" s="477"/>
      <c r="IZY933" s="477"/>
      <c r="IZZ933" s="477"/>
      <c r="JAA933" s="477"/>
      <c r="JAB933" s="477"/>
      <c r="JAC933" s="477"/>
      <c r="JAD933" s="477"/>
      <c r="JAE933" s="477"/>
      <c r="JAF933" s="477"/>
      <c r="JAG933" s="477"/>
      <c r="JAH933" s="477"/>
      <c r="JAI933" s="477"/>
      <c r="JAJ933" s="477"/>
      <c r="JAK933" s="477"/>
      <c r="JAL933" s="477"/>
      <c r="JAM933" s="477"/>
      <c r="JAN933" s="477"/>
      <c r="JAO933" s="477"/>
      <c r="JAP933" s="477"/>
      <c r="JAQ933" s="477"/>
      <c r="JAR933" s="477"/>
      <c r="JAS933" s="477"/>
      <c r="JAT933" s="477"/>
      <c r="JAU933" s="477"/>
      <c r="JAV933" s="477"/>
      <c r="JAW933" s="477"/>
      <c r="JAX933" s="477"/>
      <c r="JAY933" s="477"/>
      <c r="JAZ933" s="477"/>
      <c r="JBA933" s="477"/>
      <c r="JBB933" s="477"/>
      <c r="JBC933" s="477"/>
      <c r="JBD933" s="477"/>
      <c r="JBE933" s="477"/>
      <c r="JBF933" s="477"/>
      <c r="JBG933" s="477"/>
      <c r="JBH933" s="477"/>
      <c r="JBI933" s="477"/>
      <c r="JBJ933" s="477"/>
      <c r="JBK933" s="477"/>
      <c r="JBL933" s="477"/>
      <c r="JBM933" s="477"/>
      <c r="JBN933" s="477"/>
      <c r="JBO933" s="477"/>
      <c r="JBP933" s="477"/>
      <c r="JBQ933" s="477"/>
      <c r="JBR933" s="477"/>
      <c r="JBS933" s="477"/>
      <c r="JBT933" s="477"/>
      <c r="JBU933" s="477"/>
      <c r="JBV933" s="477"/>
      <c r="JBW933" s="477"/>
      <c r="JBX933" s="477"/>
      <c r="JBY933" s="477"/>
      <c r="JBZ933" s="477"/>
      <c r="JCA933" s="477"/>
      <c r="JCB933" s="477"/>
      <c r="JCC933" s="477"/>
      <c r="JCD933" s="477"/>
      <c r="JCE933" s="477"/>
      <c r="JCF933" s="477"/>
      <c r="JCG933" s="477"/>
      <c r="JCH933" s="477"/>
      <c r="JCI933" s="477"/>
      <c r="JCJ933" s="477"/>
      <c r="JCK933" s="477"/>
      <c r="JCL933" s="477"/>
      <c r="JCM933" s="477"/>
      <c r="JCN933" s="477"/>
      <c r="JCO933" s="477"/>
      <c r="JCP933" s="477"/>
      <c r="JCQ933" s="477"/>
      <c r="JCR933" s="477"/>
      <c r="JCS933" s="477"/>
      <c r="JCT933" s="477"/>
      <c r="JCU933" s="477"/>
      <c r="JCV933" s="477"/>
      <c r="JCW933" s="477"/>
      <c r="JCX933" s="477"/>
      <c r="JCY933" s="477"/>
      <c r="JCZ933" s="477"/>
      <c r="JDA933" s="477"/>
      <c r="JDB933" s="477"/>
      <c r="JDC933" s="477"/>
      <c r="JDD933" s="477"/>
      <c r="JDE933" s="477"/>
      <c r="JDF933" s="477"/>
      <c r="JDG933" s="477"/>
      <c r="JDH933" s="477"/>
      <c r="JDI933" s="477"/>
      <c r="JDJ933" s="477"/>
      <c r="JDK933" s="477"/>
      <c r="JDL933" s="477"/>
      <c r="JDM933" s="477"/>
      <c r="JDN933" s="477"/>
      <c r="JDO933" s="477"/>
      <c r="JDP933" s="477"/>
      <c r="JDQ933" s="477"/>
      <c r="JDR933" s="477"/>
      <c r="JDS933" s="477"/>
      <c r="JDT933" s="477"/>
      <c r="JDU933" s="477"/>
      <c r="JDV933" s="477"/>
      <c r="JDW933" s="477"/>
      <c r="JDX933" s="477"/>
      <c r="JDY933" s="477"/>
      <c r="JDZ933" s="477"/>
      <c r="JEA933" s="477"/>
      <c r="JEB933" s="477"/>
      <c r="JEC933" s="477"/>
      <c r="JED933" s="477"/>
      <c r="JEE933" s="477"/>
      <c r="JEF933" s="477"/>
      <c r="JEG933" s="477"/>
      <c r="JEH933" s="477"/>
      <c r="JEI933" s="477"/>
      <c r="JEJ933" s="477"/>
      <c r="JEK933" s="477"/>
      <c r="JEL933" s="477"/>
      <c r="JEM933" s="477"/>
      <c r="JEN933" s="477"/>
      <c r="JEO933" s="477"/>
      <c r="JEP933" s="477"/>
      <c r="JEQ933" s="477"/>
      <c r="JER933" s="477"/>
      <c r="JES933" s="477"/>
      <c r="JET933" s="477"/>
      <c r="JEU933" s="477"/>
      <c r="JEV933" s="477"/>
      <c r="JEW933" s="477"/>
      <c r="JEX933" s="477"/>
      <c r="JEY933" s="477"/>
      <c r="JEZ933" s="477"/>
      <c r="JFA933" s="477"/>
      <c r="JFB933" s="477"/>
      <c r="JFC933" s="477"/>
      <c r="JFD933" s="477"/>
      <c r="JFE933" s="477"/>
      <c r="JFF933" s="477"/>
      <c r="JFG933" s="477"/>
      <c r="JFH933" s="477"/>
      <c r="JFI933" s="477"/>
      <c r="JFJ933" s="477"/>
      <c r="JFK933" s="477"/>
      <c r="JFL933" s="477"/>
      <c r="JFM933" s="477"/>
      <c r="JFN933" s="477"/>
      <c r="JFO933" s="477"/>
      <c r="JFP933" s="477"/>
      <c r="JFQ933" s="477"/>
      <c r="JFR933" s="477"/>
      <c r="JFS933" s="477"/>
      <c r="JFT933" s="477"/>
      <c r="JFU933" s="477"/>
      <c r="JFV933" s="477"/>
      <c r="JFW933" s="477"/>
      <c r="JFX933" s="477"/>
      <c r="JFY933" s="477"/>
      <c r="JFZ933" s="477"/>
      <c r="JGA933" s="477"/>
      <c r="JGB933" s="477"/>
      <c r="JGC933" s="477"/>
      <c r="JGD933" s="477"/>
      <c r="JGE933" s="477"/>
      <c r="JGF933" s="477"/>
      <c r="JGG933" s="477"/>
      <c r="JGH933" s="477"/>
      <c r="JGI933" s="477"/>
      <c r="JGJ933" s="477"/>
      <c r="JGK933" s="477"/>
      <c r="JGL933" s="477"/>
      <c r="JGM933" s="477"/>
      <c r="JGN933" s="477"/>
      <c r="JGO933" s="477"/>
      <c r="JGP933" s="477"/>
      <c r="JGQ933" s="477"/>
      <c r="JGR933" s="477"/>
      <c r="JGS933" s="477"/>
      <c r="JGT933" s="477"/>
      <c r="JGU933" s="477"/>
      <c r="JGV933" s="477"/>
      <c r="JGW933" s="477"/>
      <c r="JGX933" s="477"/>
      <c r="JGY933" s="477"/>
      <c r="JGZ933" s="477"/>
      <c r="JHA933" s="477"/>
      <c r="JHB933" s="477"/>
      <c r="JHC933" s="477"/>
      <c r="JHD933" s="477"/>
      <c r="JHE933" s="477"/>
      <c r="JHF933" s="477"/>
      <c r="JHG933" s="477"/>
      <c r="JHH933" s="477"/>
      <c r="JHI933" s="477"/>
      <c r="JHJ933" s="477"/>
      <c r="JHK933" s="477"/>
      <c r="JHL933" s="477"/>
      <c r="JHM933" s="477"/>
      <c r="JHN933" s="477"/>
      <c r="JHO933" s="477"/>
      <c r="JHP933" s="477"/>
      <c r="JHQ933" s="477"/>
      <c r="JHR933" s="477"/>
      <c r="JHS933" s="477"/>
      <c r="JHT933" s="477"/>
      <c r="JHU933" s="477"/>
      <c r="JHV933" s="477"/>
      <c r="JHW933" s="477"/>
      <c r="JHX933" s="477"/>
      <c r="JHY933" s="477"/>
      <c r="JHZ933" s="477"/>
      <c r="JIA933" s="477"/>
      <c r="JIB933" s="477"/>
      <c r="JIC933" s="477"/>
      <c r="JID933" s="477"/>
      <c r="JIE933" s="477"/>
      <c r="JIF933" s="477"/>
      <c r="JIG933" s="477"/>
      <c r="JIH933" s="477"/>
      <c r="JII933" s="477"/>
      <c r="JIJ933" s="477"/>
      <c r="JIK933" s="477"/>
      <c r="JIL933" s="477"/>
      <c r="JIM933" s="477"/>
      <c r="JIN933" s="477"/>
      <c r="JIO933" s="477"/>
      <c r="JIP933" s="477"/>
      <c r="JIQ933" s="477"/>
      <c r="JIR933" s="477"/>
      <c r="JIS933" s="477"/>
      <c r="JIT933" s="477"/>
      <c r="JIU933" s="477"/>
      <c r="JIV933" s="477"/>
      <c r="JIW933" s="477"/>
      <c r="JIX933" s="477"/>
      <c r="JIY933" s="477"/>
      <c r="JIZ933" s="477"/>
      <c r="JJA933" s="477"/>
      <c r="JJB933" s="477"/>
      <c r="JJC933" s="477"/>
      <c r="JJD933" s="477"/>
      <c r="JJE933" s="477"/>
      <c r="JJF933" s="477"/>
      <c r="JJG933" s="477"/>
      <c r="JJH933" s="477"/>
      <c r="JJI933" s="477"/>
      <c r="JJJ933" s="477"/>
      <c r="JJK933" s="477"/>
      <c r="JJL933" s="477"/>
      <c r="JJM933" s="477"/>
      <c r="JJN933" s="477"/>
      <c r="JJO933" s="477"/>
      <c r="JJP933" s="477"/>
      <c r="JJQ933" s="477"/>
      <c r="JJR933" s="477"/>
      <c r="JJS933" s="477"/>
      <c r="JJT933" s="477"/>
      <c r="JJU933" s="477"/>
      <c r="JJV933" s="477"/>
      <c r="JJW933" s="477"/>
      <c r="JJX933" s="477"/>
      <c r="JJY933" s="477"/>
      <c r="JJZ933" s="477"/>
      <c r="JKA933" s="477"/>
      <c r="JKB933" s="477"/>
      <c r="JKC933" s="477"/>
      <c r="JKD933" s="477"/>
      <c r="JKE933" s="477"/>
      <c r="JKF933" s="477"/>
      <c r="JKG933" s="477"/>
      <c r="JKH933" s="477"/>
      <c r="JKI933" s="477"/>
      <c r="JKJ933" s="477"/>
      <c r="JKK933" s="477"/>
      <c r="JKL933" s="477"/>
      <c r="JKM933" s="477"/>
      <c r="JKN933" s="477"/>
      <c r="JKO933" s="477"/>
      <c r="JKP933" s="477"/>
      <c r="JKQ933" s="477"/>
      <c r="JKR933" s="477"/>
      <c r="JKS933" s="477"/>
      <c r="JKT933" s="477"/>
      <c r="JKU933" s="477"/>
      <c r="JKV933" s="477"/>
      <c r="JKW933" s="477"/>
      <c r="JKX933" s="477"/>
      <c r="JKY933" s="477"/>
      <c r="JKZ933" s="477"/>
      <c r="JLA933" s="477"/>
      <c r="JLB933" s="477"/>
      <c r="JLC933" s="477"/>
      <c r="JLD933" s="477"/>
      <c r="JLE933" s="477"/>
      <c r="JLF933" s="477"/>
      <c r="JLG933" s="477"/>
      <c r="JLH933" s="477"/>
      <c r="JLI933" s="477"/>
      <c r="JLJ933" s="477"/>
      <c r="JLK933" s="477"/>
      <c r="JLL933" s="477"/>
      <c r="JLM933" s="477"/>
      <c r="JLN933" s="477"/>
      <c r="JLO933" s="477"/>
      <c r="JLP933" s="477"/>
      <c r="JLQ933" s="477"/>
      <c r="JLR933" s="477"/>
      <c r="JLS933" s="477"/>
      <c r="JLT933" s="477"/>
      <c r="JLU933" s="477"/>
      <c r="JLV933" s="477"/>
      <c r="JLW933" s="477"/>
      <c r="JLX933" s="477"/>
      <c r="JLY933" s="477"/>
      <c r="JLZ933" s="477"/>
      <c r="JMA933" s="477"/>
      <c r="JMB933" s="477"/>
      <c r="JMC933" s="477"/>
      <c r="JMD933" s="477"/>
      <c r="JME933" s="477"/>
      <c r="JMF933" s="477"/>
      <c r="JMG933" s="477"/>
      <c r="JMH933" s="477"/>
      <c r="JMI933" s="477"/>
      <c r="JMJ933" s="477"/>
      <c r="JMK933" s="477"/>
      <c r="JML933" s="477"/>
      <c r="JMM933" s="477"/>
      <c r="JMN933" s="477"/>
      <c r="JMO933" s="477"/>
      <c r="JMP933" s="477"/>
      <c r="JMQ933" s="477"/>
      <c r="JMR933" s="477"/>
      <c r="JMS933" s="477"/>
      <c r="JMT933" s="477"/>
      <c r="JMU933" s="477"/>
      <c r="JMV933" s="477"/>
      <c r="JMW933" s="477"/>
      <c r="JMX933" s="477"/>
      <c r="JMY933" s="477"/>
      <c r="JMZ933" s="477"/>
      <c r="JNA933" s="477"/>
      <c r="JNB933" s="477"/>
      <c r="JNC933" s="477"/>
      <c r="JND933" s="477"/>
      <c r="JNE933" s="477"/>
      <c r="JNF933" s="477"/>
      <c r="JNG933" s="477"/>
      <c r="JNH933" s="477"/>
      <c r="JNI933" s="477"/>
      <c r="JNJ933" s="477"/>
      <c r="JNK933" s="477"/>
      <c r="JNL933" s="477"/>
      <c r="JNM933" s="477"/>
      <c r="JNN933" s="477"/>
      <c r="JNO933" s="477"/>
      <c r="JNP933" s="477"/>
      <c r="JNQ933" s="477"/>
      <c r="JNR933" s="477"/>
      <c r="JNS933" s="477"/>
      <c r="JNT933" s="477"/>
      <c r="JNU933" s="477"/>
      <c r="JNV933" s="477"/>
      <c r="JNW933" s="477"/>
      <c r="JNX933" s="477"/>
      <c r="JNY933" s="477"/>
      <c r="JNZ933" s="477"/>
      <c r="JOA933" s="477"/>
      <c r="JOB933" s="477"/>
      <c r="JOC933" s="477"/>
      <c r="JOD933" s="477"/>
      <c r="JOE933" s="477"/>
      <c r="JOF933" s="477"/>
      <c r="JOG933" s="477"/>
      <c r="JOH933" s="477"/>
      <c r="JOI933" s="477"/>
      <c r="JOJ933" s="477"/>
      <c r="JOK933" s="477"/>
      <c r="JOL933" s="477"/>
      <c r="JOM933" s="477"/>
      <c r="JON933" s="477"/>
      <c r="JOO933" s="477"/>
      <c r="JOP933" s="477"/>
      <c r="JOQ933" s="477"/>
      <c r="JOR933" s="477"/>
      <c r="JOS933" s="477"/>
      <c r="JOT933" s="477"/>
      <c r="JOU933" s="477"/>
      <c r="JOV933" s="477"/>
      <c r="JOW933" s="477"/>
      <c r="JOX933" s="477"/>
      <c r="JOY933" s="477"/>
      <c r="JOZ933" s="477"/>
      <c r="JPA933" s="477"/>
      <c r="JPB933" s="477"/>
      <c r="JPC933" s="477"/>
      <c r="JPD933" s="477"/>
      <c r="JPE933" s="477"/>
      <c r="JPF933" s="477"/>
      <c r="JPG933" s="477"/>
      <c r="JPH933" s="477"/>
      <c r="JPI933" s="477"/>
      <c r="JPJ933" s="477"/>
      <c r="JPK933" s="477"/>
      <c r="JPL933" s="477"/>
      <c r="JPM933" s="477"/>
      <c r="JPN933" s="477"/>
      <c r="JPO933" s="477"/>
      <c r="JPP933" s="477"/>
      <c r="JPQ933" s="477"/>
      <c r="JPR933" s="477"/>
      <c r="JPS933" s="477"/>
      <c r="JPT933" s="477"/>
      <c r="JPU933" s="477"/>
      <c r="JPV933" s="477"/>
      <c r="JPW933" s="477"/>
      <c r="JPX933" s="477"/>
      <c r="JPY933" s="477"/>
      <c r="JPZ933" s="477"/>
      <c r="JQA933" s="477"/>
      <c r="JQB933" s="477"/>
      <c r="JQC933" s="477"/>
      <c r="JQD933" s="477"/>
      <c r="JQE933" s="477"/>
      <c r="JQF933" s="477"/>
      <c r="JQG933" s="477"/>
      <c r="JQH933" s="477"/>
      <c r="JQI933" s="477"/>
      <c r="JQJ933" s="477"/>
      <c r="JQK933" s="477"/>
      <c r="JQL933" s="477"/>
      <c r="JQM933" s="477"/>
      <c r="JQN933" s="477"/>
      <c r="JQO933" s="477"/>
      <c r="JQP933" s="477"/>
      <c r="JQQ933" s="477"/>
      <c r="JQR933" s="477"/>
      <c r="JQS933" s="477"/>
      <c r="JQT933" s="477"/>
      <c r="JQU933" s="477"/>
      <c r="JQV933" s="477"/>
      <c r="JQW933" s="477"/>
      <c r="JQX933" s="477"/>
      <c r="JQY933" s="477"/>
      <c r="JQZ933" s="477"/>
      <c r="JRA933" s="477"/>
      <c r="JRB933" s="477"/>
      <c r="JRC933" s="477"/>
      <c r="JRD933" s="477"/>
      <c r="JRE933" s="477"/>
      <c r="JRF933" s="477"/>
      <c r="JRG933" s="477"/>
      <c r="JRH933" s="477"/>
      <c r="JRI933" s="477"/>
      <c r="JRJ933" s="477"/>
      <c r="JRK933" s="477"/>
      <c r="JRL933" s="477"/>
      <c r="JRM933" s="477"/>
      <c r="JRN933" s="477"/>
      <c r="JRO933" s="477"/>
      <c r="JRP933" s="477"/>
      <c r="JRQ933" s="477"/>
      <c r="JRR933" s="477"/>
      <c r="JRS933" s="477"/>
      <c r="JRT933" s="477"/>
      <c r="JRU933" s="477"/>
      <c r="JRV933" s="477"/>
      <c r="JRW933" s="477"/>
      <c r="JRX933" s="477"/>
      <c r="JRY933" s="477"/>
      <c r="JRZ933" s="477"/>
      <c r="JSA933" s="477"/>
      <c r="JSB933" s="477"/>
      <c r="JSC933" s="477"/>
      <c r="JSD933" s="477"/>
      <c r="JSE933" s="477"/>
      <c r="JSF933" s="477"/>
      <c r="JSG933" s="477"/>
      <c r="JSH933" s="477"/>
      <c r="JSI933" s="477"/>
      <c r="JSJ933" s="477"/>
      <c r="JSK933" s="477"/>
      <c r="JSL933" s="477"/>
      <c r="JSM933" s="477"/>
      <c r="JSN933" s="477"/>
      <c r="JSO933" s="477"/>
      <c r="JSP933" s="477"/>
      <c r="JSQ933" s="477"/>
      <c r="JSR933" s="477"/>
      <c r="JSS933" s="477"/>
      <c r="JST933" s="477"/>
      <c r="JSU933" s="477"/>
      <c r="JSV933" s="477"/>
      <c r="JSW933" s="477"/>
      <c r="JSX933" s="477"/>
      <c r="JSY933" s="477"/>
      <c r="JSZ933" s="477"/>
      <c r="JTA933" s="477"/>
      <c r="JTB933" s="477"/>
      <c r="JTC933" s="477"/>
      <c r="JTD933" s="477"/>
      <c r="JTE933" s="477"/>
      <c r="JTF933" s="477"/>
      <c r="JTG933" s="477"/>
      <c r="JTH933" s="477"/>
      <c r="JTI933" s="477"/>
      <c r="JTJ933" s="477"/>
      <c r="JTK933" s="477"/>
      <c r="JTL933" s="477"/>
      <c r="JTM933" s="477"/>
      <c r="JTN933" s="477"/>
      <c r="JTO933" s="477"/>
      <c r="JTP933" s="477"/>
      <c r="JTQ933" s="477"/>
      <c r="JTR933" s="477"/>
      <c r="JTS933" s="477"/>
      <c r="JTT933" s="477"/>
      <c r="JTU933" s="477"/>
      <c r="JTV933" s="477"/>
      <c r="JTW933" s="477"/>
      <c r="JTX933" s="477"/>
      <c r="JTY933" s="477"/>
      <c r="JTZ933" s="477"/>
      <c r="JUA933" s="477"/>
      <c r="JUB933" s="477"/>
      <c r="JUC933" s="477"/>
      <c r="JUD933" s="477"/>
      <c r="JUE933" s="477"/>
      <c r="JUF933" s="477"/>
      <c r="JUG933" s="477"/>
      <c r="JUH933" s="477"/>
      <c r="JUI933" s="477"/>
      <c r="JUJ933" s="477"/>
      <c r="JUK933" s="477"/>
      <c r="JUL933" s="477"/>
      <c r="JUM933" s="477"/>
      <c r="JUN933" s="477"/>
      <c r="JUO933" s="477"/>
      <c r="JUP933" s="477"/>
      <c r="JUQ933" s="477"/>
      <c r="JUR933" s="477"/>
      <c r="JUS933" s="477"/>
      <c r="JUT933" s="477"/>
      <c r="JUU933" s="477"/>
      <c r="JUV933" s="477"/>
      <c r="JUW933" s="477"/>
      <c r="JUX933" s="477"/>
      <c r="JUY933" s="477"/>
      <c r="JUZ933" s="477"/>
      <c r="JVA933" s="477"/>
      <c r="JVB933" s="477"/>
      <c r="JVC933" s="477"/>
      <c r="JVD933" s="477"/>
      <c r="JVE933" s="477"/>
      <c r="JVF933" s="477"/>
      <c r="JVG933" s="477"/>
      <c r="JVH933" s="477"/>
      <c r="JVI933" s="477"/>
      <c r="JVJ933" s="477"/>
      <c r="JVK933" s="477"/>
      <c r="JVL933" s="477"/>
      <c r="JVM933" s="477"/>
      <c r="JVN933" s="477"/>
      <c r="JVO933" s="477"/>
      <c r="JVP933" s="477"/>
      <c r="JVQ933" s="477"/>
      <c r="JVR933" s="477"/>
      <c r="JVS933" s="477"/>
      <c r="JVT933" s="477"/>
      <c r="JVU933" s="477"/>
      <c r="JVV933" s="477"/>
      <c r="JVW933" s="477"/>
      <c r="JVX933" s="477"/>
      <c r="JVY933" s="477"/>
      <c r="JVZ933" s="477"/>
      <c r="JWA933" s="477"/>
      <c r="JWB933" s="477"/>
      <c r="JWC933" s="477"/>
      <c r="JWD933" s="477"/>
      <c r="JWE933" s="477"/>
      <c r="JWF933" s="477"/>
      <c r="JWG933" s="477"/>
      <c r="JWH933" s="477"/>
      <c r="JWI933" s="477"/>
      <c r="JWJ933" s="477"/>
      <c r="JWK933" s="477"/>
      <c r="JWL933" s="477"/>
      <c r="JWM933" s="477"/>
      <c r="JWN933" s="477"/>
      <c r="JWO933" s="477"/>
      <c r="JWP933" s="477"/>
      <c r="JWQ933" s="477"/>
      <c r="JWR933" s="477"/>
      <c r="JWS933" s="477"/>
      <c r="JWT933" s="477"/>
      <c r="JWU933" s="477"/>
      <c r="JWV933" s="477"/>
      <c r="JWW933" s="477"/>
      <c r="JWX933" s="477"/>
      <c r="JWY933" s="477"/>
      <c r="JWZ933" s="477"/>
      <c r="JXA933" s="477"/>
      <c r="JXB933" s="477"/>
      <c r="JXC933" s="477"/>
      <c r="JXD933" s="477"/>
      <c r="JXE933" s="477"/>
      <c r="JXF933" s="477"/>
      <c r="JXG933" s="477"/>
      <c r="JXH933" s="477"/>
      <c r="JXI933" s="477"/>
      <c r="JXJ933" s="477"/>
      <c r="JXK933" s="477"/>
      <c r="JXL933" s="477"/>
      <c r="JXM933" s="477"/>
      <c r="JXN933" s="477"/>
      <c r="JXO933" s="477"/>
      <c r="JXP933" s="477"/>
      <c r="JXQ933" s="477"/>
      <c r="JXR933" s="477"/>
      <c r="JXS933" s="477"/>
      <c r="JXT933" s="477"/>
      <c r="JXU933" s="477"/>
      <c r="JXV933" s="477"/>
      <c r="JXW933" s="477"/>
      <c r="JXX933" s="477"/>
      <c r="JXY933" s="477"/>
      <c r="JXZ933" s="477"/>
      <c r="JYA933" s="477"/>
      <c r="JYB933" s="477"/>
      <c r="JYC933" s="477"/>
      <c r="JYD933" s="477"/>
      <c r="JYE933" s="477"/>
      <c r="JYF933" s="477"/>
      <c r="JYG933" s="477"/>
      <c r="JYH933" s="477"/>
      <c r="JYI933" s="477"/>
      <c r="JYJ933" s="477"/>
      <c r="JYK933" s="477"/>
      <c r="JYL933" s="477"/>
      <c r="JYM933" s="477"/>
      <c r="JYN933" s="477"/>
      <c r="JYO933" s="477"/>
      <c r="JYP933" s="477"/>
      <c r="JYQ933" s="477"/>
      <c r="JYR933" s="477"/>
      <c r="JYS933" s="477"/>
      <c r="JYT933" s="477"/>
      <c r="JYU933" s="477"/>
      <c r="JYV933" s="477"/>
      <c r="JYW933" s="477"/>
      <c r="JYX933" s="477"/>
      <c r="JYY933" s="477"/>
      <c r="JYZ933" s="477"/>
      <c r="JZA933" s="477"/>
      <c r="JZB933" s="477"/>
      <c r="JZC933" s="477"/>
      <c r="JZD933" s="477"/>
      <c r="JZE933" s="477"/>
      <c r="JZF933" s="477"/>
      <c r="JZG933" s="477"/>
      <c r="JZH933" s="477"/>
      <c r="JZI933" s="477"/>
      <c r="JZJ933" s="477"/>
      <c r="JZK933" s="477"/>
      <c r="JZL933" s="477"/>
      <c r="JZM933" s="477"/>
      <c r="JZN933" s="477"/>
      <c r="JZO933" s="477"/>
      <c r="JZP933" s="477"/>
      <c r="JZQ933" s="477"/>
      <c r="JZR933" s="477"/>
      <c r="JZS933" s="477"/>
      <c r="JZT933" s="477"/>
      <c r="JZU933" s="477"/>
      <c r="JZV933" s="477"/>
      <c r="JZW933" s="477"/>
      <c r="JZX933" s="477"/>
      <c r="JZY933" s="477"/>
      <c r="JZZ933" s="477"/>
      <c r="KAA933" s="477"/>
      <c r="KAB933" s="477"/>
      <c r="KAC933" s="477"/>
      <c r="KAD933" s="477"/>
      <c r="KAE933" s="477"/>
      <c r="KAF933" s="477"/>
      <c r="KAG933" s="477"/>
      <c r="KAH933" s="477"/>
      <c r="KAI933" s="477"/>
      <c r="KAJ933" s="477"/>
      <c r="KAK933" s="477"/>
      <c r="KAL933" s="477"/>
      <c r="KAM933" s="477"/>
      <c r="KAN933" s="477"/>
      <c r="KAO933" s="477"/>
      <c r="KAP933" s="477"/>
      <c r="KAQ933" s="477"/>
      <c r="KAR933" s="477"/>
      <c r="KAS933" s="477"/>
      <c r="KAT933" s="477"/>
      <c r="KAU933" s="477"/>
      <c r="KAV933" s="477"/>
      <c r="KAW933" s="477"/>
      <c r="KAX933" s="477"/>
      <c r="KAY933" s="477"/>
      <c r="KAZ933" s="477"/>
      <c r="KBA933" s="477"/>
      <c r="KBB933" s="477"/>
      <c r="KBC933" s="477"/>
      <c r="KBD933" s="477"/>
      <c r="KBE933" s="477"/>
      <c r="KBF933" s="477"/>
      <c r="KBG933" s="477"/>
      <c r="KBH933" s="477"/>
      <c r="KBI933" s="477"/>
      <c r="KBJ933" s="477"/>
      <c r="KBK933" s="477"/>
      <c r="KBL933" s="477"/>
      <c r="KBM933" s="477"/>
      <c r="KBN933" s="477"/>
      <c r="KBO933" s="477"/>
      <c r="KBP933" s="477"/>
      <c r="KBQ933" s="477"/>
      <c r="KBR933" s="477"/>
      <c r="KBS933" s="477"/>
      <c r="KBT933" s="477"/>
      <c r="KBU933" s="477"/>
      <c r="KBV933" s="477"/>
      <c r="KBW933" s="477"/>
      <c r="KBX933" s="477"/>
      <c r="KBY933" s="477"/>
      <c r="KBZ933" s="477"/>
      <c r="KCA933" s="477"/>
      <c r="KCB933" s="477"/>
      <c r="KCC933" s="477"/>
      <c r="KCD933" s="477"/>
      <c r="KCE933" s="477"/>
      <c r="KCF933" s="477"/>
      <c r="KCG933" s="477"/>
      <c r="KCH933" s="477"/>
      <c r="KCI933" s="477"/>
      <c r="KCJ933" s="477"/>
      <c r="KCK933" s="477"/>
      <c r="KCL933" s="477"/>
      <c r="KCM933" s="477"/>
      <c r="KCN933" s="477"/>
      <c r="KCO933" s="477"/>
      <c r="KCP933" s="477"/>
      <c r="KCQ933" s="477"/>
      <c r="KCR933" s="477"/>
      <c r="KCS933" s="477"/>
      <c r="KCT933" s="477"/>
      <c r="KCU933" s="477"/>
      <c r="KCV933" s="477"/>
      <c r="KCW933" s="477"/>
      <c r="KCX933" s="477"/>
      <c r="KCY933" s="477"/>
      <c r="KCZ933" s="477"/>
      <c r="KDA933" s="477"/>
      <c r="KDB933" s="477"/>
      <c r="KDC933" s="477"/>
      <c r="KDD933" s="477"/>
      <c r="KDE933" s="477"/>
      <c r="KDF933" s="477"/>
      <c r="KDG933" s="477"/>
      <c r="KDH933" s="477"/>
      <c r="KDI933" s="477"/>
      <c r="KDJ933" s="477"/>
      <c r="KDK933" s="477"/>
      <c r="KDL933" s="477"/>
      <c r="KDM933" s="477"/>
      <c r="KDN933" s="477"/>
      <c r="KDO933" s="477"/>
      <c r="KDP933" s="477"/>
      <c r="KDQ933" s="477"/>
      <c r="KDR933" s="477"/>
      <c r="KDS933" s="477"/>
      <c r="KDT933" s="477"/>
      <c r="KDU933" s="477"/>
      <c r="KDV933" s="477"/>
      <c r="KDW933" s="477"/>
      <c r="KDX933" s="477"/>
      <c r="KDY933" s="477"/>
      <c r="KDZ933" s="477"/>
      <c r="KEA933" s="477"/>
      <c r="KEB933" s="477"/>
      <c r="KEC933" s="477"/>
      <c r="KED933" s="477"/>
      <c r="KEE933" s="477"/>
      <c r="KEF933" s="477"/>
      <c r="KEG933" s="477"/>
      <c r="KEH933" s="477"/>
      <c r="KEI933" s="477"/>
      <c r="KEJ933" s="477"/>
      <c r="KEK933" s="477"/>
      <c r="KEL933" s="477"/>
      <c r="KEM933" s="477"/>
      <c r="KEN933" s="477"/>
      <c r="KEO933" s="477"/>
      <c r="KEP933" s="477"/>
      <c r="KEQ933" s="477"/>
      <c r="KER933" s="477"/>
      <c r="KES933" s="477"/>
      <c r="KET933" s="477"/>
      <c r="KEU933" s="477"/>
      <c r="KEV933" s="477"/>
      <c r="KEW933" s="477"/>
      <c r="KEX933" s="477"/>
      <c r="KEY933" s="477"/>
      <c r="KEZ933" s="477"/>
      <c r="KFA933" s="477"/>
      <c r="KFB933" s="477"/>
      <c r="KFC933" s="477"/>
      <c r="KFD933" s="477"/>
      <c r="KFE933" s="477"/>
      <c r="KFF933" s="477"/>
      <c r="KFG933" s="477"/>
      <c r="KFH933" s="477"/>
      <c r="KFI933" s="477"/>
      <c r="KFJ933" s="477"/>
      <c r="KFK933" s="477"/>
      <c r="KFL933" s="477"/>
      <c r="KFM933" s="477"/>
      <c r="KFN933" s="477"/>
      <c r="KFO933" s="477"/>
      <c r="KFP933" s="477"/>
      <c r="KFQ933" s="477"/>
      <c r="KFR933" s="477"/>
      <c r="KFS933" s="477"/>
      <c r="KFT933" s="477"/>
      <c r="KFU933" s="477"/>
      <c r="KFV933" s="477"/>
      <c r="KFW933" s="477"/>
      <c r="KFX933" s="477"/>
      <c r="KFY933" s="477"/>
      <c r="KFZ933" s="477"/>
      <c r="KGA933" s="477"/>
      <c r="KGB933" s="477"/>
      <c r="KGC933" s="477"/>
      <c r="KGD933" s="477"/>
      <c r="KGE933" s="477"/>
      <c r="KGF933" s="477"/>
      <c r="KGG933" s="477"/>
      <c r="KGH933" s="477"/>
      <c r="KGI933" s="477"/>
      <c r="KGJ933" s="477"/>
      <c r="KGK933" s="477"/>
      <c r="KGL933" s="477"/>
      <c r="KGM933" s="477"/>
      <c r="KGN933" s="477"/>
      <c r="KGO933" s="477"/>
      <c r="KGP933" s="477"/>
      <c r="KGQ933" s="477"/>
      <c r="KGR933" s="477"/>
      <c r="KGS933" s="477"/>
      <c r="KGT933" s="477"/>
      <c r="KGU933" s="477"/>
      <c r="KGV933" s="477"/>
      <c r="KGW933" s="477"/>
      <c r="KGX933" s="477"/>
      <c r="KGY933" s="477"/>
      <c r="KGZ933" s="477"/>
      <c r="KHA933" s="477"/>
      <c r="KHB933" s="477"/>
      <c r="KHC933" s="477"/>
      <c r="KHD933" s="477"/>
      <c r="KHE933" s="477"/>
      <c r="KHF933" s="477"/>
      <c r="KHG933" s="477"/>
      <c r="KHH933" s="477"/>
      <c r="KHI933" s="477"/>
      <c r="KHJ933" s="477"/>
      <c r="KHK933" s="477"/>
      <c r="KHL933" s="477"/>
      <c r="KHM933" s="477"/>
      <c r="KHN933" s="477"/>
      <c r="KHO933" s="477"/>
      <c r="KHP933" s="477"/>
      <c r="KHQ933" s="477"/>
      <c r="KHR933" s="477"/>
      <c r="KHS933" s="477"/>
      <c r="KHT933" s="477"/>
      <c r="KHU933" s="477"/>
      <c r="KHV933" s="477"/>
      <c r="KHW933" s="477"/>
      <c r="KHX933" s="477"/>
      <c r="KHY933" s="477"/>
      <c r="KHZ933" s="477"/>
      <c r="KIA933" s="477"/>
      <c r="KIB933" s="477"/>
      <c r="KIC933" s="477"/>
      <c r="KID933" s="477"/>
      <c r="KIE933" s="477"/>
      <c r="KIF933" s="477"/>
      <c r="KIG933" s="477"/>
      <c r="KIH933" s="477"/>
      <c r="KII933" s="477"/>
      <c r="KIJ933" s="477"/>
      <c r="KIK933" s="477"/>
      <c r="KIL933" s="477"/>
      <c r="KIM933" s="477"/>
      <c r="KIN933" s="477"/>
      <c r="KIO933" s="477"/>
      <c r="KIP933" s="477"/>
      <c r="KIQ933" s="477"/>
      <c r="KIR933" s="477"/>
      <c r="KIS933" s="477"/>
      <c r="KIT933" s="477"/>
      <c r="KIU933" s="477"/>
      <c r="KIV933" s="477"/>
      <c r="KIW933" s="477"/>
      <c r="KIX933" s="477"/>
      <c r="KIY933" s="477"/>
      <c r="KIZ933" s="477"/>
      <c r="KJA933" s="477"/>
      <c r="KJB933" s="477"/>
      <c r="KJC933" s="477"/>
      <c r="KJD933" s="477"/>
      <c r="KJE933" s="477"/>
      <c r="KJF933" s="477"/>
      <c r="KJG933" s="477"/>
      <c r="KJH933" s="477"/>
      <c r="KJI933" s="477"/>
      <c r="KJJ933" s="477"/>
      <c r="KJK933" s="477"/>
      <c r="KJL933" s="477"/>
      <c r="KJM933" s="477"/>
      <c r="KJN933" s="477"/>
      <c r="KJO933" s="477"/>
      <c r="KJP933" s="477"/>
      <c r="KJQ933" s="477"/>
      <c r="KJR933" s="477"/>
      <c r="KJS933" s="477"/>
      <c r="KJT933" s="477"/>
      <c r="KJU933" s="477"/>
      <c r="KJV933" s="477"/>
      <c r="KJW933" s="477"/>
      <c r="KJX933" s="477"/>
      <c r="KJY933" s="477"/>
      <c r="KJZ933" s="477"/>
      <c r="KKA933" s="477"/>
      <c r="KKB933" s="477"/>
      <c r="KKC933" s="477"/>
      <c r="KKD933" s="477"/>
      <c r="KKE933" s="477"/>
      <c r="KKF933" s="477"/>
      <c r="KKG933" s="477"/>
      <c r="KKH933" s="477"/>
      <c r="KKI933" s="477"/>
      <c r="KKJ933" s="477"/>
      <c r="KKK933" s="477"/>
      <c r="KKL933" s="477"/>
      <c r="KKM933" s="477"/>
      <c r="KKN933" s="477"/>
      <c r="KKO933" s="477"/>
      <c r="KKP933" s="477"/>
      <c r="KKQ933" s="477"/>
      <c r="KKR933" s="477"/>
      <c r="KKS933" s="477"/>
      <c r="KKT933" s="477"/>
      <c r="KKU933" s="477"/>
      <c r="KKV933" s="477"/>
      <c r="KKW933" s="477"/>
      <c r="KKX933" s="477"/>
      <c r="KKY933" s="477"/>
      <c r="KKZ933" s="477"/>
      <c r="KLA933" s="477"/>
      <c r="KLB933" s="477"/>
      <c r="KLC933" s="477"/>
      <c r="KLD933" s="477"/>
      <c r="KLE933" s="477"/>
      <c r="KLF933" s="477"/>
      <c r="KLG933" s="477"/>
      <c r="KLH933" s="477"/>
      <c r="KLI933" s="477"/>
      <c r="KLJ933" s="477"/>
      <c r="KLK933" s="477"/>
      <c r="KLL933" s="477"/>
      <c r="KLM933" s="477"/>
      <c r="KLN933" s="477"/>
      <c r="KLO933" s="477"/>
      <c r="KLP933" s="477"/>
      <c r="KLQ933" s="477"/>
      <c r="KLR933" s="477"/>
      <c r="KLS933" s="477"/>
      <c r="KLT933" s="477"/>
      <c r="KLU933" s="477"/>
      <c r="KLV933" s="477"/>
      <c r="KLW933" s="477"/>
      <c r="KLX933" s="477"/>
      <c r="KLY933" s="477"/>
      <c r="KLZ933" s="477"/>
      <c r="KMA933" s="477"/>
      <c r="KMB933" s="477"/>
      <c r="KMC933" s="477"/>
      <c r="KMD933" s="477"/>
      <c r="KME933" s="477"/>
      <c r="KMF933" s="477"/>
      <c r="KMG933" s="477"/>
      <c r="KMH933" s="477"/>
      <c r="KMI933" s="477"/>
      <c r="KMJ933" s="477"/>
      <c r="KMK933" s="477"/>
      <c r="KML933" s="477"/>
      <c r="KMM933" s="477"/>
      <c r="KMN933" s="477"/>
      <c r="KMO933" s="477"/>
      <c r="KMP933" s="477"/>
      <c r="KMQ933" s="477"/>
      <c r="KMR933" s="477"/>
      <c r="KMS933" s="477"/>
      <c r="KMT933" s="477"/>
      <c r="KMU933" s="477"/>
      <c r="KMV933" s="477"/>
      <c r="KMW933" s="477"/>
      <c r="KMX933" s="477"/>
      <c r="KMY933" s="477"/>
      <c r="KMZ933" s="477"/>
      <c r="KNA933" s="477"/>
      <c r="KNB933" s="477"/>
      <c r="KNC933" s="477"/>
      <c r="KND933" s="477"/>
      <c r="KNE933" s="477"/>
      <c r="KNF933" s="477"/>
      <c r="KNG933" s="477"/>
      <c r="KNH933" s="477"/>
      <c r="KNI933" s="477"/>
      <c r="KNJ933" s="477"/>
      <c r="KNK933" s="477"/>
      <c r="KNL933" s="477"/>
      <c r="KNM933" s="477"/>
      <c r="KNN933" s="477"/>
      <c r="KNO933" s="477"/>
      <c r="KNP933" s="477"/>
      <c r="KNQ933" s="477"/>
      <c r="KNR933" s="477"/>
      <c r="KNS933" s="477"/>
      <c r="KNT933" s="477"/>
      <c r="KNU933" s="477"/>
      <c r="KNV933" s="477"/>
      <c r="KNW933" s="477"/>
      <c r="KNX933" s="477"/>
      <c r="KNY933" s="477"/>
      <c r="KNZ933" s="477"/>
      <c r="KOA933" s="477"/>
      <c r="KOB933" s="477"/>
      <c r="KOC933" s="477"/>
      <c r="KOD933" s="477"/>
      <c r="KOE933" s="477"/>
      <c r="KOF933" s="477"/>
      <c r="KOG933" s="477"/>
      <c r="KOH933" s="477"/>
      <c r="KOI933" s="477"/>
      <c r="KOJ933" s="477"/>
      <c r="KOK933" s="477"/>
      <c r="KOL933" s="477"/>
      <c r="KOM933" s="477"/>
      <c r="KON933" s="477"/>
      <c r="KOO933" s="477"/>
      <c r="KOP933" s="477"/>
      <c r="KOQ933" s="477"/>
      <c r="KOR933" s="477"/>
      <c r="KOS933" s="477"/>
      <c r="KOT933" s="477"/>
      <c r="KOU933" s="477"/>
      <c r="KOV933" s="477"/>
      <c r="KOW933" s="477"/>
      <c r="KOX933" s="477"/>
      <c r="KOY933" s="477"/>
      <c r="KOZ933" s="477"/>
      <c r="KPA933" s="477"/>
      <c r="KPB933" s="477"/>
      <c r="KPC933" s="477"/>
      <c r="KPD933" s="477"/>
      <c r="KPE933" s="477"/>
      <c r="KPF933" s="477"/>
      <c r="KPG933" s="477"/>
      <c r="KPH933" s="477"/>
      <c r="KPI933" s="477"/>
      <c r="KPJ933" s="477"/>
      <c r="KPK933" s="477"/>
      <c r="KPL933" s="477"/>
      <c r="KPM933" s="477"/>
      <c r="KPN933" s="477"/>
      <c r="KPO933" s="477"/>
      <c r="KPP933" s="477"/>
      <c r="KPQ933" s="477"/>
      <c r="KPR933" s="477"/>
      <c r="KPS933" s="477"/>
      <c r="KPT933" s="477"/>
      <c r="KPU933" s="477"/>
      <c r="KPV933" s="477"/>
      <c r="KPW933" s="477"/>
      <c r="KPX933" s="477"/>
      <c r="KPY933" s="477"/>
      <c r="KPZ933" s="477"/>
      <c r="KQA933" s="477"/>
      <c r="KQB933" s="477"/>
      <c r="KQC933" s="477"/>
      <c r="KQD933" s="477"/>
      <c r="KQE933" s="477"/>
      <c r="KQF933" s="477"/>
      <c r="KQG933" s="477"/>
      <c r="KQH933" s="477"/>
      <c r="KQI933" s="477"/>
      <c r="KQJ933" s="477"/>
      <c r="KQK933" s="477"/>
      <c r="KQL933" s="477"/>
      <c r="KQM933" s="477"/>
      <c r="KQN933" s="477"/>
      <c r="KQO933" s="477"/>
      <c r="KQP933" s="477"/>
      <c r="KQQ933" s="477"/>
      <c r="KQR933" s="477"/>
      <c r="KQS933" s="477"/>
      <c r="KQT933" s="477"/>
      <c r="KQU933" s="477"/>
      <c r="KQV933" s="477"/>
      <c r="KQW933" s="477"/>
      <c r="KQX933" s="477"/>
      <c r="KQY933" s="477"/>
      <c r="KQZ933" s="477"/>
      <c r="KRA933" s="477"/>
      <c r="KRB933" s="477"/>
      <c r="KRC933" s="477"/>
      <c r="KRD933" s="477"/>
      <c r="KRE933" s="477"/>
      <c r="KRF933" s="477"/>
      <c r="KRG933" s="477"/>
      <c r="KRH933" s="477"/>
      <c r="KRI933" s="477"/>
      <c r="KRJ933" s="477"/>
      <c r="KRK933" s="477"/>
      <c r="KRL933" s="477"/>
      <c r="KRM933" s="477"/>
      <c r="KRN933" s="477"/>
      <c r="KRO933" s="477"/>
      <c r="KRP933" s="477"/>
      <c r="KRQ933" s="477"/>
      <c r="KRR933" s="477"/>
      <c r="KRS933" s="477"/>
      <c r="KRT933" s="477"/>
      <c r="KRU933" s="477"/>
      <c r="KRV933" s="477"/>
      <c r="KRW933" s="477"/>
      <c r="KRX933" s="477"/>
      <c r="KRY933" s="477"/>
      <c r="KRZ933" s="477"/>
      <c r="KSA933" s="477"/>
      <c r="KSB933" s="477"/>
      <c r="KSC933" s="477"/>
      <c r="KSD933" s="477"/>
      <c r="KSE933" s="477"/>
      <c r="KSF933" s="477"/>
      <c r="KSG933" s="477"/>
      <c r="KSH933" s="477"/>
      <c r="KSI933" s="477"/>
      <c r="KSJ933" s="477"/>
      <c r="KSK933" s="477"/>
      <c r="KSL933" s="477"/>
      <c r="KSM933" s="477"/>
      <c r="KSN933" s="477"/>
      <c r="KSO933" s="477"/>
      <c r="KSP933" s="477"/>
      <c r="KSQ933" s="477"/>
      <c r="KSR933" s="477"/>
      <c r="KSS933" s="477"/>
      <c r="KST933" s="477"/>
      <c r="KSU933" s="477"/>
      <c r="KSV933" s="477"/>
      <c r="KSW933" s="477"/>
      <c r="KSX933" s="477"/>
      <c r="KSY933" s="477"/>
      <c r="KSZ933" s="477"/>
      <c r="KTA933" s="477"/>
      <c r="KTB933" s="477"/>
      <c r="KTC933" s="477"/>
      <c r="KTD933" s="477"/>
      <c r="KTE933" s="477"/>
      <c r="KTF933" s="477"/>
      <c r="KTG933" s="477"/>
      <c r="KTH933" s="477"/>
      <c r="KTI933" s="477"/>
      <c r="KTJ933" s="477"/>
      <c r="KTK933" s="477"/>
      <c r="KTL933" s="477"/>
      <c r="KTM933" s="477"/>
      <c r="KTN933" s="477"/>
      <c r="KTO933" s="477"/>
      <c r="KTP933" s="477"/>
      <c r="KTQ933" s="477"/>
      <c r="KTR933" s="477"/>
      <c r="KTS933" s="477"/>
      <c r="KTT933" s="477"/>
      <c r="KTU933" s="477"/>
      <c r="KTV933" s="477"/>
      <c r="KTW933" s="477"/>
      <c r="KTX933" s="477"/>
      <c r="KTY933" s="477"/>
      <c r="KTZ933" s="477"/>
      <c r="KUA933" s="477"/>
      <c r="KUB933" s="477"/>
      <c r="KUC933" s="477"/>
      <c r="KUD933" s="477"/>
      <c r="KUE933" s="477"/>
      <c r="KUF933" s="477"/>
      <c r="KUG933" s="477"/>
      <c r="KUH933" s="477"/>
      <c r="KUI933" s="477"/>
      <c r="KUJ933" s="477"/>
      <c r="KUK933" s="477"/>
      <c r="KUL933" s="477"/>
      <c r="KUM933" s="477"/>
      <c r="KUN933" s="477"/>
      <c r="KUO933" s="477"/>
      <c r="KUP933" s="477"/>
      <c r="KUQ933" s="477"/>
      <c r="KUR933" s="477"/>
      <c r="KUS933" s="477"/>
      <c r="KUT933" s="477"/>
      <c r="KUU933" s="477"/>
      <c r="KUV933" s="477"/>
      <c r="KUW933" s="477"/>
      <c r="KUX933" s="477"/>
      <c r="KUY933" s="477"/>
      <c r="KUZ933" s="477"/>
      <c r="KVA933" s="477"/>
      <c r="KVB933" s="477"/>
      <c r="KVC933" s="477"/>
      <c r="KVD933" s="477"/>
      <c r="KVE933" s="477"/>
      <c r="KVF933" s="477"/>
      <c r="KVG933" s="477"/>
      <c r="KVH933" s="477"/>
      <c r="KVI933" s="477"/>
      <c r="KVJ933" s="477"/>
      <c r="KVK933" s="477"/>
      <c r="KVL933" s="477"/>
      <c r="KVM933" s="477"/>
      <c r="KVN933" s="477"/>
      <c r="KVO933" s="477"/>
      <c r="KVP933" s="477"/>
      <c r="KVQ933" s="477"/>
      <c r="KVR933" s="477"/>
      <c r="KVS933" s="477"/>
      <c r="KVT933" s="477"/>
      <c r="KVU933" s="477"/>
      <c r="KVV933" s="477"/>
      <c r="KVW933" s="477"/>
      <c r="KVX933" s="477"/>
      <c r="KVY933" s="477"/>
      <c r="KVZ933" s="477"/>
      <c r="KWA933" s="477"/>
      <c r="KWB933" s="477"/>
      <c r="KWC933" s="477"/>
      <c r="KWD933" s="477"/>
      <c r="KWE933" s="477"/>
      <c r="KWF933" s="477"/>
      <c r="KWG933" s="477"/>
      <c r="KWH933" s="477"/>
      <c r="KWI933" s="477"/>
      <c r="KWJ933" s="477"/>
      <c r="KWK933" s="477"/>
      <c r="KWL933" s="477"/>
      <c r="KWM933" s="477"/>
      <c r="KWN933" s="477"/>
      <c r="KWO933" s="477"/>
      <c r="KWP933" s="477"/>
      <c r="KWQ933" s="477"/>
      <c r="KWR933" s="477"/>
      <c r="KWS933" s="477"/>
      <c r="KWT933" s="477"/>
      <c r="KWU933" s="477"/>
      <c r="KWV933" s="477"/>
      <c r="KWW933" s="477"/>
      <c r="KWX933" s="477"/>
      <c r="KWY933" s="477"/>
      <c r="KWZ933" s="477"/>
      <c r="KXA933" s="477"/>
      <c r="KXB933" s="477"/>
      <c r="KXC933" s="477"/>
      <c r="KXD933" s="477"/>
      <c r="KXE933" s="477"/>
      <c r="KXF933" s="477"/>
      <c r="KXG933" s="477"/>
      <c r="KXH933" s="477"/>
      <c r="KXI933" s="477"/>
      <c r="KXJ933" s="477"/>
      <c r="KXK933" s="477"/>
      <c r="KXL933" s="477"/>
      <c r="KXM933" s="477"/>
      <c r="KXN933" s="477"/>
      <c r="KXO933" s="477"/>
      <c r="KXP933" s="477"/>
      <c r="KXQ933" s="477"/>
      <c r="KXR933" s="477"/>
      <c r="KXS933" s="477"/>
      <c r="KXT933" s="477"/>
      <c r="KXU933" s="477"/>
      <c r="KXV933" s="477"/>
      <c r="KXW933" s="477"/>
      <c r="KXX933" s="477"/>
      <c r="KXY933" s="477"/>
      <c r="KXZ933" s="477"/>
      <c r="KYA933" s="477"/>
      <c r="KYB933" s="477"/>
      <c r="KYC933" s="477"/>
      <c r="KYD933" s="477"/>
      <c r="KYE933" s="477"/>
      <c r="KYF933" s="477"/>
      <c r="KYG933" s="477"/>
      <c r="KYH933" s="477"/>
      <c r="KYI933" s="477"/>
      <c r="KYJ933" s="477"/>
      <c r="KYK933" s="477"/>
      <c r="KYL933" s="477"/>
      <c r="KYM933" s="477"/>
      <c r="KYN933" s="477"/>
      <c r="KYO933" s="477"/>
      <c r="KYP933" s="477"/>
      <c r="KYQ933" s="477"/>
      <c r="KYR933" s="477"/>
      <c r="KYS933" s="477"/>
      <c r="KYT933" s="477"/>
      <c r="KYU933" s="477"/>
      <c r="KYV933" s="477"/>
      <c r="KYW933" s="477"/>
      <c r="KYX933" s="477"/>
      <c r="KYY933" s="477"/>
      <c r="KYZ933" s="477"/>
      <c r="KZA933" s="477"/>
      <c r="KZB933" s="477"/>
      <c r="KZC933" s="477"/>
      <c r="KZD933" s="477"/>
      <c r="KZE933" s="477"/>
      <c r="KZF933" s="477"/>
      <c r="KZG933" s="477"/>
      <c r="KZH933" s="477"/>
      <c r="KZI933" s="477"/>
      <c r="KZJ933" s="477"/>
      <c r="KZK933" s="477"/>
      <c r="KZL933" s="477"/>
      <c r="KZM933" s="477"/>
      <c r="KZN933" s="477"/>
      <c r="KZO933" s="477"/>
      <c r="KZP933" s="477"/>
      <c r="KZQ933" s="477"/>
      <c r="KZR933" s="477"/>
      <c r="KZS933" s="477"/>
      <c r="KZT933" s="477"/>
      <c r="KZU933" s="477"/>
      <c r="KZV933" s="477"/>
      <c r="KZW933" s="477"/>
      <c r="KZX933" s="477"/>
      <c r="KZY933" s="477"/>
      <c r="KZZ933" s="477"/>
      <c r="LAA933" s="477"/>
      <c r="LAB933" s="477"/>
      <c r="LAC933" s="477"/>
      <c r="LAD933" s="477"/>
      <c r="LAE933" s="477"/>
      <c r="LAF933" s="477"/>
      <c r="LAG933" s="477"/>
      <c r="LAH933" s="477"/>
      <c r="LAI933" s="477"/>
      <c r="LAJ933" s="477"/>
      <c r="LAK933" s="477"/>
      <c r="LAL933" s="477"/>
      <c r="LAM933" s="477"/>
      <c r="LAN933" s="477"/>
      <c r="LAO933" s="477"/>
      <c r="LAP933" s="477"/>
      <c r="LAQ933" s="477"/>
      <c r="LAR933" s="477"/>
      <c r="LAS933" s="477"/>
      <c r="LAT933" s="477"/>
      <c r="LAU933" s="477"/>
      <c r="LAV933" s="477"/>
      <c r="LAW933" s="477"/>
      <c r="LAX933" s="477"/>
      <c r="LAY933" s="477"/>
      <c r="LAZ933" s="477"/>
      <c r="LBA933" s="477"/>
      <c r="LBB933" s="477"/>
      <c r="LBC933" s="477"/>
      <c r="LBD933" s="477"/>
      <c r="LBE933" s="477"/>
      <c r="LBF933" s="477"/>
      <c r="LBG933" s="477"/>
      <c r="LBH933" s="477"/>
      <c r="LBI933" s="477"/>
      <c r="LBJ933" s="477"/>
      <c r="LBK933" s="477"/>
      <c r="LBL933" s="477"/>
      <c r="LBM933" s="477"/>
      <c r="LBN933" s="477"/>
      <c r="LBO933" s="477"/>
      <c r="LBP933" s="477"/>
      <c r="LBQ933" s="477"/>
      <c r="LBR933" s="477"/>
      <c r="LBS933" s="477"/>
      <c r="LBT933" s="477"/>
      <c r="LBU933" s="477"/>
      <c r="LBV933" s="477"/>
      <c r="LBW933" s="477"/>
      <c r="LBX933" s="477"/>
      <c r="LBY933" s="477"/>
      <c r="LBZ933" s="477"/>
      <c r="LCA933" s="477"/>
      <c r="LCB933" s="477"/>
      <c r="LCC933" s="477"/>
      <c r="LCD933" s="477"/>
      <c r="LCE933" s="477"/>
      <c r="LCF933" s="477"/>
      <c r="LCG933" s="477"/>
      <c r="LCH933" s="477"/>
      <c r="LCI933" s="477"/>
      <c r="LCJ933" s="477"/>
      <c r="LCK933" s="477"/>
      <c r="LCL933" s="477"/>
      <c r="LCM933" s="477"/>
      <c r="LCN933" s="477"/>
      <c r="LCO933" s="477"/>
      <c r="LCP933" s="477"/>
      <c r="LCQ933" s="477"/>
      <c r="LCR933" s="477"/>
      <c r="LCS933" s="477"/>
      <c r="LCT933" s="477"/>
      <c r="LCU933" s="477"/>
      <c r="LCV933" s="477"/>
      <c r="LCW933" s="477"/>
      <c r="LCX933" s="477"/>
      <c r="LCY933" s="477"/>
      <c r="LCZ933" s="477"/>
      <c r="LDA933" s="477"/>
      <c r="LDB933" s="477"/>
      <c r="LDC933" s="477"/>
      <c r="LDD933" s="477"/>
      <c r="LDE933" s="477"/>
      <c r="LDF933" s="477"/>
      <c r="LDG933" s="477"/>
      <c r="LDH933" s="477"/>
      <c r="LDI933" s="477"/>
      <c r="LDJ933" s="477"/>
      <c r="LDK933" s="477"/>
      <c r="LDL933" s="477"/>
      <c r="LDM933" s="477"/>
      <c r="LDN933" s="477"/>
      <c r="LDO933" s="477"/>
      <c r="LDP933" s="477"/>
      <c r="LDQ933" s="477"/>
      <c r="LDR933" s="477"/>
      <c r="LDS933" s="477"/>
      <c r="LDT933" s="477"/>
      <c r="LDU933" s="477"/>
      <c r="LDV933" s="477"/>
      <c r="LDW933" s="477"/>
      <c r="LDX933" s="477"/>
      <c r="LDY933" s="477"/>
      <c r="LDZ933" s="477"/>
      <c r="LEA933" s="477"/>
      <c r="LEB933" s="477"/>
      <c r="LEC933" s="477"/>
      <c r="LED933" s="477"/>
      <c r="LEE933" s="477"/>
      <c r="LEF933" s="477"/>
      <c r="LEG933" s="477"/>
      <c r="LEH933" s="477"/>
      <c r="LEI933" s="477"/>
      <c r="LEJ933" s="477"/>
      <c r="LEK933" s="477"/>
      <c r="LEL933" s="477"/>
      <c r="LEM933" s="477"/>
      <c r="LEN933" s="477"/>
      <c r="LEO933" s="477"/>
      <c r="LEP933" s="477"/>
      <c r="LEQ933" s="477"/>
      <c r="LER933" s="477"/>
      <c r="LES933" s="477"/>
      <c r="LET933" s="477"/>
      <c r="LEU933" s="477"/>
      <c r="LEV933" s="477"/>
      <c r="LEW933" s="477"/>
      <c r="LEX933" s="477"/>
      <c r="LEY933" s="477"/>
      <c r="LEZ933" s="477"/>
      <c r="LFA933" s="477"/>
      <c r="LFB933" s="477"/>
      <c r="LFC933" s="477"/>
      <c r="LFD933" s="477"/>
      <c r="LFE933" s="477"/>
      <c r="LFF933" s="477"/>
      <c r="LFG933" s="477"/>
      <c r="LFH933" s="477"/>
      <c r="LFI933" s="477"/>
      <c r="LFJ933" s="477"/>
      <c r="LFK933" s="477"/>
      <c r="LFL933" s="477"/>
      <c r="LFM933" s="477"/>
      <c r="LFN933" s="477"/>
      <c r="LFO933" s="477"/>
      <c r="LFP933" s="477"/>
      <c r="LFQ933" s="477"/>
      <c r="LFR933" s="477"/>
      <c r="LFS933" s="477"/>
      <c r="LFT933" s="477"/>
      <c r="LFU933" s="477"/>
      <c r="LFV933" s="477"/>
      <c r="LFW933" s="477"/>
      <c r="LFX933" s="477"/>
      <c r="LFY933" s="477"/>
      <c r="LFZ933" s="477"/>
      <c r="LGA933" s="477"/>
      <c r="LGB933" s="477"/>
      <c r="LGC933" s="477"/>
      <c r="LGD933" s="477"/>
      <c r="LGE933" s="477"/>
      <c r="LGF933" s="477"/>
      <c r="LGG933" s="477"/>
      <c r="LGH933" s="477"/>
      <c r="LGI933" s="477"/>
      <c r="LGJ933" s="477"/>
      <c r="LGK933" s="477"/>
      <c r="LGL933" s="477"/>
      <c r="LGM933" s="477"/>
      <c r="LGN933" s="477"/>
      <c r="LGO933" s="477"/>
      <c r="LGP933" s="477"/>
      <c r="LGQ933" s="477"/>
      <c r="LGR933" s="477"/>
      <c r="LGS933" s="477"/>
      <c r="LGT933" s="477"/>
      <c r="LGU933" s="477"/>
      <c r="LGV933" s="477"/>
      <c r="LGW933" s="477"/>
      <c r="LGX933" s="477"/>
      <c r="LGY933" s="477"/>
      <c r="LGZ933" s="477"/>
      <c r="LHA933" s="477"/>
      <c r="LHB933" s="477"/>
      <c r="LHC933" s="477"/>
      <c r="LHD933" s="477"/>
      <c r="LHE933" s="477"/>
      <c r="LHF933" s="477"/>
      <c r="LHG933" s="477"/>
      <c r="LHH933" s="477"/>
      <c r="LHI933" s="477"/>
      <c r="LHJ933" s="477"/>
      <c r="LHK933" s="477"/>
      <c r="LHL933" s="477"/>
      <c r="LHM933" s="477"/>
      <c r="LHN933" s="477"/>
      <c r="LHO933" s="477"/>
      <c r="LHP933" s="477"/>
      <c r="LHQ933" s="477"/>
      <c r="LHR933" s="477"/>
      <c r="LHS933" s="477"/>
      <c r="LHT933" s="477"/>
      <c r="LHU933" s="477"/>
      <c r="LHV933" s="477"/>
      <c r="LHW933" s="477"/>
      <c r="LHX933" s="477"/>
      <c r="LHY933" s="477"/>
      <c r="LHZ933" s="477"/>
      <c r="LIA933" s="477"/>
      <c r="LIB933" s="477"/>
      <c r="LIC933" s="477"/>
      <c r="LID933" s="477"/>
      <c r="LIE933" s="477"/>
      <c r="LIF933" s="477"/>
      <c r="LIG933" s="477"/>
      <c r="LIH933" s="477"/>
      <c r="LII933" s="477"/>
      <c r="LIJ933" s="477"/>
      <c r="LIK933" s="477"/>
      <c r="LIL933" s="477"/>
      <c r="LIM933" s="477"/>
      <c r="LIN933" s="477"/>
      <c r="LIO933" s="477"/>
      <c r="LIP933" s="477"/>
      <c r="LIQ933" s="477"/>
      <c r="LIR933" s="477"/>
      <c r="LIS933" s="477"/>
      <c r="LIT933" s="477"/>
      <c r="LIU933" s="477"/>
      <c r="LIV933" s="477"/>
      <c r="LIW933" s="477"/>
      <c r="LIX933" s="477"/>
      <c r="LIY933" s="477"/>
      <c r="LIZ933" s="477"/>
      <c r="LJA933" s="477"/>
      <c r="LJB933" s="477"/>
      <c r="LJC933" s="477"/>
      <c r="LJD933" s="477"/>
      <c r="LJE933" s="477"/>
      <c r="LJF933" s="477"/>
      <c r="LJG933" s="477"/>
      <c r="LJH933" s="477"/>
      <c r="LJI933" s="477"/>
      <c r="LJJ933" s="477"/>
      <c r="LJK933" s="477"/>
      <c r="LJL933" s="477"/>
      <c r="LJM933" s="477"/>
      <c r="LJN933" s="477"/>
      <c r="LJO933" s="477"/>
      <c r="LJP933" s="477"/>
      <c r="LJQ933" s="477"/>
      <c r="LJR933" s="477"/>
      <c r="LJS933" s="477"/>
      <c r="LJT933" s="477"/>
      <c r="LJU933" s="477"/>
      <c r="LJV933" s="477"/>
      <c r="LJW933" s="477"/>
      <c r="LJX933" s="477"/>
      <c r="LJY933" s="477"/>
      <c r="LJZ933" s="477"/>
      <c r="LKA933" s="477"/>
      <c r="LKB933" s="477"/>
      <c r="LKC933" s="477"/>
      <c r="LKD933" s="477"/>
      <c r="LKE933" s="477"/>
      <c r="LKF933" s="477"/>
      <c r="LKG933" s="477"/>
      <c r="LKH933" s="477"/>
      <c r="LKI933" s="477"/>
      <c r="LKJ933" s="477"/>
      <c r="LKK933" s="477"/>
      <c r="LKL933" s="477"/>
      <c r="LKM933" s="477"/>
      <c r="LKN933" s="477"/>
      <c r="LKO933" s="477"/>
      <c r="LKP933" s="477"/>
      <c r="LKQ933" s="477"/>
      <c r="LKR933" s="477"/>
      <c r="LKS933" s="477"/>
      <c r="LKT933" s="477"/>
      <c r="LKU933" s="477"/>
      <c r="LKV933" s="477"/>
      <c r="LKW933" s="477"/>
      <c r="LKX933" s="477"/>
      <c r="LKY933" s="477"/>
      <c r="LKZ933" s="477"/>
      <c r="LLA933" s="477"/>
      <c r="LLB933" s="477"/>
      <c r="LLC933" s="477"/>
      <c r="LLD933" s="477"/>
      <c r="LLE933" s="477"/>
      <c r="LLF933" s="477"/>
      <c r="LLG933" s="477"/>
      <c r="LLH933" s="477"/>
      <c r="LLI933" s="477"/>
      <c r="LLJ933" s="477"/>
      <c r="LLK933" s="477"/>
      <c r="LLL933" s="477"/>
      <c r="LLM933" s="477"/>
      <c r="LLN933" s="477"/>
      <c r="LLO933" s="477"/>
      <c r="LLP933" s="477"/>
      <c r="LLQ933" s="477"/>
      <c r="LLR933" s="477"/>
      <c r="LLS933" s="477"/>
      <c r="LLT933" s="477"/>
      <c r="LLU933" s="477"/>
      <c r="LLV933" s="477"/>
      <c r="LLW933" s="477"/>
      <c r="LLX933" s="477"/>
      <c r="LLY933" s="477"/>
      <c r="LLZ933" s="477"/>
      <c r="LMA933" s="477"/>
      <c r="LMB933" s="477"/>
      <c r="LMC933" s="477"/>
      <c r="LMD933" s="477"/>
      <c r="LME933" s="477"/>
      <c r="LMF933" s="477"/>
      <c r="LMG933" s="477"/>
      <c r="LMH933" s="477"/>
      <c r="LMI933" s="477"/>
      <c r="LMJ933" s="477"/>
      <c r="LMK933" s="477"/>
      <c r="LML933" s="477"/>
      <c r="LMM933" s="477"/>
      <c r="LMN933" s="477"/>
      <c r="LMO933" s="477"/>
      <c r="LMP933" s="477"/>
      <c r="LMQ933" s="477"/>
      <c r="LMR933" s="477"/>
      <c r="LMS933" s="477"/>
      <c r="LMT933" s="477"/>
      <c r="LMU933" s="477"/>
      <c r="LMV933" s="477"/>
      <c r="LMW933" s="477"/>
      <c r="LMX933" s="477"/>
      <c r="LMY933" s="477"/>
      <c r="LMZ933" s="477"/>
      <c r="LNA933" s="477"/>
      <c r="LNB933" s="477"/>
      <c r="LNC933" s="477"/>
      <c r="LND933" s="477"/>
      <c r="LNE933" s="477"/>
      <c r="LNF933" s="477"/>
      <c r="LNG933" s="477"/>
      <c r="LNH933" s="477"/>
      <c r="LNI933" s="477"/>
      <c r="LNJ933" s="477"/>
      <c r="LNK933" s="477"/>
      <c r="LNL933" s="477"/>
      <c r="LNM933" s="477"/>
      <c r="LNN933" s="477"/>
      <c r="LNO933" s="477"/>
      <c r="LNP933" s="477"/>
      <c r="LNQ933" s="477"/>
      <c r="LNR933" s="477"/>
      <c r="LNS933" s="477"/>
      <c r="LNT933" s="477"/>
      <c r="LNU933" s="477"/>
      <c r="LNV933" s="477"/>
      <c r="LNW933" s="477"/>
      <c r="LNX933" s="477"/>
      <c r="LNY933" s="477"/>
      <c r="LNZ933" s="477"/>
      <c r="LOA933" s="477"/>
      <c r="LOB933" s="477"/>
      <c r="LOC933" s="477"/>
      <c r="LOD933" s="477"/>
      <c r="LOE933" s="477"/>
      <c r="LOF933" s="477"/>
      <c r="LOG933" s="477"/>
      <c r="LOH933" s="477"/>
      <c r="LOI933" s="477"/>
      <c r="LOJ933" s="477"/>
      <c r="LOK933" s="477"/>
      <c r="LOL933" s="477"/>
      <c r="LOM933" s="477"/>
      <c r="LON933" s="477"/>
      <c r="LOO933" s="477"/>
      <c r="LOP933" s="477"/>
      <c r="LOQ933" s="477"/>
      <c r="LOR933" s="477"/>
      <c r="LOS933" s="477"/>
      <c r="LOT933" s="477"/>
      <c r="LOU933" s="477"/>
      <c r="LOV933" s="477"/>
      <c r="LOW933" s="477"/>
      <c r="LOX933" s="477"/>
      <c r="LOY933" s="477"/>
      <c r="LOZ933" s="477"/>
      <c r="LPA933" s="477"/>
      <c r="LPB933" s="477"/>
      <c r="LPC933" s="477"/>
      <c r="LPD933" s="477"/>
      <c r="LPE933" s="477"/>
      <c r="LPF933" s="477"/>
      <c r="LPG933" s="477"/>
      <c r="LPH933" s="477"/>
      <c r="LPI933" s="477"/>
      <c r="LPJ933" s="477"/>
      <c r="LPK933" s="477"/>
      <c r="LPL933" s="477"/>
      <c r="LPM933" s="477"/>
      <c r="LPN933" s="477"/>
      <c r="LPO933" s="477"/>
      <c r="LPP933" s="477"/>
      <c r="LPQ933" s="477"/>
      <c r="LPR933" s="477"/>
      <c r="LPS933" s="477"/>
      <c r="LPT933" s="477"/>
      <c r="LPU933" s="477"/>
      <c r="LPV933" s="477"/>
      <c r="LPW933" s="477"/>
      <c r="LPX933" s="477"/>
      <c r="LPY933" s="477"/>
      <c r="LPZ933" s="477"/>
      <c r="LQA933" s="477"/>
      <c r="LQB933" s="477"/>
      <c r="LQC933" s="477"/>
      <c r="LQD933" s="477"/>
      <c r="LQE933" s="477"/>
      <c r="LQF933" s="477"/>
      <c r="LQG933" s="477"/>
      <c r="LQH933" s="477"/>
      <c r="LQI933" s="477"/>
      <c r="LQJ933" s="477"/>
      <c r="LQK933" s="477"/>
      <c r="LQL933" s="477"/>
      <c r="LQM933" s="477"/>
      <c r="LQN933" s="477"/>
      <c r="LQO933" s="477"/>
      <c r="LQP933" s="477"/>
      <c r="LQQ933" s="477"/>
      <c r="LQR933" s="477"/>
      <c r="LQS933" s="477"/>
      <c r="LQT933" s="477"/>
      <c r="LQU933" s="477"/>
      <c r="LQV933" s="477"/>
      <c r="LQW933" s="477"/>
      <c r="LQX933" s="477"/>
      <c r="LQY933" s="477"/>
      <c r="LQZ933" s="477"/>
      <c r="LRA933" s="477"/>
      <c r="LRB933" s="477"/>
      <c r="LRC933" s="477"/>
      <c r="LRD933" s="477"/>
      <c r="LRE933" s="477"/>
      <c r="LRF933" s="477"/>
      <c r="LRG933" s="477"/>
      <c r="LRH933" s="477"/>
      <c r="LRI933" s="477"/>
      <c r="LRJ933" s="477"/>
      <c r="LRK933" s="477"/>
      <c r="LRL933" s="477"/>
      <c r="LRM933" s="477"/>
      <c r="LRN933" s="477"/>
      <c r="LRO933" s="477"/>
      <c r="LRP933" s="477"/>
      <c r="LRQ933" s="477"/>
      <c r="LRR933" s="477"/>
      <c r="LRS933" s="477"/>
      <c r="LRT933" s="477"/>
      <c r="LRU933" s="477"/>
      <c r="LRV933" s="477"/>
      <c r="LRW933" s="477"/>
      <c r="LRX933" s="477"/>
      <c r="LRY933" s="477"/>
      <c r="LRZ933" s="477"/>
      <c r="LSA933" s="477"/>
      <c r="LSB933" s="477"/>
      <c r="LSC933" s="477"/>
      <c r="LSD933" s="477"/>
      <c r="LSE933" s="477"/>
      <c r="LSF933" s="477"/>
      <c r="LSG933" s="477"/>
      <c r="LSH933" s="477"/>
      <c r="LSI933" s="477"/>
      <c r="LSJ933" s="477"/>
      <c r="LSK933" s="477"/>
      <c r="LSL933" s="477"/>
      <c r="LSM933" s="477"/>
      <c r="LSN933" s="477"/>
      <c r="LSO933" s="477"/>
      <c r="LSP933" s="477"/>
      <c r="LSQ933" s="477"/>
      <c r="LSR933" s="477"/>
      <c r="LSS933" s="477"/>
      <c r="LST933" s="477"/>
      <c r="LSU933" s="477"/>
      <c r="LSV933" s="477"/>
      <c r="LSW933" s="477"/>
      <c r="LSX933" s="477"/>
      <c r="LSY933" s="477"/>
      <c r="LSZ933" s="477"/>
      <c r="LTA933" s="477"/>
      <c r="LTB933" s="477"/>
      <c r="LTC933" s="477"/>
      <c r="LTD933" s="477"/>
      <c r="LTE933" s="477"/>
      <c r="LTF933" s="477"/>
      <c r="LTG933" s="477"/>
      <c r="LTH933" s="477"/>
      <c r="LTI933" s="477"/>
      <c r="LTJ933" s="477"/>
      <c r="LTK933" s="477"/>
      <c r="LTL933" s="477"/>
      <c r="LTM933" s="477"/>
      <c r="LTN933" s="477"/>
      <c r="LTO933" s="477"/>
      <c r="LTP933" s="477"/>
      <c r="LTQ933" s="477"/>
      <c r="LTR933" s="477"/>
      <c r="LTS933" s="477"/>
      <c r="LTT933" s="477"/>
      <c r="LTU933" s="477"/>
      <c r="LTV933" s="477"/>
      <c r="LTW933" s="477"/>
      <c r="LTX933" s="477"/>
      <c r="LTY933" s="477"/>
      <c r="LTZ933" s="477"/>
      <c r="LUA933" s="477"/>
      <c r="LUB933" s="477"/>
      <c r="LUC933" s="477"/>
      <c r="LUD933" s="477"/>
      <c r="LUE933" s="477"/>
      <c r="LUF933" s="477"/>
      <c r="LUG933" s="477"/>
      <c r="LUH933" s="477"/>
      <c r="LUI933" s="477"/>
      <c r="LUJ933" s="477"/>
      <c r="LUK933" s="477"/>
      <c r="LUL933" s="477"/>
      <c r="LUM933" s="477"/>
      <c r="LUN933" s="477"/>
      <c r="LUO933" s="477"/>
      <c r="LUP933" s="477"/>
      <c r="LUQ933" s="477"/>
      <c r="LUR933" s="477"/>
      <c r="LUS933" s="477"/>
      <c r="LUT933" s="477"/>
      <c r="LUU933" s="477"/>
      <c r="LUV933" s="477"/>
      <c r="LUW933" s="477"/>
      <c r="LUX933" s="477"/>
      <c r="LUY933" s="477"/>
      <c r="LUZ933" s="477"/>
      <c r="LVA933" s="477"/>
      <c r="LVB933" s="477"/>
      <c r="LVC933" s="477"/>
      <c r="LVD933" s="477"/>
      <c r="LVE933" s="477"/>
      <c r="LVF933" s="477"/>
      <c r="LVG933" s="477"/>
      <c r="LVH933" s="477"/>
      <c r="LVI933" s="477"/>
      <c r="LVJ933" s="477"/>
      <c r="LVK933" s="477"/>
      <c r="LVL933" s="477"/>
      <c r="LVM933" s="477"/>
      <c r="LVN933" s="477"/>
      <c r="LVO933" s="477"/>
      <c r="LVP933" s="477"/>
      <c r="LVQ933" s="477"/>
      <c r="LVR933" s="477"/>
      <c r="LVS933" s="477"/>
      <c r="LVT933" s="477"/>
      <c r="LVU933" s="477"/>
      <c r="LVV933" s="477"/>
      <c r="LVW933" s="477"/>
      <c r="LVX933" s="477"/>
      <c r="LVY933" s="477"/>
      <c r="LVZ933" s="477"/>
      <c r="LWA933" s="477"/>
      <c r="LWB933" s="477"/>
      <c r="LWC933" s="477"/>
      <c r="LWD933" s="477"/>
      <c r="LWE933" s="477"/>
      <c r="LWF933" s="477"/>
      <c r="LWG933" s="477"/>
      <c r="LWH933" s="477"/>
      <c r="LWI933" s="477"/>
      <c r="LWJ933" s="477"/>
      <c r="LWK933" s="477"/>
      <c r="LWL933" s="477"/>
      <c r="LWM933" s="477"/>
      <c r="LWN933" s="477"/>
      <c r="LWO933" s="477"/>
      <c r="LWP933" s="477"/>
      <c r="LWQ933" s="477"/>
      <c r="LWR933" s="477"/>
      <c r="LWS933" s="477"/>
      <c r="LWT933" s="477"/>
      <c r="LWU933" s="477"/>
      <c r="LWV933" s="477"/>
      <c r="LWW933" s="477"/>
      <c r="LWX933" s="477"/>
      <c r="LWY933" s="477"/>
      <c r="LWZ933" s="477"/>
      <c r="LXA933" s="477"/>
      <c r="LXB933" s="477"/>
      <c r="LXC933" s="477"/>
      <c r="LXD933" s="477"/>
      <c r="LXE933" s="477"/>
      <c r="LXF933" s="477"/>
      <c r="LXG933" s="477"/>
      <c r="LXH933" s="477"/>
      <c r="LXI933" s="477"/>
      <c r="LXJ933" s="477"/>
      <c r="LXK933" s="477"/>
      <c r="LXL933" s="477"/>
      <c r="LXM933" s="477"/>
      <c r="LXN933" s="477"/>
      <c r="LXO933" s="477"/>
      <c r="LXP933" s="477"/>
      <c r="LXQ933" s="477"/>
      <c r="LXR933" s="477"/>
      <c r="LXS933" s="477"/>
      <c r="LXT933" s="477"/>
      <c r="LXU933" s="477"/>
      <c r="LXV933" s="477"/>
      <c r="LXW933" s="477"/>
      <c r="LXX933" s="477"/>
      <c r="LXY933" s="477"/>
      <c r="LXZ933" s="477"/>
      <c r="LYA933" s="477"/>
      <c r="LYB933" s="477"/>
      <c r="LYC933" s="477"/>
      <c r="LYD933" s="477"/>
      <c r="LYE933" s="477"/>
      <c r="LYF933" s="477"/>
      <c r="LYG933" s="477"/>
      <c r="LYH933" s="477"/>
      <c r="LYI933" s="477"/>
      <c r="LYJ933" s="477"/>
      <c r="LYK933" s="477"/>
      <c r="LYL933" s="477"/>
      <c r="LYM933" s="477"/>
      <c r="LYN933" s="477"/>
      <c r="LYO933" s="477"/>
      <c r="LYP933" s="477"/>
      <c r="LYQ933" s="477"/>
      <c r="LYR933" s="477"/>
      <c r="LYS933" s="477"/>
      <c r="LYT933" s="477"/>
      <c r="LYU933" s="477"/>
      <c r="LYV933" s="477"/>
      <c r="LYW933" s="477"/>
      <c r="LYX933" s="477"/>
      <c r="LYY933" s="477"/>
      <c r="LYZ933" s="477"/>
      <c r="LZA933" s="477"/>
      <c r="LZB933" s="477"/>
      <c r="LZC933" s="477"/>
      <c r="LZD933" s="477"/>
      <c r="LZE933" s="477"/>
      <c r="LZF933" s="477"/>
      <c r="LZG933" s="477"/>
      <c r="LZH933" s="477"/>
      <c r="LZI933" s="477"/>
      <c r="LZJ933" s="477"/>
      <c r="LZK933" s="477"/>
      <c r="LZL933" s="477"/>
      <c r="LZM933" s="477"/>
      <c r="LZN933" s="477"/>
      <c r="LZO933" s="477"/>
      <c r="LZP933" s="477"/>
      <c r="LZQ933" s="477"/>
      <c r="LZR933" s="477"/>
      <c r="LZS933" s="477"/>
      <c r="LZT933" s="477"/>
      <c r="LZU933" s="477"/>
      <c r="LZV933" s="477"/>
      <c r="LZW933" s="477"/>
      <c r="LZX933" s="477"/>
      <c r="LZY933" s="477"/>
      <c r="LZZ933" s="477"/>
      <c r="MAA933" s="477"/>
      <c r="MAB933" s="477"/>
      <c r="MAC933" s="477"/>
      <c r="MAD933" s="477"/>
      <c r="MAE933" s="477"/>
      <c r="MAF933" s="477"/>
      <c r="MAG933" s="477"/>
      <c r="MAH933" s="477"/>
      <c r="MAI933" s="477"/>
      <c r="MAJ933" s="477"/>
      <c r="MAK933" s="477"/>
      <c r="MAL933" s="477"/>
      <c r="MAM933" s="477"/>
      <c r="MAN933" s="477"/>
      <c r="MAO933" s="477"/>
      <c r="MAP933" s="477"/>
      <c r="MAQ933" s="477"/>
      <c r="MAR933" s="477"/>
      <c r="MAS933" s="477"/>
      <c r="MAT933" s="477"/>
      <c r="MAU933" s="477"/>
      <c r="MAV933" s="477"/>
      <c r="MAW933" s="477"/>
      <c r="MAX933" s="477"/>
      <c r="MAY933" s="477"/>
      <c r="MAZ933" s="477"/>
      <c r="MBA933" s="477"/>
      <c r="MBB933" s="477"/>
      <c r="MBC933" s="477"/>
      <c r="MBD933" s="477"/>
      <c r="MBE933" s="477"/>
      <c r="MBF933" s="477"/>
      <c r="MBG933" s="477"/>
      <c r="MBH933" s="477"/>
      <c r="MBI933" s="477"/>
      <c r="MBJ933" s="477"/>
      <c r="MBK933" s="477"/>
      <c r="MBL933" s="477"/>
      <c r="MBM933" s="477"/>
      <c r="MBN933" s="477"/>
      <c r="MBO933" s="477"/>
      <c r="MBP933" s="477"/>
      <c r="MBQ933" s="477"/>
      <c r="MBR933" s="477"/>
      <c r="MBS933" s="477"/>
      <c r="MBT933" s="477"/>
      <c r="MBU933" s="477"/>
      <c r="MBV933" s="477"/>
      <c r="MBW933" s="477"/>
      <c r="MBX933" s="477"/>
      <c r="MBY933" s="477"/>
      <c r="MBZ933" s="477"/>
      <c r="MCA933" s="477"/>
      <c r="MCB933" s="477"/>
      <c r="MCC933" s="477"/>
      <c r="MCD933" s="477"/>
      <c r="MCE933" s="477"/>
      <c r="MCF933" s="477"/>
      <c r="MCG933" s="477"/>
      <c r="MCH933" s="477"/>
      <c r="MCI933" s="477"/>
      <c r="MCJ933" s="477"/>
      <c r="MCK933" s="477"/>
      <c r="MCL933" s="477"/>
      <c r="MCM933" s="477"/>
      <c r="MCN933" s="477"/>
      <c r="MCO933" s="477"/>
      <c r="MCP933" s="477"/>
      <c r="MCQ933" s="477"/>
      <c r="MCR933" s="477"/>
      <c r="MCS933" s="477"/>
      <c r="MCT933" s="477"/>
      <c r="MCU933" s="477"/>
      <c r="MCV933" s="477"/>
      <c r="MCW933" s="477"/>
      <c r="MCX933" s="477"/>
      <c r="MCY933" s="477"/>
      <c r="MCZ933" s="477"/>
      <c r="MDA933" s="477"/>
      <c r="MDB933" s="477"/>
      <c r="MDC933" s="477"/>
      <c r="MDD933" s="477"/>
      <c r="MDE933" s="477"/>
      <c r="MDF933" s="477"/>
      <c r="MDG933" s="477"/>
      <c r="MDH933" s="477"/>
      <c r="MDI933" s="477"/>
      <c r="MDJ933" s="477"/>
      <c r="MDK933" s="477"/>
      <c r="MDL933" s="477"/>
      <c r="MDM933" s="477"/>
      <c r="MDN933" s="477"/>
      <c r="MDO933" s="477"/>
      <c r="MDP933" s="477"/>
      <c r="MDQ933" s="477"/>
      <c r="MDR933" s="477"/>
      <c r="MDS933" s="477"/>
      <c r="MDT933" s="477"/>
      <c r="MDU933" s="477"/>
      <c r="MDV933" s="477"/>
      <c r="MDW933" s="477"/>
      <c r="MDX933" s="477"/>
      <c r="MDY933" s="477"/>
      <c r="MDZ933" s="477"/>
      <c r="MEA933" s="477"/>
      <c r="MEB933" s="477"/>
      <c r="MEC933" s="477"/>
      <c r="MED933" s="477"/>
      <c r="MEE933" s="477"/>
      <c r="MEF933" s="477"/>
      <c r="MEG933" s="477"/>
      <c r="MEH933" s="477"/>
      <c r="MEI933" s="477"/>
      <c r="MEJ933" s="477"/>
      <c r="MEK933" s="477"/>
      <c r="MEL933" s="477"/>
      <c r="MEM933" s="477"/>
      <c r="MEN933" s="477"/>
      <c r="MEO933" s="477"/>
      <c r="MEP933" s="477"/>
      <c r="MEQ933" s="477"/>
      <c r="MER933" s="477"/>
      <c r="MES933" s="477"/>
      <c r="MET933" s="477"/>
      <c r="MEU933" s="477"/>
      <c r="MEV933" s="477"/>
      <c r="MEW933" s="477"/>
      <c r="MEX933" s="477"/>
      <c r="MEY933" s="477"/>
      <c r="MEZ933" s="477"/>
      <c r="MFA933" s="477"/>
      <c r="MFB933" s="477"/>
      <c r="MFC933" s="477"/>
      <c r="MFD933" s="477"/>
      <c r="MFE933" s="477"/>
      <c r="MFF933" s="477"/>
      <c r="MFG933" s="477"/>
      <c r="MFH933" s="477"/>
      <c r="MFI933" s="477"/>
      <c r="MFJ933" s="477"/>
      <c r="MFK933" s="477"/>
      <c r="MFL933" s="477"/>
      <c r="MFM933" s="477"/>
      <c r="MFN933" s="477"/>
      <c r="MFO933" s="477"/>
      <c r="MFP933" s="477"/>
      <c r="MFQ933" s="477"/>
      <c r="MFR933" s="477"/>
      <c r="MFS933" s="477"/>
      <c r="MFT933" s="477"/>
      <c r="MFU933" s="477"/>
      <c r="MFV933" s="477"/>
      <c r="MFW933" s="477"/>
      <c r="MFX933" s="477"/>
      <c r="MFY933" s="477"/>
      <c r="MFZ933" s="477"/>
      <c r="MGA933" s="477"/>
      <c r="MGB933" s="477"/>
      <c r="MGC933" s="477"/>
      <c r="MGD933" s="477"/>
      <c r="MGE933" s="477"/>
      <c r="MGF933" s="477"/>
      <c r="MGG933" s="477"/>
      <c r="MGH933" s="477"/>
      <c r="MGI933" s="477"/>
      <c r="MGJ933" s="477"/>
      <c r="MGK933" s="477"/>
      <c r="MGL933" s="477"/>
      <c r="MGM933" s="477"/>
      <c r="MGN933" s="477"/>
      <c r="MGO933" s="477"/>
      <c r="MGP933" s="477"/>
      <c r="MGQ933" s="477"/>
      <c r="MGR933" s="477"/>
      <c r="MGS933" s="477"/>
      <c r="MGT933" s="477"/>
      <c r="MGU933" s="477"/>
      <c r="MGV933" s="477"/>
      <c r="MGW933" s="477"/>
      <c r="MGX933" s="477"/>
      <c r="MGY933" s="477"/>
      <c r="MGZ933" s="477"/>
      <c r="MHA933" s="477"/>
      <c r="MHB933" s="477"/>
      <c r="MHC933" s="477"/>
      <c r="MHD933" s="477"/>
      <c r="MHE933" s="477"/>
      <c r="MHF933" s="477"/>
      <c r="MHG933" s="477"/>
      <c r="MHH933" s="477"/>
      <c r="MHI933" s="477"/>
      <c r="MHJ933" s="477"/>
      <c r="MHK933" s="477"/>
      <c r="MHL933" s="477"/>
      <c r="MHM933" s="477"/>
      <c r="MHN933" s="477"/>
      <c r="MHO933" s="477"/>
      <c r="MHP933" s="477"/>
      <c r="MHQ933" s="477"/>
      <c r="MHR933" s="477"/>
      <c r="MHS933" s="477"/>
      <c r="MHT933" s="477"/>
      <c r="MHU933" s="477"/>
      <c r="MHV933" s="477"/>
      <c r="MHW933" s="477"/>
      <c r="MHX933" s="477"/>
      <c r="MHY933" s="477"/>
      <c r="MHZ933" s="477"/>
      <c r="MIA933" s="477"/>
      <c r="MIB933" s="477"/>
      <c r="MIC933" s="477"/>
      <c r="MID933" s="477"/>
      <c r="MIE933" s="477"/>
      <c r="MIF933" s="477"/>
      <c r="MIG933" s="477"/>
      <c r="MIH933" s="477"/>
      <c r="MII933" s="477"/>
      <c r="MIJ933" s="477"/>
      <c r="MIK933" s="477"/>
      <c r="MIL933" s="477"/>
      <c r="MIM933" s="477"/>
      <c r="MIN933" s="477"/>
      <c r="MIO933" s="477"/>
      <c r="MIP933" s="477"/>
      <c r="MIQ933" s="477"/>
      <c r="MIR933" s="477"/>
      <c r="MIS933" s="477"/>
      <c r="MIT933" s="477"/>
      <c r="MIU933" s="477"/>
      <c r="MIV933" s="477"/>
      <c r="MIW933" s="477"/>
      <c r="MIX933" s="477"/>
      <c r="MIY933" s="477"/>
      <c r="MIZ933" s="477"/>
      <c r="MJA933" s="477"/>
      <c r="MJB933" s="477"/>
      <c r="MJC933" s="477"/>
      <c r="MJD933" s="477"/>
      <c r="MJE933" s="477"/>
      <c r="MJF933" s="477"/>
      <c r="MJG933" s="477"/>
      <c r="MJH933" s="477"/>
      <c r="MJI933" s="477"/>
      <c r="MJJ933" s="477"/>
      <c r="MJK933" s="477"/>
      <c r="MJL933" s="477"/>
      <c r="MJM933" s="477"/>
      <c r="MJN933" s="477"/>
      <c r="MJO933" s="477"/>
      <c r="MJP933" s="477"/>
      <c r="MJQ933" s="477"/>
      <c r="MJR933" s="477"/>
      <c r="MJS933" s="477"/>
      <c r="MJT933" s="477"/>
      <c r="MJU933" s="477"/>
      <c r="MJV933" s="477"/>
      <c r="MJW933" s="477"/>
      <c r="MJX933" s="477"/>
      <c r="MJY933" s="477"/>
      <c r="MJZ933" s="477"/>
      <c r="MKA933" s="477"/>
      <c r="MKB933" s="477"/>
      <c r="MKC933" s="477"/>
      <c r="MKD933" s="477"/>
      <c r="MKE933" s="477"/>
      <c r="MKF933" s="477"/>
      <c r="MKG933" s="477"/>
      <c r="MKH933" s="477"/>
      <c r="MKI933" s="477"/>
      <c r="MKJ933" s="477"/>
      <c r="MKK933" s="477"/>
      <c r="MKL933" s="477"/>
      <c r="MKM933" s="477"/>
      <c r="MKN933" s="477"/>
      <c r="MKO933" s="477"/>
      <c r="MKP933" s="477"/>
      <c r="MKQ933" s="477"/>
      <c r="MKR933" s="477"/>
      <c r="MKS933" s="477"/>
      <c r="MKT933" s="477"/>
      <c r="MKU933" s="477"/>
      <c r="MKV933" s="477"/>
      <c r="MKW933" s="477"/>
      <c r="MKX933" s="477"/>
      <c r="MKY933" s="477"/>
      <c r="MKZ933" s="477"/>
      <c r="MLA933" s="477"/>
      <c r="MLB933" s="477"/>
      <c r="MLC933" s="477"/>
      <c r="MLD933" s="477"/>
      <c r="MLE933" s="477"/>
      <c r="MLF933" s="477"/>
      <c r="MLG933" s="477"/>
      <c r="MLH933" s="477"/>
      <c r="MLI933" s="477"/>
      <c r="MLJ933" s="477"/>
      <c r="MLK933" s="477"/>
      <c r="MLL933" s="477"/>
      <c r="MLM933" s="477"/>
      <c r="MLN933" s="477"/>
      <c r="MLO933" s="477"/>
      <c r="MLP933" s="477"/>
      <c r="MLQ933" s="477"/>
      <c r="MLR933" s="477"/>
      <c r="MLS933" s="477"/>
      <c r="MLT933" s="477"/>
      <c r="MLU933" s="477"/>
      <c r="MLV933" s="477"/>
      <c r="MLW933" s="477"/>
      <c r="MLX933" s="477"/>
      <c r="MLY933" s="477"/>
      <c r="MLZ933" s="477"/>
      <c r="MMA933" s="477"/>
      <c r="MMB933" s="477"/>
      <c r="MMC933" s="477"/>
      <c r="MMD933" s="477"/>
      <c r="MME933" s="477"/>
      <c r="MMF933" s="477"/>
      <c r="MMG933" s="477"/>
      <c r="MMH933" s="477"/>
      <c r="MMI933" s="477"/>
      <c r="MMJ933" s="477"/>
      <c r="MMK933" s="477"/>
      <c r="MML933" s="477"/>
      <c r="MMM933" s="477"/>
      <c r="MMN933" s="477"/>
      <c r="MMO933" s="477"/>
      <c r="MMP933" s="477"/>
      <c r="MMQ933" s="477"/>
      <c r="MMR933" s="477"/>
      <c r="MMS933" s="477"/>
      <c r="MMT933" s="477"/>
      <c r="MMU933" s="477"/>
      <c r="MMV933" s="477"/>
      <c r="MMW933" s="477"/>
      <c r="MMX933" s="477"/>
      <c r="MMY933" s="477"/>
      <c r="MMZ933" s="477"/>
      <c r="MNA933" s="477"/>
      <c r="MNB933" s="477"/>
      <c r="MNC933" s="477"/>
      <c r="MND933" s="477"/>
      <c r="MNE933" s="477"/>
      <c r="MNF933" s="477"/>
      <c r="MNG933" s="477"/>
      <c r="MNH933" s="477"/>
      <c r="MNI933" s="477"/>
      <c r="MNJ933" s="477"/>
      <c r="MNK933" s="477"/>
      <c r="MNL933" s="477"/>
      <c r="MNM933" s="477"/>
      <c r="MNN933" s="477"/>
      <c r="MNO933" s="477"/>
      <c r="MNP933" s="477"/>
      <c r="MNQ933" s="477"/>
      <c r="MNR933" s="477"/>
      <c r="MNS933" s="477"/>
      <c r="MNT933" s="477"/>
      <c r="MNU933" s="477"/>
      <c r="MNV933" s="477"/>
      <c r="MNW933" s="477"/>
      <c r="MNX933" s="477"/>
      <c r="MNY933" s="477"/>
      <c r="MNZ933" s="477"/>
      <c r="MOA933" s="477"/>
      <c r="MOB933" s="477"/>
      <c r="MOC933" s="477"/>
      <c r="MOD933" s="477"/>
      <c r="MOE933" s="477"/>
      <c r="MOF933" s="477"/>
      <c r="MOG933" s="477"/>
      <c r="MOH933" s="477"/>
      <c r="MOI933" s="477"/>
      <c r="MOJ933" s="477"/>
      <c r="MOK933" s="477"/>
      <c r="MOL933" s="477"/>
      <c r="MOM933" s="477"/>
      <c r="MON933" s="477"/>
      <c r="MOO933" s="477"/>
      <c r="MOP933" s="477"/>
      <c r="MOQ933" s="477"/>
      <c r="MOR933" s="477"/>
      <c r="MOS933" s="477"/>
      <c r="MOT933" s="477"/>
      <c r="MOU933" s="477"/>
      <c r="MOV933" s="477"/>
      <c r="MOW933" s="477"/>
      <c r="MOX933" s="477"/>
      <c r="MOY933" s="477"/>
      <c r="MOZ933" s="477"/>
      <c r="MPA933" s="477"/>
      <c r="MPB933" s="477"/>
      <c r="MPC933" s="477"/>
      <c r="MPD933" s="477"/>
      <c r="MPE933" s="477"/>
      <c r="MPF933" s="477"/>
      <c r="MPG933" s="477"/>
      <c r="MPH933" s="477"/>
      <c r="MPI933" s="477"/>
      <c r="MPJ933" s="477"/>
      <c r="MPK933" s="477"/>
      <c r="MPL933" s="477"/>
      <c r="MPM933" s="477"/>
      <c r="MPN933" s="477"/>
      <c r="MPO933" s="477"/>
      <c r="MPP933" s="477"/>
      <c r="MPQ933" s="477"/>
      <c r="MPR933" s="477"/>
      <c r="MPS933" s="477"/>
      <c r="MPT933" s="477"/>
      <c r="MPU933" s="477"/>
      <c r="MPV933" s="477"/>
      <c r="MPW933" s="477"/>
      <c r="MPX933" s="477"/>
      <c r="MPY933" s="477"/>
      <c r="MPZ933" s="477"/>
      <c r="MQA933" s="477"/>
      <c r="MQB933" s="477"/>
      <c r="MQC933" s="477"/>
      <c r="MQD933" s="477"/>
      <c r="MQE933" s="477"/>
      <c r="MQF933" s="477"/>
      <c r="MQG933" s="477"/>
      <c r="MQH933" s="477"/>
      <c r="MQI933" s="477"/>
      <c r="MQJ933" s="477"/>
      <c r="MQK933" s="477"/>
      <c r="MQL933" s="477"/>
      <c r="MQM933" s="477"/>
      <c r="MQN933" s="477"/>
      <c r="MQO933" s="477"/>
      <c r="MQP933" s="477"/>
      <c r="MQQ933" s="477"/>
      <c r="MQR933" s="477"/>
      <c r="MQS933" s="477"/>
      <c r="MQT933" s="477"/>
      <c r="MQU933" s="477"/>
      <c r="MQV933" s="477"/>
      <c r="MQW933" s="477"/>
      <c r="MQX933" s="477"/>
      <c r="MQY933" s="477"/>
      <c r="MQZ933" s="477"/>
      <c r="MRA933" s="477"/>
      <c r="MRB933" s="477"/>
      <c r="MRC933" s="477"/>
      <c r="MRD933" s="477"/>
      <c r="MRE933" s="477"/>
      <c r="MRF933" s="477"/>
      <c r="MRG933" s="477"/>
      <c r="MRH933" s="477"/>
      <c r="MRI933" s="477"/>
      <c r="MRJ933" s="477"/>
      <c r="MRK933" s="477"/>
      <c r="MRL933" s="477"/>
      <c r="MRM933" s="477"/>
      <c r="MRN933" s="477"/>
      <c r="MRO933" s="477"/>
      <c r="MRP933" s="477"/>
      <c r="MRQ933" s="477"/>
      <c r="MRR933" s="477"/>
      <c r="MRS933" s="477"/>
      <c r="MRT933" s="477"/>
      <c r="MRU933" s="477"/>
      <c r="MRV933" s="477"/>
      <c r="MRW933" s="477"/>
      <c r="MRX933" s="477"/>
      <c r="MRY933" s="477"/>
      <c r="MRZ933" s="477"/>
      <c r="MSA933" s="477"/>
      <c r="MSB933" s="477"/>
      <c r="MSC933" s="477"/>
      <c r="MSD933" s="477"/>
      <c r="MSE933" s="477"/>
      <c r="MSF933" s="477"/>
      <c r="MSG933" s="477"/>
      <c r="MSH933" s="477"/>
      <c r="MSI933" s="477"/>
      <c r="MSJ933" s="477"/>
      <c r="MSK933" s="477"/>
      <c r="MSL933" s="477"/>
      <c r="MSM933" s="477"/>
      <c r="MSN933" s="477"/>
      <c r="MSO933" s="477"/>
      <c r="MSP933" s="477"/>
      <c r="MSQ933" s="477"/>
      <c r="MSR933" s="477"/>
      <c r="MSS933" s="477"/>
      <c r="MST933" s="477"/>
      <c r="MSU933" s="477"/>
      <c r="MSV933" s="477"/>
      <c r="MSW933" s="477"/>
      <c r="MSX933" s="477"/>
      <c r="MSY933" s="477"/>
      <c r="MSZ933" s="477"/>
      <c r="MTA933" s="477"/>
      <c r="MTB933" s="477"/>
      <c r="MTC933" s="477"/>
      <c r="MTD933" s="477"/>
      <c r="MTE933" s="477"/>
      <c r="MTF933" s="477"/>
      <c r="MTG933" s="477"/>
      <c r="MTH933" s="477"/>
      <c r="MTI933" s="477"/>
      <c r="MTJ933" s="477"/>
      <c r="MTK933" s="477"/>
      <c r="MTL933" s="477"/>
      <c r="MTM933" s="477"/>
      <c r="MTN933" s="477"/>
      <c r="MTO933" s="477"/>
      <c r="MTP933" s="477"/>
      <c r="MTQ933" s="477"/>
      <c r="MTR933" s="477"/>
      <c r="MTS933" s="477"/>
      <c r="MTT933" s="477"/>
      <c r="MTU933" s="477"/>
      <c r="MTV933" s="477"/>
      <c r="MTW933" s="477"/>
      <c r="MTX933" s="477"/>
      <c r="MTY933" s="477"/>
      <c r="MTZ933" s="477"/>
      <c r="MUA933" s="477"/>
      <c r="MUB933" s="477"/>
      <c r="MUC933" s="477"/>
      <c r="MUD933" s="477"/>
      <c r="MUE933" s="477"/>
      <c r="MUF933" s="477"/>
      <c r="MUG933" s="477"/>
      <c r="MUH933" s="477"/>
      <c r="MUI933" s="477"/>
      <c r="MUJ933" s="477"/>
      <c r="MUK933" s="477"/>
      <c r="MUL933" s="477"/>
      <c r="MUM933" s="477"/>
      <c r="MUN933" s="477"/>
      <c r="MUO933" s="477"/>
      <c r="MUP933" s="477"/>
      <c r="MUQ933" s="477"/>
      <c r="MUR933" s="477"/>
      <c r="MUS933" s="477"/>
      <c r="MUT933" s="477"/>
      <c r="MUU933" s="477"/>
      <c r="MUV933" s="477"/>
      <c r="MUW933" s="477"/>
      <c r="MUX933" s="477"/>
      <c r="MUY933" s="477"/>
      <c r="MUZ933" s="477"/>
      <c r="MVA933" s="477"/>
      <c r="MVB933" s="477"/>
      <c r="MVC933" s="477"/>
      <c r="MVD933" s="477"/>
      <c r="MVE933" s="477"/>
      <c r="MVF933" s="477"/>
      <c r="MVG933" s="477"/>
      <c r="MVH933" s="477"/>
      <c r="MVI933" s="477"/>
      <c r="MVJ933" s="477"/>
      <c r="MVK933" s="477"/>
      <c r="MVL933" s="477"/>
      <c r="MVM933" s="477"/>
      <c r="MVN933" s="477"/>
      <c r="MVO933" s="477"/>
      <c r="MVP933" s="477"/>
      <c r="MVQ933" s="477"/>
      <c r="MVR933" s="477"/>
      <c r="MVS933" s="477"/>
      <c r="MVT933" s="477"/>
      <c r="MVU933" s="477"/>
      <c r="MVV933" s="477"/>
      <c r="MVW933" s="477"/>
      <c r="MVX933" s="477"/>
      <c r="MVY933" s="477"/>
      <c r="MVZ933" s="477"/>
      <c r="MWA933" s="477"/>
      <c r="MWB933" s="477"/>
      <c r="MWC933" s="477"/>
      <c r="MWD933" s="477"/>
      <c r="MWE933" s="477"/>
      <c r="MWF933" s="477"/>
      <c r="MWG933" s="477"/>
      <c r="MWH933" s="477"/>
      <c r="MWI933" s="477"/>
      <c r="MWJ933" s="477"/>
      <c r="MWK933" s="477"/>
      <c r="MWL933" s="477"/>
      <c r="MWM933" s="477"/>
      <c r="MWN933" s="477"/>
      <c r="MWO933" s="477"/>
      <c r="MWP933" s="477"/>
      <c r="MWQ933" s="477"/>
      <c r="MWR933" s="477"/>
      <c r="MWS933" s="477"/>
      <c r="MWT933" s="477"/>
      <c r="MWU933" s="477"/>
      <c r="MWV933" s="477"/>
      <c r="MWW933" s="477"/>
      <c r="MWX933" s="477"/>
      <c r="MWY933" s="477"/>
      <c r="MWZ933" s="477"/>
      <c r="MXA933" s="477"/>
      <c r="MXB933" s="477"/>
      <c r="MXC933" s="477"/>
      <c r="MXD933" s="477"/>
      <c r="MXE933" s="477"/>
      <c r="MXF933" s="477"/>
      <c r="MXG933" s="477"/>
      <c r="MXH933" s="477"/>
      <c r="MXI933" s="477"/>
      <c r="MXJ933" s="477"/>
      <c r="MXK933" s="477"/>
      <c r="MXL933" s="477"/>
      <c r="MXM933" s="477"/>
      <c r="MXN933" s="477"/>
      <c r="MXO933" s="477"/>
      <c r="MXP933" s="477"/>
      <c r="MXQ933" s="477"/>
      <c r="MXR933" s="477"/>
      <c r="MXS933" s="477"/>
      <c r="MXT933" s="477"/>
      <c r="MXU933" s="477"/>
      <c r="MXV933" s="477"/>
      <c r="MXW933" s="477"/>
      <c r="MXX933" s="477"/>
      <c r="MXY933" s="477"/>
      <c r="MXZ933" s="477"/>
      <c r="MYA933" s="477"/>
      <c r="MYB933" s="477"/>
      <c r="MYC933" s="477"/>
      <c r="MYD933" s="477"/>
      <c r="MYE933" s="477"/>
      <c r="MYF933" s="477"/>
      <c r="MYG933" s="477"/>
      <c r="MYH933" s="477"/>
      <c r="MYI933" s="477"/>
      <c r="MYJ933" s="477"/>
      <c r="MYK933" s="477"/>
      <c r="MYL933" s="477"/>
      <c r="MYM933" s="477"/>
      <c r="MYN933" s="477"/>
      <c r="MYO933" s="477"/>
      <c r="MYP933" s="477"/>
      <c r="MYQ933" s="477"/>
      <c r="MYR933" s="477"/>
      <c r="MYS933" s="477"/>
      <c r="MYT933" s="477"/>
      <c r="MYU933" s="477"/>
      <c r="MYV933" s="477"/>
      <c r="MYW933" s="477"/>
      <c r="MYX933" s="477"/>
      <c r="MYY933" s="477"/>
      <c r="MYZ933" s="477"/>
      <c r="MZA933" s="477"/>
      <c r="MZB933" s="477"/>
      <c r="MZC933" s="477"/>
      <c r="MZD933" s="477"/>
      <c r="MZE933" s="477"/>
      <c r="MZF933" s="477"/>
      <c r="MZG933" s="477"/>
      <c r="MZH933" s="477"/>
      <c r="MZI933" s="477"/>
      <c r="MZJ933" s="477"/>
      <c r="MZK933" s="477"/>
      <c r="MZL933" s="477"/>
      <c r="MZM933" s="477"/>
      <c r="MZN933" s="477"/>
      <c r="MZO933" s="477"/>
      <c r="MZP933" s="477"/>
      <c r="MZQ933" s="477"/>
      <c r="MZR933" s="477"/>
      <c r="MZS933" s="477"/>
      <c r="MZT933" s="477"/>
      <c r="MZU933" s="477"/>
      <c r="MZV933" s="477"/>
      <c r="MZW933" s="477"/>
      <c r="MZX933" s="477"/>
      <c r="MZY933" s="477"/>
      <c r="MZZ933" s="477"/>
      <c r="NAA933" s="477"/>
      <c r="NAB933" s="477"/>
      <c r="NAC933" s="477"/>
      <c r="NAD933" s="477"/>
      <c r="NAE933" s="477"/>
      <c r="NAF933" s="477"/>
      <c r="NAG933" s="477"/>
      <c r="NAH933" s="477"/>
      <c r="NAI933" s="477"/>
      <c r="NAJ933" s="477"/>
      <c r="NAK933" s="477"/>
      <c r="NAL933" s="477"/>
      <c r="NAM933" s="477"/>
      <c r="NAN933" s="477"/>
      <c r="NAO933" s="477"/>
      <c r="NAP933" s="477"/>
      <c r="NAQ933" s="477"/>
      <c r="NAR933" s="477"/>
      <c r="NAS933" s="477"/>
      <c r="NAT933" s="477"/>
      <c r="NAU933" s="477"/>
      <c r="NAV933" s="477"/>
      <c r="NAW933" s="477"/>
      <c r="NAX933" s="477"/>
      <c r="NAY933" s="477"/>
      <c r="NAZ933" s="477"/>
      <c r="NBA933" s="477"/>
      <c r="NBB933" s="477"/>
      <c r="NBC933" s="477"/>
      <c r="NBD933" s="477"/>
      <c r="NBE933" s="477"/>
      <c r="NBF933" s="477"/>
      <c r="NBG933" s="477"/>
      <c r="NBH933" s="477"/>
      <c r="NBI933" s="477"/>
      <c r="NBJ933" s="477"/>
      <c r="NBK933" s="477"/>
      <c r="NBL933" s="477"/>
      <c r="NBM933" s="477"/>
      <c r="NBN933" s="477"/>
      <c r="NBO933" s="477"/>
      <c r="NBP933" s="477"/>
      <c r="NBQ933" s="477"/>
      <c r="NBR933" s="477"/>
      <c r="NBS933" s="477"/>
      <c r="NBT933" s="477"/>
      <c r="NBU933" s="477"/>
      <c r="NBV933" s="477"/>
      <c r="NBW933" s="477"/>
      <c r="NBX933" s="477"/>
      <c r="NBY933" s="477"/>
      <c r="NBZ933" s="477"/>
      <c r="NCA933" s="477"/>
      <c r="NCB933" s="477"/>
      <c r="NCC933" s="477"/>
      <c r="NCD933" s="477"/>
      <c r="NCE933" s="477"/>
      <c r="NCF933" s="477"/>
      <c r="NCG933" s="477"/>
      <c r="NCH933" s="477"/>
      <c r="NCI933" s="477"/>
      <c r="NCJ933" s="477"/>
      <c r="NCK933" s="477"/>
      <c r="NCL933" s="477"/>
      <c r="NCM933" s="477"/>
      <c r="NCN933" s="477"/>
      <c r="NCO933" s="477"/>
      <c r="NCP933" s="477"/>
      <c r="NCQ933" s="477"/>
      <c r="NCR933" s="477"/>
      <c r="NCS933" s="477"/>
      <c r="NCT933" s="477"/>
      <c r="NCU933" s="477"/>
      <c r="NCV933" s="477"/>
      <c r="NCW933" s="477"/>
      <c r="NCX933" s="477"/>
      <c r="NCY933" s="477"/>
      <c r="NCZ933" s="477"/>
      <c r="NDA933" s="477"/>
      <c r="NDB933" s="477"/>
      <c r="NDC933" s="477"/>
      <c r="NDD933" s="477"/>
      <c r="NDE933" s="477"/>
      <c r="NDF933" s="477"/>
      <c r="NDG933" s="477"/>
      <c r="NDH933" s="477"/>
      <c r="NDI933" s="477"/>
      <c r="NDJ933" s="477"/>
      <c r="NDK933" s="477"/>
      <c r="NDL933" s="477"/>
      <c r="NDM933" s="477"/>
      <c r="NDN933" s="477"/>
      <c r="NDO933" s="477"/>
      <c r="NDP933" s="477"/>
      <c r="NDQ933" s="477"/>
      <c r="NDR933" s="477"/>
      <c r="NDS933" s="477"/>
      <c r="NDT933" s="477"/>
      <c r="NDU933" s="477"/>
      <c r="NDV933" s="477"/>
      <c r="NDW933" s="477"/>
      <c r="NDX933" s="477"/>
      <c r="NDY933" s="477"/>
      <c r="NDZ933" s="477"/>
      <c r="NEA933" s="477"/>
      <c r="NEB933" s="477"/>
      <c r="NEC933" s="477"/>
      <c r="NED933" s="477"/>
      <c r="NEE933" s="477"/>
      <c r="NEF933" s="477"/>
      <c r="NEG933" s="477"/>
      <c r="NEH933" s="477"/>
      <c r="NEI933" s="477"/>
      <c r="NEJ933" s="477"/>
      <c r="NEK933" s="477"/>
      <c r="NEL933" s="477"/>
      <c r="NEM933" s="477"/>
      <c r="NEN933" s="477"/>
      <c r="NEO933" s="477"/>
      <c r="NEP933" s="477"/>
      <c r="NEQ933" s="477"/>
      <c r="NER933" s="477"/>
      <c r="NES933" s="477"/>
      <c r="NET933" s="477"/>
      <c r="NEU933" s="477"/>
      <c r="NEV933" s="477"/>
      <c r="NEW933" s="477"/>
      <c r="NEX933" s="477"/>
      <c r="NEY933" s="477"/>
      <c r="NEZ933" s="477"/>
      <c r="NFA933" s="477"/>
      <c r="NFB933" s="477"/>
      <c r="NFC933" s="477"/>
      <c r="NFD933" s="477"/>
      <c r="NFE933" s="477"/>
      <c r="NFF933" s="477"/>
      <c r="NFG933" s="477"/>
      <c r="NFH933" s="477"/>
      <c r="NFI933" s="477"/>
      <c r="NFJ933" s="477"/>
      <c r="NFK933" s="477"/>
      <c r="NFL933" s="477"/>
      <c r="NFM933" s="477"/>
      <c r="NFN933" s="477"/>
      <c r="NFO933" s="477"/>
      <c r="NFP933" s="477"/>
      <c r="NFQ933" s="477"/>
      <c r="NFR933" s="477"/>
      <c r="NFS933" s="477"/>
      <c r="NFT933" s="477"/>
      <c r="NFU933" s="477"/>
      <c r="NFV933" s="477"/>
      <c r="NFW933" s="477"/>
      <c r="NFX933" s="477"/>
      <c r="NFY933" s="477"/>
      <c r="NFZ933" s="477"/>
      <c r="NGA933" s="477"/>
      <c r="NGB933" s="477"/>
      <c r="NGC933" s="477"/>
      <c r="NGD933" s="477"/>
      <c r="NGE933" s="477"/>
      <c r="NGF933" s="477"/>
      <c r="NGG933" s="477"/>
      <c r="NGH933" s="477"/>
      <c r="NGI933" s="477"/>
      <c r="NGJ933" s="477"/>
      <c r="NGK933" s="477"/>
      <c r="NGL933" s="477"/>
      <c r="NGM933" s="477"/>
      <c r="NGN933" s="477"/>
      <c r="NGO933" s="477"/>
      <c r="NGP933" s="477"/>
      <c r="NGQ933" s="477"/>
      <c r="NGR933" s="477"/>
      <c r="NGS933" s="477"/>
      <c r="NGT933" s="477"/>
      <c r="NGU933" s="477"/>
      <c r="NGV933" s="477"/>
      <c r="NGW933" s="477"/>
      <c r="NGX933" s="477"/>
      <c r="NGY933" s="477"/>
      <c r="NGZ933" s="477"/>
      <c r="NHA933" s="477"/>
      <c r="NHB933" s="477"/>
      <c r="NHC933" s="477"/>
      <c r="NHD933" s="477"/>
      <c r="NHE933" s="477"/>
      <c r="NHF933" s="477"/>
      <c r="NHG933" s="477"/>
      <c r="NHH933" s="477"/>
      <c r="NHI933" s="477"/>
      <c r="NHJ933" s="477"/>
      <c r="NHK933" s="477"/>
      <c r="NHL933" s="477"/>
      <c r="NHM933" s="477"/>
      <c r="NHN933" s="477"/>
      <c r="NHO933" s="477"/>
      <c r="NHP933" s="477"/>
      <c r="NHQ933" s="477"/>
      <c r="NHR933" s="477"/>
      <c r="NHS933" s="477"/>
      <c r="NHT933" s="477"/>
      <c r="NHU933" s="477"/>
      <c r="NHV933" s="477"/>
      <c r="NHW933" s="477"/>
      <c r="NHX933" s="477"/>
      <c r="NHY933" s="477"/>
      <c r="NHZ933" s="477"/>
      <c r="NIA933" s="477"/>
      <c r="NIB933" s="477"/>
      <c r="NIC933" s="477"/>
      <c r="NID933" s="477"/>
      <c r="NIE933" s="477"/>
      <c r="NIF933" s="477"/>
      <c r="NIG933" s="477"/>
      <c r="NIH933" s="477"/>
      <c r="NII933" s="477"/>
      <c r="NIJ933" s="477"/>
      <c r="NIK933" s="477"/>
      <c r="NIL933" s="477"/>
      <c r="NIM933" s="477"/>
      <c r="NIN933" s="477"/>
      <c r="NIO933" s="477"/>
      <c r="NIP933" s="477"/>
      <c r="NIQ933" s="477"/>
      <c r="NIR933" s="477"/>
      <c r="NIS933" s="477"/>
      <c r="NIT933" s="477"/>
      <c r="NIU933" s="477"/>
      <c r="NIV933" s="477"/>
      <c r="NIW933" s="477"/>
      <c r="NIX933" s="477"/>
      <c r="NIY933" s="477"/>
      <c r="NIZ933" s="477"/>
      <c r="NJA933" s="477"/>
      <c r="NJB933" s="477"/>
      <c r="NJC933" s="477"/>
      <c r="NJD933" s="477"/>
      <c r="NJE933" s="477"/>
      <c r="NJF933" s="477"/>
      <c r="NJG933" s="477"/>
      <c r="NJH933" s="477"/>
      <c r="NJI933" s="477"/>
      <c r="NJJ933" s="477"/>
      <c r="NJK933" s="477"/>
      <c r="NJL933" s="477"/>
      <c r="NJM933" s="477"/>
      <c r="NJN933" s="477"/>
      <c r="NJO933" s="477"/>
      <c r="NJP933" s="477"/>
      <c r="NJQ933" s="477"/>
      <c r="NJR933" s="477"/>
      <c r="NJS933" s="477"/>
      <c r="NJT933" s="477"/>
      <c r="NJU933" s="477"/>
      <c r="NJV933" s="477"/>
      <c r="NJW933" s="477"/>
      <c r="NJX933" s="477"/>
      <c r="NJY933" s="477"/>
      <c r="NJZ933" s="477"/>
      <c r="NKA933" s="477"/>
      <c r="NKB933" s="477"/>
      <c r="NKC933" s="477"/>
      <c r="NKD933" s="477"/>
      <c r="NKE933" s="477"/>
      <c r="NKF933" s="477"/>
      <c r="NKG933" s="477"/>
      <c r="NKH933" s="477"/>
      <c r="NKI933" s="477"/>
      <c r="NKJ933" s="477"/>
      <c r="NKK933" s="477"/>
      <c r="NKL933" s="477"/>
      <c r="NKM933" s="477"/>
      <c r="NKN933" s="477"/>
      <c r="NKO933" s="477"/>
      <c r="NKP933" s="477"/>
      <c r="NKQ933" s="477"/>
      <c r="NKR933" s="477"/>
      <c r="NKS933" s="477"/>
      <c r="NKT933" s="477"/>
      <c r="NKU933" s="477"/>
      <c r="NKV933" s="477"/>
      <c r="NKW933" s="477"/>
      <c r="NKX933" s="477"/>
      <c r="NKY933" s="477"/>
      <c r="NKZ933" s="477"/>
      <c r="NLA933" s="477"/>
      <c r="NLB933" s="477"/>
      <c r="NLC933" s="477"/>
      <c r="NLD933" s="477"/>
      <c r="NLE933" s="477"/>
      <c r="NLF933" s="477"/>
      <c r="NLG933" s="477"/>
      <c r="NLH933" s="477"/>
      <c r="NLI933" s="477"/>
      <c r="NLJ933" s="477"/>
      <c r="NLK933" s="477"/>
      <c r="NLL933" s="477"/>
      <c r="NLM933" s="477"/>
      <c r="NLN933" s="477"/>
      <c r="NLO933" s="477"/>
      <c r="NLP933" s="477"/>
      <c r="NLQ933" s="477"/>
      <c r="NLR933" s="477"/>
      <c r="NLS933" s="477"/>
      <c r="NLT933" s="477"/>
      <c r="NLU933" s="477"/>
      <c r="NLV933" s="477"/>
      <c r="NLW933" s="477"/>
      <c r="NLX933" s="477"/>
      <c r="NLY933" s="477"/>
      <c r="NLZ933" s="477"/>
      <c r="NMA933" s="477"/>
      <c r="NMB933" s="477"/>
      <c r="NMC933" s="477"/>
      <c r="NMD933" s="477"/>
      <c r="NME933" s="477"/>
      <c r="NMF933" s="477"/>
      <c r="NMG933" s="477"/>
      <c r="NMH933" s="477"/>
      <c r="NMI933" s="477"/>
      <c r="NMJ933" s="477"/>
      <c r="NMK933" s="477"/>
      <c r="NML933" s="477"/>
      <c r="NMM933" s="477"/>
      <c r="NMN933" s="477"/>
      <c r="NMO933" s="477"/>
      <c r="NMP933" s="477"/>
      <c r="NMQ933" s="477"/>
      <c r="NMR933" s="477"/>
      <c r="NMS933" s="477"/>
      <c r="NMT933" s="477"/>
      <c r="NMU933" s="477"/>
      <c r="NMV933" s="477"/>
      <c r="NMW933" s="477"/>
      <c r="NMX933" s="477"/>
      <c r="NMY933" s="477"/>
      <c r="NMZ933" s="477"/>
      <c r="NNA933" s="477"/>
      <c r="NNB933" s="477"/>
      <c r="NNC933" s="477"/>
      <c r="NND933" s="477"/>
      <c r="NNE933" s="477"/>
      <c r="NNF933" s="477"/>
      <c r="NNG933" s="477"/>
      <c r="NNH933" s="477"/>
      <c r="NNI933" s="477"/>
      <c r="NNJ933" s="477"/>
      <c r="NNK933" s="477"/>
      <c r="NNL933" s="477"/>
      <c r="NNM933" s="477"/>
      <c r="NNN933" s="477"/>
      <c r="NNO933" s="477"/>
      <c r="NNP933" s="477"/>
      <c r="NNQ933" s="477"/>
      <c r="NNR933" s="477"/>
      <c r="NNS933" s="477"/>
      <c r="NNT933" s="477"/>
      <c r="NNU933" s="477"/>
      <c r="NNV933" s="477"/>
      <c r="NNW933" s="477"/>
      <c r="NNX933" s="477"/>
      <c r="NNY933" s="477"/>
      <c r="NNZ933" s="477"/>
      <c r="NOA933" s="477"/>
      <c r="NOB933" s="477"/>
      <c r="NOC933" s="477"/>
      <c r="NOD933" s="477"/>
      <c r="NOE933" s="477"/>
      <c r="NOF933" s="477"/>
      <c r="NOG933" s="477"/>
      <c r="NOH933" s="477"/>
      <c r="NOI933" s="477"/>
      <c r="NOJ933" s="477"/>
      <c r="NOK933" s="477"/>
      <c r="NOL933" s="477"/>
      <c r="NOM933" s="477"/>
      <c r="NON933" s="477"/>
      <c r="NOO933" s="477"/>
      <c r="NOP933" s="477"/>
      <c r="NOQ933" s="477"/>
      <c r="NOR933" s="477"/>
      <c r="NOS933" s="477"/>
      <c r="NOT933" s="477"/>
      <c r="NOU933" s="477"/>
      <c r="NOV933" s="477"/>
      <c r="NOW933" s="477"/>
      <c r="NOX933" s="477"/>
      <c r="NOY933" s="477"/>
      <c r="NOZ933" s="477"/>
      <c r="NPA933" s="477"/>
      <c r="NPB933" s="477"/>
      <c r="NPC933" s="477"/>
      <c r="NPD933" s="477"/>
      <c r="NPE933" s="477"/>
      <c r="NPF933" s="477"/>
      <c r="NPG933" s="477"/>
      <c r="NPH933" s="477"/>
      <c r="NPI933" s="477"/>
      <c r="NPJ933" s="477"/>
      <c r="NPK933" s="477"/>
      <c r="NPL933" s="477"/>
      <c r="NPM933" s="477"/>
      <c r="NPN933" s="477"/>
      <c r="NPO933" s="477"/>
      <c r="NPP933" s="477"/>
      <c r="NPQ933" s="477"/>
      <c r="NPR933" s="477"/>
      <c r="NPS933" s="477"/>
      <c r="NPT933" s="477"/>
      <c r="NPU933" s="477"/>
      <c r="NPV933" s="477"/>
      <c r="NPW933" s="477"/>
      <c r="NPX933" s="477"/>
      <c r="NPY933" s="477"/>
      <c r="NPZ933" s="477"/>
      <c r="NQA933" s="477"/>
      <c r="NQB933" s="477"/>
      <c r="NQC933" s="477"/>
      <c r="NQD933" s="477"/>
      <c r="NQE933" s="477"/>
      <c r="NQF933" s="477"/>
      <c r="NQG933" s="477"/>
      <c r="NQH933" s="477"/>
      <c r="NQI933" s="477"/>
      <c r="NQJ933" s="477"/>
      <c r="NQK933" s="477"/>
      <c r="NQL933" s="477"/>
      <c r="NQM933" s="477"/>
      <c r="NQN933" s="477"/>
      <c r="NQO933" s="477"/>
      <c r="NQP933" s="477"/>
      <c r="NQQ933" s="477"/>
      <c r="NQR933" s="477"/>
      <c r="NQS933" s="477"/>
      <c r="NQT933" s="477"/>
      <c r="NQU933" s="477"/>
      <c r="NQV933" s="477"/>
      <c r="NQW933" s="477"/>
      <c r="NQX933" s="477"/>
      <c r="NQY933" s="477"/>
      <c r="NQZ933" s="477"/>
      <c r="NRA933" s="477"/>
      <c r="NRB933" s="477"/>
      <c r="NRC933" s="477"/>
      <c r="NRD933" s="477"/>
      <c r="NRE933" s="477"/>
      <c r="NRF933" s="477"/>
      <c r="NRG933" s="477"/>
      <c r="NRH933" s="477"/>
      <c r="NRI933" s="477"/>
      <c r="NRJ933" s="477"/>
      <c r="NRK933" s="477"/>
      <c r="NRL933" s="477"/>
      <c r="NRM933" s="477"/>
      <c r="NRN933" s="477"/>
      <c r="NRO933" s="477"/>
      <c r="NRP933" s="477"/>
      <c r="NRQ933" s="477"/>
      <c r="NRR933" s="477"/>
      <c r="NRS933" s="477"/>
      <c r="NRT933" s="477"/>
      <c r="NRU933" s="477"/>
      <c r="NRV933" s="477"/>
      <c r="NRW933" s="477"/>
      <c r="NRX933" s="477"/>
      <c r="NRY933" s="477"/>
      <c r="NRZ933" s="477"/>
      <c r="NSA933" s="477"/>
      <c r="NSB933" s="477"/>
      <c r="NSC933" s="477"/>
      <c r="NSD933" s="477"/>
      <c r="NSE933" s="477"/>
      <c r="NSF933" s="477"/>
      <c r="NSG933" s="477"/>
      <c r="NSH933" s="477"/>
      <c r="NSI933" s="477"/>
      <c r="NSJ933" s="477"/>
      <c r="NSK933" s="477"/>
      <c r="NSL933" s="477"/>
      <c r="NSM933" s="477"/>
      <c r="NSN933" s="477"/>
      <c r="NSO933" s="477"/>
      <c r="NSP933" s="477"/>
      <c r="NSQ933" s="477"/>
      <c r="NSR933" s="477"/>
      <c r="NSS933" s="477"/>
      <c r="NST933" s="477"/>
      <c r="NSU933" s="477"/>
      <c r="NSV933" s="477"/>
      <c r="NSW933" s="477"/>
      <c r="NSX933" s="477"/>
      <c r="NSY933" s="477"/>
      <c r="NSZ933" s="477"/>
      <c r="NTA933" s="477"/>
      <c r="NTB933" s="477"/>
      <c r="NTC933" s="477"/>
      <c r="NTD933" s="477"/>
      <c r="NTE933" s="477"/>
      <c r="NTF933" s="477"/>
      <c r="NTG933" s="477"/>
      <c r="NTH933" s="477"/>
      <c r="NTI933" s="477"/>
      <c r="NTJ933" s="477"/>
      <c r="NTK933" s="477"/>
      <c r="NTL933" s="477"/>
      <c r="NTM933" s="477"/>
      <c r="NTN933" s="477"/>
      <c r="NTO933" s="477"/>
      <c r="NTP933" s="477"/>
      <c r="NTQ933" s="477"/>
      <c r="NTR933" s="477"/>
      <c r="NTS933" s="477"/>
      <c r="NTT933" s="477"/>
      <c r="NTU933" s="477"/>
      <c r="NTV933" s="477"/>
      <c r="NTW933" s="477"/>
      <c r="NTX933" s="477"/>
      <c r="NTY933" s="477"/>
      <c r="NTZ933" s="477"/>
      <c r="NUA933" s="477"/>
      <c r="NUB933" s="477"/>
      <c r="NUC933" s="477"/>
      <c r="NUD933" s="477"/>
      <c r="NUE933" s="477"/>
      <c r="NUF933" s="477"/>
      <c r="NUG933" s="477"/>
      <c r="NUH933" s="477"/>
      <c r="NUI933" s="477"/>
      <c r="NUJ933" s="477"/>
      <c r="NUK933" s="477"/>
      <c r="NUL933" s="477"/>
      <c r="NUM933" s="477"/>
      <c r="NUN933" s="477"/>
      <c r="NUO933" s="477"/>
      <c r="NUP933" s="477"/>
      <c r="NUQ933" s="477"/>
      <c r="NUR933" s="477"/>
      <c r="NUS933" s="477"/>
      <c r="NUT933" s="477"/>
      <c r="NUU933" s="477"/>
      <c r="NUV933" s="477"/>
      <c r="NUW933" s="477"/>
      <c r="NUX933" s="477"/>
      <c r="NUY933" s="477"/>
      <c r="NUZ933" s="477"/>
      <c r="NVA933" s="477"/>
      <c r="NVB933" s="477"/>
      <c r="NVC933" s="477"/>
      <c r="NVD933" s="477"/>
      <c r="NVE933" s="477"/>
      <c r="NVF933" s="477"/>
      <c r="NVG933" s="477"/>
      <c r="NVH933" s="477"/>
      <c r="NVI933" s="477"/>
      <c r="NVJ933" s="477"/>
      <c r="NVK933" s="477"/>
      <c r="NVL933" s="477"/>
      <c r="NVM933" s="477"/>
      <c r="NVN933" s="477"/>
      <c r="NVO933" s="477"/>
      <c r="NVP933" s="477"/>
      <c r="NVQ933" s="477"/>
      <c r="NVR933" s="477"/>
      <c r="NVS933" s="477"/>
      <c r="NVT933" s="477"/>
      <c r="NVU933" s="477"/>
      <c r="NVV933" s="477"/>
      <c r="NVW933" s="477"/>
      <c r="NVX933" s="477"/>
      <c r="NVY933" s="477"/>
      <c r="NVZ933" s="477"/>
      <c r="NWA933" s="477"/>
      <c r="NWB933" s="477"/>
      <c r="NWC933" s="477"/>
      <c r="NWD933" s="477"/>
      <c r="NWE933" s="477"/>
      <c r="NWF933" s="477"/>
      <c r="NWG933" s="477"/>
      <c r="NWH933" s="477"/>
      <c r="NWI933" s="477"/>
      <c r="NWJ933" s="477"/>
      <c r="NWK933" s="477"/>
      <c r="NWL933" s="477"/>
      <c r="NWM933" s="477"/>
      <c r="NWN933" s="477"/>
      <c r="NWO933" s="477"/>
      <c r="NWP933" s="477"/>
      <c r="NWQ933" s="477"/>
      <c r="NWR933" s="477"/>
      <c r="NWS933" s="477"/>
      <c r="NWT933" s="477"/>
      <c r="NWU933" s="477"/>
      <c r="NWV933" s="477"/>
      <c r="NWW933" s="477"/>
      <c r="NWX933" s="477"/>
      <c r="NWY933" s="477"/>
      <c r="NWZ933" s="477"/>
      <c r="NXA933" s="477"/>
      <c r="NXB933" s="477"/>
      <c r="NXC933" s="477"/>
      <c r="NXD933" s="477"/>
      <c r="NXE933" s="477"/>
      <c r="NXF933" s="477"/>
      <c r="NXG933" s="477"/>
      <c r="NXH933" s="477"/>
      <c r="NXI933" s="477"/>
      <c r="NXJ933" s="477"/>
      <c r="NXK933" s="477"/>
      <c r="NXL933" s="477"/>
      <c r="NXM933" s="477"/>
      <c r="NXN933" s="477"/>
      <c r="NXO933" s="477"/>
      <c r="NXP933" s="477"/>
      <c r="NXQ933" s="477"/>
      <c r="NXR933" s="477"/>
      <c r="NXS933" s="477"/>
      <c r="NXT933" s="477"/>
      <c r="NXU933" s="477"/>
      <c r="NXV933" s="477"/>
      <c r="NXW933" s="477"/>
      <c r="NXX933" s="477"/>
      <c r="NXY933" s="477"/>
      <c r="NXZ933" s="477"/>
      <c r="NYA933" s="477"/>
      <c r="NYB933" s="477"/>
      <c r="NYC933" s="477"/>
      <c r="NYD933" s="477"/>
      <c r="NYE933" s="477"/>
      <c r="NYF933" s="477"/>
      <c r="NYG933" s="477"/>
      <c r="NYH933" s="477"/>
      <c r="NYI933" s="477"/>
      <c r="NYJ933" s="477"/>
      <c r="NYK933" s="477"/>
      <c r="NYL933" s="477"/>
      <c r="NYM933" s="477"/>
      <c r="NYN933" s="477"/>
      <c r="NYO933" s="477"/>
      <c r="NYP933" s="477"/>
      <c r="NYQ933" s="477"/>
      <c r="NYR933" s="477"/>
      <c r="NYS933" s="477"/>
      <c r="NYT933" s="477"/>
      <c r="NYU933" s="477"/>
      <c r="NYV933" s="477"/>
      <c r="NYW933" s="477"/>
      <c r="NYX933" s="477"/>
      <c r="NYY933" s="477"/>
      <c r="NYZ933" s="477"/>
      <c r="NZA933" s="477"/>
      <c r="NZB933" s="477"/>
      <c r="NZC933" s="477"/>
      <c r="NZD933" s="477"/>
      <c r="NZE933" s="477"/>
      <c r="NZF933" s="477"/>
      <c r="NZG933" s="477"/>
      <c r="NZH933" s="477"/>
      <c r="NZI933" s="477"/>
      <c r="NZJ933" s="477"/>
      <c r="NZK933" s="477"/>
      <c r="NZL933" s="477"/>
      <c r="NZM933" s="477"/>
      <c r="NZN933" s="477"/>
      <c r="NZO933" s="477"/>
      <c r="NZP933" s="477"/>
      <c r="NZQ933" s="477"/>
      <c r="NZR933" s="477"/>
      <c r="NZS933" s="477"/>
      <c r="NZT933" s="477"/>
      <c r="NZU933" s="477"/>
      <c r="NZV933" s="477"/>
      <c r="NZW933" s="477"/>
      <c r="NZX933" s="477"/>
      <c r="NZY933" s="477"/>
      <c r="NZZ933" s="477"/>
      <c r="OAA933" s="477"/>
      <c r="OAB933" s="477"/>
      <c r="OAC933" s="477"/>
      <c r="OAD933" s="477"/>
      <c r="OAE933" s="477"/>
      <c r="OAF933" s="477"/>
      <c r="OAG933" s="477"/>
      <c r="OAH933" s="477"/>
      <c r="OAI933" s="477"/>
      <c r="OAJ933" s="477"/>
      <c r="OAK933" s="477"/>
      <c r="OAL933" s="477"/>
      <c r="OAM933" s="477"/>
      <c r="OAN933" s="477"/>
      <c r="OAO933" s="477"/>
      <c r="OAP933" s="477"/>
      <c r="OAQ933" s="477"/>
      <c r="OAR933" s="477"/>
      <c r="OAS933" s="477"/>
      <c r="OAT933" s="477"/>
      <c r="OAU933" s="477"/>
      <c r="OAV933" s="477"/>
      <c r="OAW933" s="477"/>
      <c r="OAX933" s="477"/>
      <c r="OAY933" s="477"/>
      <c r="OAZ933" s="477"/>
      <c r="OBA933" s="477"/>
      <c r="OBB933" s="477"/>
      <c r="OBC933" s="477"/>
      <c r="OBD933" s="477"/>
      <c r="OBE933" s="477"/>
      <c r="OBF933" s="477"/>
      <c r="OBG933" s="477"/>
      <c r="OBH933" s="477"/>
      <c r="OBI933" s="477"/>
      <c r="OBJ933" s="477"/>
      <c r="OBK933" s="477"/>
      <c r="OBL933" s="477"/>
      <c r="OBM933" s="477"/>
      <c r="OBN933" s="477"/>
      <c r="OBO933" s="477"/>
      <c r="OBP933" s="477"/>
      <c r="OBQ933" s="477"/>
      <c r="OBR933" s="477"/>
      <c r="OBS933" s="477"/>
      <c r="OBT933" s="477"/>
      <c r="OBU933" s="477"/>
      <c r="OBV933" s="477"/>
      <c r="OBW933" s="477"/>
      <c r="OBX933" s="477"/>
      <c r="OBY933" s="477"/>
      <c r="OBZ933" s="477"/>
      <c r="OCA933" s="477"/>
      <c r="OCB933" s="477"/>
      <c r="OCC933" s="477"/>
      <c r="OCD933" s="477"/>
      <c r="OCE933" s="477"/>
      <c r="OCF933" s="477"/>
      <c r="OCG933" s="477"/>
      <c r="OCH933" s="477"/>
      <c r="OCI933" s="477"/>
      <c r="OCJ933" s="477"/>
      <c r="OCK933" s="477"/>
      <c r="OCL933" s="477"/>
      <c r="OCM933" s="477"/>
      <c r="OCN933" s="477"/>
      <c r="OCO933" s="477"/>
      <c r="OCP933" s="477"/>
      <c r="OCQ933" s="477"/>
      <c r="OCR933" s="477"/>
      <c r="OCS933" s="477"/>
      <c r="OCT933" s="477"/>
      <c r="OCU933" s="477"/>
      <c r="OCV933" s="477"/>
      <c r="OCW933" s="477"/>
      <c r="OCX933" s="477"/>
      <c r="OCY933" s="477"/>
      <c r="OCZ933" s="477"/>
      <c r="ODA933" s="477"/>
      <c r="ODB933" s="477"/>
      <c r="ODC933" s="477"/>
      <c r="ODD933" s="477"/>
      <c r="ODE933" s="477"/>
      <c r="ODF933" s="477"/>
      <c r="ODG933" s="477"/>
      <c r="ODH933" s="477"/>
      <c r="ODI933" s="477"/>
      <c r="ODJ933" s="477"/>
      <c r="ODK933" s="477"/>
      <c r="ODL933" s="477"/>
      <c r="ODM933" s="477"/>
      <c r="ODN933" s="477"/>
      <c r="ODO933" s="477"/>
      <c r="ODP933" s="477"/>
      <c r="ODQ933" s="477"/>
      <c r="ODR933" s="477"/>
      <c r="ODS933" s="477"/>
      <c r="ODT933" s="477"/>
      <c r="ODU933" s="477"/>
      <c r="ODV933" s="477"/>
      <c r="ODW933" s="477"/>
      <c r="ODX933" s="477"/>
      <c r="ODY933" s="477"/>
      <c r="ODZ933" s="477"/>
      <c r="OEA933" s="477"/>
      <c r="OEB933" s="477"/>
      <c r="OEC933" s="477"/>
      <c r="OED933" s="477"/>
      <c r="OEE933" s="477"/>
      <c r="OEF933" s="477"/>
      <c r="OEG933" s="477"/>
      <c r="OEH933" s="477"/>
      <c r="OEI933" s="477"/>
      <c r="OEJ933" s="477"/>
      <c r="OEK933" s="477"/>
      <c r="OEL933" s="477"/>
      <c r="OEM933" s="477"/>
      <c r="OEN933" s="477"/>
      <c r="OEO933" s="477"/>
      <c r="OEP933" s="477"/>
      <c r="OEQ933" s="477"/>
      <c r="OER933" s="477"/>
      <c r="OES933" s="477"/>
      <c r="OET933" s="477"/>
      <c r="OEU933" s="477"/>
      <c r="OEV933" s="477"/>
      <c r="OEW933" s="477"/>
      <c r="OEX933" s="477"/>
      <c r="OEY933" s="477"/>
      <c r="OEZ933" s="477"/>
      <c r="OFA933" s="477"/>
      <c r="OFB933" s="477"/>
      <c r="OFC933" s="477"/>
      <c r="OFD933" s="477"/>
      <c r="OFE933" s="477"/>
      <c r="OFF933" s="477"/>
      <c r="OFG933" s="477"/>
      <c r="OFH933" s="477"/>
      <c r="OFI933" s="477"/>
      <c r="OFJ933" s="477"/>
      <c r="OFK933" s="477"/>
      <c r="OFL933" s="477"/>
      <c r="OFM933" s="477"/>
      <c r="OFN933" s="477"/>
      <c r="OFO933" s="477"/>
      <c r="OFP933" s="477"/>
      <c r="OFQ933" s="477"/>
      <c r="OFR933" s="477"/>
      <c r="OFS933" s="477"/>
      <c r="OFT933" s="477"/>
      <c r="OFU933" s="477"/>
      <c r="OFV933" s="477"/>
      <c r="OFW933" s="477"/>
      <c r="OFX933" s="477"/>
      <c r="OFY933" s="477"/>
      <c r="OFZ933" s="477"/>
      <c r="OGA933" s="477"/>
      <c r="OGB933" s="477"/>
      <c r="OGC933" s="477"/>
      <c r="OGD933" s="477"/>
      <c r="OGE933" s="477"/>
      <c r="OGF933" s="477"/>
      <c r="OGG933" s="477"/>
      <c r="OGH933" s="477"/>
      <c r="OGI933" s="477"/>
      <c r="OGJ933" s="477"/>
      <c r="OGK933" s="477"/>
      <c r="OGL933" s="477"/>
      <c r="OGM933" s="477"/>
      <c r="OGN933" s="477"/>
      <c r="OGO933" s="477"/>
      <c r="OGP933" s="477"/>
      <c r="OGQ933" s="477"/>
      <c r="OGR933" s="477"/>
      <c r="OGS933" s="477"/>
      <c r="OGT933" s="477"/>
      <c r="OGU933" s="477"/>
      <c r="OGV933" s="477"/>
      <c r="OGW933" s="477"/>
      <c r="OGX933" s="477"/>
      <c r="OGY933" s="477"/>
      <c r="OGZ933" s="477"/>
      <c r="OHA933" s="477"/>
      <c r="OHB933" s="477"/>
      <c r="OHC933" s="477"/>
      <c r="OHD933" s="477"/>
      <c r="OHE933" s="477"/>
      <c r="OHF933" s="477"/>
      <c r="OHG933" s="477"/>
      <c r="OHH933" s="477"/>
      <c r="OHI933" s="477"/>
      <c r="OHJ933" s="477"/>
      <c r="OHK933" s="477"/>
      <c r="OHL933" s="477"/>
      <c r="OHM933" s="477"/>
      <c r="OHN933" s="477"/>
      <c r="OHO933" s="477"/>
      <c r="OHP933" s="477"/>
      <c r="OHQ933" s="477"/>
      <c r="OHR933" s="477"/>
      <c r="OHS933" s="477"/>
      <c r="OHT933" s="477"/>
      <c r="OHU933" s="477"/>
      <c r="OHV933" s="477"/>
      <c r="OHW933" s="477"/>
      <c r="OHX933" s="477"/>
      <c r="OHY933" s="477"/>
      <c r="OHZ933" s="477"/>
      <c r="OIA933" s="477"/>
      <c r="OIB933" s="477"/>
      <c r="OIC933" s="477"/>
      <c r="OID933" s="477"/>
      <c r="OIE933" s="477"/>
      <c r="OIF933" s="477"/>
      <c r="OIG933" s="477"/>
      <c r="OIH933" s="477"/>
      <c r="OII933" s="477"/>
      <c r="OIJ933" s="477"/>
      <c r="OIK933" s="477"/>
      <c r="OIL933" s="477"/>
      <c r="OIM933" s="477"/>
      <c r="OIN933" s="477"/>
      <c r="OIO933" s="477"/>
      <c r="OIP933" s="477"/>
      <c r="OIQ933" s="477"/>
      <c r="OIR933" s="477"/>
      <c r="OIS933" s="477"/>
      <c r="OIT933" s="477"/>
      <c r="OIU933" s="477"/>
      <c r="OIV933" s="477"/>
      <c r="OIW933" s="477"/>
      <c r="OIX933" s="477"/>
      <c r="OIY933" s="477"/>
      <c r="OIZ933" s="477"/>
      <c r="OJA933" s="477"/>
      <c r="OJB933" s="477"/>
      <c r="OJC933" s="477"/>
      <c r="OJD933" s="477"/>
      <c r="OJE933" s="477"/>
      <c r="OJF933" s="477"/>
      <c r="OJG933" s="477"/>
      <c r="OJH933" s="477"/>
      <c r="OJI933" s="477"/>
      <c r="OJJ933" s="477"/>
      <c r="OJK933" s="477"/>
      <c r="OJL933" s="477"/>
      <c r="OJM933" s="477"/>
      <c r="OJN933" s="477"/>
      <c r="OJO933" s="477"/>
      <c r="OJP933" s="477"/>
      <c r="OJQ933" s="477"/>
      <c r="OJR933" s="477"/>
      <c r="OJS933" s="477"/>
      <c r="OJT933" s="477"/>
      <c r="OJU933" s="477"/>
      <c r="OJV933" s="477"/>
      <c r="OJW933" s="477"/>
      <c r="OJX933" s="477"/>
      <c r="OJY933" s="477"/>
      <c r="OJZ933" s="477"/>
      <c r="OKA933" s="477"/>
      <c r="OKB933" s="477"/>
      <c r="OKC933" s="477"/>
      <c r="OKD933" s="477"/>
      <c r="OKE933" s="477"/>
      <c r="OKF933" s="477"/>
      <c r="OKG933" s="477"/>
      <c r="OKH933" s="477"/>
      <c r="OKI933" s="477"/>
      <c r="OKJ933" s="477"/>
      <c r="OKK933" s="477"/>
      <c r="OKL933" s="477"/>
      <c r="OKM933" s="477"/>
      <c r="OKN933" s="477"/>
      <c r="OKO933" s="477"/>
      <c r="OKP933" s="477"/>
      <c r="OKQ933" s="477"/>
      <c r="OKR933" s="477"/>
      <c r="OKS933" s="477"/>
      <c r="OKT933" s="477"/>
      <c r="OKU933" s="477"/>
      <c r="OKV933" s="477"/>
      <c r="OKW933" s="477"/>
      <c r="OKX933" s="477"/>
      <c r="OKY933" s="477"/>
      <c r="OKZ933" s="477"/>
      <c r="OLA933" s="477"/>
      <c r="OLB933" s="477"/>
      <c r="OLC933" s="477"/>
      <c r="OLD933" s="477"/>
      <c r="OLE933" s="477"/>
      <c r="OLF933" s="477"/>
      <c r="OLG933" s="477"/>
      <c r="OLH933" s="477"/>
      <c r="OLI933" s="477"/>
      <c r="OLJ933" s="477"/>
      <c r="OLK933" s="477"/>
      <c r="OLL933" s="477"/>
      <c r="OLM933" s="477"/>
      <c r="OLN933" s="477"/>
      <c r="OLO933" s="477"/>
      <c r="OLP933" s="477"/>
      <c r="OLQ933" s="477"/>
      <c r="OLR933" s="477"/>
      <c r="OLS933" s="477"/>
      <c r="OLT933" s="477"/>
      <c r="OLU933" s="477"/>
      <c r="OLV933" s="477"/>
      <c r="OLW933" s="477"/>
      <c r="OLX933" s="477"/>
      <c r="OLY933" s="477"/>
      <c r="OLZ933" s="477"/>
      <c r="OMA933" s="477"/>
      <c r="OMB933" s="477"/>
      <c r="OMC933" s="477"/>
      <c r="OMD933" s="477"/>
      <c r="OME933" s="477"/>
      <c r="OMF933" s="477"/>
      <c r="OMG933" s="477"/>
      <c r="OMH933" s="477"/>
      <c r="OMI933" s="477"/>
      <c r="OMJ933" s="477"/>
      <c r="OMK933" s="477"/>
      <c r="OML933" s="477"/>
      <c r="OMM933" s="477"/>
      <c r="OMN933" s="477"/>
      <c r="OMO933" s="477"/>
      <c r="OMP933" s="477"/>
      <c r="OMQ933" s="477"/>
      <c r="OMR933" s="477"/>
      <c r="OMS933" s="477"/>
      <c r="OMT933" s="477"/>
      <c r="OMU933" s="477"/>
      <c r="OMV933" s="477"/>
      <c r="OMW933" s="477"/>
      <c r="OMX933" s="477"/>
      <c r="OMY933" s="477"/>
      <c r="OMZ933" s="477"/>
      <c r="ONA933" s="477"/>
      <c r="ONB933" s="477"/>
      <c r="ONC933" s="477"/>
      <c r="OND933" s="477"/>
      <c r="ONE933" s="477"/>
      <c r="ONF933" s="477"/>
      <c r="ONG933" s="477"/>
      <c r="ONH933" s="477"/>
      <c r="ONI933" s="477"/>
      <c r="ONJ933" s="477"/>
      <c r="ONK933" s="477"/>
      <c r="ONL933" s="477"/>
      <c r="ONM933" s="477"/>
      <c r="ONN933" s="477"/>
      <c r="ONO933" s="477"/>
      <c r="ONP933" s="477"/>
      <c r="ONQ933" s="477"/>
      <c r="ONR933" s="477"/>
      <c r="ONS933" s="477"/>
      <c r="ONT933" s="477"/>
      <c r="ONU933" s="477"/>
      <c r="ONV933" s="477"/>
      <c r="ONW933" s="477"/>
      <c r="ONX933" s="477"/>
      <c r="ONY933" s="477"/>
      <c r="ONZ933" s="477"/>
      <c r="OOA933" s="477"/>
      <c r="OOB933" s="477"/>
      <c r="OOC933" s="477"/>
      <c r="OOD933" s="477"/>
      <c r="OOE933" s="477"/>
      <c r="OOF933" s="477"/>
      <c r="OOG933" s="477"/>
      <c r="OOH933" s="477"/>
      <c r="OOI933" s="477"/>
      <c r="OOJ933" s="477"/>
      <c r="OOK933" s="477"/>
      <c r="OOL933" s="477"/>
      <c r="OOM933" s="477"/>
      <c r="OON933" s="477"/>
      <c r="OOO933" s="477"/>
      <c r="OOP933" s="477"/>
      <c r="OOQ933" s="477"/>
      <c r="OOR933" s="477"/>
      <c r="OOS933" s="477"/>
      <c r="OOT933" s="477"/>
      <c r="OOU933" s="477"/>
      <c r="OOV933" s="477"/>
      <c r="OOW933" s="477"/>
      <c r="OOX933" s="477"/>
      <c r="OOY933" s="477"/>
      <c r="OOZ933" s="477"/>
      <c r="OPA933" s="477"/>
      <c r="OPB933" s="477"/>
      <c r="OPC933" s="477"/>
      <c r="OPD933" s="477"/>
      <c r="OPE933" s="477"/>
      <c r="OPF933" s="477"/>
      <c r="OPG933" s="477"/>
      <c r="OPH933" s="477"/>
      <c r="OPI933" s="477"/>
      <c r="OPJ933" s="477"/>
      <c r="OPK933" s="477"/>
      <c r="OPL933" s="477"/>
      <c r="OPM933" s="477"/>
      <c r="OPN933" s="477"/>
      <c r="OPO933" s="477"/>
      <c r="OPP933" s="477"/>
      <c r="OPQ933" s="477"/>
      <c r="OPR933" s="477"/>
      <c r="OPS933" s="477"/>
      <c r="OPT933" s="477"/>
      <c r="OPU933" s="477"/>
      <c r="OPV933" s="477"/>
      <c r="OPW933" s="477"/>
      <c r="OPX933" s="477"/>
      <c r="OPY933" s="477"/>
      <c r="OPZ933" s="477"/>
      <c r="OQA933" s="477"/>
      <c r="OQB933" s="477"/>
      <c r="OQC933" s="477"/>
      <c r="OQD933" s="477"/>
      <c r="OQE933" s="477"/>
      <c r="OQF933" s="477"/>
      <c r="OQG933" s="477"/>
      <c r="OQH933" s="477"/>
      <c r="OQI933" s="477"/>
      <c r="OQJ933" s="477"/>
      <c r="OQK933" s="477"/>
      <c r="OQL933" s="477"/>
      <c r="OQM933" s="477"/>
      <c r="OQN933" s="477"/>
      <c r="OQO933" s="477"/>
      <c r="OQP933" s="477"/>
      <c r="OQQ933" s="477"/>
      <c r="OQR933" s="477"/>
      <c r="OQS933" s="477"/>
      <c r="OQT933" s="477"/>
      <c r="OQU933" s="477"/>
      <c r="OQV933" s="477"/>
      <c r="OQW933" s="477"/>
      <c r="OQX933" s="477"/>
      <c r="OQY933" s="477"/>
      <c r="OQZ933" s="477"/>
      <c r="ORA933" s="477"/>
      <c r="ORB933" s="477"/>
      <c r="ORC933" s="477"/>
      <c r="ORD933" s="477"/>
      <c r="ORE933" s="477"/>
      <c r="ORF933" s="477"/>
      <c r="ORG933" s="477"/>
      <c r="ORH933" s="477"/>
      <c r="ORI933" s="477"/>
      <c r="ORJ933" s="477"/>
      <c r="ORK933" s="477"/>
      <c r="ORL933" s="477"/>
      <c r="ORM933" s="477"/>
      <c r="ORN933" s="477"/>
      <c r="ORO933" s="477"/>
      <c r="ORP933" s="477"/>
      <c r="ORQ933" s="477"/>
      <c r="ORR933" s="477"/>
      <c r="ORS933" s="477"/>
      <c r="ORT933" s="477"/>
      <c r="ORU933" s="477"/>
      <c r="ORV933" s="477"/>
      <c r="ORW933" s="477"/>
      <c r="ORX933" s="477"/>
      <c r="ORY933" s="477"/>
      <c r="ORZ933" s="477"/>
      <c r="OSA933" s="477"/>
      <c r="OSB933" s="477"/>
      <c r="OSC933" s="477"/>
      <c r="OSD933" s="477"/>
      <c r="OSE933" s="477"/>
      <c r="OSF933" s="477"/>
      <c r="OSG933" s="477"/>
      <c r="OSH933" s="477"/>
      <c r="OSI933" s="477"/>
      <c r="OSJ933" s="477"/>
      <c r="OSK933" s="477"/>
      <c r="OSL933" s="477"/>
      <c r="OSM933" s="477"/>
      <c r="OSN933" s="477"/>
      <c r="OSO933" s="477"/>
      <c r="OSP933" s="477"/>
      <c r="OSQ933" s="477"/>
      <c r="OSR933" s="477"/>
      <c r="OSS933" s="477"/>
      <c r="OST933" s="477"/>
      <c r="OSU933" s="477"/>
      <c r="OSV933" s="477"/>
      <c r="OSW933" s="477"/>
      <c r="OSX933" s="477"/>
      <c r="OSY933" s="477"/>
      <c r="OSZ933" s="477"/>
      <c r="OTA933" s="477"/>
      <c r="OTB933" s="477"/>
      <c r="OTC933" s="477"/>
      <c r="OTD933" s="477"/>
      <c r="OTE933" s="477"/>
      <c r="OTF933" s="477"/>
      <c r="OTG933" s="477"/>
      <c r="OTH933" s="477"/>
      <c r="OTI933" s="477"/>
      <c r="OTJ933" s="477"/>
      <c r="OTK933" s="477"/>
      <c r="OTL933" s="477"/>
      <c r="OTM933" s="477"/>
      <c r="OTN933" s="477"/>
      <c r="OTO933" s="477"/>
      <c r="OTP933" s="477"/>
      <c r="OTQ933" s="477"/>
      <c r="OTR933" s="477"/>
      <c r="OTS933" s="477"/>
      <c r="OTT933" s="477"/>
      <c r="OTU933" s="477"/>
      <c r="OTV933" s="477"/>
      <c r="OTW933" s="477"/>
      <c r="OTX933" s="477"/>
      <c r="OTY933" s="477"/>
      <c r="OTZ933" s="477"/>
      <c r="OUA933" s="477"/>
      <c r="OUB933" s="477"/>
      <c r="OUC933" s="477"/>
      <c r="OUD933" s="477"/>
      <c r="OUE933" s="477"/>
      <c r="OUF933" s="477"/>
      <c r="OUG933" s="477"/>
      <c r="OUH933" s="477"/>
      <c r="OUI933" s="477"/>
      <c r="OUJ933" s="477"/>
      <c r="OUK933" s="477"/>
      <c r="OUL933" s="477"/>
      <c r="OUM933" s="477"/>
      <c r="OUN933" s="477"/>
      <c r="OUO933" s="477"/>
      <c r="OUP933" s="477"/>
      <c r="OUQ933" s="477"/>
      <c r="OUR933" s="477"/>
      <c r="OUS933" s="477"/>
      <c r="OUT933" s="477"/>
      <c r="OUU933" s="477"/>
      <c r="OUV933" s="477"/>
      <c r="OUW933" s="477"/>
      <c r="OUX933" s="477"/>
      <c r="OUY933" s="477"/>
      <c r="OUZ933" s="477"/>
      <c r="OVA933" s="477"/>
      <c r="OVB933" s="477"/>
      <c r="OVC933" s="477"/>
      <c r="OVD933" s="477"/>
      <c r="OVE933" s="477"/>
      <c r="OVF933" s="477"/>
      <c r="OVG933" s="477"/>
      <c r="OVH933" s="477"/>
      <c r="OVI933" s="477"/>
      <c r="OVJ933" s="477"/>
      <c r="OVK933" s="477"/>
      <c r="OVL933" s="477"/>
      <c r="OVM933" s="477"/>
      <c r="OVN933" s="477"/>
      <c r="OVO933" s="477"/>
      <c r="OVP933" s="477"/>
      <c r="OVQ933" s="477"/>
      <c r="OVR933" s="477"/>
      <c r="OVS933" s="477"/>
      <c r="OVT933" s="477"/>
      <c r="OVU933" s="477"/>
      <c r="OVV933" s="477"/>
      <c r="OVW933" s="477"/>
      <c r="OVX933" s="477"/>
      <c r="OVY933" s="477"/>
      <c r="OVZ933" s="477"/>
      <c r="OWA933" s="477"/>
      <c r="OWB933" s="477"/>
      <c r="OWC933" s="477"/>
      <c r="OWD933" s="477"/>
      <c r="OWE933" s="477"/>
      <c r="OWF933" s="477"/>
      <c r="OWG933" s="477"/>
      <c r="OWH933" s="477"/>
      <c r="OWI933" s="477"/>
      <c r="OWJ933" s="477"/>
      <c r="OWK933" s="477"/>
      <c r="OWL933" s="477"/>
      <c r="OWM933" s="477"/>
      <c r="OWN933" s="477"/>
      <c r="OWO933" s="477"/>
      <c r="OWP933" s="477"/>
      <c r="OWQ933" s="477"/>
      <c r="OWR933" s="477"/>
      <c r="OWS933" s="477"/>
      <c r="OWT933" s="477"/>
      <c r="OWU933" s="477"/>
      <c r="OWV933" s="477"/>
      <c r="OWW933" s="477"/>
      <c r="OWX933" s="477"/>
      <c r="OWY933" s="477"/>
      <c r="OWZ933" s="477"/>
      <c r="OXA933" s="477"/>
      <c r="OXB933" s="477"/>
      <c r="OXC933" s="477"/>
      <c r="OXD933" s="477"/>
      <c r="OXE933" s="477"/>
      <c r="OXF933" s="477"/>
      <c r="OXG933" s="477"/>
      <c r="OXH933" s="477"/>
      <c r="OXI933" s="477"/>
      <c r="OXJ933" s="477"/>
      <c r="OXK933" s="477"/>
      <c r="OXL933" s="477"/>
      <c r="OXM933" s="477"/>
      <c r="OXN933" s="477"/>
      <c r="OXO933" s="477"/>
      <c r="OXP933" s="477"/>
      <c r="OXQ933" s="477"/>
      <c r="OXR933" s="477"/>
      <c r="OXS933" s="477"/>
      <c r="OXT933" s="477"/>
      <c r="OXU933" s="477"/>
      <c r="OXV933" s="477"/>
      <c r="OXW933" s="477"/>
      <c r="OXX933" s="477"/>
      <c r="OXY933" s="477"/>
      <c r="OXZ933" s="477"/>
      <c r="OYA933" s="477"/>
      <c r="OYB933" s="477"/>
      <c r="OYC933" s="477"/>
      <c r="OYD933" s="477"/>
      <c r="OYE933" s="477"/>
      <c r="OYF933" s="477"/>
      <c r="OYG933" s="477"/>
      <c r="OYH933" s="477"/>
      <c r="OYI933" s="477"/>
      <c r="OYJ933" s="477"/>
      <c r="OYK933" s="477"/>
      <c r="OYL933" s="477"/>
      <c r="OYM933" s="477"/>
      <c r="OYN933" s="477"/>
      <c r="OYO933" s="477"/>
      <c r="OYP933" s="477"/>
      <c r="OYQ933" s="477"/>
      <c r="OYR933" s="477"/>
      <c r="OYS933" s="477"/>
      <c r="OYT933" s="477"/>
      <c r="OYU933" s="477"/>
      <c r="OYV933" s="477"/>
      <c r="OYW933" s="477"/>
      <c r="OYX933" s="477"/>
      <c r="OYY933" s="477"/>
      <c r="OYZ933" s="477"/>
      <c r="OZA933" s="477"/>
      <c r="OZB933" s="477"/>
      <c r="OZC933" s="477"/>
      <c r="OZD933" s="477"/>
      <c r="OZE933" s="477"/>
      <c r="OZF933" s="477"/>
      <c r="OZG933" s="477"/>
      <c r="OZH933" s="477"/>
      <c r="OZI933" s="477"/>
      <c r="OZJ933" s="477"/>
      <c r="OZK933" s="477"/>
      <c r="OZL933" s="477"/>
      <c r="OZM933" s="477"/>
      <c r="OZN933" s="477"/>
      <c r="OZO933" s="477"/>
      <c r="OZP933" s="477"/>
      <c r="OZQ933" s="477"/>
      <c r="OZR933" s="477"/>
      <c r="OZS933" s="477"/>
      <c r="OZT933" s="477"/>
      <c r="OZU933" s="477"/>
      <c r="OZV933" s="477"/>
      <c r="OZW933" s="477"/>
      <c r="OZX933" s="477"/>
      <c r="OZY933" s="477"/>
      <c r="OZZ933" s="477"/>
      <c r="PAA933" s="477"/>
      <c r="PAB933" s="477"/>
      <c r="PAC933" s="477"/>
      <c r="PAD933" s="477"/>
      <c r="PAE933" s="477"/>
      <c r="PAF933" s="477"/>
      <c r="PAG933" s="477"/>
      <c r="PAH933" s="477"/>
      <c r="PAI933" s="477"/>
      <c r="PAJ933" s="477"/>
      <c r="PAK933" s="477"/>
      <c r="PAL933" s="477"/>
      <c r="PAM933" s="477"/>
      <c r="PAN933" s="477"/>
      <c r="PAO933" s="477"/>
      <c r="PAP933" s="477"/>
      <c r="PAQ933" s="477"/>
      <c r="PAR933" s="477"/>
      <c r="PAS933" s="477"/>
      <c r="PAT933" s="477"/>
      <c r="PAU933" s="477"/>
      <c r="PAV933" s="477"/>
      <c r="PAW933" s="477"/>
      <c r="PAX933" s="477"/>
      <c r="PAY933" s="477"/>
      <c r="PAZ933" s="477"/>
      <c r="PBA933" s="477"/>
      <c r="PBB933" s="477"/>
      <c r="PBC933" s="477"/>
      <c r="PBD933" s="477"/>
      <c r="PBE933" s="477"/>
      <c r="PBF933" s="477"/>
      <c r="PBG933" s="477"/>
      <c r="PBH933" s="477"/>
      <c r="PBI933" s="477"/>
      <c r="PBJ933" s="477"/>
      <c r="PBK933" s="477"/>
      <c r="PBL933" s="477"/>
      <c r="PBM933" s="477"/>
      <c r="PBN933" s="477"/>
      <c r="PBO933" s="477"/>
      <c r="PBP933" s="477"/>
      <c r="PBQ933" s="477"/>
      <c r="PBR933" s="477"/>
      <c r="PBS933" s="477"/>
      <c r="PBT933" s="477"/>
      <c r="PBU933" s="477"/>
      <c r="PBV933" s="477"/>
      <c r="PBW933" s="477"/>
      <c r="PBX933" s="477"/>
      <c r="PBY933" s="477"/>
      <c r="PBZ933" s="477"/>
      <c r="PCA933" s="477"/>
      <c r="PCB933" s="477"/>
      <c r="PCC933" s="477"/>
      <c r="PCD933" s="477"/>
      <c r="PCE933" s="477"/>
      <c r="PCF933" s="477"/>
      <c r="PCG933" s="477"/>
      <c r="PCH933" s="477"/>
      <c r="PCI933" s="477"/>
      <c r="PCJ933" s="477"/>
      <c r="PCK933" s="477"/>
      <c r="PCL933" s="477"/>
      <c r="PCM933" s="477"/>
      <c r="PCN933" s="477"/>
      <c r="PCO933" s="477"/>
      <c r="PCP933" s="477"/>
      <c r="PCQ933" s="477"/>
      <c r="PCR933" s="477"/>
      <c r="PCS933" s="477"/>
      <c r="PCT933" s="477"/>
      <c r="PCU933" s="477"/>
      <c r="PCV933" s="477"/>
      <c r="PCW933" s="477"/>
      <c r="PCX933" s="477"/>
      <c r="PCY933" s="477"/>
      <c r="PCZ933" s="477"/>
      <c r="PDA933" s="477"/>
      <c r="PDB933" s="477"/>
      <c r="PDC933" s="477"/>
      <c r="PDD933" s="477"/>
      <c r="PDE933" s="477"/>
      <c r="PDF933" s="477"/>
      <c r="PDG933" s="477"/>
      <c r="PDH933" s="477"/>
      <c r="PDI933" s="477"/>
      <c r="PDJ933" s="477"/>
      <c r="PDK933" s="477"/>
      <c r="PDL933" s="477"/>
      <c r="PDM933" s="477"/>
      <c r="PDN933" s="477"/>
      <c r="PDO933" s="477"/>
      <c r="PDP933" s="477"/>
      <c r="PDQ933" s="477"/>
      <c r="PDR933" s="477"/>
      <c r="PDS933" s="477"/>
      <c r="PDT933" s="477"/>
      <c r="PDU933" s="477"/>
      <c r="PDV933" s="477"/>
      <c r="PDW933" s="477"/>
      <c r="PDX933" s="477"/>
      <c r="PDY933" s="477"/>
      <c r="PDZ933" s="477"/>
      <c r="PEA933" s="477"/>
      <c r="PEB933" s="477"/>
      <c r="PEC933" s="477"/>
      <c r="PED933" s="477"/>
      <c r="PEE933" s="477"/>
      <c r="PEF933" s="477"/>
      <c r="PEG933" s="477"/>
      <c r="PEH933" s="477"/>
      <c r="PEI933" s="477"/>
      <c r="PEJ933" s="477"/>
      <c r="PEK933" s="477"/>
      <c r="PEL933" s="477"/>
      <c r="PEM933" s="477"/>
      <c r="PEN933" s="477"/>
      <c r="PEO933" s="477"/>
      <c r="PEP933" s="477"/>
      <c r="PEQ933" s="477"/>
      <c r="PER933" s="477"/>
      <c r="PES933" s="477"/>
      <c r="PET933" s="477"/>
      <c r="PEU933" s="477"/>
      <c r="PEV933" s="477"/>
      <c r="PEW933" s="477"/>
      <c r="PEX933" s="477"/>
      <c r="PEY933" s="477"/>
      <c r="PEZ933" s="477"/>
      <c r="PFA933" s="477"/>
      <c r="PFB933" s="477"/>
      <c r="PFC933" s="477"/>
      <c r="PFD933" s="477"/>
      <c r="PFE933" s="477"/>
      <c r="PFF933" s="477"/>
      <c r="PFG933" s="477"/>
      <c r="PFH933" s="477"/>
      <c r="PFI933" s="477"/>
      <c r="PFJ933" s="477"/>
      <c r="PFK933" s="477"/>
      <c r="PFL933" s="477"/>
      <c r="PFM933" s="477"/>
      <c r="PFN933" s="477"/>
      <c r="PFO933" s="477"/>
      <c r="PFP933" s="477"/>
      <c r="PFQ933" s="477"/>
      <c r="PFR933" s="477"/>
      <c r="PFS933" s="477"/>
      <c r="PFT933" s="477"/>
      <c r="PFU933" s="477"/>
      <c r="PFV933" s="477"/>
      <c r="PFW933" s="477"/>
      <c r="PFX933" s="477"/>
      <c r="PFY933" s="477"/>
      <c r="PFZ933" s="477"/>
      <c r="PGA933" s="477"/>
      <c r="PGB933" s="477"/>
      <c r="PGC933" s="477"/>
      <c r="PGD933" s="477"/>
      <c r="PGE933" s="477"/>
      <c r="PGF933" s="477"/>
      <c r="PGG933" s="477"/>
      <c r="PGH933" s="477"/>
      <c r="PGI933" s="477"/>
      <c r="PGJ933" s="477"/>
      <c r="PGK933" s="477"/>
      <c r="PGL933" s="477"/>
      <c r="PGM933" s="477"/>
      <c r="PGN933" s="477"/>
      <c r="PGO933" s="477"/>
      <c r="PGP933" s="477"/>
      <c r="PGQ933" s="477"/>
      <c r="PGR933" s="477"/>
      <c r="PGS933" s="477"/>
      <c r="PGT933" s="477"/>
      <c r="PGU933" s="477"/>
      <c r="PGV933" s="477"/>
      <c r="PGW933" s="477"/>
      <c r="PGX933" s="477"/>
      <c r="PGY933" s="477"/>
      <c r="PGZ933" s="477"/>
      <c r="PHA933" s="477"/>
      <c r="PHB933" s="477"/>
      <c r="PHC933" s="477"/>
      <c r="PHD933" s="477"/>
      <c r="PHE933" s="477"/>
      <c r="PHF933" s="477"/>
      <c r="PHG933" s="477"/>
      <c r="PHH933" s="477"/>
      <c r="PHI933" s="477"/>
      <c r="PHJ933" s="477"/>
      <c r="PHK933" s="477"/>
      <c r="PHL933" s="477"/>
      <c r="PHM933" s="477"/>
      <c r="PHN933" s="477"/>
      <c r="PHO933" s="477"/>
      <c r="PHP933" s="477"/>
      <c r="PHQ933" s="477"/>
      <c r="PHR933" s="477"/>
      <c r="PHS933" s="477"/>
      <c r="PHT933" s="477"/>
      <c r="PHU933" s="477"/>
      <c r="PHV933" s="477"/>
      <c r="PHW933" s="477"/>
      <c r="PHX933" s="477"/>
      <c r="PHY933" s="477"/>
      <c r="PHZ933" s="477"/>
      <c r="PIA933" s="477"/>
      <c r="PIB933" s="477"/>
      <c r="PIC933" s="477"/>
      <c r="PID933" s="477"/>
      <c r="PIE933" s="477"/>
      <c r="PIF933" s="477"/>
      <c r="PIG933" s="477"/>
      <c r="PIH933" s="477"/>
      <c r="PII933" s="477"/>
      <c r="PIJ933" s="477"/>
      <c r="PIK933" s="477"/>
      <c r="PIL933" s="477"/>
      <c r="PIM933" s="477"/>
      <c r="PIN933" s="477"/>
      <c r="PIO933" s="477"/>
      <c r="PIP933" s="477"/>
      <c r="PIQ933" s="477"/>
      <c r="PIR933" s="477"/>
      <c r="PIS933" s="477"/>
      <c r="PIT933" s="477"/>
      <c r="PIU933" s="477"/>
      <c r="PIV933" s="477"/>
      <c r="PIW933" s="477"/>
      <c r="PIX933" s="477"/>
      <c r="PIY933" s="477"/>
      <c r="PIZ933" s="477"/>
      <c r="PJA933" s="477"/>
      <c r="PJB933" s="477"/>
      <c r="PJC933" s="477"/>
      <c r="PJD933" s="477"/>
      <c r="PJE933" s="477"/>
      <c r="PJF933" s="477"/>
      <c r="PJG933" s="477"/>
      <c r="PJH933" s="477"/>
      <c r="PJI933" s="477"/>
      <c r="PJJ933" s="477"/>
      <c r="PJK933" s="477"/>
      <c r="PJL933" s="477"/>
      <c r="PJM933" s="477"/>
      <c r="PJN933" s="477"/>
      <c r="PJO933" s="477"/>
      <c r="PJP933" s="477"/>
      <c r="PJQ933" s="477"/>
      <c r="PJR933" s="477"/>
      <c r="PJS933" s="477"/>
      <c r="PJT933" s="477"/>
      <c r="PJU933" s="477"/>
      <c r="PJV933" s="477"/>
      <c r="PJW933" s="477"/>
      <c r="PJX933" s="477"/>
      <c r="PJY933" s="477"/>
      <c r="PJZ933" s="477"/>
      <c r="PKA933" s="477"/>
      <c r="PKB933" s="477"/>
      <c r="PKC933" s="477"/>
      <c r="PKD933" s="477"/>
      <c r="PKE933" s="477"/>
      <c r="PKF933" s="477"/>
      <c r="PKG933" s="477"/>
      <c r="PKH933" s="477"/>
      <c r="PKI933" s="477"/>
      <c r="PKJ933" s="477"/>
      <c r="PKK933" s="477"/>
      <c r="PKL933" s="477"/>
      <c r="PKM933" s="477"/>
      <c r="PKN933" s="477"/>
      <c r="PKO933" s="477"/>
      <c r="PKP933" s="477"/>
      <c r="PKQ933" s="477"/>
      <c r="PKR933" s="477"/>
      <c r="PKS933" s="477"/>
      <c r="PKT933" s="477"/>
      <c r="PKU933" s="477"/>
      <c r="PKV933" s="477"/>
      <c r="PKW933" s="477"/>
      <c r="PKX933" s="477"/>
      <c r="PKY933" s="477"/>
      <c r="PKZ933" s="477"/>
      <c r="PLA933" s="477"/>
      <c r="PLB933" s="477"/>
      <c r="PLC933" s="477"/>
      <c r="PLD933" s="477"/>
      <c r="PLE933" s="477"/>
      <c r="PLF933" s="477"/>
      <c r="PLG933" s="477"/>
      <c r="PLH933" s="477"/>
      <c r="PLI933" s="477"/>
      <c r="PLJ933" s="477"/>
      <c r="PLK933" s="477"/>
      <c r="PLL933" s="477"/>
      <c r="PLM933" s="477"/>
      <c r="PLN933" s="477"/>
      <c r="PLO933" s="477"/>
      <c r="PLP933" s="477"/>
      <c r="PLQ933" s="477"/>
      <c r="PLR933" s="477"/>
      <c r="PLS933" s="477"/>
      <c r="PLT933" s="477"/>
      <c r="PLU933" s="477"/>
      <c r="PLV933" s="477"/>
      <c r="PLW933" s="477"/>
      <c r="PLX933" s="477"/>
      <c r="PLY933" s="477"/>
      <c r="PLZ933" s="477"/>
      <c r="PMA933" s="477"/>
      <c r="PMB933" s="477"/>
      <c r="PMC933" s="477"/>
      <c r="PMD933" s="477"/>
      <c r="PME933" s="477"/>
      <c r="PMF933" s="477"/>
      <c r="PMG933" s="477"/>
      <c r="PMH933" s="477"/>
      <c r="PMI933" s="477"/>
      <c r="PMJ933" s="477"/>
      <c r="PMK933" s="477"/>
      <c r="PML933" s="477"/>
      <c r="PMM933" s="477"/>
      <c r="PMN933" s="477"/>
      <c r="PMO933" s="477"/>
      <c r="PMP933" s="477"/>
      <c r="PMQ933" s="477"/>
      <c r="PMR933" s="477"/>
      <c r="PMS933" s="477"/>
      <c r="PMT933" s="477"/>
      <c r="PMU933" s="477"/>
      <c r="PMV933" s="477"/>
      <c r="PMW933" s="477"/>
      <c r="PMX933" s="477"/>
      <c r="PMY933" s="477"/>
      <c r="PMZ933" s="477"/>
      <c r="PNA933" s="477"/>
      <c r="PNB933" s="477"/>
      <c r="PNC933" s="477"/>
      <c r="PND933" s="477"/>
      <c r="PNE933" s="477"/>
      <c r="PNF933" s="477"/>
      <c r="PNG933" s="477"/>
      <c r="PNH933" s="477"/>
      <c r="PNI933" s="477"/>
      <c r="PNJ933" s="477"/>
      <c r="PNK933" s="477"/>
      <c r="PNL933" s="477"/>
      <c r="PNM933" s="477"/>
      <c r="PNN933" s="477"/>
      <c r="PNO933" s="477"/>
      <c r="PNP933" s="477"/>
      <c r="PNQ933" s="477"/>
      <c r="PNR933" s="477"/>
      <c r="PNS933" s="477"/>
      <c r="PNT933" s="477"/>
      <c r="PNU933" s="477"/>
      <c r="PNV933" s="477"/>
      <c r="PNW933" s="477"/>
      <c r="PNX933" s="477"/>
      <c r="PNY933" s="477"/>
      <c r="PNZ933" s="477"/>
      <c r="POA933" s="477"/>
      <c r="POB933" s="477"/>
      <c r="POC933" s="477"/>
      <c r="POD933" s="477"/>
      <c r="POE933" s="477"/>
      <c r="POF933" s="477"/>
      <c r="POG933" s="477"/>
      <c r="POH933" s="477"/>
      <c r="POI933" s="477"/>
      <c r="POJ933" s="477"/>
      <c r="POK933" s="477"/>
      <c r="POL933" s="477"/>
      <c r="POM933" s="477"/>
      <c r="PON933" s="477"/>
      <c r="POO933" s="477"/>
      <c r="POP933" s="477"/>
      <c r="POQ933" s="477"/>
      <c r="POR933" s="477"/>
      <c r="POS933" s="477"/>
      <c r="POT933" s="477"/>
      <c r="POU933" s="477"/>
      <c r="POV933" s="477"/>
      <c r="POW933" s="477"/>
      <c r="POX933" s="477"/>
      <c r="POY933" s="477"/>
      <c r="POZ933" s="477"/>
      <c r="PPA933" s="477"/>
      <c r="PPB933" s="477"/>
      <c r="PPC933" s="477"/>
      <c r="PPD933" s="477"/>
      <c r="PPE933" s="477"/>
      <c r="PPF933" s="477"/>
      <c r="PPG933" s="477"/>
      <c r="PPH933" s="477"/>
      <c r="PPI933" s="477"/>
      <c r="PPJ933" s="477"/>
      <c r="PPK933" s="477"/>
      <c r="PPL933" s="477"/>
      <c r="PPM933" s="477"/>
      <c r="PPN933" s="477"/>
      <c r="PPO933" s="477"/>
      <c r="PPP933" s="477"/>
      <c r="PPQ933" s="477"/>
      <c r="PPR933" s="477"/>
      <c r="PPS933" s="477"/>
      <c r="PPT933" s="477"/>
      <c r="PPU933" s="477"/>
      <c r="PPV933" s="477"/>
      <c r="PPW933" s="477"/>
      <c r="PPX933" s="477"/>
      <c r="PPY933" s="477"/>
      <c r="PPZ933" s="477"/>
      <c r="PQA933" s="477"/>
      <c r="PQB933" s="477"/>
      <c r="PQC933" s="477"/>
      <c r="PQD933" s="477"/>
      <c r="PQE933" s="477"/>
      <c r="PQF933" s="477"/>
      <c r="PQG933" s="477"/>
      <c r="PQH933" s="477"/>
      <c r="PQI933" s="477"/>
      <c r="PQJ933" s="477"/>
      <c r="PQK933" s="477"/>
      <c r="PQL933" s="477"/>
      <c r="PQM933" s="477"/>
      <c r="PQN933" s="477"/>
      <c r="PQO933" s="477"/>
      <c r="PQP933" s="477"/>
      <c r="PQQ933" s="477"/>
      <c r="PQR933" s="477"/>
      <c r="PQS933" s="477"/>
      <c r="PQT933" s="477"/>
      <c r="PQU933" s="477"/>
      <c r="PQV933" s="477"/>
      <c r="PQW933" s="477"/>
      <c r="PQX933" s="477"/>
      <c r="PQY933" s="477"/>
      <c r="PQZ933" s="477"/>
      <c r="PRA933" s="477"/>
      <c r="PRB933" s="477"/>
      <c r="PRC933" s="477"/>
      <c r="PRD933" s="477"/>
      <c r="PRE933" s="477"/>
      <c r="PRF933" s="477"/>
      <c r="PRG933" s="477"/>
      <c r="PRH933" s="477"/>
      <c r="PRI933" s="477"/>
      <c r="PRJ933" s="477"/>
      <c r="PRK933" s="477"/>
      <c r="PRL933" s="477"/>
      <c r="PRM933" s="477"/>
      <c r="PRN933" s="477"/>
      <c r="PRO933" s="477"/>
      <c r="PRP933" s="477"/>
      <c r="PRQ933" s="477"/>
      <c r="PRR933" s="477"/>
      <c r="PRS933" s="477"/>
      <c r="PRT933" s="477"/>
      <c r="PRU933" s="477"/>
      <c r="PRV933" s="477"/>
      <c r="PRW933" s="477"/>
      <c r="PRX933" s="477"/>
      <c r="PRY933" s="477"/>
      <c r="PRZ933" s="477"/>
      <c r="PSA933" s="477"/>
      <c r="PSB933" s="477"/>
      <c r="PSC933" s="477"/>
      <c r="PSD933" s="477"/>
      <c r="PSE933" s="477"/>
      <c r="PSF933" s="477"/>
      <c r="PSG933" s="477"/>
      <c r="PSH933" s="477"/>
      <c r="PSI933" s="477"/>
      <c r="PSJ933" s="477"/>
      <c r="PSK933" s="477"/>
      <c r="PSL933" s="477"/>
      <c r="PSM933" s="477"/>
      <c r="PSN933" s="477"/>
      <c r="PSO933" s="477"/>
      <c r="PSP933" s="477"/>
      <c r="PSQ933" s="477"/>
      <c r="PSR933" s="477"/>
      <c r="PSS933" s="477"/>
      <c r="PST933" s="477"/>
      <c r="PSU933" s="477"/>
      <c r="PSV933" s="477"/>
      <c r="PSW933" s="477"/>
      <c r="PSX933" s="477"/>
      <c r="PSY933" s="477"/>
      <c r="PSZ933" s="477"/>
      <c r="PTA933" s="477"/>
      <c r="PTB933" s="477"/>
      <c r="PTC933" s="477"/>
      <c r="PTD933" s="477"/>
      <c r="PTE933" s="477"/>
      <c r="PTF933" s="477"/>
      <c r="PTG933" s="477"/>
      <c r="PTH933" s="477"/>
      <c r="PTI933" s="477"/>
      <c r="PTJ933" s="477"/>
      <c r="PTK933" s="477"/>
      <c r="PTL933" s="477"/>
      <c r="PTM933" s="477"/>
      <c r="PTN933" s="477"/>
      <c r="PTO933" s="477"/>
      <c r="PTP933" s="477"/>
      <c r="PTQ933" s="477"/>
      <c r="PTR933" s="477"/>
      <c r="PTS933" s="477"/>
      <c r="PTT933" s="477"/>
      <c r="PTU933" s="477"/>
      <c r="PTV933" s="477"/>
      <c r="PTW933" s="477"/>
      <c r="PTX933" s="477"/>
      <c r="PTY933" s="477"/>
      <c r="PTZ933" s="477"/>
      <c r="PUA933" s="477"/>
      <c r="PUB933" s="477"/>
      <c r="PUC933" s="477"/>
      <c r="PUD933" s="477"/>
      <c r="PUE933" s="477"/>
      <c r="PUF933" s="477"/>
      <c r="PUG933" s="477"/>
      <c r="PUH933" s="477"/>
      <c r="PUI933" s="477"/>
      <c r="PUJ933" s="477"/>
      <c r="PUK933" s="477"/>
      <c r="PUL933" s="477"/>
      <c r="PUM933" s="477"/>
      <c r="PUN933" s="477"/>
      <c r="PUO933" s="477"/>
      <c r="PUP933" s="477"/>
      <c r="PUQ933" s="477"/>
      <c r="PUR933" s="477"/>
      <c r="PUS933" s="477"/>
      <c r="PUT933" s="477"/>
      <c r="PUU933" s="477"/>
      <c r="PUV933" s="477"/>
      <c r="PUW933" s="477"/>
      <c r="PUX933" s="477"/>
      <c r="PUY933" s="477"/>
      <c r="PUZ933" s="477"/>
      <c r="PVA933" s="477"/>
      <c r="PVB933" s="477"/>
      <c r="PVC933" s="477"/>
      <c r="PVD933" s="477"/>
      <c r="PVE933" s="477"/>
      <c r="PVF933" s="477"/>
      <c r="PVG933" s="477"/>
      <c r="PVH933" s="477"/>
      <c r="PVI933" s="477"/>
      <c r="PVJ933" s="477"/>
      <c r="PVK933" s="477"/>
      <c r="PVL933" s="477"/>
      <c r="PVM933" s="477"/>
      <c r="PVN933" s="477"/>
      <c r="PVO933" s="477"/>
      <c r="PVP933" s="477"/>
      <c r="PVQ933" s="477"/>
      <c r="PVR933" s="477"/>
      <c r="PVS933" s="477"/>
      <c r="PVT933" s="477"/>
      <c r="PVU933" s="477"/>
      <c r="PVV933" s="477"/>
      <c r="PVW933" s="477"/>
      <c r="PVX933" s="477"/>
      <c r="PVY933" s="477"/>
      <c r="PVZ933" s="477"/>
      <c r="PWA933" s="477"/>
      <c r="PWB933" s="477"/>
      <c r="PWC933" s="477"/>
      <c r="PWD933" s="477"/>
      <c r="PWE933" s="477"/>
      <c r="PWF933" s="477"/>
      <c r="PWG933" s="477"/>
      <c r="PWH933" s="477"/>
      <c r="PWI933" s="477"/>
      <c r="PWJ933" s="477"/>
      <c r="PWK933" s="477"/>
      <c r="PWL933" s="477"/>
      <c r="PWM933" s="477"/>
      <c r="PWN933" s="477"/>
      <c r="PWO933" s="477"/>
      <c r="PWP933" s="477"/>
      <c r="PWQ933" s="477"/>
      <c r="PWR933" s="477"/>
      <c r="PWS933" s="477"/>
      <c r="PWT933" s="477"/>
      <c r="PWU933" s="477"/>
      <c r="PWV933" s="477"/>
      <c r="PWW933" s="477"/>
      <c r="PWX933" s="477"/>
      <c r="PWY933" s="477"/>
      <c r="PWZ933" s="477"/>
      <c r="PXA933" s="477"/>
      <c r="PXB933" s="477"/>
      <c r="PXC933" s="477"/>
      <c r="PXD933" s="477"/>
      <c r="PXE933" s="477"/>
      <c r="PXF933" s="477"/>
      <c r="PXG933" s="477"/>
      <c r="PXH933" s="477"/>
      <c r="PXI933" s="477"/>
      <c r="PXJ933" s="477"/>
      <c r="PXK933" s="477"/>
      <c r="PXL933" s="477"/>
      <c r="PXM933" s="477"/>
      <c r="PXN933" s="477"/>
      <c r="PXO933" s="477"/>
      <c r="PXP933" s="477"/>
      <c r="PXQ933" s="477"/>
      <c r="PXR933" s="477"/>
      <c r="PXS933" s="477"/>
      <c r="PXT933" s="477"/>
      <c r="PXU933" s="477"/>
      <c r="PXV933" s="477"/>
      <c r="PXW933" s="477"/>
      <c r="PXX933" s="477"/>
      <c r="PXY933" s="477"/>
      <c r="PXZ933" s="477"/>
      <c r="PYA933" s="477"/>
      <c r="PYB933" s="477"/>
      <c r="PYC933" s="477"/>
      <c r="PYD933" s="477"/>
      <c r="PYE933" s="477"/>
      <c r="PYF933" s="477"/>
      <c r="PYG933" s="477"/>
      <c r="PYH933" s="477"/>
      <c r="PYI933" s="477"/>
      <c r="PYJ933" s="477"/>
      <c r="PYK933" s="477"/>
      <c r="PYL933" s="477"/>
      <c r="PYM933" s="477"/>
      <c r="PYN933" s="477"/>
      <c r="PYO933" s="477"/>
      <c r="PYP933" s="477"/>
      <c r="PYQ933" s="477"/>
      <c r="PYR933" s="477"/>
      <c r="PYS933" s="477"/>
      <c r="PYT933" s="477"/>
      <c r="PYU933" s="477"/>
      <c r="PYV933" s="477"/>
      <c r="PYW933" s="477"/>
      <c r="PYX933" s="477"/>
      <c r="PYY933" s="477"/>
      <c r="PYZ933" s="477"/>
      <c r="PZA933" s="477"/>
      <c r="PZB933" s="477"/>
      <c r="PZC933" s="477"/>
      <c r="PZD933" s="477"/>
      <c r="PZE933" s="477"/>
      <c r="PZF933" s="477"/>
      <c r="PZG933" s="477"/>
      <c r="PZH933" s="477"/>
      <c r="PZI933" s="477"/>
      <c r="PZJ933" s="477"/>
      <c r="PZK933" s="477"/>
      <c r="PZL933" s="477"/>
      <c r="PZM933" s="477"/>
      <c r="PZN933" s="477"/>
      <c r="PZO933" s="477"/>
      <c r="PZP933" s="477"/>
      <c r="PZQ933" s="477"/>
      <c r="PZR933" s="477"/>
      <c r="PZS933" s="477"/>
      <c r="PZT933" s="477"/>
      <c r="PZU933" s="477"/>
      <c r="PZV933" s="477"/>
      <c r="PZW933" s="477"/>
      <c r="PZX933" s="477"/>
      <c r="PZY933" s="477"/>
      <c r="PZZ933" s="477"/>
      <c r="QAA933" s="477"/>
      <c r="QAB933" s="477"/>
      <c r="QAC933" s="477"/>
      <c r="QAD933" s="477"/>
      <c r="QAE933" s="477"/>
      <c r="QAF933" s="477"/>
      <c r="QAG933" s="477"/>
      <c r="QAH933" s="477"/>
      <c r="QAI933" s="477"/>
      <c r="QAJ933" s="477"/>
      <c r="QAK933" s="477"/>
      <c r="QAL933" s="477"/>
      <c r="QAM933" s="477"/>
      <c r="QAN933" s="477"/>
      <c r="QAO933" s="477"/>
      <c r="QAP933" s="477"/>
      <c r="QAQ933" s="477"/>
      <c r="QAR933" s="477"/>
      <c r="QAS933" s="477"/>
      <c r="QAT933" s="477"/>
      <c r="QAU933" s="477"/>
      <c r="QAV933" s="477"/>
      <c r="QAW933" s="477"/>
      <c r="QAX933" s="477"/>
      <c r="QAY933" s="477"/>
      <c r="QAZ933" s="477"/>
      <c r="QBA933" s="477"/>
      <c r="QBB933" s="477"/>
      <c r="QBC933" s="477"/>
      <c r="QBD933" s="477"/>
      <c r="QBE933" s="477"/>
      <c r="QBF933" s="477"/>
      <c r="QBG933" s="477"/>
      <c r="QBH933" s="477"/>
      <c r="QBI933" s="477"/>
      <c r="QBJ933" s="477"/>
      <c r="QBK933" s="477"/>
      <c r="QBL933" s="477"/>
      <c r="QBM933" s="477"/>
      <c r="QBN933" s="477"/>
      <c r="QBO933" s="477"/>
      <c r="QBP933" s="477"/>
      <c r="QBQ933" s="477"/>
      <c r="QBR933" s="477"/>
      <c r="QBS933" s="477"/>
      <c r="QBT933" s="477"/>
      <c r="QBU933" s="477"/>
      <c r="QBV933" s="477"/>
      <c r="QBW933" s="477"/>
      <c r="QBX933" s="477"/>
      <c r="QBY933" s="477"/>
      <c r="QBZ933" s="477"/>
      <c r="QCA933" s="477"/>
      <c r="QCB933" s="477"/>
      <c r="QCC933" s="477"/>
      <c r="QCD933" s="477"/>
      <c r="QCE933" s="477"/>
      <c r="QCF933" s="477"/>
      <c r="QCG933" s="477"/>
      <c r="QCH933" s="477"/>
      <c r="QCI933" s="477"/>
      <c r="QCJ933" s="477"/>
      <c r="QCK933" s="477"/>
      <c r="QCL933" s="477"/>
      <c r="QCM933" s="477"/>
      <c r="QCN933" s="477"/>
      <c r="QCO933" s="477"/>
      <c r="QCP933" s="477"/>
      <c r="QCQ933" s="477"/>
      <c r="QCR933" s="477"/>
      <c r="QCS933" s="477"/>
      <c r="QCT933" s="477"/>
      <c r="QCU933" s="477"/>
      <c r="QCV933" s="477"/>
      <c r="QCW933" s="477"/>
      <c r="QCX933" s="477"/>
      <c r="QCY933" s="477"/>
      <c r="QCZ933" s="477"/>
      <c r="QDA933" s="477"/>
      <c r="QDB933" s="477"/>
      <c r="QDC933" s="477"/>
      <c r="QDD933" s="477"/>
      <c r="QDE933" s="477"/>
      <c r="QDF933" s="477"/>
      <c r="QDG933" s="477"/>
      <c r="QDH933" s="477"/>
      <c r="QDI933" s="477"/>
      <c r="QDJ933" s="477"/>
      <c r="QDK933" s="477"/>
      <c r="QDL933" s="477"/>
      <c r="QDM933" s="477"/>
      <c r="QDN933" s="477"/>
      <c r="QDO933" s="477"/>
      <c r="QDP933" s="477"/>
      <c r="QDQ933" s="477"/>
      <c r="QDR933" s="477"/>
      <c r="QDS933" s="477"/>
      <c r="QDT933" s="477"/>
      <c r="QDU933" s="477"/>
      <c r="QDV933" s="477"/>
      <c r="QDW933" s="477"/>
      <c r="QDX933" s="477"/>
      <c r="QDY933" s="477"/>
      <c r="QDZ933" s="477"/>
      <c r="QEA933" s="477"/>
      <c r="QEB933" s="477"/>
      <c r="QEC933" s="477"/>
      <c r="QED933" s="477"/>
      <c r="QEE933" s="477"/>
      <c r="QEF933" s="477"/>
      <c r="QEG933" s="477"/>
      <c r="QEH933" s="477"/>
      <c r="QEI933" s="477"/>
      <c r="QEJ933" s="477"/>
      <c r="QEK933" s="477"/>
      <c r="QEL933" s="477"/>
      <c r="QEM933" s="477"/>
      <c r="QEN933" s="477"/>
      <c r="QEO933" s="477"/>
      <c r="QEP933" s="477"/>
      <c r="QEQ933" s="477"/>
      <c r="QER933" s="477"/>
      <c r="QES933" s="477"/>
      <c r="QET933" s="477"/>
      <c r="QEU933" s="477"/>
      <c r="QEV933" s="477"/>
      <c r="QEW933" s="477"/>
      <c r="QEX933" s="477"/>
      <c r="QEY933" s="477"/>
      <c r="QEZ933" s="477"/>
      <c r="QFA933" s="477"/>
      <c r="QFB933" s="477"/>
      <c r="QFC933" s="477"/>
      <c r="QFD933" s="477"/>
      <c r="QFE933" s="477"/>
      <c r="QFF933" s="477"/>
      <c r="QFG933" s="477"/>
      <c r="QFH933" s="477"/>
      <c r="QFI933" s="477"/>
      <c r="QFJ933" s="477"/>
      <c r="QFK933" s="477"/>
      <c r="QFL933" s="477"/>
      <c r="QFM933" s="477"/>
      <c r="QFN933" s="477"/>
      <c r="QFO933" s="477"/>
      <c r="QFP933" s="477"/>
      <c r="QFQ933" s="477"/>
      <c r="QFR933" s="477"/>
      <c r="QFS933" s="477"/>
      <c r="QFT933" s="477"/>
      <c r="QFU933" s="477"/>
      <c r="QFV933" s="477"/>
      <c r="QFW933" s="477"/>
      <c r="QFX933" s="477"/>
      <c r="QFY933" s="477"/>
      <c r="QFZ933" s="477"/>
      <c r="QGA933" s="477"/>
      <c r="QGB933" s="477"/>
      <c r="QGC933" s="477"/>
      <c r="QGD933" s="477"/>
      <c r="QGE933" s="477"/>
      <c r="QGF933" s="477"/>
      <c r="QGG933" s="477"/>
      <c r="QGH933" s="477"/>
      <c r="QGI933" s="477"/>
      <c r="QGJ933" s="477"/>
      <c r="QGK933" s="477"/>
      <c r="QGL933" s="477"/>
      <c r="QGM933" s="477"/>
      <c r="QGN933" s="477"/>
      <c r="QGO933" s="477"/>
      <c r="QGP933" s="477"/>
      <c r="QGQ933" s="477"/>
      <c r="QGR933" s="477"/>
      <c r="QGS933" s="477"/>
      <c r="QGT933" s="477"/>
      <c r="QGU933" s="477"/>
      <c r="QGV933" s="477"/>
      <c r="QGW933" s="477"/>
      <c r="QGX933" s="477"/>
      <c r="QGY933" s="477"/>
      <c r="QGZ933" s="477"/>
      <c r="QHA933" s="477"/>
      <c r="QHB933" s="477"/>
      <c r="QHC933" s="477"/>
      <c r="QHD933" s="477"/>
      <c r="QHE933" s="477"/>
      <c r="QHF933" s="477"/>
      <c r="QHG933" s="477"/>
      <c r="QHH933" s="477"/>
      <c r="QHI933" s="477"/>
      <c r="QHJ933" s="477"/>
      <c r="QHK933" s="477"/>
      <c r="QHL933" s="477"/>
      <c r="QHM933" s="477"/>
      <c r="QHN933" s="477"/>
      <c r="QHO933" s="477"/>
      <c r="QHP933" s="477"/>
      <c r="QHQ933" s="477"/>
      <c r="QHR933" s="477"/>
      <c r="QHS933" s="477"/>
      <c r="QHT933" s="477"/>
      <c r="QHU933" s="477"/>
      <c r="QHV933" s="477"/>
      <c r="QHW933" s="477"/>
      <c r="QHX933" s="477"/>
      <c r="QHY933" s="477"/>
      <c r="QHZ933" s="477"/>
      <c r="QIA933" s="477"/>
      <c r="QIB933" s="477"/>
      <c r="QIC933" s="477"/>
      <c r="QID933" s="477"/>
      <c r="QIE933" s="477"/>
      <c r="QIF933" s="477"/>
      <c r="QIG933" s="477"/>
      <c r="QIH933" s="477"/>
      <c r="QII933" s="477"/>
      <c r="QIJ933" s="477"/>
      <c r="QIK933" s="477"/>
      <c r="QIL933" s="477"/>
      <c r="QIM933" s="477"/>
      <c r="QIN933" s="477"/>
      <c r="QIO933" s="477"/>
      <c r="QIP933" s="477"/>
      <c r="QIQ933" s="477"/>
      <c r="QIR933" s="477"/>
      <c r="QIS933" s="477"/>
      <c r="QIT933" s="477"/>
      <c r="QIU933" s="477"/>
      <c r="QIV933" s="477"/>
      <c r="QIW933" s="477"/>
      <c r="QIX933" s="477"/>
      <c r="QIY933" s="477"/>
      <c r="QIZ933" s="477"/>
      <c r="QJA933" s="477"/>
      <c r="QJB933" s="477"/>
      <c r="QJC933" s="477"/>
      <c r="QJD933" s="477"/>
      <c r="QJE933" s="477"/>
      <c r="QJF933" s="477"/>
      <c r="QJG933" s="477"/>
      <c r="QJH933" s="477"/>
      <c r="QJI933" s="477"/>
      <c r="QJJ933" s="477"/>
      <c r="QJK933" s="477"/>
      <c r="QJL933" s="477"/>
      <c r="QJM933" s="477"/>
      <c r="QJN933" s="477"/>
      <c r="QJO933" s="477"/>
      <c r="QJP933" s="477"/>
      <c r="QJQ933" s="477"/>
      <c r="QJR933" s="477"/>
      <c r="QJS933" s="477"/>
      <c r="QJT933" s="477"/>
      <c r="QJU933" s="477"/>
      <c r="QJV933" s="477"/>
      <c r="QJW933" s="477"/>
      <c r="QJX933" s="477"/>
      <c r="QJY933" s="477"/>
      <c r="QJZ933" s="477"/>
      <c r="QKA933" s="477"/>
      <c r="QKB933" s="477"/>
      <c r="QKC933" s="477"/>
      <c r="QKD933" s="477"/>
      <c r="QKE933" s="477"/>
      <c r="QKF933" s="477"/>
      <c r="QKG933" s="477"/>
      <c r="QKH933" s="477"/>
      <c r="QKI933" s="477"/>
      <c r="QKJ933" s="477"/>
      <c r="QKK933" s="477"/>
      <c r="QKL933" s="477"/>
      <c r="QKM933" s="477"/>
      <c r="QKN933" s="477"/>
      <c r="QKO933" s="477"/>
      <c r="QKP933" s="477"/>
      <c r="QKQ933" s="477"/>
      <c r="QKR933" s="477"/>
      <c r="QKS933" s="477"/>
      <c r="QKT933" s="477"/>
      <c r="QKU933" s="477"/>
      <c r="QKV933" s="477"/>
      <c r="QKW933" s="477"/>
      <c r="QKX933" s="477"/>
      <c r="QKY933" s="477"/>
      <c r="QKZ933" s="477"/>
      <c r="QLA933" s="477"/>
      <c r="QLB933" s="477"/>
      <c r="QLC933" s="477"/>
      <c r="QLD933" s="477"/>
      <c r="QLE933" s="477"/>
      <c r="QLF933" s="477"/>
      <c r="QLG933" s="477"/>
      <c r="QLH933" s="477"/>
      <c r="QLI933" s="477"/>
      <c r="QLJ933" s="477"/>
      <c r="QLK933" s="477"/>
      <c r="QLL933" s="477"/>
      <c r="QLM933" s="477"/>
      <c r="QLN933" s="477"/>
      <c r="QLO933" s="477"/>
      <c r="QLP933" s="477"/>
      <c r="QLQ933" s="477"/>
      <c r="QLR933" s="477"/>
      <c r="QLS933" s="477"/>
      <c r="QLT933" s="477"/>
      <c r="QLU933" s="477"/>
      <c r="QLV933" s="477"/>
      <c r="QLW933" s="477"/>
      <c r="QLX933" s="477"/>
      <c r="QLY933" s="477"/>
      <c r="QLZ933" s="477"/>
      <c r="QMA933" s="477"/>
      <c r="QMB933" s="477"/>
      <c r="QMC933" s="477"/>
      <c r="QMD933" s="477"/>
      <c r="QME933" s="477"/>
      <c r="QMF933" s="477"/>
      <c r="QMG933" s="477"/>
      <c r="QMH933" s="477"/>
      <c r="QMI933" s="477"/>
      <c r="QMJ933" s="477"/>
      <c r="QMK933" s="477"/>
      <c r="QML933" s="477"/>
      <c r="QMM933" s="477"/>
      <c r="QMN933" s="477"/>
      <c r="QMO933" s="477"/>
      <c r="QMP933" s="477"/>
      <c r="QMQ933" s="477"/>
      <c r="QMR933" s="477"/>
      <c r="QMS933" s="477"/>
      <c r="QMT933" s="477"/>
      <c r="QMU933" s="477"/>
      <c r="QMV933" s="477"/>
      <c r="QMW933" s="477"/>
      <c r="QMX933" s="477"/>
      <c r="QMY933" s="477"/>
      <c r="QMZ933" s="477"/>
      <c r="QNA933" s="477"/>
      <c r="QNB933" s="477"/>
      <c r="QNC933" s="477"/>
      <c r="QND933" s="477"/>
      <c r="QNE933" s="477"/>
      <c r="QNF933" s="477"/>
      <c r="QNG933" s="477"/>
      <c r="QNH933" s="477"/>
      <c r="QNI933" s="477"/>
      <c r="QNJ933" s="477"/>
      <c r="QNK933" s="477"/>
      <c r="QNL933" s="477"/>
      <c r="QNM933" s="477"/>
      <c r="QNN933" s="477"/>
      <c r="QNO933" s="477"/>
      <c r="QNP933" s="477"/>
      <c r="QNQ933" s="477"/>
      <c r="QNR933" s="477"/>
      <c r="QNS933" s="477"/>
      <c r="QNT933" s="477"/>
      <c r="QNU933" s="477"/>
      <c r="QNV933" s="477"/>
      <c r="QNW933" s="477"/>
      <c r="QNX933" s="477"/>
      <c r="QNY933" s="477"/>
      <c r="QNZ933" s="477"/>
      <c r="QOA933" s="477"/>
      <c r="QOB933" s="477"/>
      <c r="QOC933" s="477"/>
      <c r="QOD933" s="477"/>
      <c r="QOE933" s="477"/>
      <c r="QOF933" s="477"/>
      <c r="QOG933" s="477"/>
      <c r="QOH933" s="477"/>
      <c r="QOI933" s="477"/>
      <c r="QOJ933" s="477"/>
      <c r="QOK933" s="477"/>
      <c r="QOL933" s="477"/>
      <c r="QOM933" s="477"/>
      <c r="QON933" s="477"/>
      <c r="QOO933" s="477"/>
      <c r="QOP933" s="477"/>
      <c r="QOQ933" s="477"/>
      <c r="QOR933" s="477"/>
      <c r="QOS933" s="477"/>
      <c r="QOT933" s="477"/>
      <c r="QOU933" s="477"/>
      <c r="QOV933" s="477"/>
      <c r="QOW933" s="477"/>
      <c r="QOX933" s="477"/>
      <c r="QOY933" s="477"/>
      <c r="QOZ933" s="477"/>
      <c r="QPA933" s="477"/>
      <c r="QPB933" s="477"/>
      <c r="QPC933" s="477"/>
      <c r="QPD933" s="477"/>
      <c r="QPE933" s="477"/>
      <c r="QPF933" s="477"/>
      <c r="QPG933" s="477"/>
      <c r="QPH933" s="477"/>
      <c r="QPI933" s="477"/>
      <c r="QPJ933" s="477"/>
      <c r="QPK933" s="477"/>
      <c r="QPL933" s="477"/>
      <c r="QPM933" s="477"/>
      <c r="QPN933" s="477"/>
      <c r="QPO933" s="477"/>
      <c r="QPP933" s="477"/>
      <c r="QPQ933" s="477"/>
      <c r="QPR933" s="477"/>
      <c r="QPS933" s="477"/>
      <c r="QPT933" s="477"/>
      <c r="QPU933" s="477"/>
      <c r="QPV933" s="477"/>
      <c r="QPW933" s="477"/>
      <c r="QPX933" s="477"/>
      <c r="QPY933" s="477"/>
      <c r="QPZ933" s="477"/>
      <c r="QQA933" s="477"/>
      <c r="QQB933" s="477"/>
      <c r="QQC933" s="477"/>
      <c r="QQD933" s="477"/>
      <c r="QQE933" s="477"/>
      <c r="QQF933" s="477"/>
      <c r="QQG933" s="477"/>
      <c r="QQH933" s="477"/>
      <c r="QQI933" s="477"/>
      <c r="QQJ933" s="477"/>
      <c r="QQK933" s="477"/>
      <c r="QQL933" s="477"/>
      <c r="QQM933" s="477"/>
      <c r="QQN933" s="477"/>
      <c r="QQO933" s="477"/>
      <c r="QQP933" s="477"/>
      <c r="QQQ933" s="477"/>
      <c r="QQR933" s="477"/>
      <c r="QQS933" s="477"/>
      <c r="QQT933" s="477"/>
      <c r="QQU933" s="477"/>
      <c r="QQV933" s="477"/>
      <c r="QQW933" s="477"/>
      <c r="QQX933" s="477"/>
      <c r="QQY933" s="477"/>
      <c r="QQZ933" s="477"/>
      <c r="QRA933" s="477"/>
      <c r="QRB933" s="477"/>
      <c r="QRC933" s="477"/>
      <c r="QRD933" s="477"/>
      <c r="QRE933" s="477"/>
      <c r="QRF933" s="477"/>
      <c r="QRG933" s="477"/>
      <c r="QRH933" s="477"/>
      <c r="QRI933" s="477"/>
      <c r="QRJ933" s="477"/>
      <c r="QRK933" s="477"/>
      <c r="QRL933" s="477"/>
      <c r="QRM933" s="477"/>
      <c r="QRN933" s="477"/>
      <c r="QRO933" s="477"/>
      <c r="QRP933" s="477"/>
      <c r="QRQ933" s="477"/>
      <c r="QRR933" s="477"/>
      <c r="QRS933" s="477"/>
      <c r="QRT933" s="477"/>
      <c r="QRU933" s="477"/>
      <c r="QRV933" s="477"/>
      <c r="QRW933" s="477"/>
      <c r="QRX933" s="477"/>
      <c r="QRY933" s="477"/>
      <c r="QRZ933" s="477"/>
      <c r="QSA933" s="477"/>
      <c r="QSB933" s="477"/>
      <c r="QSC933" s="477"/>
      <c r="QSD933" s="477"/>
      <c r="QSE933" s="477"/>
      <c r="QSF933" s="477"/>
      <c r="QSG933" s="477"/>
      <c r="QSH933" s="477"/>
      <c r="QSI933" s="477"/>
      <c r="QSJ933" s="477"/>
      <c r="QSK933" s="477"/>
      <c r="QSL933" s="477"/>
      <c r="QSM933" s="477"/>
      <c r="QSN933" s="477"/>
      <c r="QSO933" s="477"/>
      <c r="QSP933" s="477"/>
      <c r="QSQ933" s="477"/>
      <c r="QSR933" s="477"/>
      <c r="QSS933" s="477"/>
      <c r="QST933" s="477"/>
      <c r="QSU933" s="477"/>
      <c r="QSV933" s="477"/>
      <c r="QSW933" s="477"/>
      <c r="QSX933" s="477"/>
      <c r="QSY933" s="477"/>
      <c r="QSZ933" s="477"/>
      <c r="QTA933" s="477"/>
      <c r="QTB933" s="477"/>
      <c r="QTC933" s="477"/>
      <c r="QTD933" s="477"/>
      <c r="QTE933" s="477"/>
      <c r="QTF933" s="477"/>
      <c r="QTG933" s="477"/>
      <c r="QTH933" s="477"/>
      <c r="QTI933" s="477"/>
      <c r="QTJ933" s="477"/>
      <c r="QTK933" s="477"/>
      <c r="QTL933" s="477"/>
      <c r="QTM933" s="477"/>
      <c r="QTN933" s="477"/>
      <c r="QTO933" s="477"/>
      <c r="QTP933" s="477"/>
      <c r="QTQ933" s="477"/>
      <c r="QTR933" s="477"/>
      <c r="QTS933" s="477"/>
      <c r="QTT933" s="477"/>
      <c r="QTU933" s="477"/>
      <c r="QTV933" s="477"/>
      <c r="QTW933" s="477"/>
      <c r="QTX933" s="477"/>
      <c r="QTY933" s="477"/>
      <c r="QTZ933" s="477"/>
      <c r="QUA933" s="477"/>
      <c r="QUB933" s="477"/>
      <c r="QUC933" s="477"/>
      <c r="QUD933" s="477"/>
      <c r="QUE933" s="477"/>
      <c r="QUF933" s="477"/>
      <c r="QUG933" s="477"/>
      <c r="QUH933" s="477"/>
      <c r="QUI933" s="477"/>
      <c r="QUJ933" s="477"/>
      <c r="QUK933" s="477"/>
      <c r="QUL933" s="477"/>
      <c r="QUM933" s="477"/>
      <c r="QUN933" s="477"/>
      <c r="QUO933" s="477"/>
      <c r="QUP933" s="477"/>
      <c r="QUQ933" s="477"/>
      <c r="QUR933" s="477"/>
      <c r="QUS933" s="477"/>
      <c r="QUT933" s="477"/>
      <c r="QUU933" s="477"/>
      <c r="QUV933" s="477"/>
      <c r="QUW933" s="477"/>
      <c r="QUX933" s="477"/>
      <c r="QUY933" s="477"/>
      <c r="QUZ933" s="477"/>
      <c r="QVA933" s="477"/>
      <c r="QVB933" s="477"/>
      <c r="QVC933" s="477"/>
      <c r="QVD933" s="477"/>
      <c r="QVE933" s="477"/>
      <c r="QVF933" s="477"/>
      <c r="QVG933" s="477"/>
      <c r="QVH933" s="477"/>
      <c r="QVI933" s="477"/>
      <c r="QVJ933" s="477"/>
      <c r="QVK933" s="477"/>
      <c r="QVL933" s="477"/>
      <c r="QVM933" s="477"/>
      <c r="QVN933" s="477"/>
      <c r="QVO933" s="477"/>
      <c r="QVP933" s="477"/>
      <c r="QVQ933" s="477"/>
      <c r="QVR933" s="477"/>
      <c r="QVS933" s="477"/>
      <c r="QVT933" s="477"/>
      <c r="QVU933" s="477"/>
      <c r="QVV933" s="477"/>
      <c r="QVW933" s="477"/>
      <c r="QVX933" s="477"/>
      <c r="QVY933" s="477"/>
      <c r="QVZ933" s="477"/>
      <c r="QWA933" s="477"/>
      <c r="QWB933" s="477"/>
      <c r="QWC933" s="477"/>
      <c r="QWD933" s="477"/>
      <c r="QWE933" s="477"/>
      <c r="QWF933" s="477"/>
      <c r="QWG933" s="477"/>
      <c r="QWH933" s="477"/>
      <c r="QWI933" s="477"/>
      <c r="QWJ933" s="477"/>
      <c r="QWK933" s="477"/>
      <c r="QWL933" s="477"/>
      <c r="QWM933" s="477"/>
      <c r="QWN933" s="477"/>
      <c r="QWO933" s="477"/>
      <c r="QWP933" s="477"/>
      <c r="QWQ933" s="477"/>
      <c r="QWR933" s="477"/>
      <c r="QWS933" s="477"/>
      <c r="QWT933" s="477"/>
      <c r="QWU933" s="477"/>
      <c r="QWV933" s="477"/>
      <c r="QWW933" s="477"/>
      <c r="QWX933" s="477"/>
      <c r="QWY933" s="477"/>
      <c r="QWZ933" s="477"/>
      <c r="QXA933" s="477"/>
      <c r="QXB933" s="477"/>
      <c r="QXC933" s="477"/>
      <c r="QXD933" s="477"/>
      <c r="QXE933" s="477"/>
      <c r="QXF933" s="477"/>
      <c r="QXG933" s="477"/>
      <c r="QXH933" s="477"/>
      <c r="QXI933" s="477"/>
      <c r="QXJ933" s="477"/>
      <c r="QXK933" s="477"/>
      <c r="QXL933" s="477"/>
      <c r="QXM933" s="477"/>
      <c r="QXN933" s="477"/>
      <c r="QXO933" s="477"/>
      <c r="QXP933" s="477"/>
      <c r="QXQ933" s="477"/>
      <c r="QXR933" s="477"/>
      <c r="QXS933" s="477"/>
      <c r="QXT933" s="477"/>
      <c r="QXU933" s="477"/>
      <c r="QXV933" s="477"/>
      <c r="QXW933" s="477"/>
      <c r="QXX933" s="477"/>
      <c r="QXY933" s="477"/>
      <c r="QXZ933" s="477"/>
      <c r="QYA933" s="477"/>
      <c r="QYB933" s="477"/>
      <c r="QYC933" s="477"/>
      <c r="QYD933" s="477"/>
      <c r="QYE933" s="477"/>
      <c r="QYF933" s="477"/>
      <c r="QYG933" s="477"/>
      <c r="QYH933" s="477"/>
      <c r="QYI933" s="477"/>
      <c r="QYJ933" s="477"/>
      <c r="QYK933" s="477"/>
      <c r="QYL933" s="477"/>
      <c r="QYM933" s="477"/>
      <c r="QYN933" s="477"/>
      <c r="QYO933" s="477"/>
      <c r="QYP933" s="477"/>
      <c r="QYQ933" s="477"/>
      <c r="QYR933" s="477"/>
      <c r="QYS933" s="477"/>
      <c r="QYT933" s="477"/>
      <c r="QYU933" s="477"/>
      <c r="QYV933" s="477"/>
      <c r="QYW933" s="477"/>
      <c r="QYX933" s="477"/>
      <c r="QYY933" s="477"/>
      <c r="QYZ933" s="477"/>
      <c r="QZA933" s="477"/>
      <c r="QZB933" s="477"/>
      <c r="QZC933" s="477"/>
      <c r="QZD933" s="477"/>
      <c r="QZE933" s="477"/>
      <c r="QZF933" s="477"/>
      <c r="QZG933" s="477"/>
      <c r="QZH933" s="477"/>
      <c r="QZI933" s="477"/>
      <c r="QZJ933" s="477"/>
      <c r="QZK933" s="477"/>
      <c r="QZL933" s="477"/>
      <c r="QZM933" s="477"/>
      <c r="QZN933" s="477"/>
      <c r="QZO933" s="477"/>
      <c r="QZP933" s="477"/>
      <c r="QZQ933" s="477"/>
      <c r="QZR933" s="477"/>
      <c r="QZS933" s="477"/>
      <c r="QZT933" s="477"/>
      <c r="QZU933" s="477"/>
      <c r="QZV933" s="477"/>
      <c r="QZW933" s="477"/>
      <c r="QZX933" s="477"/>
      <c r="QZY933" s="477"/>
      <c r="QZZ933" s="477"/>
      <c r="RAA933" s="477"/>
      <c r="RAB933" s="477"/>
      <c r="RAC933" s="477"/>
      <c r="RAD933" s="477"/>
      <c r="RAE933" s="477"/>
      <c r="RAF933" s="477"/>
      <c r="RAG933" s="477"/>
      <c r="RAH933" s="477"/>
      <c r="RAI933" s="477"/>
      <c r="RAJ933" s="477"/>
      <c r="RAK933" s="477"/>
      <c r="RAL933" s="477"/>
      <c r="RAM933" s="477"/>
      <c r="RAN933" s="477"/>
      <c r="RAO933" s="477"/>
      <c r="RAP933" s="477"/>
      <c r="RAQ933" s="477"/>
      <c r="RAR933" s="477"/>
      <c r="RAS933" s="477"/>
      <c r="RAT933" s="477"/>
      <c r="RAU933" s="477"/>
      <c r="RAV933" s="477"/>
      <c r="RAW933" s="477"/>
      <c r="RAX933" s="477"/>
      <c r="RAY933" s="477"/>
      <c r="RAZ933" s="477"/>
      <c r="RBA933" s="477"/>
      <c r="RBB933" s="477"/>
      <c r="RBC933" s="477"/>
      <c r="RBD933" s="477"/>
      <c r="RBE933" s="477"/>
      <c r="RBF933" s="477"/>
      <c r="RBG933" s="477"/>
      <c r="RBH933" s="477"/>
      <c r="RBI933" s="477"/>
      <c r="RBJ933" s="477"/>
      <c r="RBK933" s="477"/>
      <c r="RBL933" s="477"/>
      <c r="RBM933" s="477"/>
      <c r="RBN933" s="477"/>
      <c r="RBO933" s="477"/>
      <c r="RBP933" s="477"/>
      <c r="RBQ933" s="477"/>
      <c r="RBR933" s="477"/>
      <c r="RBS933" s="477"/>
      <c r="RBT933" s="477"/>
      <c r="RBU933" s="477"/>
      <c r="RBV933" s="477"/>
      <c r="RBW933" s="477"/>
      <c r="RBX933" s="477"/>
      <c r="RBY933" s="477"/>
      <c r="RBZ933" s="477"/>
      <c r="RCA933" s="477"/>
      <c r="RCB933" s="477"/>
      <c r="RCC933" s="477"/>
      <c r="RCD933" s="477"/>
      <c r="RCE933" s="477"/>
      <c r="RCF933" s="477"/>
      <c r="RCG933" s="477"/>
      <c r="RCH933" s="477"/>
      <c r="RCI933" s="477"/>
      <c r="RCJ933" s="477"/>
      <c r="RCK933" s="477"/>
      <c r="RCL933" s="477"/>
      <c r="RCM933" s="477"/>
      <c r="RCN933" s="477"/>
      <c r="RCO933" s="477"/>
      <c r="RCP933" s="477"/>
      <c r="RCQ933" s="477"/>
      <c r="RCR933" s="477"/>
      <c r="RCS933" s="477"/>
      <c r="RCT933" s="477"/>
      <c r="RCU933" s="477"/>
      <c r="RCV933" s="477"/>
      <c r="RCW933" s="477"/>
      <c r="RCX933" s="477"/>
      <c r="RCY933" s="477"/>
      <c r="RCZ933" s="477"/>
      <c r="RDA933" s="477"/>
      <c r="RDB933" s="477"/>
      <c r="RDC933" s="477"/>
      <c r="RDD933" s="477"/>
      <c r="RDE933" s="477"/>
      <c r="RDF933" s="477"/>
      <c r="RDG933" s="477"/>
      <c r="RDH933" s="477"/>
      <c r="RDI933" s="477"/>
      <c r="RDJ933" s="477"/>
      <c r="RDK933" s="477"/>
      <c r="RDL933" s="477"/>
      <c r="RDM933" s="477"/>
      <c r="RDN933" s="477"/>
      <c r="RDO933" s="477"/>
      <c r="RDP933" s="477"/>
      <c r="RDQ933" s="477"/>
      <c r="RDR933" s="477"/>
      <c r="RDS933" s="477"/>
      <c r="RDT933" s="477"/>
      <c r="RDU933" s="477"/>
      <c r="RDV933" s="477"/>
      <c r="RDW933" s="477"/>
      <c r="RDX933" s="477"/>
      <c r="RDY933" s="477"/>
      <c r="RDZ933" s="477"/>
      <c r="REA933" s="477"/>
      <c r="REB933" s="477"/>
      <c r="REC933" s="477"/>
      <c r="RED933" s="477"/>
      <c r="REE933" s="477"/>
      <c r="REF933" s="477"/>
      <c r="REG933" s="477"/>
      <c r="REH933" s="477"/>
      <c r="REI933" s="477"/>
      <c r="REJ933" s="477"/>
      <c r="REK933" s="477"/>
      <c r="REL933" s="477"/>
      <c r="REM933" s="477"/>
      <c r="REN933" s="477"/>
      <c r="REO933" s="477"/>
      <c r="REP933" s="477"/>
      <c r="REQ933" s="477"/>
      <c r="RER933" s="477"/>
      <c r="RES933" s="477"/>
      <c r="RET933" s="477"/>
      <c r="REU933" s="477"/>
      <c r="REV933" s="477"/>
      <c r="REW933" s="477"/>
      <c r="REX933" s="477"/>
      <c r="REY933" s="477"/>
      <c r="REZ933" s="477"/>
      <c r="RFA933" s="477"/>
      <c r="RFB933" s="477"/>
      <c r="RFC933" s="477"/>
      <c r="RFD933" s="477"/>
      <c r="RFE933" s="477"/>
      <c r="RFF933" s="477"/>
      <c r="RFG933" s="477"/>
      <c r="RFH933" s="477"/>
      <c r="RFI933" s="477"/>
      <c r="RFJ933" s="477"/>
      <c r="RFK933" s="477"/>
      <c r="RFL933" s="477"/>
      <c r="RFM933" s="477"/>
      <c r="RFN933" s="477"/>
      <c r="RFO933" s="477"/>
      <c r="RFP933" s="477"/>
      <c r="RFQ933" s="477"/>
      <c r="RFR933" s="477"/>
      <c r="RFS933" s="477"/>
      <c r="RFT933" s="477"/>
      <c r="RFU933" s="477"/>
      <c r="RFV933" s="477"/>
      <c r="RFW933" s="477"/>
      <c r="RFX933" s="477"/>
      <c r="RFY933" s="477"/>
      <c r="RFZ933" s="477"/>
      <c r="RGA933" s="477"/>
      <c r="RGB933" s="477"/>
      <c r="RGC933" s="477"/>
      <c r="RGD933" s="477"/>
      <c r="RGE933" s="477"/>
      <c r="RGF933" s="477"/>
      <c r="RGG933" s="477"/>
      <c r="RGH933" s="477"/>
      <c r="RGI933" s="477"/>
      <c r="RGJ933" s="477"/>
      <c r="RGK933" s="477"/>
      <c r="RGL933" s="477"/>
      <c r="RGM933" s="477"/>
      <c r="RGN933" s="477"/>
      <c r="RGO933" s="477"/>
      <c r="RGP933" s="477"/>
      <c r="RGQ933" s="477"/>
      <c r="RGR933" s="477"/>
      <c r="RGS933" s="477"/>
      <c r="RGT933" s="477"/>
      <c r="RGU933" s="477"/>
      <c r="RGV933" s="477"/>
      <c r="RGW933" s="477"/>
      <c r="RGX933" s="477"/>
      <c r="RGY933" s="477"/>
      <c r="RGZ933" s="477"/>
      <c r="RHA933" s="477"/>
      <c r="RHB933" s="477"/>
      <c r="RHC933" s="477"/>
      <c r="RHD933" s="477"/>
      <c r="RHE933" s="477"/>
      <c r="RHF933" s="477"/>
      <c r="RHG933" s="477"/>
      <c r="RHH933" s="477"/>
      <c r="RHI933" s="477"/>
      <c r="RHJ933" s="477"/>
      <c r="RHK933" s="477"/>
      <c r="RHL933" s="477"/>
      <c r="RHM933" s="477"/>
      <c r="RHN933" s="477"/>
      <c r="RHO933" s="477"/>
      <c r="RHP933" s="477"/>
      <c r="RHQ933" s="477"/>
      <c r="RHR933" s="477"/>
      <c r="RHS933" s="477"/>
      <c r="RHT933" s="477"/>
      <c r="RHU933" s="477"/>
      <c r="RHV933" s="477"/>
      <c r="RHW933" s="477"/>
      <c r="RHX933" s="477"/>
      <c r="RHY933" s="477"/>
      <c r="RHZ933" s="477"/>
      <c r="RIA933" s="477"/>
      <c r="RIB933" s="477"/>
      <c r="RIC933" s="477"/>
      <c r="RID933" s="477"/>
      <c r="RIE933" s="477"/>
      <c r="RIF933" s="477"/>
      <c r="RIG933" s="477"/>
      <c r="RIH933" s="477"/>
      <c r="RII933" s="477"/>
      <c r="RIJ933" s="477"/>
      <c r="RIK933" s="477"/>
      <c r="RIL933" s="477"/>
      <c r="RIM933" s="477"/>
      <c r="RIN933" s="477"/>
      <c r="RIO933" s="477"/>
      <c r="RIP933" s="477"/>
      <c r="RIQ933" s="477"/>
      <c r="RIR933" s="477"/>
      <c r="RIS933" s="477"/>
      <c r="RIT933" s="477"/>
      <c r="RIU933" s="477"/>
      <c r="RIV933" s="477"/>
      <c r="RIW933" s="477"/>
      <c r="RIX933" s="477"/>
      <c r="RIY933" s="477"/>
      <c r="RIZ933" s="477"/>
      <c r="RJA933" s="477"/>
      <c r="RJB933" s="477"/>
      <c r="RJC933" s="477"/>
      <c r="RJD933" s="477"/>
      <c r="RJE933" s="477"/>
      <c r="RJF933" s="477"/>
      <c r="RJG933" s="477"/>
      <c r="RJH933" s="477"/>
      <c r="RJI933" s="477"/>
      <c r="RJJ933" s="477"/>
      <c r="RJK933" s="477"/>
      <c r="RJL933" s="477"/>
      <c r="RJM933" s="477"/>
      <c r="RJN933" s="477"/>
      <c r="RJO933" s="477"/>
      <c r="RJP933" s="477"/>
      <c r="RJQ933" s="477"/>
      <c r="RJR933" s="477"/>
      <c r="RJS933" s="477"/>
      <c r="RJT933" s="477"/>
      <c r="RJU933" s="477"/>
      <c r="RJV933" s="477"/>
      <c r="RJW933" s="477"/>
      <c r="RJX933" s="477"/>
      <c r="RJY933" s="477"/>
      <c r="RJZ933" s="477"/>
      <c r="RKA933" s="477"/>
      <c r="RKB933" s="477"/>
      <c r="RKC933" s="477"/>
      <c r="RKD933" s="477"/>
      <c r="RKE933" s="477"/>
      <c r="RKF933" s="477"/>
      <c r="RKG933" s="477"/>
      <c r="RKH933" s="477"/>
      <c r="RKI933" s="477"/>
      <c r="RKJ933" s="477"/>
      <c r="RKK933" s="477"/>
      <c r="RKL933" s="477"/>
      <c r="RKM933" s="477"/>
      <c r="RKN933" s="477"/>
      <c r="RKO933" s="477"/>
      <c r="RKP933" s="477"/>
      <c r="RKQ933" s="477"/>
      <c r="RKR933" s="477"/>
      <c r="RKS933" s="477"/>
      <c r="RKT933" s="477"/>
      <c r="RKU933" s="477"/>
      <c r="RKV933" s="477"/>
      <c r="RKW933" s="477"/>
      <c r="RKX933" s="477"/>
      <c r="RKY933" s="477"/>
      <c r="RKZ933" s="477"/>
      <c r="RLA933" s="477"/>
      <c r="RLB933" s="477"/>
      <c r="RLC933" s="477"/>
      <c r="RLD933" s="477"/>
      <c r="RLE933" s="477"/>
      <c r="RLF933" s="477"/>
      <c r="RLG933" s="477"/>
      <c r="RLH933" s="477"/>
      <c r="RLI933" s="477"/>
      <c r="RLJ933" s="477"/>
      <c r="RLK933" s="477"/>
      <c r="RLL933" s="477"/>
      <c r="RLM933" s="477"/>
      <c r="RLN933" s="477"/>
      <c r="RLO933" s="477"/>
      <c r="RLP933" s="477"/>
      <c r="RLQ933" s="477"/>
      <c r="RLR933" s="477"/>
      <c r="RLS933" s="477"/>
      <c r="RLT933" s="477"/>
      <c r="RLU933" s="477"/>
      <c r="RLV933" s="477"/>
      <c r="RLW933" s="477"/>
      <c r="RLX933" s="477"/>
      <c r="RLY933" s="477"/>
      <c r="RLZ933" s="477"/>
      <c r="RMA933" s="477"/>
      <c r="RMB933" s="477"/>
      <c r="RMC933" s="477"/>
      <c r="RMD933" s="477"/>
      <c r="RME933" s="477"/>
      <c r="RMF933" s="477"/>
      <c r="RMG933" s="477"/>
      <c r="RMH933" s="477"/>
      <c r="RMI933" s="477"/>
      <c r="RMJ933" s="477"/>
      <c r="RMK933" s="477"/>
      <c r="RML933" s="477"/>
      <c r="RMM933" s="477"/>
      <c r="RMN933" s="477"/>
      <c r="RMO933" s="477"/>
      <c r="RMP933" s="477"/>
      <c r="RMQ933" s="477"/>
      <c r="RMR933" s="477"/>
      <c r="RMS933" s="477"/>
      <c r="RMT933" s="477"/>
      <c r="RMU933" s="477"/>
      <c r="RMV933" s="477"/>
      <c r="RMW933" s="477"/>
      <c r="RMX933" s="477"/>
      <c r="RMY933" s="477"/>
      <c r="RMZ933" s="477"/>
      <c r="RNA933" s="477"/>
      <c r="RNB933" s="477"/>
      <c r="RNC933" s="477"/>
      <c r="RND933" s="477"/>
      <c r="RNE933" s="477"/>
      <c r="RNF933" s="477"/>
      <c r="RNG933" s="477"/>
      <c r="RNH933" s="477"/>
      <c r="RNI933" s="477"/>
      <c r="RNJ933" s="477"/>
      <c r="RNK933" s="477"/>
      <c r="RNL933" s="477"/>
      <c r="RNM933" s="477"/>
      <c r="RNN933" s="477"/>
      <c r="RNO933" s="477"/>
      <c r="RNP933" s="477"/>
      <c r="RNQ933" s="477"/>
      <c r="RNR933" s="477"/>
      <c r="RNS933" s="477"/>
      <c r="RNT933" s="477"/>
      <c r="RNU933" s="477"/>
      <c r="RNV933" s="477"/>
      <c r="RNW933" s="477"/>
      <c r="RNX933" s="477"/>
      <c r="RNY933" s="477"/>
      <c r="RNZ933" s="477"/>
      <c r="ROA933" s="477"/>
      <c r="ROB933" s="477"/>
      <c r="ROC933" s="477"/>
      <c r="ROD933" s="477"/>
      <c r="ROE933" s="477"/>
      <c r="ROF933" s="477"/>
      <c r="ROG933" s="477"/>
      <c r="ROH933" s="477"/>
      <c r="ROI933" s="477"/>
      <c r="ROJ933" s="477"/>
      <c r="ROK933" s="477"/>
      <c r="ROL933" s="477"/>
      <c r="ROM933" s="477"/>
      <c r="RON933" s="477"/>
      <c r="ROO933" s="477"/>
      <c r="ROP933" s="477"/>
      <c r="ROQ933" s="477"/>
      <c r="ROR933" s="477"/>
      <c r="ROS933" s="477"/>
      <c r="ROT933" s="477"/>
      <c r="ROU933" s="477"/>
      <c r="ROV933" s="477"/>
      <c r="ROW933" s="477"/>
      <c r="ROX933" s="477"/>
      <c r="ROY933" s="477"/>
      <c r="ROZ933" s="477"/>
      <c r="RPA933" s="477"/>
      <c r="RPB933" s="477"/>
      <c r="RPC933" s="477"/>
      <c r="RPD933" s="477"/>
      <c r="RPE933" s="477"/>
      <c r="RPF933" s="477"/>
      <c r="RPG933" s="477"/>
      <c r="RPH933" s="477"/>
      <c r="RPI933" s="477"/>
      <c r="RPJ933" s="477"/>
      <c r="RPK933" s="477"/>
      <c r="RPL933" s="477"/>
      <c r="RPM933" s="477"/>
      <c r="RPN933" s="477"/>
      <c r="RPO933" s="477"/>
      <c r="RPP933" s="477"/>
      <c r="RPQ933" s="477"/>
      <c r="RPR933" s="477"/>
      <c r="RPS933" s="477"/>
      <c r="RPT933" s="477"/>
      <c r="RPU933" s="477"/>
      <c r="RPV933" s="477"/>
      <c r="RPW933" s="477"/>
      <c r="RPX933" s="477"/>
      <c r="RPY933" s="477"/>
      <c r="RPZ933" s="477"/>
      <c r="RQA933" s="477"/>
      <c r="RQB933" s="477"/>
      <c r="RQC933" s="477"/>
      <c r="RQD933" s="477"/>
      <c r="RQE933" s="477"/>
      <c r="RQF933" s="477"/>
      <c r="RQG933" s="477"/>
      <c r="RQH933" s="477"/>
      <c r="RQI933" s="477"/>
      <c r="RQJ933" s="477"/>
      <c r="RQK933" s="477"/>
      <c r="RQL933" s="477"/>
      <c r="RQM933" s="477"/>
      <c r="RQN933" s="477"/>
      <c r="RQO933" s="477"/>
      <c r="RQP933" s="477"/>
      <c r="RQQ933" s="477"/>
      <c r="RQR933" s="477"/>
      <c r="RQS933" s="477"/>
      <c r="RQT933" s="477"/>
      <c r="RQU933" s="477"/>
      <c r="RQV933" s="477"/>
      <c r="RQW933" s="477"/>
      <c r="RQX933" s="477"/>
      <c r="RQY933" s="477"/>
      <c r="RQZ933" s="477"/>
      <c r="RRA933" s="477"/>
      <c r="RRB933" s="477"/>
      <c r="RRC933" s="477"/>
      <c r="RRD933" s="477"/>
      <c r="RRE933" s="477"/>
      <c r="RRF933" s="477"/>
      <c r="RRG933" s="477"/>
      <c r="RRH933" s="477"/>
      <c r="RRI933" s="477"/>
      <c r="RRJ933" s="477"/>
      <c r="RRK933" s="477"/>
      <c r="RRL933" s="477"/>
      <c r="RRM933" s="477"/>
      <c r="RRN933" s="477"/>
      <c r="RRO933" s="477"/>
      <c r="RRP933" s="477"/>
      <c r="RRQ933" s="477"/>
      <c r="RRR933" s="477"/>
      <c r="RRS933" s="477"/>
      <c r="RRT933" s="477"/>
      <c r="RRU933" s="477"/>
      <c r="RRV933" s="477"/>
      <c r="RRW933" s="477"/>
      <c r="RRX933" s="477"/>
      <c r="RRY933" s="477"/>
      <c r="RRZ933" s="477"/>
      <c r="RSA933" s="477"/>
      <c r="RSB933" s="477"/>
      <c r="RSC933" s="477"/>
      <c r="RSD933" s="477"/>
      <c r="RSE933" s="477"/>
      <c r="RSF933" s="477"/>
      <c r="RSG933" s="477"/>
      <c r="RSH933" s="477"/>
      <c r="RSI933" s="477"/>
      <c r="RSJ933" s="477"/>
      <c r="RSK933" s="477"/>
      <c r="RSL933" s="477"/>
      <c r="RSM933" s="477"/>
      <c r="RSN933" s="477"/>
      <c r="RSO933" s="477"/>
      <c r="RSP933" s="477"/>
      <c r="RSQ933" s="477"/>
      <c r="RSR933" s="477"/>
      <c r="RSS933" s="477"/>
      <c r="RST933" s="477"/>
      <c r="RSU933" s="477"/>
      <c r="RSV933" s="477"/>
      <c r="RSW933" s="477"/>
      <c r="RSX933" s="477"/>
      <c r="RSY933" s="477"/>
      <c r="RSZ933" s="477"/>
      <c r="RTA933" s="477"/>
      <c r="RTB933" s="477"/>
      <c r="RTC933" s="477"/>
      <c r="RTD933" s="477"/>
      <c r="RTE933" s="477"/>
      <c r="RTF933" s="477"/>
      <c r="RTG933" s="477"/>
      <c r="RTH933" s="477"/>
      <c r="RTI933" s="477"/>
      <c r="RTJ933" s="477"/>
      <c r="RTK933" s="477"/>
      <c r="RTL933" s="477"/>
      <c r="RTM933" s="477"/>
      <c r="RTN933" s="477"/>
      <c r="RTO933" s="477"/>
      <c r="RTP933" s="477"/>
      <c r="RTQ933" s="477"/>
      <c r="RTR933" s="477"/>
      <c r="RTS933" s="477"/>
      <c r="RTT933" s="477"/>
      <c r="RTU933" s="477"/>
      <c r="RTV933" s="477"/>
      <c r="RTW933" s="477"/>
      <c r="RTX933" s="477"/>
      <c r="RTY933" s="477"/>
      <c r="RTZ933" s="477"/>
      <c r="RUA933" s="477"/>
      <c r="RUB933" s="477"/>
      <c r="RUC933" s="477"/>
      <c r="RUD933" s="477"/>
      <c r="RUE933" s="477"/>
      <c r="RUF933" s="477"/>
      <c r="RUG933" s="477"/>
      <c r="RUH933" s="477"/>
      <c r="RUI933" s="477"/>
      <c r="RUJ933" s="477"/>
      <c r="RUK933" s="477"/>
      <c r="RUL933" s="477"/>
      <c r="RUM933" s="477"/>
      <c r="RUN933" s="477"/>
      <c r="RUO933" s="477"/>
      <c r="RUP933" s="477"/>
      <c r="RUQ933" s="477"/>
      <c r="RUR933" s="477"/>
      <c r="RUS933" s="477"/>
      <c r="RUT933" s="477"/>
      <c r="RUU933" s="477"/>
      <c r="RUV933" s="477"/>
      <c r="RUW933" s="477"/>
      <c r="RUX933" s="477"/>
      <c r="RUY933" s="477"/>
      <c r="RUZ933" s="477"/>
      <c r="RVA933" s="477"/>
      <c r="RVB933" s="477"/>
      <c r="RVC933" s="477"/>
      <c r="RVD933" s="477"/>
      <c r="RVE933" s="477"/>
      <c r="RVF933" s="477"/>
      <c r="RVG933" s="477"/>
      <c r="RVH933" s="477"/>
      <c r="RVI933" s="477"/>
      <c r="RVJ933" s="477"/>
      <c r="RVK933" s="477"/>
      <c r="RVL933" s="477"/>
      <c r="RVM933" s="477"/>
      <c r="RVN933" s="477"/>
      <c r="RVO933" s="477"/>
      <c r="RVP933" s="477"/>
      <c r="RVQ933" s="477"/>
      <c r="RVR933" s="477"/>
      <c r="RVS933" s="477"/>
      <c r="RVT933" s="477"/>
      <c r="RVU933" s="477"/>
      <c r="RVV933" s="477"/>
      <c r="RVW933" s="477"/>
      <c r="RVX933" s="477"/>
      <c r="RVY933" s="477"/>
      <c r="RVZ933" s="477"/>
      <c r="RWA933" s="477"/>
      <c r="RWB933" s="477"/>
      <c r="RWC933" s="477"/>
      <c r="RWD933" s="477"/>
      <c r="RWE933" s="477"/>
      <c r="RWF933" s="477"/>
      <c r="RWG933" s="477"/>
      <c r="RWH933" s="477"/>
      <c r="RWI933" s="477"/>
      <c r="RWJ933" s="477"/>
      <c r="RWK933" s="477"/>
      <c r="RWL933" s="477"/>
      <c r="RWM933" s="477"/>
      <c r="RWN933" s="477"/>
      <c r="RWO933" s="477"/>
      <c r="RWP933" s="477"/>
      <c r="RWQ933" s="477"/>
      <c r="RWR933" s="477"/>
      <c r="RWS933" s="477"/>
      <c r="RWT933" s="477"/>
      <c r="RWU933" s="477"/>
      <c r="RWV933" s="477"/>
      <c r="RWW933" s="477"/>
      <c r="RWX933" s="477"/>
      <c r="RWY933" s="477"/>
      <c r="RWZ933" s="477"/>
      <c r="RXA933" s="477"/>
      <c r="RXB933" s="477"/>
      <c r="RXC933" s="477"/>
      <c r="RXD933" s="477"/>
      <c r="RXE933" s="477"/>
      <c r="RXF933" s="477"/>
      <c r="RXG933" s="477"/>
      <c r="RXH933" s="477"/>
      <c r="RXI933" s="477"/>
      <c r="RXJ933" s="477"/>
      <c r="RXK933" s="477"/>
      <c r="RXL933" s="477"/>
      <c r="RXM933" s="477"/>
      <c r="RXN933" s="477"/>
      <c r="RXO933" s="477"/>
      <c r="RXP933" s="477"/>
      <c r="RXQ933" s="477"/>
      <c r="RXR933" s="477"/>
      <c r="RXS933" s="477"/>
      <c r="RXT933" s="477"/>
      <c r="RXU933" s="477"/>
      <c r="RXV933" s="477"/>
      <c r="RXW933" s="477"/>
      <c r="RXX933" s="477"/>
      <c r="RXY933" s="477"/>
      <c r="RXZ933" s="477"/>
      <c r="RYA933" s="477"/>
      <c r="RYB933" s="477"/>
      <c r="RYC933" s="477"/>
      <c r="RYD933" s="477"/>
      <c r="RYE933" s="477"/>
      <c r="RYF933" s="477"/>
      <c r="RYG933" s="477"/>
      <c r="RYH933" s="477"/>
      <c r="RYI933" s="477"/>
      <c r="RYJ933" s="477"/>
      <c r="RYK933" s="477"/>
      <c r="RYL933" s="477"/>
      <c r="RYM933" s="477"/>
      <c r="RYN933" s="477"/>
      <c r="RYO933" s="477"/>
      <c r="RYP933" s="477"/>
      <c r="RYQ933" s="477"/>
      <c r="RYR933" s="477"/>
      <c r="RYS933" s="477"/>
      <c r="RYT933" s="477"/>
      <c r="RYU933" s="477"/>
      <c r="RYV933" s="477"/>
      <c r="RYW933" s="477"/>
      <c r="RYX933" s="477"/>
      <c r="RYY933" s="477"/>
      <c r="RYZ933" s="477"/>
      <c r="RZA933" s="477"/>
      <c r="RZB933" s="477"/>
      <c r="RZC933" s="477"/>
      <c r="RZD933" s="477"/>
      <c r="RZE933" s="477"/>
      <c r="RZF933" s="477"/>
      <c r="RZG933" s="477"/>
      <c r="RZH933" s="477"/>
      <c r="RZI933" s="477"/>
      <c r="RZJ933" s="477"/>
      <c r="RZK933" s="477"/>
      <c r="RZL933" s="477"/>
      <c r="RZM933" s="477"/>
      <c r="RZN933" s="477"/>
      <c r="RZO933" s="477"/>
      <c r="RZP933" s="477"/>
      <c r="RZQ933" s="477"/>
      <c r="RZR933" s="477"/>
      <c r="RZS933" s="477"/>
      <c r="RZT933" s="477"/>
      <c r="RZU933" s="477"/>
      <c r="RZV933" s="477"/>
      <c r="RZW933" s="477"/>
      <c r="RZX933" s="477"/>
      <c r="RZY933" s="477"/>
      <c r="RZZ933" s="477"/>
      <c r="SAA933" s="477"/>
      <c r="SAB933" s="477"/>
      <c r="SAC933" s="477"/>
      <c r="SAD933" s="477"/>
      <c r="SAE933" s="477"/>
      <c r="SAF933" s="477"/>
      <c r="SAG933" s="477"/>
      <c r="SAH933" s="477"/>
      <c r="SAI933" s="477"/>
      <c r="SAJ933" s="477"/>
      <c r="SAK933" s="477"/>
      <c r="SAL933" s="477"/>
      <c r="SAM933" s="477"/>
      <c r="SAN933" s="477"/>
      <c r="SAO933" s="477"/>
      <c r="SAP933" s="477"/>
      <c r="SAQ933" s="477"/>
      <c r="SAR933" s="477"/>
      <c r="SAS933" s="477"/>
      <c r="SAT933" s="477"/>
      <c r="SAU933" s="477"/>
      <c r="SAV933" s="477"/>
      <c r="SAW933" s="477"/>
      <c r="SAX933" s="477"/>
      <c r="SAY933" s="477"/>
      <c r="SAZ933" s="477"/>
      <c r="SBA933" s="477"/>
      <c r="SBB933" s="477"/>
      <c r="SBC933" s="477"/>
      <c r="SBD933" s="477"/>
      <c r="SBE933" s="477"/>
      <c r="SBF933" s="477"/>
      <c r="SBG933" s="477"/>
      <c r="SBH933" s="477"/>
      <c r="SBI933" s="477"/>
      <c r="SBJ933" s="477"/>
      <c r="SBK933" s="477"/>
      <c r="SBL933" s="477"/>
      <c r="SBM933" s="477"/>
      <c r="SBN933" s="477"/>
      <c r="SBO933" s="477"/>
      <c r="SBP933" s="477"/>
      <c r="SBQ933" s="477"/>
      <c r="SBR933" s="477"/>
      <c r="SBS933" s="477"/>
      <c r="SBT933" s="477"/>
      <c r="SBU933" s="477"/>
      <c r="SBV933" s="477"/>
      <c r="SBW933" s="477"/>
      <c r="SBX933" s="477"/>
      <c r="SBY933" s="477"/>
      <c r="SBZ933" s="477"/>
      <c r="SCA933" s="477"/>
      <c r="SCB933" s="477"/>
      <c r="SCC933" s="477"/>
      <c r="SCD933" s="477"/>
      <c r="SCE933" s="477"/>
      <c r="SCF933" s="477"/>
      <c r="SCG933" s="477"/>
      <c r="SCH933" s="477"/>
      <c r="SCI933" s="477"/>
      <c r="SCJ933" s="477"/>
      <c r="SCK933" s="477"/>
      <c r="SCL933" s="477"/>
      <c r="SCM933" s="477"/>
      <c r="SCN933" s="477"/>
      <c r="SCO933" s="477"/>
      <c r="SCP933" s="477"/>
      <c r="SCQ933" s="477"/>
      <c r="SCR933" s="477"/>
      <c r="SCS933" s="477"/>
      <c r="SCT933" s="477"/>
      <c r="SCU933" s="477"/>
      <c r="SCV933" s="477"/>
      <c r="SCW933" s="477"/>
      <c r="SCX933" s="477"/>
      <c r="SCY933" s="477"/>
      <c r="SCZ933" s="477"/>
      <c r="SDA933" s="477"/>
      <c r="SDB933" s="477"/>
      <c r="SDC933" s="477"/>
      <c r="SDD933" s="477"/>
      <c r="SDE933" s="477"/>
      <c r="SDF933" s="477"/>
      <c r="SDG933" s="477"/>
      <c r="SDH933" s="477"/>
      <c r="SDI933" s="477"/>
      <c r="SDJ933" s="477"/>
      <c r="SDK933" s="477"/>
      <c r="SDL933" s="477"/>
      <c r="SDM933" s="477"/>
      <c r="SDN933" s="477"/>
      <c r="SDO933" s="477"/>
      <c r="SDP933" s="477"/>
      <c r="SDQ933" s="477"/>
      <c r="SDR933" s="477"/>
      <c r="SDS933" s="477"/>
      <c r="SDT933" s="477"/>
      <c r="SDU933" s="477"/>
      <c r="SDV933" s="477"/>
      <c r="SDW933" s="477"/>
      <c r="SDX933" s="477"/>
      <c r="SDY933" s="477"/>
      <c r="SDZ933" s="477"/>
      <c r="SEA933" s="477"/>
      <c r="SEB933" s="477"/>
      <c r="SEC933" s="477"/>
      <c r="SED933" s="477"/>
      <c r="SEE933" s="477"/>
      <c r="SEF933" s="477"/>
      <c r="SEG933" s="477"/>
      <c r="SEH933" s="477"/>
      <c r="SEI933" s="477"/>
      <c r="SEJ933" s="477"/>
      <c r="SEK933" s="477"/>
      <c r="SEL933" s="477"/>
      <c r="SEM933" s="477"/>
      <c r="SEN933" s="477"/>
      <c r="SEO933" s="477"/>
      <c r="SEP933" s="477"/>
      <c r="SEQ933" s="477"/>
      <c r="SER933" s="477"/>
      <c r="SES933" s="477"/>
      <c r="SET933" s="477"/>
      <c r="SEU933" s="477"/>
      <c r="SEV933" s="477"/>
      <c r="SEW933" s="477"/>
      <c r="SEX933" s="477"/>
      <c r="SEY933" s="477"/>
      <c r="SEZ933" s="477"/>
      <c r="SFA933" s="477"/>
      <c r="SFB933" s="477"/>
      <c r="SFC933" s="477"/>
      <c r="SFD933" s="477"/>
      <c r="SFE933" s="477"/>
      <c r="SFF933" s="477"/>
      <c r="SFG933" s="477"/>
      <c r="SFH933" s="477"/>
      <c r="SFI933" s="477"/>
      <c r="SFJ933" s="477"/>
      <c r="SFK933" s="477"/>
      <c r="SFL933" s="477"/>
      <c r="SFM933" s="477"/>
      <c r="SFN933" s="477"/>
      <c r="SFO933" s="477"/>
      <c r="SFP933" s="477"/>
      <c r="SFQ933" s="477"/>
      <c r="SFR933" s="477"/>
      <c r="SFS933" s="477"/>
      <c r="SFT933" s="477"/>
      <c r="SFU933" s="477"/>
      <c r="SFV933" s="477"/>
      <c r="SFW933" s="477"/>
      <c r="SFX933" s="477"/>
      <c r="SFY933" s="477"/>
      <c r="SFZ933" s="477"/>
      <c r="SGA933" s="477"/>
      <c r="SGB933" s="477"/>
      <c r="SGC933" s="477"/>
      <c r="SGD933" s="477"/>
      <c r="SGE933" s="477"/>
      <c r="SGF933" s="477"/>
      <c r="SGG933" s="477"/>
      <c r="SGH933" s="477"/>
      <c r="SGI933" s="477"/>
      <c r="SGJ933" s="477"/>
      <c r="SGK933" s="477"/>
      <c r="SGL933" s="477"/>
      <c r="SGM933" s="477"/>
      <c r="SGN933" s="477"/>
      <c r="SGO933" s="477"/>
      <c r="SGP933" s="477"/>
      <c r="SGQ933" s="477"/>
      <c r="SGR933" s="477"/>
      <c r="SGS933" s="477"/>
      <c r="SGT933" s="477"/>
      <c r="SGU933" s="477"/>
      <c r="SGV933" s="477"/>
      <c r="SGW933" s="477"/>
      <c r="SGX933" s="477"/>
      <c r="SGY933" s="477"/>
      <c r="SGZ933" s="477"/>
      <c r="SHA933" s="477"/>
      <c r="SHB933" s="477"/>
      <c r="SHC933" s="477"/>
      <c r="SHD933" s="477"/>
      <c r="SHE933" s="477"/>
      <c r="SHF933" s="477"/>
      <c r="SHG933" s="477"/>
      <c r="SHH933" s="477"/>
      <c r="SHI933" s="477"/>
      <c r="SHJ933" s="477"/>
      <c r="SHK933" s="477"/>
      <c r="SHL933" s="477"/>
      <c r="SHM933" s="477"/>
      <c r="SHN933" s="477"/>
      <c r="SHO933" s="477"/>
      <c r="SHP933" s="477"/>
      <c r="SHQ933" s="477"/>
      <c r="SHR933" s="477"/>
      <c r="SHS933" s="477"/>
      <c r="SHT933" s="477"/>
      <c r="SHU933" s="477"/>
      <c r="SHV933" s="477"/>
      <c r="SHW933" s="477"/>
      <c r="SHX933" s="477"/>
      <c r="SHY933" s="477"/>
      <c r="SHZ933" s="477"/>
      <c r="SIA933" s="477"/>
      <c r="SIB933" s="477"/>
      <c r="SIC933" s="477"/>
      <c r="SID933" s="477"/>
      <c r="SIE933" s="477"/>
      <c r="SIF933" s="477"/>
      <c r="SIG933" s="477"/>
      <c r="SIH933" s="477"/>
      <c r="SII933" s="477"/>
      <c r="SIJ933" s="477"/>
      <c r="SIK933" s="477"/>
      <c r="SIL933" s="477"/>
      <c r="SIM933" s="477"/>
      <c r="SIN933" s="477"/>
      <c r="SIO933" s="477"/>
      <c r="SIP933" s="477"/>
      <c r="SIQ933" s="477"/>
      <c r="SIR933" s="477"/>
      <c r="SIS933" s="477"/>
      <c r="SIT933" s="477"/>
      <c r="SIU933" s="477"/>
      <c r="SIV933" s="477"/>
      <c r="SIW933" s="477"/>
      <c r="SIX933" s="477"/>
      <c r="SIY933" s="477"/>
      <c r="SIZ933" s="477"/>
      <c r="SJA933" s="477"/>
      <c r="SJB933" s="477"/>
      <c r="SJC933" s="477"/>
      <c r="SJD933" s="477"/>
      <c r="SJE933" s="477"/>
      <c r="SJF933" s="477"/>
      <c r="SJG933" s="477"/>
      <c r="SJH933" s="477"/>
      <c r="SJI933" s="477"/>
      <c r="SJJ933" s="477"/>
      <c r="SJK933" s="477"/>
      <c r="SJL933" s="477"/>
      <c r="SJM933" s="477"/>
      <c r="SJN933" s="477"/>
      <c r="SJO933" s="477"/>
      <c r="SJP933" s="477"/>
      <c r="SJQ933" s="477"/>
      <c r="SJR933" s="477"/>
      <c r="SJS933" s="477"/>
      <c r="SJT933" s="477"/>
      <c r="SJU933" s="477"/>
      <c r="SJV933" s="477"/>
      <c r="SJW933" s="477"/>
      <c r="SJX933" s="477"/>
      <c r="SJY933" s="477"/>
      <c r="SJZ933" s="477"/>
      <c r="SKA933" s="477"/>
      <c r="SKB933" s="477"/>
      <c r="SKC933" s="477"/>
      <c r="SKD933" s="477"/>
      <c r="SKE933" s="477"/>
      <c r="SKF933" s="477"/>
      <c r="SKG933" s="477"/>
      <c r="SKH933" s="477"/>
      <c r="SKI933" s="477"/>
      <c r="SKJ933" s="477"/>
      <c r="SKK933" s="477"/>
      <c r="SKL933" s="477"/>
      <c r="SKM933" s="477"/>
      <c r="SKN933" s="477"/>
      <c r="SKO933" s="477"/>
      <c r="SKP933" s="477"/>
      <c r="SKQ933" s="477"/>
      <c r="SKR933" s="477"/>
      <c r="SKS933" s="477"/>
      <c r="SKT933" s="477"/>
      <c r="SKU933" s="477"/>
      <c r="SKV933" s="477"/>
      <c r="SKW933" s="477"/>
      <c r="SKX933" s="477"/>
      <c r="SKY933" s="477"/>
      <c r="SKZ933" s="477"/>
      <c r="SLA933" s="477"/>
      <c r="SLB933" s="477"/>
      <c r="SLC933" s="477"/>
      <c r="SLD933" s="477"/>
      <c r="SLE933" s="477"/>
      <c r="SLF933" s="477"/>
      <c r="SLG933" s="477"/>
      <c r="SLH933" s="477"/>
      <c r="SLI933" s="477"/>
      <c r="SLJ933" s="477"/>
      <c r="SLK933" s="477"/>
      <c r="SLL933" s="477"/>
      <c r="SLM933" s="477"/>
      <c r="SLN933" s="477"/>
      <c r="SLO933" s="477"/>
      <c r="SLP933" s="477"/>
      <c r="SLQ933" s="477"/>
      <c r="SLR933" s="477"/>
      <c r="SLS933" s="477"/>
      <c r="SLT933" s="477"/>
      <c r="SLU933" s="477"/>
      <c r="SLV933" s="477"/>
      <c r="SLW933" s="477"/>
      <c r="SLX933" s="477"/>
      <c r="SLY933" s="477"/>
      <c r="SLZ933" s="477"/>
      <c r="SMA933" s="477"/>
      <c r="SMB933" s="477"/>
      <c r="SMC933" s="477"/>
      <c r="SMD933" s="477"/>
      <c r="SME933" s="477"/>
      <c r="SMF933" s="477"/>
      <c r="SMG933" s="477"/>
      <c r="SMH933" s="477"/>
      <c r="SMI933" s="477"/>
      <c r="SMJ933" s="477"/>
      <c r="SMK933" s="477"/>
      <c r="SML933" s="477"/>
      <c r="SMM933" s="477"/>
      <c r="SMN933" s="477"/>
      <c r="SMO933" s="477"/>
      <c r="SMP933" s="477"/>
      <c r="SMQ933" s="477"/>
      <c r="SMR933" s="477"/>
      <c r="SMS933" s="477"/>
      <c r="SMT933" s="477"/>
      <c r="SMU933" s="477"/>
      <c r="SMV933" s="477"/>
      <c r="SMW933" s="477"/>
      <c r="SMX933" s="477"/>
      <c r="SMY933" s="477"/>
      <c r="SMZ933" s="477"/>
      <c r="SNA933" s="477"/>
      <c r="SNB933" s="477"/>
      <c r="SNC933" s="477"/>
      <c r="SND933" s="477"/>
      <c r="SNE933" s="477"/>
      <c r="SNF933" s="477"/>
      <c r="SNG933" s="477"/>
      <c r="SNH933" s="477"/>
      <c r="SNI933" s="477"/>
      <c r="SNJ933" s="477"/>
      <c r="SNK933" s="477"/>
      <c r="SNL933" s="477"/>
      <c r="SNM933" s="477"/>
      <c r="SNN933" s="477"/>
      <c r="SNO933" s="477"/>
      <c r="SNP933" s="477"/>
      <c r="SNQ933" s="477"/>
      <c r="SNR933" s="477"/>
      <c r="SNS933" s="477"/>
      <c r="SNT933" s="477"/>
      <c r="SNU933" s="477"/>
      <c r="SNV933" s="477"/>
      <c r="SNW933" s="477"/>
      <c r="SNX933" s="477"/>
      <c r="SNY933" s="477"/>
      <c r="SNZ933" s="477"/>
      <c r="SOA933" s="477"/>
      <c r="SOB933" s="477"/>
      <c r="SOC933" s="477"/>
      <c r="SOD933" s="477"/>
      <c r="SOE933" s="477"/>
      <c r="SOF933" s="477"/>
      <c r="SOG933" s="477"/>
      <c r="SOH933" s="477"/>
      <c r="SOI933" s="477"/>
      <c r="SOJ933" s="477"/>
      <c r="SOK933" s="477"/>
      <c r="SOL933" s="477"/>
      <c r="SOM933" s="477"/>
      <c r="SON933" s="477"/>
      <c r="SOO933" s="477"/>
      <c r="SOP933" s="477"/>
      <c r="SOQ933" s="477"/>
      <c r="SOR933" s="477"/>
      <c r="SOS933" s="477"/>
      <c r="SOT933" s="477"/>
      <c r="SOU933" s="477"/>
      <c r="SOV933" s="477"/>
      <c r="SOW933" s="477"/>
      <c r="SOX933" s="477"/>
      <c r="SOY933" s="477"/>
      <c r="SOZ933" s="477"/>
      <c r="SPA933" s="477"/>
      <c r="SPB933" s="477"/>
      <c r="SPC933" s="477"/>
      <c r="SPD933" s="477"/>
      <c r="SPE933" s="477"/>
      <c r="SPF933" s="477"/>
      <c r="SPG933" s="477"/>
      <c r="SPH933" s="477"/>
      <c r="SPI933" s="477"/>
      <c r="SPJ933" s="477"/>
      <c r="SPK933" s="477"/>
      <c r="SPL933" s="477"/>
      <c r="SPM933" s="477"/>
      <c r="SPN933" s="477"/>
      <c r="SPO933" s="477"/>
      <c r="SPP933" s="477"/>
      <c r="SPQ933" s="477"/>
      <c r="SPR933" s="477"/>
      <c r="SPS933" s="477"/>
      <c r="SPT933" s="477"/>
      <c r="SPU933" s="477"/>
      <c r="SPV933" s="477"/>
      <c r="SPW933" s="477"/>
      <c r="SPX933" s="477"/>
      <c r="SPY933" s="477"/>
      <c r="SPZ933" s="477"/>
      <c r="SQA933" s="477"/>
      <c r="SQB933" s="477"/>
      <c r="SQC933" s="477"/>
      <c r="SQD933" s="477"/>
      <c r="SQE933" s="477"/>
      <c r="SQF933" s="477"/>
      <c r="SQG933" s="477"/>
      <c r="SQH933" s="477"/>
      <c r="SQI933" s="477"/>
      <c r="SQJ933" s="477"/>
      <c r="SQK933" s="477"/>
      <c r="SQL933" s="477"/>
      <c r="SQM933" s="477"/>
      <c r="SQN933" s="477"/>
      <c r="SQO933" s="477"/>
      <c r="SQP933" s="477"/>
      <c r="SQQ933" s="477"/>
      <c r="SQR933" s="477"/>
      <c r="SQS933" s="477"/>
      <c r="SQT933" s="477"/>
      <c r="SQU933" s="477"/>
      <c r="SQV933" s="477"/>
      <c r="SQW933" s="477"/>
      <c r="SQX933" s="477"/>
      <c r="SQY933" s="477"/>
      <c r="SQZ933" s="477"/>
      <c r="SRA933" s="477"/>
      <c r="SRB933" s="477"/>
      <c r="SRC933" s="477"/>
      <c r="SRD933" s="477"/>
      <c r="SRE933" s="477"/>
      <c r="SRF933" s="477"/>
      <c r="SRG933" s="477"/>
      <c r="SRH933" s="477"/>
      <c r="SRI933" s="477"/>
      <c r="SRJ933" s="477"/>
      <c r="SRK933" s="477"/>
      <c r="SRL933" s="477"/>
      <c r="SRM933" s="477"/>
      <c r="SRN933" s="477"/>
      <c r="SRO933" s="477"/>
      <c r="SRP933" s="477"/>
      <c r="SRQ933" s="477"/>
      <c r="SRR933" s="477"/>
      <c r="SRS933" s="477"/>
      <c r="SRT933" s="477"/>
      <c r="SRU933" s="477"/>
      <c r="SRV933" s="477"/>
      <c r="SRW933" s="477"/>
      <c r="SRX933" s="477"/>
      <c r="SRY933" s="477"/>
      <c r="SRZ933" s="477"/>
      <c r="SSA933" s="477"/>
      <c r="SSB933" s="477"/>
      <c r="SSC933" s="477"/>
      <c r="SSD933" s="477"/>
      <c r="SSE933" s="477"/>
      <c r="SSF933" s="477"/>
      <c r="SSG933" s="477"/>
      <c r="SSH933" s="477"/>
      <c r="SSI933" s="477"/>
      <c r="SSJ933" s="477"/>
      <c r="SSK933" s="477"/>
      <c r="SSL933" s="477"/>
      <c r="SSM933" s="477"/>
      <c r="SSN933" s="477"/>
      <c r="SSO933" s="477"/>
      <c r="SSP933" s="477"/>
      <c r="SSQ933" s="477"/>
      <c r="SSR933" s="477"/>
      <c r="SSS933" s="477"/>
      <c r="SST933" s="477"/>
      <c r="SSU933" s="477"/>
      <c r="SSV933" s="477"/>
      <c r="SSW933" s="477"/>
      <c r="SSX933" s="477"/>
      <c r="SSY933" s="477"/>
      <c r="SSZ933" s="477"/>
      <c r="STA933" s="477"/>
      <c r="STB933" s="477"/>
      <c r="STC933" s="477"/>
      <c r="STD933" s="477"/>
      <c r="STE933" s="477"/>
      <c r="STF933" s="477"/>
      <c r="STG933" s="477"/>
      <c r="STH933" s="477"/>
      <c r="STI933" s="477"/>
      <c r="STJ933" s="477"/>
      <c r="STK933" s="477"/>
      <c r="STL933" s="477"/>
      <c r="STM933" s="477"/>
      <c r="STN933" s="477"/>
      <c r="STO933" s="477"/>
      <c r="STP933" s="477"/>
      <c r="STQ933" s="477"/>
      <c r="STR933" s="477"/>
      <c r="STS933" s="477"/>
      <c r="STT933" s="477"/>
      <c r="STU933" s="477"/>
      <c r="STV933" s="477"/>
      <c r="STW933" s="477"/>
      <c r="STX933" s="477"/>
      <c r="STY933" s="477"/>
      <c r="STZ933" s="477"/>
      <c r="SUA933" s="477"/>
      <c r="SUB933" s="477"/>
      <c r="SUC933" s="477"/>
      <c r="SUD933" s="477"/>
      <c r="SUE933" s="477"/>
      <c r="SUF933" s="477"/>
      <c r="SUG933" s="477"/>
      <c r="SUH933" s="477"/>
      <c r="SUI933" s="477"/>
      <c r="SUJ933" s="477"/>
      <c r="SUK933" s="477"/>
      <c r="SUL933" s="477"/>
      <c r="SUM933" s="477"/>
      <c r="SUN933" s="477"/>
      <c r="SUO933" s="477"/>
      <c r="SUP933" s="477"/>
      <c r="SUQ933" s="477"/>
      <c r="SUR933" s="477"/>
      <c r="SUS933" s="477"/>
      <c r="SUT933" s="477"/>
      <c r="SUU933" s="477"/>
      <c r="SUV933" s="477"/>
      <c r="SUW933" s="477"/>
      <c r="SUX933" s="477"/>
      <c r="SUY933" s="477"/>
      <c r="SUZ933" s="477"/>
      <c r="SVA933" s="477"/>
      <c r="SVB933" s="477"/>
      <c r="SVC933" s="477"/>
      <c r="SVD933" s="477"/>
      <c r="SVE933" s="477"/>
      <c r="SVF933" s="477"/>
      <c r="SVG933" s="477"/>
      <c r="SVH933" s="477"/>
      <c r="SVI933" s="477"/>
      <c r="SVJ933" s="477"/>
      <c r="SVK933" s="477"/>
      <c r="SVL933" s="477"/>
      <c r="SVM933" s="477"/>
      <c r="SVN933" s="477"/>
      <c r="SVO933" s="477"/>
      <c r="SVP933" s="477"/>
      <c r="SVQ933" s="477"/>
      <c r="SVR933" s="477"/>
      <c r="SVS933" s="477"/>
      <c r="SVT933" s="477"/>
      <c r="SVU933" s="477"/>
      <c r="SVV933" s="477"/>
      <c r="SVW933" s="477"/>
      <c r="SVX933" s="477"/>
      <c r="SVY933" s="477"/>
      <c r="SVZ933" s="477"/>
      <c r="SWA933" s="477"/>
      <c r="SWB933" s="477"/>
      <c r="SWC933" s="477"/>
      <c r="SWD933" s="477"/>
      <c r="SWE933" s="477"/>
      <c r="SWF933" s="477"/>
      <c r="SWG933" s="477"/>
      <c r="SWH933" s="477"/>
      <c r="SWI933" s="477"/>
      <c r="SWJ933" s="477"/>
      <c r="SWK933" s="477"/>
      <c r="SWL933" s="477"/>
      <c r="SWM933" s="477"/>
      <c r="SWN933" s="477"/>
      <c r="SWO933" s="477"/>
      <c r="SWP933" s="477"/>
      <c r="SWQ933" s="477"/>
      <c r="SWR933" s="477"/>
      <c r="SWS933" s="477"/>
      <c r="SWT933" s="477"/>
      <c r="SWU933" s="477"/>
      <c r="SWV933" s="477"/>
      <c r="SWW933" s="477"/>
      <c r="SWX933" s="477"/>
      <c r="SWY933" s="477"/>
      <c r="SWZ933" s="477"/>
      <c r="SXA933" s="477"/>
      <c r="SXB933" s="477"/>
      <c r="SXC933" s="477"/>
      <c r="SXD933" s="477"/>
      <c r="SXE933" s="477"/>
      <c r="SXF933" s="477"/>
      <c r="SXG933" s="477"/>
      <c r="SXH933" s="477"/>
      <c r="SXI933" s="477"/>
      <c r="SXJ933" s="477"/>
      <c r="SXK933" s="477"/>
      <c r="SXL933" s="477"/>
      <c r="SXM933" s="477"/>
      <c r="SXN933" s="477"/>
      <c r="SXO933" s="477"/>
      <c r="SXP933" s="477"/>
      <c r="SXQ933" s="477"/>
      <c r="SXR933" s="477"/>
      <c r="SXS933" s="477"/>
      <c r="SXT933" s="477"/>
      <c r="SXU933" s="477"/>
      <c r="SXV933" s="477"/>
      <c r="SXW933" s="477"/>
      <c r="SXX933" s="477"/>
      <c r="SXY933" s="477"/>
      <c r="SXZ933" s="477"/>
      <c r="SYA933" s="477"/>
      <c r="SYB933" s="477"/>
      <c r="SYC933" s="477"/>
      <c r="SYD933" s="477"/>
      <c r="SYE933" s="477"/>
      <c r="SYF933" s="477"/>
      <c r="SYG933" s="477"/>
      <c r="SYH933" s="477"/>
      <c r="SYI933" s="477"/>
      <c r="SYJ933" s="477"/>
      <c r="SYK933" s="477"/>
      <c r="SYL933" s="477"/>
      <c r="SYM933" s="477"/>
      <c r="SYN933" s="477"/>
      <c r="SYO933" s="477"/>
      <c r="SYP933" s="477"/>
      <c r="SYQ933" s="477"/>
      <c r="SYR933" s="477"/>
      <c r="SYS933" s="477"/>
      <c r="SYT933" s="477"/>
      <c r="SYU933" s="477"/>
      <c r="SYV933" s="477"/>
      <c r="SYW933" s="477"/>
      <c r="SYX933" s="477"/>
      <c r="SYY933" s="477"/>
      <c r="SYZ933" s="477"/>
      <c r="SZA933" s="477"/>
      <c r="SZB933" s="477"/>
      <c r="SZC933" s="477"/>
      <c r="SZD933" s="477"/>
      <c r="SZE933" s="477"/>
      <c r="SZF933" s="477"/>
      <c r="SZG933" s="477"/>
      <c r="SZH933" s="477"/>
      <c r="SZI933" s="477"/>
      <c r="SZJ933" s="477"/>
      <c r="SZK933" s="477"/>
      <c r="SZL933" s="477"/>
      <c r="SZM933" s="477"/>
      <c r="SZN933" s="477"/>
      <c r="SZO933" s="477"/>
      <c r="SZP933" s="477"/>
      <c r="SZQ933" s="477"/>
      <c r="SZR933" s="477"/>
      <c r="SZS933" s="477"/>
      <c r="SZT933" s="477"/>
      <c r="SZU933" s="477"/>
      <c r="SZV933" s="477"/>
      <c r="SZW933" s="477"/>
      <c r="SZX933" s="477"/>
      <c r="SZY933" s="477"/>
      <c r="SZZ933" s="477"/>
      <c r="TAA933" s="477"/>
      <c r="TAB933" s="477"/>
      <c r="TAC933" s="477"/>
      <c r="TAD933" s="477"/>
      <c r="TAE933" s="477"/>
      <c r="TAF933" s="477"/>
      <c r="TAG933" s="477"/>
      <c r="TAH933" s="477"/>
      <c r="TAI933" s="477"/>
      <c r="TAJ933" s="477"/>
      <c r="TAK933" s="477"/>
      <c r="TAL933" s="477"/>
      <c r="TAM933" s="477"/>
      <c r="TAN933" s="477"/>
      <c r="TAO933" s="477"/>
      <c r="TAP933" s="477"/>
      <c r="TAQ933" s="477"/>
      <c r="TAR933" s="477"/>
      <c r="TAS933" s="477"/>
      <c r="TAT933" s="477"/>
      <c r="TAU933" s="477"/>
      <c r="TAV933" s="477"/>
      <c r="TAW933" s="477"/>
      <c r="TAX933" s="477"/>
      <c r="TAY933" s="477"/>
      <c r="TAZ933" s="477"/>
      <c r="TBA933" s="477"/>
      <c r="TBB933" s="477"/>
      <c r="TBC933" s="477"/>
      <c r="TBD933" s="477"/>
      <c r="TBE933" s="477"/>
      <c r="TBF933" s="477"/>
      <c r="TBG933" s="477"/>
      <c r="TBH933" s="477"/>
      <c r="TBI933" s="477"/>
      <c r="TBJ933" s="477"/>
      <c r="TBK933" s="477"/>
      <c r="TBL933" s="477"/>
      <c r="TBM933" s="477"/>
      <c r="TBN933" s="477"/>
      <c r="TBO933" s="477"/>
      <c r="TBP933" s="477"/>
      <c r="TBQ933" s="477"/>
      <c r="TBR933" s="477"/>
      <c r="TBS933" s="477"/>
      <c r="TBT933" s="477"/>
      <c r="TBU933" s="477"/>
      <c r="TBV933" s="477"/>
      <c r="TBW933" s="477"/>
      <c r="TBX933" s="477"/>
      <c r="TBY933" s="477"/>
      <c r="TBZ933" s="477"/>
      <c r="TCA933" s="477"/>
      <c r="TCB933" s="477"/>
      <c r="TCC933" s="477"/>
      <c r="TCD933" s="477"/>
      <c r="TCE933" s="477"/>
      <c r="TCF933" s="477"/>
      <c r="TCG933" s="477"/>
      <c r="TCH933" s="477"/>
      <c r="TCI933" s="477"/>
      <c r="TCJ933" s="477"/>
      <c r="TCK933" s="477"/>
      <c r="TCL933" s="477"/>
      <c r="TCM933" s="477"/>
      <c r="TCN933" s="477"/>
      <c r="TCO933" s="477"/>
      <c r="TCP933" s="477"/>
      <c r="TCQ933" s="477"/>
      <c r="TCR933" s="477"/>
      <c r="TCS933" s="477"/>
      <c r="TCT933" s="477"/>
      <c r="TCU933" s="477"/>
      <c r="TCV933" s="477"/>
      <c r="TCW933" s="477"/>
      <c r="TCX933" s="477"/>
      <c r="TCY933" s="477"/>
      <c r="TCZ933" s="477"/>
      <c r="TDA933" s="477"/>
      <c r="TDB933" s="477"/>
      <c r="TDC933" s="477"/>
      <c r="TDD933" s="477"/>
      <c r="TDE933" s="477"/>
      <c r="TDF933" s="477"/>
      <c r="TDG933" s="477"/>
      <c r="TDH933" s="477"/>
      <c r="TDI933" s="477"/>
      <c r="TDJ933" s="477"/>
      <c r="TDK933" s="477"/>
      <c r="TDL933" s="477"/>
      <c r="TDM933" s="477"/>
      <c r="TDN933" s="477"/>
      <c r="TDO933" s="477"/>
      <c r="TDP933" s="477"/>
      <c r="TDQ933" s="477"/>
      <c r="TDR933" s="477"/>
      <c r="TDS933" s="477"/>
      <c r="TDT933" s="477"/>
      <c r="TDU933" s="477"/>
      <c r="TDV933" s="477"/>
      <c r="TDW933" s="477"/>
      <c r="TDX933" s="477"/>
      <c r="TDY933" s="477"/>
      <c r="TDZ933" s="477"/>
      <c r="TEA933" s="477"/>
      <c r="TEB933" s="477"/>
      <c r="TEC933" s="477"/>
      <c r="TED933" s="477"/>
      <c r="TEE933" s="477"/>
      <c r="TEF933" s="477"/>
      <c r="TEG933" s="477"/>
      <c r="TEH933" s="477"/>
      <c r="TEI933" s="477"/>
      <c r="TEJ933" s="477"/>
      <c r="TEK933" s="477"/>
      <c r="TEL933" s="477"/>
      <c r="TEM933" s="477"/>
      <c r="TEN933" s="477"/>
      <c r="TEO933" s="477"/>
      <c r="TEP933" s="477"/>
      <c r="TEQ933" s="477"/>
      <c r="TER933" s="477"/>
      <c r="TES933" s="477"/>
      <c r="TET933" s="477"/>
      <c r="TEU933" s="477"/>
      <c r="TEV933" s="477"/>
      <c r="TEW933" s="477"/>
      <c r="TEX933" s="477"/>
      <c r="TEY933" s="477"/>
      <c r="TEZ933" s="477"/>
      <c r="TFA933" s="477"/>
      <c r="TFB933" s="477"/>
      <c r="TFC933" s="477"/>
      <c r="TFD933" s="477"/>
      <c r="TFE933" s="477"/>
      <c r="TFF933" s="477"/>
      <c r="TFG933" s="477"/>
      <c r="TFH933" s="477"/>
      <c r="TFI933" s="477"/>
      <c r="TFJ933" s="477"/>
      <c r="TFK933" s="477"/>
      <c r="TFL933" s="477"/>
      <c r="TFM933" s="477"/>
      <c r="TFN933" s="477"/>
      <c r="TFO933" s="477"/>
      <c r="TFP933" s="477"/>
      <c r="TFQ933" s="477"/>
      <c r="TFR933" s="477"/>
      <c r="TFS933" s="477"/>
      <c r="TFT933" s="477"/>
      <c r="TFU933" s="477"/>
      <c r="TFV933" s="477"/>
      <c r="TFW933" s="477"/>
      <c r="TFX933" s="477"/>
      <c r="TFY933" s="477"/>
      <c r="TFZ933" s="477"/>
      <c r="TGA933" s="477"/>
      <c r="TGB933" s="477"/>
      <c r="TGC933" s="477"/>
      <c r="TGD933" s="477"/>
      <c r="TGE933" s="477"/>
      <c r="TGF933" s="477"/>
      <c r="TGG933" s="477"/>
      <c r="TGH933" s="477"/>
      <c r="TGI933" s="477"/>
      <c r="TGJ933" s="477"/>
      <c r="TGK933" s="477"/>
      <c r="TGL933" s="477"/>
      <c r="TGM933" s="477"/>
      <c r="TGN933" s="477"/>
      <c r="TGO933" s="477"/>
      <c r="TGP933" s="477"/>
      <c r="TGQ933" s="477"/>
      <c r="TGR933" s="477"/>
      <c r="TGS933" s="477"/>
      <c r="TGT933" s="477"/>
      <c r="TGU933" s="477"/>
      <c r="TGV933" s="477"/>
      <c r="TGW933" s="477"/>
      <c r="TGX933" s="477"/>
      <c r="TGY933" s="477"/>
      <c r="TGZ933" s="477"/>
      <c r="THA933" s="477"/>
      <c r="THB933" s="477"/>
      <c r="THC933" s="477"/>
      <c r="THD933" s="477"/>
      <c r="THE933" s="477"/>
      <c r="THF933" s="477"/>
      <c r="THG933" s="477"/>
      <c r="THH933" s="477"/>
      <c r="THI933" s="477"/>
      <c r="THJ933" s="477"/>
      <c r="THK933" s="477"/>
      <c r="THL933" s="477"/>
      <c r="THM933" s="477"/>
      <c r="THN933" s="477"/>
      <c r="THO933" s="477"/>
      <c r="THP933" s="477"/>
      <c r="THQ933" s="477"/>
      <c r="THR933" s="477"/>
      <c r="THS933" s="477"/>
      <c r="THT933" s="477"/>
      <c r="THU933" s="477"/>
      <c r="THV933" s="477"/>
      <c r="THW933" s="477"/>
      <c r="THX933" s="477"/>
      <c r="THY933" s="477"/>
      <c r="THZ933" s="477"/>
      <c r="TIA933" s="477"/>
      <c r="TIB933" s="477"/>
      <c r="TIC933" s="477"/>
      <c r="TID933" s="477"/>
      <c r="TIE933" s="477"/>
      <c r="TIF933" s="477"/>
      <c r="TIG933" s="477"/>
      <c r="TIH933" s="477"/>
      <c r="TII933" s="477"/>
      <c r="TIJ933" s="477"/>
      <c r="TIK933" s="477"/>
      <c r="TIL933" s="477"/>
      <c r="TIM933" s="477"/>
      <c r="TIN933" s="477"/>
      <c r="TIO933" s="477"/>
      <c r="TIP933" s="477"/>
      <c r="TIQ933" s="477"/>
      <c r="TIR933" s="477"/>
      <c r="TIS933" s="477"/>
      <c r="TIT933" s="477"/>
      <c r="TIU933" s="477"/>
      <c r="TIV933" s="477"/>
      <c r="TIW933" s="477"/>
      <c r="TIX933" s="477"/>
      <c r="TIY933" s="477"/>
      <c r="TIZ933" s="477"/>
      <c r="TJA933" s="477"/>
      <c r="TJB933" s="477"/>
      <c r="TJC933" s="477"/>
      <c r="TJD933" s="477"/>
      <c r="TJE933" s="477"/>
      <c r="TJF933" s="477"/>
      <c r="TJG933" s="477"/>
      <c r="TJH933" s="477"/>
      <c r="TJI933" s="477"/>
      <c r="TJJ933" s="477"/>
      <c r="TJK933" s="477"/>
      <c r="TJL933" s="477"/>
      <c r="TJM933" s="477"/>
      <c r="TJN933" s="477"/>
      <c r="TJO933" s="477"/>
      <c r="TJP933" s="477"/>
      <c r="TJQ933" s="477"/>
      <c r="TJR933" s="477"/>
      <c r="TJS933" s="477"/>
      <c r="TJT933" s="477"/>
      <c r="TJU933" s="477"/>
      <c r="TJV933" s="477"/>
      <c r="TJW933" s="477"/>
      <c r="TJX933" s="477"/>
      <c r="TJY933" s="477"/>
      <c r="TJZ933" s="477"/>
      <c r="TKA933" s="477"/>
      <c r="TKB933" s="477"/>
      <c r="TKC933" s="477"/>
      <c r="TKD933" s="477"/>
      <c r="TKE933" s="477"/>
      <c r="TKF933" s="477"/>
      <c r="TKG933" s="477"/>
      <c r="TKH933" s="477"/>
      <c r="TKI933" s="477"/>
      <c r="TKJ933" s="477"/>
      <c r="TKK933" s="477"/>
      <c r="TKL933" s="477"/>
      <c r="TKM933" s="477"/>
      <c r="TKN933" s="477"/>
      <c r="TKO933" s="477"/>
      <c r="TKP933" s="477"/>
      <c r="TKQ933" s="477"/>
      <c r="TKR933" s="477"/>
      <c r="TKS933" s="477"/>
      <c r="TKT933" s="477"/>
      <c r="TKU933" s="477"/>
      <c r="TKV933" s="477"/>
      <c r="TKW933" s="477"/>
      <c r="TKX933" s="477"/>
      <c r="TKY933" s="477"/>
      <c r="TKZ933" s="477"/>
      <c r="TLA933" s="477"/>
      <c r="TLB933" s="477"/>
      <c r="TLC933" s="477"/>
      <c r="TLD933" s="477"/>
      <c r="TLE933" s="477"/>
      <c r="TLF933" s="477"/>
      <c r="TLG933" s="477"/>
      <c r="TLH933" s="477"/>
      <c r="TLI933" s="477"/>
      <c r="TLJ933" s="477"/>
      <c r="TLK933" s="477"/>
      <c r="TLL933" s="477"/>
      <c r="TLM933" s="477"/>
      <c r="TLN933" s="477"/>
      <c r="TLO933" s="477"/>
      <c r="TLP933" s="477"/>
      <c r="TLQ933" s="477"/>
      <c r="TLR933" s="477"/>
      <c r="TLS933" s="477"/>
      <c r="TLT933" s="477"/>
      <c r="TLU933" s="477"/>
      <c r="TLV933" s="477"/>
      <c r="TLW933" s="477"/>
      <c r="TLX933" s="477"/>
      <c r="TLY933" s="477"/>
      <c r="TLZ933" s="477"/>
      <c r="TMA933" s="477"/>
      <c r="TMB933" s="477"/>
      <c r="TMC933" s="477"/>
      <c r="TMD933" s="477"/>
      <c r="TME933" s="477"/>
      <c r="TMF933" s="477"/>
      <c r="TMG933" s="477"/>
      <c r="TMH933" s="477"/>
      <c r="TMI933" s="477"/>
      <c r="TMJ933" s="477"/>
      <c r="TMK933" s="477"/>
      <c r="TML933" s="477"/>
      <c r="TMM933" s="477"/>
      <c r="TMN933" s="477"/>
      <c r="TMO933" s="477"/>
      <c r="TMP933" s="477"/>
      <c r="TMQ933" s="477"/>
      <c r="TMR933" s="477"/>
      <c r="TMS933" s="477"/>
      <c r="TMT933" s="477"/>
      <c r="TMU933" s="477"/>
      <c r="TMV933" s="477"/>
      <c r="TMW933" s="477"/>
      <c r="TMX933" s="477"/>
      <c r="TMY933" s="477"/>
      <c r="TMZ933" s="477"/>
      <c r="TNA933" s="477"/>
      <c r="TNB933" s="477"/>
      <c r="TNC933" s="477"/>
      <c r="TND933" s="477"/>
      <c r="TNE933" s="477"/>
      <c r="TNF933" s="477"/>
      <c r="TNG933" s="477"/>
      <c r="TNH933" s="477"/>
      <c r="TNI933" s="477"/>
      <c r="TNJ933" s="477"/>
      <c r="TNK933" s="477"/>
      <c r="TNL933" s="477"/>
      <c r="TNM933" s="477"/>
      <c r="TNN933" s="477"/>
      <c r="TNO933" s="477"/>
      <c r="TNP933" s="477"/>
      <c r="TNQ933" s="477"/>
      <c r="TNR933" s="477"/>
      <c r="TNS933" s="477"/>
      <c r="TNT933" s="477"/>
      <c r="TNU933" s="477"/>
      <c r="TNV933" s="477"/>
      <c r="TNW933" s="477"/>
      <c r="TNX933" s="477"/>
      <c r="TNY933" s="477"/>
      <c r="TNZ933" s="477"/>
      <c r="TOA933" s="477"/>
      <c r="TOB933" s="477"/>
      <c r="TOC933" s="477"/>
      <c r="TOD933" s="477"/>
      <c r="TOE933" s="477"/>
      <c r="TOF933" s="477"/>
      <c r="TOG933" s="477"/>
      <c r="TOH933" s="477"/>
      <c r="TOI933" s="477"/>
      <c r="TOJ933" s="477"/>
      <c r="TOK933" s="477"/>
      <c r="TOL933" s="477"/>
      <c r="TOM933" s="477"/>
      <c r="TON933" s="477"/>
      <c r="TOO933" s="477"/>
      <c r="TOP933" s="477"/>
      <c r="TOQ933" s="477"/>
      <c r="TOR933" s="477"/>
      <c r="TOS933" s="477"/>
      <c r="TOT933" s="477"/>
      <c r="TOU933" s="477"/>
      <c r="TOV933" s="477"/>
      <c r="TOW933" s="477"/>
      <c r="TOX933" s="477"/>
      <c r="TOY933" s="477"/>
      <c r="TOZ933" s="477"/>
      <c r="TPA933" s="477"/>
      <c r="TPB933" s="477"/>
      <c r="TPC933" s="477"/>
      <c r="TPD933" s="477"/>
      <c r="TPE933" s="477"/>
      <c r="TPF933" s="477"/>
      <c r="TPG933" s="477"/>
      <c r="TPH933" s="477"/>
      <c r="TPI933" s="477"/>
      <c r="TPJ933" s="477"/>
      <c r="TPK933" s="477"/>
      <c r="TPL933" s="477"/>
      <c r="TPM933" s="477"/>
      <c r="TPN933" s="477"/>
      <c r="TPO933" s="477"/>
      <c r="TPP933" s="477"/>
      <c r="TPQ933" s="477"/>
      <c r="TPR933" s="477"/>
      <c r="TPS933" s="477"/>
      <c r="TPT933" s="477"/>
      <c r="TPU933" s="477"/>
      <c r="TPV933" s="477"/>
      <c r="TPW933" s="477"/>
      <c r="TPX933" s="477"/>
      <c r="TPY933" s="477"/>
      <c r="TPZ933" s="477"/>
      <c r="TQA933" s="477"/>
      <c r="TQB933" s="477"/>
      <c r="TQC933" s="477"/>
      <c r="TQD933" s="477"/>
      <c r="TQE933" s="477"/>
      <c r="TQF933" s="477"/>
      <c r="TQG933" s="477"/>
      <c r="TQH933" s="477"/>
      <c r="TQI933" s="477"/>
      <c r="TQJ933" s="477"/>
      <c r="TQK933" s="477"/>
      <c r="TQL933" s="477"/>
      <c r="TQM933" s="477"/>
      <c r="TQN933" s="477"/>
      <c r="TQO933" s="477"/>
      <c r="TQP933" s="477"/>
      <c r="TQQ933" s="477"/>
      <c r="TQR933" s="477"/>
      <c r="TQS933" s="477"/>
      <c r="TQT933" s="477"/>
      <c r="TQU933" s="477"/>
      <c r="TQV933" s="477"/>
      <c r="TQW933" s="477"/>
      <c r="TQX933" s="477"/>
      <c r="TQY933" s="477"/>
      <c r="TQZ933" s="477"/>
      <c r="TRA933" s="477"/>
      <c r="TRB933" s="477"/>
      <c r="TRC933" s="477"/>
      <c r="TRD933" s="477"/>
      <c r="TRE933" s="477"/>
      <c r="TRF933" s="477"/>
      <c r="TRG933" s="477"/>
      <c r="TRH933" s="477"/>
      <c r="TRI933" s="477"/>
      <c r="TRJ933" s="477"/>
      <c r="TRK933" s="477"/>
      <c r="TRL933" s="477"/>
      <c r="TRM933" s="477"/>
      <c r="TRN933" s="477"/>
      <c r="TRO933" s="477"/>
      <c r="TRP933" s="477"/>
      <c r="TRQ933" s="477"/>
      <c r="TRR933" s="477"/>
      <c r="TRS933" s="477"/>
      <c r="TRT933" s="477"/>
      <c r="TRU933" s="477"/>
      <c r="TRV933" s="477"/>
      <c r="TRW933" s="477"/>
      <c r="TRX933" s="477"/>
      <c r="TRY933" s="477"/>
      <c r="TRZ933" s="477"/>
      <c r="TSA933" s="477"/>
      <c r="TSB933" s="477"/>
      <c r="TSC933" s="477"/>
      <c r="TSD933" s="477"/>
      <c r="TSE933" s="477"/>
      <c r="TSF933" s="477"/>
      <c r="TSG933" s="477"/>
      <c r="TSH933" s="477"/>
      <c r="TSI933" s="477"/>
      <c r="TSJ933" s="477"/>
      <c r="TSK933" s="477"/>
      <c r="TSL933" s="477"/>
      <c r="TSM933" s="477"/>
      <c r="TSN933" s="477"/>
      <c r="TSO933" s="477"/>
      <c r="TSP933" s="477"/>
      <c r="TSQ933" s="477"/>
      <c r="TSR933" s="477"/>
      <c r="TSS933" s="477"/>
      <c r="TST933" s="477"/>
      <c r="TSU933" s="477"/>
      <c r="TSV933" s="477"/>
      <c r="TSW933" s="477"/>
      <c r="TSX933" s="477"/>
      <c r="TSY933" s="477"/>
      <c r="TSZ933" s="477"/>
      <c r="TTA933" s="477"/>
      <c r="TTB933" s="477"/>
      <c r="TTC933" s="477"/>
      <c r="TTD933" s="477"/>
      <c r="TTE933" s="477"/>
      <c r="TTF933" s="477"/>
      <c r="TTG933" s="477"/>
      <c r="TTH933" s="477"/>
      <c r="TTI933" s="477"/>
      <c r="TTJ933" s="477"/>
      <c r="TTK933" s="477"/>
      <c r="TTL933" s="477"/>
      <c r="TTM933" s="477"/>
      <c r="TTN933" s="477"/>
      <c r="TTO933" s="477"/>
      <c r="TTP933" s="477"/>
      <c r="TTQ933" s="477"/>
      <c r="TTR933" s="477"/>
      <c r="TTS933" s="477"/>
      <c r="TTT933" s="477"/>
      <c r="TTU933" s="477"/>
      <c r="TTV933" s="477"/>
      <c r="TTW933" s="477"/>
      <c r="TTX933" s="477"/>
      <c r="TTY933" s="477"/>
      <c r="TTZ933" s="477"/>
      <c r="TUA933" s="477"/>
      <c r="TUB933" s="477"/>
      <c r="TUC933" s="477"/>
      <c r="TUD933" s="477"/>
      <c r="TUE933" s="477"/>
      <c r="TUF933" s="477"/>
      <c r="TUG933" s="477"/>
      <c r="TUH933" s="477"/>
      <c r="TUI933" s="477"/>
      <c r="TUJ933" s="477"/>
      <c r="TUK933" s="477"/>
      <c r="TUL933" s="477"/>
      <c r="TUM933" s="477"/>
      <c r="TUN933" s="477"/>
      <c r="TUO933" s="477"/>
      <c r="TUP933" s="477"/>
      <c r="TUQ933" s="477"/>
      <c r="TUR933" s="477"/>
      <c r="TUS933" s="477"/>
      <c r="TUT933" s="477"/>
      <c r="TUU933" s="477"/>
      <c r="TUV933" s="477"/>
      <c r="TUW933" s="477"/>
      <c r="TUX933" s="477"/>
      <c r="TUY933" s="477"/>
      <c r="TUZ933" s="477"/>
      <c r="TVA933" s="477"/>
      <c r="TVB933" s="477"/>
      <c r="TVC933" s="477"/>
      <c r="TVD933" s="477"/>
      <c r="TVE933" s="477"/>
      <c r="TVF933" s="477"/>
      <c r="TVG933" s="477"/>
      <c r="TVH933" s="477"/>
      <c r="TVI933" s="477"/>
      <c r="TVJ933" s="477"/>
      <c r="TVK933" s="477"/>
      <c r="TVL933" s="477"/>
      <c r="TVM933" s="477"/>
      <c r="TVN933" s="477"/>
      <c r="TVO933" s="477"/>
      <c r="TVP933" s="477"/>
      <c r="TVQ933" s="477"/>
      <c r="TVR933" s="477"/>
      <c r="TVS933" s="477"/>
      <c r="TVT933" s="477"/>
      <c r="TVU933" s="477"/>
      <c r="TVV933" s="477"/>
      <c r="TVW933" s="477"/>
      <c r="TVX933" s="477"/>
      <c r="TVY933" s="477"/>
      <c r="TVZ933" s="477"/>
      <c r="TWA933" s="477"/>
      <c r="TWB933" s="477"/>
      <c r="TWC933" s="477"/>
      <c r="TWD933" s="477"/>
      <c r="TWE933" s="477"/>
      <c r="TWF933" s="477"/>
      <c r="TWG933" s="477"/>
      <c r="TWH933" s="477"/>
      <c r="TWI933" s="477"/>
      <c r="TWJ933" s="477"/>
      <c r="TWK933" s="477"/>
      <c r="TWL933" s="477"/>
      <c r="TWM933" s="477"/>
      <c r="TWN933" s="477"/>
      <c r="TWO933" s="477"/>
      <c r="TWP933" s="477"/>
      <c r="TWQ933" s="477"/>
      <c r="TWR933" s="477"/>
      <c r="TWS933" s="477"/>
      <c r="TWT933" s="477"/>
      <c r="TWU933" s="477"/>
      <c r="TWV933" s="477"/>
      <c r="TWW933" s="477"/>
      <c r="TWX933" s="477"/>
      <c r="TWY933" s="477"/>
      <c r="TWZ933" s="477"/>
      <c r="TXA933" s="477"/>
      <c r="TXB933" s="477"/>
      <c r="TXC933" s="477"/>
      <c r="TXD933" s="477"/>
      <c r="TXE933" s="477"/>
      <c r="TXF933" s="477"/>
      <c r="TXG933" s="477"/>
      <c r="TXH933" s="477"/>
      <c r="TXI933" s="477"/>
      <c r="TXJ933" s="477"/>
      <c r="TXK933" s="477"/>
      <c r="TXL933" s="477"/>
      <c r="TXM933" s="477"/>
      <c r="TXN933" s="477"/>
      <c r="TXO933" s="477"/>
      <c r="TXP933" s="477"/>
      <c r="TXQ933" s="477"/>
      <c r="TXR933" s="477"/>
      <c r="TXS933" s="477"/>
      <c r="TXT933" s="477"/>
      <c r="TXU933" s="477"/>
      <c r="TXV933" s="477"/>
      <c r="TXW933" s="477"/>
      <c r="TXX933" s="477"/>
      <c r="TXY933" s="477"/>
      <c r="TXZ933" s="477"/>
      <c r="TYA933" s="477"/>
      <c r="TYB933" s="477"/>
      <c r="TYC933" s="477"/>
      <c r="TYD933" s="477"/>
      <c r="TYE933" s="477"/>
      <c r="TYF933" s="477"/>
      <c r="TYG933" s="477"/>
      <c r="TYH933" s="477"/>
      <c r="TYI933" s="477"/>
      <c r="TYJ933" s="477"/>
      <c r="TYK933" s="477"/>
      <c r="TYL933" s="477"/>
      <c r="TYM933" s="477"/>
      <c r="TYN933" s="477"/>
      <c r="TYO933" s="477"/>
      <c r="TYP933" s="477"/>
      <c r="TYQ933" s="477"/>
      <c r="TYR933" s="477"/>
      <c r="TYS933" s="477"/>
      <c r="TYT933" s="477"/>
      <c r="TYU933" s="477"/>
      <c r="TYV933" s="477"/>
      <c r="TYW933" s="477"/>
      <c r="TYX933" s="477"/>
      <c r="TYY933" s="477"/>
      <c r="TYZ933" s="477"/>
      <c r="TZA933" s="477"/>
      <c r="TZB933" s="477"/>
      <c r="TZC933" s="477"/>
      <c r="TZD933" s="477"/>
      <c r="TZE933" s="477"/>
      <c r="TZF933" s="477"/>
      <c r="TZG933" s="477"/>
      <c r="TZH933" s="477"/>
      <c r="TZI933" s="477"/>
      <c r="TZJ933" s="477"/>
      <c r="TZK933" s="477"/>
      <c r="TZL933" s="477"/>
      <c r="TZM933" s="477"/>
      <c r="TZN933" s="477"/>
      <c r="TZO933" s="477"/>
      <c r="TZP933" s="477"/>
      <c r="TZQ933" s="477"/>
      <c r="TZR933" s="477"/>
      <c r="TZS933" s="477"/>
      <c r="TZT933" s="477"/>
      <c r="TZU933" s="477"/>
      <c r="TZV933" s="477"/>
      <c r="TZW933" s="477"/>
      <c r="TZX933" s="477"/>
      <c r="TZY933" s="477"/>
      <c r="TZZ933" s="477"/>
      <c r="UAA933" s="477"/>
      <c r="UAB933" s="477"/>
      <c r="UAC933" s="477"/>
      <c r="UAD933" s="477"/>
      <c r="UAE933" s="477"/>
      <c r="UAF933" s="477"/>
      <c r="UAG933" s="477"/>
      <c r="UAH933" s="477"/>
      <c r="UAI933" s="477"/>
      <c r="UAJ933" s="477"/>
      <c r="UAK933" s="477"/>
      <c r="UAL933" s="477"/>
      <c r="UAM933" s="477"/>
      <c r="UAN933" s="477"/>
      <c r="UAO933" s="477"/>
      <c r="UAP933" s="477"/>
      <c r="UAQ933" s="477"/>
      <c r="UAR933" s="477"/>
      <c r="UAS933" s="477"/>
      <c r="UAT933" s="477"/>
      <c r="UAU933" s="477"/>
      <c r="UAV933" s="477"/>
      <c r="UAW933" s="477"/>
      <c r="UAX933" s="477"/>
      <c r="UAY933" s="477"/>
      <c r="UAZ933" s="477"/>
      <c r="UBA933" s="477"/>
      <c r="UBB933" s="477"/>
      <c r="UBC933" s="477"/>
      <c r="UBD933" s="477"/>
      <c r="UBE933" s="477"/>
      <c r="UBF933" s="477"/>
      <c r="UBG933" s="477"/>
      <c r="UBH933" s="477"/>
      <c r="UBI933" s="477"/>
      <c r="UBJ933" s="477"/>
      <c r="UBK933" s="477"/>
      <c r="UBL933" s="477"/>
      <c r="UBM933" s="477"/>
      <c r="UBN933" s="477"/>
      <c r="UBO933" s="477"/>
      <c r="UBP933" s="477"/>
      <c r="UBQ933" s="477"/>
      <c r="UBR933" s="477"/>
      <c r="UBS933" s="477"/>
      <c r="UBT933" s="477"/>
      <c r="UBU933" s="477"/>
      <c r="UBV933" s="477"/>
      <c r="UBW933" s="477"/>
      <c r="UBX933" s="477"/>
      <c r="UBY933" s="477"/>
      <c r="UBZ933" s="477"/>
      <c r="UCA933" s="477"/>
      <c r="UCB933" s="477"/>
      <c r="UCC933" s="477"/>
      <c r="UCD933" s="477"/>
      <c r="UCE933" s="477"/>
      <c r="UCF933" s="477"/>
      <c r="UCG933" s="477"/>
      <c r="UCH933" s="477"/>
      <c r="UCI933" s="477"/>
      <c r="UCJ933" s="477"/>
      <c r="UCK933" s="477"/>
      <c r="UCL933" s="477"/>
      <c r="UCM933" s="477"/>
      <c r="UCN933" s="477"/>
      <c r="UCO933" s="477"/>
      <c r="UCP933" s="477"/>
      <c r="UCQ933" s="477"/>
      <c r="UCR933" s="477"/>
      <c r="UCS933" s="477"/>
      <c r="UCT933" s="477"/>
      <c r="UCU933" s="477"/>
      <c r="UCV933" s="477"/>
      <c r="UCW933" s="477"/>
      <c r="UCX933" s="477"/>
      <c r="UCY933" s="477"/>
      <c r="UCZ933" s="477"/>
      <c r="UDA933" s="477"/>
      <c r="UDB933" s="477"/>
      <c r="UDC933" s="477"/>
      <c r="UDD933" s="477"/>
      <c r="UDE933" s="477"/>
      <c r="UDF933" s="477"/>
      <c r="UDG933" s="477"/>
      <c r="UDH933" s="477"/>
      <c r="UDI933" s="477"/>
      <c r="UDJ933" s="477"/>
      <c r="UDK933" s="477"/>
      <c r="UDL933" s="477"/>
      <c r="UDM933" s="477"/>
      <c r="UDN933" s="477"/>
      <c r="UDO933" s="477"/>
      <c r="UDP933" s="477"/>
      <c r="UDQ933" s="477"/>
      <c r="UDR933" s="477"/>
      <c r="UDS933" s="477"/>
      <c r="UDT933" s="477"/>
      <c r="UDU933" s="477"/>
      <c r="UDV933" s="477"/>
      <c r="UDW933" s="477"/>
      <c r="UDX933" s="477"/>
      <c r="UDY933" s="477"/>
      <c r="UDZ933" s="477"/>
      <c r="UEA933" s="477"/>
      <c r="UEB933" s="477"/>
      <c r="UEC933" s="477"/>
      <c r="UED933" s="477"/>
      <c r="UEE933" s="477"/>
      <c r="UEF933" s="477"/>
      <c r="UEG933" s="477"/>
      <c r="UEH933" s="477"/>
      <c r="UEI933" s="477"/>
      <c r="UEJ933" s="477"/>
      <c r="UEK933" s="477"/>
      <c r="UEL933" s="477"/>
      <c r="UEM933" s="477"/>
      <c r="UEN933" s="477"/>
      <c r="UEO933" s="477"/>
      <c r="UEP933" s="477"/>
      <c r="UEQ933" s="477"/>
      <c r="UER933" s="477"/>
      <c r="UES933" s="477"/>
      <c r="UET933" s="477"/>
      <c r="UEU933" s="477"/>
      <c r="UEV933" s="477"/>
      <c r="UEW933" s="477"/>
      <c r="UEX933" s="477"/>
      <c r="UEY933" s="477"/>
      <c r="UEZ933" s="477"/>
      <c r="UFA933" s="477"/>
      <c r="UFB933" s="477"/>
      <c r="UFC933" s="477"/>
      <c r="UFD933" s="477"/>
      <c r="UFE933" s="477"/>
      <c r="UFF933" s="477"/>
      <c r="UFG933" s="477"/>
      <c r="UFH933" s="477"/>
      <c r="UFI933" s="477"/>
      <c r="UFJ933" s="477"/>
      <c r="UFK933" s="477"/>
      <c r="UFL933" s="477"/>
      <c r="UFM933" s="477"/>
      <c r="UFN933" s="477"/>
      <c r="UFO933" s="477"/>
      <c r="UFP933" s="477"/>
      <c r="UFQ933" s="477"/>
      <c r="UFR933" s="477"/>
      <c r="UFS933" s="477"/>
      <c r="UFT933" s="477"/>
      <c r="UFU933" s="477"/>
      <c r="UFV933" s="477"/>
      <c r="UFW933" s="477"/>
      <c r="UFX933" s="477"/>
      <c r="UFY933" s="477"/>
      <c r="UFZ933" s="477"/>
      <c r="UGA933" s="477"/>
      <c r="UGB933" s="477"/>
      <c r="UGC933" s="477"/>
      <c r="UGD933" s="477"/>
      <c r="UGE933" s="477"/>
      <c r="UGF933" s="477"/>
      <c r="UGG933" s="477"/>
      <c r="UGH933" s="477"/>
      <c r="UGI933" s="477"/>
      <c r="UGJ933" s="477"/>
      <c r="UGK933" s="477"/>
      <c r="UGL933" s="477"/>
      <c r="UGM933" s="477"/>
      <c r="UGN933" s="477"/>
      <c r="UGO933" s="477"/>
      <c r="UGP933" s="477"/>
      <c r="UGQ933" s="477"/>
      <c r="UGR933" s="477"/>
      <c r="UGS933" s="477"/>
      <c r="UGT933" s="477"/>
      <c r="UGU933" s="477"/>
      <c r="UGV933" s="477"/>
      <c r="UGW933" s="477"/>
      <c r="UGX933" s="477"/>
      <c r="UGY933" s="477"/>
      <c r="UGZ933" s="477"/>
      <c r="UHA933" s="477"/>
      <c r="UHB933" s="477"/>
      <c r="UHC933" s="477"/>
      <c r="UHD933" s="477"/>
      <c r="UHE933" s="477"/>
      <c r="UHF933" s="477"/>
      <c r="UHG933" s="477"/>
      <c r="UHH933" s="477"/>
      <c r="UHI933" s="477"/>
      <c r="UHJ933" s="477"/>
      <c r="UHK933" s="477"/>
      <c r="UHL933" s="477"/>
      <c r="UHM933" s="477"/>
      <c r="UHN933" s="477"/>
      <c r="UHO933" s="477"/>
      <c r="UHP933" s="477"/>
      <c r="UHQ933" s="477"/>
      <c r="UHR933" s="477"/>
      <c r="UHS933" s="477"/>
      <c r="UHT933" s="477"/>
      <c r="UHU933" s="477"/>
      <c r="UHV933" s="477"/>
      <c r="UHW933" s="477"/>
      <c r="UHX933" s="477"/>
      <c r="UHY933" s="477"/>
      <c r="UHZ933" s="477"/>
      <c r="UIA933" s="477"/>
      <c r="UIB933" s="477"/>
      <c r="UIC933" s="477"/>
      <c r="UID933" s="477"/>
      <c r="UIE933" s="477"/>
      <c r="UIF933" s="477"/>
      <c r="UIG933" s="477"/>
      <c r="UIH933" s="477"/>
      <c r="UII933" s="477"/>
      <c r="UIJ933" s="477"/>
      <c r="UIK933" s="477"/>
      <c r="UIL933" s="477"/>
      <c r="UIM933" s="477"/>
      <c r="UIN933" s="477"/>
      <c r="UIO933" s="477"/>
      <c r="UIP933" s="477"/>
      <c r="UIQ933" s="477"/>
      <c r="UIR933" s="477"/>
      <c r="UIS933" s="477"/>
      <c r="UIT933" s="477"/>
      <c r="UIU933" s="477"/>
      <c r="UIV933" s="477"/>
      <c r="UIW933" s="477"/>
      <c r="UIX933" s="477"/>
      <c r="UIY933" s="477"/>
      <c r="UIZ933" s="477"/>
      <c r="UJA933" s="477"/>
      <c r="UJB933" s="477"/>
      <c r="UJC933" s="477"/>
      <c r="UJD933" s="477"/>
      <c r="UJE933" s="477"/>
      <c r="UJF933" s="477"/>
      <c r="UJG933" s="477"/>
      <c r="UJH933" s="477"/>
      <c r="UJI933" s="477"/>
      <c r="UJJ933" s="477"/>
      <c r="UJK933" s="477"/>
      <c r="UJL933" s="477"/>
      <c r="UJM933" s="477"/>
      <c r="UJN933" s="477"/>
      <c r="UJO933" s="477"/>
      <c r="UJP933" s="477"/>
      <c r="UJQ933" s="477"/>
      <c r="UJR933" s="477"/>
      <c r="UJS933" s="477"/>
      <c r="UJT933" s="477"/>
      <c r="UJU933" s="477"/>
      <c r="UJV933" s="477"/>
      <c r="UJW933" s="477"/>
      <c r="UJX933" s="477"/>
      <c r="UJY933" s="477"/>
      <c r="UJZ933" s="477"/>
      <c r="UKA933" s="477"/>
      <c r="UKB933" s="477"/>
      <c r="UKC933" s="477"/>
      <c r="UKD933" s="477"/>
      <c r="UKE933" s="477"/>
      <c r="UKF933" s="477"/>
      <c r="UKG933" s="477"/>
      <c r="UKH933" s="477"/>
      <c r="UKI933" s="477"/>
      <c r="UKJ933" s="477"/>
      <c r="UKK933" s="477"/>
      <c r="UKL933" s="477"/>
      <c r="UKM933" s="477"/>
      <c r="UKN933" s="477"/>
      <c r="UKO933" s="477"/>
      <c r="UKP933" s="477"/>
      <c r="UKQ933" s="477"/>
      <c r="UKR933" s="477"/>
      <c r="UKS933" s="477"/>
      <c r="UKT933" s="477"/>
      <c r="UKU933" s="477"/>
      <c r="UKV933" s="477"/>
      <c r="UKW933" s="477"/>
      <c r="UKX933" s="477"/>
      <c r="UKY933" s="477"/>
      <c r="UKZ933" s="477"/>
      <c r="ULA933" s="477"/>
      <c r="ULB933" s="477"/>
      <c r="ULC933" s="477"/>
      <c r="ULD933" s="477"/>
      <c r="ULE933" s="477"/>
      <c r="ULF933" s="477"/>
      <c r="ULG933" s="477"/>
      <c r="ULH933" s="477"/>
      <c r="ULI933" s="477"/>
      <c r="ULJ933" s="477"/>
      <c r="ULK933" s="477"/>
      <c r="ULL933" s="477"/>
      <c r="ULM933" s="477"/>
      <c r="ULN933" s="477"/>
      <c r="ULO933" s="477"/>
      <c r="ULP933" s="477"/>
      <c r="ULQ933" s="477"/>
      <c r="ULR933" s="477"/>
      <c r="ULS933" s="477"/>
      <c r="ULT933" s="477"/>
      <c r="ULU933" s="477"/>
      <c r="ULV933" s="477"/>
      <c r="ULW933" s="477"/>
      <c r="ULX933" s="477"/>
      <c r="ULY933" s="477"/>
      <c r="ULZ933" s="477"/>
      <c r="UMA933" s="477"/>
      <c r="UMB933" s="477"/>
      <c r="UMC933" s="477"/>
      <c r="UMD933" s="477"/>
      <c r="UME933" s="477"/>
      <c r="UMF933" s="477"/>
      <c r="UMG933" s="477"/>
      <c r="UMH933" s="477"/>
      <c r="UMI933" s="477"/>
      <c r="UMJ933" s="477"/>
      <c r="UMK933" s="477"/>
      <c r="UML933" s="477"/>
      <c r="UMM933" s="477"/>
      <c r="UMN933" s="477"/>
      <c r="UMO933" s="477"/>
      <c r="UMP933" s="477"/>
      <c r="UMQ933" s="477"/>
      <c r="UMR933" s="477"/>
      <c r="UMS933" s="477"/>
      <c r="UMT933" s="477"/>
      <c r="UMU933" s="477"/>
      <c r="UMV933" s="477"/>
      <c r="UMW933" s="477"/>
      <c r="UMX933" s="477"/>
      <c r="UMY933" s="477"/>
      <c r="UMZ933" s="477"/>
      <c r="UNA933" s="477"/>
      <c r="UNB933" s="477"/>
      <c r="UNC933" s="477"/>
      <c r="UND933" s="477"/>
      <c r="UNE933" s="477"/>
      <c r="UNF933" s="477"/>
      <c r="UNG933" s="477"/>
      <c r="UNH933" s="477"/>
      <c r="UNI933" s="477"/>
      <c r="UNJ933" s="477"/>
      <c r="UNK933" s="477"/>
      <c r="UNL933" s="477"/>
      <c r="UNM933" s="477"/>
      <c r="UNN933" s="477"/>
      <c r="UNO933" s="477"/>
      <c r="UNP933" s="477"/>
      <c r="UNQ933" s="477"/>
      <c r="UNR933" s="477"/>
      <c r="UNS933" s="477"/>
      <c r="UNT933" s="477"/>
      <c r="UNU933" s="477"/>
      <c r="UNV933" s="477"/>
      <c r="UNW933" s="477"/>
      <c r="UNX933" s="477"/>
      <c r="UNY933" s="477"/>
      <c r="UNZ933" s="477"/>
      <c r="UOA933" s="477"/>
      <c r="UOB933" s="477"/>
      <c r="UOC933" s="477"/>
      <c r="UOD933" s="477"/>
      <c r="UOE933" s="477"/>
      <c r="UOF933" s="477"/>
      <c r="UOG933" s="477"/>
      <c r="UOH933" s="477"/>
      <c r="UOI933" s="477"/>
      <c r="UOJ933" s="477"/>
      <c r="UOK933" s="477"/>
      <c r="UOL933" s="477"/>
      <c r="UOM933" s="477"/>
      <c r="UON933" s="477"/>
      <c r="UOO933" s="477"/>
      <c r="UOP933" s="477"/>
      <c r="UOQ933" s="477"/>
      <c r="UOR933" s="477"/>
      <c r="UOS933" s="477"/>
      <c r="UOT933" s="477"/>
      <c r="UOU933" s="477"/>
      <c r="UOV933" s="477"/>
      <c r="UOW933" s="477"/>
      <c r="UOX933" s="477"/>
      <c r="UOY933" s="477"/>
      <c r="UOZ933" s="477"/>
      <c r="UPA933" s="477"/>
      <c r="UPB933" s="477"/>
      <c r="UPC933" s="477"/>
      <c r="UPD933" s="477"/>
      <c r="UPE933" s="477"/>
      <c r="UPF933" s="477"/>
      <c r="UPG933" s="477"/>
      <c r="UPH933" s="477"/>
      <c r="UPI933" s="477"/>
      <c r="UPJ933" s="477"/>
      <c r="UPK933" s="477"/>
      <c r="UPL933" s="477"/>
      <c r="UPM933" s="477"/>
      <c r="UPN933" s="477"/>
      <c r="UPO933" s="477"/>
      <c r="UPP933" s="477"/>
      <c r="UPQ933" s="477"/>
      <c r="UPR933" s="477"/>
      <c r="UPS933" s="477"/>
      <c r="UPT933" s="477"/>
      <c r="UPU933" s="477"/>
      <c r="UPV933" s="477"/>
      <c r="UPW933" s="477"/>
      <c r="UPX933" s="477"/>
      <c r="UPY933" s="477"/>
      <c r="UPZ933" s="477"/>
      <c r="UQA933" s="477"/>
      <c r="UQB933" s="477"/>
      <c r="UQC933" s="477"/>
      <c r="UQD933" s="477"/>
      <c r="UQE933" s="477"/>
      <c r="UQF933" s="477"/>
      <c r="UQG933" s="477"/>
      <c r="UQH933" s="477"/>
      <c r="UQI933" s="477"/>
      <c r="UQJ933" s="477"/>
      <c r="UQK933" s="477"/>
      <c r="UQL933" s="477"/>
      <c r="UQM933" s="477"/>
      <c r="UQN933" s="477"/>
      <c r="UQO933" s="477"/>
      <c r="UQP933" s="477"/>
      <c r="UQQ933" s="477"/>
      <c r="UQR933" s="477"/>
      <c r="UQS933" s="477"/>
      <c r="UQT933" s="477"/>
      <c r="UQU933" s="477"/>
      <c r="UQV933" s="477"/>
      <c r="UQW933" s="477"/>
      <c r="UQX933" s="477"/>
      <c r="UQY933" s="477"/>
      <c r="UQZ933" s="477"/>
      <c r="URA933" s="477"/>
      <c r="URB933" s="477"/>
      <c r="URC933" s="477"/>
      <c r="URD933" s="477"/>
      <c r="URE933" s="477"/>
      <c r="URF933" s="477"/>
      <c r="URG933" s="477"/>
      <c r="URH933" s="477"/>
      <c r="URI933" s="477"/>
      <c r="URJ933" s="477"/>
      <c r="URK933" s="477"/>
      <c r="URL933" s="477"/>
      <c r="URM933" s="477"/>
      <c r="URN933" s="477"/>
      <c r="URO933" s="477"/>
      <c r="URP933" s="477"/>
      <c r="URQ933" s="477"/>
      <c r="URR933" s="477"/>
      <c r="URS933" s="477"/>
      <c r="URT933" s="477"/>
      <c r="URU933" s="477"/>
      <c r="URV933" s="477"/>
      <c r="URW933" s="477"/>
      <c r="URX933" s="477"/>
      <c r="URY933" s="477"/>
      <c r="URZ933" s="477"/>
      <c r="USA933" s="477"/>
      <c r="USB933" s="477"/>
      <c r="USC933" s="477"/>
      <c r="USD933" s="477"/>
      <c r="USE933" s="477"/>
      <c r="USF933" s="477"/>
      <c r="USG933" s="477"/>
      <c r="USH933" s="477"/>
      <c r="USI933" s="477"/>
      <c r="USJ933" s="477"/>
      <c r="USK933" s="477"/>
      <c r="USL933" s="477"/>
      <c r="USM933" s="477"/>
      <c r="USN933" s="477"/>
      <c r="USO933" s="477"/>
      <c r="USP933" s="477"/>
      <c r="USQ933" s="477"/>
      <c r="USR933" s="477"/>
      <c r="USS933" s="477"/>
      <c r="UST933" s="477"/>
      <c r="USU933" s="477"/>
      <c r="USV933" s="477"/>
      <c r="USW933" s="477"/>
      <c r="USX933" s="477"/>
      <c r="USY933" s="477"/>
      <c r="USZ933" s="477"/>
      <c r="UTA933" s="477"/>
      <c r="UTB933" s="477"/>
      <c r="UTC933" s="477"/>
      <c r="UTD933" s="477"/>
      <c r="UTE933" s="477"/>
      <c r="UTF933" s="477"/>
      <c r="UTG933" s="477"/>
      <c r="UTH933" s="477"/>
      <c r="UTI933" s="477"/>
      <c r="UTJ933" s="477"/>
      <c r="UTK933" s="477"/>
      <c r="UTL933" s="477"/>
      <c r="UTM933" s="477"/>
      <c r="UTN933" s="477"/>
      <c r="UTO933" s="477"/>
      <c r="UTP933" s="477"/>
      <c r="UTQ933" s="477"/>
      <c r="UTR933" s="477"/>
      <c r="UTS933" s="477"/>
      <c r="UTT933" s="477"/>
      <c r="UTU933" s="477"/>
      <c r="UTV933" s="477"/>
      <c r="UTW933" s="477"/>
      <c r="UTX933" s="477"/>
      <c r="UTY933" s="477"/>
      <c r="UTZ933" s="477"/>
      <c r="UUA933" s="477"/>
      <c r="UUB933" s="477"/>
      <c r="UUC933" s="477"/>
      <c r="UUD933" s="477"/>
      <c r="UUE933" s="477"/>
      <c r="UUF933" s="477"/>
      <c r="UUG933" s="477"/>
      <c r="UUH933" s="477"/>
      <c r="UUI933" s="477"/>
      <c r="UUJ933" s="477"/>
      <c r="UUK933" s="477"/>
      <c r="UUL933" s="477"/>
      <c r="UUM933" s="477"/>
      <c r="UUN933" s="477"/>
      <c r="UUO933" s="477"/>
      <c r="UUP933" s="477"/>
      <c r="UUQ933" s="477"/>
      <c r="UUR933" s="477"/>
      <c r="UUS933" s="477"/>
      <c r="UUT933" s="477"/>
      <c r="UUU933" s="477"/>
      <c r="UUV933" s="477"/>
      <c r="UUW933" s="477"/>
      <c r="UUX933" s="477"/>
      <c r="UUY933" s="477"/>
      <c r="UUZ933" s="477"/>
      <c r="UVA933" s="477"/>
      <c r="UVB933" s="477"/>
      <c r="UVC933" s="477"/>
      <c r="UVD933" s="477"/>
      <c r="UVE933" s="477"/>
      <c r="UVF933" s="477"/>
      <c r="UVG933" s="477"/>
      <c r="UVH933" s="477"/>
      <c r="UVI933" s="477"/>
      <c r="UVJ933" s="477"/>
      <c r="UVK933" s="477"/>
      <c r="UVL933" s="477"/>
      <c r="UVM933" s="477"/>
      <c r="UVN933" s="477"/>
      <c r="UVO933" s="477"/>
      <c r="UVP933" s="477"/>
      <c r="UVQ933" s="477"/>
      <c r="UVR933" s="477"/>
      <c r="UVS933" s="477"/>
      <c r="UVT933" s="477"/>
      <c r="UVU933" s="477"/>
      <c r="UVV933" s="477"/>
      <c r="UVW933" s="477"/>
      <c r="UVX933" s="477"/>
      <c r="UVY933" s="477"/>
      <c r="UVZ933" s="477"/>
      <c r="UWA933" s="477"/>
      <c r="UWB933" s="477"/>
      <c r="UWC933" s="477"/>
      <c r="UWD933" s="477"/>
      <c r="UWE933" s="477"/>
      <c r="UWF933" s="477"/>
      <c r="UWG933" s="477"/>
      <c r="UWH933" s="477"/>
      <c r="UWI933" s="477"/>
      <c r="UWJ933" s="477"/>
      <c r="UWK933" s="477"/>
      <c r="UWL933" s="477"/>
      <c r="UWM933" s="477"/>
      <c r="UWN933" s="477"/>
      <c r="UWO933" s="477"/>
      <c r="UWP933" s="477"/>
      <c r="UWQ933" s="477"/>
      <c r="UWR933" s="477"/>
      <c r="UWS933" s="477"/>
      <c r="UWT933" s="477"/>
      <c r="UWU933" s="477"/>
      <c r="UWV933" s="477"/>
      <c r="UWW933" s="477"/>
      <c r="UWX933" s="477"/>
      <c r="UWY933" s="477"/>
      <c r="UWZ933" s="477"/>
      <c r="UXA933" s="477"/>
      <c r="UXB933" s="477"/>
      <c r="UXC933" s="477"/>
      <c r="UXD933" s="477"/>
      <c r="UXE933" s="477"/>
      <c r="UXF933" s="477"/>
      <c r="UXG933" s="477"/>
      <c r="UXH933" s="477"/>
      <c r="UXI933" s="477"/>
      <c r="UXJ933" s="477"/>
      <c r="UXK933" s="477"/>
      <c r="UXL933" s="477"/>
      <c r="UXM933" s="477"/>
      <c r="UXN933" s="477"/>
      <c r="UXO933" s="477"/>
      <c r="UXP933" s="477"/>
      <c r="UXQ933" s="477"/>
      <c r="UXR933" s="477"/>
      <c r="UXS933" s="477"/>
      <c r="UXT933" s="477"/>
      <c r="UXU933" s="477"/>
      <c r="UXV933" s="477"/>
      <c r="UXW933" s="477"/>
      <c r="UXX933" s="477"/>
      <c r="UXY933" s="477"/>
      <c r="UXZ933" s="477"/>
      <c r="UYA933" s="477"/>
      <c r="UYB933" s="477"/>
      <c r="UYC933" s="477"/>
      <c r="UYD933" s="477"/>
      <c r="UYE933" s="477"/>
      <c r="UYF933" s="477"/>
      <c r="UYG933" s="477"/>
      <c r="UYH933" s="477"/>
      <c r="UYI933" s="477"/>
      <c r="UYJ933" s="477"/>
      <c r="UYK933" s="477"/>
      <c r="UYL933" s="477"/>
      <c r="UYM933" s="477"/>
      <c r="UYN933" s="477"/>
      <c r="UYO933" s="477"/>
      <c r="UYP933" s="477"/>
      <c r="UYQ933" s="477"/>
      <c r="UYR933" s="477"/>
      <c r="UYS933" s="477"/>
      <c r="UYT933" s="477"/>
      <c r="UYU933" s="477"/>
      <c r="UYV933" s="477"/>
      <c r="UYW933" s="477"/>
      <c r="UYX933" s="477"/>
      <c r="UYY933" s="477"/>
      <c r="UYZ933" s="477"/>
      <c r="UZA933" s="477"/>
      <c r="UZB933" s="477"/>
      <c r="UZC933" s="477"/>
      <c r="UZD933" s="477"/>
      <c r="UZE933" s="477"/>
      <c r="UZF933" s="477"/>
      <c r="UZG933" s="477"/>
      <c r="UZH933" s="477"/>
      <c r="UZI933" s="477"/>
      <c r="UZJ933" s="477"/>
      <c r="UZK933" s="477"/>
      <c r="UZL933" s="477"/>
      <c r="UZM933" s="477"/>
      <c r="UZN933" s="477"/>
      <c r="UZO933" s="477"/>
      <c r="UZP933" s="477"/>
      <c r="UZQ933" s="477"/>
      <c r="UZR933" s="477"/>
      <c r="UZS933" s="477"/>
      <c r="UZT933" s="477"/>
      <c r="UZU933" s="477"/>
      <c r="UZV933" s="477"/>
      <c r="UZW933" s="477"/>
      <c r="UZX933" s="477"/>
      <c r="UZY933" s="477"/>
      <c r="UZZ933" s="477"/>
      <c r="VAA933" s="477"/>
      <c r="VAB933" s="477"/>
      <c r="VAC933" s="477"/>
      <c r="VAD933" s="477"/>
      <c r="VAE933" s="477"/>
      <c r="VAF933" s="477"/>
      <c r="VAG933" s="477"/>
      <c r="VAH933" s="477"/>
      <c r="VAI933" s="477"/>
      <c r="VAJ933" s="477"/>
      <c r="VAK933" s="477"/>
      <c r="VAL933" s="477"/>
      <c r="VAM933" s="477"/>
      <c r="VAN933" s="477"/>
      <c r="VAO933" s="477"/>
      <c r="VAP933" s="477"/>
      <c r="VAQ933" s="477"/>
      <c r="VAR933" s="477"/>
      <c r="VAS933" s="477"/>
      <c r="VAT933" s="477"/>
      <c r="VAU933" s="477"/>
      <c r="VAV933" s="477"/>
      <c r="VAW933" s="477"/>
      <c r="VAX933" s="477"/>
      <c r="VAY933" s="477"/>
      <c r="VAZ933" s="477"/>
      <c r="VBA933" s="477"/>
      <c r="VBB933" s="477"/>
      <c r="VBC933" s="477"/>
      <c r="VBD933" s="477"/>
      <c r="VBE933" s="477"/>
      <c r="VBF933" s="477"/>
      <c r="VBG933" s="477"/>
      <c r="VBH933" s="477"/>
      <c r="VBI933" s="477"/>
      <c r="VBJ933" s="477"/>
      <c r="VBK933" s="477"/>
      <c r="VBL933" s="477"/>
      <c r="VBM933" s="477"/>
      <c r="VBN933" s="477"/>
      <c r="VBO933" s="477"/>
      <c r="VBP933" s="477"/>
      <c r="VBQ933" s="477"/>
      <c r="VBR933" s="477"/>
      <c r="VBS933" s="477"/>
      <c r="VBT933" s="477"/>
      <c r="VBU933" s="477"/>
      <c r="VBV933" s="477"/>
      <c r="VBW933" s="477"/>
      <c r="VBX933" s="477"/>
      <c r="VBY933" s="477"/>
      <c r="VBZ933" s="477"/>
      <c r="VCA933" s="477"/>
      <c r="VCB933" s="477"/>
      <c r="VCC933" s="477"/>
      <c r="VCD933" s="477"/>
      <c r="VCE933" s="477"/>
      <c r="VCF933" s="477"/>
      <c r="VCG933" s="477"/>
      <c r="VCH933" s="477"/>
      <c r="VCI933" s="477"/>
      <c r="VCJ933" s="477"/>
      <c r="VCK933" s="477"/>
      <c r="VCL933" s="477"/>
      <c r="VCM933" s="477"/>
      <c r="VCN933" s="477"/>
      <c r="VCO933" s="477"/>
      <c r="VCP933" s="477"/>
      <c r="VCQ933" s="477"/>
      <c r="VCR933" s="477"/>
      <c r="VCS933" s="477"/>
      <c r="VCT933" s="477"/>
      <c r="VCU933" s="477"/>
      <c r="VCV933" s="477"/>
      <c r="VCW933" s="477"/>
      <c r="VCX933" s="477"/>
      <c r="VCY933" s="477"/>
      <c r="VCZ933" s="477"/>
      <c r="VDA933" s="477"/>
      <c r="VDB933" s="477"/>
      <c r="VDC933" s="477"/>
      <c r="VDD933" s="477"/>
      <c r="VDE933" s="477"/>
      <c r="VDF933" s="477"/>
      <c r="VDG933" s="477"/>
      <c r="VDH933" s="477"/>
      <c r="VDI933" s="477"/>
      <c r="VDJ933" s="477"/>
      <c r="VDK933" s="477"/>
      <c r="VDL933" s="477"/>
      <c r="VDM933" s="477"/>
      <c r="VDN933" s="477"/>
      <c r="VDO933" s="477"/>
      <c r="VDP933" s="477"/>
      <c r="VDQ933" s="477"/>
      <c r="VDR933" s="477"/>
      <c r="VDS933" s="477"/>
      <c r="VDT933" s="477"/>
      <c r="VDU933" s="477"/>
      <c r="VDV933" s="477"/>
      <c r="VDW933" s="477"/>
      <c r="VDX933" s="477"/>
      <c r="VDY933" s="477"/>
      <c r="VDZ933" s="477"/>
      <c r="VEA933" s="477"/>
      <c r="VEB933" s="477"/>
      <c r="VEC933" s="477"/>
      <c r="VED933" s="477"/>
      <c r="VEE933" s="477"/>
      <c r="VEF933" s="477"/>
      <c r="VEG933" s="477"/>
      <c r="VEH933" s="477"/>
      <c r="VEI933" s="477"/>
      <c r="VEJ933" s="477"/>
      <c r="VEK933" s="477"/>
      <c r="VEL933" s="477"/>
      <c r="VEM933" s="477"/>
      <c r="VEN933" s="477"/>
      <c r="VEO933" s="477"/>
      <c r="VEP933" s="477"/>
      <c r="VEQ933" s="477"/>
      <c r="VER933" s="477"/>
      <c r="VES933" s="477"/>
      <c r="VET933" s="477"/>
      <c r="VEU933" s="477"/>
      <c r="VEV933" s="477"/>
      <c r="VEW933" s="477"/>
      <c r="VEX933" s="477"/>
      <c r="VEY933" s="477"/>
      <c r="VEZ933" s="477"/>
      <c r="VFA933" s="477"/>
      <c r="VFB933" s="477"/>
      <c r="VFC933" s="477"/>
      <c r="VFD933" s="477"/>
      <c r="VFE933" s="477"/>
      <c r="VFF933" s="477"/>
      <c r="VFG933" s="477"/>
      <c r="VFH933" s="477"/>
      <c r="VFI933" s="477"/>
      <c r="VFJ933" s="477"/>
      <c r="VFK933" s="477"/>
      <c r="VFL933" s="477"/>
      <c r="VFM933" s="477"/>
      <c r="VFN933" s="477"/>
      <c r="VFO933" s="477"/>
      <c r="VFP933" s="477"/>
      <c r="VFQ933" s="477"/>
      <c r="VFR933" s="477"/>
      <c r="VFS933" s="477"/>
      <c r="VFT933" s="477"/>
      <c r="VFU933" s="477"/>
      <c r="VFV933" s="477"/>
      <c r="VFW933" s="477"/>
      <c r="VFX933" s="477"/>
      <c r="VFY933" s="477"/>
      <c r="VFZ933" s="477"/>
      <c r="VGA933" s="477"/>
      <c r="VGB933" s="477"/>
      <c r="VGC933" s="477"/>
      <c r="VGD933" s="477"/>
      <c r="VGE933" s="477"/>
      <c r="VGF933" s="477"/>
      <c r="VGG933" s="477"/>
      <c r="VGH933" s="477"/>
      <c r="VGI933" s="477"/>
      <c r="VGJ933" s="477"/>
      <c r="VGK933" s="477"/>
      <c r="VGL933" s="477"/>
      <c r="VGM933" s="477"/>
      <c r="VGN933" s="477"/>
      <c r="VGO933" s="477"/>
      <c r="VGP933" s="477"/>
      <c r="VGQ933" s="477"/>
      <c r="VGR933" s="477"/>
      <c r="VGS933" s="477"/>
      <c r="VGT933" s="477"/>
      <c r="VGU933" s="477"/>
      <c r="VGV933" s="477"/>
      <c r="VGW933" s="477"/>
      <c r="VGX933" s="477"/>
      <c r="VGY933" s="477"/>
      <c r="VGZ933" s="477"/>
      <c r="VHA933" s="477"/>
      <c r="VHB933" s="477"/>
      <c r="VHC933" s="477"/>
      <c r="VHD933" s="477"/>
      <c r="VHE933" s="477"/>
      <c r="VHF933" s="477"/>
      <c r="VHG933" s="477"/>
      <c r="VHH933" s="477"/>
      <c r="VHI933" s="477"/>
      <c r="VHJ933" s="477"/>
      <c r="VHK933" s="477"/>
      <c r="VHL933" s="477"/>
      <c r="VHM933" s="477"/>
      <c r="VHN933" s="477"/>
      <c r="VHO933" s="477"/>
      <c r="VHP933" s="477"/>
      <c r="VHQ933" s="477"/>
      <c r="VHR933" s="477"/>
      <c r="VHS933" s="477"/>
      <c r="VHT933" s="477"/>
      <c r="VHU933" s="477"/>
      <c r="VHV933" s="477"/>
      <c r="VHW933" s="477"/>
      <c r="VHX933" s="477"/>
      <c r="VHY933" s="477"/>
      <c r="VHZ933" s="477"/>
      <c r="VIA933" s="477"/>
      <c r="VIB933" s="477"/>
      <c r="VIC933" s="477"/>
      <c r="VID933" s="477"/>
      <c r="VIE933" s="477"/>
      <c r="VIF933" s="477"/>
      <c r="VIG933" s="477"/>
      <c r="VIH933" s="477"/>
      <c r="VII933" s="477"/>
      <c r="VIJ933" s="477"/>
      <c r="VIK933" s="477"/>
      <c r="VIL933" s="477"/>
      <c r="VIM933" s="477"/>
      <c r="VIN933" s="477"/>
      <c r="VIO933" s="477"/>
      <c r="VIP933" s="477"/>
      <c r="VIQ933" s="477"/>
      <c r="VIR933" s="477"/>
      <c r="VIS933" s="477"/>
      <c r="VIT933" s="477"/>
      <c r="VIU933" s="477"/>
      <c r="VIV933" s="477"/>
      <c r="VIW933" s="477"/>
      <c r="VIX933" s="477"/>
      <c r="VIY933" s="477"/>
      <c r="VIZ933" s="477"/>
      <c r="VJA933" s="477"/>
      <c r="VJB933" s="477"/>
      <c r="VJC933" s="477"/>
      <c r="VJD933" s="477"/>
      <c r="VJE933" s="477"/>
      <c r="VJF933" s="477"/>
      <c r="VJG933" s="477"/>
      <c r="VJH933" s="477"/>
      <c r="VJI933" s="477"/>
      <c r="VJJ933" s="477"/>
      <c r="VJK933" s="477"/>
      <c r="VJL933" s="477"/>
      <c r="VJM933" s="477"/>
      <c r="VJN933" s="477"/>
      <c r="VJO933" s="477"/>
      <c r="VJP933" s="477"/>
      <c r="VJQ933" s="477"/>
      <c r="VJR933" s="477"/>
      <c r="VJS933" s="477"/>
      <c r="VJT933" s="477"/>
      <c r="VJU933" s="477"/>
      <c r="VJV933" s="477"/>
      <c r="VJW933" s="477"/>
      <c r="VJX933" s="477"/>
      <c r="VJY933" s="477"/>
      <c r="VJZ933" s="477"/>
      <c r="VKA933" s="477"/>
      <c r="VKB933" s="477"/>
      <c r="VKC933" s="477"/>
      <c r="VKD933" s="477"/>
      <c r="VKE933" s="477"/>
      <c r="VKF933" s="477"/>
      <c r="VKG933" s="477"/>
      <c r="VKH933" s="477"/>
      <c r="VKI933" s="477"/>
      <c r="VKJ933" s="477"/>
      <c r="VKK933" s="477"/>
      <c r="VKL933" s="477"/>
      <c r="VKM933" s="477"/>
      <c r="VKN933" s="477"/>
      <c r="VKO933" s="477"/>
      <c r="VKP933" s="477"/>
      <c r="VKQ933" s="477"/>
      <c r="VKR933" s="477"/>
      <c r="VKS933" s="477"/>
      <c r="VKT933" s="477"/>
      <c r="VKU933" s="477"/>
      <c r="VKV933" s="477"/>
      <c r="VKW933" s="477"/>
      <c r="VKX933" s="477"/>
      <c r="VKY933" s="477"/>
      <c r="VKZ933" s="477"/>
      <c r="VLA933" s="477"/>
      <c r="VLB933" s="477"/>
      <c r="VLC933" s="477"/>
      <c r="VLD933" s="477"/>
      <c r="VLE933" s="477"/>
      <c r="VLF933" s="477"/>
      <c r="VLG933" s="477"/>
      <c r="VLH933" s="477"/>
      <c r="VLI933" s="477"/>
      <c r="VLJ933" s="477"/>
      <c r="VLK933" s="477"/>
      <c r="VLL933" s="477"/>
      <c r="VLM933" s="477"/>
      <c r="VLN933" s="477"/>
      <c r="VLO933" s="477"/>
      <c r="VLP933" s="477"/>
      <c r="VLQ933" s="477"/>
      <c r="VLR933" s="477"/>
      <c r="VLS933" s="477"/>
      <c r="VLT933" s="477"/>
      <c r="VLU933" s="477"/>
      <c r="VLV933" s="477"/>
      <c r="VLW933" s="477"/>
      <c r="VLX933" s="477"/>
      <c r="VLY933" s="477"/>
      <c r="VLZ933" s="477"/>
      <c r="VMA933" s="477"/>
      <c r="VMB933" s="477"/>
      <c r="VMC933" s="477"/>
      <c r="VMD933" s="477"/>
      <c r="VME933" s="477"/>
      <c r="VMF933" s="477"/>
      <c r="VMG933" s="477"/>
      <c r="VMH933" s="477"/>
      <c r="VMI933" s="477"/>
      <c r="VMJ933" s="477"/>
      <c r="VMK933" s="477"/>
      <c r="VML933" s="477"/>
      <c r="VMM933" s="477"/>
      <c r="VMN933" s="477"/>
      <c r="VMO933" s="477"/>
      <c r="VMP933" s="477"/>
      <c r="VMQ933" s="477"/>
      <c r="VMR933" s="477"/>
      <c r="VMS933" s="477"/>
      <c r="VMT933" s="477"/>
      <c r="VMU933" s="477"/>
      <c r="VMV933" s="477"/>
      <c r="VMW933" s="477"/>
      <c r="VMX933" s="477"/>
      <c r="VMY933" s="477"/>
      <c r="VMZ933" s="477"/>
      <c r="VNA933" s="477"/>
      <c r="VNB933" s="477"/>
      <c r="VNC933" s="477"/>
      <c r="VND933" s="477"/>
      <c r="VNE933" s="477"/>
      <c r="VNF933" s="477"/>
      <c r="VNG933" s="477"/>
      <c r="VNH933" s="477"/>
      <c r="VNI933" s="477"/>
      <c r="VNJ933" s="477"/>
      <c r="VNK933" s="477"/>
      <c r="VNL933" s="477"/>
      <c r="VNM933" s="477"/>
      <c r="VNN933" s="477"/>
      <c r="VNO933" s="477"/>
      <c r="VNP933" s="477"/>
      <c r="VNQ933" s="477"/>
      <c r="VNR933" s="477"/>
      <c r="VNS933" s="477"/>
      <c r="VNT933" s="477"/>
      <c r="VNU933" s="477"/>
      <c r="VNV933" s="477"/>
      <c r="VNW933" s="477"/>
      <c r="VNX933" s="477"/>
      <c r="VNY933" s="477"/>
      <c r="VNZ933" s="477"/>
      <c r="VOA933" s="477"/>
      <c r="VOB933" s="477"/>
      <c r="VOC933" s="477"/>
      <c r="VOD933" s="477"/>
      <c r="VOE933" s="477"/>
      <c r="VOF933" s="477"/>
      <c r="VOG933" s="477"/>
      <c r="VOH933" s="477"/>
      <c r="VOI933" s="477"/>
      <c r="VOJ933" s="477"/>
      <c r="VOK933" s="477"/>
      <c r="VOL933" s="477"/>
      <c r="VOM933" s="477"/>
      <c r="VON933" s="477"/>
      <c r="VOO933" s="477"/>
      <c r="VOP933" s="477"/>
      <c r="VOQ933" s="477"/>
      <c r="VOR933" s="477"/>
      <c r="VOS933" s="477"/>
      <c r="VOT933" s="477"/>
      <c r="VOU933" s="477"/>
      <c r="VOV933" s="477"/>
      <c r="VOW933" s="477"/>
      <c r="VOX933" s="477"/>
      <c r="VOY933" s="477"/>
      <c r="VOZ933" s="477"/>
      <c r="VPA933" s="477"/>
      <c r="VPB933" s="477"/>
      <c r="VPC933" s="477"/>
      <c r="VPD933" s="477"/>
      <c r="VPE933" s="477"/>
      <c r="VPF933" s="477"/>
      <c r="VPG933" s="477"/>
      <c r="VPH933" s="477"/>
      <c r="VPI933" s="477"/>
      <c r="VPJ933" s="477"/>
      <c r="VPK933" s="477"/>
      <c r="VPL933" s="477"/>
      <c r="VPM933" s="477"/>
      <c r="VPN933" s="477"/>
      <c r="VPO933" s="477"/>
      <c r="VPP933" s="477"/>
      <c r="VPQ933" s="477"/>
      <c r="VPR933" s="477"/>
      <c r="VPS933" s="477"/>
      <c r="VPT933" s="477"/>
      <c r="VPU933" s="477"/>
      <c r="VPV933" s="477"/>
      <c r="VPW933" s="477"/>
      <c r="VPX933" s="477"/>
      <c r="VPY933" s="477"/>
      <c r="VPZ933" s="477"/>
      <c r="VQA933" s="477"/>
      <c r="VQB933" s="477"/>
      <c r="VQC933" s="477"/>
      <c r="VQD933" s="477"/>
      <c r="VQE933" s="477"/>
      <c r="VQF933" s="477"/>
      <c r="VQG933" s="477"/>
      <c r="VQH933" s="477"/>
      <c r="VQI933" s="477"/>
      <c r="VQJ933" s="477"/>
      <c r="VQK933" s="477"/>
      <c r="VQL933" s="477"/>
      <c r="VQM933" s="477"/>
      <c r="VQN933" s="477"/>
      <c r="VQO933" s="477"/>
      <c r="VQP933" s="477"/>
      <c r="VQQ933" s="477"/>
      <c r="VQR933" s="477"/>
      <c r="VQS933" s="477"/>
      <c r="VQT933" s="477"/>
      <c r="VQU933" s="477"/>
      <c r="VQV933" s="477"/>
      <c r="VQW933" s="477"/>
      <c r="VQX933" s="477"/>
      <c r="VQY933" s="477"/>
      <c r="VQZ933" s="477"/>
      <c r="VRA933" s="477"/>
      <c r="VRB933" s="477"/>
      <c r="VRC933" s="477"/>
      <c r="VRD933" s="477"/>
      <c r="VRE933" s="477"/>
      <c r="VRF933" s="477"/>
      <c r="VRG933" s="477"/>
      <c r="VRH933" s="477"/>
      <c r="VRI933" s="477"/>
      <c r="VRJ933" s="477"/>
      <c r="VRK933" s="477"/>
      <c r="VRL933" s="477"/>
      <c r="VRM933" s="477"/>
      <c r="VRN933" s="477"/>
      <c r="VRO933" s="477"/>
      <c r="VRP933" s="477"/>
      <c r="VRQ933" s="477"/>
      <c r="VRR933" s="477"/>
      <c r="VRS933" s="477"/>
      <c r="VRT933" s="477"/>
      <c r="VRU933" s="477"/>
      <c r="VRV933" s="477"/>
      <c r="VRW933" s="477"/>
      <c r="VRX933" s="477"/>
      <c r="VRY933" s="477"/>
      <c r="VRZ933" s="477"/>
      <c r="VSA933" s="477"/>
      <c r="VSB933" s="477"/>
      <c r="VSC933" s="477"/>
      <c r="VSD933" s="477"/>
      <c r="VSE933" s="477"/>
      <c r="VSF933" s="477"/>
      <c r="VSG933" s="477"/>
      <c r="VSH933" s="477"/>
      <c r="VSI933" s="477"/>
      <c r="VSJ933" s="477"/>
      <c r="VSK933" s="477"/>
      <c r="VSL933" s="477"/>
      <c r="VSM933" s="477"/>
      <c r="VSN933" s="477"/>
      <c r="VSO933" s="477"/>
      <c r="VSP933" s="477"/>
      <c r="VSQ933" s="477"/>
      <c r="VSR933" s="477"/>
      <c r="VSS933" s="477"/>
      <c r="VST933" s="477"/>
      <c r="VSU933" s="477"/>
      <c r="VSV933" s="477"/>
      <c r="VSW933" s="477"/>
      <c r="VSX933" s="477"/>
      <c r="VSY933" s="477"/>
      <c r="VSZ933" s="477"/>
      <c r="VTA933" s="477"/>
      <c r="VTB933" s="477"/>
      <c r="VTC933" s="477"/>
      <c r="VTD933" s="477"/>
      <c r="VTE933" s="477"/>
      <c r="VTF933" s="477"/>
      <c r="VTG933" s="477"/>
      <c r="VTH933" s="477"/>
      <c r="VTI933" s="477"/>
      <c r="VTJ933" s="477"/>
      <c r="VTK933" s="477"/>
      <c r="VTL933" s="477"/>
      <c r="VTM933" s="477"/>
      <c r="VTN933" s="477"/>
      <c r="VTO933" s="477"/>
      <c r="VTP933" s="477"/>
      <c r="VTQ933" s="477"/>
      <c r="VTR933" s="477"/>
      <c r="VTS933" s="477"/>
      <c r="VTT933" s="477"/>
      <c r="VTU933" s="477"/>
      <c r="VTV933" s="477"/>
      <c r="VTW933" s="477"/>
      <c r="VTX933" s="477"/>
      <c r="VTY933" s="477"/>
      <c r="VTZ933" s="477"/>
      <c r="VUA933" s="477"/>
      <c r="VUB933" s="477"/>
      <c r="VUC933" s="477"/>
      <c r="VUD933" s="477"/>
      <c r="VUE933" s="477"/>
      <c r="VUF933" s="477"/>
      <c r="VUG933" s="477"/>
      <c r="VUH933" s="477"/>
      <c r="VUI933" s="477"/>
      <c r="VUJ933" s="477"/>
      <c r="VUK933" s="477"/>
      <c r="VUL933" s="477"/>
      <c r="VUM933" s="477"/>
      <c r="VUN933" s="477"/>
      <c r="VUO933" s="477"/>
      <c r="VUP933" s="477"/>
      <c r="VUQ933" s="477"/>
      <c r="VUR933" s="477"/>
      <c r="VUS933" s="477"/>
      <c r="VUT933" s="477"/>
      <c r="VUU933" s="477"/>
      <c r="VUV933" s="477"/>
      <c r="VUW933" s="477"/>
      <c r="VUX933" s="477"/>
      <c r="VUY933" s="477"/>
      <c r="VUZ933" s="477"/>
      <c r="VVA933" s="477"/>
      <c r="VVB933" s="477"/>
      <c r="VVC933" s="477"/>
      <c r="VVD933" s="477"/>
      <c r="VVE933" s="477"/>
      <c r="VVF933" s="477"/>
      <c r="VVG933" s="477"/>
      <c r="VVH933" s="477"/>
      <c r="VVI933" s="477"/>
      <c r="VVJ933" s="477"/>
      <c r="VVK933" s="477"/>
      <c r="VVL933" s="477"/>
      <c r="VVM933" s="477"/>
      <c r="VVN933" s="477"/>
      <c r="VVO933" s="477"/>
      <c r="VVP933" s="477"/>
      <c r="VVQ933" s="477"/>
      <c r="VVR933" s="477"/>
      <c r="VVS933" s="477"/>
      <c r="VVT933" s="477"/>
      <c r="VVU933" s="477"/>
      <c r="VVV933" s="477"/>
      <c r="VVW933" s="477"/>
      <c r="VVX933" s="477"/>
      <c r="VVY933" s="477"/>
      <c r="VVZ933" s="477"/>
      <c r="VWA933" s="477"/>
      <c r="VWB933" s="477"/>
      <c r="VWC933" s="477"/>
      <c r="VWD933" s="477"/>
      <c r="VWE933" s="477"/>
      <c r="VWF933" s="477"/>
      <c r="VWG933" s="477"/>
      <c r="VWH933" s="477"/>
      <c r="VWI933" s="477"/>
      <c r="VWJ933" s="477"/>
      <c r="VWK933" s="477"/>
      <c r="VWL933" s="477"/>
      <c r="VWM933" s="477"/>
      <c r="VWN933" s="477"/>
      <c r="VWO933" s="477"/>
      <c r="VWP933" s="477"/>
      <c r="VWQ933" s="477"/>
      <c r="VWR933" s="477"/>
      <c r="VWS933" s="477"/>
      <c r="VWT933" s="477"/>
      <c r="VWU933" s="477"/>
      <c r="VWV933" s="477"/>
      <c r="VWW933" s="477"/>
      <c r="VWX933" s="477"/>
      <c r="VWY933" s="477"/>
      <c r="VWZ933" s="477"/>
      <c r="VXA933" s="477"/>
      <c r="VXB933" s="477"/>
      <c r="VXC933" s="477"/>
      <c r="VXD933" s="477"/>
      <c r="VXE933" s="477"/>
      <c r="VXF933" s="477"/>
      <c r="VXG933" s="477"/>
      <c r="VXH933" s="477"/>
      <c r="VXI933" s="477"/>
      <c r="VXJ933" s="477"/>
      <c r="VXK933" s="477"/>
      <c r="VXL933" s="477"/>
      <c r="VXM933" s="477"/>
      <c r="VXN933" s="477"/>
      <c r="VXO933" s="477"/>
      <c r="VXP933" s="477"/>
      <c r="VXQ933" s="477"/>
      <c r="VXR933" s="477"/>
      <c r="VXS933" s="477"/>
      <c r="VXT933" s="477"/>
      <c r="VXU933" s="477"/>
      <c r="VXV933" s="477"/>
      <c r="VXW933" s="477"/>
      <c r="VXX933" s="477"/>
      <c r="VXY933" s="477"/>
      <c r="VXZ933" s="477"/>
      <c r="VYA933" s="477"/>
      <c r="VYB933" s="477"/>
      <c r="VYC933" s="477"/>
      <c r="VYD933" s="477"/>
      <c r="VYE933" s="477"/>
      <c r="VYF933" s="477"/>
      <c r="VYG933" s="477"/>
      <c r="VYH933" s="477"/>
      <c r="VYI933" s="477"/>
      <c r="VYJ933" s="477"/>
      <c r="VYK933" s="477"/>
      <c r="VYL933" s="477"/>
      <c r="VYM933" s="477"/>
      <c r="VYN933" s="477"/>
      <c r="VYO933" s="477"/>
      <c r="VYP933" s="477"/>
      <c r="VYQ933" s="477"/>
      <c r="VYR933" s="477"/>
      <c r="VYS933" s="477"/>
      <c r="VYT933" s="477"/>
      <c r="VYU933" s="477"/>
      <c r="VYV933" s="477"/>
      <c r="VYW933" s="477"/>
      <c r="VYX933" s="477"/>
      <c r="VYY933" s="477"/>
      <c r="VYZ933" s="477"/>
      <c r="VZA933" s="477"/>
      <c r="VZB933" s="477"/>
      <c r="VZC933" s="477"/>
      <c r="VZD933" s="477"/>
      <c r="VZE933" s="477"/>
      <c r="VZF933" s="477"/>
      <c r="VZG933" s="477"/>
      <c r="VZH933" s="477"/>
      <c r="VZI933" s="477"/>
      <c r="VZJ933" s="477"/>
      <c r="VZK933" s="477"/>
      <c r="VZL933" s="477"/>
      <c r="VZM933" s="477"/>
      <c r="VZN933" s="477"/>
      <c r="VZO933" s="477"/>
      <c r="VZP933" s="477"/>
      <c r="VZQ933" s="477"/>
      <c r="VZR933" s="477"/>
      <c r="VZS933" s="477"/>
      <c r="VZT933" s="477"/>
      <c r="VZU933" s="477"/>
      <c r="VZV933" s="477"/>
      <c r="VZW933" s="477"/>
      <c r="VZX933" s="477"/>
      <c r="VZY933" s="477"/>
      <c r="VZZ933" s="477"/>
      <c r="WAA933" s="477"/>
      <c r="WAB933" s="477"/>
      <c r="WAC933" s="477"/>
      <c r="WAD933" s="477"/>
      <c r="WAE933" s="477"/>
      <c r="WAF933" s="477"/>
      <c r="WAG933" s="477"/>
      <c r="WAH933" s="477"/>
      <c r="WAI933" s="477"/>
      <c r="WAJ933" s="477"/>
      <c r="WAK933" s="477"/>
      <c r="WAL933" s="477"/>
      <c r="WAM933" s="477"/>
      <c r="WAN933" s="477"/>
      <c r="WAO933" s="477"/>
      <c r="WAP933" s="477"/>
      <c r="WAQ933" s="477"/>
      <c r="WAR933" s="477"/>
      <c r="WAS933" s="477"/>
      <c r="WAT933" s="477"/>
      <c r="WAU933" s="477"/>
      <c r="WAV933" s="477"/>
      <c r="WAW933" s="477"/>
      <c r="WAX933" s="477"/>
      <c r="WAY933" s="477"/>
      <c r="WAZ933" s="477"/>
      <c r="WBA933" s="477"/>
      <c r="WBB933" s="477"/>
      <c r="WBC933" s="477"/>
      <c r="WBD933" s="477"/>
      <c r="WBE933" s="477"/>
      <c r="WBF933" s="477"/>
      <c r="WBG933" s="477"/>
      <c r="WBH933" s="477"/>
      <c r="WBI933" s="477"/>
      <c r="WBJ933" s="477"/>
      <c r="WBK933" s="477"/>
      <c r="WBL933" s="477"/>
      <c r="WBM933" s="477"/>
      <c r="WBN933" s="477"/>
      <c r="WBO933" s="477"/>
      <c r="WBP933" s="477"/>
      <c r="WBQ933" s="477"/>
      <c r="WBR933" s="477"/>
      <c r="WBS933" s="477"/>
      <c r="WBT933" s="477"/>
      <c r="WBU933" s="477"/>
      <c r="WBV933" s="477"/>
      <c r="WBW933" s="477"/>
      <c r="WBX933" s="477"/>
      <c r="WBY933" s="477"/>
      <c r="WBZ933" s="477"/>
      <c r="WCA933" s="477"/>
      <c r="WCB933" s="477"/>
      <c r="WCC933" s="477"/>
      <c r="WCD933" s="477"/>
      <c r="WCE933" s="477"/>
      <c r="WCF933" s="477"/>
      <c r="WCG933" s="477"/>
      <c r="WCH933" s="477"/>
      <c r="WCI933" s="477"/>
      <c r="WCJ933" s="477"/>
      <c r="WCK933" s="477"/>
      <c r="WCL933" s="477"/>
      <c r="WCM933" s="477"/>
      <c r="WCN933" s="477"/>
      <c r="WCO933" s="477"/>
      <c r="WCP933" s="477"/>
      <c r="WCQ933" s="477"/>
      <c r="WCR933" s="477"/>
      <c r="WCS933" s="477"/>
      <c r="WCT933" s="477"/>
      <c r="WCU933" s="477"/>
      <c r="WCV933" s="477"/>
      <c r="WCW933" s="477"/>
      <c r="WCX933" s="477"/>
      <c r="WCY933" s="477"/>
      <c r="WCZ933" s="477"/>
      <c r="WDA933" s="477"/>
      <c r="WDB933" s="477"/>
      <c r="WDC933" s="477"/>
      <c r="WDD933" s="477"/>
      <c r="WDE933" s="477"/>
      <c r="WDF933" s="477"/>
      <c r="WDG933" s="477"/>
      <c r="WDH933" s="477"/>
      <c r="WDI933" s="477"/>
      <c r="WDJ933" s="477"/>
      <c r="WDK933" s="477"/>
      <c r="WDL933" s="477"/>
      <c r="WDM933" s="477"/>
      <c r="WDN933" s="477"/>
      <c r="WDO933" s="477"/>
      <c r="WDP933" s="477"/>
      <c r="WDQ933" s="477"/>
      <c r="WDR933" s="477"/>
      <c r="WDS933" s="477"/>
      <c r="WDT933" s="477"/>
      <c r="WDU933" s="477"/>
      <c r="WDV933" s="477"/>
      <c r="WDW933" s="477"/>
      <c r="WDX933" s="477"/>
      <c r="WDY933" s="477"/>
      <c r="WDZ933" s="477"/>
      <c r="WEA933" s="477"/>
      <c r="WEB933" s="477"/>
      <c r="WEC933" s="477"/>
      <c r="WED933" s="477"/>
      <c r="WEE933" s="477"/>
      <c r="WEF933" s="477"/>
      <c r="WEG933" s="477"/>
      <c r="WEH933" s="477"/>
      <c r="WEI933" s="477"/>
      <c r="WEJ933" s="477"/>
      <c r="WEK933" s="477"/>
      <c r="WEL933" s="477"/>
      <c r="WEM933" s="477"/>
      <c r="WEN933" s="477"/>
      <c r="WEO933" s="477"/>
      <c r="WEP933" s="477"/>
      <c r="WEQ933" s="477"/>
      <c r="WER933" s="477"/>
      <c r="WES933" s="477"/>
      <c r="WET933" s="477"/>
      <c r="WEU933" s="477"/>
      <c r="WEV933" s="477"/>
      <c r="WEW933" s="477"/>
      <c r="WEX933" s="477"/>
      <c r="WEY933" s="477"/>
      <c r="WEZ933" s="477"/>
      <c r="WFA933" s="477"/>
      <c r="WFB933" s="477"/>
      <c r="WFC933" s="477"/>
      <c r="WFD933" s="477"/>
      <c r="WFE933" s="477"/>
      <c r="WFF933" s="477"/>
      <c r="WFG933" s="477"/>
      <c r="WFH933" s="477"/>
      <c r="WFI933" s="477"/>
      <c r="WFJ933" s="477"/>
      <c r="WFK933" s="477"/>
      <c r="WFL933" s="477"/>
      <c r="WFM933" s="477"/>
      <c r="WFN933" s="477"/>
      <c r="WFO933" s="477"/>
      <c r="WFP933" s="477"/>
      <c r="WFQ933" s="477"/>
      <c r="WFR933" s="477"/>
      <c r="WFS933" s="477"/>
      <c r="WFT933" s="477"/>
      <c r="WFU933" s="477"/>
      <c r="WFV933" s="477"/>
      <c r="WFW933" s="477"/>
      <c r="WFX933" s="477"/>
      <c r="WFY933" s="477"/>
      <c r="WFZ933" s="477"/>
      <c r="WGA933" s="477"/>
      <c r="WGB933" s="477"/>
      <c r="WGC933" s="477"/>
      <c r="WGD933" s="477"/>
      <c r="WGE933" s="477"/>
      <c r="WGF933" s="477"/>
      <c r="WGG933" s="477"/>
      <c r="WGH933" s="477"/>
      <c r="WGI933" s="477"/>
      <c r="WGJ933" s="477"/>
      <c r="WGK933" s="477"/>
      <c r="WGL933" s="477"/>
      <c r="WGM933" s="477"/>
      <c r="WGN933" s="477"/>
      <c r="WGO933" s="477"/>
      <c r="WGP933" s="477"/>
      <c r="WGQ933" s="477"/>
      <c r="WGR933" s="477"/>
      <c r="WGS933" s="477"/>
      <c r="WGT933" s="477"/>
      <c r="WGU933" s="477"/>
      <c r="WGV933" s="477"/>
      <c r="WGW933" s="477"/>
      <c r="WGX933" s="477"/>
      <c r="WGY933" s="477"/>
      <c r="WGZ933" s="477"/>
      <c r="WHA933" s="477"/>
      <c r="WHB933" s="477"/>
      <c r="WHC933" s="477"/>
      <c r="WHD933" s="477"/>
      <c r="WHE933" s="477"/>
      <c r="WHF933" s="477"/>
      <c r="WHG933" s="477"/>
      <c r="WHH933" s="477"/>
      <c r="WHI933" s="477"/>
      <c r="WHJ933" s="477"/>
      <c r="WHK933" s="477"/>
      <c r="WHL933" s="477"/>
      <c r="WHM933" s="477"/>
      <c r="WHN933" s="477"/>
      <c r="WHO933" s="477"/>
      <c r="WHP933" s="477"/>
      <c r="WHQ933" s="477"/>
      <c r="WHR933" s="477"/>
      <c r="WHS933" s="477"/>
      <c r="WHT933" s="477"/>
      <c r="WHU933" s="477"/>
      <c r="WHV933" s="477"/>
      <c r="WHW933" s="477"/>
      <c r="WHX933" s="477"/>
      <c r="WHY933" s="477"/>
      <c r="WHZ933" s="477"/>
      <c r="WIA933" s="477"/>
      <c r="WIB933" s="477"/>
      <c r="WIC933" s="477"/>
      <c r="WID933" s="477"/>
      <c r="WIE933" s="477"/>
      <c r="WIF933" s="477"/>
      <c r="WIG933" s="477"/>
      <c r="WIH933" s="477"/>
      <c r="WII933" s="477"/>
      <c r="WIJ933" s="477"/>
      <c r="WIK933" s="477"/>
      <c r="WIL933" s="477"/>
      <c r="WIM933" s="477"/>
      <c r="WIN933" s="477"/>
      <c r="WIO933" s="477"/>
      <c r="WIP933" s="477"/>
      <c r="WIQ933" s="477"/>
      <c r="WIR933" s="477"/>
      <c r="WIS933" s="477"/>
      <c r="WIT933" s="477"/>
      <c r="WIU933" s="477"/>
      <c r="WIV933" s="477"/>
      <c r="WIW933" s="477"/>
      <c r="WIX933" s="477"/>
      <c r="WIY933" s="477"/>
      <c r="WIZ933" s="477"/>
      <c r="WJA933" s="477"/>
      <c r="WJB933" s="477"/>
      <c r="WJC933" s="477"/>
      <c r="WJD933" s="477"/>
      <c r="WJE933" s="477"/>
      <c r="WJF933" s="477"/>
      <c r="WJG933" s="477"/>
      <c r="WJH933" s="477"/>
      <c r="WJI933" s="477"/>
      <c r="WJJ933" s="477"/>
      <c r="WJK933" s="477"/>
      <c r="WJL933" s="477"/>
      <c r="WJM933" s="477"/>
      <c r="WJN933" s="477"/>
      <c r="WJO933" s="477"/>
      <c r="WJP933" s="477"/>
      <c r="WJQ933" s="477"/>
      <c r="WJR933" s="477"/>
      <c r="WJS933" s="477"/>
      <c r="WJT933" s="477"/>
      <c r="WJU933" s="477"/>
      <c r="WJV933" s="477"/>
      <c r="WJW933" s="477"/>
      <c r="WJX933" s="477"/>
      <c r="WJY933" s="477"/>
      <c r="WJZ933" s="477"/>
      <c r="WKA933" s="477"/>
      <c r="WKB933" s="477"/>
      <c r="WKC933" s="477"/>
      <c r="WKD933" s="477"/>
      <c r="WKE933" s="477"/>
      <c r="WKF933" s="477"/>
      <c r="WKG933" s="477"/>
      <c r="WKH933" s="477"/>
      <c r="WKI933" s="477"/>
      <c r="WKJ933" s="477"/>
      <c r="WKK933" s="477"/>
      <c r="WKL933" s="477"/>
      <c r="WKM933" s="477"/>
      <c r="WKN933" s="477"/>
      <c r="WKO933" s="477"/>
      <c r="WKP933" s="477"/>
      <c r="WKQ933" s="477"/>
      <c r="WKR933" s="477"/>
      <c r="WKS933" s="477"/>
      <c r="WKT933" s="477"/>
      <c r="WKU933" s="477"/>
      <c r="WKV933" s="477"/>
      <c r="WKW933" s="477"/>
      <c r="WKX933" s="477"/>
      <c r="WKY933" s="477"/>
      <c r="WKZ933" s="477"/>
      <c r="WLA933" s="477"/>
      <c r="WLB933" s="477"/>
      <c r="WLC933" s="477"/>
      <c r="WLD933" s="477"/>
      <c r="WLE933" s="477"/>
      <c r="WLF933" s="477"/>
      <c r="WLG933" s="477"/>
      <c r="WLH933" s="477"/>
      <c r="WLI933" s="477"/>
      <c r="WLJ933" s="477"/>
      <c r="WLK933" s="477"/>
      <c r="WLL933" s="477"/>
      <c r="WLM933" s="477"/>
      <c r="WLN933" s="477"/>
      <c r="WLO933" s="477"/>
      <c r="WLP933" s="477"/>
      <c r="WLQ933" s="477"/>
      <c r="WLR933" s="477"/>
      <c r="WLS933" s="477"/>
      <c r="WLT933" s="477"/>
      <c r="WLU933" s="477"/>
      <c r="WLV933" s="477"/>
      <c r="WLW933" s="477"/>
      <c r="WLX933" s="477"/>
      <c r="WLY933" s="477"/>
      <c r="WLZ933" s="477"/>
      <c r="WMA933" s="477"/>
      <c r="WMB933" s="477"/>
      <c r="WMC933" s="477"/>
      <c r="WMD933" s="477"/>
      <c r="WME933" s="477"/>
      <c r="WMF933" s="477"/>
      <c r="WMG933" s="477"/>
      <c r="WMH933" s="477"/>
      <c r="WMI933" s="477"/>
      <c r="WMJ933" s="477"/>
      <c r="WMK933" s="477"/>
      <c r="WML933" s="477"/>
      <c r="WMM933" s="477"/>
      <c r="WMN933" s="477"/>
      <c r="WMO933" s="477"/>
      <c r="WMP933" s="477"/>
      <c r="WMQ933" s="477"/>
      <c r="WMR933" s="477"/>
      <c r="WMS933" s="477"/>
      <c r="WMT933" s="477"/>
      <c r="WMU933" s="477"/>
      <c r="WMV933" s="477"/>
      <c r="WMW933" s="477"/>
      <c r="WMX933" s="477"/>
      <c r="WMY933" s="477"/>
      <c r="WMZ933" s="477"/>
      <c r="WNA933" s="477"/>
      <c r="WNB933" s="477"/>
      <c r="WNC933" s="477"/>
      <c r="WND933" s="477"/>
      <c r="WNE933" s="477"/>
      <c r="WNF933" s="477"/>
      <c r="WNG933" s="477"/>
      <c r="WNH933" s="477"/>
      <c r="WNI933" s="477"/>
      <c r="WNJ933" s="477"/>
      <c r="WNK933" s="477"/>
      <c r="WNL933" s="477"/>
      <c r="WNM933" s="477"/>
      <c r="WNN933" s="477"/>
      <c r="WNO933" s="477"/>
      <c r="WNP933" s="477"/>
      <c r="WNQ933" s="477"/>
      <c r="WNR933" s="477"/>
      <c r="WNS933" s="477"/>
      <c r="WNT933" s="477"/>
      <c r="WNU933" s="477"/>
      <c r="WNV933" s="477"/>
      <c r="WNW933" s="477"/>
      <c r="WNX933" s="477"/>
      <c r="WNY933" s="477"/>
      <c r="WNZ933" s="477"/>
      <c r="WOA933" s="477"/>
      <c r="WOB933" s="477"/>
      <c r="WOC933" s="477"/>
      <c r="WOD933" s="477"/>
      <c r="WOE933" s="477"/>
      <c r="WOF933" s="477"/>
      <c r="WOG933" s="477"/>
      <c r="WOH933" s="477"/>
      <c r="WOI933" s="477"/>
      <c r="WOJ933" s="477"/>
      <c r="WOK933" s="477"/>
      <c r="WOL933" s="477"/>
      <c r="WOM933" s="477"/>
      <c r="WON933" s="477"/>
      <c r="WOO933" s="477"/>
      <c r="WOP933" s="477"/>
      <c r="WOQ933" s="477"/>
      <c r="WOR933" s="477"/>
      <c r="WOS933" s="477"/>
      <c r="WOT933" s="477"/>
      <c r="WOU933" s="477"/>
      <c r="WOV933" s="477"/>
      <c r="WOW933" s="477"/>
      <c r="WOX933" s="477"/>
      <c r="WOY933" s="477"/>
      <c r="WOZ933" s="477"/>
      <c r="WPA933" s="477"/>
      <c r="WPB933" s="477"/>
      <c r="WPC933" s="477"/>
      <c r="WPD933" s="477"/>
      <c r="WPE933" s="477"/>
      <c r="WPF933" s="477"/>
      <c r="WPG933" s="477"/>
      <c r="WPH933" s="477"/>
      <c r="WPI933" s="477"/>
      <c r="WPJ933" s="477"/>
      <c r="WPK933" s="477"/>
      <c r="WPL933" s="477"/>
      <c r="WPM933" s="477"/>
      <c r="WPN933" s="477"/>
      <c r="WPO933" s="477"/>
      <c r="WPP933" s="477"/>
      <c r="WPQ933" s="477"/>
      <c r="WPR933" s="477"/>
      <c r="WPS933" s="477"/>
      <c r="WPT933" s="477"/>
      <c r="WPU933" s="477"/>
      <c r="WPV933" s="477"/>
      <c r="WPW933" s="477"/>
      <c r="WPX933" s="477"/>
      <c r="WPY933" s="477"/>
      <c r="WPZ933" s="477"/>
      <c r="WQA933" s="477"/>
      <c r="WQB933" s="477"/>
      <c r="WQC933" s="477"/>
      <c r="WQD933" s="477"/>
      <c r="WQE933" s="477"/>
      <c r="WQF933" s="477"/>
      <c r="WQG933" s="477"/>
      <c r="WQH933" s="477"/>
      <c r="WQI933" s="477"/>
      <c r="WQJ933" s="477"/>
      <c r="WQK933" s="477"/>
      <c r="WQL933" s="477"/>
      <c r="WQM933" s="477"/>
      <c r="WQN933" s="477"/>
      <c r="WQO933" s="477"/>
      <c r="WQP933" s="477"/>
      <c r="WQQ933" s="477"/>
      <c r="WQR933" s="477"/>
      <c r="WQS933" s="477"/>
      <c r="WQT933" s="477"/>
      <c r="WQU933" s="477"/>
      <c r="WQV933" s="477"/>
      <c r="WQW933" s="477"/>
      <c r="WQX933" s="477"/>
      <c r="WQY933" s="477"/>
      <c r="WQZ933" s="477"/>
      <c r="WRA933" s="477"/>
      <c r="WRB933" s="477"/>
      <c r="WRC933" s="477"/>
      <c r="WRD933" s="477"/>
      <c r="WRE933" s="477"/>
      <c r="WRF933" s="477"/>
      <c r="WRG933" s="477"/>
      <c r="WRH933" s="477"/>
      <c r="WRI933" s="477"/>
      <c r="WRJ933" s="477"/>
      <c r="WRK933" s="477"/>
      <c r="WRL933" s="477"/>
      <c r="WRM933" s="477"/>
      <c r="WRN933" s="477"/>
      <c r="WRO933" s="477"/>
      <c r="WRP933" s="477"/>
      <c r="WRQ933" s="477"/>
      <c r="WRR933" s="477"/>
      <c r="WRS933" s="477"/>
      <c r="WRT933" s="477"/>
      <c r="WRU933" s="477"/>
      <c r="WRV933" s="477"/>
      <c r="WRW933" s="477"/>
      <c r="WRX933" s="477"/>
      <c r="WRY933" s="477"/>
      <c r="WRZ933" s="477"/>
      <c r="WSA933" s="477"/>
      <c r="WSB933" s="477"/>
      <c r="WSC933" s="477"/>
      <c r="WSD933" s="477"/>
      <c r="WSE933" s="477"/>
      <c r="WSF933" s="477"/>
      <c r="WSG933" s="477"/>
      <c r="WSH933" s="477"/>
      <c r="WSI933" s="477"/>
      <c r="WSJ933" s="477"/>
      <c r="WSK933" s="477"/>
      <c r="WSL933" s="477"/>
      <c r="WSM933" s="477"/>
      <c r="WSN933" s="477"/>
      <c r="WSO933" s="477"/>
      <c r="WSP933" s="477"/>
      <c r="WSQ933" s="477"/>
      <c r="WSR933" s="477"/>
      <c r="WSS933" s="477"/>
      <c r="WST933" s="477"/>
      <c r="WSU933" s="477"/>
      <c r="WSV933" s="477"/>
      <c r="WSW933" s="477"/>
      <c r="WSX933" s="477"/>
      <c r="WSY933" s="477"/>
      <c r="WSZ933" s="477"/>
      <c r="WTA933" s="477"/>
      <c r="WTB933" s="477"/>
      <c r="WTC933" s="477"/>
      <c r="WTD933" s="477"/>
      <c r="WTE933" s="477"/>
      <c r="WTF933" s="477"/>
      <c r="WTG933" s="477"/>
      <c r="WTH933" s="477"/>
      <c r="WTI933" s="477"/>
      <c r="WTJ933" s="477"/>
      <c r="WTK933" s="477"/>
      <c r="WTL933" s="477"/>
      <c r="WTM933" s="477"/>
      <c r="WTN933" s="477"/>
      <c r="WTO933" s="477"/>
      <c r="WTP933" s="477"/>
      <c r="WTQ933" s="477"/>
      <c r="WTR933" s="477"/>
      <c r="WTS933" s="477"/>
      <c r="WTT933" s="477"/>
      <c r="WTU933" s="477"/>
      <c r="WTV933" s="477"/>
      <c r="WTW933" s="477"/>
      <c r="WTX933" s="477"/>
      <c r="WTY933" s="477"/>
      <c r="WTZ933" s="477"/>
      <c r="WUA933" s="477"/>
      <c r="WUB933" s="477"/>
      <c r="WUC933" s="477"/>
      <c r="WUD933" s="477"/>
      <c r="WUE933" s="477"/>
      <c r="WUF933" s="477"/>
      <c r="WUG933" s="477"/>
      <c r="WUH933" s="477"/>
      <c r="WUI933" s="477"/>
      <c r="WUJ933" s="477"/>
      <c r="WUK933" s="477"/>
      <c r="WUL933" s="477"/>
      <c r="WUM933" s="477"/>
      <c r="WUN933" s="477"/>
      <c r="WUO933" s="477"/>
      <c r="WUP933" s="477"/>
      <c r="WUQ933" s="477"/>
      <c r="WUR933" s="477"/>
      <c r="WUS933" s="477"/>
      <c r="WUT933" s="477"/>
      <c r="WUU933" s="477"/>
      <c r="WUV933" s="477"/>
      <c r="WUW933" s="477"/>
      <c r="WUX933" s="477"/>
      <c r="WUY933" s="477"/>
      <c r="WUZ933" s="477"/>
      <c r="WVA933" s="477"/>
      <c r="WVB933" s="477"/>
      <c r="WVC933" s="477"/>
      <c r="WVD933" s="477"/>
      <c r="WVE933" s="477"/>
      <c r="WVF933" s="477"/>
      <c r="WVG933" s="477"/>
      <c r="WVH933" s="477"/>
      <c r="WVI933" s="477"/>
      <c r="WVJ933" s="477"/>
      <c r="WVK933" s="477"/>
      <c r="WVL933" s="477"/>
      <c r="WVM933" s="477"/>
      <c r="WVN933" s="477"/>
      <c r="WVO933" s="477"/>
      <c r="WVP933" s="477"/>
      <c r="WVQ933" s="477"/>
      <c r="WVR933" s="477"/>
      <c r="WVS933" s="477"/>
      <c r="WVT933" s="477"/>
      <c r="WVU933" s="477"/>
      <c r="WVV933" s="477"/>
      <c r="WVW933" s="477"/>
      <c r="WVX933" s="477"/>
      <c r="WVY933" s="477"/>
      <c r="WVZ933" s="477"/>
      <c r="WWA933" s="477"/>
      <c r="WWB933" s="477"/>
      <c r="WWC933" s="477"/>
      <c r="WWD933" s="477"/>
      <c r="WWE933" s="477"/>
      <c r="WWF933" s="477"/>
      <c r="WWG933" s="477"/>
      <c r="WWH933" s="477"/>
      <c r="WWI933" s="477"/>
      <c r="WWJ933" s="477"/>
      <c r="WWK933" s="477"/>
      <c r="WWL933" s="477"/>
      <c r="WWM933" s="477"/>
      <c r="WWN933" s="477"/>
      <c r="WWO933" s="477"/>
      <c r="WWP933" s="477"/>
      <c r="WWQ933" s="477"/>
      <c r="WWR933" s="477"/>
      <c r="WWS933" s="477"/>
      <c r="WWT933" s="477"/>
      <c r="WWU933" s="477"/>
      <c r="WWV933" s="477"/>
      <c r="WWW933" s="477"/>
      <c r="WWX933" s="477"/>
      <c r="WWY933" s="477"/>
      <c r="WWZ933" s="477"/>
      <c r="WXA933" s="477"/>
      <c r="WXB933" s="477"/>
      <c r="WXC933" s="477"/>
      <c r="WXD933" s="477"/>
      <c r="WXE933" s="477"/>
      <c r="WXF933" s="477"/>
      <c r="WXG933" s="477"/>
      <c r="WXH933" s="477"/>
      <c r="WXI933" s="477"/>
      <c r="WXJ933" s="477"/>
      <c r="WXK933" s="477"/>
      <c r="WXL933" s="477"/>
      <c r="WXM933" s="477"/>
      <c r="WXN933" s="477"/>
      <c r="WXO933" s="477"/>
      <c r="WXP933" s="477"/>
      <c r="WXQ933" s="477"/>
      <c r="WXR933" s="477"/>
      <c r="WXS933" s="477"/>
      <c r="WXT933" s="477"/>
      <c r="WXU933" s="477"/>
      <c r="WXV933" s="477"/>
      <c r="WXW933" s="477"/>
      <c r="WXX933" s="477"/>
      <c r="WXY933" s="477"/>
      <c r="WXZ933" s="477"/>
      <c r="WYA933" s="477"/>
      <c r="WYB933" s="477"/>
      <c r="WYC933" s="477"/>
      <c r="WYD933" s="477"/>
      <c r="WYE933" s="477"/>
      <c r="WYF933" s="477"/>
      <c r="WYG933" s="477"/>
      <c r="WYH933" s="477"/>
      <c r="WYI933" s="477"/>
      <c r="WYJ933" s="477"/>
      <c r="WYK933" s="477"/>
      <c r="WYL933" s="477"/>
      <c r="WYM933" s="477"/>
      <c r="WYN933" s="477"/>
      <c r="WYO933" s="477"/>
      <c r="WYP933" s="477"/>
      <c r="WYQ933" s="477"/>
      <c r="WYR933" s="477"/>
      <c r="WYS933" s="477"/>
      <c r="WYT933" s="477"/>
      <c r="WYU933" s="477"/>
      <c r="WYV933" s="477"/>
      <c r="WYW933" s="477"/>
      <c r="WYX933" s="477"/>
      <c r="WYY933" s="477"/>
      <c r="WYZ933" s="477"/>
      <c r="WZA933" s="477"/>
      <c r="WZB933" s="477"/>
      <c r="WZC933" s="477"/>
      <c r="WZD933" s="477"/>
      <c r="WZE933" s="477"/>
      <c r="WZF933" s="477"/>
      <c r="WZG933" s="477"/>
      <c r="WZH933" s="477"/>
      <c r="WZI933" s="477"/>
      <c r="WZJ933" s="477"/>
      <c r="WZK933" s="477"/>
      <c r="WZL933" s="477"/>
      <c r="WZM933" s="477"/>
      <c r="WZN933" s="477"/>
      <c r="WZO933" s="477"/>
      <c r="WZP933" s="477"/>
      <c r="WZQ933" s="477"/>
      <c r="WZR933" s="477"/>
      <c r="WZS933" s="477"/>
      <c r="WZT933" s="477"/>
      <c r="WZU933" s="477"/>
      <c r="WZV933" s="477"/>
      <c r="WZW933" s="477"/>
      <c r="WZX933" s="477"/>
      <c r="WZY933" s="477"/>
      <c r="WZZ933" s="477"/>
      <c r="XAA933" s="477"/>
      <c r="XAB933" s="477"/>
      <c r="XAC933" s="477"/>
      <c r="XAD933" s="477"/>
      <c r="XAE933" s="477"/>
      <c r="XAF933" s="477"/>
      <c r="XAG933" s="477"/>
      <c r="XAH933" s="477"/>
      <c r="XAI933" s="477"/>
      <c r="XAJ933" s="477"/>
      <c r="XAK933" s="477"/>
      <c r="XAL933" s="477"/>
      <c r="XAM933" s="477"/>
      <c r="XAN933" s="477"/>
      <c r="XAO933" s="477"/>
      <c r="XAP933" s="477"/>
      <c r="XAQ933" s="477"/>
      <c r="XAR933" s="477"/>
      <c r="XAS933" s="477"/>
      <c r="XAT933" s="477"/>
      <c r="XAU933" s="477"/>
      <c r="XAV933" s="477"/>
      <c r="XAW933" s="477"/>
      <c r="XAX933" s="477"/>
      <c r="XAY933" s="477"/>
      <c r="XAZ933" s="477"/>
      <c r="XBA933" s="477"/>
      <c r="XBB933" s="477"/>
      <c r="XBC933" s="477"/>
      <c r="XBD933" s="477"/>
      <c r="XBE933" s="477"/>
      <c r="XBF933" s="477"/>
      <c r="XBG933" s="477"/>
      <c r="XBH933" s="477"/>
      <c r="XBI933" s="477"/>
      <c r="XBJ933" s="477"/>
      <c r="XBK933" s="477"/>
      <c r="XBL933" s="477"/>
      <c r="XBM933" s="477"/>
      <c r="XBN933" s="477"/>
      <c r="XBO933" s="477"/>
      <c r="XBP933" s="477"/>
      <c r="XBQ933" s="477"/>
      <c r="XBR933" s="477"/>
      <c r="XBS933" s="477"/>
      <c r="XBT933" s="477"/>
      <c r="XBU933" s="477"/>
      <c r="XBV933" s="477"/>
      <c r="XBW933" s="477"/>
      <c r="XBX933" s="477"/>
      <c r="XBY933" s="477"/>
      <c r="XBZ933" s="477"/>
      <c r="XCA933" s="477"/>
      <c r="XCB933" s="477"/>
      <c r="XCC933" s="477"/>
      <c r="XCD933" s="477"/>
      <c r="XCE933" s="477"/>
      <c r="XCF933" s="477"/>
      <c r="XCG933" s="477"/>
      <c r="XCH933" s="477"/>
      <c r="XCI933" s="477"/>
      <c r="XCJ933" s="477"/>
      <c r="XCK933" s="477"/>
      <c r="XCL933" s="477"/>
      <c r="XCM933" s="477"/>
      <c r="XCN933" s="477"/>
      <c r="XCO933" s="477"/>
      <c r="XCP933" s="477"/>
      <c r="XCQ933" s="477"/>
      <c r="XCR933" s="477"/>
      <c r="XCS933" s="477"/>
      <c r="XCT933" s="477"/>
      <c r="XCU933" s="477"/>
      <c r="XCV933" s="477"/>
      <c r="XCW933" s="477"/>
      <c r="XCX933" s="477"/>
      <c r="XCY933" s="477"/>
      <c r="XCZ933" s="477"/>
      <c r="XDA933" s="477"/>
      <c r="XDB933" s="477"/>
      <c r="XDC933" s="477"/>
      <c r="XDD933" s="477"/>
      <c r="XDE933" s="477"/>
      <c r="XDF933" s="477"/>
      <c r="XDG933" s="477"/>
      <c r="XDH933" s="477"/>
      <c r="XDI933" s="477"/>
      <c r="XDJ933" s="477"/>
      <c r="XDK933" s="477"/>
      <c r="XDL933" s="477"/>
      <c r="XDM933" s="477"/>
      <c r="XDN933" s="477"/>
      <c r="XDO933" s="477"/>
      <c r="XDP933" s="477"/>
      <c r="XDQ933" s="477"/>
      <c r="XDR933" s="477"/>
      <c r="XDS933" s="477"/>
      <c r="XDT933" s="477"/>
      <c r="XDU933" s="477"/>
      <c r="XDV933" s="477"/>
      <c r="XDW933" s="477"/>
      <c r="XDX933" s="477"/>
      <c r="XDY933" s="477"/>
      <c r="XDZ933" s="477"/>
      <c r="XEA933" s="477"/>
      <c r="XEB933" s="477"/>
      <c r="XEC933" s="477"/>
      <c r="XED933" s="477"/>
      <c r="XEE933" s="477"/>
      <c r="XEF933" s="477"/>
      <c r="XEG933" s="477"/>
      <c r="XEH933" s="477"/>
      <c r="XEI933" s="477"/>
      <c r="XEJ933" s="477"/>
      <c r="XEK933" s="477"/>
      <c r="XEL933" s="477"/>
      <c r="XEM933" s="477"/>
      <c r="XEN933" s="477"/>
      <c r="XEO933" s="477"/>
      <c r="XEP933" s="477"/>
      <c r="XEQ933" s="477"/>
      <c r="XER933" s="477"/>
      <c r="XES933" s="477"/>
      <c r="XET933" s="477"/>
      <c r="XEU933" s="477"/>
      <c r="XEV933" s="477"/>
      <c r="XEW933" s="477"/>
      <c r="XEX933" s="477"/>
      <c r="XEY933" s="477"/>
      <c r="XEZ933" s="477"/>
      <c r="XFA933" s="477"/>
      <c r="XFB933" s="477"/>
    </row>
    <row r="934" spans="1:16382" ht="30" customHeight="1" x14ac:dyDescent="0.7">
      <c r="A934" s="477"/>
      <c r="B934" s="316"/>
      <c r="C934" s="317"/>
      <c r="D934" s="355"/>
      <c r="E934" s="334"/>
      <c r="F934" s="320"/>
      <c r="G934" s="335"/>
      <c r="H934" s="336"/>
      <c r="I934" s="323"/>
      <c r="J934" s="324"/>
      <c r="K934" s="483"/>
      <c r="L934" s="477"/>
      <c r="M934" s="477"/>
      <c r="N934" s="477"/>
      <c r="O934" s="477"/>
      <c r="P934" s="477"/>
      <c r="Q934" s="477"/>
      <c r="R934" s="477"/>
      <c r="S934" s="477"/>
      <c r="T934" s="477"/>
      <c r="U934" s="477"/>
      <c r="V934" s="477"/>
      <c r="W934" s="477"/>
      <c r="X934" s="477"/>
      <c r="Y934" s="477"/>
      <c r="Z934" s="477"/>
      <c r="AA934" s="477"/>
      <c r="AB934" s="477"/>
      <c r="AC934" s="477"/>
      <c r="AD934" s="477"/>
      <c r="AE934" s="477"/>
      <c r="AF934" s="477"/>
      <c r="AG934" s="477"/>
      <c r="AH934" s="477"/>
      <c r="AI934" s="477"/>
      <c r="AJ934" s="477"/>
      <c r="AK934" s="477"/>
      <c r="AL934" s="477"/>
      <c r="AM934" s="477"/>
      <c r="AN934" s="477"/>
      <c r="AO934" s="477"/>
      <c r="AP934" s="477"/>
      <c r="AQ934" s="477"/>
      <c r="AR934" s="477"/>
      <c r="AS934" s="477"/>
      <c r="AT934" s="477"/>
      <c r="AU934" s="477"/>
      <c r="AV934" s="477"/>
      <c r="AW934" s="477"/>
      <c r="AX934" s="477"/>
      <c r="AY934" s="477"/>
      <c r="AZ934" s="477"/>
      <c r="BA934" s="477"/>
      <c r="BB934" s="477"/>
      <c r="BC934" s="477"/>
      <c r="BD934" s="477"/>
      <c r="BE934" s="477"/>
      <c r="BF934" s="477"/>
      <c r="BG934" s="477"/>
      <c r="BH934" s="477"/>
      <c r="BI934" s="477"/>
      <c r="BJ934" s="477"/>
      <c r="BK934" s="477"/>
      <c r="BL934" s="477"/>
      <c r="BM934" s="477"/>
      <c r="BN934" s="477"/>
      <c r="BO934" s="477"/>
      <c r="BP934" s="477"/>
      <c r="BQ934" s="477"/>
      <c r="BR934" s="477"/>
      <c r="BS934" s="477"/>
      <c r="BT934" s="477"/>
      <c r="BU934" s="477"/>
      <c r="BV934" s="477"/>
      <c r="BW934" s="477"/>
      <c r="BX934" s="477"/>
      <c r="BY934" s="477"/>
      <c r="BZ934" s="477"/>
      <c r="CA934" s="477"/>
      <c r="CB934" s="477"/>
      <c r="CC934" s="477"/>
      <c r="CD934" s="477"/>
      <c r="CE934" s="477"/>
      <c r="CF934" s="477"/>
      <c r="CG934" s="477"/>
      <c r="CH934" s="477"/>
      <c r="CI934" s="477"/>
      <c r="CJ934" s="477"/>
      <c r="CK934" s="477"/>
      <c r="CL934" s="477"/>
      <c r="CM934" s="477"/>
      <c r="CN934" s="477"/>
      <c r="CO934" s="477"/>
      <c r="CP934" s="477"/>
      <c r="CQ934" s="477"/>
      <c r="CR934" s="477"/>
      <c r="CS934" s="477"/>
      <c r="CT934" s="477"/>
      <c r="CU934" s="477"/>
      <c r="CV934" s="477"/>
      <c r="CW934" s="477"/>
      <c r="CX934" s="477"/>
      <c r="CY934" s="477"/>
      <c r="CZ934" s="477"/>
      <c r="DA934" s="477"/>
      <c r="DB934" s="477"/>
      <c r="DC934" s="477"/>
      <c r="DD934" s="477"/>
      <c r="DE934" s="477"/>
      <c r="DF934" s="477"/>
      <c r="DG934" s="477"/>
      <c r="DH934" s="477"/>
      <c r="DI934" s="477"/>
      <c r="DJ934" s="477"/>
      <c r="DK934" s="477"/>
      <c r="DL934" s="477"/>
      <c r="DM934" s="477"/>
      <c r="DN934" s="477"/>
      <c r="DO934" s="477"/>
      <c r="DP934" s="477"/>
      <c r="DQ934" s="477"/>
      <c r="DR934" s="477"/>
      <c r="DS934" s="477"/>
      <c r="DT934" s="477"/>
      <c r="DU934" s="477"/>
      <c r="DV934" s="477"/>
      <c r="DW934" s="477"/>
      <c r="DX934" s="477"/>
      <c r="DY934" s="477"/>
      <c r="DZ934" s="477"/>
      <c r="EA934" s="477"/>
      <c r="EB934" s="477"/>
      <c r="EC934" s="477"/>
      <c r="ED934" s="477"/>
      <c r="EE934" s="477"/>
      <c r="EF934" s="477"/>
      <c r="EG934" s="477"/>
      <c r="EH934" s="477"/>
      <c r="EI934" s="477"/>
      <c r="EJ934" s="477"/>
      <c r="EK934" s="477"/>
      <c r="EL934" s="477"/>
      <c r="EM934" s="477"/>
      <c r="EN934" s="477"/>
      <c r="EO934" s="477"/>
      <c r="EP934" s="477"/>
      <c r="EQ934" s="477"/>
      <c r="ER934" s="477"/>
      <c r="ES934" s="477"/>
      <c r="ET934" s="477"/>
      <c r="EU934" s="477"/>
      <c r="EV934" s="477"/>
      <c r="EW934" s="477"/>
      <c r="EX934" s="477"/>
      <c r="EY934" s="477"/>
      <c r="EZ934" s="477"/>
      <c r="FA934" s="477"/>
      <c r="FB934" s="477"/>
      <c r="FC934" s="477"/>
      <c r="FD934" s="477"/>
      <c r="FE934" s="477"/>
      <c r="FF934" s="477"/>
      <c r="FG934" s="477"/>
      <c r="FH934" s="477"/>
      <c r="FI934" s="477"/>
      <c r="FJ934" s="477"/>
      <c r="FK934" s="477"/>
      <c r="FL934" s="477"/>
      <c r="FM934" s="477"/>
      <c r="FN934" s="477"/>
      <c r="FO934" s="477"/>
      <c r="FP934" s="477"/>
      <c r="FQ934" s="477"/>
      <c r="FR934" s="477"/>
      <c r="FS934" s="477"/>
      <c r="FT934" s="477"/>
      <c r="FU934" s="477"/>
      <c r="FV934" s="477"/>
      <c r="FW934" s="477"/>
      <c r="FX934" s="477"/>
      <c r="FY934" s="477"/>
      <c r="FZ934" s="477"/>
      <c r="GA934" s="477"/>
      <c r="GB934" s="477"/>
      <c r="GC934" s="477"/>
      <c r="GD934" s="477"/>
      <c r="GE934" s="477"/>
      <c r="GF934" s="477"/>
      <c r="GG934" s="477"/>
      <c r="GH934" s="477"/>
      <c r="GI934" s="477"/>
      <c r="GJ934" s="477"/>
      <c r="GK934" s="477"/>
      <c r="GL934" s="477"/>
      <c r="GM934" s="477"/>
      <c r="GN934" s="477"/>
      <c r="GO934" s="477"/>
      <c r="GP934" s="477"/>
      <c r="GQ934" s="477"/>
      <c r="GR934" s="477"/>
      <c r="GS934" s="477"/>
      <c r="GT934" s="477"/>
      <c r="GU934" s="477"/>
      <c r="GV934" s="477"/>
      <c r="GW934" s="477"/>
      <c r="GX934" s="477"/>
      <c r="GY934" s="477"/>
      <c r="GZ934" s="477"/>
      <c r="HA934" s="477"/>
      <c r="HB934" s="477"/>
      <c r="HC934" s="477"/>
      <c r="HD934" s="477"/>
      <c r="HE934" s="477"/>
      <c r="HF934" s="477"/>
      <c r="HG934" s="477"/>
      <c r="HH934" s="477"/>
      <c r="HI934" s="477"/>
      <c r="HJ934" s="477"/>
      <c r="HK934" s="477"/>
      <c r="HL934" s="477"/>
      <c r="HM934" s="477"/>
      <c r="HN934" s="477"/>
      <c r="HO934" s="477"/>
      <c r="HP934" s="477"/>
      <c r="HQ934" s="477"/>
      <c r="HR934" s="477"/>
      <c r="HS934" s="477"/>
      <c r="HT934" s="477"/>
      <c r="HU934" s="477"/>
      <c r="HV934" s="477"/>
      <c r="HW934" s="477"/>
      <c r="HX934" s="477"/>
      <c r="HY934" s="477"/>
      <c r="HZ934" s="477"/>
      <c r="IA934" s="477"/>
      <c r="IB934" s="477"/>
      <c r="IC934" s="477"/>
      <c r="ID934" s="477"/>
      <c r="IE934" s="477"/>
      <c r="IF934" s="477"/>
      <c r="IG934" s="477"/>
      <c r="IH934" s="477"/>
      <c r="II934" s="477"/>
      <c r="IJ934" s="477"/>
      <c r="IK934" s="477"/>
      <c r="IL934" s="477"/>
      <c r="IM934" s="477"/>
      <c r="IN934" s="477"/>
      <c r="IO934" s="477"/>
      <c r="IP934" s="477"/>
      <c r="IQ934" s="477"/>
      <c r="IR934" s="477"/>
      <c r="IS934" s="477"/>
      <c r="IT934" s="477"/>
      <c r="IU934" s="477"/>
      <c r="IV934" s="477"/>
      <c r="IW934" s="477"/>
      <c r="IX934" s="477"/>
      <c r="IY934" s="477"/>
      <c r="IZ934" s="477"/>
      <c r="JA934" s="477"/>
      <c r="JB934" s="477"/>
      <c r="JC934" s="477"/>
      <c r="JD934" s="477"/>
      <c r="JE934" s="477"/>
      <c r="JF934" s="477"/>
      <c r="JG934" s="477"/>
      <c r="JH934" s="477"/>
      <c r="JI934" s="477"/>
      <c r="JJ934" s="477"/>
      <c r="JK934" s="477"/>
      <c r="JL934" s="477"/>
      <c r="JM934" s="477"/>
      <c r="JN934" s="477"/>
      <c r="JO934" s="477"/>
      <c r="JP934" s="477"/>
      <c r="JQ934" s="477"/>
      <c r="JR934" s="477"/>
      <c r="JS934" s="477"/>
      <c r="JT934" s="477"/>
      <c r="JU934" s="477"/>
      <c r="JV934" s="477"/>
      <c r="JW934" s="477"/>
      <c r="JX934" s="477"/>
      <c r="JY934" s="477"/>
      <c r="JZ934" s="477"/>
      <c r="KA934" s="477"/>
      <c r="KB934" s="477"/>
      <c r="KC934" s="477"/>
      <c r="KD934" s="477"/>
      <c r="KE934" s="477"/>
      <c r="KF934" s="477"/>
      <c r="KG934" s="477"/>
      <c r="KH934" s="477"/>
      <c r="KI934" s="477"/>
      <c r="KJ934" s="477"/>
      <c r="KK934" s="477"/>
      <c r="KL934" s="477"/>
      <c r="KM934" s="477"/>
      <c r="KN934" s="477"/>
      <c r="KO934" s="477"/>
      <c r="KP934" s="477"/>
      <c r="KQ934" s="477"/>
      <c r="KR934" s="477"/>
      <c r="KS934" s="477"/>
      <c r="KT934" s="477"/>
      <c r="KU934" s="477"/>
      <c r="KV934" s="477"/>
      <c r="KW934" s="477"/>
      <c r="KX934" s="477"/>
      <c r="KY934" s="477"/>
      <c r="KZ934" s="477"/>
      <c r="LA934" s="477"/>
      <c r="LB934" s="477"/>
      <c r="LC934" s="477"/>
      <c r="LD934" s="477"/>
      <c r="LE934" s="477"/>
      <c r="LF934" s="477"/>
      <c r="LG934" s="477"/>
      <c r="LH934" s="477"/>
      <c r="LI934" s="477"/>
      <c r="LJ934" s="477"/>
      <c r="LK934" s="477"/>
      <c r="LL934" s="477"/>
      <c r="LM934" s="477"/>
      <c r="LN934" s="477"/>
      <c r="LO934" s="477"/>
      <c r="LP934" s="477"/>
      <c r="LQ934" s="477"/>
      <c r="LR934" s="477"/>
      <c r="LS934" s="477"/>
      <c r="LT934" s="477"/>
      <c r="LU934" s="477"/>
      <c r="LV934" s="477"/>
      <c r="LW934" s="477"/>
      <c r="LX934" s="477"/>
      <c r="LY934" s="477"/>
      <c r="LZ934" s="477"/>
      <c r="MA934" s="477"/>
      <c r="MB934" s="477"/>
      <c r="MC934" s="477"/>
      <c r="MD934" s="477"/>
      <c r="ME934" s="477"/>
      <c r="MF934" s="477"/>
      <c r="MG934" s="477"/>
      <c r="MH934" s="477"/>
      <c r="MI934" s="477"/>
      <c r="MJ934" s="477"/>
      <c r="MK934" s="477"/>
      <c r="ML934" s="477"/>
      <c r="MM934" s="477"/>
      <c r="MN934" s="477"/>
      <c r="MO934" s="477"/>
      <c r="MP934" s="477"/>
      <c r="MQ934" s="477"/>
      <c r="MR934" s="477"/>
      <c r="MS934" s="477"/>
      <c r="MT934" s="477"/>
      <c r="MU934" s="477"/>
      <c r="MV934" s="477"/>
      <c r="MW934" s="477"/>
      <c r="MX934" s="477"/>
      <c r="MY934" s="477"/>
      <c r="MZ934" s="477"/>
      <c r="NA934" s="477"/>
      <c r="NB934" s="477"/>
      <c r="NC934" s="477"/>
      <c r="ND934" s="477"/>
      <c r="NE934" s="477"/>
      <c r="NF934" s="477"/>
      <c r="NG934" s="477"/>
      <c r="NH934" s="477"/>
      <c r="NI934" s="477"/>
      <c r="NJ934" s="477"/>
      <c r="NK934" s="477"/>
      <c r="NL934" s="477"/>
      <c r="NM934" s="477"/>
      <c r="NN934" s="477"/>
      <c r="NO934" s="477"/>
      <c r="NP934" s="477"/>
      <c r="NQ934" s="477"/>
      <c r="NR934" s="477"/>
      <c r="NS934" s="477"/>
      <c r="NT934" s="477"/>
      <c r="NU934" s="477"/>
      <c r="NV934" s="477"/>
      <c r="NW934" s="477"/>
      <c r="NX934" s="477"/>
      <c r="NY934" s="477"/>
      <c r="NZ934" s="477"/>
      <c r="OA934" s="477"/>
      <c r="OB934" s="477"/>
      <c r="OC934" s="477"/>
      <c r="OD934" s="477"/>
      <c r="OE934" s="477"/>
      <c r="OF934" s="477"/>
      <c r="OG934" s="477"/>
      <c r="OH934" s="477"/>
      <c r="OI934" s="477"/>
      <c r="OJ934" s="477"/>
      <c r="OK934" s="477"/>
      <c r="OL934" s="477"/>
      <c r="OM934" s="477"/>
      <c r="ON934" s="477"/>
      <c r="OO934" s="477"/>
      <c r="OP934" s="477"/>
      <c r="OQ934" s="477"/>
      <c r="OR934" s="477"/>
      <c r="OS934" s="477"/>
      <c r="OT934" s="477"/>
      <c r="OU934" s="477"/>
      <c r="OV934" s="477"/>
      <c r="OW934" s="477"/>
      <c r="OX934" s="477"/>
      <c r="OY934" s="477"/>
      <c r="OZ934" s="477"/>
      <c r="PA934" s="477"/>
      <c r="PB934" s="477"/>
      <c r="PC934" s="477"/>
      <c r="PD934" s="477"/>
      <c r="PE934" s="477"/>
      <c r="PF934" s="477"/>
      <c r="PG934" s="477"/>
      <c r="PH934" s="477"/>
      <c r="PI934" s="477"/>
      <c r="PJ934" s="477"/>
      <c r="PK934" s="477"/>
      <c r="PL934" s="477"/>
      <c r="PM934" s="477"/>
      <c r="PN934" s="477"/>
      <c r="PO934" s="477"/>
      <c r="PP934" s="477"/>
      <c r="PQ934" s="477"/>
      <c r="PR934" s="477"/>
      <c r="PS934" s="477"/>
      <c r="PT934" s="477"/>
      <c r="PU934" s="477"/>
      <c r="PV934" s="477"/>
      <c r="PW934" s="477"/>
      <c r="PX934" s="477"/>
      <c r="PY934" s="477"/>
      <c r="PZ934" s="477"/>
      <c r="QA934" s="477"/>
      <c r="QB934" s="477"/>
      <c r="QC934" s="477"/>
      <c r="QD934" s="477"/>
      <c r="QE934" s="477"/>
      <c r="QF934" s="477"/>
      <c r="QG934" s="477"/>
      <c r="QH934" s="477"/>
      <c r="QI934" s="477"/>
      <c r="QJ934" s="477"/>
      <c r="QK934" s="477"/>
      <c r="QL934" s="477"/>
      <c r="QM934" s="477"/>
      <c r="QN934" s="477"/>
      <c r="QO934" s="477"/>
      <c r="QP934" s="477"/>
      <c r="QQ934" s="477"/>
      <c r="QR934" s="477"/>
      <c r="QS934" s="477"/>
      <c r="QT934" s="477"/>
      <c r="QU934" s="477"/>
      <c r="QV934" s="477"/>
      <c r="QW934" s="477"/>
      <c r="QX934" s="477"/>
      <c r="QY934" s="477"/>
      <c r="QZ934" s="477"/>
      <c r="RA934" s="477"/>
      <c r="RB934" s="477"/>
      <c r="RC934" s="477"/>
      <c r="RD934" s="477"/>
      <c r="RE934" s="477"/>
      <c r="RF934" s="477"/>
      <c r="RG934" s="477"/>
      <c r="RH934" s="477"/>
      <c r="RI934" s="477"/>
      <c r="RJ934" s="477"/>
      <c r="RK934" s="477"/>
      <c r="RL934" s="477"/>
      <c r="RM934" s="477"/>
      <c r="RN934" s="477"/>
      <c r="RO934" s="477"/>
      <c r="RP934" s="477"/>
      <c r="RQ934" s="477"/>
      <c r="RR934" s="477"/>
      <c r="RS934" s="477"/>
      <c r="RT934" s="477"/>
      <c r="RU934" s="477"/>
      <c r="RV934" s="477"/>
      <c r="RW934" s="477"/>
      <c r="RX934" s="477"/>
      <c r="RY934" s="477"/>
      <c r="RZ934" s="477"/>
      <c r="SA934" s="477"/>
      <c r="SB934" s="477"/>
      <c r="SC934" s="477"/>
      <c r="SD934" s="477"/>
      <c r="SE934" s="477"/>
      <c r="SF934" s="477"/>
      <c r="SG934" s="477"/>
      <c r="SH934" s="477"/>
      <c r="SI934" s="477"/>
      <c r="SJ934" s="477"/>
      <c r="SK934" s="477"/>
      <c r="SL934" s="477"/>
      <c r="SM934" s="477"/>
      <c r="SN934" s="477"/>
      <c r="SO934" s="477"/>
      <c r="SP934" s="477"/>
      <c r="SQ934" s="477"/>
      <c r="SR934" s="477"/>
      <c r="SS934" s="477"/>
      <c r="ST934" s="477"/>
      <c r="SU934" s="477"/>
      <c r="SV934" s="477"/>
      <c r="SW934" s="477"/>
      <c r="SX934" s="477"/>
      <c r="SY934" s="477"/>
      <c r="SZ934" s="477"/>
      <c r="TA934" s="477"/>
      <c r="TB934" s="477"/>
      <c r="TC934" s="477"/>
      <c r="TD934" s="477"/>
      <c r="TE934" s="477"/>
      <c r="TF934" s="477"/>
      <c r="TG934" s="477"/>
      <c r="TH934" s="477"/>
      <c r="TI934" s="477"/>
      <c r="TJ934" s="477"/>
      <c r="TK934" s="477"/>
      <c r="TL934" s="477"/>
      <c r="TM934" s="477"/>
      <c r="TN934" s="477"/>
      <c r="TO934" s="477"/>
      <c r="TP934" s="477"/>
      <c r="TQ934" s="477"/>
      <c r="TR934" s="477"/>
      <c r="TS934" s="477"/>
      <c r="TT934" s="477"/>
      <c r="TU934" s="477"/>
      <c r="TV934" s="477"/>
      <c r="TW934" s="477"/>
      <c r="TX934" s="477"/>
      <c r="TY934" s="477"/>
      <c r="TZ934" s="477"/>
      <c r="UA934" s="477"/>
      <c r="UB934" s="477"/>
      <c r="UC934" s="477"/>
      <c r="UD934" s="477"/>
      <c r="UE934" s="477"/>
      <c r="UF934" s="477"/>
      <c r="UG934" s="477"/>
      <c r="UH934" s="477"/>
      <c r="UI934" s="477"/>
      <c r="UJ934" s="477"/>
      <c r="UK934" s="477"/>
      <c r="UL934" s="477"/>
      <c r="UM934" s="477"/>
      <c r="UN934" s="477"/>
      <c r="UO934" s="477"/>
      <c r="UP934" s="477"/>
      <c r="UQ934" s="477"/>
      <c r="UR934" s="477"/>
      <c r="US934" s="477"/>
      <c r="UT934" s="477"/>
      <c r="UU934" s="477"/>
      <c r="UV934" s="477"/>
      <c r="UW934" s="477"/>
      <c r="UX934" s="477"/>
      <c r="UY934" s="477"/>
      <c r="UZ934" s="477"/>
      <c r="VA934" s="477"/>
      <c r="VB934" s="477"/>
      <c r="VC934" s="477"/>
      <c r="VD934" s="477"/>
      <c r="VE934" s="477"/>
      <c r="VF934" s="477"/>
      <c r="VG934" s="477"/>
      <c r="VH934" s="477"/>
      <c r="VI934" s="477"/>
      <c r="VJ934" s="477"/>
      <c r="VK934" s="477"/>
      <c r="VL934" s="477"/>
      <c r="VM934" s="477"/>
      <c r="VN934" s="477"/>
      <c r="VO934" s="477"/>
      <c r="VP934" s="477"/>
      <c r="VQ934" s="477"/>
      <c r="VR934" s="477"/>
      <c r="VS934" s="477"/>
      <c r="VT934" s="477"/>
      <c r="VU934" s="477"/>
      <c r="VV934" s="477"/>
      <c r="VW934" s="477"/>
      <c r="VX934" s="477"/>
      <c r="VY934" s="477"/>
      <c r="VZ934" s="477"/>
      <c r="WA934" s="477"/>
      <c r="WB934" s="477"/>
      <c r="WC934" s="477"/>
      <c r="WD934" s="477"/>
      <c r="WE934" s="477"/>
      <c r="WF934" s="477"/>
      <c r="WG934" s="477"/>
      <c r="WH934" s="477"/>
      <c r="WI934" s="477"/>
      <c r="WJ934" s="477"/>
      <c r="WK934" s="477"/>
      <c r="WL934" s="477"/>
      <c r="WM934" s="477"/>
      <c r="WN934" s="477"/>
      <c r="WO934" s="477"/>
      <c r="WP934" s="477"/>
      <c r="WQ934" s="477"/>
      <c r="WR934" s="477"/>
      <c r="WS934" s="477"/>
      <c r="WT934" s="477"/>
      <c r="WU934" s="477"/>
      <c r="WV934" s="477"/>
      <c r="WW934" s="477"/>
      <c r="WX934" s="477"/>
      <c r="WY934" s="477"/>
      <c r="WZ934" s="477"/>
      <c r="XA934" s="477"/>
      <c r="XB934" s="477"/>
      <c r="XC934" s="477"/>
      <c r="XD934" s="477"/>
      <c r="XE934" s="477"/>
      <c r="XF934" s="477"/>
      <c r="XG934" s="477"/>
      <c r="XH934" s="477"/>
      <c r="XI934" s="477"/>
      <c r="XJ934" s="477"/>
      <c r="XK934" s="477"/>
      <c r="XL934" s="477"/>
      <c r="XM934" s="477"/>
      <c r="XN934" s="477"/>
      <c r="XO934" s="477"/>
      <c r="XP934" s="477"/>
      <c r="XQ934" s="477"/>
      <c r="XR934" s="477"/>
      <c r="XS934" s="477"/>
      <c r="XT934" s="477"/>
      <c r="XU934" s="477"/>
      <c r="XV934" s="477"/>
      <c r="XW934" s="477"/>
      <c r="XX934" s="477"/>
      <c r="XY934" s="477"/>
      <c r="XZ934" s="477"/>
      <c r="YA934" s="477"/>
      <c r="YB934" s="477"/>
      <c r="YC934" s="477"/>
      <c r="YD934" s="477"/>
      <c r="YE934" s="477"/>
      <c r="YF934" s="477"/>
      <c r="YG934" s="477"/>
      <c r="YH934" s="477"/>
      <c r="YI934" s="477"/>
      <c r="YJ934" s="477"/>
      <c r="YK934" s="477"/>
      <c r="YL934" s="477"/>
      <c r="YM934" s="477"/>
      <c r="YN934" s="477"/>
      <c r="YO934" s="477"/>
      <c r="YP934" s="477"/>
      <c r="YQ934" s="477"/>
      <c r="YR934" s="477"/>
      <c r="YS934" s="477"/>
      <c r="YT934" s="477"/>
      <c r="YU934" s="477"/>
      <c r="YV934" s="477"/>
      <c r="YW934" s="477"/>
      <c r="YX934" s="477"/>
      <c r="YY934" s="477"/>
      <c r="YZ934" s="477"/>
      <c r="ZA934" s="477"/>
      <c r="ZB934" s="477"/>
      <c r="ZC934" s="477"/>
      <c r="ZD934" s="477"/>
      <c r="ZE934" s="477"/>
      <c r="ZF934" s="477"/>
      <c r="ZG934" s="477"/>
      <c r="ZH934" s="477"/>
      <c r="ZI934" s="477"/>
      <c r="ZJ934" s="477"/>
      <c r="ZK934" s="477"/>
      <c r="ZL934" s="477"/>
      <c r="ZM934" s="477"/>
      <c r="ZN934" s="477"/>
      <c r="ZO934" s="477"/>
      <c r="ZP934" s="477"/>
      <c r="ZQ934" s="477"/>
      <c r="ZR934" s="477"/>
      <c r="ZS934" s="477"/>
      <c r="ZT934" s="477"/>
      <c r="ZU934" s="477"/>
      <c r="ZV934" s="477"/>
      <c r="ZW934" s="477"/>
      <c r="ZX934" s="477"/>
      <c r="ZY934" s="477"/>
      <c r="ZZ934" s="477"/>
      <c r="AAA934" s="477"/>
      <c r="AAB934" s="477"/>
      <c r="AAC934" s="477"/>
      <c r="AAD934" s="477"/>
      <c r="AAE934" s="477"/>
      <c r="AAF934" s="477"/>
      <c r="AAG934" s="477"/>
      <c r="AAH934" s="477"/>
      <c r="AAI934" s="477"/>
      <c r="AAJ934" s="477"/>
      <c r="AAK934" s="477"/>
      <c r="AAL934" s="477"/>
      <c r="AAM934" s="477"/>
      <c r="AAN934" s="477"/>
      <c r="AAO934" s="477"/>
      <c r="AAP934" s="477"/>
      <c r="AAQ934" s="477"/>
      <c r="AAR934" s="477"/>
      <c r="AAS934" s="477"/>
      <c r="AAT934" s="477"/>
      <c r="AAU934" s="477"/>
      <c r="AAV934" s="477"/>
      <c r="AAW934" s="477"/>
      <c r="AAX934" s="477"/>
      <c r="AAY934" s="477"/>
      <c r="AAZ934" s="477"/>
      <c r="ABA934" s="477"/>
      <c r="ABB934" s="477"/>
      <c r="ABC934" s="477"/>
      <c r="ABD934" s="477"/>
      <c r="ABE934" s="477"/>
      <c r="ABF934" s="477"/>
      <c r="ABG934" s="477"/>
      <c r="ABH934" s="477"/>
      <c r="ABI934" s="477"/>
      <c r="ABJ934" s="477"/>
      <c r="ABK934" s="477"/>
      <c r="ABL934" s="477"/>
      <c r="ABM934" s="477"/>
      <c r="ABN934" s="477"/>
      <c r="ABO934" s="477"/>
      <c r="ABP934" s="477"/>
      <c r="ABQ934" s="477"/>
      <c r="ABR934" s="477"/>
      <c r="ABS934" s="477"/>
      <c r="ABT934" s="477"/>
      <c r="ABU934" s="477"/>
      <c r="ABV934" s="477"/>
      <c r="ABW934" s="477"/>
      <c r="ABX934" s="477"/>
      <c r="ABY934" s="477"/>
      <c r="ABZ934" s="477"/>
      <c r="ACA934" s="477"/>
      <c r="ACB934" s="477"/>
      <c r="ACC934" s="477"/>
      <c r="ACD934" s="477"/>
      <c r="ACE934" s="477"/>
      <c r="ACF934" s="477"/>
      <c r="ACG934" s="477"/>
      <c r="ACH934" s="477"/>
      <c r="ACI934" s="477"/>
      <c r="ACJ934" s="477"/>
      <c r="ACK934" s="477"/>
      <c r="ACL934" s="477"/>
      <c r="ACM934" s="477"/>
      <c r="ACN934" s="477"/>
      <c r="ACO934" s="477"/>
      <c r="ACP934" s="477"/>
      <c r="ACQ934" s="477"/>
      <c r="ACR934" s="477"/>
      <c r="ACS934" s="477"/>
      <c r="ACT934" s="477"/>
      <c r="ACU934" s="477"/>
      <c r="ACV934" s="477"/>
      <c r="ACW934" s="477"/>
      <c r="ACX934" s="477"/>
      <c r="ACY934" s="477"/>
      <c r="ACZ934" s="477"/>
      <c r="ADA934" s="477"/>
      <c r="ADB934" s="477"/>
      <c r="ADC934" s="477"/>
      <c r="ADD934" s="477"/>
      <c r="ADE934" s="477"/>
      <c r="ADF934" s="477"/>
      <c r="ADG934" s="477"/>
      <c r="ADH934" s="477"/>
      <c r="ADI934" s="477"/>
      <c r="ADJ934" s="477"/>
      <c r="ADK934" s="477"/>
      <c r="ADL934" s="477"/>
      <c r="ADM934" s="477"/>
      <c r="ADN934" s="477"/>
      <c r="ADO934" s="477"/>
      <c r="ADP934" s="477"/>
      <c r="ADQ934" s="477"/>
      <c r="ADR934" s="477"/>
      <c r="ADS934" s="477"/>
      <c r="ADT934" s="477"/>
      <c r="ADU934" s="477"/>
      <c r="ADV934" s="477"/>
      <c r="ADW934" s="477"/>
      <c r="ADX934" s="477"/>
      <c r="ADY934" s="477"/>
      <c r="ADZ934" s="477"/>
      <c r="AEA934" s="477"/>
      <c r="AEB934" s="477"/>
      <c r="AEC934" s="477"/>
      <c r="AED934" s="477"/>
      <c r="AEE934" s="477"/>
      <c r="AEF934" s="477"/>
      <c r="AEG934" s="477"/>
      <c r="AEH934" s="477"/>
      <c r="AEI934" s="477"/>
      <c r="AEJ934" s="477"/>
      <c r="AEK934" s="477"/>
      <c r="AEL934" s="477"/>
      <c r="AEM934" s="477"/>
      <c r="AEN934" s="477"/>
      <c r="AEO934" s="477"/>
      <c r="AEP934" s="477"/>
      <c r="AEQ934" s="477"/>
      <c r="AER934" s="477"/>
      <c r="AES934" s="477"/>
      <c r="AET934" s="477"/>
      <c r="AEU934" s="477"/>
      <c r="AEV934" s="477"/>
      <c r="AEW934" s="477"/>
      <c r="AEX934" s="477"/>
      <c r="AEY934" s="477"/>
      <c r="AEZ934" s="477"/>
      <c r="AFA934" s="477"/>
      <c r="AFB934" s="477"/>
      <c r="AFC934" s="477"/>
      <c r="AFD934" s="477"/>
      <c r="AFE934" s="477"/>
      <c r="AFF934" s="477"/>
      <c r="AFG934" s="477"/>
      <c r="AFH934" s="477"/>
      <c r="AFI934" s="477"/>
      <c r="AFJ934" s="477"/>
      <c r="AFK934" s="477"/>
      <c r="AFL934" s="477"/>
      <c r="AFM934" s="477"/>
      <c r="AFN934" s="477"/>
      <c r="AFO934" s="477"/>
      <c r="AFP934" s="477"/>
      <c r="AFQ934" s="477"/>
      <c r="AFR934" s="477"/>
      <c r="AFS934" s="477"/>
      <c r="AFT934" s="477"/>
      <c r="AFU934" s="477"/>
      <c r="AFV934" s="477"/>
      <c r="AFW934" s="477"/>
      <c r="AFX934" s="477"/>
      <c r="AFY934" s="477"/>
      <c r="AFZ934" s="477"/>
      <c r="AGA934" s="477"/>
      <c r="AGB934" s="477"/>
      <c r="AGC934" s="477"/>
      <c r="AGD934" s="477"/>
      <c r="AGE934" s="477"/>
      <c r="AGF934" s="477"/>
      <c r="AGG934" s="477"/>
      <c r="AGH934" s="477"/>
      <c r="AGI934" s="477"/>
      <c r="AGJ934" s="477"/>
      <c r="AGK934" s="477"/>
      <c r="AGL934" s="477"/>
      <c r="AGM934" s="477"/>
      <c r="AGN934" s="477"/>
      <c r="AGO934" s="477"/>
      <c r="AGP934" s="477"/>
      <c r="AGQ934" s="477"/>
      <c r="AGR934" s="477"/>
      <c r="AGS934" s="477"/>
      <c r="AGT934" s="477"/>
      <c r="AGU934" s="477"/>
      <c r="AGV934" s="477"/>
      <c r="AGW934" s="477"/>
      <c r="AGX934" s="477"/>
      <c r="AGY934" s="477"/>
      <c r="AGZ934" s="477"/>
      <c r="AHA934" s="477"/>
      <c r="AHB934" s="477"/>
      <c r="AHC934" s="477"/>
      <c r="AHD934" s="477"/>
      <c r="AHE934" s="477"/>
      <c r="AHF934" s="477"/>
      <c r="AHG934" s="477"/>
      <c r="AHH934" s="477"/>
      <c r="AHI934" s="477"/>
      <c r="AHJ934" s="477"/>
      <c r="AHK934" s="477"/>
      <c r="AHL934" s="477"/>
      <c r="AHM934" s="477"/>
      <c r="AHN934" s="477"/>
      <c r="AHO934" s="477"/>
      <c r="AHP934" s="477"/>
      <c r="AHQ934" s="477"/>
      <c r="AHR934" s="477"/>
      <c r="AHS934" s="477"/>
      <c r="AHT934" s="477"/>
      <c r="AHU934" s="477"/>
      <c r="AHV934" s="477"/>
      <c r="AHW934" s="477"/>
      <c r="AHX934" s="477"/>
      <c r="AHY934" s="477"/>
      <c r="AHZ934" s="477"/>
      <c r="AIA934" s="477"/>
      <c r="AIB934" s="477"/>
      <c r="AIC934" s="477"/>
      <c r="AID934" s="477"/>
      <c r="AIE934" s="477"/>
      <c r="AIF934" s="477"/>
      <c r="AIG934" s="477"/>
      <c r="AIH934" s="477"/>
      <c r="AII934" s="477"/>
      <c r="AIJ934" s="477"/>
      <c r="AIK934" s="477"/>
      <c r="AIL934" s="477"/>
      <c r="AIM934" s="477"/>
      <c r="AIN934" s="477"/>
      <c r="AIO934" s="477"/>
      <c r="AIP934" s="477"/>
      <c r="AIQ934" s="477"/>
      <c r="AIR934" s="477"/>
      <c r="AIS934" s="477"/>
      <c r="AIT934" s="477"/>
      <c r="AIU934" s="477"/>
      <c r="AIV934" s="477"/>
      <c r="AIW934" s="477"/>
      <c r="AIX934" s="477"/>
      <c r="AIY934" s="477"/>
      <c r="AIZ934" s="477"/>
      <c r="AJA934" s="477"/>
      <c r="AJB934" s="477"/>
      <c r="AJC934" s="477"/>
      <c r="AJD934" s="477"/>
      <c r="AJE934" s="477"/>
      <c r="AJF934" s="477"/>
      <c r="AJG934" s="477"/>
      <c r="AJH934" s="477"/>
      <c r="AJI934" s="477"/>
      <c r="AJJ934" s="477"/>
      <c r="AJK934" s="477"/>
      <c r="AJL934" s="477"/>
      <c r="AJM934" s="477"/>
      <c r="AJN934" s="477"/>
      <c r="AJO934" s="477"/>
      <c r="AJP934" s="477"/>
      <c r="AJQ934" s="477"/>
      <c r="AJR934" s="477"/>
      <c r="AJS934" s="477"/>
      <c r="AJT934" s="477"/>
      <c r="AJU934" s="477"/>
      <c r="AJV934" s="477"/>
      <c r="AJW934" s="477"/>
      <c r="AJX934" s="477"/>
      <c r="AJY934" s="477"/>
      <c r="AJZ934" s="477"/>
      <c r="AKA934" s="477"/>
      <c r="AKB934" s="477"/>
      <c r="AKC934" s="477"/>
      <c r="AKD934" s="477"/>
      <c r="AKE934" s="477"/>
      <c r="AKF934" s="477"/>
      <c r="AKG934" s="477"/>
      <c r="AKH934" s="477"/>
      <c r="AKI934" s="477"/>
      <c r="AKJ934" s="477"/>
      <c r="AKK934" s="477"/>
      <c r="AKL934" s="477"/>
      <c r="AKM934" s="477"/>
      <c r="AKN934" s="477"/>
      <c r="AKO934" s="477"/>
      <c r="AKP934" s="477"/>
      <c r="AKQ934" s="477"/>
      <c r="AKR934" s="477"/>
      <c r="AKS934" s="477"/>
      <c r="AKT934" s="477"/>
      <c r="AKU934" s="477"/>
      <c r="AKV934" s="477"/>
      <c r="AKW934" s="477"/>
      <c r="AKX934" s="477"/>
      <c r="AKY934" s="477"/>
      <c r="AKZ934" s="477"/>
      <c r="ALA934" s="477"/>
      <c r="ALB934" s="477"/>
      <c r="ALC934" s="477"/>
      <c r="ALD934" s="477"/>
      <c r="ALE934" s="477"/>
      <c r="ALF934" s="477"/>
      <c r="ALG934" s="477"/>
      <c r="ALH934" s="477"/>
      <c r="ALI934" s="477"/>
      <c r="ALJ934" s="477"/>
      <c r="ALK934" s="477"/>
      <c r="ALL934" s="477"/>
      <c r="ALM934" s="477"/>
      <c r="ALN934" s="477"/>
      <c r="ALO934" s="477"/>
      <c r="ALP934" s="477"/>
      <c r="ALQ934" s="477"/>
      <c r="ALR934" s="477"/>
      <c r="ALS934" s="477"/>
      <c r="ALT934" s="477"/>
      <c r="ALU934" s="477"/>
      <c r="ALV934" s="477"/>
      <c r="ALW934" s="477"/>
      <c r="ALX934" s="477"/>
      <c r="ALY934" s="477"/>
      <c r="ALZ934" s="477"/>
      <c r="AMA934" s="477"/>
      <c r="AMB934" s="477"/>
      <c r="AMC934" s="477"/>
      <c r="AMD934" s="477"/>
      <c r="AME934" s="477"/>
      <c r="AMF934" s="477"/>
      <c r="AMG934" s="477"/>
      <c r="AMH934" s="477"/>
      <c r="AMI934" s="477"/>
      <c r="AMJ934" s="477"/>
      <c r="AMK934" s="477"/>
      <c r="AML934" s="477"/>
      <c r="AMM934" s="477"/>
      <c r="AMN934" s="477"/>
      <c r="AMO934" s="477"/>
      <c r="AMP934" s="477"/>
      <c r="AMQ934" s="477"/>
      <c r="AMR934" s="477"/>
      <c r="AMS934" s="477"/>
      <c r="AMT934" s="477"/>
      <c r="AMU934" s="477"/>
      <c r="AMV934" s="477"/>
      <c r="AMW934" s="477"/>
      <c r="AMX934" s="477"/>
      <c r="AMY934" s="477"/>
      <c r="AMZ934" s="477"/>
      <c r="ANA934" s="477"/>
      <c r="ANB934" s="477"/>
      <c r="ANC934" s="477"/>
      <c r="AND934" s="477"/>
      <c r="ANE934" s="477"/>
      <c r="ANF934" s="477"/>
      <c r="ANG934" s="477"/>
      <c r="ANH934" s="477"/>
      <c r="ANI934" s="477"/>
      <c r="ANJ934" s="477"/>
      <c r="ANK934" s="477"/>
      <c r="ANL934" s="477"/>
      <c r="ANM934" s="477"/>
      <c r="ANN934" s="477"/>
      <c r="ANO934" s="477"/>
      <c r="ANP934" s="477"/>
      <c r="ANQ934" s="477"/>
      <c r="ANR934" s="477"/>
      <c r="ANS934" s="477"/>
      <c r="ANT934" s="477"/>
      <c r="ANU934" s="477"/>
      <c r="ANV934" s="477"/>
      <c r="ANW934" s="477"/>
      <c r="ANX934" s="477"/>
      <c r="ANY934" s="477"/>
      <c r="ANZ934" s="477"/>
      <c r="AOA934" s="477"/>
      <c r="AOB934" s="477"/>
      <c r="AOC934" s="477"/>
      <c r="AOD934" s="477"/>
      <c r="AOE934" s="477"/>
      <c r="AOF934" s="477"/>
      <c r="AOG934" s="477"/>
      <c r="AOH934" s="477"/>
      <c r="AOI934" s="477"/>
      <c r="AOJ934" s="477"/>
      <c r="AOK934" s="477"/>
      <c r="AOL934" s="477"/>
      <c r="AOM934" s="477"/>
      <c r="AON934" s="477"/>
      <c r="AOO934" s="477"/>
      <c r="AOP934" s="477"/>
      <c r="AOQ934" s="477"/>
      <c r="AOR934" s="477"/>
      <c r="AOS934" s="477"/>
      <c r="AOT934" s="477"/>
      <c r="AOU934" s="477"/>
      <c r="AOV934" s="477"/>
      <c r="AOW934" s="477"/>
      <c r="AOX934" s="477"/>
      <c r="AOY934" s="477"/>
      <c r="AOZ934" s="477"/>
      <c r="APA934" s="477"/>
      <c r="APB934" s="477"/>
      <c r="APC934" s="477"/>
      <c r="APD934" s="477"/>
      <c r="APE934" s="477"/>
      <c r="APF934" s="477"/>
      <c r="APG934" s="477"/>
      <c r="APH934" s="477"/>
      <c r="API934" s="477"/>
      <c r="APJ934" s="477"/>
      <c r="APK934" s="477"/>
      <c r="APL934" s="477"/>
      <c r="APM934" s="477"/>
      <c r="APN934" s="477"/>
      <c r="APO934" s="477"/>
      <c r="APP934" s="477"/>
      <c r="APQ934" s="477"/>
      <c r="APR934" s="477"/>
      <c r="APS934" s="477"/>
      <c r="APT934" s="477"/>
      <c r="APU934" s="477"/>
      <c r="APV934" s="477"/>
      <c r="APW934" s="477"/>
      <c r="APX934" s="477"/>
      <c r="APY934" s="477"/>
      <c r="APZ934" s="477"/>
      <c r="AQA934" s="477"/>
      <c r="AQB934" s="477"/>
      <c r="AQC934" s="477"/>
      <c r="AQD934" s="477"/>
      <c r="AQE934" s="477"/>
      <c r="AQF934" s="477"/>
      <c r="AQG934" s="477"/>
      <c r="AQH934" s="477"/>
      <c r="AQI934" s="477"/>
      <c r="AQJ934" s="477"/>
      <c r="AQK934" s="477"/>
      <c r="AQL934" s="477"/>
      <c r="AQM934" s="477"/>
      <c r="AQN934" s="477"/>
      <c r="AQO934" s="477"/>
      <c r="AQP934" s="477"/>
      <c r="AQQ934" s="477"/>
      <c r="AQR934" s="477"/>
      <c r="AQS934" s="477"/>
      <c r="AQT934" s="477"/>
      <c r="AQU934" s="477"/>
      <c r="AQV934" s="477"/>
      <c r="AQW934" s="477"/>
      <c r="AQX934" s="477"/>
      <c r="AQY934" s="477"/>
      <c r="AQZ934" s="477"/>
      <c r="ARA934" s="477"/>
      <c r="ARB934" s="477"/>
      <c r="ARC934" s="477"/>
      <c r="ARD934" s="477"/>
      <c r="ARE934" s="477"/>
      <c r="ARF934" s="477"/>
      <c r="ARG934" s="477"/>
      <c r="ARH934" s="477"/>
      <c r="ARI934" s="477"/>
      <c r="ARJ934" s="477"/>
      <c r="ARK934" s="477"/>
      <c r="ARL934" s="477"/>
      <c r="ARM934" s="477"/>
      <c r="ARN934" s="477"/>
      <c r="ARO934" s="477"/>
      <c r="ARP934" s="477"/>
      <c r="ARQ934" s="477"/>
      <c r="ARR934" s="477"/>
      <c r="ARS934" s="477"/>
      <c r="ART934" s="477"/>
      <c r="ARU934" s="477"/>
      <c r="ARV934" s="477"/>
      <c r="ARW934" s="477"/>
      <c r="ARX934" s="477"/>
      <c r="ARY934" s="477"/>
      <c r="ARZ934" s="477"/>
      <c r="ASA934" s="477"/>
      <c r="ASB934" s="477"/>
      <c r="ASC934" s="477"/>
      <c r="ASD934" s="477"/>
      <c r="ASE934" s="477"/>
      <c r="ASF934" s="477"/>
      <c r="ASG934" s="477"/>
      <c r="ASH934" s="477"/>
      <c r="ASI934" s="477"/>
      <c r="ASJ934" s="477"/>
      <c r="ASK934" s="477"/>
      <c r="ASL934" s="477"/>
      <c r="ASM934" s="477"/>
      <c r="ASN934" s="477"/>
      <c r="ASO934" s="477"/>
      <c r="ASP934" s="477"/>
      <c r="ASQ934" s="477"/>
      <c r="ASR934" s="477"/>
      <c r="ASS934" s="477"/>
      <c r="AST934" s="477"/>
      <c r="ASU934" s="477"/>
      <c r="ASV934" s="477"/>
      <c r="ASW934" s="477"/>
      <c r="ASX934" s="477"/>
      <c r="ASY934" s="477"/>
      <c r="ASZ934" s="477"/>
      <c r="ATA934" s="477"/>
      <c r="ATB934" s="477"/>
      <c r="ATC934" s="477"/>
      <c r="ATD934" s="477"/>
      <c r="ATE934" s="477"/>
      <c r="ATF934" s="477"/>
      <c r="ATG934" s="477"/>
      <c r="ATH934" s="477"/>
      <c r="ATI934" s="477"/>
      <c r="ATJ934" s="477"/>
      <c r="ATK934" s="477"/>
      <c r="ATL934" s="477"/>
      <c r="ATM934" s="477"/>
      <c r="ATN934" s="477"/>
      <c r="ATO934" s="477"/>
      <c r="ATP934" s="477"/>
      <c r="ATQ934" s="477"/>
      <c r="ATR934" s="477"/>
      <c r="ATS934" s="477"/>
      <c r="ATT934" s="477"/>
      <c r="ATU934" s="477"/>
      <c r="ATV934" s="477"/>
      <c r="ATW934" s="477"/>
      <c r="ATX934" s="477"/>
      <c r="ATY934" s="477"/>
      <c r="ATZ934" s="477"/>
      <c r="AUA934" s="477"/>
      <c r="AUB934" s="477"/>
      <c r="AUC934" s="477"/>
      <c r="AUD934" s="477"/>
      <c r="AUE934" s="477"/>
      <c r="AUF934" s="477"/>
      <c r="AUG934" s="477"/>
      <c r="AUH934" s="477"/>
      <c r="AUI934" s="477"/>
      <c r="AUJ934" s="477"/>
      <c r="AUK934" s="477"/>
      <c r="AUL934" s="477"/>
      <c r="AUM934" s="477"/>
      <c r="AUN934" s="477"/>
      <c r="AUO934" s="477"/>
      <c r="AUP934" s="477"/>
      <c r="AUQ934" s="477"/>
      <c r="AUR934" s="477"/>
      <c r="AUS934" s="477"/>
      <c r="AUT934" s="477"/>
      <c r="AUU934" s="477"/>
      <c r="AUV934" s="477"/>
      <c r="AUW934" s="477"/>
      <c r="AUX934" s="477"/>
      <c r="AUY934" s="477"/>
      <c r="AUZ934" s="477"/>
      <c r="AVA934" s="477"/>
      <c r="AVB934" s="477"/>
      <c r="AVC934" s="477"/>
      <c r="AVD934" s="477"/>
      <c r="AVE934" s="477"/>
      <c r="AVF934" s="477"/>
      <c r="AVG934" s="477"/>
      <c r="AVH934" s="477"/>
      <c r="AVI934" s="477"/>
      <c r="AVJ934" s="477"/>
      <c r="AVK934" s="477"/>
      <c r="AVL934" s="477"/>
      <c r="AVM934" s="477"/>
      <c r="AVN934" s="477"/>
      <c r="AVO934" s="477"/>
      <c r="AVP934" s="477"/>
      <c r="AVQ934" s="477"/>
      <c r="AVR934" s="477"/>
      <c r="AVS934" s="477"/>
      <c r="AVT934" s="477"/>
      <c r="AVU934" s="477"/>
      <c r="AVV934" s="477"/>
      <c r="AVW934" s="477"/>
      <c r="AVX934" s="477"/>
      <c r="AVY934" s="477"/>
      <c r="AVZ934" s="477"/>
      <c r="AWA934" s="477"/>
      <c r="AWB934" s="477"/>
      <c r="AWC934" s="477"/>
      <c r="AWD934" s="477"/>
      <c r="AWE934" s="477"/>
      <c r="AWF934" s="477"/>
      <c r="AWG934" s="477"/>
      <c r="AWH934" s="477"/>
      <c r="AWI934" s="477"/>
      <c r="AWJ934" s="477"/>
      <c r="AWK934" s="477"/>
      <c r="AWL934" s="477"/>
      <c r="AWM934" s="477"/>
      <c r="AWN934" s="477"/>
      <c r="AWO934" s="477"/>
      <c r="AWP934" s="477"/>
      <c r="AWQ934" s="477"/>
      <c r="AWR934" s="477"/>
      <c r="AWS934" s="477"/>
      <c r="AWT934" s="477"/>
      <c r="AWU934" s="477"/>
      <c r="AWV934" s="477"/>
      <c r="AWW934" s="477"/>
      <c r="AWX934" s="477"/>
      <c r="AWY934" s="477"/>
      <c r="AWZ934" s="477"/>
      <c r="AXA934" s="477"/>
      <c r="AXB934" s="477"/>
      <c r="AXC934" s="477"/>
      <c r="AXD934" s="477"/>
      <c r="AXE934" s="477"/>
      <c r="AXF934" s="477"/>
      <c r="AXG934" s="477"/>
      <c r="AXH934" s="477"/>
      <c r="AXI934" s="477"/>
      <c r="AXJ934" s="477"/>
      <c r="AXK934" s="477"/>
      <c r="AXL934" s="477"/>
      <c r="AXM934" s="477"/>
      <c r="AXN934" s="477"/>
      <c r="AXO934" s="477"/>
      <c r="AXP934" s="477"/>
      <c r="AXQ934" s="477"/>
      <c r="AXR934" s="477"/>
      <c r="AXS934" s="477"/>
      <c r="AXT934" s="477"/>
      <c r="AXU934" s="477"/>
      <c r="AXV934" s="477"/>
      <c r="AXW934" s="477"/>
      <c r="AXX934" s="477"/>
      <c r="AXY934" s="477"/>
      <c r="AXZ934" s="477"/>
      <c r="AYA934" s="477"/>
      <c r="AYB934" s="477"/>
      <c r="AYC934" s="477"/>
      <c r="AYD934" s="477"/>
      <c r="AYE934" s="477"/>
      <c r="AYF934" s="477"/>
      <c r="AYG934" s="477"/>
      <c r="AYH934" s="477"/>
      <c r="AYI934" s="477"/>
      <c r="AYJ934" s="477"/>
      <c r="AYK934" s="477"/>
      <c r="AYL934" s="477"/>
      <c r="AYM934" s="477"/>
      <c r="AYN934" s="477"/>
      <c r="AYO934" s="477"/>
      <c r="AYP934" s="477"/>
      <c r="AYQ934" s="477"/>
      <c r="AYR934" s="477"/>
      <c r="AYS934" s="477"/>
      <c r="AYT934" s="477"/>
      <c r="AYU934" s="477"/>
      <c r="AYV934" s="477"/>
      <c r="AYW934" s="477"/>
      <c r="AYX934" s="477"/>
      <c r="AYY934" s="477"/>
      <c r="AYZ934" s="477"/>
      <c r="AZA934" s="477"/>
      <c r="AZB934" s="477"/>
      <c r="AZC934" s="477"/>
      <c r="AZD934" s="477"/>
      <c r="AZE934" s="477"/>
      <c r="AZF934" s="477"/>
      <c r="AZG934" s="477"/>
      <c r="AZH934" s="477"/>
      <c r="AZI934" s="477"/>
      <c r="AZJ934" s="477"/>
      <c r="AZK934" s="477"/>
      <c r="AZL934" s="477"/>
      <c r="AZM934" s="477"/>
      <c r="AZN934" s="477"/>
      <c r="AZO934" s="477"/>
      <c r="AZP934" s="477"/>
      <c r="AZQ934" s="477"/>
      <c r="AZR934" s="477"/>
      <c r="AZS934" s="477"/>
      <c r="AZT934" s="477"/>
      <c r="AZU934" s="477"/>
      <c r="AZV934" s="477"/>
      <c r="AZW934" s="477"/>
      <c r="AZX934" s="477"/>
      <c r="AZY934" s="477"/>
      <c r="AZZ934" s="477"/>
      <c r="BAA934" s="477"/>
      <c r="BAB934" s="477"/>
      <c r="BAC934" s="477"/>
      <c r="BAD934" s="477"/>
      <c r="BAE934" s="477"/>
      <c r="BAF934" s="477"/>
      <c r="BAG934" s="477"/>
      <c r="BAH934" s="477"/>
      <c r="BAI934" s="477"/>
      <c r="BAJ934" s="477"/>
      <c r="BAK934" s="477"/>
      <c r="BAL934" s="477"/>
      <c r="BAM934" s="477"/>
      <c r="BAN934" s="477"/>
      <c r="BAO934" s="477"/>
      <c r="BAP934" s="477"/>
      <c r="BAQ934" s="477"/>
      <c r="BAR934" s="477"/>
      <c r="BAS934" s="477"/>
      <c r="BAT934" s="477"/>
      <c r="BAU934" s="477"/>
      <c r="BAV934" s="477"/>
      <c r="BAW934" s="477"/>
      <c r="BAX934" s="477"/>
      <c r="BAY934" s="477"/>
      <c r="BAZ934" s="477"/>
      <c r="BBA934" s="477"/>
      <c r="BBB934" s="477"/>
      <c r="BBC934" s="477"/>
      <c r="BBD934" s="477"/>
      <c r="BBE934" s="477"/>
      <c r="BBF934" s="477"/>
      <c r="BBG934" s="477"/>
      <c r="BBH934" s="477"/>
      <c r="BBI934" s="477"/>
      <c r="BBJ934" s="477"/>
      <c r="BBK934" s="477"/>
      <c r="BBL934" s="477"/>
      <c r="BBM934" s="477"/>
      <c r="BBN934" s="477"/>
      <c r="BBO934" s="477"/>
      <c r="BBP934" s="477"/>
      <c r="BBQ934" s="477"/>
      <c r="BBR934" s="477"/>
      <c r="BBS934" s="477"/>
      <c r="BBT934" s="477"/>
      <c r="BBU934" s="477"/>
      <c r="BBV934" s="477"/>
      <c r="BBW934" s="477"/>
      <c r="BBX934" s="477"/>
      <c r="BBY934" s="477"/>
      <c r="BBZ934" s="477"/>
      <c r="BCA934" s="477"/>
      <c r="BCB934" s="477"/>
      <c r="BCC934" s="477"/>
      <c r="BCD934" s="477"/>
      <c r="BCE934" s="477"/>
      <c r="BCF934" s="477"/>
      <c r="BCG934" s="477"/>
      <c r="BCH934" s="477"/>
      <c r="BCI934" s="477"/>
      <c r="BCJ934" s="477"/>
      <c r="BCK934" s="477"/>
      <c r="BCL934" s="477"/>
      <c r="BCM934" s="477"/>
      <c r="BCN934" s="477"/>
      <c r="BCO934" s="477"/>
      <c r="BCP934" s="477"/>
      <c r="BCQ934" s="477"/>
      <c r="BCR934" s="477"/>
      <c r="BCS934" s="477"/>
      <c r="BCT934" s="477"/>
      <c r="BCU934" s="477"/>
      <c r="BCV934" s="477"/>
      <c r="BCW934" s="477"/>
      <c r="BCX934" s="477"/>
      <c r="BCY934" s="477"/>
      <c r="BCZ934" s="477"/>
      <c r="BDA934" s="477"/>
      <c r="BDB934" s="477"/>
      <c r="BDC934" s="477"/>
      <c r="BDD934" s="477"/>
      <c r="BDE934" s="477"/>
      <c r="BDF934" s="477"/>
      <c r="BDG934" s="477"/>
      <c r="BDH934" s="477"/>
      <c r="BDI934" s="477"/>
      <c r="BDJ934" s="477"/>
      <c r="BDK934" s="477"/>
      <c r="BDL934" s="477"/>
      <c r="BDM934" s="477"/>
      <c r="BDN934" s="477"/>
      <c r="BDO934" s="477"/>
      <c r="BDP934" s="477"/>
      <c r="BDQ934" s="477"/>
      <c r="BDR934" s="477"/>
      <c r="BDS934" s="477"/>
      <c r="BDT934" s="477"/>
      <c r="BDU934" s="477"/>
      <c r="BDV934" s="477"/>
      <c r="BDW934" s="477"/>
      <c r="BDX934" s="477"/>
      <c r="BDY934" s="477"/>
      <c r="BDZ934" s="477"/>
      <c r="BEA934" s="477"/>
      <c r="BEB934" s="477"/>
      <c r="BEC934" s="477"/>
      <c r="BED934" s="477"/>
      <c r="BEE934" s="477"/>
      <c r="BEF934" s="477"/>
      <c r="BEG934" s="477"/>
      <c r="BEH934" s="477"/>
      <c r="BEI934" s="477"/>
      <c r="BEJ934" s="477"/>
      <c r="BEK934" s="477"/>
      <c r="BEL934" s="477"/>
      <c r="BEM934" s="477"/>
      <c r="BEN934" s="477"/>
      <c r="BEO934" s="477"/>
      <c r="BEP934" s="477"/>
      <c r="BEQ934" s="477"/>
      <c r="BER934" s="477"/>
      <c r="BES934" s="477"/>
      <c r="BET934" s="477"/>
      <c r="BEU934" s="477"/>
      <c r="BEV934" s="477"/>
      <c r="BEW934" s="477"/>
      <c r="BEX934" s="477"/>
      <c r="BEY934" s="477"/>
      <c r="BEZ934" s="477"/>
      <c r="BFA934" s="477"/>
      <c r="BFB934" s="477"/>
      <c r="BFC934" s="477"/>
      <c r="BFD934" s="477"/>
      <c r="BFE934" s="477"/>
      <c r="BFF934" s="477"/>
      <c r="BFG934" s="477"/>
      <c r="BFH934" s="477"/>
      <c r="BFI934" s="477"/>
      <c r="BFJ934" s="477"/>
      <c r="BFK934" s="477"/>
      <c r="BFL934" s="477"/>
      <c r="BFM934" s="477"/>
      <c r="BFN934" s="477"/>
      <c r="BFO934" s="477"/>
      <c r="BFP934" s="477"/>
      <c r="BFQ934" s="477"/>
      <c r="BFR934" s="477"/>
      <c r="BFS934" s="477"/>
      <c r="BFT934" s="477"/>
      <c r="BFU934" s="477"/>
      <c r="BFV934" s="477"/>
      <c r="BFW934" s="477"/>
      <c r="BFX934" s="477"/>
      <c r="BFY934" s="477"/>
      <c r="BFZ934" s="477"/>
      <c r="BGA934" s="477"/>
      <c r="BGB934" s="477"/>
      <c r="BGC934" s="477"/>
      <c r="BGD934" s="477"/>
      <c r="BGE934" s="477"/>
      <c r="BGF934" s="477"/>
      <c r="BGG934" s="477"/>
      <c r="BGH934" s="477"/>
      <c r="BGI934" s="477"/>
      <c r="BGJ934" s="477"/>
      <c r="BGK934" s="477"/>
      <c r="BGL934" s="477"/>
      <c r="BGM934" s="477"/>
      <c r="BGN934" s="477"/>
      <c r="BGO934" s="477"/>
      <c r="BGP934" s="477"/>
      <c r="BGQ934" s="477"/>
      <c r="BGR934" s="477"/>
      <c r="BGS934" s="477"/>
      <c r="BGT934" s="477"/>
      <c r="BGU934" s="477"/>
      <c r="BGV934" s="477"/>
      <c r="BGW934" s="477"/>
      <c r="BGX934" s="477"/>
      <c r="BGY934" s="477"/>
      <c r="BGZ934" s="477"/>
      <c r="BHA934" s="477"/>
      <c r="BHB934" s="477"/>
      <c r="BHC934" s="477"/>
      <c r="BHD934" s="477"/>
      <c r="BHE934" s="477"/>
      <c r="BHF934" s="477"/>
      <c r="BHG934" s="477"/>
      <c r="BHH934" s="477"/>
      <c r="BHI934" s="477"/>
      <c r="BHJ934" s="477"/>
      <c r="BHK934" s="477"/>
      <c r="BHL934" s="477"/>
      <c r="BHM934" s="477"/>
      <c r="BHN934" s="477"/>
      <c r="BHO934" s="477"/>
      <c r="BHP934" s="477"/>
      <c r="BHQ934" s="477"/>
      <c r="BHR934" s="477"/>
      <c r="BHS934" s="477"/>
      <c r="BHT934" s="477"/>
      <c r="BHU934" s="477"/>
      <c r="BHV934" s="477"/>
      <c r="BHW934" s="477"/>
      <c r="BHX934" s="477"/>
      <c r="BHY934" s="477"/>
      <c r="BHZ934" s="477"/>
      <c r="BIA934" s="477"/>
      <c r="BIB934" s="477"/>
      <c r="BIC934" s="477"/>
      <c r="BID934" s="477"/>
      <c r="BIE934" s="477"/>
      <c r="BIF934" s="477"/>
      <c r="BIG934" s="477"/>
      <c r="BIH934" s="477"/>
      <c r="BII934" s="477"/>
      <c r="BIJ934" s="477"/>
      <c r="BIK934" s="477"/>
      <c r="BIL934" s="477"/>
      <c r="BIM934" s="477"/>
      <c r="BIN934" s="477"/>
      <c r="BIO934" s="477"/>
      <c r="BIP934" s="477"/>
      <c r="BIQ934" s="477"/>
      <c r="BIR934" s="477"/>
      <c r="BIS934" s="477"/>
      <c r="BIT934" s="477"/>
      <c r="BIU934" s="477"/>
      <c r="BIV934" s="477"/>
      <c r="BIW934" s="477"/>
      <c r="BIX934" s="477"/>
      <c r="BIY934" s="477"/>
      <c r="BIZ934" s="477"/>
      <c r="BJA934" s="477"/>
      <c r="BJB934" s="477"/>
      <c r="BJC934" s="477"/>
      <c r="BJD934" s="477"/>
      <c r="BJE934" s="477"/>
      <c r="BJF934" s="477"/>
      <c r="BJG934" s="477"/>
      <c r="BJH934" s="477"/>
      <c r="BJI934" s="477"/>
      <c r="BJJ934" s="477"/>
      <c r="BJK934" s="477"/>
      <c r="BJL934" s="477"/>
      <c r="BJM934" s="477"/>
      <c r="BJN934" s="477"/>
      <c r="BJO934" s="477"/>
      <c r="BJP934" s="477"/>
      <c r="BJQ934" s="477"/>
      <c r="BJR934" s="477"/>
      <c r="BJS934" s="477"/>
      <c r="BJT934" s="477"/>
      <c r="BJU934" s="477"/>
      <c r="BJV934" s="477"/>
      <c r="BJW934" s="477"/>
      <c r="BJX934" s="477"/>
      <c r="BJY934" s="477"/>
      <c r="BJZ934" s="477"/>
      <c r="BKA934" s="477"/>
      <c r="BKB934" s="477"/>
      <c r="BKC934" s="477"/>
      <c r="BKD934" s="477"/>
      <c r="BKE934" s="477"/>
      <c r="BKF934" s="477"/>
      <c r="BKG934" s="477"/>
      <c r="BKH934" s="477"/>
      <c r="BKI934" s="477"/>
      <c r="BKJ934" s="477"/>
      <c r="BKK934" s="477"/>
      <c r="BKL934" s="477"/>
      <c r="BKM934" s="477"/>
      <c r="BKN934" s="477"/>
      <c r="BKO934" s="477"/>
      <c r="BKP934" s="477"/>
      <c r="BKQ934" s="477"/>
      <c r="BKR934" s="477"/>
      <c r="BKS934" s="477"/>
      <c r="BKT934" s="477"/>
      <c r="BKU934" s="477"/>
      <c r="BKV934" s="477"/>
      <c r="BKW934" s="477"/>
      <c r="BKX934" s="477"/>
      <c r="BKY934" s="477"/>
      <c r="BKZ934" s="477"/>
      <c r="BLA934" s="477"/>
      <c r="BLB934" s="477"/>
      <c r="BLC934" s="477"/>
      <c r="BLD934" s="477"/>
      <c r="BLE934" s="477"/>
      <c r="BLF934" s="477"/>
      <c r="BLG934" s="477"/>
      <c r="BLH934" s="477"/>
      <c r="BLI934" s="477"/>
      <c r="BLJ934" s="477"/>
      <c r="BLK934" s="477"/>
      <c r="BLL934" s="477"/>
      <c r="BLM934" s="477"/>
      <c r="BLN934" s="477"/>
      <c r="BLO934" s="477"/>
      <c r="BLP934" s="477"/>
      <c r="BLQ934" s="477"/>
      <c r="BLR934" s="477"/>
      <c r="BLS934" s="477"/>
      <c r="BLT934" s="477"/>
      <c r="BLU934" s="477"/>
      <c r="BLV934" s="477"/>
      <c r="BLW934" s="477"/>
      <c r="BLX934" s="477"/>
      <c r="BLY934" s="477"/>
      <c r="BLZ934" s="477"/>
      <c r="BMA934" s="477"/>
      <c r="BMB934" s="477"/>
      <c r="BMC934" s="477"/>
      <c r="BMD934" s="477"/>
      <c r="BME934" s="477"/>
      <c r="BMF934" s="477"/>
      <c r="BMG934" s="477"/>
      <c r="BMH934" s="477"/>
      <c r="BMI934" s="477"/>
      <c r="BMJ934" s="477"/>
      <c r="BMK934" s="477"/>
      <c r="BML934" s="477"/>
      <c r="BMM934" s="477"/>
      <c r="BMN934" s="477"/>
      <c r="BMO934" s="477"/>
      <c r="BMP934" s="477"/>
      <c r="BMQ934" s="477"/>
      <c r="BMR934" s="477"/>
      <c r="BMS934" s="477"/>
      <c r="BMT934" s="477"/>
      <c r="BMU934" s="477"/>
      <c r="BMV934" s="477"/>
      <c r="BMW934" s="477"/>
      <c r="BMX934" s="477"/>
      <c r="BMY934" s="477"/>
      <c r="BMZ934" s="477"/>
      <c r="BNA934" s="477"/>
      <c r="BNB934" s="477"/>
      <c r="BNC934" s="477"/>
      <c r="BND934" s="477"/>
      <c r="BNE934" s="477"/>
      <c r="BNF934" s="477"/>
      <c r="BNG934" s="477"/>
      <c r="BNH934" s="477"/>
      <c r="BNI934" s="477"/>
      <c r="BNJ934" s="477"/>
      <c r="BNK934" s="477"/>
      <c r="BNL934" s="477"/>
      <c r="BNM934" s="477"/>
      <c r="BNN934" s="477"/>
      <c r="BNO934" s="477"/>
      <c r="BNP934" s="477"/>
      <c r="BNQ934" s="477"/>
      <c r="BNR934" s="477"/>
      <c r="BNS934" s="477"/>
      <c r="BNT934" s="477"/>
      <c r="BNU934" s="477"/>
      <c r="BNV934" s="477"/>
      <c r="BNW934" s="477"/>
      <c r="BNX934" s="477"/>
      <c r="BNY934" s="477"/>
      <c r="BNZ934" s="477"/>
      <c r="BOA934" s="477"/>
      <c r="BOB934" s="477"/>
      <c r="BOC934" s="477"/>
      <c r="BOD934" s="477"/>
      <c r="BOE934" s="477"/>
      <c r="BOF934" s="477"/>
      <c r="BOG934" s="477"/>
      <c r="BOH934" s="477"/>
      <c r="BOI934" s="477"/>
      <c r="BOJ934" s="477"/>
      <c r="BOK934" s="477"/>
      <c r="BOL934" s="477"/>
      <c r="BOM934" s="477"/>
      <c r="BON934" s="477"/>
      <c r="BOO934" s="477"/>
      <c r="BOP934" s="477"/>
      <c r="BOQ934" s="477"/>
      <c r="BOR934" s="477"/>
      <c r="BOS934" s="477"/>
      <c r="BOT934" s="477"/>
      <c r="BOU934" s="477"/>
      <c r="BOV934" s="477"/>
      <c r="BOW934" s="477"/>
      <c r="BOX934" s="477"/>
      <c r="BOY934" s="477"/>
      <c r="BOZ934" s="477"/>
      <c r="BPA934" s="477"/>
      <c r="BPB934" s="477"/>
      <c r="BPC934" s="477"/>
      <c r="BPD934" s="477"/>
      <c r="BPE934" s="477"/>
      <c r="BPF934" s="477"/>
      <c r="BPG934" s="477"/>
      <c r="BPH934" s="477"/>
      <c r="BPI934" s="477"/>
      <c r="BPJ934" s="477"/>
      <c r="BPK934" s="477"/>
      <c r="BPL934" s="477"/>
      <c r="BPM934" s="477"/>
      <c r="BPN934" s="477"/>
      <c r="BPO934" s="477"/>
      <c r="BPP934" s="477"/>
      <c r="BPQ934" s="477"/>
      <c r="BPR934" s="477"/>
      <c r="BPS934" s="477"/>
      <c r="BPT934" s="477"/>
      <c r="BPU934" s="477"/>
      <c r="BPV934" s="477"/>
      <c r="BPW934" s="477"/>
      <c r="BPX934" s="477"/>
      <c r="BPY934" s="477"/>
      <c r="BPZ934" s="477"/>
      <c r="BQA934" s="477"/>
      <c r="BQB934" s="477"/>
      <c r="BQC934" s="477"/>
      <c r="BQD934" s="477"/>
      <c r="BQE934" s="477"/>
      <c r="BQF934" s="477"/>
      <c r="BQG934" s="477"/>
      <c r="BQH934" s="477"/>
      <c r="BQI934" s="477"/>
      <c r="BQJ934" s="477"/>
      <c r="BQK934" s="477"/>
      <c r="BQL934" s="477"/>
      <c r="BQM934" s="477"/>
      <c r="BQN934" s="477"/>
      <c r="BQO934" s="477"/>
      <c r="BQP934" s="477"/>
      <c r="BQQ934" s="477"/>
      <c r="BQR934" s="477"/>
      <c r="BQS934" s="477"/>
      <c r="BQT934" s="477"/>
      <c r="BQU934" s="477"/>
      <c r="BQV934" s="477"/>
      <c r="BQW934" s="477"/>
      <c r="BQX934" s="477"/>
      <c r="BQY934" s="477"/>
      <c r="BQZ934" s="477"/>
      <c r="BRA934" s="477"/>
      <c r="BRB934" s="477"/>
      <c r="BRC934" s="477"/>
      <c r="BRD934" s="477"/>
      <c r="BRE934" s="477"/>
      <c r="BRF934" s="477"/>
      <c r="BRG934" s="477"/>
      <c r="BRH934" s="477"/>
      <c r="BRI934" s="477"/>
      <c r="BRJ934" s="477"/>
      <c r="BRK934" s="477"/>
      <c r="BRL934" s="477"/>
      <c r="BRM934" s="477"/>
      <c r="BRN934" s="477"/>
      <c r="BRO934" s="477"/>
      <c r="BRP934" s="477"/>
      <c r="BRQ934" s="477"/>
      <c r="BRR934" s="477"/>
      <c r="BRS934" s="477"/>
      <c r="BRT934" s="477"/>
      <c r="BRU934" s="477"/>
      <c r="BRV934" s="477"/>
      <c r="BRW934" s="477"/>
      <c r="BRX934" s="477"/>
      <c r="BRY934" s="477"/>
      <c r="BRZ934" s="477"/>
      <c r="BSA934" s="477"/>
      <c r="BSB934" s="477"/>
      <c r="BSC934" s="477"/>
      <c r="BSD934" s="477"/>
      <c r="BSE934" s="477"/>
      <c r="BSF934" s="477"/>
      <c r="BSG934" s="477"/>
      <c r="BSH934" s="477"/>
      <c r="BSI934" s="477"/>
      <c r="BSJ934" s="477"/>
      <c r="BSK934" s="477"/>
      <c r="BSL934" s="477"/>
      <c r="BSM934" s="477"/>
      <c r="BSN934" s="477"/>
      <c r="BSO934" s="477"/>
      <c r="BSP934" s="477"/>
      <c r="BSQ934" s="477"/>
      <c r="BSR934" s="477"/>
      <c r="BSS934" s="477"/>
      <c r="BST934" s="477"/>
      <c r="BSU934" s="477"/>
      <c r="BSV934" s="477"/>
      <c r="BSW934" s="477"/>
      <c r="BSX934" s="477"/>
      <c r="BSY934" s="477"/>
      <c r="BSZ934" s="477"/>
      <c r="BTA934" s="477"/>
      <c r="BTB934" s="477"/>
      <c r="BTC934" s="477"/>
      <c r="BTD934" s="477"/>
      <c r="BTE934" s="477"/>
      <c r="BTF934" s="477"/>
      <c r="BTG934" s="477"/>
      <c r="BTH934" s="477"/>
      <c r="BTI934" s="477"/>
      <c r="BTJ934" s="477"/>
      <c r="BTK934" s="477"/>
      <c r="BTL934" s="477"/>
      <c r="BTM934" s="477"/>
      <c r="BTN934" s="477"/>
      <c r="BTO934" s="477"/>
      <c r="BTP934" s="477"/>
      <c r="BTQ934" s="477"/>
      <c r="BTR934" s="477"/>
      <c r="BTS934" s="477"/>
      <c r="BTT934" s="477"/>
      <c r="BTU934" s="477"/>
      <c r="BTV934" s="477"/>
      <c r="BTW934" s="477"/>
      <c r="BTX934" s="477"/>
      <c r="BTY934" s="477"/>
      <c r="BTZ934" s="477"/>
      <c r="BUA934" s="477"/>
      <c r="BUB934" s="477"/>
      <c r="BUC934" s="477"/>
      <c r="BUD934" s="477"/>
      <c r="BUE934" s="477"/>
      <c r="BUF934" s="477"/>
      <c r="BUG934" s="477"/>
      <c r="BUH934" s="477"/>
      <c r="BUI934" s="477"/>
      <c r="BUJ934" s="477"/>
      <c r="BUK934" s="477"/>
      <c r="BUL934" s="477"/>
      <c r="BUM934" s="477"/>
      <c r="BUN934" s="477"/>
      <c r="BUO934" s="477"/>
      <c r="BUP934" s="477"/>
      <c r="BUQ934" s="477"/>
      <c r="BUR934" s="477"/>
      <c r="BUS934" s="477"/>
      <c r="BUT934" s="477"/>
      <c r="BUU934" s="477"/>
      <c r="BUV934" s="477"/>
      <c r="BUW934" s="477"/>
      <c r="BUX934" s="477"/>
      <c r="BUY934" s="477"/>
      <c r="BUZ934" s="477"/>
      <c r="BVA934" s="477"/>
      <c r="BVB934" s="477"/>
      <c r="BVC934" s="477"/>
      <c r="BVD934" s="477"/>
      <c r="BVE934" s="477"/>
      <c r="BVF934" s="477"/>
      <c r="BVG934" s="477"/>
      <c r="BVH934" s="477"/>
      <c r="BVI934" s="477"/>
      <c r="BVJ934" s="477"/>
      <c r="BVK934" s="477"/>
      <c r="BVL934" s="477"/>
      <c r="BVM934" s="477"/>
      <c r="BVN934" s="477"/>
      <c r="BVO934" s="477"/>
      <c r="BVP934" s="477"/>
      <c r="BVQ934" s="477"/>
      <c r="BVR934" s="477"/>
      <c r="BVS934" s="477"/>
      <c r="BVT934" s="477"/>
      <c r="BVU934" s="477"/>
      <c r="BVV934" s="477"/>
      <c r="BVW934" s="477"/>
      <c r="BVX934" s="477"/>
      <c r="BVY934" s="477"/>
      <c r="BVZ934" s="477"/>
      <c r="BWA934" s="477"/>
      <c r="BWB934" s="477"/>
      <c r="BWC934" s="477"/>
      <c r="BWD934" s="477"/>
      <c r="BWE934" s="477"/>
      <c r="BWF934" s="477"/>
      <c r="BWG934" s="477"/>
      <c r="BWH934" s="477"/>
      <c r="BWI934" s="477"/>
      <c r="BWJ934" s="477"/>
      <c r="BWK934" s="477"/>
      <c r="BWL934" s="477"/>
      <c r="BWM934" s="477"/>
      <c r="BWN934" s="477"/>
      <c r="BWO934" s="477"/>
      <c r="BWP934" s="477"/>
      <c r="BWQ934" s="477"/>
      <c r="BWR934" s="477"/>
      <c r="BWS934" s="477"/>
      <c r="BWT934" s="477"/>
      <c r="BWU934" s="477"/>
      <c r="BWV934" s="477"/>
      <c r="BWW934" s="477"/>
      <c r="BWX934" s="477"/>
      <c r="BWY934" s="477"/>
      <c r="BWZ934" s="477"/>
      <c r="BXA934" s="477"/>
      <c r="BXB934" s="477"/>
      <c r="BXC934" s="477"/>
      <c r="BXD934" s="477"/>
      <c r="BXE934" s="477"/>
      <c r="BXF934" s="477"/>
      <c r="BXG934" s="477"/>
      <c r="BXH934" s="477"/>
      <c r="BXI934" s="477"/>
      <c r="BXJ934" s="477"/>
      <c r="BXK934" s="477"/>
      <c r="BXL934" s="477"/>
      <c r="BXM934" s="477"/>
      <c r="BXN934" s="477"/>
      <c r="BXO934" s="477"/>
      <c r="BXP934" s="477"/>
      <c r="BXQ934" s="477"/>
      <c r="BXR934" s="477"/>
      <c r="BXS934" s="477"/>
      <c r="BXT934" s="477"/>
      <c r="BXU934" s="477"/>
      <c r="BXV934" s="477"/>
      <c r="BXW934" s="477"/>
      <c r="BXX934" s="477"/>
      <c r="BXY934" s="477"/>
      <c r="BXZ934" s="477"/>
      <c r="BYA934" s="477"/>
      <c r="BYB934" s="477"/>
      <c r="BYC934" s="477"/>
      <c r="BYD934" s="477"/>
      <c r="BYE934" s="477"/>
      <c r="BYF934" s="477"/>
      <c r="BYG934" s="477"/>
      <c r="BYH934" s="477"/>
      <c r="BYI934" s="477"/>
      <c r="BYJ934" s="477"/>
      <c r="BYK934" s="477"/>
      <c r="BYL934" s="477"/>
      <c r="BYM934" s="477"/>
      <c r="BYN934" s="477"/>
      <c r="BYO934" s="477"/>
      <c r="BYP934" s="477"/>
      <c r="BYQ934" s="477"/>
      <c r="BYR934" s="477"/>
      <c r="BYS934" s="477"/>
      <c r="BYT934" s="477"/>
      <c r="BYU934" s="477"/>
      <c r="BYV934" s="477"/>
      <c r="BYW934" s="477"/>
      <c r="BYX934" s="477"/>
      <c r="BYY934" s="477"/>
      <c r="BYZ934" s="477"/>
      <c r="BZA934" s="477"/>
      <c r="BZB934" s="477"/>
      <c r="BZC934" s="477"/>
      <c r="BZD934" s="477"/>
      <c r="BZE934" s="477"/>
      <c r="BZF934" s="477"/>
      <c r="BZG934" s="477"/>
      <c r="BZH934" s="477"/>
      <c r="BZI934" s="477"/>
      <c r="BZJ934" s="477"/>
      <c r="BZK934" s="477"/>
      <c r="BZL934" s="477"/>
      <c r="BZM934" s="477"/>
      <c r="BZN934" s="477"/>
      <c r="BZO934" s="477"/>
      <c r="BZP934" s="477"/>
      <c r="BZQ934" s="477"/>
      <c r="BZR934" s="477"/>
      <c r="BZS934" s="477"/>
      <c r="BZT934" s="477"/>
      <c r="BZU934" s="477"/>
      <c r="BZV934" s="477"/>
      <c r="BZW934" s="477"/>
      <c r="BZX934" s="477"/>
      <c r="BZY934" s="477"/>
      <c r="BZZ934" s="477"/>
      <c r="CAA934" s="477"/>
      <c r="CAB934" s="477"/>
      <c r="CAC934" s="477"/>
      <c r="CAD934" s="477"/>
      <c r="CAE934" s="477"/>
      <c r="CAF934" s="477"/>
      <c r="CAG934" s="477"/>
      <c r="CAH934" s="477"/>
      <c r="CAI934" s="477"/>
      <c r="CAJ934" s="477"/>
      <c r="CAK934" s="477"/>
      <c r="CAL934" s="477"/>
      <c r="CAM934" s="477"/>
      <c r="CAN934" s="477"/>
      <c r="CAO934" s="477"/>
      <c r="CAP934" s="477"/>
      <c r="CAQ934" s="477"/>
      <c r="CAR934" s="477"/>
      <c r="CAS934" s="477"/>
      <c r="CAT934" s="477"/>
      <c r="CAU934" s="477"/>
      <c r="CAV934" s="477"/>
      <c r="CAW934" s="477"/>
      <c r="CAX934" s="477"/>
      <c r="CAY934" s="477"/>
      <c r="CAZ934" s="477"/>
      <c r="CBA934" s="477"/>
      <c r="CBB934" s="477"/>
      <c r="CBC934" s="477"/>
      <c r="CBD934" s="477"/>
      <c r="CBE934" s="477"/>
      <c r="CBF934" s="477"/>
      <c r="CBG934" s="477"/>
      <c r="CBH934" s="477"/>
      <c r="CBI934" s="477"/>
      <c r="CBJ934" s="477"/>
      <c r="CBK934" s="477"/>
      <c r="CBL934" s="477"/>
      <c r="CBM934" s="477"/>
      <c r="CBN934" s="477"/>
      <c r="CBO934" s="477"/>
      <c r="CBP934" s="477"/>
      <c r="CBQ934" s="477"/>
      <c r="CBR934" s="477"/>
      <c r="CBS934" s="477"/>
      <c r="CBT934" s="477"/>
      <c r="CBU934" s="477"/>
      <c r="CBV934" s="477"/>
      <c r="CBW934" s="477"/>
      <c r="CBX934" s="477"/>
      <c r="CBY934" s="477"/>
      <c r="CBZ934" s="477"/>
      <c r="CCA934" s="477"/>
      <c r="CCB934" s="477"/>
      <c r="CCC934" s="477"/>
      <c r="CCD934" s="477"/>
      <c r="CCE934" s="477"/>
      <c r="CCF934" s="477"/>
      <c r="CCG934" s="477"/>
      <c r="CCH934" s="477"/>
      <c r="CCI934" s="477"/>
      <c r="CCJ934" s="477"/>
      <c r="CCK934" s="477"/>
      <c r="CCL934" s="477"/>
      <c r="CCM934" s="477"/>
      <c r="CCN934" s="477"/>
      <c r="CCO934" s="477"/>
      <c r="CCP934" s="477"/>
      <c r="CCQ934" s="477"/>
      <c r="CCR934" s="477"/>
      <c r="CCS934" s="477"/>
      <c r="CCT934" s="477"/>
      <c r="CCU934" s="477"/>
      <c r="CCV934" s="477"/>
      <c r="CCW934" s="477"/>
      <c r="CCX934" s="477"/>
      <c r="CCY934" s="477"/>
      <c r="CCZ934" s="477"/>
      <c r="CDA934" s="477"/>
      <c r="CDB934" s="477"/>
      <c r="CDC934" s="477"/>
      <c r="CDD934" s="477"/>
      <c r="CDE934" s="477"/>
      <c r="CDF934" s="477"/>
      <c r="CDG934" s="477"/>
      <c r="CDH934" s="477"/>
      <c r="CDI934" s="477"/>
      <c r="CDJ934" s="477"/>
      <c r="CDK934" s="477"/>
      <c r="CDL934" s="477"/>
      <c r="CDM934" s="477"/>
      <c r="CDN934" s="477"/>
      <c r="CDO934" s="477"/>
      <c r="CDP934" s="477"/>
      <c r="CDQ934" s="477"/>
      <c r="CDR934" s="477"/>
      <c r="CDS934" s="477"/>
      <c r="CDT934" s="477"/>
      <c r="CDU934" s="477"/>
      <c r="CDV934" s="477"/>
      <c r="CDW934" s="477"/>
      <c r="CDX934" s="477"/>
      <c r="CDY934" s="477"/>
      <c r="CDZ934" s="477"/>
      <c r="CEA934" s="477"/>
      <c r="CEB934" s="477"/>
      <c r="CEC934" s="477"/>
      <c r="CED934" s="477"/>
      <c r="CEE934" s="477"/>
      <c r="CEF934" s="477"/>
      <c r="CEG934" s="477"/>
      <c r="CEH934" s="477"/>
      <c r="CEI934" s="477"/>
      <c r="CEJ934" s="477"/>
      <c r="CEK934" s="477"/>
      <c r="CEL934" s="477"/>
      <c r="CEM934" s="477"/>
      <c r="CEN934" s="477"/>
      <c r="CEO934" s="477"/>
      <c r="CEP934" s="477"/>
      <c r="CEQ934" s="477"/>
      <c r="CER934" s="477"/>
      <c r="CES934" s="477"/>
      <c r="CET934" s="477"/>
      <c r="CEU934" s="477"/>
      <c r="CEV934" s="477"/>
      <c r="CEW934" s="477"/>
      <c r="CEX934" s="477"/>
      <c r="CEY934" s="477"/>
      <c r="CEZ934" s="477"/>
      <c r="CFA934" s="477"/>
      <c r="CFB934" s="477"/>
      <c r="CFC934" s="477"/>
      <c r="CFD934" s="477"/>
      <c r="CFE934" s="477"/>
      <c r="CFF934" s="477"/>
      <c r="CFG934" s="477"/>
      <c r="CFH934" s="477"/>
      <c r="CFI934" s="477"/>
      <c r="CFJ934" s="477"/>
      <c r="CFK934" s="477"/>
      <c r="CFL934" s="477"/>
      <c r="CFM934" s="477"/>
      <c r="CFN934" s="477"/>
      <c r="CFO934" s="477"/>
      <c r="CFP934" s="477"/>
      <c r="CFQ934" s="477"/>
      <c r="CFR934" s="477"/>
      <c r="CFS934" s="477"/>
      <c r="CFT934" s="477"/>
      <c r="CFU934" s="477"/>
      <c r="CFV934" s="477"/>
      <c r="CFW934" s="477"/>
      <c r="CFX934" s="477"/>
      <c r="CFY934" s="477"/>
      <c r="CFZ934" s="477"/>
      <c r="CGA934" s="477"/>
      <c r="CGB934" s="477"/>
      <c r="CGC934" s="477"/>
      <c r="CGD934" s="477"/>
      <c r="CGE934" s="477"/>
      <c r="CGF934" s="477"/>
      <c r="CGG934" s="477"/>
      <c r="CGH934" s="477"/>
      <c r="CGI934" s="477"/>
      <c r="CGJ934" s="477"/>
      <c r="CGK934" s="477"/>
      <c r="CGL934" s="477"/>
      <c r="CGM934" s="477"/>
      <c r="CGN934" s="477"/>
      <c r="CGO934" s="477"/>
      <c r="CGP934" s="477"/>
      <c r="CGQ934" s="477"/>
      <c r="CGR934" s="477"/>
      <c r="CGS934" s="477"/>
      <c r="CGT934" s="477"/>
      <c r="CGU934" s="477"/>
      <c r="CGV934" s="477"/>
      <c r="CGW934" s="477"/>
      <c r="CGX934" s="477"/>
      <c r="CGY934" s="477"/>
      <c r="CGZ934" s="477"/>
      <c r="CHA934" s="477"/>
      <c r="CHB934" s="477"/>
      <c r="CHC934" s="477"/>
      <c r="CHD934" s="477"/>
      <c r="CHE934" s="477"/>
      <c r="CHF934" s="477"/>
      <c r="CHG934" s="477"/>
      <c r="CHH934" s="477"/>
      <c r="CHI934" s="477"/>
      <c r="CHJ934" s="477"/>
      <c r="CHK934" s="477"/>
      <c r="CHL934" s="477"/>
      <c r="CHM934" s="477"/>
      <c r="CHN934" s="477"/>
      <c r="CHO934" s="477"/>
      <c r="CHP934" s="477"/>
      <c r="CHQ934" s="477"/>
      <c r="CHR934" s="477"/>
      <c r="CHS934" s="477"/>
      <c r="CHT934" s="477"/>
      <c r="CHU934" s="477"/>
      <c r="CHV934" s="477"/>
      <c r="CHW934" s="477"/>
      <c r="CHX934" s="477"/>
      <c r="CHY934" s="477"/>
      <c r="CHZ934" s="477"/>
      <c r="CIA934" s="477"/>
      <c r="CIB934" s="477"/>
      <c r="CIC934" s="477"/>
      <c r="CID934" s="477"/>
      <c r="CIE934" s="477"/>
      <c r="CIF934" s="477"/>
      <c r="CIG934" s="477"/>
      <c r="CIH934" s="477"/>
      <c r="CII934" s="477"/>
      <c r="CIJ934" s="477"/>
      <c r="CIK934" s="477"/>
      <c r="CIL934" s="477"/>
      <c r="CIM934" s="477"/>
      <c r="CIN934" s="477"/>
      <c r="CIO934" s="477"/>
      <c r="CIP934" s="477"/>
      <c r="CIQ934" s="477"/>
      <c r="CIR934" s="477"/>
      <c r="CIS934" s="477"/>
      <c r="CIT934" s="477"/>
      <c r="CIU934" s="477"/>
      <c r="CIV934" s="477"/>
      <c r="CIW934" s="477"/>
      <c r="CIX934" s="477"/>
      <c r="CIY934" s="477"/>
      <c r="CIZ934" s="477"/>
      <c r="CJA934" s="477"/>
      <c r="CJB934" s="477"/>
      <c r="CJC934" s="477"/>
      <c r="CJD934" s="477"/>
      <c r="CJE934" s="477"/>
      <c r="CJF934" s="477"/>
      <c r="CJG934" s="477"/>
      <c r="CJH934" s="477"/>
      <c r="CJI934" s="477"/>
      <c r="CJJ934" s="477"/>
      <c r="CJK934" s="477"/>
      <c r="CJL934" s="477"/>
      <c r="CJM934" s="477"/>
      <c r="CJN934" s="477"/>
      <c r="CJO934" s="477"/>
      <c r="CJP934" s="477"/>
      <c r="CJQ934" s="477"/>
      <c r="CJR934" s="477"/>
      <c r="CJS934" s="477"/>
      <c r="CJT934" s="477"/>
      <c r="CJU934" s="477"/>
      <c r="CJV934" s="477"/>
      <c r="CJW934" s="477"/>
      <c r="CJX934" s="477"/>
      <c r="CJY934" s="477"/>
      <c r="CJZ934" s="477"/>
      <c r="CKA934" s="477"/>
      <c r="CKB934" s="477"/>
      <c r="CKC934" s="477"/>
      <c r="CKD934" s="477"/>
      <c r="CKE934" s="477"/>
      <c r="CKF934" s="477"/>
      <c r="CKG934" s="477"/>
      <c r="CKH934" s="477"/>
      <c r="CKI934" s="477"/>
      <c r="CKJ934" s="477"/>
      <c r="CKK934" s="477"/>
      <c r="CKL934" s="477"/>
      <c r="CKM934" s="477"/>
      <c r="CKN934" s="477"/>
      <c r="CKO934" s="477"/>
      <c r="CKP934" s="477"/>
      <c r="CKQ934" s="477"/>
      <c r="CKR934" s="477"/>
      <c r="CKS934" s="477"/>
      <c r="CKT934" s="477"/>
      <c r="CKU934" s="477"/>
      <c r="CKV934" s="477"/>
      <c r="CKW934" s="477"/>
      <c r="CKX934" s="477"/>
      <c r="CKY934" s="477"/>
      <c r="CKZ934" s="477"/>
      <c r="CLA934" s="477"/>
      <c r="CLB934" s="477"/>
      <c r="CLC934" s="477"/>
      <c r="CLD934" s="477"/>
      <c r="CLE934" s="477"/>
      <c r="CLF934" s="477"/>
      <c r="CLG934" s="477"/>
      <c r="CLH934" s="477"/>
      <c r="CLI934" s="477"/>
      <c r="CLJ934" s="477"/>
      <c r="CLK934" s="477"/>
      <c r="CLL934" s="477"/>
      <c r="CLM934" s="477"/>
      <c r="CLN934" s="477"/>
      <c r="CLO934" s="477"/>
      <c r="CLP934" s="477"/>
      <c r="CLQ934" s="477"/>
      <c r="CLR934" s="477"/>
      <c r="CLS934" s="477"/>
      <c r="CLT934" s="477"/>
      <c r="CLU934" s="477"/>
      <c r="CLV934" s="477"/>
      <c r="CLW934" s="477"/>
      <c r="CLX934" s="477"/>
      <c r="CLY934" s="477"/>
      <c r="CLZ934" s="477"/>
      <c r="CMA934" s="477"/>
      <c r="CMB934" s="477"/>
      <c r="CMC934" s="477"/>
      <c r="CMD934" s="477"/>
      <c r="CME934" s="477"/>
      <c r="CMF934" s="477"/>
      <c r="CMG934" s="477"/>
      <c r="CMH934" s="477"/>
      <c r="CMI934" s="477"/>
      <c r="CMJ934" s="477"/>
      <c r="CMK934" s="477"/>
      <c r="CML934" s="477"/>
      <c r="CMM934" s="477"/>
      <c r="CMN934" s="477"/>
      <c r="CMO934" s="477"/>
      <c r="CMP934" s="477"/>
      <c r="CMQ934" s="477"/>
      <c r="CMR934" s="477"/>
      <c r="CMS934" s="477"/>
      <c r="CMT934" s="477"/>
      <c r="CMU934" s="477"/>
      <c r="CMV934" s="477"/>
      <c r="CMW934" s="477"/>
      <c r="CMX934" s="477"/>
      <c r="CMY934" s="477"/>
      <c r="CMZ934" s="477"/>
      <c r="CNA934" s="477"/>
      <c r="CNB934" s="477"/>
      <c r="CNC934" s="477"/>
      <c r="CND934" s="477"/>
      <c r="CNE934" s="477"/>
      <c r="CNF934" s="477"/>
      <c r="CNG934" s="477"/>
      <c r="CNH934" s="477"/>
      <c r="CNI934" s="477"/>
      <c r="CNJ934" s="477"/>
      <c r="CNK934" s="477"/>
      <c r="CNL934" s="477"/>
      <c r="CNM934" s="477"/>
      <c r="CNN934" s="477"/>
      <c r="CNO934" s="477"/>
      <c r="CNP934" s="477"/>
      <c r="CNQ934" s="477"/>
      <c r="CNR934" s="477"/>
      <c r="CNS934" s="477"/>
      <c r="CNT934" s="477"/>
      <c r="CNU934" s="477"/>
      <c r="CNV934" s="477"/>
      <c r="CNW934" s="477"/>
      <c r="CNX934" s="477"/>
      <c r="CNY934" s="477"/>
      <c r="CNZ934" s="477"/>
      <c r="COA934" s="477"/>
      <c r="COB934" s="477"/>
      <c r="COC934" s="477"/>
      <c r="COD934" s="477"/>
      <c r="COE934" s="477"/>
      <c r="COF934" s="477"/>
      <c r="COG934" s="477"/>
      <c r="COH934" s="477"/>
      <c r="COI934" s="477"/>
      <c r="COJ934" s="477"/>
      <c r="COK934" s="477"/>
      <c r="COL934" s="477"/>
      <c r="COM934" s="477"/>
      <c r="CON934" s="477"/>
      <c r="COO934" s="477"/>
      <c r="COP934" s="477"/>
      <c r="COQ934" s="477"/>
      <c r="COR934" s="477"/>
      <c r="COS934" s="477"/>
      <c r="COT934" s="477"/>
      <c r="COU934" s="477"/>
      <c r="COV934" s="477"/>
      <c r="COW934" s="477"/>
      <c r="COX934" s="477"/>
      <c r="COY934" s="477"/>
      <c r="COZ934" s="477"/>
      <c r="CPA934" s="477"/>
      <c r="CPB934" s="477"/>
      <c r="CPC934" s="477"/>
      <c r="CPD934" s="477"/>
      <c r="CPE934" s="477"/>
      <c r="CPF934" s="477"/>
      <c r="CPG934" s="477"/>
      <c r="CPH934" s="477"/>
      <c r="CPI934" s="477"/>
      <c r="CPJ934" s="477"/>
      <c r="CPK934" s="477"/>
      <c r="CPL934" s="477"/>
      <c r="CPM934" s="477"/>
      <c r="CPN934" s="477"/>
      <c r="CPO934" s="477"/>
      <c r="CPP934" s="477"/>
      <c r="CPQ934" s="477"/>
      <c r="CPR934" s="477"/>
      <c r="CPS934" s="477"/>
      <c r="CPT934" s="477"/>
      <c r="CPU934" s="477"/>
      <c r="CPV934" s="477"/>
      <c r="CPW934" s="477"/>
      <c r="CPX934" s="477"/>
      <c r="CPY934" s="477"/>
      <c r="CPZ934" s="477"/>
      <c r="CQA934" s="477"/>
      <c r="CQB934" s="477"/>
      <c r="CQC934" s="477"/>
      <c r="CQD934" s="477"/>
      <c r="CQE934" s="477"/>
      <c r="CQF934" s="477"/>
      <c r="CQG934" s="477"/>
      <c r="CQH934" s="477"/>
      <c r="CQI934" s="477"/>
      <c r="CQJ934" s="477"/>
      <c r="CQK934" s="477"/>
      <c r="CQL934" s="477"/>
      <c r="CQM934" s="477"/>
      <c r="CQN934" s="477"/>
      <c r="CQO934" s="477"/>
      <c r="CQP934" s="477"/>
      <c r="CQQ934" s="477"/>
      <c r="CQR934" s="477"/>
      <c r="CQS934" s="477"/>
      <c r="CQT934" s="477"/>
      <c r="CQU934" s="477"/>
      <c r="CQV934" s="477"/>
      <c r="CQW934" s="477"/>
      <c r="CQX934" s="477"/>
      <c r="CQY934" s="477"/>
      <c r="CQZ934" s="477"/>
      <c r="CRA934" s="477"/>
      <c r="CRB934" s="477"/>
      <c r="CRC934" s="477"/>
      <c r="CRD934" s="477"/>
      <c r="CRE934" s="477"/>
      <c r="CRF934" s="477"/>
      <c r="CRG934" s="477"/>
      <c r="CRH934" s="477"/>
      <c r="CRI934" s="477"/>
      <c r="CRJ934" s="477"/>
      <c r="CRK934" s="477"/>
      <c r="CRL934" s="477"/>
      <c r="CRM934" s="477"/>
      <c r="CRN934" s="477"/>
      <c r="CRO934" s="477"/>
      <c r="CRP934" s="477"/>
      <c r="CRQ934" s="477"/>
      <c r="CRR934" s="477"/>
      <c r="CRS934" s="477"/>
      <c r="CRT934" s="477"/>
      <c r="CRU934" s="477"/>
      <c r="CRV934" s="477"/>
      <c r="CRW934" s="477"/>
      <c r="CRX934" s="477"/>
      <c r="CRY934" s="477"/>
      <c r="CRZ934" s="477"/>
      <c r="CSA934" s="477"/>
      <c r="CSB934" s="477"/>
      <c r="CSC934" s="477"/>
      <c r="CSD934" s="477"/>
      <c r="CSE934" s="477"/>
      <c r="CSF934" s="477"/>
      <c r="CSG934" s="477"/>
      <c r="CSH934" s="477"/>
      <c r="CSI934" s="477"/>
      <c r="CSJ934" s="477"/>
      <c r="CSK934" s="477"/>
      <c r="CSL934" s="477"/>
      <c r="CSM934" s="477"/>
      <c r="CSN934" s="477"/>
      <c r="CSO934" s="477"/>
      <c r="CSP934" s="477"/>
      <c r="CSQ934" s="477"/>
      <c r="CSR934" s="477"/>
      <c r="CSS934" s="477"/>
      <c r="CST934" s="477"/>
      <c r="CSU934" s="477"/>
      <c r="CSV934" s="477"/>
      <c r="CSW934" s="477"/>
      <c r="CSX934" s="477"/>
      <c r="CSY934" s="477"/>
      <c r="CSZ934" s="477"/>
      <c r="CTA934" s="477"/>
      <c r="CTB934" s="477"/>
      <c r="CTC934" s="477"/>
      <c r="CTD934" s="477"/>
      <c r="CTE934" s="477"/>
      <c r="CTF934" s="477"/>
      <c r="CTG934" s="477"/>
      <c r="CTH934" s="477"/>
      <c r="CTI934" s="477"/>
      <c r="CTJ934" s="477"/>
      <c r="CTK934" s="477"/>
      <c r="CTL934" s="477"/>
      <c r="CTM934" s="477"/>
      <c r="CTN934" s="477"/>
      <c r="CTO934" s="477"/>
      <c r="CTP934" s="477"/>
      <c r="CTQ934" s="477"/>
      <c r="CTR934" s="477"/>
      <c r="CTS934" s="477"/>
      <c r="CTT934" s="477"/>
      <c r="CTU934" s="477"/>
      <c r="CTV934" s="477"/>
      <c r="CTW934" s="477"/>
      <c r="CTX934" s="477"/>
      <c r="CTY934" s="477"/>
      <c r="CTZ934" s="477"/>
      <c r="CUA934" s="477"/>
      <c r="CUB934" s="477"/>
      <c r="CUC934" s="477"/>
      <c r="CUD934" s="477"/>
      <c r="CUE934" s="477"/>
      <c r="CUF934" s="477"/>
      <c r="CUG934" s="477"/>
      <c r="CUH934" s="477"/>
      <c r="CUI934" s="477"/>
      <c r="CUJ934" s="477"/>
      <c r="CUK934" s="477"/>
      <c r="CUL934" s="477"/>
      <c r="CUM934" s="477"/>
      <c r="CUN934" s="477"/>
      <c r="CUO934" s="477"/>
      <c r="CUP934" s="477"/>
      <c r="CUQ934" s="477"/>
      <c r="CUR934" s="477"/>
      <c r="CUS934" s="477"/>
      <c r="CUT934" s="477"/>
      <c r="CUU934" s="477"/>
      <c r="CUV934" s="477"/>
      <c r="CUW934" s="477"/>
      <c r="CUX934" s="477"/>
      <c r="CUY934" s="477"/>
      <c r="CUZ934" s="477"/>
      <c r="CVA934" s="477"/>
      <c r="CVB934" s="477"/>
      <c r="CVC934" s="477"/>
      <c r="CVD934" s="477"/>
      <c r="CVE934" s="477"/>
      <c r="CVF934" s="477"/>
      <c r="CVG934" s="477"/>
      <c r="CVH934" s="477"/>
      <c r="CVI934" s="477"/>
      <c r="CVJ934" s="477"/>
      <c r="CVK934" s="477"/>
      <c r="CVL934" s="477"/>
      <c r="CVM934" s="477"/>
      <c r="CVN934" s="477"/>
      <c r="CVO934" s="477"/>
      <c r="CVP934" s="477"/>
      <c r="CVQ934" s="477"/>
      <c r="CVR934" s="477"/>
      <c r="CVS934" s="477"/>
      <c r="CVT934" s="477"/>
      <c r="CVU934" s="477"/>
      <c r="CVV934" s="477"/>
      <c r="CVW934" s="477"/>
      <c r="CVX934" s="477"/>
      <c r="CVY934" s="477"/>
      <c r="CVZ934" s="477"/>
      <c r="CWA934" s="477"/>
      <c r="CWB934" s="477"/>
      <c r="CWC934" s="477"/>
      <c r="CWD934" s="477"/>
      <c r="CWE934" s="477"/>
      <c r="CWF934" s="477"/>
      <c r="CWG934" s="477"/>
      <c r="CWH934" s="477"/>
      <c r="CWI934" s="477"/>
      <c r="CWJ934" s="477"/>
      <c r="CWK934" s="477"/>
      <c r="CWL934" s="477"/>
      <c r="CWM934" s="477"/>
      <c r="CWN934" s="477"/>
      <c r="CWO934" s="477"/>
      <c r="CWP934" s="477"/>
      <c r="CWQ934" s="477"/>
      <c r="CWR934" s="477"/>
      <c r="CWS934" s="477"/>
      <c r="CWT934" s="477"/>
      <c r="CWU934" s="477"/>
      <c r="CWV934" s="477"/>
      <c r="CWW934" s="477"/>
      <c r="CWX934" s="477"/>
      <c r="CWY934" s="477"/>
      <c r="CWZ934" s="477"/>
      <c r="CXA934" s="477"/>
      <c r="CXB934" s="477"/>
      <c r="CXC934" s="477"/>
      <c r="CXD934" s="477"/>
      <c r="CXE934" s="477"/>
      <c r="CXF934" s="477"/>
      <c r="CXG934" s="477"/>
      <c r="CXH934" s="477"/>
      <c r="CXI934" s="477"/>
      <c r="CXJ934" s="477"/>
      <c r="CXK934" s="477"/>
      <c r="CXL934" s="477"/>
      <c r="CXM934" s="477"/>
      <c r="CXN934" s="477"/>
      <c r="CXO934" s="477"/>
      <c r="CXP934" s="477"/>
      <c r="CXQ934" s="477"/>
      <c r="CXR934" s="477"/>
      <c r="CXS934" s="477"/>
      <c r="CXT934" s="477"/>
      <c r="CXU934" s="477"/>
      <c r="CXV934" s="477"/>
      <c r="CXW934" s="477"/>
      <c r="CXX934" s="477"/>
      <c r="CXY934" s="477"/>
      <c r="CXZ934" s="477"/>
      <c r="CYA934" s="477"/>
      <c r="CYB934" s="477"/>
      <c r="CYC934" s="477"/>
      <c r="CYD934" s="477"/>
      <c r="CYE934" s="477"/>
      <c r="CYF934" s="477"/>
      <c r="CYG934" s="477"/>
      <c r="CYH934" s="477"/>
      <c r="CYI934" s="477"/>
      <c r="CYJ934" s="477"/>
      <c r="CYK934" s="477"/>
      <c r="CYL934" s="477"/>
      <c r="CYM934" s="477"/>
      <c r="CYN934" s="477"/>
      <c r="CYO934" s="477"/>
      <c r="CYP934" s="477"/>
      <c r="CYQ934" s="477"/>
      <c r="CYR934" s="477"/>
      <c r="CYS934" s="477"/>
      <c r="CYT934" s="477"/>
      <c r="CYU934" s="477"/>
      <c r="CYV934" s="477"/>
      <c r="CYW934" s="477"/>
      <c r="CYX934" s="477"/>
      <c r="CYY934" s="477"/>
      <c r="CYZ934" s="477"/>
      <c r="CZA934" s="477"/>
      <c r="CZB934" s="477"/>
      <c r="CZC934" s="477"/>
      <c r="CZD934" s="477"/>
      <c r="CZE934" s="477"/>
      <c r="CZF934" s="477"/>
      <c r="CZG934" s="477"/>
      <c r="CZH934" s="477"/>
      <c r="CZI934" s="477"/>
      <c r="CZJ934" s="477"/>
      <c r="CZK934" s="477"/>
      <c r="CZL934" s="477"/>
      <c r="CZM934" s="477"/>
      <c r="CZN934" s="477"/>
      <c r="CZO934" s="477"/>
      <c r="CZP934" s="477"/>
      <c r="CZQ934" s="477"/>
      <c r="CZR934" s="477"/>
      <c r="CZS934" s="477"/>
      <c r="CZT934" s="477"/>
      <c r="CZU934" s="477"/>
      <c r="CZV934" s="477"/>
      <c r="CZW934" s="477"/>
      <c r="CZX934" s="477"/>
      <c r="CZY934" s="477"/>
      <c r="CZZ934" s="477"/>
      <c r="DAA934" s="477"/>
      <c r="DAB934" s="477"/>
      <c r="DAC934" s="477"/>
      <c r="DAD934" s="477"/>
      <c r="DAE934" s="477"/>
      <c r="DAF934" s="477"/>
      <c r="DAG934" s="477"/>
      <c r="DAH934" s="477"/>
      <c r="DAI934" s="477"/>
      <c r="DAJ934" s="477"/>
      <c r="DAK934" s="477"/>
      <c r="DAL934" s="477"/>
      <c r="DAM934" s="477"/>
      <c r="DAN934" s="477"/>
      <c r="DAO934" s="477"/>
      <c r="DAP934" s="477"/>
      <c r="DAQ934" s="477"/>
      <c r="DAR934" s="477"/>
      <c r="DAS934" s="477"/>
      <c r="DAT934" s="477"/>
      <c r="DAU934" s="477"/>
      <c r="DAV934" s="477"/>
      <c r="DAW934" s="477"/>
      <c r="DAX934" s="477"/>
      <c r="DAY934" s="477"/>
      <c r="DAZ934" s="477"/>
      <c r="DBA934" s="477"/>
      <c r="DBB934" s="477"/>
      <c r="DBC934" s="477"/>
      <c r="DBD934" s="477"/>
      <c r="DBE934" s="477"/>
      <c r="DBF934" s="477"/>
      <c r="DBG934" s="477"/>
      <c r="DBH934" s="477"/>
      <c r="DBI934" s="477"/>
      <c r="DBJ934" s="477"/>
      <c r="DBK934" s="477"/>
      <c r="DBL934" s="477"/>
      <c r="DBM934" s="477"/>
      <c r="DBN934" s="477"/>
      <c r="DBO934" s="477"/>
      <c r="DBP934" s="477"/>
      <c r="DBQ934" s="477"/>
      <c r="DBR934" s="477"/>
      <c r="DBS934" s="477"/>
      <c r="DBT934" s="477"/>
      <c r="DBU934" s="477"/>
      <c r="DBV934" s="477"/>
      <c r="DBW934" s="477"/>
      <c r="DBX934" s="477"/>
      <c r="DBY934" s="477"/>
      <c r="DBZ934" s="477"/>
      <c r="DCA934" s="477"/>
      <c r="DCB934" s="477"/>
      <c r="DCC934" s="477"/>
      <c r="DCD934" s="477"/>
      <c r="DCE934" s="477"/>
      <c r="DCF934" s="477"/>
      <c r="DCG934" s="477"/>
      <c r="DCH934" s="477"/>
      <c r="DCI934" s="477"/>
      <c r="DCJ934" s="477"/>
      <c r="DCK934" s="477"/>
      <c r="DCL934" s="477"/>
      <c r="DCM934" s="477"/>
      <c r="DCN934" s="477"/>
      <c r="DCO934" s="477"/>
      <c r="DCP934" s="477"/>
      <c r="DCQ934" s="477"/>
      <c r="DCR934" s="477"/>
      <c r="DCS934" s="477"/>
      <c r="DCT934" s="477"/>
      <c r="DCU934" s="477"/>
      <c r="DCV934" s="477"/>
      <c r="DCW934" s="477"/>
      <c r="DCX934" s="477"/>
      <c r="DCY934" s="477"/>
      <c r="DCZ934" s="477"/>
      <c r="DDA934" s="477"/>
      <c r="DDB934" s="477"/>
      <c r="DDC934" s="477"/>
      <c r="DDD934" s="477"/>
      <c r="DDE934" s="477"/>
      <c r="DDF934" s="477"/>
      <c r="DDG934" s="477"/>
      <c r="DDH934" s="477"/>
      <c r="DDI934" s="477"/>
      <c r="DDJ934" s="477"/>
      <c r="DDK934" s="477"/>
      <c r="DDL934" s="477"/>
      <c r="DDM934" s="477"/>
      <c r="DDN934" s="477"/>
      <c r="DDO934" s="477"/>
      <c r="DDP934" s="477"/>
      <c r="DDQ934" s="477"/>
      <c r="DDR934" s="477"/>
      <c r="DDS934" s="477"/>
      <c r="DDT934" s="477"/>
      <c r="DDU934" s="477"/>
      <c r="DDV934" s="477"/>
      <c r="DDW934" s="477"/>
      <c r="DDX934" s="477"/>
      <c r="DDY934" s="477"/>
      <c r="DDZ934" s="477"/>
      <c r="DEA934" s="477"/>
      <c r="DEB934" s="477"/>
      <c r="DEC934" s="477"/>
      <c r="DED934" s="477"/>
      <c r="DEE934" s="477"/>
      <c r="DEF934" s="477"/>
      <c r="DEG934" s="477"/>
      <c r="DEH934" s="477"/>
      <c r="DEI934" s="477"/>
      <c r="DEJ934" s="477"/>
      <c r="DEK934" s="477"/>
      <c r="DEL934" s="477"/>
      <c r="DEM934" s="477"/>
      <c r="DEN934" s="477"/>
      <c r="DEO934" s="477"/>
      <c r="DEP934" s="477"/>
      <c r="DEQ934" s="477"/>
      <c r="DER934" s="477"/>
      <c r="DES934" s="477"/>
      <c r="DET934" s="477"/>
      <c r="DEU934" s="477"/>
      <c r="DEV934" s="477"/>
      <c r="DEW934" s="477"/>
      <c r="DEX934" s="477"/>
      <c r="DEY934" s="477"/>
      <c r="DEZ934" s="477"/>
      <c r="DFA934" s="477"/>
      <c r="DFB934" s="477"/>
      <c r="DFC934" s="477"/>
      <c r="DFD934" s="477"/>
      <c r="DFE934" s="477"/>
      <c r="DFF934" s="477"/>
      <c r="DFG934" s="477"/>
      <c r="DFH934" s="477"/>
      <c r="DFI934" s="477"/>
      <c r="DFJ934" s="477"/>
      <c r="DFK934" s="477"/>
      <c r="DFL934" s="477"/>
      <c r="DFM934" s="477"/>
      <c r="DFN934" s="477"/>
      <c r="DFO934" s="477"/>
      <c r="DFP934" s="477"/>
      <c r="DFQ934" s="477"/>
      <c r="DFR934" s="477"/>
      <c r="DFS934" s="477"/>
      <c r="DFT934" s="477"/>
      <c r="DFU934" s="477"/>
      <c r="DFV934" s="477"/>
      <c r="DFW934" s="477"/>
      <c r="DFX934" s="477"/>
      <c r="DFY934" s="477"/>
      <c r="DFZ934" s="477"/>
      <c r="DGA934" s="477"/>
      <c r="DGB934" s="477"/>
      <c r="DGC934" s="477"/>
      <c r="DGD934" s="477"/>
      <c r="DGE934" s="477"/>
      <c r="DGF934" s="477"/>
      <c r="DGG934" s="477"/>
      <c r="DGH934" s="477"/>
      <c r="DGI934" s="477"/>
      <c r="DGJ934" s="477"/>
      <c r="DGK934" s="477"/>
      <c r="DGL934" s="477"/>
      <c r="DGM934" s="477"/>
      <c r="DGN934" s="477"/>
      <c r="DGO934" s="477"/>
      <c r="DGP934" s="477"/>
      <c r="DGQ934" s="477"/>
      <c r="DGR934" s="477"/>
      <c r="DGS934" s="477"/>
      <c r="DGT934" s="477"/>
      <c r="DGU934" s="477"/>
      <c r="DGV934" s="477"/>
      <c r="DGW934" s="477"/>
      <c r="DGX934" s="477"/>
      <c r="DGY934" s="477"/>
      <c r="DGZ934" s="477"/>
      <c r="DHA934" s="477"/>
      <c r="DHB934" s="477"/>
      <c r="DHC934" s="477"/>
      <c r="DHD934" s="477"/>
      <c r="DHE934" s="477"/>
      <c r="DHF934" s="477"/>
      <c r="DHG934" s="477"/>
      <c r="DHH934" s="477"/>
      <c r="DHI934" s="477"/>
      <c r="DHJ934" s="477"/>
      <c r="DHK934" s="477"/>
      <c r="DHL934" s="477"/>
      <c r="DHM934" s="477"/>
      <c r="DHN934" s="477"/>
      <c r="DHO934" s="477"/>
      <c r="DHP934" s="477"/>
      <c r="DHQ934" s="477"/>
      <c r="DHR934" s="477"/>
      <c r="DHS934" s="477"/>
      <c r="DHT934" s="477"/>
      <c r="DHU934" s="477"/>
      <c r="DHV934" s="477"/>
      <c r="DHW934" s="477"/>
      <c r="DHX934" s="477"/>
      <c r="DHY934" s="477"/>
      <c r="DHZ934" s="477"/>
      <c r="DIA934" s="477"/>
      <c r="DIB934" s="477"/>
      <c r="DIC934" s="477"/>
      <c r="DID934" s="477"/>
      <c r="DIE934" s="477"/>
      <c r="DIF934" s="477"/>
      <c r="DIG934" s="477"/>
      <c r="DIH934" s="477"/>
      <c r="DII934" s="477"/>
      <c r="DIJ934" s="477"/>
      <c r="DIK934" s="477"/>
      <c r="DIL934" s="477"/>
      <c r="DIM934" s="477"/>
      <c r="DIN934" s="477"/>
      <c r="DIO934" s="477"/>
      <c r="DIP934" s="477"/>
      <c r="DIQ934" s="477"/>
      <c r="DIR934" s="477"/>
      <c r="DIS934" s="477"/>
      <c r="DIT934" s="477"/>
      <c r="DIU934" s="477"/>
      <c r="DIV934" s="477"/>
      <c r="DIW934" s="477"/>
      <c r="DIX934" s="477"/>
      <c r="DIY934" s="477"/>
      <c r="DIZ934" s="477"/>
      <c r="DJA934" s="477"/>
      <c r="DJB934" s="477"/>
      <c r="DJC934" s="477"/>
      <c r="DJD934" s="477"/>
      <c r="DJE934" s="477"/>
      <c r="DJF934" s="477"/>
      <c r="DJG934" s="477"/>
      <c r="DJH934" s="477"/>
      <c r="DJI934" s="477"/>
      <c r="DJJ934" s="477"/>
      <c r="DJK934" s="477"/>
      <c r="DJL934" s="477"/>
      <c r="DJM934" s="477"/>
      <c r="DJN934" s="477"/>
      <c r="DJO934" s="477"/>
      <c r="DJP934" s="477"/>
      <c r="DJQ934" s="477"/>
      <c r="DJR934" s="477"/>
      <c r="DJS934" s="477"/>
      <c r="DJT934" s="477"/>
      <c r="DJU934" s="477"/>
      <c r="DJV934" s="477"/>
      <c r="DJW934" s="477"/>
      <c r="DJX934" s="477"/>
      <c r="DJY934" s="477"/>
      <c r="DJZ934" s="477"/>
      <c r="DKA934" s="477"/>
      <c r="DKB934" s="477"/>
      <c r="DKC934" s="477"/>
      <c r="DKD934" s="477"/>
      <c r="DKE934" s="477"/>
      <c r="DKF934" s="477"/>
      <c r="DKG934" s="477"/>
      <c r="DKH934" s="477"/>
      <c r="DKI934" s="477"/>
      <c r="DKJ934" s="477"/>
      <c r="DKK934" s="477"/>
      <c r="DKL934" s="477"/>
      <c r="DKM934" s="477"/>
      <c r="DKN934" s="477"/>
      <c r="DKO934" s="477"/>
      <c r="DKP934" s="477"/>
      <c r="DKQ934" s="477"/>
      <c r="DKR934" s="477"/>
      <c r="DKS934" s="477"/>
      <c r="DKT934" s="477"/>
      <c r="DKU934" s="477"/>
      <c r="DKV934" s="477"/>
      <c r="DKW934" s="477"/>
      <c r="DKX934" s="477"/>
      <c r="DKY934" s="477"/>
      <c r="DKZ934" s="477"/>
      <c r="DLA934" s="477"/>
      <c r="DLB934" s="477"/>
      <c r="DLC934" s="477"/>
      <c r="DLD934" s="477"/>
      <c r="DLE934" s="477"/>
      <c r="DLF934" s="477"/>
      <c r="DLG934" s="477"/>
      <c r="DLH934" s="477"/>
      <c r="DLI934" s="477"/>
      <c r="DLJ934" s="477"/>
      <c r="DLK934" s="477"/>
      <c r="DLL934" s="477"/>
      <c r="DLM934" s="477"/>
      <c r="DLN934" s="477"/>
      <c r="DLO934" s="477"/>
      <c r="DLP934" s="477"/>
      <c r="DLQ934" s="477"/>
      <c r="DLR934" s="477"/>
      <c r="DLS934" s="477"/>
      <c r="DLT934" s="477"/>
      <c r="DLU934" s="477"/>
      <c r="DLV934" s="477"/>
      <c r="DLW934" s="477"/>
      <c r="DLX934" s="477"/>
      <c r="DLY934" s="477"/>
      <c r="DLZ934" s="477"/>
      <c r="DMA934" s="477"/>
      <c r="DMB934" s="477"/>
      <c r="DMC934" s="477"/>
      <c r="DMD934" s="477"/>
      <c r="DME934" s="477"/>
      <c r="DMF934" s="477"/>
      <c r="DMG934" s="477"/>
      <c r="DMH934" s="477"/>
      <c r="DMI934" s="477"/>
      <c r="DMJ934" s="477"/>
      <c r="DMK934" s="477"/>
      <c r="DML934" s="477"/>
      <c r="DMM934" s="477"/>
      <c r="DMN934" s="477"/>
      <c r="DMO934" s="477"/>
      <c r="DMP934" s="477"/>
      <c r="DMQ934" s="477"/>
      <c r="DMR934" s="477"/>
      <c r="DMS934" s="477"/>
      <c r="DMT934" s="477"/>
      <c r="DMU934" s="477"/>
      <c r="DMV934" s="477"/>
      <c r="DMW934" s="477"/>
      <c r="DMX934" s="477"/>
      <c r="DMY934" s="477"/>
      <c r="DMZ934" s="477"/>
      <c r="DNA934" s="477"/>
      <c r="DNB934" s="477"/>
      <c r="DNC934" s="477"/>
      <c r="DND934" s="477"/>
      <c r="DNE934" s="477"/>
      <c r="DNF934" s="477"/>
      <c r="DNG934" s="477"/>
      <c r="DNH934" s="477"/>
      <c r="DNI934" s="477"/>
      <c r="DNJ934" s="477"/>
      <c r="DNK934" s="477"/>
      <c r="DNL934" s="477"/>
      <c r="DNM934" s="477"/>
      <c r="DNN934" s="477"/>
      <c r="DNO934" s="477"/>
      <c r="DNP934" s="477"/>
      <c r="DNQ934" s="477"/>
      <c r="DNR934" s="477"/>
      <c r="DNS934" s="477"/>
      <c r="DNT934" s="477"/>
      <c r="DNU934" s="477"/>
      <c r="DNV934" s="477"/>
      <c r="DNW934" s="477"/>
      <c r="DNX934" s="477"/>
      <c r="DNY934" s="477"/>
      <c r="DNZ934" s="477"/>
      <c r="DOA934" s="477"/>
      <c r="DOB934" s="477"/>
      <c r="DOC934" s="477"/>
      <c r="DOD934" s="477"/>
      <c r="DOE934" s="477"/>
      <c r="DOF934" s="477"/>
      <c r="DOG934" s="477"/>
      <c r="DOH934" s="477"/>
      <c r="DOI934" s="477"/>
      <c r="DOJ934" s="477"/>
      <c r="DOK934" s="477"/>
      <c r="DOL934" s="477"/>
      <c r="DOM934" s="477"/>
      <c r="DON934" s="477"/>
      <c r="DOO934" s="477"/>
      <c r="DOP934" s="477"/>
      <c r="DOQ934" s="477"/>
      <c r="DOR934" s="477"/>
      <c r="DOS934" s="477"/>
      <c r="DOT934" s="477"/>
      <c r="DOU934" s="477"/>
      <c r="DOV934" s="477"/>
      <c r="DOW934" s="477"/>
      <c r="DOX934" s="477"/>
      <c r="DOY934" s="477"/>
      <c r="DOZ934" s="477"/>
      <c r="DPA934" s="477"/>
      <c r="DPB934" s="477"/>
      <c r="DPC934" s="477"/>
      <c r="DPD934" s="477"/>
      <c r="DPE934" s="477"/>
      <c r="DPF934" s="477"/>
      <c r="DPG934" s="477"/>
      <c r="DPH934" s="477"/>
      <c r="DPI934" s="477"/>
      <c r="DPJ934" s="477"/>
      <c r="DPK934" s="477"/>
      <c r="DPL934" s="477"/>
      <c r="DPM934" s="477"/>
      <c r="DPN934" s="477"/>
      <c r="DPO934" s="477"/>
      <c r="DPP934" s="477"/>
      <c r="DPQ934" s="477"/>
      <c r="DPR934" s="477"/>
      <c r="DPS934" s="477"/>
      <c r="DPT934" s="477"/>
      <c r="DPU934" s="477"/>
      <c r="DPV934" s="477"/>
      <c r="DPW934" s="477"/>
      <c r="DPX934" s="477"/>
      <c r="DPY934" s="477"/>
      <c r="DPZ934" s="477"/>
      <c r="DQA934" s="477"/>
      <c r="DQB934" s="477"/>
      <c r="DQC934" s="477"/>
      <c r="DQD934" s="477"/>
      <c r="DQE934" s="477"/>
      <c r="DQF934" s="477"/>
      <c r="DQG934" s="477"/>
      <c r="DQH934" s="477"/>
      <c r="DQI934" s="477"/>
      <c r="DQJ934" s="477"/>
      <c r="DQK934" s="477"/>
      <c r="DQL934" s="477"/>
      <c r="DQM934" s="477"/>
      <c r="DQN934" s="477"/>
      <c r="DQO934" s="477"/>
      <c r="DQP934" s="477"/>
      <c r="DQQ934" s="477"/>
      <c r="DQR934" s="477"/>
      <c r="DQS934" s="477"/>
      <c r="DQT934" s="477"/>
      <c r="DQU934" s="477"/>
      <c r="DQV934" s="477"/>
      <c r="DQW934" s="477"/>
      <c r="DQX934" s="477"/>
      <c r="DQY934" s="477"/>
      <c r="DQZ934" s="477"/>
      <c r="DRA934" s="477"/>
      <c r="DRB934" s="477"/>
      <c r="DRC934" s="477"/>
      <c r="DRD934" s="477"/>
      <c r="DRE934" s="477"/>
      <c r="DRF934" s="477"/>
      <c r="DRG934" s="477"/>
      <c r="DRH934" s="477"/>
      <c r="DRI934" s="477"/>
      <c r="DRJ934" s="477"/>
      <c r="DRK934" s="477"/>
      <c r="DRL934" s="477"/>
      <c r="DRM934" s="477"/>
      <c r="DRN934" s="477"/>
      <c r="DRO934" s="477"/>
      <c r="DRP934" s="477"/>
      <c r="DRQ934" s="477"/>
      <c r="DRR934" s="477"/>
      <c r="DRS934" s="477"/>
      <c r="DRT934" s="477"/>
      <c r="DRU934" s="477"/>
      <c r="DRV934" s="477"/>
      <c r="DRW934" s="477"/>
      <c r="DRX934" s="477"/>
      <c r="DRY934" s="477"/>
      <c r="DRZ934" s="477"/>
      <c r="DSA934" s="477"/>
      <c r="DSB934" s="477"/>
      <c r="DSC934" s="477"/>
      <c r="DSD934" s="477"/>
      <c r="DSE934" s="477"/>
      <c r="DSF934" s="477"/>
      <c r="DSG934" s="477"/>
      <c r="DSH934" s="477"/>
      <c r="DSI934" s="477"/>
      <c r="DSJ934" s="477"/>
      <c r="DSK934" s="477"/>
      <c r="DSL934" s="477"/>
      <c r="DSM934" s="477"/>
      <c r="DSN934" s="477"/>
      <c r="DSO934" s="477"/>
      <c r="DSP934" s="477"/>
      <c r="DSQ934" s="477"/>
      <c r="DSR934" s="477"/>
      <c r="DSS934" s="477"/>
      <c r="DST934" s="477"/>
      <c r="DSU934" s="477"/>
      <c r="DSV934" s="477"/>
      <c r="DSW934" s="477"/>
      <c r="DSX934" s="477"/>
      <c r="DSY934" s="477"/>
      <c r="DSZ934" s="477"/>
      <c r="DTA934" s="477"/>
      <c r="DTB934" s="477"/>
      <c r="DTC934" s="477"/>
      <c r="DTD934" s="477"/>
      <c r="DTE934" s="477"/>
      <c r="DTF934" s="477"/>
      <c r="DTG934" s="477"/>
      <c r="DTH934" s="477"/>
      <c r="DTI934" s="477"/>
      <c r="DTJ934" s="477"/>
      <c r="DTK934" s="477"/>
      <c r="DTL934" s="477"/>
      <c r="DTM934" s="477"/>
      <c r="DTN934" s="477"/>
      <c r="DTO934" s="477"/>
      <c r="DTP934" s="477"/>
      <c r="DTQ934" s="477"/>
      <c r="DTR934" s="477"/>
      <c r="DTS934" s="477"/>
      <c r="DTT934" s="477"/>
      <c r="DTU934" s="477"/>
      <c r="DTV934" s="477"/>
      <c r="DTW934" s="477"/>
      <c r="DTX934" s="477"/>
      <c r="DTY934" s="477"/>
      <c r="DTZ934" s="477"/>
      <c r="DUA934" s="477"/>
      <c r="DUB934" s="477"/>
      <c r="DUC934" s="477"/>
      <c r="DUD934" s="477"/>
      <c r="DUE934" s="477"/>
      <c r="DUF934" s="477"/>
      <c r="DUG934" s="477"/>
      <c r="DUH934" s="477"/>
      <c r="DUI934" s="477"/>
      <c r="DUJ934" s="477"/>
      <c r="DUK934" s="477"/>
      <c r="DUL934" s="477"/>
      <c r="DUM934" s="477"/>
      <c r="DUN934" s="477"/>
      <c r="DUO934" s="477"/>
      <c r="DUP934" s="477"/>
      <c r="DUQ934" s="477"/>
      <c r="DUR934" s="477"/>
      <c r="DUS934" s="477"/>
      <c r="DUT934" s="477"/>
      <c r="DUU934" s="477"/>
      <c r="DUV934" s="477"/>
      <c r="DUW934" s="477"/>
      <c r="DUX934" s="477"/>
      <c r="DUY934" s="477"/>
      <c r="DUZ934" s="477"/>
      <c r="DVA934" s="477"/>
      <c r="DVB934" s="477"/>
      <c r="DVC934" s="477"/>
      <c r="DVD934" s="477"/>
      <c r="DVE934" s="477"/>
      <c r="DVF934" s="477"/>
      <c r="DVG934" s="477"/>
      <c r="DVH934" s="477"/>
      <c r="DVI934" s="477"/>
      <c r="DVJ934" s="477"/>
      <c r="DVK934" s="477"/>
      <c r="DVL934" s="477"/>
      <c r="DVM934" s="477"/>
      <c r="DVN934" s="477"/>
      <c r="DVO934" s="477"/>
      <c r="DVP934" s="477"/>
      <c r="DVQ934" s="477"/>
      <c r="DVR934" s="477"/>
      <c r="DVS934" s="477"/>
      <c r="DVT934" s="477"/>
      <c r="DVU934" s="477"/>
      <c r="DVV934" s="477"/>
      <c r="DVW934" s="477"/>
      <c r="DVX934" s="477"/>
      <c r="DVY934" s="477"/>
      <c r="DVZ934" s="477"/>
      <c r="DWA934" s="477"/>
      <c r="DWB934" s="477"/>
      <c r="DWC934" s="477"/>
      <c r="DWD934" s="477"/>
      <c r="DWE934" s="477"/>
      <c r="DWF934" s="477"/>
      <c r="DWG934" s="477"/>
      <c r="DWH934" s="477"/>
      <c r="DWI934" s="477"/>
      <c r="DWJ934" s="477"/>
      <c r="DWK934" s="477"/>
      <c r="DWL934" s="477"/>
      <c r="DWM934" s="477"/>
      <c r="DWN934" s="477"/>
      <c r="DWO934" s="477"/>
      <c r="DWP934" s="477"/>
      <c r="DWQ934" s="477"/>
      <c r="DWR934" s="477"/>
      <c r="DWS934" s="477"/>
      <c r="DWT934" s="477"/>
      <c r="DWU934" s="477"/>
      <c r="DWV934" s="477"/>
      <c r="DWW934" s="477"/>
      <c r="DWX934" s="477"/>
      <c r="DWY934" s="477"/>
      <c r="DWZ934" s="477"/>
      <c r="DXA934" s="477"/>
      <c r="DXB934" s="477"/>
      <c r="DXC934" s="477"/>
      <c r="DXD934" s="477"/>
      <c r="DXE934" s="477"/>
      <c r="DXF934" s="477"/>
      <c r="DXG934" s="477"/>
      <c r="DXH934" s="477"/>
      <c r="DXI934" s="477"/>
      <c r="DXJ934" s="477"/>
      <c r="DXK934" s="477"/>
      <c r="DXL934" s="477"/>
      <c r="DXM934" s="477"/>
      <c r="DXN934" s="477"/>
      <c r="DXO934" s="477"/>
      <c r="DXP934" s="477"/>
      <c r="DXQ934" s="477"/>
      <c r="DXR934" s="477"/>
      <c r="DXS934" s="477"/>
      <c r="DXT934" s="477"/>
      <c r="DXU934" s="477"/>
      <c r="DXV934" s="477"/>
      <c r="DXW934" s="477"/>
      <c r="DXX934" s="477"/>
      <c r="DXY934" s="477"/>
      <c r="DXZ934" s="477"/>
      <c r="DYA934" s="477"/>
      <c r="DYB934" s="477"/>
      <c r="DYC934" s="477"/>
      <c r="DYD934" s="477"/>
      <c r="DYE934" s="477"/>
      <c r="DYF934" s="477"/>
      <c r="DYG934" s="477"/>
      <c r="DYH934" s="477"/>
      <c r="DYI934" s="477"/>
      <c r="DYJ934" s="477"/>
      <c r="DYK934" s="477"/>
      <c r="DYL934" s="477"/>
      <c r="DYM934" s="477"/>
      <c r="DYN934" s="477"/>
      <c r="DYO934" s="477"/>
      <c r="DYP934" s="477"/>
      <c r="DYQ934" s="477"/>
      <c r="DYR934" s="477"/>
      <c r="DYS934" s="477"/>
      <c r="DYT934" s="477"/>
      <c r="DYU934" s="477"/>
      <c r="DYV934" s="477"/>
      <c r="DYW934" s="477"/>
      <c r="DYX934" s="477"/>
      <c r="DYY934" s="477"/>
      <c r="DYZ934" s="477"/>
      <c r="DZA934" s="477"/>
      <c r="DZB934" s="477"/>
      <c r="DZC934" s="477"/>
      <c r="DZD934" s="477"/>
      <c r="DZE934" s="477"/>
      <c r="DZF934" s="477"/>
      <c r="DZG934" s="477"/>
      <c r="DZH934" s="477"/>
      <c r="DZI934" s="477"/>
      <c r="DZJ934" s="477"/>
      <c r="DZK934" s="477"/>
      <c r="DZL934" s="477"/>
      <c r="DZM934" s="477"/>
      <c r="DZN934" s="477"/>
      <c r="DZO934" s="477"/>
      <c r="DZP934" s="477"/>
      <c r="DZQ934" s="477"/>
      <c r="DZR934" s="477"/>
      <c r="DZS934" s="477"/>
      <c r="DZT934" s="477"/>
      <c r="DZU934" s="477"/>
      <c r="DZV934" s="477"/>
      <c r="DZW934" s="477"/>
      <c r="DZX934" s="477"/>
      <c r="DZY934" s="477"/>
      <c r="DZZ934" s="477"/>
      <c r="EAA934" s="477"/>
      <c r="EAB934" s="477"/>
      <c r="EAC934" s="477"/>
      <c r="EAD934" s="477"/>
      <c r="EAE934" s="477"/>
      <c r="EAF934" s="477"/>
      <c r="EAG934" s="477"/>
      <c r="EAH934" s="477"/>
      <c r="EAI934" s="477"/>
      <c r="EAJ934" s="477"/>
      <c r="EAK934" s="477"/>
      <c r="EAL934" s="477"/>
      <c r="EAM934" s="477"/>
      <c r="EAN934" s="477"/>
      <c r="EAO934" s="477"/>
      <c r="EAP934" s="477"/>
      <c r="EAQ934" s="477"/>
      <c r="EAR934" s="477"/>
      <c r="EAS934" s="477"/>
      <c r="EAT934" s="477"/>
      <c r="EAU934" s="477"/>
      <c r="EAV934" s="477"/>
      <c r="EAW934" s="477"/>
      <c r="EAX934" s="477"/>
      <c r="EAY934" s="477"/>
      <c r="EAZ934" s="477"/>
      <c r="EBA934" s="477"/>
      <c r="EBB934" s="477"/>
      <c r="EBC934" s="477"/>
      <c r="EBD934" s="477"/>
      <c r="EBE934" s="477"/>
      <c r="EBF934" s="477"/>
      <c r="EBG934" s="477"/>
      <c r="EBH934" s="477"/>
      <c r="EBI934" s="477"/>
      <c r="EBJ934" s="477"/>
      <c r="EBK934" s="477"/>
      <c r="EBL934" s="477"/>
      <c r="EBM934" s="477"/>
      <c r="EBN934" s="477"/>
      <c r="EBO934" s="477"/>
      <c r="EBP934" s="477"/>
      <c r="EBQ934" s="477"/>
      <c r="EBR934" s="477"/>
      <c r="EBS934" s="477"/>
      <c r="EBT934" s="477"/>
      <c r="EBU934" s="477"/>
      <c r="EBV934" s="477"/>
      <c r="EBW934" s="477"/>
      <c r="EBX934" s="477"/>
      <c r="EBY934" s="477"/>
      <c r="EBZ934" s="477"/>
      <c r="ECA934" s="477"/>
      <c r="ECB934" s="477"/>
      <c r="ECC934" s="477"/>
      <c r="ECD934" s="477"/>
      <c r="ECE934" s="477"/>
      <c r="ECF934" s="477"/>
      <c r="ECG934" s="477"/>
      <c r="ECH934" s="477"/>
      <c r="ECI934" s="477"/>
      <c r="ECJ934" s="477"/>
      <c r="ECK934" s="477"/>
      <c r="ECL934" s="477"/>
      <c r="ECM934" s="477"/>
      <c r="ECN934" s="477"/>
      <c r="ECO934" s="477"/>
      <c r="ECP934" s="477"/>
      <c r="ECQ934" s="477"/>
      <c r="ECR934" s="477"/>
      <c r="ECS934" s="477"/>
      <c r="ECT934" s="477"/>
      <c r="ECU934" s="477"/>
      <c r="ECV934" s="477"/>
      <c r="ECW934" s="477"/>
      <c r="ECX934" s="477"/>
      <c r="ECY934" s="477"/>
      <c r="ECZ934" s="477"/>
      <c r="EDA934" s="477"/>
      <c r="EDB934" s="477"/>
      <c r="EDC934" s="477"/>
      <c r="EDD934" s="477"/>
      <c r="EDE934" s="477"/>
      <c r="EDF934" s="477"/>
      <c r="EDG934" s="477"/>
      <c r="EDH934" s="477"/>
      <c r="EDI934" s="477"/>
      <c r="EDJ934" s="477"/>
      <c r="EDK934" s="477"/>
      <c r="EDL934" s="477"/>
      <c r="EDM934" s="477"/>
      <c r="EDN934" s="477"/>
      <c r="EDO934" s="477"/>
      <c r="EDP934" s="477"/>
      <c r="EDQ934" s="477"/>
      <c r="EDR934" s="477"/>
      <c r="EDS934" s="477"/>
      <c r="EDT934" s="477"/>
      <c r="EDU934" s="477"/>
      <c r="EDV934" s="477"/>
      <c r="EDW934" s="477"/>
      <c r="EDX934" s="477"/>
      <c r="EDY934" s="477"/>
      <c r="EDZ934" s="477"/>
      <c r="EEA934" s="477"/>
      <c r="EEB934" s="477"/>
      <c r="EEC934" s="477"/>
      <c r="EED934" s="477"/>
      <c r="EEE934" s="477"/>
      <c r="EEF934" s="477"/>
      <c r="EEG934" s="477"/>
      <c r="EEH934" s="477"/>
      <c r="EEI934" s="477"/>
      <c r="EEJ934" s="477"/>
      <c r="EEK934" s="477"/>
      <c r="EEL934" s="477"/>
      <c r="EEM934" s="477"/>
      <c r="EEN934" s="477"/>
      <c r="EEO934" s="477"/>
      <c r="EEP934" s="477"/>
      <c r="EEQ934" s="477"/>
      <c r="EER934" s="477"/>
      <c r="EES934" s="477"/>
      <c r="EET934" s="477"/>
      <c r="EEU934" s="477"/>
      <c r="EEV934" s="477"/>
      <c r="EEW934" s="477"/>
      <c r="EEX934" s="477"/>
      <c r="EEY934" s="477"/>
      <c r="EEZ934" s="477"/>
      <c r="EFA934" s="477"/>
      <c r="EFB934" s="477"/>
      <c r="EFC934" s="477"/>
      <c r="EFD934" s="477"/>
      <c r="EFE934" s="477"/>
      <c r="EFF934" s="477"/>
      <c r="EFG934" s="477"/>
      <c r="EFH934" s="477"/>
      <c r="EFI934" s="477"/>
      <c r="EFJ934" s="477"/>
      <c r="EFK934" s="477"/>
      <c r="EFL934" s="477"/>
      <c r="EFM934" s="477"/>
      <c r="EFN934" s="477"/>
      <c r="EFO934" s="477"/>
      <c r="EFP934" s="477"/>
      <c r="EFQ934" s="477"/>
      <c r="EFR934" s="477"/>
      <c r="EFS934" s="477"/>
      <c r="EFT934" s="477"/>
      <c r="EFU934" s="477"/>
      <c r="EFV934" s="477"/>
      <c r="EFW934" s="477"/>
      <c r="EFX934" s="477"/>
      <c r="EFY934" s="477"/>
      <c r="EFZ934" s="477"/>
      <c r="EGA934" s="477"/>
      <c r="EGB934" s="477"/>
      <c r="EGC934" s="477"/>
      <c r="EGD934" s="477"/>
      <c r="EGE934" s="477"/>
      <c r="EGF934" s="477"/>
      <c r="EGG934" s="477"/>
      <c r="EGH934" s="477"/>
      <c r="EGI934" s="477"/>
      <c r="EGJ934" s="477"/>
      <c r="EGK934" s="477"/>
      <c r="EGL934" s="477"/>
      <c r="EGM934" s="477"/>
      <c r="EGN934" s="477"/>
      <c r="EGO934" s="477"/>
      <c r="EGP934" s="477"/>
      <c r="EGQ934" s="477"/>
      <c r="EGR934" s="477"/>
      <c r="EGS934" s="477"/>
      <c r="EGT934" s="477"/>
      <c r="EGU934" s="477"/>
      <c r="EGV934" s="477"/>
      <c r="EGW934" s="477"/>
      <c r="EGX934" s="477"/>
      <c r="EGY934" s="477"/>
      <c r="EGZ934" s="477"/>
      <c r="EHA934" s="477"/>
      <c r="EHB934" s="477"/>
      <c r="EHC934" s="477"/>
      <c r="EHD934" s="477"/>
      <c r="EHE934" s="477"/>
      <c r="EHF934" s="477"/>
      <c r="EHG934" s="477"/>
      <c r="EHH934" s="477"/>
      <c r="EHI934" s="477"/>
      <c r="EHJ934" s="477"/>
      <c r="EHK934" s="477"/>
      <c r="EHL934" s="477"/>
      <c r="EHM934" s="477"/>
      <c r="EHN934" s="477"/>
      <c r="EHO934" s="477"/>
      <c r="EHP934" s="477"/>
      <c r="EHQ934" s="477"/>
      <c r="EHR934" s="477"/>
      <c r="EHS934" s="477"/>
      <c r="EHT934" s="477"/>
      <c r="EHU934" s="477"/>
      <c r="EHV934" s="477"/>
      <c r="EHW934" s="477"/>
      <c r="EHX934" s="477"/>
      <c r="EHY934" s="477"/>
      <c r="EHZ934" s="477"/>
      <c r="EIA934" s="477"/>
      <c r="EIB934" s="477"/>
      <c r="EIC934" s="477"/>
      <c r="EID934" s="477"/>
      <c r="EIE934" s="477"/>
      <c r="EIF934" s="477"/>
      <c r="EIG934" s="477"/>
      <c r="EIH934" s="477"/>
      <c r="EII934" s="477"/>
      <c r="EIJ934" s="477"/>
      <c r="EIK934" s="477"/>
      <c r="EIL934" s="477"/>
      <c r="EIM934" s="477"/>
      <c r="EIN934" s="477"/>
      <c r="EIO934" s="477"/>
      <c r="EIP934" s="477"/>
      <c r="EIQ934" s="477"/>
      <c r="EIR934" s="477"/>
      <c r="EIS934" s="477"/>
      <c r="EIT934" s="477"/>
      <c r="EIU934" s="477"/>
      <c r="EIV934" s="477"/>
      <c r="EIW934" s="477"/>
      <c r="EIX934" s="477"/>
      <c r="EIY934" s="477"/>
      <c r="EIZ934" s="477"/>
      <c r="EJA934" s="477"/>
      <c r="EJB934" s="477"/>
      <c r="EJC934" s="477"/>
      <c r="EJD934" s="477"/>
      <c r="EJE934" s="477"/>
      <c r="EJF934" s="477"/>
      <c r="EJG934" s="477"/>
      <c r="EJH934" s="477"/>
      <c r="EJI934" s="477"/>
      <c r="EJJ934" s="477"/>
      <c r="EJK934" s="477"/>
      <c r="EJL934" s="477"/>
      <c r="EJM934" s="477"/>
      <c r="EJN934" s="477"/>
      <c r="EJO934" s="477"/>
      <c r="EJP934" s="477"/>
      <c r="EJQ934" s="477"/>
      <c r="EJR934" s="477"/>
      <c r="EJS934" s="477"/>
      <c r="EJT934" s="477"/>
      <c r="EJU934" s="477"/>
      <c r="EJV934" s="477"/>
      <c r="EJW934" s="477"/>
      <c r="EJX934" s="477"/>
      <c r="EJY934" s="477"/>
      <c r="EJZ934" s="477"/>
      <c r="EKA934" s="477"/>
      <c r="EKB934" s="477"/>
      <c r="EKC934" s="477"/>
      <c r="EKD934" s="477"/>
      <c r="EKE934" s="477"/>
      <c r="EKF934" s="477"/>
      <c r="EKG934" s="477"/>
      <c r="EKH934" s="477"/>
      <c r="EKI934" s="477"/>
      <c r="EKJ934" s="477"/>
      <c r="EKK934" s="477"/>
      <c r="EKL934" s="477"/>
      <c r="EKM934" s="477"/>
      <c r="EKN934" s="477"/>
      <c r="EKO934" s="477"/>
      <c r="EKP934" s="477"/>
      <c r="EKQ934" s="477"/>
      <c r="EKR934" s="477"/>
      <c r="EKS934" s="477"/>
      <c r="EKT934" s="477"/>
      <c r="EKU934" s="477"/>
      <c r="EKV934" s="477"/>
      <c r="EKW934" s="477"/>
      <c r="EKX934" s="477"/>
      <c r="EKY934" s="477"/>
      <c r="EKZ934" s="477"/>
      <c r="ELA934" s="477"/>
      <c r="ELB934" s="477"/>
      <c r="ELC934" s="477"/>
      <c r="ELD934" s="477"/>
      <c r="ELE934" s="477"/>
      <c r="ELF934" s="477"/>
      <c r="ELG934" s="477"/>
      <c r="ELH934" s="477"/>
      <c r="ELI934" s="477"/>
      <c r="ELJ934" s="477"/>
      <c r="ELK934" s="477"/>
      <c r="ELL934" s="477"/>
      <c r="ELM934" s="477"/>
      <c r="ELN934" s="477"/>
      <c r="ELO934" s="477"/>
      <c r="ELP934" s="477"/>
      <c r="ELQ934" s="477"/>
      <c r="ELR934" s="477"/>
      <c r="ELS934" s="477"/>
      <c r="ELT934" s="477"/>
      <c r="ELU934" s="477"/>
      <c r="ELV934" s="477"/>
      <c r="ELW934" s="477"/>
      <c r="ELX934" s="477"/>
      <c r="ELY934" s="477"/>
      <c r="ELZ934" s="477"/>
      <c r="EMA934" s="477"/>
      <c r="EMB934" s="477"/>
      <c r="EMC934" s="477"/>
      <c r="EMD934" s="477"/>
      <c r="EME934" s="477"/>
      <c r="EMF934" s="477"/>
      <c r="EMG934" s="477"/>
      <c r="EMH934" s="477"/>
      <c r="EMI934" s="477"/>
      <c r="EMJ934" s="477"/>
      <c r="EMK934" s="477"/>
      <c r="EML934" s="477"/>
      <c r="EMM934" s="477"/>
      <c r="EMN934" s="477"/>
      <c r="EMO934" s="477"/>
      <c r="EMP934" s="477"/>
      <c r="EMQ934" s="477"/>
      <c r="EMR934" s="477"/>
      <c r="EMS934" s="477"/>
      <c r="EMT934" s="477"/>
      <c r="EMU934" s="477"/>
      <c r="EMV934" s="477"/>
      <c r="EMW934" s="477"/>
      <c r="EMX934" s="477"/>
      <c r="EMY934" s="477"/>
      <c r="EMZ934" s="477"/>
      <c r="ENA934" s="477"/>
      <c r="ENB934" s="477"/>
      <c r="ENC934" s="477"/>
      <c r="END934" s="477"/>
      <c r="ENE934" s="477"/>
      <c r="ENF934" s="477"/>
      <c r="ENG934" s="477"/>
      <c r="ENH934" s="477"/>
      <c r="ENI934" s="477"/>
      <c r="ENJ934" s="477"/>
      <c r="ENK934" s="477"/>
      <c r="ENL934" s="477"/>
      <c r="ENM934" s="477"/>
      <c r="ENN934" s="477"/>
      <c r="ENO934" s="477"/>
      <c r="ENP934" s="477"/>
      <c r="ENQ934" s="477"/>
      <c r="ENR934" s="477"/>
      <c r="ENS934" s="477"/>
      <c r="ENT934" s="477"/>
      <c r="ENU934" s="477"/>
      <c r="ENV934" s="477"/>
      <c r="ENW934" s="477"/>
      <c r="ENX934" s="477"/>
      <c r="ENY934" s="477"/>
      <c r="ENZ934" s="477"/>
      <c r="EOA934" s="477"/>
      <c r="EOB934" s="477"/>
      <c r="EOC934" s="477"/>
      <c r="EOD934" s="477"/>
      <c r="EOE934" s="477"/>
      <c r="EOF934" s="477"/>
      <c r="EOG934" s="477"/>
      <c r="EOH934" s="477"/>
      <c r="EOI934" s="477"/>
      <c r="EOJ934" s="477"/>
      <c r="EOK934" s="477"/>
      <c r="EOL934" s="477"/>
      <c r="EOM934" s="477"/>
      <c r="EON934" s="477"/>
      <c r="EOO934" s="477"/>
      <c r="EOP934" s="477"/>
      <c r="EOQ934" s="477"/>
      <c r="EOR934" s="477"/>
      <c r="EOS934" s="477"/>
      <c r="EOT934" s="477"/>
      <c r="EOU934" s="477"/>
      <c r="EOV934" s="477"/>
      <c r="EOW934" s="477"/>
      <c r="EOX934" s="477"/>
      <c r="EOY934" s="477"/>
      <c r="EOZ934" s="477"/>
      <c r="EPA934" s="477"/>
      <c r="EPB934" s="477"/>
      <c r="EPC934" s="477"/>
      <c r="EPD934" s="477"/>
      <c r="EPE934" s="477"/>
      <c r="EPF934" s="477"/>
      <c r="EPG934" s="477"/>
      <c r="EPH934" s="477"/>
      <c r="EPI934" s="477"/>
      <c r="EPJ934" s="477"/>
      <c r="EPK934" s="477"/>
      <c r="EPL934" s="477"/>
      <c r="EPM934" s="477"/>
      <c r="EPN934" s="477"/>
      <c r="EPO934" s="477"/>
      <c r="EPP934" s="477"/>
      <c r="EPQ934" s="477"/>
      <c r="EPR934" s="477"/>
      <c r="EPS934" s="477"/>
      <c r="EPT934" s="477"/>
      <c r="EPU934" s="477"/>
      <c r="EPV934" s="477"/>
      <c r="EPW934" s="477"/>
      <c r="EPX934" s="477"/>
      <c r="EPY934" s="477"/>
      <c r="EPZ934" s="477"/>
      <c r="EQA934" s="477"/>
      <c r="EQB934" s="477"/>
      <c r="EQC934" s="477"/>
      <c r="EQD934" s="477"/>
      <c r="EQE934" s="477"/>
      <c r="EQF934" s="477"/>
      <c r="EQG934" s="477"/>
      <c r="EQH934" s="477"/>
      <c r="EQI934" s="477"/>
      <c r="EQJ934" s="477"/>
      <c r="EQK934" s="477"/>
      <c r="EQL934" s="477"/>
      <c r="EQM934" s="477"/>
      <c r="EQN934" s="477"/>
      <c r="EQO934" s="477"/>
      <c r="EQP934" s="477"/>
      <c r="EQQ934" s="477"/>
      <c r="EQR934" s="477"/>
      <c r="EQS934" s="477"/>
      <c r="EQT934" s="477"/>
      <c r="EQU934" s="477"/>
      <c r="EQV934" s="477"/>
      <c r="EQW934" s="477"/>
      <c r="EQX934" s="477"/>
      <c r="EQY934" s="477"/>
      <c r="EQZ934" s="477"/>
      <c r="ERA934" s="477"/>
      <c r="ERB934" s="477"/>
      <c r="ERC934" s="477"/>
      <c r="ERD934" s="477"/>
      <c r="ERE934" s="477"/>
      <c r="ERF934" s="477"/>
      <c r="ERG934" s="477"/>
      <c r="ERH934" s="477"/>
      <c r="ERI934" s="477"/>
      <c r="ERJ934" s="477"/>
      <c r="ERK934" s="477"/>
      <c r="ERL934" s="477"/>
      <c r="ERM934" s="477"/>
      <c r="ERN934" s="477"/>
      <c r="ERO934" s="477"/>
      <c r="ERP934" s="477"/>
      <c r="ERQ934" s="477"/>
      <c r="ERR934" s="477"/>
      <c r="ERS934" s="477"/>
      <c r="ERT934" s="477"/>
      <c r="ERU934" s="477"/>
      <c r="ERV934" s="477"/>
      <c r="ERW934" s="477"/>
      <c r="ERX934" s="477"/>
      <c r="ERY934" s="477"/>
      <c r="ERZ934" s="477"/>
      <c r="ESA934" s="477"/>
      <c r="ESB934" s="477"/>
      <c r="ESC934" s="477"/>
      <c r="ESD934" s="477"/>
      <c r="ESE934" s="477"/>
      <c r="ESF934" s="477"/>
      <c r="ESG934" s="477"/>
      <c r="ESH934" s="477"/>
      <c r="ESI934" s="477"/>
      <c r="ESJ934" s="477"/>
      <c r="ESK934" s="477"/>
      <c r="ESL934" s="477"/>
      <c r="ESM934" s="477"/>
      <c r="ESN934" s="477"/>
      <c r="ESO934" s="477"/>
      <c r="ESP934" s="477"/>
      <c r="ESQ934" s="477"/>
      <c r="ESR934" s="477"/>
      <c r="ESS934" s="477"/>
      <c r="EST934" s="477"/>
      <c r="ESU934" s="477"/>
      <c r="ESV934" s="477"/>
      <c r="ESW934" s="477"/>
      <c r="ESX934" s="477"/>
      <c r="ESY934" s="477"/>
      <c r="ESZ934" s="477"/>
      <c r="ETA934" s="477"/>
      <c r="ETB934" s="477"/>
      <c r="ETC934" s="477"/>
      <c r="ETD934" s="477"/>
      <c r="ETE934" s="477"/>
      <c r="ETF934" s="477"/>
      <c r="ETG934" s="477"/>
      <c r="ETH934" s="477"/>
      <c r="ETI934" s="477"/>
      <c r="ETJ934" s="477"/>
      <c r="ETK934" s="477"/>
      <c r="ETL934" s="477"/>
      <c r="ETM934" s="477"/>
      <c r="ETN934" s="477"/>
      <c r="ETO934" s="477"/>
      <c r="ETP934" s="477"/>
      <c r="ETQ934" s="477"/>
      <c r="ETR934" s="477"/>
      <c r="ETS934" s="477"/>
      <c r="ETT934" s="477"/>
      <c r="ETU934" s="477"/>
      <c r="ETV934" s="477"/>
      <c r="ETW934" s="477"/>
      <c r="ETX934" s="477"/>
      <c r="ETY934" s="477"/>
      <c r="ETZ934" s="477"/>
      <c r="EUA934" s="477"/>
      <c r="EUB934" s="477"/>
      <c r="EUC934" s="477"/>
      <c r="EUD934" s="477"/>
      <c r="EUE934" s="477"/>
      <c r="EUF934" s="477"/>
      <c r="EUG934" s="477"/>
      <c r="EUH934" s="477"/>
      <c r="EUI934" s="477"/>
      <c r="EUJ934" s="477"/>
      <c r="EUK934" s="477"/>
      <c r="EUL934" s="477"/>
      <c r="EUM934" s="477"/>
      <c r="EUN934" s="477"/>
      <c r="EUO934" s="477"/>
      <c r="EUP934" s="477"/>
      <c r="EUQ934" s="477"/>
      <c r="EUR934" s="477"/>
      <c r="EUS934" s="477"/>
      <c r="EUT934" s="477"/>
      <c r="EUU934" s="477"/>
      <c r="EUV934" s="477"/>
      <c r="EUW934" s="477"/>
      <c r="EUX934" s="477"/>
      <c r="EUY934" s="477"/>
      <c r="EUZ934" s="477"/>
      <c r="EVA934" s="477"/>
      <c r="EVB934" s="477"/>
      <c r="EVC934" s="477"/>
      <c r="EVD934" s="477"/>
      <c r="EVE934" s="477"/>
      <c r="EVF934" s="477"/>
      <c r="EVG934" s="477"/>
      <c r="EVH934" s="477"/>
      <c r="EVI934" s="477"/>
      <c r="EVJ934" s="477"/>
      <c r="EVK934" s="477"/>
      <c r="EVL934" s="477"/>
      <c r="EVM934" s="477"/>
      <c r="EVN934" s="477"/>
      <c r="EVO934" s="477"/>
      <c r="EVP934" s="477"/>
      <c r="EVQ934" s="477"/>
      <c r="EVR934" s="477"/>
      <c r="EVS934" s="477"/>
      <c r="EVT934" s="477"/>
      <c r="EVU934" s="477"/>
      <c r="EVV934" s="477"/>
      <c r="EVW934" s="477"/>
      <c r="EVX934" s="477"/>
      <c r="EVY934" s="477"/>
      <c r="EVZ934" s="477"/>
      <c r="EWA934" s="477"/>
      <c r="EWB934" s="477"/>
      <c r="EWC934" s="477"/>
      <c r="EWD934" s="477"/>
      <c r="EWE934" s="477"/>
      <c r="EWF934" s="477"/>
      <c r="EWG934" s="477"/>
      <c r="EWH934" s="477"/>
      <c r="EWI934" s="477"/>
      <c r="EWJ934" s="477"/>
      <c r="EWK934" s="477"/>
      <c r="EWL934" s="477"/>
      <c r="EWM934" s="477"/>
      <c r="EWN934" s="477"/>
      <c r="EWO934" s="477"/>
      <c r="EWP934" s="477"/>
      <c r="EWQ934" s="477"/>
      <c r="EWR934" s="477"/>
      <c r="EWS934" s="477"/>
      <c r="EWT934" s="477"/>
      <c r="EWU934" s="477"/>
      <c r="EWV934" s="477"/>
      <c r="EWW934" s="477"/>
      <c r="EWX934" s="477"/>
      <c r="EWY934" s="477"/>
      <c r="EWZ934" s="477"/>
      <c r="EXA934" s="477"/>
      <c r="EXB934" s="477"/>
      <c r="EXC934" s="477"/>
      <c r="EXD934" s="477"/>
      <c r="EXE934" s="477"/>
      <c r="EXF934" s="477"/>
      <c r="EXG934" s="477"/>
      <c r="EXH934" s="477"/>
      <c r="EXI934" s="477"/>
      <c r="EXJ934" s="477"/>
      <c r="EXK934" s="477"/>
      <c r="EXL934" s="477"/>
      <c r="EXM934" s="477"/>
      <c r="EXN934" s="477"/>
      <c r="EXO934" s="477"/>
      <c r="EXP934" s="477"/>
      <c r="EXQ934" s="477"/>
      <c r="EXR934" s="477"/>
      <c r="EXS934" s="477"/>
      <c r="EXT934" s="477"/>
      <c r="EXU934" s="477"/>
      <c r="EXV934" s="477"/>
      <c r="EXW934" s="477"/>
      <c r="EXX934" s="477"/>
      <c r="EXY934" s="477"/>
      <c r="EXZ934" s="477"/>
      <c r="EYA934" s="477"/>
      <c r="EYB934" s="477"/>
      <c r="EYC934" s="477"/>
      <c r="EYD934" s="477"/>
      <c r="EYE934" s="477"/>
      <c r="EYF934" s="477"/>
      <c r="EYG934" s="477"/>
      <c r="EYH934" s="477"/>
      <c r="EYI934" s="477"/>
      <c r="EYJ934" s="477"/>
      <c r="EYK934" s="477"/>
      <c r="EYL934" s="477"/>
      <c r="EYM934" s="477"/>
      <c r="EYN934" s="477"/>
      <c r="EYO934" s="477"/>
      <c r="EYP934" s="477"/>
      <c r="EYQ934" s="477"/>
      <c r="EYR934" s="477"/>
      <c r="EYS934" s="477"/>
      <c r="EYT934" s="477"/>
      <c r="EYU934" s="477"/>
      <c r="EYV934" s="477"/>
      <c r="EYW934" s="477"/>
      <c r="EYX934" s="477"/>
      <c r="EYY934" s="477"/>
      <c r="EYZ934" s="477"/>
      <c r="EZA934" s="477"/>
      <c r="EZB934" s="477"/>
      <c r="EZC934" s="477"/>
      <c r="EZD934" s="477"/>
      <c r="EZE934" s="477"/>
      <c r="EZF934" s="477"/>
      <c r="EZG934" s="477"/>
      <c r="EZH934" s="477"/>
      <c r="EZI934" s="477"/>
      <c r="EZJ934" s="477"/>
      <c r="EZK934" s="477"/>
      <c r="EZL934" s="477"/>
      <c r="EZM934" s="477"/>
      <c r="EZN934" s="477"/>
      <c r="EZO934" s="477"/>
      <c r="EZP934" s="477"/>
      <c r="EZQ934" s="477"/>
      <c r="EZR934" s="477"/>
      <c r="EZS934" s="477"/>
      <c r="EZT934" s="477"/>
      <c r="EZU934" s="477"/>
      <c r="EZV934" s="477"/>
      <c r="EZW934" s="477"/>
      <c r="EZX934" s="477"/>
      <c r="EZY934" s="477"/>
      <c r="EZZ934" s="477"/>
      <c r="FAA934" s="477"/>
      <c r="FAB934" s="477"/>
      <c r="FAC934" s="477"/>
      <c r="FAD934" s="477"/>
      <c r="FAE934" s="477"/>
      <c r="FAF934" s="477"/>
      <c r="FAG934" s="477"/>
      <c r="FAH934" s="477"/>
      <c r="FAI934" s="477"/>
      <c r="FAJ934" s="477"/>
      <c r="FAK934" s="477"/>
      <c r="FAL934" s="477"/>
      <c r="FAM934" s="477"/>
      <c r="FAN934" s="477"/>
      <c r="FAO934" s="477"/>
      <c r="FAP934" s="477"/>
      <c r="FAQ934" s="477"/>
      <c r="FAR934" s="477"/>
      <c r="FAS934" s="477"/>
      <c r="FAT934" s="477"/>
      <c r="FAU934" s="477"/>
      <c r="FAV934" s="477"/>
      <c r="FAW934" s="477"/>
      <c r="FAX934" s="477"/>
      <c r="FAY934" s="477"/>
      <c r="FAZ934" s="477"/>
      <c r="FBA934" s="477"/>
      <c r="FBB934" s="477"/>
      <c r="FBC934" s="477"/>
      <c r="FBD934" s="477"/>
      <c r="FBE934" s="477"/>
      <c r="FBF934" s="477"/>
      <c r="FBG934" s="477"/>
      <c r="FBH934" s="477"/>
      <c r="FBI934" s="477"/>
      <c r="FBJ934" s="477"/>
      <c r="FBK934" s="477"/>
      <c r="FBL934" s="477"/>
      <c r="FBM934" s="477"/>
      <c r="FBN934" s="477"/>
      <c r="FBO934" s="477"/>
      <c r="FBP934" s="477"/>
      <c r="FBQ934" s="477"/>
      <c r="FBR934" s="477"/>
      <c r="FBS934" s="477"/>
      <c r="FBT934" s="477"/>
      <c r="FBU934" s="477"/>
      <c r="FBV934" s="477"/>
      <c r="FBW934" s="477"/>
      <c r="FBX934" s="477"/>
      <c r="FBY934" s="477"/>
      <c r="FBZ934" s="477"/>
      <c r="FCA934" s="477"/>
      <c r="FCB934" s="477"/>
      <c r="FCC934" s="477"/>
      <c r="FCD934" s="477"/>
      <c r="FCE934" s="477"/>
      <c r="FCF934" s="477"/>
      <c r="FCG934" s="477"/>
      <c r="FCH934" s="477"/>
      <c r="FCI934" s="477"/>
      <c r="FCJ934" s="477"/>
      <c r="FCK934" s="477"/>
      <c r="FCL934" s="477"/>
      <c r="FCM934" s="477"/>
      <c r="FCN934" s="477"/>
      <c r="FCO934" s="477"/>
      <c r="FCP934" s="477"/>
      <c r="FCQ934" s="477"/>
      <c r="FCR934" s="477"/>
      <c r="FCS934" s="477"/>
      <c r="FCT934" s="477"/>
      <c r="FCU934" s="477"/>
      <c r="FCV934" s="477"/>
      <c r="FCW934" s="477"/>
      <c r="FCX934" s="477"/>
      <c r="FCY934" s="477"/>
      <c r="FCZ934" s="477"/>
      <c r="FDA934" s="477"/>
      <c r="FDB934" s="477"/>
      <c r="FDC934" s="477"/>
      <c r="FDD934" s="477"/>
      <c r="FDE934" s="477"/>
      <c r="FDF934" s="477"/>
      <c r="FDG934" s="477"/>
      <c r="FDH934" s="477"/>
      <c r="FDI934" s="477"/>
      <c r="FDJ934" s="477"/>
      <c r="FDK934" s="477"/>
      <c r="FDL934" s="477"/>
      <c r="FDM934" s="477"/>
      <c r="FDN934" s="477"/>
      <c r="FDO934" s="477"/>
      <c r="FDP934" s="477"/>
      <c r="FDQ934" s="477"/>
      <c r="FDR934" s="477"/>
      <c r="FDS934" s="477"/>
      <c r="FDT934" s="477"/>
      <c r="FDU934" s="477"/>
      <c r="FDV934" s="477"/>
      <c r="FDW934" s="477"/>
      <c r="FDX934" s="477"/>
      <c r="FDY934" s="477"/>
      <c r="FDZ934" s="477"/>
      <c r="FEA934" s="477"/>
      <c r="FEB934" s="477"/>
      <c r="FEC934" s="477"/>
      <c r="FED934" s="477"/>
      <c r="FEE934" s="477"/>
      <c r="FEF934" s="477"/>
      <c r="FEG934" s="477"/>
      <c r="FEH934" s="477"/>
      <c r="FEI934" s="477"/>
      <c r="FEJ934" s="477"/>
      <c r="FEK934" s="477"/>
      <c r="FEL934" s="477"/>
      <c r="FEM934" s="477"/>
      <c r="FEN934" s="477"/>
      <c r="FEO934" s="477"/>
      <c r="FEP934" s="477"/>
      <c r="FEQ934" s="477"/>
      <c r="FER934" s="477"/>
      <c r="FES934" s="477"/>
      <c r="FET934" s="477"/>
      <c r="FEU934" s="477"/>
      <c r="FEV934" s="477"/>
      <c r="FEW934" s="477"/>
      <c r="FEX934" s="477"/>
      <c r="FEY934" s="477"/>
      <c r="FEZ934" s="477"/>
      <c r="FFA934" s="477"/>
      <c r="FFB934" s="477"/>
      <c r="FFC934" s="477"/>
      <c r="FFD934" s="477"/>
      <c r="FFE934" s="477"/>
      <c r="FFF934" s="477"/>
      <c r="FFG934" s="477"/>
      <c r="FFH934" s="477"/>
      <c r="FFI934" s="477"/>
      <c r="FFJ934" s="477"/>
      <c r="FFK934" s="477"/>
      <c r="FFL934" s="477"/>
      <c r="FFM934" s="477"/>
      <c r="FFN934" s="477"/>
      <c r="FFO934" s="477"/>
      <c r="FFP934" s="477"/>
      <c r="FFQ934" s="477"/>
      <c r="FFR934" s="477"/>
      <c r="FFS934" s="477"/>
      <c r="FFT934" s="477"/>
      <c r="FFU934" s="477"/>
      <c r="FFV934" s="477"/>
      <c r="FFW934" s="477"/>
      <c r="FFX934" s="477"/>
      <c r="FFY934" s="477"/>
      <c r="FFZ934" s="477"/>
      <c r="FGA934" s="477"/>
      <c r="FGB934" s="477"/>
      <c r="FGC934" s="477"/>
      <c r="FGD934" s="477"/>
      <c r="FGE934" s="477"/>
      <c r="FGF934" s="477"/>
      <c r="FGG934" s="477"/>
      <c r="FGH934" s="477"/>
      <c r="FGI934" s="477"/>
      <c r="FGJ934" s="477"/>
      <c r="FGK934" s="477"/>
      <c r="FGL934" s="477"/>
      <c r="FGM934" s="477"/>
      <c r="FGN934" s="477"/>
      <c r="FGO934" s="477"/>
      <c r="FGP934" s="477"/>
      <c r="FGQ934" s="477"/>
      <c r="FGR934" s="477"/>
      <c r="FGS934" s="477"/>
      <c r="FGT934" s="477"/>
      <c r="FGU934" s="477"/>
      <c r="FGV934" s="477"/>
      <c r="FGW934" s="477"/>
      <c r="FGX934" s="477"/>
      <c r="FGY934" s="477"/>
      <c r="FGZ934" s="477"/>
      <c r="FHA934" s="477"/>
      <c r="FHB934" s="477"/>
      <c r="FHC934" s="477"/>
      <c r="FHD934" s="477"/>
      <c r="FHE934" s="477"/>
      <c r="FHF934" s="477"/>
      <c r="FHG934" s="477"/>
      <c r="FHH934" s="477"/>
      <c r="FHI934" s="477"/>
      <c r="FHJ934" s="477"/>
      <c r="FHK934" s="477"/>
      <c r="FHL934" s="477"/>
      <c r="FHM934" s="477"/>
      <c r="FHN934" s="477"/>
      <c r="FHO934" s="477"/>
      <c r="FHP934" s="477"/>
      <c r="FHQ934" s="477"/>
      <c r="FHR934" s="477"/>
      <c r="FHS934" s="477"/>
      <c r="FHT934" s="477"/>
      <c r="FHU934" s="477"/>
      <c r="FHV934" s="477"/>
      <c r="FHW934" s="477"/>
      <c r="FHX934" s="477"/>
      <c r="FHY934" s="477"/>
      <c r="FHZ934" s="477"/>
      <c r="FIA934" s="477"/>
      <c r="FIB934" s="477"/>
      <c r="FIC934" s="477"/>
      <c r="FID934" s="477"/>
      <c r="FIE934" s="477"/>
      <c r="FIF934" s="477"/>
      <c r="FIG934" s="477"/>
      <c r="FIH934" s="477"/>
      <c r="FII934" s="477"/>
      <c r="FIJ934" s="477"/>
      <c r="FIK934" s="477"/>
      <c r="FIL934" s="477"/>
      <c r="FIM934" s="477"/>
      <c r="FIN934" s="477"/>
      <c r="FIO934" s="477"/>
      <c r="FIP934" s="477"/>
      <c r="FIQ934" s="477"/>
      <c r="FIR934" s="477"/>
      <c r="FIS934" s="477"/>
      <c r="FIT934" s="477"/>
      <c r="FIU934" s="477"/>
      <c r="FIV934" s="477"/>
      <c r="FIW934" s="477"/>
      <c r="FIX934" s="477"/>
      <c r="FIY934" s="477"/>
      <c r="FIZ934" s="477"/>
      <c r="FJA934" s="477"/>
      <c r="FJB934" s="477"/>
      <c r="FJC934" s="477"/>
      <c r="FJD934" s="477"/>
      <c r="FJE934" s="477"/>
      <c r="FJF934" s="477"/>
      <c r="FJG934" s="477"/>
      <c r="FJH934" s="477"/>
      <c r="FJI934" s="477"/>
      <c r="FJJ934" s="477"/>
      <c r="FJK934" s="477"/>
      <c r="FJL934" s="477"/>
      <c r="FJM934" s="477"/>
      <c r="FJN934" s="477"/>
      <c r="FJO934" s="477"/>
      <c r="FJP934" s="477"/>
      <c r="FJQ934" s="477"/>
      <c r="FJR934" s="477"/>
      <c r="FJS934" s="477"/>
      <c r="FJT934" s="477"/>
      <c r="FJU934" s="477"/>
      <c r="FJV934" s="477"/>
      <c r="FJW934" s="477"/>
      <c r="FJX934" s="477"/>
      <c r="FJY934" s="477"/>
      <c r="FJZ934" s="477"/>
      <c r="FKA934" s="477"/>
      <c r="FKB934" s="477"/>
      <c r="FKC934" s="477"/>
      <c r="FKD934" s="477"/>
      <c r="FKE934" s="477"/>
      <c r="FKF934" s="477"/>
      <c r="FKG934" s="477"/>
      <c r="FKH934" s="477"/>
      <c r="FKI934" s="477"/>
      <c r="FKJ934" s="477"/>
      <c r="FKK934" s="477"/>
      <c r="FKL934" s="477"/>
      <c r="FKM934" s="477"/>
      <c r="FKN934" s="477"/>
      <c r="FKO934" s="477"/>
      <c r="FKP934" s="477"/>
      <c r="FKQ934" s="477"/>
      <c r="FKR934" s="477"/>
      <c r="FKS934" s="477"/>
      <c r="FKT934" s="477"/>
      <c r="FKU934" s="477"/>
      <c r="FKV934" s="477"/>
      <c r="FKW934" s="477"/>
      <c r="FKX934" s="477"/>
      <c r="FKY934" s="477"/>
      <c r="FKZ934" s="477"/>
      <c r="FLA934" s="477"/>
      <c r="FLB934" s="477"/>
      <c r="FLC934" s="477"/>
      <c r="FLD934" s="477"/>
      <c r="FLE934" s="477"/>
      <c r="FLF934" s="477"/>
      <c r="FLG934" s="477"/>
      <c r="FLH934" s="477"/>
      <c r="FLI934" s="477"/>
      <c r="FLJ934" s="477"/>
      <c r="FLK934" s="477"/>
      <c r="FLL934" s="477"/>
      <c r="FLM934" s="477"/>
      <c r="FLN934" s="477"/>
      <c r="FLO934" s="477"/>
      <c r="FLP934" s="477"/>
      <c r="FLQ934" s="477"/>
      <c r="FLR934" s="477"/>
      <c r="FLS934" s="477"/>
      <c r="FLT934" s="477"/>
      <c r="FLU934" s="477"/>
      <c r="FLV934" s="477"/>
      <c r="FLW934" s="477"/>
      <c r="FLX934" s="477"/>
      <c r="FLY934" s="477"/>
      <c r="FLZ934" s="477"/>
      <c r="FMA934" s="477"/>
      <c r="FMB934" s="477"/>
      <c r="FMC934" s="477"/>
      <c r="FMD934" s="477"/>
      <c r="FME934" s="477"/>
      <c r="FMF934" s="477"/>
      <c r="FMG934" s="477"/>
      <c r="FMH934" s="477"/>
      <c r="FMI934" s="477"/>
      <c r="FMJ934" s="477"/>
      <c r="FMK934" s="477"/>
      <c r="FML934" s="477"/>
      <c r="FMM934" s="477"/>
      <c r="FMN934" s="477"/>
      <c r="FMO934" s="477"/>
      <c r="FMP934" s="477"/>
      <c r="FMQ934" s="477"/>
      <c r="FMR934" s="477"/>
      <c r="FMS934" s="477"/>
      <c r="FMT934" s="477"/>
      <c r="FMU934" s="477"/>
      <c r="FMV934" s="477"/>
      <c r="FMW934" s="477"/>
      <c r="FMX934" s="477"/>
      <c r="FMY934" s="477"/>
      <c r="FMZ934" s="477"/>
      <c r="FNA934" s="477"/>
      <c r="FNB934" s="477"/>
      <c r="FNC934" s="477"/>
      <c r="FND934" s="477"/>
      <c r="FNE934" s="477"/>
      <c r="FNF934" s="477"/>
      <c r="FNG934" s="477"/>
      <c r="FNH934" s="477"/>
      <c r="FNI934" s="477"/>
      <c r="FNJ934" s="477"/>
      <c r="FNK934" s="477"/>
      <c r="FNL934" s="477"/>
      <c r="FNM934" s="477"/>
      <c r="FNN934" s="477"/>
      <c r="FNO934" s="477"/>
      <c r="FNP934" s="477"/>
      <c r="FNQ934" s="477"/>
      <c r="FNR934" s="477"/>
      <c r="FNS934" s="477"/>
      <c r="FNT934" s="477"/>
      <c r="FNU934" s="477"/>
      <c r="FNV934" s="477"/>
      <c r="FNW934" s="477"/>
      <c r="FNX934" s="477"/>
      <c r="FNY934" s="477"/>
      <c r="FNZ934" s="477"/>
      <c r="FOA934" s="477"/>
      <c r="FOB934" s="477"/>
      <c r="FOC934" s="477"/>
      <c r="FOD934" s="477"/>
      <c r="FOE934" s="477"/>
      <c r="FOF934" s="477"/>
      <c r="FOG934" s="477"/>
      <c r="FOH934" s="477"/>
      <c r="FOI934" s="477"/>
      <c r="FOJ934" s="477"/>
      <c r="FOK934" s="477"/>
      <c r="FOL934" s="477"/>
      <c r="FOM934" s="477"/>
      <c r="FON934" s="477"/>
      <c r="FOO934" s="477"/>
      <c r="FOP934" s="477"/>
      <c r="FOQ934" s="477"/>
      <c r="FOR934" s="477"/>
      <c r="FOS934" s="477"/>
      <c r="FOT934" s="477"/>
      <c r="FOU934" s="477"/>
      <c r="FOV934" s="477"/>
      <c r="FOW934" s="477"/>
      <c r="FOX934" s="477"/>
      <c r="FOY934" s="477"/>
      <c r="FOZ934" s="477"/>
      <c r="FPA934" s="477"/>
      <c r="FPB934" s="477"/>
      <c r="FPC934" s="477"/>
      <c r="FPD934" s="477"/>
      <c r="FPE934" s="477"/>
      <c r="FPF934" s="477"/>
      <c r="FPG934" s="477"/>
      <c r="FPH934" s="477"/>
      <c r="FPI934" s="477"/>
      <c r="FPJ934" s="477"/>
      <c r="FPK934" s="477"/>
      <c r="FPL934" s="477"/>
      <c r="FPM934" s="477"/>
      <c r="FPN934" s="477"/>
      <c r="FPO934" s="477"/>
      <c r="FPP934" s="477"/>
      <c r="FPQ934" s="477"/>
      <c r="FPR934" s="477"/>
      <c r="FPS934" s="477"/>
      <c r="FPT934" s="477"/>
      <c r="FPU934" s="477"/>
      <c r="FPV934" s="477"/>
      <c r="FPW934" s="477"/>
      <c r="FPX934" s="477"/>
      <c r="FPY934" s="477"/>
      <c r="FPZ934" s="477"/>
      <c r="FQA934" s="477"/>
      <c r="FQB934" s="477"/>
      <c r="FQC934" s="477"/>
      <c r="FQD934" s="477"/>
      <c r="FQE934" s="477"/>
      <c r="FQF934" s="477"/>
      <c r="FQG934" s="477"/>
      <c r="FQH934" s="477"/>
      <c r="FQI934" s="477"/>
      <c r="FQJ934" s="477"/>
      <c r="FQK934" s="477"/>
      <c r="FQL934" s="477"/>
      <c r="FQM934" s="477"/>
      <c r="FQN934" s="477"/>
      <c r="FQO934" s="477"/>
      <c r="FQP934" s="477"/>
      <c r="FQQ934" s="477"/>
      <c r="FQR934" s="477"/>
      <c r="FQS934" s="477"/>
      <c r="FQT934" s="477"/>
      <c r="FQU934" s="477"/>
      <c r="FQV934" s="477"/>
      <c r="FQW934" s="477"/>
      <c r="FQX934" s="477"/>
      <c r="FQY934" s="477"/>
      <c r="FQZ934" s="477"/>
      <c r="FRA934" s="477"/>
      <c r="FRB934" s="477"/>
      <c r="FRC934" s="477"/>
      <c r="FRD934" s="477"/>
      <c r="FRE934" s="477"/>
      <c r="FRF934" s="477"/>
      <c r="FRG934" s="477"/>
      <c r="FRH934" s="477"/>
      <c r="FRI934" s="477"/>
      <c r="FRJ934" s="477"/>
      <c r="FRK934" s="477"/>
      <c r="FRL934" s="477"/>
      <c r="FRM934" s="477"/>
      <c r="FRN934" s="477"/>
      <c r="FRO934" s="477"/>
      <c r="FRP934" s="477"/>
      <c r="FRQ934" s="477"/>
      <c r="FRR934" s="477"/>
      <c r="FRS934" s="477"/>
      <c r="FRT934" s="477"/>
      <c r="FRU934" s="477"/>
      <c r="FRV934" s="477"/>
      <c r="FRW934" s="477"/>
      <c r="FRX934" s="477"/>
      <c r="FRY934" s="477"/>
      <c r="FRZ934" s="477"/>
      <c r="FSA934" s="477"/>
      <c r="FSB934" s="477"/>
      <c r="FSC934" s="477"/>
      <c r="FSD934" s="477"/>
      <c r="FSE934" s="477"/>
      <c r="FSF934" s="477"/>
      <c r="FSG934" s="477"/>
      <c r="FSH934" s="477"/>
      <c r="FSI934" s="477"/>
      <c r="FSJ934" s="477"/>
      <c r="FSK934" s="477"/>
      <c r="FSL934" s="477"/>
      <c r="FSM934" s="477"/>
      <c r="FSN934" s="477"/>
      <c r="FSO934" s="477"/>
      <c r="FSP934" s="477"/>
      <c r="FSQ934" s="477"/>
      <c r="FSR934" s="477"/>
      <c r="FSS934" s="477"/>
      <c r="FST934" s="477"/>
      <c r="FSU934" s="477"/>
      <c r="FSV934" s="477"/>
      <c r="FSW934" s="477"/>
      <c r="FSX934" s="477"/>
      <c r="FSY934" s="477"/>
      <c r="FSZ934" s="477"/>
      <c r="FTA934" s="477"/>
      <c r="FTB934" s="477"/>
      <c r="FTC934" s="477"/>
      <c r="FTD934" s="477"/>
      <c r="FTE934" s="477"/>
      <c r="FTF934" s="477"/>
      <c r="FTG934" s="477"/>
      <c r="FTH934" s="477"/>
      <c r="FTI934" s="477"/>
      <c r="FTJ934" s="477"/>
      <c r="FTK934" s="477"/>
      <c r="FTL934" s="477"/>
      <c r="FTM934" s="477"/>
      <c r="FTN934" s="477"/>
      <c r="FTO934" s="477"/>
      <c r="FTP934" s="477"/>
      <c r="FTQ934" s="477"/>
      <c r="FTR934" s="477"/>
      <c r="FTS934" s="477"/>
      <c r="FTT934" s="477"/>
      <c r="FTU934" s="477"/>
      <c r="FTV934" s="477"/>
      <c r="FTW934" s="477"/>
      <c r="FTX934" s="477"/>
      <c r="FTY934" s="477"/>
      <c r="FTZ934" s="477"/>
      <c r="FUA934" s="477"/>
      <c r="FUB934" s="477"/>
      <c r="FUC934" s="477"/>
      <c r="FUD934" s="477"/>
      <c r="FUE934" s="477"/>
      <c r="FUF934" s="477"/>
      <c r="FUG934" s="477"/>
      <c r="FUH934" s="477"/>
      <c r="FUI934" s="477"/>
      <c r="FUJ934" s="477"/>
      <c r="FUK934" s="477"/>
      <c r="FUL934" s="477"/>
      <c r="FUM934" s="477"/>
      <c r="FUN934" s="477"/>
      <c r="FUO934" s="477"/>
      <c r="FUP934" s="477"/>
      <c r="FUQ934" s="477"/>
      <c r="FUR934" s="477"/>
      <c r="FUS934" s="477"/>
      <c r="FUT934" s="477"/>
      <c r="FUU934" s="477"/>
      <c r="FUV934" s="477"/>
      <c r="FUW934" s="477"/>
      <c r="FUX934" s="477"/>
      <c r="FUY934" s="477"/>
      <c r="FUZ934" s="477"/>
      <c r="FVA934" s="477"/>
      <c r="FVB934" s="477"/>
      <c r="FVC934" s="477"/>
      <c r="FVD934" s="477"/>
      <c r="FVE934" s="477"/>
      <c r="FVF934" s="477"/>
      <c r="FVG934" s="477"/>
      <c r="FVH934" s="477"/>
      <c r="FVI934" s="477"/>
      <c r="FVJ934" s="477"/>
      <c r="FVK934" s="477"/>
      <c r="FVL934" s="477"/>
      <c r="FVM934" s="477"/>
      <c r="FVN934" s="477"/>
      <c r="FVO934" s="477"/>
      <c r="FVP934" s="477"/>
      <c r="FVQ934" s="477"/>
      <c r="FVR934" s="477"/>
      <c r="FVS934" s="477"/>
      <c r="FVT934" s="477"/>
      <c r="FVU934" s="477"/>
      <c r="FVV934" s="477"/>
      <c r="FVW934" s="477"/>
      <c r="FVX934" s="477"/>
      <c r="FVY934" s="477"/>
      <c r="FVZ934" s="477"/>
      <c r="FWA934" s="477"/>
      <c r="FWB934" s="477"/>
      <c r="FWC934" s="477"/>
      <c r="FWD934" s="477"/>
      <c r="FWE934" s="477"/>
      <c r="FWF934" s="477"/>
      <c r="FWG934" s="477"/>
      <c r="FWH934" s="477"/>
      <c r="FWI934" s="477"/>
      <c r="FWJ934" s="477"/>
      <c r="FWK934" s="477"/>
      <c r="FWL934" s="477"/>
      <c r="FWM934" s="477"/>
      <c r="FWN934" s="477"/>
      <c r="FWO934" s="477"/>
      <c r="FWP934" s="477"/>
      <c r="FWQ934" s="477"/>
      <c r="FWR934" s="477"/>
      <c r="FWS934" s="477"/>
      <c r="FWT934" s="477"/>
      <c r="FWU934" s="477"/>
      <c r="FWV934" s="477"/>
      <c r="FWW934" s="477"/>
      <c r="FWX934" s="477"/>
      <c r="FWY934" s="477"/>
      <c r="FWZ934" s="477"/>
      <c r="FXA934" s="477"/>
      <c r="FXB934" s="477"/>
      <c r="FXC934" s="477"/>
      <c r="FXD934" s="477"/>
      <c r="FXE934" s="477"/>
      <c r="FXF934" s="477"/>
      <c r="FXG934" s="477"/>
      <c r="FXH934" s="477"/>
      <c r="FXI934" s="477"/>
      <c r="FXJ934" s="477"/>
      <c r="FXK934" s="477"/>
      <c r="FXL934" s="477"/>
      <c r="FXM934" s="477"/>
      <c r="FXN934" s="477"/>
      <c r="FXO934" s="477"/>
      <c r="FXP934" s="477"/>
      <c r="FXQ934" s="477"/>
      <c r="FXR934" s="477"/>
      <c r="FXS934" s="477"/>
      <c r="FXT934" s="477"/>
      <c r="FXU934" s="477"/>
      <c r="FXV934" s="477"/>
      <c r="FXW934" s="477"/>
      <c r="FXX934" s="477"/>
      <c r="FXY934" s="477"/>
      <c r="FXZ934" s="477"/>
      <c r="FYA934" s="477"/>
      <c r="FYB934" s="477"/>
      <c r="FYC934" s="477"/>
      <c r="FYD934" s="477"/>
      <c r="FYE934" s="477"/>
      <c r="FYF934" s="477"/>
      <c r="FYG934" s="477"/>
      <c r="FYH934" s="477"/>
      <c r="FYI934" s="477"/>
      <c r="FYJ934" s="477"/>
      <c r="FYK934" s="477"/>
      <c r="FYL934" s="477"/>
      <c r="FYM934" s="477"/>
      <c r="FYN934" s="477"/>
      <c r="FYO934" s="477"/>
      <c r="FYP934" s="477"/>
      <c r="FYQ934" s="477"/>
      <c r="FYR934" s="477"/>
      <c r="FYS934" s="477"/>
      <c r="FYT934" s="477"/>
      <c r="FYU934" s="477"/>
      <c r="FYV934" s="477"/>
      <c r="FYW934" s="477"/>
      <c r="FYX934" s="477"/>
      <c r="FYY934" s="477"/>
      <c r="FYZ934" s="477"/>
      <c r="FZA934" s="477"/>
      <c r="FZB934" s="477"/>
      <c r="FZC934" s="477"/>
      <c r="FZD934" s="477"/>
      <c r="FZE934" s="477"/>
      <c r="FZF934" s="477"/>
      <c r="FZG934" s="477"/>
      <c r="FZH934" s="477"/>
      <c r="FZI934" s="477"/>
      <c r="FZJ934" s="477"/>
      <c r="FZK934" s="477"/>
      <c r="FZL934" s="477"/>
      <c r="FZM934" s="477"/>
      <c r="FZN934" s="477"/>
      <c r="FZO934" s="477"/>
      <c r="FZP934" s="477"/>
      <c r="FZQ934" s="477"/>
      <c r="FZR934" s="477"/>
      <c r="FZS934" s="477"/>
      <c r="FZT934" s="477"/>
      <c r="FZU934" s="477"/>
      <c r="FZV934" s="477"/>
      <c r="FZW934" s="477"/>
      <c r="FZX934" s="477"/>
      <c r="FZY934" s="477"/>
      <c r="FZZ934" s="477"/>
      <c r="GAA934" s="477"/>
      <c r="GAB934" s="477"/>
      <c r="GAC934" s="477"/>
      <c r="GAD934" s="477"/>
      <c r="GAE934" s="477"/>
      <c r="GAF934" s="477"/>
      <c r="GAG934" s="477"/>
      <c r="GAH934" s="477"/>
      <c r="GAI934" s="477"/>
      <c r="GAJ934" s="477"/>
      <c r="GAK934" s="477"/>
      <c r="GAL934" s="477"/>
      <c r="GAM934" s="477"/>
      <c r="GAN934" s="477"/>
      <c r="GAO934" s="477"/>
      <c r="GAP934" s="477"/>
      <c r="GAQ934" s="477"/>
      <c r="GAR934" s="477"/>
      <c r="GAS934" s="477"/>
      <c r="GAT934" s="477"/>
      <c r="GAU934" s="477"/>
      <c r="GAV934" s="477"/>
      <c r="GAW934" s="477"/>
      <c r="GAX934" s="477"/>
      <c r="GAY934" s="477"/>
      <c r="GAZ934" s="477"/>
      <c r="GBA934" s="477"/>
      <c r="GBB934" s="477"/>
      <c r="GBC934" s="477"/>
      <c r="GBD934" s="477"/>
      <c r="GBE934" s="477"/>
      <c r="GBF934" s="477"/>
      <c r="GBG934" s="477"/>
      <c r="GBH934" s="477"/>
      <c r="GBI934" s="477"/>
      <c r="GBJ934" s="477"/>
      <c r="GBK934" s="477"/>
      <c r="GBL934" s="477"/>
      <c r="GBM934" s="477"/>
      <c r="GBN934" s="477"/>
      <c r="GBO934" s="477"/>
      <c r="GBP934" s="477"/>
      <c r="GBQ934" s="477"/>
      <c r="GBR934" s="477"/>
      <c r="GBS934" s="477"/>
      <c r="GBT934" s="477"/>
      <c r="GBU934" s="477"/>
      <c r="GBV934" s="477"/>
      <c r="GBW934" s="477"/>
      <c r="GBX934" s="477"/>
      <c r="GBY934" s="477"/>
      <c r="GBZ934" s="477"/>
      <c r="GCA934" s="477"/>
      <c r="GCB934" s="477"/>
      <c r="GCC934" s="477"/>
      <c r="GCD934" s="477"/>
      <c r="GCE934" s="477"/>
      <c r="GCF934" s="477"/>
      <c r="GCG934" s="477"/>
      <c r="GCH934" s="477"/>
      <c r="GCI934" s="477"/>
      <c r="GCJ934" s="477"/>
      <c r="GCK934" s="477"/>
      <c r="GCL934" s="477"/>
      <c r="GCM934" s="477"/>
      <c r="GCN934" s="477"/>
      <c r="GCO934" s="477"/>
      <c r="GCP934" s="477"/>
      <c r="GCQ934" s="477"/>
      <c r="GCR934" s="477"/>
      <c r="GCS934" s="477"/>
      <c r="GCT934" s="477"/>
      <c r="GCU934" s="477"/>
      <c r="GCV934" s="477"/>
      <c r="GCW934" s="477"/>
      <c r="GCX934" s="477"/>
      <c r="GCY934" s="477"/>
      <c r="GCZ934" s="477"/>
      <c r="GDA934" s="477"/>
      <c r="GDB934" s="477"/>
      <c r="GDC934" s="477"/>
      <c r="GDD934" s="477"/>
      <c r="GDE934" s="477"/>
      <c r="GDF934" s="477"/>
      <c r="GDG934" s="477"/>
      <c r="GDH934" s="477"/>
      <c r="GDI934" s="477"/>
      <c r="GDJ934" s="477"/>
      <c r="GDK934" s="477"/>
      <c r="GDL934" s="477"/>
      <c r="GDM934" s="477"/>
      <c r="GDN934" s="477"/>
      <c r="GDO934" s="477"/>
      <c r="GDP934" s="477"/>
      <c r="GDQ934" s="477"/>
      <c r="GDR934" s="477"/>
      <c r="GDS934" s="477"/>
      <c r="GDT934" s="477"/>
      <c r="GDU934" s="477"/>
      <c r="GDV934" s="477"/>
      <c r="GDW934" s="477"/>
      <c r="GDX934" s="477"/>
      <c r="GDY934" s="477"/>
      <c r="GDZ934" s="477"/>
      <c r="GEA934" s="477"/>
      <c r="GEB934" s="477"/>
      <c r="GEC934" s="477"/>
      <c r="GED934" s="477"/>
      <c r="GEE934" s="477"/>
      <c r="GEF934" s="477"/>
      <c r="GEG934" s="477"/>
      <c r="GEH934" s="477"/>
      <c r="GEI934" s="477"/>
      <c r="GEJ934" s="477"/>
      <c r="GEK934" s="477"/>
      <c r="GEL934" s="477"/>
      <c r="GEM934" s="477"/>
      <c r="GEN934" s="477"/>
      <c r="GEO934" s="477"/>
      <c r="GEP934" s="477"/>
      <c r="GEQ934" s="477"/>
      <c r="GER934" s="477"/>
      <c r="GES934" s="477"/>
      <c r="GET934" s="477"/>
      <c r="GEU934" s="477"/>
      <c r="GEV934" s="477"/>
      <c r="GEW934" s="477"/>
      <c r="GEX934" s="477"/>
      <c r="GEY934" s="477"/>
      <c r="GEZ934" s="477"/>
      <c r="GFA934" s="477"/>
      <c r="GFB934" s="477"/>
      <c r="GFC934" s="477"/>
      <c r="GFD934" s="477"/>
      <c r="GFE934" s="477"/>
      <c r="GFF934" s="477"/>
      <c r="GFG934" s="477"/>
      <c r="GFH934" s="477"/>
      <c r="GFI934" s="477"/>
      <c r="GFJ934" s="477"/>
      <c r="GFK934" s="477"/>
      <c r="GFL934" s="477"/>
      <c r="GFM934" s="477"/>
      <c r="GFN934" s="477"/>
      <c r="GFO934" s="477"/>
      <c r="GFP934" s="477"/>
      <c r="GFQ934" s="477"/>
      <c r="GFR934" s="477"/>
      <c r="GFS934" s="477"/>
      <c r="GFT934" s="477"/>
      <c r="GFU934" s="477"/>
      <c r="GFV934" s="477"/>
      <c r="GFW934" s="477"/>
      <c r="GFX934" s="477"/>
      <c r="GFY934" s="477"/>
      <c r="GFZ934" s="477"/>
      <c r="GGA934" s="477"/>
      <c r="GGB934" s="477"/>
      <c r="GGC934" s="477"/>
      <c r="GGD934" s="477"/>
      <c r="GGE934" s="477"/>
      <c r="GGF934" s="477"/>
      <c r="GGG934" s="477"/>
      <c r="GGH934" s="477"/>
      <c r="GGI934" s="477"/>
      <c r="GGJ934" s="477"/>
      <c r="GGK934" s="477"/>
      <c r="GGL934" s="477"/>
      <c r="GGM934" s="477"/>
      <c r="GGN934" s="477"/>
      <c r="GGO934" s="477"/>
      <c r="GGP934" s="477"/>
      <c r="GGQ934" s="477"/>
      <c r="GGR934" s="477"/>
      <c r="GGS934" s="477"/>
      <c r="GGT934" s="477"/>
      <c r="GGU934" s="477"/>
      <c r="GGV934" s="477"/>
      <c r="GGW934" s="477"/>
      <c r="GGX934" s="477"/>
      <c r="GGY934" s="477"/>
      <c r="GGZ934" s="477"/>
      <c r="GHA934" s="477"/>
      <c r="GHB934" s="477"/>
      <c r="GHC934" s="477"/>
      <c r="GHD934" s="477"/>
      <c r="GHE934" s="477"/>
      <c r="GHF934" s="477"/>
      <c r="GHG934" s="477"/>
      <c r="GHH934" s="477"/>
      <c r="GHI934" s="477"/>
      <c r="GHJ934" s="477"/>
      <c r="GHK934" s="477"/>
      <c r="GHL934" s="477"/>
      <c r="GHM934" s="477"/>
      <c r="GHN934" s="477"/>
      <c r="GHO934" s="477"/>
      <c r="GHP934" s="477"/>
      <c r="GHQ934" s="477"/>
      <c r="GHR934" s="477"/>
      <c r="GHS934" s="477"/>
      <c r="GHT934" s="477"/>
      <c r="GHU934" s="477"/>
      <c r="GHV934" s="477"/>
      <c r="GHW934" s="477"/>
      <c r="GHX934" s="477"/>
      <c r="GHY934" s="477"/>
      <c r="GHZ934" s="477"/>
      <c r="GIA934" s="477"/>
      <c r="GIB934" s="477"/>
      <c r="GIC934" s="477"/>
      <c r="GID934" s="477"/>
      <c r="GIE934" s="477"/>
      <c r="GIF934" s="477"/>
      <c r="GIG934" s="477"/>
      <c r="GIH934" s="477"/>
      <c r="GII934" s="477"/>
      <c r="GIJ934" s="477"/>
      <c r="GIK934" s="477"/>
      <c r="GIL934" s="477"/>
      <c r="GIM934" s="477"/>
      <c r="GIN934" s="477"/>
      <c r="GIO934" s="477"/>
      <c r="GIP934" s="477"/>
      <c r="GIQ934" s="477"/>
      <c r="GIR934" s="477"/>
      <c r="GIS934" s="477"/>
      <c r="GIT934" s="477"/>
      <c r="GIU934" s="477"/>
      <c r="GIV934" s="477"/>
      <c r="GIW934" s="477"/>
      <c r="GIX934" s="477"/>
      <c r="GIY934" s="477"/>
      <c r="GIZ934" s="477"/>
      <c r="GJA934" s="477"/>
      <c r="GJB934" s="477"/>
      <c r="GJC934" s="477"/>
      <c r="GJD934" s="477"/>
      <c r="GJE934" s="477"/>
      <c r="GJF934" s="477"/>
      <c r="GJG934" s="477"/>
      <c r="GJH934" s="477"/>
      <c r="GJI934" s="477"/>
      <c r="GJJ934" s="477"/>
      <c r="GJK934" s="477"/>
      <c r="GJL934" s="477"/>
      <c r="GJM934" s="477"/>
      <c r="GJN934" s="477"/>
      <c r="GJO934" s="477"/>
      <c r="GJP934" s="477"/>
      <c r="GJQ934" s="477"/>
      <c r="GJR934" s="477"/>
      <c r="GJS934" s="477"/>
      <c r="GJT934" s="477"/>
      <c r="GJU934" s="477"/>
      <c r="GJV934" s="477"/>
      <c r="GJW934" s="477"/>
      <c r="GJX934" s="477"/>
      <c r="GJY934" s="477"/>
      <c r="GJZ934" s="477"/>
      <c r="GKA934" s="477"/>
      <c r="GKB934" s="477"/>
      <c r="GKC934" s="477"/>
      <c r="GKD934" s="477"/>
      <c r="GKE934" s="477"/>
      <c r="GKF934" s="477"/>
      <c r="GKG934" s="477"/>
      <c r="GKH934" s="477"/>
      <c r="GKI934" s="477"/>
      <c r="GKJ934" s="477"/>
      <c r="GKK934" s="477"/>
      <c r="GKL934" s="477"/>
      <c r="GKM934" s="477"/>
      <c r="GKN934" s="477"/>
      <c r="GKO934" s="477"/>
      <c r="GKP934" s="477"/>
      <c r="GKQ934" s="477"/>
      <c r="GKR934" s="477"/>
      <c r="GKS934" s="477"/>
      <c r="GKT934" s="477"/>
      <c r="GKU934" s="477"/>
      <c r="GKV934" s="477"/>
      <c r="GKW934" s="477"/>
      <c r="GKX934" s="477"/>
      <c r="GKY934" s="477"/>
      <c r="GKZ934" s="477"/>
      <c r="GLA934" s="477"/>
      <c r="GLB934" s="477"/>
      <c r="GLC934" s="477"/>
      <c r="GLD934" s="477"/>
      <c r="GLE934" s="477"/>
      <c r="GLF934" s="477"/>
      <c r="GLG934" s="477"/>
      <c r="GLH934" s="477"/>
      <c r="GLI934" s="477"/>
      <c r="GLJ934" s="477"/>
      <c r="GLK934" s="477"/>
      <c r="GLL934" s="477"/>
      <c r="GLM934" s="477"/>
      <c r="GLN934" s="477"/>
      <c r="GLO934" s="477"/>
      <c r="GLP934" s="477"/>
      <c r="GLQ934" s="477"/>
      <c r="GLR934" s="477"/>
      <c r="GLS934" s="477"/>
      <c r="GLT934" s="477"/>
      <c r="GLU934" s="477"/>
      <c r="GLV934" s="477"/>
      <c r="GLW934" s="477"/>
      <c r="GLX934" s="477"/>
      <c r="GLY934" s="477"/>
      <c r="GLZ934" s="477"/>
      <c r="GMA934" s="477"/>
      <c r="GMB934" s="477"/>
      <c r="GMC934" s="477"/>
      <c r="GMD934" s="477"/>
      <c r="GME934" s="477"/>
      <c r="GMF934" s="477"/>
      <c r="GMG934" s="477"/>
      <c r="GMH934" s="477"/>
      <c r="GMI934" s="477"/>
      <c r="GMJ934" s="477"/>
      <c r="GMK934" s="477"/>
      <c r="GML934" s="477"/>
      <c r="GMM934" s="477"/>
      <c r="GMN934" s="477"/>
      <c r="GMO934" s="477"/>
      <c r="GMP934" s="477"/>
      <c r="GMQ934" s="477"/>
      <c r="GMR934" s="477"/>
      <c r="GMS934" s="477"/>
      <c r="GMT934" s="477"/>
      <c r="GMU934" s="477"/>
      <c r="GMV934" s="477"/>
      <c r="GMW934" s="477"/>
      <c r="GMX934" s="477"/>
      <c r="GMY934" s="477"/>
      <c r="GMZ934" s="477"/>
      <c r="GNA934" s="477"/>
      <c r="GNB934" s="477"/>
      <c r="GNC934" s="477"/>
      <c r="GND934" s="477"/>
      <c r="GNE934" s="477"/>
      <c r="GNF934" s="477"/>
      <c r="GNG934" s="477"/>
      <c r="GNH934" s="477"/>
      <c r="GNI934" s="477"/>
      <c r="GNJ934" s="477"/>
      <c r="GNK934" s="477"/>
      <c r="GNL934" s="477"/>
      <c r="GNM934" s="477"/>
      <c r="GNN934" s="477"/>
      <c r="GNO934" s="477"/>
      <c r="GNP934" s="477"/>
      <c r="GNQ934" s="477"/>
      <c r="GNR934" s="477"/>
      <c r="GNS934" s="477"/>
      <c r="GNT934" s="477"/>
      <c r="GNU934" s="477"/>
      <c r="GNV934" s="477"/>
      <c r="GNW934" s="477"/>
      <c r="GNX934" s="477"/>
      <c r="GNY934" s="477"/>
      <c r="GNZ934" s="477"/>
      <c r="GOA934" s="477"/>
      <c r="GOB934" s="477"/>
      <c r="GOC934" s="477"/>
      <c r="GOD934" s="477"/>
      <c r="GOE934" s="477"/>
      <c r="GOF934" s="477"/>
      <c r="GOG934" s="477"/>
      <c r="GOH934" s="477"/>
      <c r="GOI934" s="477"/>
      <c r="GOJ934" s="477"/>
      <c r="GOK934" s="477"/>
      <c r="GOL934" s="477"/>
      <c r="GOM934" s="477"/>
      <c r="GON934" s="477"/>
      <c r="GOO934" s="477"/>
      <c r="GOP934" s="477"/>
      <c r="GOQ934" s="477"/>
      <c r="GOR934" s="477"/>
      <c r="GOS934" s="477"/>
      <c r="GOT934" s="477"/>
      <c r="GOU934" s="477"/>
      <c r="GOV934" s="477"/>
      <c r="GOW934" s="477"/>
      <c r="GOX934" s="477"/>
      <c r="GOY934" s="477"/>
      <c r="GOZ934" s="477"/>
      <c r="GPA934" s="477"/>
      <c r="GPB934" s="477"/>
      <c r="GPC934" s="477"/>
      <c r="GPD934" s="477"/>
      <c r="GPE934" s="477"/>
      <c r="GPF934" s="477"/>
      <c r="GPG934" s="477"/>
      <c r="GPH934" s="477"/>
      <c r="GPI934" s="477"/>
      <c r="GPJ934" s="477"/>
      <c r="GPK934" s="477"/>
      <c r="GPL934" s="477"/>
      <c r="GPM934" s="477"/>
      <c r="GPN934" s="477"/>
      <c r="GPO934" s="477"/>
      <c r="GPP934" s="477"/>
      <c r="GPQ934" s="477"/>
      <c r="GPR934" s="477"/>
      <c r="GPS934" s="477"/>
      <c r="GPT934" s="477"/>
      <c r="GPU934" s="477"/>
      <c r="GPV934" s="477"/>
      <c r="GPW934" s="477"/>
      <c r="GPX934" s="477"/>
      <c r="GPY934" s="477"/>
      <c r="GPZ934" s="477"/>
      <c r="GQA934" s="477"/>
      <c r="GQB934" s="477"/>
      <c r="GQC934" s="477"/>
      <c r="GQD934" s="477"/>
      <c r="GQE934" s="477"/>
      <c r="GQF934" s="477"/>
      <c r="GQG934" s="477"/>
      <c r="GQH934" s="477"/>
      <c r="GQI934" s="477"/>
      <c r="GQJ934" s="477"/>
      <c r="GQK934" s="477"/>
      <c r="GQL934" s="477"/>
      <c r="GQM934" s="477"/>
      <c r="GQN934" s="477"/>
      <c r="GQO934" s="477"/>
      <c r="GQP934" s="477"/>
      <c r="GQQ934" s="477"/>
      <c r="GQR934" s="477"/>
      <c r="GQS934" s="477"/>
      <c r="GQT934" s="477"/>
      <c r="GQU934" s="477"/>
      <c r="GQV934" s="477"/>
      <c r="GQW934" s="477"/>
      <c r="GQX934" s="477"/>
      <c r="GQY934" s="477"/>
      <c r="GQZ934" s="477"/>
      <c r="GRA934" s="477"/>
      <c r="GRB934" s="477"/>
      <c r="GRC934" s="477"/>
      <c r="GRD934" s="477"/>
      <c r="GRE934" s="477"/>
      <c r="GRF934" s="477"/>
      <c r="GRG934" s="477"/>
      <c r="GRH934" s="477"/>
      <c r="GRI934" s="477"/>
      <c r="GRJ934" s="477"/>
      <c r="GRK934" s="477"/>
      <c r="GRL934" s="477"/>
      <c r="GRM934" s="477"/>
      <c r="GRN934" s="477"/>
      <c r="GRO934" s="477"/>
      <c r="GRP934" s="477"/>
      <c r="GRQ934" s="477"/>
      <c r="GRR934" s="477"/>
      <c r="GRS934" s="477"/>
      <c r="GRT934" s="477"/>
      <c r="GRU934" s="477"/>
      <c r="GRV934" s="477"/>
      <c r="GRW934" s="477"/>
      <c r="GRX934" s="477"/>
      <c r="GRY934" s="477"/>
      <c r="GRZ934" s="477"/>
      <c r="GSA934" s="477"/>
      <c r="GSB934" s="477"/>
      <c r="GSC934" s="477"/>
      <c r="GSD934" s="477"/>
      <c r="GSE934" s="477"/>
      <c r="GSF934" s="477"/>
      <c r="GSG934" s="477"/>
      <c r="GSH934" s="477"/>
      <c r="GSI934" s="477"/>
      <c r="GSJ934" s="477"/>
      <c r="GSK934" s="477"/>
      <c r="GSL934" s="477"/>
      <c r="GSM934" s="477"/>
      <c r="GSN934" s="477"/>
      <c r="GSO934" s="477"/>
      <c r="GSP934" s="477"/>
      <c r="GSQ934" s="477"/>
      <c r="GSR934" s="477"/>
      <c r="GSS934" s="477"/>
      <c r="GST934" s="477"/>
      <c r="GSU934" s="477"/>
      <c r="GSV934" s="477"/>
      <c r="GSW934" s="477"/>
      <c r="GSX934" s="477"/>
      <c r="GSY934" s="477"/>
      <c r="GSZ934" s="477"/>
      <c r="GTA934" s="477"/>
      <c r="GTB934" s="477"/>
      <c r="GTC934" s="477"/>
      <c r="GTD934" s="477"/>
      <c r="GTE934" s="477"/>
      <c r="GTF934" s="477"/>
      <c r="GTG934" s="477"/>
      <c r="GTH934" s="477"/>
      <c r="GTI934" s="477"/>
      <c r="GTJ934" s="477"/>
      <c r="GTK934" s="477"/>
      <c r="GTL934" s="477"/>
      <c r="GTM934" s="477"/>
      <c r="GTN934" s="477"/>
      <c r="GTO934" s="477"/>
      <c r="GTP934" s="477"/>
      <c r="GTQ934" s="477"/>
      <c r="GTR934" s="477"/>
      <c r="GTS934" s="477"/>
      <c r="GTT934" s="477"/>
      <c r="GTU934" s="477"/>
      <c r="GTV934" s="477"/>
      <c r="GTW934" s="477"/>
      <c r="GTX934" s="477"/>
      <c r="GTY934" s="477"/>
      <c r="GTZ934" s="477"/>
      <c r="GUA934" s="477"/>
      <c r="GUB934" s="477"/>
      <c r="GUC934" s="477"/>
      <c r="GUD934" s="477"/>
      <c r="GUE934" s="477"/>
      <c r="GUF934" s="477"/>
      <c r="GUG934" s="477"/>
      <c r="GUH934" s="477"/>
      <c r="GUI934" s="477"/>
      <c r="GUJ934" s="477"/>
      <c r="GUK934" s="477"/>
      <c r="GUL934" s="477"/>
      <c r="GUM934" s="477"/>
      <c r="GUN934" s="477"/>
      <c r="GUO934" s="477"/>
      <c r="GUP934" s="477"/>
      <c r="GUQ934" s="477"/>
      <c r="GUR934" s="477"/>
      <c r="GUS934" s="477"/>
      <c r="GUT934" s="477"/>
      <c r="GUU934" s="477"/>
      <c r="GUV934" s="477"/>
      <c r="GUW934" s="477"/>
      <c r="GUX934" s="477"/>
      <c r="GUY934" s="477"/>
      <c r="GUZ934" s="477"/>
      <c r="GVA934" s="477"/>
      <c r="GVB934" s="477"/>
      <c r="GVC934" s="477"/>
      <c r="GVD934" s="477"/>
      <c r="GVE934" s="477"/>
      <c r="GVF934" s="477"/>
      <c r="GVG934" s="477"/>
      <c r="GVH934" s="477"/>
      <c r="GVI934" s="477"/>
      <c r="GVJ934" s="477"/>
      <c r="GVK934" s="477"/>
      <c r="GVL934" s="477"/>
      <c r="GVM934" s="477"/>
      <c r="GVN934" s="477"/>
      <c r="GVO934" s="477"/>
      <c r="GVP934" s="477"/>
      <c r="GVQ934" s="477"/>
      <c r="GVR934" s="477"/>
      <c r="GVS934" s="477"/>
      <c r="GVT934" s="477"/>
      <c r="GVU934" s="477"/>
      <c r="GVV934" s="477"/>
      <c r="GVW934" s="477"/>
      <c r="GVX934" s="477"/>
      <c r="GVY934" s="477"/>
      <c r="GVZ934" s="477"/>
      <c r="GWA934" s="477"/>
      <c r="GWB934" s="477"/>
      <c r="GWC934" s="477"/>
      <c r="GWD934" s="477"/>
      <c r="GWE934" s="477"/>
      <c r="GWF934" s="477"/>
      <c r="GWG934" s="477"/>
      <c r="GWH934" s="477"/>
      <c r="GWI934" s="477"/>
      <c r="GWJ934" s="477"/>
      <c r="GWK934" s="477"/>
      <c r="GWL934" s="477"/>
      <c r="GWM934" s="477"/>
      <c r="GWN934" s="477"/>
      <c r="GWO934" s="477"/>
      <c r="GWP934" s="477"/>
      <c r="GWQ934" s="477"/>
      <c r="GWR934" s="477"/>
      <c r="GWS934" s="477"/>
      <c r="GWT934" s="477"/>
      <c r="GWU934" s="477"/>
      <c r="GWV934" s="477"/>
      <c r="GWW934" s="477"/>
      <c r="GWX934" s="477"/>
      <c r="GWY934" s="477"/>
      <c r="GWZ934" s="477"/>
      <c r="GXA934" s="477"/>
      <c r="GXB934" s="477"/>
      <c r="GXC934" s="477"/>
      <c r="GXD934" s="477"/>
      <c r="GXE934" s="477"/>
      <c r="GXF934" s="477"/>
      <c r="GXG934" s="477"/>
      <c r="GXH934" s="477"/>
      <c r="GXI934" s="477"/>
      <c r="GXJ934" s="477"/>
      <c r="GXK934" s="477"/>
      <c r="GXL934" s="477"/>
      <c r="GXM934" s="477"/>
      <c r="GXN934" s="477"/>
      <c r="GXO934" s="477"/>
      <c r="GXP934" s="477"/>
      <c r="GXQ934" s="477"/>
      <c r="GXR934" s="477"/>
      <c r="GXS934" s="477"/>
      <c r="GXT934" s="477"/>
      <c r="GXU934" s="477"/>
      <c r="GXV934" s="477"/>
      <c r="GXW934" s="477"/>
      <c r="GXX934" s="477"/>
      <c r="GXY934" s="477"/>
      <c r="GXZ934" s="477"/>
      <c r="GYA934" s="477"/>
      <c r="GYB934" s="477"/>
      <c r="GYC934" s="477"/>
      <c r="GYD934" s="477"/>
      <c r="GYE934" s="477"/>
      <c r="GYF934" s="477"/>
      <c r="GYG934" s="477"/>
      <c r="GYH934" s="477"/>
      <c r="GYI934" s="477"/>
      <c r="GYJ934" s="477"/>
      <c r="GYK934" s="477"/>
      <c r="GYL934" s="477"/>
      <c r="GYM934" s="477"/>
      <c r="GYN934" s="477"/>
      <c r="GYO934" s="477"/>
      <c r="GYP934" s="477"/>
      <c r="GYQ934" s="477"/>
      <c r="GYR934" s="477"/>
      <c r="GYS934" s="477"/>
      <c r="GYT934" s="477"/>
      <c r="GYU934" s="477"/>
      <c r="GYV934" s="477"/>
      <c r="GYW934" s="477"/>
      <c r="GYX934" s="477"/>
      <c r="GYY934" s="477"/>
      <c r="GYZ934" s="477"/>
      <c r="GZA934" s="477"/>
      <c r="GZB934" s="477"/>
      <c r="GZC934" s="477"/>
      <c r="GZD934" s="477"/>
      <c r="GZE934" s="477"/>
      <c r="GZF934" s="477"/>
      <c r="GZG934" s="477"/>
      <c r="GZH934" s="477"/>
      <c r="GZI934" s="477"/>
      <c r="GZJ934" s="477"/>
      <c r="GZK934" s="477"/>
      <c r="GZL934" s="477"/>
      <c r="GZM934" s="477"/>
      <c r="GZN934" s="477"/>
      <c r="GZO934" s="477"/>
      <c r="GZP934" s="477"/>
      <c r="GZQ934" s="477"/>
      <c r="GZR934" s="477"/>
      <c r="GZS934" s="477"/>
      <c r="GZT934" s="477"/>
      <c r="GZU934" s="477"/>
      <c r="GZV934" s="477"/>
      <c r="GZW934" s="477"/>
      <c r="GZX934" s="477"/>
      <c r="GZY934" s="477"/>
      <c r="GZZ934" s="477"/>
      <c r="HAA934" s="477"/>
      <c r="HAB934" s="477"/>
      <c r="HAC934" s="477"/>
      <c r="HAD934" s="477"/>
      <c r="HAE934" s="477"/>
      <c r="HAF934" s="477"/>
      <c r="HAG934" s="477"/>
      <c r="HAH934" s="477"/>
      <c r="HAI934" s="477"/>
      <c r="HAJ934" s="477"/>
      <c r="HAK934" s="477"/>
      <c r="HAL934" s="477"/>
      <c r="HAM934" s="477"/>
      <c r="HAN934" s="477"/>
      <c r="HAO934" s="477"/>
      <c r="HAP934" s="477"/>
      <c r="HAQ934" s="477"/>
      <c r="HAR934" s="477"/>
      <c r="HAS934" s="477"/>
      <c r="HAT934" s="477"/>
      <c r="HAU934" s="477"/>
      <c r="HAV934" s="477"/>
      <c r="HAW934" s="477"/>
      <c r="HAX934" s="477"/>
      <c r="HAY934" s="477"/>
      <c r="HAZ934" s="477"/>
      <c r="HBA934" s="477"/>
      <c r="HBB934" s="477"/>
      <c r="HBC934" s="477"/>
      <c r="HBD934" s="477"/>
      <c r="HBE934" s="477"/>
      <c r="HBF934" s="477"/>
      <c r="HBG934" s="477"/>
      <c r="HBH934" s="477"/>
      <c r="HBI934" s="477"/>
      <c r="HBJ934" s="477"/>
      <c r="HBK934" s="477"/>
      <c r="HBL934" s="477"/>
      <c r="HBM934" s="477"/>
      <c r="HBN934" s="477"/>
      <c r="HBO934" s="477"/>
      <c r="HBP934" s="477"/>
      <c r="HBQ934" s="477"/>
      <c r="HBR934" s="477"/>
      <c r="HBS934" s="477"/>
      <c r="HBT934" s="477"/>
      <c r="HBU934" s="477"/>
      <c r="HBV934" s="477"/>
      <c r="HBW934" s="477"/>
      <c r="HBX934" s="477"/>
      <c r="HBY934" s="477"/>
      <c r="HBZ934" s="477"/>
      <c r="HCA934" s="477"/>
      <c r="HCB934" s="477"/>
      <c r="HCC934" s="477"/>
      <c r="HCD934" s="477"/>
      <c r="HCE934" s="477"/>
      <c r="HCF934" s="477"/>
      <c r="HCG934" s="477"/>
      <c r="HCH934" s="477"/>
      <c r="HCI934" s="477"/>
      <c r="HCJ934" s="477"/>
      <c r="HCK934" s="477"/>
      <c r="HCL934" s="477"/>
      <c r="HCM934" s="477"/>
      <c r="HCN934" s="477"/>
      <c r="HCO934" s="477"/>
      <c r="HCP934" s="477"/>
      <c r="HCQ934" s="477"/>
      <c r="HCR934" s="477"/>
      <c r="HCS934" s="477"/>
      <c r="HCT934" s="477"/>
      <c r="HCU934" s="477"/>
      <c r="HCV934" s="477"/>
      <c r="HCW934" s="477"/>
      <c r="HCX934" s="477"/>
      <c r="HCY934" s="477"/>
      <c r="HCZ934" s="477"/>
      <c r="HDA934" s="477"/>
      <c r="HDB934" s="477"/>
      <c r="HDC934" s="477"/>
      <c r="HDD934" s="477"/>
      <c r="HDE934" s="477"/>
      <c r="HDF934" s="477"/>
      <c r="HDG934" s="477"/>
      <c r="HDH934" s="477"/>
      <c r="HDI934" s="477"/>
      <c r="HDJ934" s="477"/>
      <c r="HDK934" s="477"/>
      <c r="HDL934" s="477"/>
      <c r="HDM934" s="477"/>
      <c r="HDN934" s="477"/>
      <c r="HDO934" s="477"/>
      <c r="HDP934" s="477"/>
      <c r="HDQ934" s="477"/>
      <c r="HDR934" s="477"/>
      <c r="HDS934" s="477"/>
      <c r="HDT934" s="477"/>
      <c r="HDU934" s="477"/>
      <c r="HDV934" s="477"/>
      <c r="HDW934" s="477"/>
      <c r="HDX934" s="477"/>
      <c r="HDY934" s="477"/>
      <c r="HDZ934" s="477"/>
      <c r="HEA934" s="477"/>
      <c r="HEB934" s="477"/>
      <c r="HEC934" s="477"/>
      <c r="HED934" s="477"/>
      <c r="HEE934" s="477"/>
      <c r="HEF934" s="477"/>
      <c r="HEG934" s="477"/>
      <c r="HEH934" s="477"/>
      <c r="HEI934" s="477"/>
      <c r="HEJ934" s="477"/>
      <c r="HEK934" s="477"/>
      <c r="HEL934" s="477"/>
      <c r="HEM934" s="477"/>
      <c r="HEN934" s="477"/>
      <c r="HEO934" s="477"/>
      <c r="HEP934" s="477"/>
      <c r="HEQ934" s="477"/>
      <c r="HER934" s="477"/>
      <c r="HES934" s="477"/>
      <c r="HET934" s="477"/>
      <c r="HEU934" s="477"/>
      <c r="HEV934" s="477"/>
      <c r="HEW934" s="477"/>
      <c r="HEX934" s="477"/>
      <c r="HEY934" s="477"/>
      <c r="HEZ934" s="477"/>
      <c r="HFA934" s="477"/>
      <c r="HFB934" s="477"/>
      <c r="HFC934" s="477"/>
      <c r="HFD934" s="477"/>
      <c r="HFE934" s="477"/>
      <c r="HFF934" s="477"/>
      <c r="HFG934" s="477"/>
      <c r="HFH934" s="477"/>
      <c r="HFI934" s="477"/>
      <c r="HFJ934" s="477"/>
      <c r="HFK934" s="477"/>
      <c r="HFL934" s="477"/>
      <c r="HFM934" s="477"/>
      <c r="HFN934" s="477"/>
      <c r="HFO934" s="477"/>
      <c r="HFP934" s="477"/>
      <c r="HFQ934" s="477"/>
      <c r="HFR934" s="477"/>
      <c r="HFS934" s="477"/>
      <c r="HFT934" s="477"/>
      <c r="HFU934" s="477"/>
      <c r="HFV934" s="477"/>
      <c r="HFW934" s="477"/>
      <c r="HFX934" s="477"/>
      <c r="HFY934" s="477"/>
      <c r="HFZ934" s="477"/>
      <c r="HGA934" s="477"/>
      <c r="HGB934" s="477"/>
      <c r="HGC934" s="477"/>
      <c r="HGD934" s="477"/>
      <c r="HGE934" s="477"/>
      <c r="HGF934" s="477"/>
      <c r="HGG934" s="477"/>
      <c r="HGH934" s="477"/>
      <c r="HGI934" s="477"/>
      <c r="HGJ934" s="477"/>
      <c r="HGK934" s="477"/>
      <c r="HGL934" s="477"/>
      <c r="HGM934" s="477"/>
      <c r="HGN934" s="477"/>
      <c r="HGO934" s="477"/>
      <c r="HGP934" s="477"/>
      <c r="HGQ934" s="477"/>
      <c r="HGR934" s="477"/>
      <c r="HGS934" s="477"/>
      <c r="HGT934" s="477"/>
      <c r="HGU934" s="477"/>
      <c r="HGV934" s="477"/>
      <c r="HGW934" s="477"/>
      <c r="HGX934" s="477"/>
      <c r="HGY934" s="477"/>
      <c r="HGZ934" s="477"/>
      <c r="HHA934" s="477"/>
      <c r="HHB934" s="477"/>
      <c r="HHC934" s="477"/>
      <c r="HHD934" s="477"/>
      <c r="HHE934" s="477"/>
      <c r="HHF934" s="477"/>
      <c r="HHG934" s="477"/>
      <c r="HHH934" s="477"/>
      <c r="HHI934" s="477"/>
      <c r="HHJ934" s="477"/>
      <c r="HHK934" s="477"/>
      <c r="HHL934" s="477"/>
      <c r="HHM934" s="477"/>
      <c r="HHN934" s="477"/>
      <c r="HHO934" s="477"/>
      <c r="HHP934" s="477"/>
      <c r="HHQ934" s="477"/>
      <c r="HHR934" s="477"/>
      <c r="HHS934" s="477"/>
      <c r="HHT934" s="477"/>
      <c r="HHU934" s="477"/>
      <c r="HHV934" s="477"/>
      <c r="HHW934" s="477"/>
      <c r="HHX934" s="477"/>
      <c r="HHY934" s="477"/>
      <c r="HHZ934" s="477"/>
      <c r="HIA934" s="477"/>
      <c r="HIB934" s="477"/>
      <c r="HIC934" s="477"/>
      <c r="HID934" s="477"/>
      <c r="HIE934" s="477"/>
      <c r="HIF934" s="477"/>
      <c r="HIG934" s="477"/>
      <c r="HIH934" s="477"/>
      <c r="HII934" s="477"/>
      <c r="HIJ934" s="477"/>
      <c r="HIK934" s="477"/>
      <c r="HIL934" s="477"/>
      <c r="HIM934" s="477"/>
      <c r="HIN934" s="477"/>
      <c r="HIO934" s="477"/>
      <c r="HIP934" s="477"/>
      <c r="HIQ934" s="477"/>
      <c r="HIR934" s="477"/>
      <c r="HIS934" s="477"/>
      <c r="HIT934" s="477"/>
      <c r="HIU934" s="477"/>
      <c r="HIV934" s="477"/>
      <c r="HIW934" s="477"/>
      <c r="HIX934" s="477"/>
      <c r="HIY934" s="477"/>
      <c r="HIZ934" s="477"/>
      <c r="HJA934" s="477"/>
      <c r="HJB934" s="477"/>
      <c r="HJC934" s="477"/>
      <c r="HJD934" s="477"/>
      <c r="HJE934" s="477"/>
      <c r="HJF934" s="477"/>
      <c r="HJG934" s="477"/>
      <c r="HJH934" s="477"/>
      <c r="HJI934" s="477"/>
      <c r="HJJ934" s="477"/>
      <c r="HJK934" s="477"/>
      <c r="HJL934" s="477"/>
      <c r="HJM934" s="477"/>
      <c r="HJN934" s="477"/>
      <c r="HJO934" s="477"/>
      <c r="HJP934" s="477"/>
      <c r="HJQ934" s="477"/>
      <c r="HJR934" s="477"/>
      <c r="HJS934" s="477"/>
      <c r="HJT934" s="477"/>
      <c r="HJU934" s="477"/>
      <c r="HJV934" s="477"/>
      <c r="HJW934" s="477"/>
      <c r="HJX934" s="477"/>
      <c r="HJY934" s="477"/>
      <c r="HJZ934" s="477"/>
      <c r="HKA934" s="477"/>
      <c r="HKB934" s="477"/>
      <c r="HKC934" s="477"/>
      <c r="HKD934" s="477"/>
      <c r="HKE934" s="477"/>
      <c r="HKF934" s="477"/>
      <c r="HKG934" s="477"/>
      <c r="HKH934" s="477"/>
      <c r="HKI934" s="477"/>
      <c r="HKJ934" s="477"/>
      <c r="HKK934" s="477"/>
      <c r="HKL934" s="477"/>
      <c r="HKM934" s="477"/>
      <c r="HKN934" s="477"/>
      <c r="HKO934" s="477"/>
      <c r="HKP934" s="477"/>
      <c r="HKQ934" s="477"/>
      <c r="HKR934" s="477"/>
      <c r="HKS934" s="477"/>
      <c r="HKT934" s="477"/>
      <c r="HKU934" s="477"/>
      <c r="HKV934" s="477"/>
      <c r="HKW934" s="477"/>
      <c r="HKX934" s="477"/>
      <c r="HKY934" s="477"/>
      <c r="HKZ934" s="477"/>
      <c r="HLA934" s="477"/>
      <c r="HLB934" s="477"/>
      <c r="HLC934" s="477"/>
      <c r="HLD934" s="477"/>
      <c r="HLE934" s="477"/>
      <c r="HLF934" s="477"/>
      <c r="HLG934" s="477"/>
      <c r="HLH934" s="477"/>
      <c r="HLI934" s="477"/>
      <c r="HLJ934" s="477"/>
      <c r="HLK934" s="477"/>
      <c r="HLL934" s="477"/>
      <c r="HLM934" s="477"/>
      <c r="HLN934" s="477"/>
      <c r="HLO934" s="477"/>
      <c r="HLP934" s="477"/>
      <c r="HLQ934" s="477"/>
      <c r="HLR934" s="477"/>
      <c r="HLS934" s="477"/>
      <c r="HLT934" s="477"/>
      <c r="HLU934" s="477"/>
      <c r="HLV934" s="477"/>
      <c r="HLW934" s="477"/>
      <c r="HLX934" s="477"/>
      <c r="HLY934" s="477"/>
      <c r="HLZ934" s="477"/>
      <c r="HMA934" s="477"/>
      <c r="HMB934" s="477"/>
      <c r="HMC934" s="477"/>
      <c r="HMD934" s="477"/>
      <c r="HME934" s="477"/>
      <c r="HMF934" s="477"/>
      <c r="HMG934" s="477"/>
      <c r="HMH934" s="477"/>
      <c r="HMI934" s="477"/>
      <c r="HMJ934" s="477"/>
      <c r="HMK934" s="477"/>
      <c r="HML934" s="477"/>
      <c r="HMM934" s="477"/>
      <c r="HMN934" s="477"/>
      <c r="HMO934" s="477"/>
      <c r="HMP934" s="477"/>
      <c r="HMQ934" s="477"/>
      <c r="HMR934" s="477"/>
      <c r="HMS934" s="477"/>
      <c r="HMT934" s="477"/>
      <c r="HMU934" s="477"/>
      <c r="HMV934" s="477"/>
      <c r="HMW934" s="477"/>
      <c r="HMX934" s="477"/>
      <c r="HMY934" s="477"/>
      <c r="HMZ934" s="477"/>
      <c r="HNA934" s="477"/>
      <c r="HNB934" s="477"/>
      <c r="HNC934" s="477"/>
      <c r="HND934" s="477"/>
      <c r="HNE934" s="477"/>
      <c r="HNF934" s="477"/>
      <c r="HNG934" s="477"/>
      <c r="HNH934" s="477"/>
      <c r="HNI934" s="477"/>
      <c r="HNJ934" s="477"/>
      <c r="HNK934" s="477"/>
      <c r="HNL934" s="477"/>
      <c r="HNM934" s="477"/>
      <c r="HNN934" s="477"/>
      <c r="HNO934" s="477"/>
      <c r="HNP934" s="477"/>
      <c r="HNQ934" s="477"/>
      <c r="HNR934" s="477"/>
      <c r="HNS934" s="477"/>
      <c r="HNT934" s="477"/>
      <c r="HNU934" s="477"/>
      <c r="HNV934" s="477"/>
      <c r="HNW934" s="477"/>
      <c r="HNX934" s="477"/>
      <c r="HNY934" s="477"/>
      <c r="HNZ934" s="477"/>
      <c r="HOA934" s="477"/>
      <c r="HOB934" s="477"/>
      <c r="HOC934" s="477"/>
      <c r="HOD934" s="477"/>
      <c r="HOE934" s="477"/>
      <c r="HOF934" s="477"/>
      <c r="HOG934" s="477"/>
      <c r="HOH934" s="477"/>
      <c r="HOI934" s="477"/>
      <c r="HOJ934" s="477"/>
      <c r="HOK934" s="477"/>
      <c r="HOL934" s="477"/>
      <c r="HOM934" s="477"/>
      <c r="HON934" s="477"/>
      <c r="HOO934" s="477"/>
      <c r="HOP934" s="477"/>
      <c r="HOQ934" s="477"/>
      <c r="HOR934" s="477"/>
      <c r="HOS934" s="477"/>
      <c r="HOT934" s="477"/>
      <c r="HOU934" s="477"/>
      <c r="HOV934" s="477"/>
      <c r="HOW934" s="477"/>
      <c r="HOX934" s="477"/>
      <c r="HOY934" s="477"/>
      <c r="HOZ934" s="477"/>
      <c r="HPA934" s="477"/>
      <c r="HPB934" s="477"/>
      <c r="HPC934" s="477"/>
      <c r="HPD934" s="477"/>
      <c r="HPE934" s="477"/>
      <c r="HPF934" s="477"/>
      <c r="HPG934" s="477"/>
      <c r="HPH934" s="477"/>
      <c r="HPI934" s="477"/>
      <c r="HPJ934" s="477"/>
      <c r="HPK934" s="477"/>
      <c r="HPL934" s="477"/>
      <c r="HPM934" s="477"/>
      <c r="HPN934" s="477"/>
      <c r="HPO934" s="477"/>
      <c r="HPP934" s="477"/>
      <c r="HPQ934" s="477"/>
      <c r="HPR934" s="477"/>
      <c r="HPS934" s="477"/>
      <c r="HPT934" s="477"/>
      <c r="HPU934" s="477"/>
      <c r="HPV934" s="477"/>
      <c r="HPW934" s="477"/>
      <c r="HPX934" s="477"/>
      <c r="HPY934" s="477"/>
      <c r="HPZ934" s="477"/>
      <c r="HQA934" s="477"/>
      <c r="HQB934" s="477"/>
      <c r="HQC934" s="477"/>
      <c r="HQD934" s="477"/>
      <c r="HQE934" s="477"/>
      <c r="HQF934" s="477"/>
      <c r="HQG934" s="477"/>
      <c r="HQH934" s="477"/>
      <c r="HQI934" s="477"/>
      <c r="HQJ934" s="477"/>
      <c r="HQK934" s="477"/>
      <c r="HQL934" s="477"/>
      <c r="HQM934" s="477"/>
      <c r="HQN934" s="477"/>
      <c r="HQO934" s="477"/>
      <c r="HQP934" s="477"/>
      <c r="HQQ934" s="477"/>
      <c r="HQR934" s="477"/>
      <c r="HQS934" s="477"/>
      <c r="HQT934" s="477"/>
      <c r="HQU934" s="477"/>
      <c r="HQV934" s="477"/>
      <c r="HQW934" s="477"/>
      <c r="HQX934" s="477"/>
      <c r="HQY934" s="477"/>
      <c r="HQZ934" s="477"/>
      <c r="HRA934" s="477"/>
      <c r="HRB934" s="477"/>
      <c r="HRC934" s="477"/>
      <c r="HRD934" s="477"/>
      <c r="HRE934" s="477"/>
      <c r="HRF934" s="477"/>
      <c r="HRG934" s="477"/>
      <c r="HRH934" s="477"/>
      <c r="HRI934" s="477"/>
      <c r="HRJ934" s="477"/>
      <c r="HRK934" s="477"/>
      <c r="HRL934" s="477"/>
      <c r="HRM934" s="477"/>
      <c r="HRN934" s="477"/>
      <c r="HRO934" s="477"/>
      <c r="HRP934" s="477"/>
      <c r="HRQ934" s="477"/>
      <c r="HRR934" s="477"/>
      <c r="HRS934" s="477"/>
      <c r="HRT934" s="477"/>
      <c r="HRU934" s="477"/>
      <c r="HRV934" s="477"/>
      <c r="HRW934" s="477"/>
      <c r="HRX934" s="477"/>
      <c r="HRY934" s="477"/>
      <c r="HRZ934" s="477"/>
      <c r="HSA934" s="477"/>
      <c r="HSB934" s="477"/>
      <c r="HSC934" s="477"/>
      <c r="HSD934" s="477"/>
      <c r="HSE934" s="477"/>
      <c r="HSF934" s="477"/>
      <c r="HSG934" s="477"/>
      <c r="HSH934" s="477"/>
      <c r="HSI934" s="477"/>
      <c r="HSJ934" s="477"/>
      <c r="HSK934" s="477"/>
      <c r="HSL934" s="477"/>
      <c r="HSM934" s="477"/>
      <c r="HSN934" s="477"/>
      <c r="HSO934" s="477"/>
      <c r="HSP934" s="477"/>
      <c r="HSQ934" s="477"/>
      <c r="HSR934" s="477"/>
      <c r="HSS934" s="477"/>
      <c r="HST934" s="477"/>
      <c r="HSU934" s="477"/>
      <c r="HSV934" s="477"/>
      <c r="HSW934" s="477"/>
      <c r="HSX934" s="477"/>
      <c r="HSY934" s="477"/>
      <c r="HSZ934" s="477"/>
      <c r="HTA934" s="477"/>
      <c r="HTB934" s="477"/>
      <c r="HTC934" s="477"/>
      <c r="HTD934" s="477"/>
      <c r="HTE934" s="477"/>
      <c r="HTF934" s="477"/>
      <c r="HTG934" s="477"/>
      <c r="HTH934" s="477"/>
      <c r="HTI934" s="477"/>
      <c r="HTJ934" s="477"/>
      <c r="HTK934" s="477"/>
      <c r="HTL934" s="477"/>
      <c r="HTM934" s="477"/>
      <c r="HTN934" s="477"/>
      <c r="HTO934" s="477"/>
      <c r="HTP934" s="477"/>
      <c r="HTQ934" s="477"/>
      <c r="HTR934" s="477"/>
      <c r="HTS934" s="477"/>
      <c r="HTT934" s="477"/>
      <c r="HTU934" s="477"/>
      <c r="HTV934" s="477"/>
      <c r="HTW934" s="477"/>
      <c r="HTX934" s="477"/>
      <c r="HTY934" s="477"/>
      <c r="HTZ934" s="477"/>
      <c r="HUA934" s="477"/>
      <c r="HUB934" s="477"/>
      <c r="HUC934" s="477"/>
      <c r="HUD934" s="477"/>
      <c r="HUE934" s="477"/>
      <c r="HUF934" s="477"/>
      <c r="HUG934" s="477"/>
      <c r="HUH934" s="477"/>
      <c r="HUI934" s="477"/>
      <c r="HUJ934" s="477"/>
      <c r="HUK934" s="477"/>
      <c r="HUL934" s="477"/>
      <c r="HUM934" s="477"/>
      <c r="HUN934" s="477"/>
      <c r="HUO934" s="477"/>
      <c r="HUP934" s="477"/>
      <c r="HUQ934" s="477"/>
      <c r="HUR934" s="477"/>
      <c r="HUS934" s="477"/>
      <c r="HUT934" s="477"/>
      <c r="HUU934" s="477"/>
      <c r="HUV934" s="477"/>
      <c r="HUW934" s="477"/>
      <c r="HUX934" s="477"/>
      <c r="HUY934" s="477"/>
      <c r="HUZ934" s="477"/>
      <c r="HVA934" s="477"/>
      <c r="HVB934" s="477"/>
      <c r="HVC934" s="477"/>
      <c r="HVD934" s="477"/>
      <c r="HVE934" s="477"/>
      <c r="HVF934" s="477"/>
      <c r="HVG934" s="477"/>
      <c r="HVH934" s="477"/>
      <c r="HVI934" s="477"/>
      <c r="HVJ934" s="477"/>
      <c r="HVK934" s="477"/>
      <c r="HVL934" s="477"/>
      <c r="HVM934" s="477"/>
      <c r="HVN934" s="477"/>
      <c r="HVO934" s="477"/>
      <c r="HVP934" s="477"/>
      <c r="HVQ934" s="477"/>
      <c r="HVR934" s="477"/>
      <c r="HVS934" s="477"/>
      <c r="HVT934" s="477"/>
      <c r="HVU934" s="477"/>
      <c r="HVV934" s="477"/>
      <c r="HVW934" s="477"/>
      <c r="HVX934" s="477"/>
      <c r="HVY934" s="477"/>
      <c r="HVZ934" s="477"/>
      <c r="HWA934" s="477"/>
      <c r="HWB934" s="477"/>
      <c r="HWC934" s="477"/>
      <c r="HWD934" s="477"/>
      <c r="HWE934" s="477"/>
      <c r="HWF934" s="477"/>
      <c r="HWG934" s="477"/>
      <c r="HWH934" s="477"/>
      <c r="HWI934" s="477"/>
      <c r="HWJ934" s="477"/>
      <c r="HWK934" s="477"/>
      <c r="HWL934" s="477"/>
      <c r="HWM934" s="477"/>
      <c r="HWN934" s="477"/>
      <c r="HWO934" s="477"/>
      <c r="HWP934" s="477"/>
      <c r="HWQ934" s="477"/>
      <c r="HWR934" s="477"/>
      <c r="HWS934" s="477"/>
      <c r="HWT934" s="477"/>
      <c r="HWU934" s="477"/>
      <c r="HWV934" s="477"/>
      <c r="HWW934" s="477"/>
      <c r="HWX934" s="477"/>
      <c r="HWY934" s="477"/>
      <c r="HWZ934" s="477"/>
      <c r="HXA934" s="477"/>
      <c r="HXB934" s="477"/>
      <c r="HXC934" s="477"/>
      <c r="HXD934" s="477"/>
      <c r="HXE934" s="477"/>
      <c r="HXF934" s="477"/>
      <c r="HXG934" s="477"/>
      <c r="HXH934" s="477"/>
      <c r="HXI934" s="477"/>
      <c r="HXJ934" s="477"/>
      <c r="HXK934" s="477"/>
      <c r="HXL934" s="477"/>
      <c r="HXM934" s="477"/>
      <c r="HXN934" s="477"/>
      <c r="HXO934" s="477"/>
      <c r="HXP934" s="477"/>
      <c r="HXQ934" s="477"/>
      <c r="HXR934" s="477"/>
      <c r="HXS934" s="477"/>
      <c r="HXT934" s="477"/>
      <c r="HXU934" s="477"/>
      <c r="HXV934" s="477"/>
      <c r="HXW934" s="477"/>
      <c r="HXX934" s="477"/>
      <c r="HXY934" s="477"/>
      <c r="HXZ934" s="477"/>
      <c r="HYA934" s="477"/>
      <c r="HYB934" s="477"/>
      <c r="HYC934" s="477"/>
      <c r="HYD934" s="477"/>
      <c r="HYE934" s="477"/>
      <c r="HYF934" s="477"/>
      <c r="HYG934" s="477"/>
      <c r="HYH934" s="477"/>
      <c r="HYI934" s="477"/>
      <c r="HYJ934" s="477"/>
      <c r="HYK934" s="477"/>
      <c r="HYL934" s="477"/>
      <c r="HYM934" s="477"/>
      <c r="HYN934" s="477"/>
      <c r="HYO934" s="477"/>
      <c r="HYP934" s="477"/>
      <c r="HYQ934" s="477"/>
      <c r="HYR934" s="477"/>
      <c r="HYS934" s="477"/>
      <c r="HYT934" s="477"/>
      <c r="HYU934" s="477"/>
      <c r="HYV934" s="477"/>
      <c r="HYW934" s="477"/>
      <c r="HYX934" s="477"/>
      <c r="HYY934" s="477"/>
      <c r="HYZ934" s="477"/>
      <c r="HZA934" s="477"/>
      <c r="HZB934" s="477"/>
      <c r="HZC934" s="477"/>
      <c r="HZD934" s="477"/>
      <c r="HZE934" s="477"/>
      <c r="HZF934" s="477"/>
      <c r="HZG934" s="477"/>
      <c r="HZH934" s="477"/>
      <c r="HZI934" s="477"/>
      <c r="HZJ934" s="477"/>
      <c r="HZK934" s="477"/>
      <c r="HZL934" s="477"/>
      <c r="HZM934" s="477"/>
      <c r="HZN934" s="477"/>
      <c r="HZO934" s="477"/>
      <c r="HZP934" s="477"/>
      <c r="HZQ934" s="477"/>
      <c r="HZR934" s="477"/>
      <c r="HZS934" s="477"/>
      <c r="HZT934" s="477"/>
      <c r="HZU934" s="477"/>
      <c r="HZV934" s="477"/>
      <c r="HZW934" s="477"/>
      <c r="HZX934" s="477"/>
      <c r="HZY934" s="477"/>
      <c r="HZZ934" s="477"/>
      <c r="IAA934" s="477"/>
      <c r="IAB934" s="477"/>
      <c r="IAC934" s="477"/>
      <c r="IAD934" s="477"/>
      <c r="IAE934" s="477"/>
      <c r="IAF934" s="477"/>
      <c r="IAG934" s="477"/>
      <c r="IAH934" s="477"/>
      <c r="IAI934" s="477"/>
      <c r="IAJ934" s="477"/>
      <c r="IAK934" s="477"/>
      <c r="IAL934" s="477"/>
      <c r="IAM934" s="477"/>
      <c r="IAN934" s="477"/>
      <c r="IAO934" s="477"/>
      <c r="IAP934" s="477"/>
      <c r="IAQ934" s="477"/>
      <c r="IAR934" s="477"/>
      <c r="IAS934" s="477"/>
      <c r="IAT934" s="477"/>
      <c r="IAU934" s="477"/>
      <c r="IAV934" s="477"/>
      <c r="IAW934" s="477"/>
      <c r="IAX934" s="477"/>
      <c r="IAY934" s="477"/>
      <c r="IAZ934" s="477"/>
      <c r="IBA934" s="477"/>
      <c r="IBB934" s="477"/>
      <c r="IBC934" s="477"/>
      <c r="IBD934" s="477"/>
      <c r="IBE934" s="477"/>
      <c r="IBF934" s="477"/>
      <c r="IBG934" s="477"/>
      <c r="IBH934" s="477"/>
      <c r="IBI934" s="477"/>
      <c r="IBJ934" s="477"/>
      <c r="IBK934" s="477"/>
      <c r="IBL934" s="477"/>
      <c r="IBM934" s="477"/>
      <c r="IBN934" s="477"/>
      <c r="IBO934" s="477"/>
      <c r="IBP934" s="477"/>
      <c r="IBQ934" s="477"/>
      <c r="IBR934" s="477"/>
      <c r="IBS934" s="477"/>
      <c r="IBT934" s="477"/>
      <c r="IBU934" s="477"/>
      <c r="IBV934" s="477"/>
      <c r="IBW934" s="477"/>
      <c r="IBX934" s="477"/>
      <c r="IBY934" s="477"/>
      <c r="IBZ934" s="477"/>
      <c r="ICA934" s="477"/>
      <c r="ICB934" s="477"/>
      <c r="ICC934" s="477"/>
      <c r="ICD934" s="477"/>
      <c r="ICE934" s="477"/>
      <c r="ICF934" s="477"/>
      <c r="ICG934" s="477"/>
      <c r="ICH934" s="477"/>
      <c r="ICI934" s="477"/>
      <c r="ICJ934" s="477"/>
      <c r="ICK934" s="477"/>
      <c r="ICL934" s="477"/>
      <c r="ICM934" s="477"/>
      <c r="ICN934" s="477"/>
      <c r="ICO934" s="477"/>
      <c r="ICP934" s="477"/>
      <c r="ICQ934" s="477"/>
      <c r="ICR934" s="477"/>
      <c r="ICS934" s="477"/>
      <c r="ICT934" s="477"/>
      <c r="ICU934" s="477"/>
      <c r="ICV934" s="477"/>
      <c r="ICW934" s="477"/>
      <c r="ICX934" s="477"/>
      <c r="ICY934" s="477"/>
      <c r="ICZ934" s="477"/>
      <c r="IDA934" s="477"/>
      <c r="IDB934" s="477"/>
      <c r="IDC934" s="477"/>
      <c r="IDD934" s="477"/>
      <c r="IDE934" s="477"/>
      <c r="IDF934" s="477"/>
      <c r="IDG934" s="477"/>
      <c r="IDH934" s="477"/>
      <c r="IDI934" s="477"/>
      <c r="IDJ934" s="477"/>
      <c r="IDK934" s="477"/>
      <c r="IDL934" s="477"/>
      <c r="IDM934" s="477"/>
      <c r="IDN934" s="477"/>
      <c r="IDO934" s="477"/>
      <c r="IDP934" s="477"/>
      <c r="IDQ934" s="477"/>
      <c r="IDR934" s="477"/>
      <c r="IDS934" s="477"/>
      <c r="IDT934" s="477"/>
      <c r="IDU934" s="477"/>
      <c r="IDV934" s="477"/>
      <c r="IDW934" s="477"/>
      <c r="IDX934" s="477"/>
      <c r="IDY934" s="477"/>
      <c r="IDZ934" s="477"/>
      <c r="IEA934" s="477"/>
      <c r="IEB934" s="477"/>
      <c r="IEC934" s="477"/>
      <c r="IED934" s="477"/>
      <c r="IEE934" s="477"/>
      <c r="IEF934" s="477"/>
      <c r="IEG934" s="477"/>
      <c r="IEH934" s="477"/>
      <c r="IEI934" s="477"/>
      <c r="IEJ934" s="477"/>
      <c r="IEK934" s="477"/>
      <c r="IEL934" s="477"/>
      <c r="IEM934" s="477"/>
      <c r="IEN934" s="477"/>
      <c r="IEO934" s="477"/>
      <c r="IEP934" s="477"/>
      <c r="IEQ934" s="477"/>
      <c r="IER934" s="477"/>
      <c r="IES934" s="477"/>
      <c r="IET934" s="477"/>
      <c r="IEU934" s="477"/>
      <c r="IEV934" s="477"/>
      <c r="IEW934" s="477"/>
      <c r="IEX934" s="477"/>
      <c r="IEY934" s="477"/>
      <c r="IEZ934" s="477"/>
      <c r="IFA934" s="477"/>
      <c r="IFB934" s="477"/>
      <c r="IFC934" s="477"/>
      <c r="IFD934" s="477"/>
      <c r="IFE934" s="477"/>
      <c r="IFF934" s="477"/>
      <c r="IFG934" s="477"/>
      <c r="IFH934" s="477"/>
      <c r="IFI934" s="477"/>
      <c r="IFJ934" s="477"/>
      <c r="IFK934" s="477"/>
      <c r="IFL934" s="477"/>
      <c r="IFM934" s="477"/>
      <c r="IFN934" s="477"/>
      <c r="IFO934" s="477"/>
      <c r="IFP934" s="477"/>
      <c r="IFQ934" s="477"/>
      <c r="IFR934" s="477"/>
      <c r="IFS934" s="477"/>
      <c r="IFT934" s="477"/>
      <c r="IFU934" s="477"/>
      <c r="IFV934" s="477"/>
      <c r="IFW934" s="477"/>
      <c r="IFX934" s="477"/>
      <c r="IFY934" s="477"/>
      <c r="IFZ934" s="477"/>
      <c r="IGA934" s="477"/>
      <c r="IGB934" s="477"/>
      <c r="IGC934" s="477"/>
      <c r="IGD934" s="477"/>
      <c r="IGE934" s="477"/>
      <c r="IGF934" s="477"/>
      <c r="IGG934" s="477"/>
      <c r="IGH934" s="477"/>
      <c r="IGI934" s="477"/>
      <c r="IGJ934" s="477"/>
      <c r="IGK934" s="477"/>
      <c r="IGL934" s="477"/>
      <c r="IGM934" s="477"/>
      <c r="IGN934" s="477"/>
      <c r="IGO934" s="477"/>
      <c r="IGP934" s="477"/>
      <c r="IGQ934" s="477"/>
      <c r="IGR934" s="477"/>
      <c r="IGS934" s="477"/>
      <c r="IGT934" s="477"/>
      <c r="IGU934" s="477"/>
      <c r="IGV934" s="477"/>
      <c r="IGW934" s="477"/>
      <c r="IGX934" s="477"/>
      <c r="IGY934" s="477"/>
      <c r="IGZ934" s="477"/>
      <c r="IHA934" s="477"/>
      <c r="IHB934" s="477"/>
      <c r="IHC934" s="477"/>
      <c r="IHD934" s="477"/>
      <c r="IHE934" s="477"/>
      <c r="IHF934" s="477"/>
      <c r="IHG934" s="477"/>
      <c r="IHH934" s="477"/>
      <c r="IHI934" s="477"/>
      <c r="IHJ934" s="477"/>
      <c r="IHK934" s="477"/>
      <c r="IHL934" s="477"/>
      <c r="IHM934" s="477"/>
      <c r="IHN934" s="477"/>
      <c r="IHO934" s="477"/>
      <c r="IHP934" s="477"/>
      <c r="IHQ934" s="477"/>
      <c r="IHR934" s="477"/>
      <c r="IHS934" s="477"/>
      <c r="IHT934" s="477"/>
      <c r="IHU934" s="477"/>
      <c r="IHV934" s="477"/>
      <c r="IHW934" s="477"/>
      <c r="IHX934" s="477"/>
      <c r="IHY934" s="477"/>
      <c r="IHZ934" s="477"/>
      <c r="IIA934" s="477"/>
      <c r="IIB934" s="477"/>
      <c r="IIC934" s="477"/>
      <c r="IID934" s="477"/>
      <c r="IIE934" s="477"/>
      <c r="IIF934" s="477"/>
      <c r="IIG934" s="477"/>
      <c r="IIH934" s="477"/>
      <c r="III934" s="477"/>
      <c r="IIJ934" s="477"/>
      <c r="IIK934" s="477"/>
      <c r="IIL934" s="477"/>
      <c r="IIM934" s="477"/>
      <c r="IIN934" s="477"/>
      <c r="IIO934" s="477"/>
      <c r="IIP934" s="477"/>
      <c r="IIQ934" s="477"/>
      <c r="IIR934" s="477"/>
      <c r="IIS934" s="477"/>
      <c r="IIT934" s="477"/>
      <c r="IIU934" s="477"/>
      <c r="IIV934" s="477"/>
      <c r="IIW934" s="477"/>
      <c r="IIX934" s="477"/>
      <c r="IIY934" s="477"/>
      <c r="IIZ934" s="477"/>
      <c r="IJA934" s="477"/>
      <c r="IJB934" s="477"/>
      <c r="IJC934" s="477"/>
      <c r="IJD934" s="477"/>
      <c r="IJE934" s="477"/>
      <c r="IJF934" s="477"/>
      <c r="IJG934" s="477"/>
      <c r="IJH934" s="477"/>
      <c r="IJI934" s="477"/>
      <c r="IJJ934" s="477"/>
      <c r="IJK934" s="477"/>
      <c r="IJL934" s="477"/>
      <c r="IJM934" s="477"/>
      <c r="IJN934" s="477"/>
      <c r="IJO934" s="477"/>
      <c r="IJP934" s="477"/>
      <c r="IJQ934" s="477"/>
      <c r="IJR934" s="477"/>
      <c r="IJS934" s="477"/>
      <c r="IJT934" s="477"/>
      <c r="IJU934" s="477"/>
      <c r="IJV934" s="477"/>
      <c r="IJW934" s="477"/>
      <c r="IJX934" s="477"/>
      <c r="IJY934" s="477"/>
      <c r="IJZ934" s="477"/>
      <c r="IKA934" s="477"/>
      <c r="IKB934" s="477"/>
      <c r="IKC934" s="477"/>
      <c r="IKD934" s="477"/>
      <c r="IKE934" s="477"/>
      <c r="IKF934" s="477"/>
      <c r="IKG934" s="477"/>
      <c r="IKH934" s="477"/>
      <c r="IKI934" s="477"/>
      <c r="IKJ934" s="477"/>
      <c r="IKK934" s="477"/>
      <c r="IKL934" s="477"/>
      <c r="IKM934" s="477"/>
      <c r="IKN934" s="477"/>
      <c r="IKO934" s="477"/>
      <c r="IKP934" s="477"/>
      <c r="IKQ934" s="477"/>
      <c r="IKR934" s="477"/>
      <c r="IKS934" s="477"/>
      <c r="IKT934" s="477"/>
      <c r="IKU934" s="477"/>
      <c r="IKV934" s="477"/>
      <c r="IKW934" s="477"/>
      <c r="IKX934" s="477"/>
      <c r="IKY934" s="477"/>
      <c r="IKZ934" s="477"/>
      <c r="ILA934" s="477"/>
      <c r="ILB934" s="477"/>
      <c r="ILC934" s="477"/>
      <c r="ILD934" s="477"/>
      <c r="ILE934" s="477"/>
      <c r="ILF934" s="477"/>
      <c r="ILG934" s="477"/>
      <c r="ILH934" s="477"/>
      <c r="ILI934" s="477"/>
      <c r="ILJ934" s="477"/>
      <c r="ILK934" s="477"/>
      <c r="ILL934" s="477"/>
      <c r="ILM934" s="477"/>
      <c r="ILN934" s="477"/>
      <c r="ILO934" s="477"/>
      <c r="ILP934" s="477"/>
      <c r="ILQ934" s="477"/>
      <c r="ILR934" s="477"/>
      <c r="ILS934" s="477"/>
      <c r="ILT934" s="477"/>
      <c r="ILU934" s="477"/>
      <c r="ILV934" s="477"/>
      <c r="ILW934" s="477"/>
      <c r="ILX934" s="477"/>
      <c r="ILY934" s="477"/>
      <c r="ILZ934" s="477"/>
      <c r="IMA934" s="477"/>
      <c r="IMB934" s="477"/>
      <c r="IMC934" s="477"/>
      <c r="IMD934" s="477"/>
      <c r="IME934" s="477"/>
      <c r="IMF934" s="477"/>
      <c r="IMG934" s="477"/>
      <c r="IMH934" s="477"/>
      <c r="IMI934" s="477"/>
      <c r="IMJ934" s="477"/>
      <c r="IMK934" s="477"/>
      <c r="IML934" s="477"/>
      <c r="IMM934" s="477"/>
      <c r="IMN934" s="477"/>
      <c r="IMO934" s="477"/>
      <c r="IMP934" s="477"/>
      <c r="IMQ934" s="477"/>
      <c r="IMR934" s="477"/>
      <c r="IMS934" s="477"/>
      <c r="IMT934" s="477"/>
      <c r="IMU934" s="477"/>
      <c r="IMV934" s="477"/>
      <c r="IMW934" s="477"/>
      <c r="IMX934" s="477"/>
      <c r="IMY934" s="477"/>
      <c r="IMZ934" s="477"/>
      <c r="INA934" s="477"/>
      <c r="INB934" s="477"/>
      <c r="INC934" s="477"/>
      <c r="IND934" s="477"/>
      <c r="INE934" s="477"/>
      <c r="INF934" s="477"/>
      <c r="ING934" s="477"/>
      <c r="INH934" s="477"/>
      <c r="INI934" s="477"/>
      <c r="INJ934" s="477"/>
      <c r="INK934" s="477"/>
      <c r="INL934" s="477"/>
      <c r="INM934" s="477"/>
      <c r="INN934" s="477"/>
      <c r="INO934" s="477"/>
      <c r="INP934" s="477"/>
      <c r="INQ934" s="477"/>
      <c r="INR934" s="477"/>
      <c r="INS934" s="477"/>
      <c r="INT934" s="477"/>
      <c r="INU934" s="477"/>
      <c r="INV934" s="477"/>
      <c r="INW934" s="477"/>
      <c r="INX934" s="477"/>
      <c r="INY934" s="477"/>
      <c r="INZ934" s="477"/>
      <c r="IOA934" s="477"/>
      <c r="IOB934" s="477"/>
      <c r="IOC934" s="477"/>
      <c r="IOD934" s="477"/>
      <c r="IOE934" s="477"/>
      <c r="IOF934" s="477"/>
      <c r="IOG934" s="477"/>
      <c r="IOH934" s="477"/>
      <c r="IOI934" s="477"/>
      <c r="IOJ934" s="477"/>
      <c r="IOK934" s="477"/>
      <c r="IOL934" s="477"/>
      <c r="IOM934" s="477"/>
      <c r="ION934" s="477"/>
      <c r="IOO934" s="477"/>
      <c r="IOP934" s="477"/>
      <c r="IOQ934" s="477"/>
      <c r="IOR934" s="477"/>
      <c r="IOS934" s="477"/>
      <c r="IOT934" s="477"/>
      <c r="IOU934" s="477"/>
      <c r="IOV934" s="477"/>
      <c r="IOW934" s="477"/>
      <c r="IOX934" s="477"/>
      <c r="IOY934" s="477"/>
      <c r="IOZ934" s="477"/>
      <c r="IPA934" s="477"/>
      <c r="IPB934" s="477"/>
      <c r="IPC934" s="477"/>
      <c r="IPD934" s="477"/>
      <c r="IPE934" s="477"/>
      <c r="IPF934" s="477"/>
      <c r="IPG934" s="477"/>
      <c r="IPH934" s="477"/>
      <c r="IPI934" s="477"/>
      <c r="IPJ934" s="477"/>
      <c r="IPK934" s="477"/>
      <c r="IPL934" s="477"/>
      <c r="IPM934" s="477"/>
      <c r="IPN934" s="477"/>
      <c r="IPO934" s="477"/>
      <c r="IPP934" s="477"/>
      <c r="IPQ934" s="477"/>
      <c r="IPR934" s="477"/>
      <c r="IPS934" s="477"/>
      <c r="IPT934" s="477"/>
      <c r="IPU934" s="477"/>
      <c r="IPV934" s="477"/>
      <c r="IPW934" s="477"/>
      <c r="IPX934" s="477"/>
      <c r="IPY934" s="477"/>
      <c r="IPZ934" s="477"/>
      <c r="IQA934" s="477"/>
      <c r="IQB934" s="477"/>
      <c r="IQC934" s="477"/>
      <c r="IQD934" s="477"/>
      <c r="IQE934" s="477"/>
      <c r="IQF934" s="477"/>
      <c r="IQG934" s="477"/>
      <c r="IQH934" s="477"/>
      <c r="IQI934" s="477"/>
      <c r="IQJ934" s="477"/>
      <c r="IQK934" s="477"/>
      <c r="IQL934" s="477"/>
      <c r="IQM934" s="477"/>
      <c r="IQN934" s="477"/>
      <c r="IQO934" s="477"/>
      <c r="IQP934" s="477"/>
      <c r="IQQ934" s="477"/>
      <c r="IQR934" s="477"/>
      <c r="IQS934" s="477"/>
      <c r="IQT934" s="477"/>
      <c r="IQU934" s="477"/>
      <c r="IQV934" s="477"/>
      <c r="IQW934" s="477"/>
      <c r="IQX934" s="477"/>
      <c r="IQY934" s="477"/>
      <c r="IQZ934" s="477"/>
      <c r="IRA934" s="477"/>
      <c r="IRB934" s="477"/>
      <c r="IRC934" s="477"/>
      <c r="IRD934" s="477"/>
      <c r="IRE934" s="477"/>
      <c r="IRF934" s="477"/>
      <c r="IRG934" s="477"/>
      <c r="IRH934" s="477"/>
      <c r="IRI934" s="477"/>
      <c r="IRJ934" s="477"/>
      <c r="IRK934" s="477"/>
      <c r="IRL934" s="477"/>
      <c r="IRM934" s="477"/>
      <c r="IRN934" s="477"/>
      <c r="IRO934" s="477"/>
      <c r="IRP934" s="477"/>
      <c r="IRQ934" s="477"/>
      <c r="IRR934" s="477"/>
      <c r="IRS934" s="477"/>
      <c r="IRT934" s="477"/>
      <c r="IRU934" s="477"/>
      <c r="IRV934" s="477"/>
      <c r="IRW934" s="477"/>
      <c r="IRX934" s="477"/>
      <c r="IRY934" s="477"/>
      <c r="IRZ934" s="477"/>
      <c r="ISA934" s="477"/>
      <c r="ISB934" s="477"/>
      <c r="ISC934" s="477"/>
      <c r="ISD934" s="477"/>
      <c r="ISE934" s="477"/>
      <c r="ISF934" s="477"/>
      <c r="ISG934" s="477"/>
      <c r="ISH934" s="477"/>
      <c r="ISI934" s="477"/>
      <c r="ISJ934" s="477"/>
      <c r="ISK934" s="477"/>
      <c r="ISL934" s="477"/>
      <c r="ISM934" s="477"/>
      <c r="ISN934" s="477"/>
      <c r="ISO934" s="477"/>
      <c r="ISP934" s="477"/>
      <c r="ISQ934" s="477"/>
      <c r="ISR934" s="477"/>
      <c r="ISS934" s="477"/>
      <c r="IST934" s="477"/>
      <c r="ISU934" s="477"/>
      <c r="ISV934" s="477"/>
      <c r="ISW934" s="477"/>
      <c r="ISX934" s="477"/>
      <c r="ISY934" s="477"/>
      <c r="ISZ934" s="477"/>
      <c r="ITA934" s="477"/>
      <c r="ITB934" s="477"/>
      <c r="ITC934" s="477"/>
      <c r="ITD934" s="477"/>
      <c r="ITE934" s="477"/>
      <c r="ITF934" s="477"/>
      <c r="ITG934" s="477"/>
      <c r="ITH934" s="477"/>
      <c r="ITI934" s="477"/>
      <c r="ITJ934" s="477"/>
      <c r="ITK934" s="477"/>
      <c r="ITL934" s="477"/>
      <c r="ITM934" s="477"/>
      <c r="ITN934" s="477"/>
      <c r="ITO934" s="477"/>
      <c r="ITP934" s="477"/>
      <c r="ITQ934" s="477"/>
      <c r="ITR934" s="477"/>
      <c r="ITS934" s="477"/>
      <c r="ITT934" s="477"/>
      <c r="ITU934" s="477"/>
      <c r="ITV934" s="477"/>
      <c r="ITW934" s="477"/>
      <c r="ITX934" s="477"/>
      <c r="ITY934" s="477"/>
      <c r="ITZ934" s="477"/>
      <c r="IUA934" s="477"/>
      <c r="IUB934" s="477"/>
      <c r="IUC934" s="477"/>
      <c r="IUD934" s="477"/>
      <c r="IUE934" s="477"/>
      <c r="IUF934" s="477"/>
      <c r="IUG934" s="477"/>
      <c r="IUH934" s="477"/>
      <c r="IUI934" s="477"/>
      <c r="IUJ934" s="477"/>
      <c r="IUK934" s="477"/>
      <c r="IUL934" s="477"/>
      <c r="IUM934" s="477"/>
      <c r="IUN934" s="477"/>
      <c r="IUO934" s="477"/>
      <c r="IUP934" s="477"/>
      <c r="IUQ934" s="477"/>
      <c r="IUR934" s="477"/>
      <c r="IUS934" s="477"/>
      <c r="IUT934" s="477"/>
      <c r="IUU934" s="477"/>
      <c r="IUV934" s="477"/>
      <c r="IUW934" s="477"/>
      <c r="IUX934" s="477"/>
      <c r="IUY934" s="477"/>
      <c r="IUZ934" s="477"/>
      <c r="IVA934" s="477"/>
      <c r="IVB934" s="477"/>
      <c r="IVC934" s="477"/>
      <c r="IVD934" s="477"/>
      <c r="IVE934" s="477"/>
      <c r="IVF934" s="477"/>
      <c r="IVG934" s="477"/>
      <c r="IVH934" s="477"/>
      <c r="IVI934" s="477"/>
      <c r="IVJ934" s="477"/>
      <c r="IVK934" s="477"/>
      <c r="IVL934" s="477"/>
      <c r="IVM934" s="477"/>
      <c r="IVN934" s="477"/>
      <c r="IVO934" s="477"/>
      <c r="IVP934" s="477"/>
      <c r="IVQ934" s="477"/>
      <c r="IVR934" s="477"/>
      <c r="IVS934" s="477"/>
      <c r="IVT934" s="477"/>
      <c r="IVU934" s="477"/>
      <c r="IVV934" s="477"/>
      <c r="IVW934" s="477"/>
      <c r="IVX934" s="477"/>
      <c r="IVY934" s="477"/>
      <c r="IVZ934" s="477"/>
      <c r="IWA934" s="477"/>
      <c r="IWB934" s="477"/>
      <c r="IWC934" s="477"/>
      <c r="IWD934" s="477"/>
      <c r="IWE934" s="477"/>
      <c r="IWF934" s="477"/>
      <c r="IWG934" s="477"/>
      <c r="IWH934" s="477"/>
      <c r="IWI934" s="477"/>
      <c r="IWJ934" s="477"/>
      <c r="IWK934" s="477"/>
      <c r="IWL934" s="477"/>
      <c r="IWM934" s="477"/>
      <c r="IWN934" s="477"/>
      <c r="IWO934" s="477"/>
      <c r="IWP934" s="477"/>
      <c r="IWQ934" s="477"/>
      <c r="IWR934" s="477"/>
      <c r="IWS934" s="477"/>
      <c r="IWT934" s="477"/>
      <c r="IWU934" s="477"/>
      <c r="IWV934" s="477"/>
      <c r="IWW934" s="477"/>
      <c r="IWX934" s="477"/>
      <c r="IWY934" s="477"/>
      <c r="IWZ934" s="477"/>
      <c r="IXA934" s="477"/>
      <c r="IXB934" s="477"/>
      <c r="IXC934" s="477"/>
      <c r="IXD934" s="477"/>
      <c r="IXE934" s="477"/>
      <c r="IXF934" s="477"/>
      <c r="IXG934" s="477"/>
      <c r="IXH934" s="477"/>
      <c r="IXI934" s="477"/>
      <c r="IXJ934" s="477"/>
      <c r="IXK934" s="477"/>
      <c r="IXL934" s="477"/>
      <c r="IXM934" s="477"/>
      <c r="IXN934" s="477"/>
      <c r="IXO934" s="477"/>
      <c r="IXP934" s="477"/>
      <c r="IXQ934" s="477"/>
      <c r="IXR934" s="477"/>
      <c r="IXS934" s="477"/>
      <c r="IXT934" s="477"/>
      <c r="IXU934" s="477"/>
      <c r="IXV934" s="477"/>
      <c r="IXW934" s="477"/>
      <c r="IXX934" s="477"/>
      <c r="IXY934" s="477"/>
      <c r="IXZ934" s="477"/>
      <c r="IYA934" s="477"/>
      <c r="IYB934" s="477"/>
      <c r="IYC934" s="477"/>
      <c r="IYD934" s="477"/>
      <c r="IYE934" s="477"/>
      <c r="IYF934" s="477"/>
      <c r="IYG934" s="477"/>
      <c r="IYH934" s="477"/>
      <c r="IYI934" s="477"/>
      <c r="IYJ934" s="477"/>
      <c r="IYK934" s="477"/>
      <c r="IYL934" s="477"/>
      <c r="IYM934" s="477"/>
      <c r="IYN934" s="477"/>
      <c r="IYO934" s="477"/>
      <c r="IYP934" s="477"/>
      <c r="IYQ934" s="477"/>
      <c r="IYR934" s="477"/>
      <c r="IYS934" s="477"/>
      <c r="IYT934" s="477"/>
      <c r="IYU934" s="477"/>
      <c r="IYV934" s="477"/>
      <c r="IYW934" s="477"/>
      <c r="IYX934" s="477"/>
      <c r="IYY934" s="477"/>
      <c r="IYZ934" s="477"/>
      <c r="IZA934" s="477"/>
      <c r="IZB934" s="477"/>
      <c r="IZC934" s="477"/>
      <c r="IZD934" s="477"/>
      <c r="IZE934" s="477"/>
      <c r="IZF934" s="477"/>
      <c r="IZG934" s="477"/>
      <c r="IZH934" s="477"/>
      <c r="IZI934" s="477"/>
      <c r="IZJ934" s="477"/>
      <c r="IZK934" s="477"/>
      <c r="IZL934" s="477"/>
      <c r="IZM934" s="477"/>
      <c r="IZN934" s="477"/>
      <c r="IZO934" s="477"/>
      <c r="IZP934" s="477"/>
      <c r="IZQ934" s="477"/>
      <c r="IZR934" s="477"/>
      <c r="IZS934" s="477"/>
      <c r="IZT934" s="477"/>
      <c r="IZU934" s="477"/>
      <c r="IZV934" s="477"/>
      <c r="IZW934" s="477"/>
      <c r="IZX934" s="477"/>
      <c r="IZY934" s="477"/>
      <c r="IZZ934" s="477"/>
      <c r="JAA934" s="477"/>
      <c r="JAB934" s="477"/>
      <c r="JAC934" s="477"/>
      <c r="JAD934" s="477"/>
      <c r="JAE934" s="477"/>
      <c r="JAF934" s="477"/>
      <c r="JAG934" s="477"/>
      <c r="JAH934" s="477"/>
      <c r="JAI934" s="477"/>
      <c r="JAJ934" s="477"/>
      <c r="JAK934" s="477"/>
      <c r="JAL934" s="477"/>
      <c r="JAM934" s="477"/>
      <c r="JAN934" s="477"/>
      <c r="JAO934" s="477"/>
      <c r="JAP934" s="477"/>
      <c r="JAQ934" s="477"/>
      <c r="JAR934" s="477"/>
      <c r="JAS934" s="477"/>
      <c r="JAT934" s="477"/>
      <c r="JAU934" s="477"/>
      <c r="JAV934" s="477"/>
      <c r="JAW934" s="477"/>
      <c r="JAX934" s="477"/>
      <c r="JAY934" s="477"/>
      <c r="JAZ934" s="477"/>
      <c r="JBA934" s="477"/>
      <c r="JBB934" s="477"/>
      <c r="JBC934" s="477"/>
      <c r="JBD934" s="477"/>
      <c r="JBE934" s="477"/>
      <c r="JBF934" s="477"/>
      <c r="JBG934" s="477"/>
      <c r="JBH934" s="477"/>
      <c r="JBI934" s="477"/>
      <c r="JBJ934" s="477"/>
      <c r="JBK934" s="477"/>
      <c r="JBL934" s="477"/>
      <c r="JBM934" s="477"/>
      <c r="JBN934" s="477"/>
      <c r="JBO934" s="477"/>
      <c r="JBP934" s="477"/>
      <c r="JBQ934" s="477"/>
      <c r="JBR934" s="477"/>
      <c r="JBS934" s="477"/>
      <c r="JBT934" s="477"/>
      <c r="JBU934" s="477"/>
      <c r="JBV934" s="477"/>
      <c r="JBW934" s="477"/>
      <c r="JBX934" s="477"/>
      <c r="JBY934" s="477"/>
      <c r="JBZ934" s="477"/>
      <c r="JCA934" s="477"/>
      <c r="JCB934" s="477"/>
      <c r="JCC934" s="477"/>
      <c r="JCD934" s="477"/>
      <c r="JCE934" s="477"/>
      <c r="JCF934" s="477"/>
      <c r="JCG934" s="477"/>
      <c r="JCH934" s="477"/>
      <c r="JCI934" s="477"/>
      <c r="JCJ934" s="477"/>
      <c r="JCK934" s="477"/>
      <c r="JCL934" s="477"/>
      <c r="JCM934" s="477"/>
      <c r="JCN934" s="477"/>
      <c r="JCO934" s="477"/>
      <c r="JCP934" s="477"/>
      <c r="JCQ934" s="477"/>
      <c r="JCR934" s="477"/>
      <c r="JCS934" s="477"/>
      <c r="JCT934" s="477"/>
      <c r="JCU934" s="477"/>
      <c r="JCV934" s="477"/>
      <c r="JCW934" s="477"/>
      <c r="JCX934" s="477"/>
      <c r="JCY934" s="477"/>
      <c r="JCZ934" s="477"/>
      <c r="JDA934" s="477"/>
      <c r="JDB934" s="477"/>
      <c r="JDC934" s="477"/>
      <c r="JDD934" s="477"/>
      <c r="JDE934" s="477"/>
      <c r="JDF934" s="477"/>
      <c r="JDG934" s="477"/>
      <c r="JDH934" s="477"/>
      <c r="JDI934" s="477"/>
      <c r="JDJ934" s="477"/>
      <c r="JDK934" s="477"/>
      <c r="JDL934" s="477"/>
      <c r="JDM934" s="477"/>
      <c r="JDN934" s="477"/>
      <c r="JDO934" s="477"/>
      <c r="JDP934" s="477"/>
      <c r="JDQ934" s="477"/>
      <c r="JDR934" s="477"/>
      <c r="JDS934" s="477"/>
      <c r="JDT934" s="477"/>
      <c r="JDU934" s="477"/>
      <c r="JDV934" s="477"/>
      <c r="JDW934" s="477"/>
      <c r="JDX934" s="477"/>
      <c r="JDY934" s="477"/>
      <c r="JDZ934" s="477"/>
      <c r="JEA934" s="477"/>
      <c r="JEB934" s="477"/>
      <c r="JEC934" s="477"/>
      <c r="JED934" s="477"/>
      <c r="JEE934" s="477"/>
      <c r="JEF934" s="477"/>
      <c r="JEG934" s="477"/>
      <c r="JEH934" s="477"/>
      <c r="JEI934" s="477"/>
      <c r="JEJ934" s="477"/>
      <c r="JEK934" s="477"/>
      <c r="JEL934" s="477"/>
      <c r="JEM934" s="477"/>
      <c r="JEN934" s="477"/>
      <c r="JEO934" s="477"/>
      <c r="JEP934" s="477"/>
      <c r="JEQ934" s="477"/>
      <c r="JER934" s="477"/>
      <c r="JES934" s="477"/>
      <c r="JET934" s="477"/>
      <c r="JEU934" s="477"/>
      <c r="JEV934" s="477"/>
      <c r="JEW934" s="477"/>
      <c r="JEX934" s="477"/>
      <c r="JEY934" s="477"/>
      <c r="JEZ934" s="477"/>
      <c r="JFA934" s="477"/>
      <c r="JFB934" s="477"/>
      <c r="JFC934" s="477"/>
      <c r="JFD934" s="477"/>
      <c r="JFE934" s="477"/>
      <c r="JFF934" s="477"/>
      <c r="JFG934" s="477"/>
      <c r="JFH934" s="477"/>
      <c r="JFI934" s="477"/>
      <c r="JFJ934" s="477"/>
      <c r="JFK934" s="477"/>
      <c r="JFL934" s="477"/>
      <c r="JFM934" s="477"/>
      <c r="JFN934" s="477"/>
      <c r="JFO934" s="477"/>
      <c r="JFP934" s="477"/>
      <c r="JFQ934" s="477"/>
      <c r="JFR934" s="477"/>
      <c r="JFS934" s="477"/>
      <c r="JFT934" s="477"/>
      <c r="JFU934" s="477"/>
      <c r="JFV934" s="477"/>
      <c r="JFW934" s="477"/>
      <c r="JFX934" s="477"/>
      <c r="JFY934" s="477"/>
      <c r="JFZ934" s="477"/>
      <c r="JGA934" s="477"/>
      <c r="JGB934" s="477"/>
      <c r="JGC934" s="477"/>
      <c r="JGD934" s="477"/>
      <c r="JGE934" s="477"/>
      <c r="JGF934" s="477"/>
      <c r="JGG934" s="477"/>
      <c r="JGH934" s="477"/>
      <c r="JGI934" s="477"/>
      <c r="JGJ934" s="477"/>
      <c r="JGK934" s="477"/>
      <c r="JGL934" s="477"/>
      <c r="JGM934" s="477"/>
      <c r="JGN934" s="477"/>
      <c r="JGO934" s="477"/>
      <c r="JGP934" s="477"/>
      <c r="JGQ934" s="477"/>
      <c r="JGR934" s="477"/>
      <c r="JGS934" s="477"/>
      <c r="JGT934" s="477"/>
      <c r="JGU934" s="477"/>
      <c r="JGV934" s="477"/>
      <c r="JGW934" s="477"/>
      <c r="JGX934" s="477"/>
      <c r="JGY934" s="477"/>
      <c r="JGZ934" s="477"/>
      <c r="JHA934" s="477"/>
      <c r="JHB934" s="477"/>
      <c r="JHC934" s="477"/>
      <c r="JHD934" s="477"/>
      <c r="JHE934" s="477"/>
      <c r="JHF934" s="477"/>
      <c r="JHG934" s="477"/>
      <c r="JHH934" s="477"/>
      <c r="JHI934" s="477"/>
      <c r="JHJ934" s="477"/>
      <c r="JHK934" s="477"/>
      <c r="JHL934" s="477"/>
      <c r="JHM934" s="477"/>
      <c r="JHN934" s="477"/>
      <c r="JHO934" s="477"/>
      <c r="JHP934" s="477"/>
      <c r="JHQ934" s="477"/>
      <c r="JHR934" s="477"/>
      <c r="JHS934" s="477"/>
      <c r="JHT934" s="477"/>
      <c r="JHU934" s="477"/>
      <c r="JHV934" s="477"/>
      <c r="JHW934" s="477"/>
      <c r="JHX934" s="477"/>
      <c r="JHY934" s="477"/>
      <c r="JHZ934" s="477"/>
      <c r="JIA934" s="477"/>
      <c r="JIB934" s="477"/>
      <c r="JIC934" s="477"/>
      <c r="JID934" s="477"/>
      <c r="JIE934" s="477"/>
      <c r="JIF934" s="477"/>
      <c r="JIG934" s="477"/>
      <c r="JIH934" s="477"/>
      <c r="JII934" s="477"/>
      <c r="JIJ934" s="477"/>
      <c r="JIK934" s="477"/>
      <c r="JIL934" s="477"/>
      <c r="JIM934" s="477"/>
      <c r="JIN934" s="477"/>
      <c r="JIO934" s="477"/>
      <c r="JIP934" s="477"/>
      <c r="JIQ934" s="477"/>
      <c r="JIR934" s="477"/>
      <c r="JIS934" s="477"/>
      <c r="JIT934" s="477"/>
      <c r="JIU934" s="477"/>
      <c r="JIV934" s="477"/>
      <c r="JIW934" s="477"/>
      <c r="JIX934" s="477"/>
      <c r="JIY934" s="477"/>
      <c r="JIZ934" s="477"/>
      <c r="JJA934" s="477"/>
      <c r="JJB934" s="477"/>
      <c r="JJC934" s="477"/>
      <c r="JJD934" s="477"/>
      <c r="JJE934" s="477"/>
      <c r="JJF934" s="477"/>
      <c r="JJG934" s="477"/>
      <c r="JJH934" s="477"/>
      <c r="JJI934" s="477"/>
      <c r="JJJ934" s="477"/>
      <c r="JJK934" s="477"/>
      <c r="JJL934" s="477"/>
      <c r="JJM934" s="477"/>
      <c r="JJN934" s="477"/>
      <c r="JJO934" s="477"/>
      <c r="JJP934" s="477"/>
      <c r="JJQ934" s="477"/>
      <c r="JJR934" s="477"/>
      <c r="JJS934" s="477"/>
      <c r="JJT934" s="477"/>
      <c r="JJU934" s="477"/>
      <c r="JJV934" s="477"/>
      <c r="JJW934" s="477"/>
      <c r="JJX934" s="477"/>
      <c r="JJY934" s="477"/>
      <c r="JJZ934" s="477"/>
      <c r="JKA934" s="477"/>
      <c r="JKB934" s="477"/>
      <c r="JKC934" s="477"/>
      <c r="JKD934" s="477"/>
      <c r="JKE934" s="477"/>
      <c r="JKF934" s="477"/>
      <c r="JKG934" s="477"/>
      <c r="JKH934" s="477"/>
      <c r="JKI934" s="477"/>
      <c r="JKJ934" s="477"/>
      <c r="JKK934" s="477"/>
      <c r="JKL934" s="477"/>
      <c r="JKM934" s="477"/>
      <c r="JKN934" s="477"/>
      <c r="JKO934" s="477"/>
      <c r="JKP934" s="477"/>
      <c r="JKQ934" s="477"/>
      <c r="JKR934" s="477"/>
      <c r="JKS934" s="477"/>
      <c r="JKT934" s="477"/>
      <c r="JKU934" s="477"/>
      <c r="JKV934" s="477"/>
      <c r="JKW934" s="477"/>
      <c r="JKX934" s="477"/>
      <c r="JKY934" s="477"/>
      <c r="JKZ934" s="477"/>
      <c r="JLA934" s="477"/>
      <c r="JLB934" s="477"/>
      <c r="JLC934" s="477"/>
      <c r="JLD934" s="477"/>
      <c r="JLE934" s="477"/>
      <c r="JLF934" s="477"/>
      <c r="JLG934" s="477"/>
      <c r="JLH934" s="477"/>
      <c r="JLI934" s="477"/>
      <c r="JLJ934" s="477"/>
      <c r="JLK934" s="477"/>
      <c r="JLL934" s="477"/>
      <c r="JLM934" s="477"/>
      <c r="JLN934" s="477"/>
      <c r="JLO934" s="477"/>
      <c r="JLP934" s="477"/>
      <c r="JLQ934" s="477"/>
      <c r="JLR934" s="477"/>
      <c r="JLS934" s="477"/>
      <c r="JLT934" s="477"/>
      <c r="JLU934" s="477"/>
      <c r="JLV934" s="477"/>
      <c r="JLW934" s="477"/>
      <c r="JLX934" s="477"/>
      <c r="JLY934" s="477"/>
      <c r="JLZ934" s="477"/>
      <c r="JMA934" s="477"/>
      <c r="JMB934" s="477"/>
      <c r="JMC934" s="477"/>
      <c r="JMD934" s="477"/>
      <c r="JME934" s="477"/>
      <c r="JMF934" s="477"/>
      <c r="JMG934" s="477"/>
      <c r="JMH934" s="477"/>
      <c r="JMI934" s="477"/>
      <c r="JMJ934" s="477"/>
      <c r="JMK934" s="477"/>
      <c r="JML934" s="477"/>
      <c r="JMM934" s="477"/>
      <c r="JMN934" s="477"/>
      <c r="JMO934" s="477"/>
      <c r="JMP934" s="477"/>
      <c r="JMQ934" s="477"/>
      <c r="JMR934" s="477"/>
      <c r="JMS934" s="477"/>
      <c r="JMT934" s="477"/>
      <c r="JMU934" s="477"/>
      <c r="JMV934" s="477"/>
      <c r="JMW934" s="477"/>
      <c r="JMX934" s="477"/>
      <c r="JMY934" s="477"/>
      <c r="JMZ934" s="477"/>
      <c r="JNA934" s="477"/>
      <c r="JNB934" s="477"/>
      <c r="JNC934" s="477"/>
      <c r="JND934" s="477"/>
      <c r="JNE934" s="477"/>
      <c r="JNF934" s="477"/>
      <c r="JNG934" s="477"/>
      <c r="JNH934" s="477"/>
      <c r="JNI934" s="477"/>
      <c r="JNJ934" s="477"/>
      <c r="JNK934" s="477"/>
      <c r="JNL934" s="477"/>
      <c r="JNM934" s="477"/>
      <c r="JNN934" s="477"/>
      <c r="JNO934" s="477"/>
      <c r="JNP934" s="477"/>
      <c r="JNQ934" s="477"/>
      <c r="JNR934" s="477"/>
      <c r="JNS934" s="477"/>
      <c r="JNT934" s="477"/>
      <c r="JNU934" s="477"/>
      <c r="JNV934" s="477"/>
      <c r="JNW934" s="477"/>
      <c r="JNX934" s="477"/>
      <c r="JNY934" s="477"/>
      <c r="JNZ934" s="477"/>
      <c r="JOA934" s="477"/>
      <c r="JOB934" s="477"/>
      <c r="JOC934" s="477"/>
      <c r="JOD934" s="477"/>
      <c r="JOE934" s="477"/>
      <c r="JOF934" s="477"/>
      <c r="JOG934" s="477"/>
      <c r="JOH934" s="477"/>
      <c r="JOI934" s="477"/>
      <c r="JOJ934" s="477"/>
      <c r="JOK934" s="477"/>
      <c r="JOL934" s="477"/>
      <c r="JOM934" s="477"/>
      <c r="JON934" s="477"/>
      <c r="JOO934" s="477"/>
      <c r="JOP934" s="477"/>
      <c r="JOQ934" s="477"/>
      <c r="JOR934" s="477"/>
      <c r="JOS934" s="477"/>
      <c r="JOT934" s="477"/>
      <c r="JOU934" s="477"/>
      <c r="JOV934" s="477"/>
      <c r="JOW934" s="477"/>
      <c r="JOX934" s="477"/>
      <c r="JOY934" s="477"/>
      <c r="JOZ934" s="477"/>
      <c r="JPA934" s="477"/>
      <c r="JPB934" s="477"/>
      <c r="JPC934" s="477"/>
      <c r="JPD934" s="477"/>
      <c r="JPE934" s="477"/>
      <c r="JPF934" s="477"/>
      <c r="JPG934" s="477"/>
      <c r="JPH934" s="477"/>
      <c r="JPI934" s="477"/>
      <c r="JPJ934" s="477"/>
      <c r="JPK934" s="477"/>
      <c r="JPL934" s="477"/>
      <c r="JPM934" s="477"/>
      <c r="JPN934" s="477"/>
      <c r="JPO934" s="477"/>
      <c r="JPP934" s="477"/>
      <c r="JPQ934" s="477"/>
      <c r="JPR934" s="477"/>
      <c r="JPS934" s="477"/>
      <c r="JPT934" s="477"/>
      <c r="JPU934" s="477"/>
      <c r="JPV934" s="477"/>
      <c r="JPW934" s="477"/>
      <c r="JPX934" s="477"/>
      <c r="JPY934" s="477"/>
      <c r="JPZ934" s="477"/>
      <c r="JQA934" s="477"/>
      <c r="JQB934" s="477"/>
      <c r="JQC934" s="477"/>
      <c r="JQD934" s="477"/>
      <c r="JQE934" s="477"/>
      <c r="JQF934" s="477"/>
      <c r="JQG934" s="477"/>
      <c r="JQH934" s="477"/>
      <c r="JQI934" s="477"/>
      <c r="JQJ934" s="477"/>
      <c r="JQK934" s="477"/>
      <c r="JQL934" s="477"/>
      <c r="JQM934" s="477"/>
      <c r="JQN934" s="477"/>
      <c r="JQO934" s="477"/>
      <c r="JQP934" s="477"/>
      <c r="JQQ934" s="477"/>
      <c r="JQR934" s="477"/>
      <c r="JQS934" s="477"/>
      <c r="JQT934" s="477"/>
      <c r="JQU934" s="477"/>
      <c r="JQV934" s="477"/>
      <c r="JQW934" s="477"/>
      <c r="JQX934" s="477"/>
      <c r="JQY934" s="477"/>
      <c r="JQZ934" s="477"/>
      <c r="JRA934" s="477"/>
      <c r="JRB934" s="477"/>
      <c r="JRC934" s="477"/>
      <c r="JRD934" s="477"/>
      <c r="JRE934" s="477"/>
      <c r="JRF934" s="477"/>
      <c r="JRG934" s="477"/>
      <c r="JRH934" s="477"/>
      <c r="JRI934" s="477"/>
      <c r="JRJ934" s="477"/>
      <c r="JRK934" s="477"/>
      <c r="JRL934" s="477"/>
      <c r="JRM934" s="477"/>
      <c r="JRN934" s="477"/>
      <c r="JRO934" s="477"/>
      <c r="JRP934" s="477"/>
      <c r="JRQ934" s="477"/>
      <c r="JRR934" s="477"/>
      <c r="JRS934" s="477"/>
      <c r="JRT934" s="477"/>
      <c r="JRU934" s="477"/>
      <c r="JRV934" s="477"/>
      <c r="JRW934" s="477"/>
      <c r="JRX934" s="477"/>
      <c r="JRY934" s="477"/>
      <c r="JRZ934" s="477"/>
      <c r="JSA934" s="477"/>
      <c r="JSB934" s="477"/>
      <c r="JSC934" s="477"/>
      <c r="JSD934" s="477"/>
      <c r="JSE934" s="477"/>
      <c r="JSF934" s="477"/>
      <c r="JSG934" s="477"/>
      <c r="JSH934" s="477"/>
      <c r="JSI934" s="477"/>
      <c r="JSJ934" s="477"/>
      <c r="JSK934" s="477"/>
      <c r="JSL934" s="477"/>
      <c r="JSM934" s="477"/>
      <c r="JSN934" s="477"/>
      <c r="JSO934" s="477"/>
      <c r="JSP934" s="477"/>
      <c r="JSQ934" s="477"/>
      <c r="JSR934" s="477"/>
      <c r="JSS934" s="477"/>
      <c r="JST934" s="477"/>
      <c r="JSU934" s="477"/>
      <c r="JSV934" s="477"/>
      <c r="JSW934" s="477"/>
      <c r="JSX934" s="477"/>
      <c r="JSY934" s="477"/>
      <c r="JSZ934" s="477"/>
      <c r="JTA934" s="477"/>
      <c r="JTB934" s="477"/>
      <c r="JTC934" s="477"/>
      <c r="JTD934" s="477"/>
      <c r="JTE934" s="477"/>
      <c r="JTF934" s="477"/>
      <c r="JTG934" s="477"/>
      <c r="JTH934" s="477"/>
      <c r="JTI934" s="477"/>
      <c r="JTJ934" s="477"/>
      <c r="JTK934" s="477"/>
      <c r="JTL934" s="477"/>
      <c r="JTM934" s="477"/>
      <c r="JTN934" s="477"/>
      <c r="JTO934" s="477"/>
      <c r="JTP934" s="477"/>
      <c r="JTQ934" s="477"/>
      <c r="JTR934" s="477"/>
      <c r="JTS934" s="477"/>
      <c r="JTT934" s="477"/>
      <c r="JTU934" s="477"/>
      <c r="JTV934" s="477"/>
      <c r="JTW934" s="477"/>
      <c r="JTX934" s="477"/>
      <c r="JTY934" s="477"/>
      <c r="JTZ934" s="477"/>
      <c r="JUA934" s="477"/>
      <c r="JUB934" s="477"/>
      <c r="JUC934" s="477"/>
      <c r="JUD934" s="477"/>
      <c r="JUE934" s="477"/>
      <c r="JUF934" s="477"/>
      <c r="JUG934" s="477"/>
      <c r="JUH934" s="477"/>
      <c r="JUI934" s="477"/>
      <c r="JUJ934" s="477"/>
      <c r="JUK934" s="477"/>
      <c r="JUL934" s="477"/>
      <c r="JUM934" s="477"/>
      <c r="JUN934" s="477"/>
      <c r="JUO934" s="477"/>
      <c r="JUP934" s="477"/>
      <c r="JUQ934" s="477"/>
      <c r="JUR934" s="477"/>
      <c r="JUS934" s="477"/>
      <c r="JUT934" s="477"/>
      <c r="JUU934" s="477"/>
      <c r="JUV934" s="477"/>
      <c r="JUW934" s="477"/>
      <c r="JUX934" s="477"/>
      <c r="JUY934" s="477"/>
      <c r="JUZ934" s="477"/>
      <c r="JVA934" s="477"/>
      <c r="JVB934" s="477"/>
      <c r="JVC934" s="477"/>
      <c r="JVD934" s="477"/>
      <c r="JVE934" s="477"/>
      <c r="JVF934" s="477"/>
      <c r="JVG934" s="477"/>
      <c r="JVH934" s="477"/>
      <c r="JVI934" s="477"/>
      <c r="JVJ934" s="477"/>
      <c r="JVK934" s="477"/>
      <c r="JVL934" s="477"/>
      <c r="JVM934" s="477"/>
      <c r="JVN934" s="477"/>
      <c r="JVO934" s="477"/>
      <c r="JVP934" s="477"/>
      <c r="JVQ934" s="477"/>
      <c r="JVR934" s="477"/>
      <c r="JVS934" s="477"/>
      <c r="JVT934" s="477"/>
      <c r="JVU934" s="477"/>
      <c r="JVV934" s="477"/>
      <c r="JVW934" s="477"/>
      <c r="JVX934" s="477"/>
      <c r="JVY934" s="477"/>
      <c r="JVZ934" s="477"/>
      <c r="JWA934" s="477"/>
      <c r="JWB934" s="477"/>
      <c r="JWC934" s="477"/>
      <c r="JWD934" s="477"/>
      <c r="JWE934" s="477"/>
      <c r="JWF934" s="477"/>
      <c r="JWG934" s="477"/>
      <c r="JWH934" s="477"/>
      <c r="JWI934" s="477"/>
      <c r="JWJ934" s="477"/>
      <c r="JWK934" s="477"/>
      <c r="JWL934" s="477"/>
      <c r="JWM934" s="477"/>
      <c r="JWN934" s="477"/>
      <c r="JWO934" s="477"/>
      <c r="JWP934" s="477"/>
      <c r="JWQ934" s="477"/>
      <c r="JWR934" s="477"/>
      <c r="JWS934" s="477"/>
      <c r="JWT934" s="477"/>
      <c r="JWU934" s="477"/>
      <c r="JWV934" s="477"/>
      <c r="JWW934" s="477"/>
      <c r="JWX934" s="477"/>
      <c r="JWY934" s="477"/>
      <c r="JWZ934" s="477"/>
      <c r="JXA934" s="477"/>
      <c r="JXB934" s="477"/>
      <c r="JXC934" s="477"/>
      <c r="JXD934" s="477"/>
      <c r="JXE934" s="477"/>
      <c r="JXF934" s="477"/>
      <c r="JXG934" s="477"/>
      <c r="JXH934" s="477"/>
      <c r="JXI934" s="477"/>
      <c r="JXJ934" s="477"/>
      <c r="JXK934" s="477"/>
      <c r="JXL934" s="477"/>
      <c r="JXM934" s="477"/>
      <c r="JXN934" s="477"/>
      <c r="JXO934" s="477"/>
      <c r="JXP934" s="477"/>
      <c r="JXQ934" s="477"/>
      <c r="JXR934" s="477"/>
      <c r="JXS934" s="477"/>
      <c r="JXT934" s="477"/>
      <c r="JXU934" s="477"/>
      <c r="JXV934" s="477"/>
      <c r="JXW934" s="477"/>
      <c r="JXX934" s="477"/>
      <c r="JXY934" s="477"/>
      <c r="JXZ934" s="477"/>
      <c r="JYA934" s="477"/>
      <c r="JYB934" s="477"/>
      <c r="JYC934" s="477"/>
      <c r="JYD934" s="477"/>
      <c r="JYE934" s="477"/>
      <c r="JYF934" s="477"/>
      <c r="JYG934" s="477"/>
      <c r="JYH934" s="477"/>
      <c r="JYI934" s="477"/>
      <c r="JYJ934" s="477"/>
      <c r="JYK934" s="477"/>
      <c r="JYL934" s="477"/>
      <c r="JYM934" s="477"/>
      <c r="JYN934" s="477"/>
      <c r="JYO934" s="477"/>
      <c r="JYP934" s="477"/>
      <c r="JYQ934" s="477"/>
      <c r="JYR934" s="477"/>
      <c r="JYS934" s="477"/>
      <c r="JYT934" s="477"/>
      <c r="JYU934" s="477"/>
      <c r="JYV934" s="477"/>
      <c r="JYW934" s="477"/>
      <c r="JYX934" s="477"/>
      <c r="JYY934" s="477"/>
      <c r="JYZ934" s="477"/>
      <c r="JZA934" s="477"/>
      <c r="JZB934" s="477"/>
      <c r="JZC934" s="477"/>
      <c r="JZD934" s="477"/>
      <c r="JZE934" s="477"/>
      <c r="JZF934" s="477"/>
      <c r="JZG934" s="477"/>
      <c r="JZH934" s="477"/>
      <c r="JZI934" s="477"/>
      <c r="JZJ934" s="477"/>
      <c r="JZK934" s="477"/>
      <c r="JZL934" s="477"/>
      <c r="JZM934" s="477"/>
      <c r="JZN934" s="477"/>
      <c r="JZO934" s="477"/>
      <c r="JZP934" s="477"/>
      <c r="JZQ934" s="477"/>
      <c r="JZR934" s="477"/>
      <c r="JZS934" s="477"/>
      <c r="JZT934" s="477"/>
      <c r="JZU934" s="477"/>
      <c r="JZV934" s="477"/>
      <c r="JZW934" s="477"/>
      <c r="JZX934" s="477"/>
      <c r="JZY934" s="477"/>
      <c r="JZZ934" s="477"/>
      <c r="KAA934" s="477"/>
      <c r="KAB934" s="477"/>
      <c r="KAC934" s="477"/>
      <c r="KAD934" s="477"/>
      <c r="KAE934" s="477"/>
      <c r="KAF934" s="477"/>
      <c r="KAG934" s="477"/>
      <c r="KAH934" s="477"/>
      <c r="KAI934" s="477"/>
      <c r="KAJ934" s="477"/>
      <c r="KAK934" s="477"/>
      <c r="KAL934" s="477"/>
      <c r="KAM934" s="477"/>
      <c r="KAN934" s="477"/>
      <c r="KAO934" s="477"/>
      <c r="KAP934" s="477"/>
      <c r="KAQ934" s="477"/>
      <c r="KAR934" s="477"/>
      <c r="KAS934" s="477"/>
      <c r="KAT934" s="477"/>
      <c r="KAU934" s="477"/>
      <c r="KAV934" s="477"/>
      <c r="KAW934" s="477"/>
      <c r="KAX934" s="477"/>
      <c r="KAY934" s="477"/>
      <c r="KAZ934" s="477"/>
      <c r="KBA934" s="477"/>
      <c r="KBB934" s="477"/>
      <c r="KBC934" s="477"/>
      <c r="KBD934" s="477"/>
      <c r="KBE934" s="477"/>
      <c r="KBF934" s="477"/>
      <c r="KBG934" s="477"/>
      <c r="KBH934" s="477"/>
      <c r="KBI934" s="477"/>
      <c r="KBJ934" s="477"/>
      <c r="KBK934" s="477"/>
      <c r="KBL934" s="477"/>
      <c r="KBM934" s="477"/>
      <c r="KBN934" s="477"/>
      <c r="KBO934" s="477"/>
      <c r="KBP934" s="477"/>
      <c r="KBQ934" s="477"/>
      <c r="KBR934" s="477"/>
      <c r="KBS934" s="477"/>
      <c r="KBT934" s="477"/>
      <c r="KBU934" s="477"/>
      <c r="KBV934" s="477"/>
      <c r="KBW934" s="477"/>
      <c r="KBX934" s="477"/>
      <c r="KBY934" s="477"/>
      <c r="KBZ934" s="477"/>
      <c r="KCA934" s="477"/>
      <c r="KCB934" s="477"/>
      <c r="KCC934" s="477"/>
      <c r="KCD934" s="477"/>
      <c r="KCE934" s="477"/>
      <c r="KCF934" s="477"/>
      <c r="KCG934" s="477"/>
      <c r="KCH934" s="477"/>
      <c r="KCI934" s="477"/>
      <c r="KCJ934" s="477"/>
      <c r="KCK934" s="477"/>
      <c r="KCL934" s="477"/>
      <c r="KCM934" s="477"/>
      <c r="KCN934" s="477"/>
      <c r="KCO934" s="477"/>
      <c r="KCP934" s="477"/>
      <c r="KCQ934" s="477"/>
      <c r="KCR934" s="477"/>
      <c r="KCS934" s="477"/>
      <c r="KCT934" s="477"/>
      <c r="KCU934" s="477"/>
      <c r="KCV934" s="477"/>
      <c r="KCW934" s="477"/>
      <c r="KCX934" s="477"/>
      <c r="KCY934" s="477"/>
      <c r="KCZ934" s="477"/>
      <c r="KDA934" s="477"/>
      <c r="KDB934" s="477"/>
      <c r="KDC934" s="477"/>
      <c r="KDD934" s="477"/>
      <c r="KDE934" s="477"/>
      <c r="KDF934" s="477"/>
      <c r="KDG934" s="477"/>
      <c r="KDH934" s="477"/>
      <c r="KDI934" s="477"/>
      <c r="KDJ934" s="477"/>
      <c r="KDK934" s="477"/>
      <c r="KDL934" s="477"/>
      <c r="KDM934" s="477"/>
      <c r="KDN934" s="477"/>
      <c r="KDO934" s="477"/>
      <c r="KDP934" s="477"/>
      <c r="KDQ934" s="477"/>
      <c r="KDR934" s="477"/>
      <c r="KDS934" s="477"/>
      <c r="KDT934" s="477"/>
      <c r="KDU934" s="477"/>
      <c r="KDV934" s="477"/>
      <c r="KDW934" s="477"/>
      <c r="KDX934" s="477"/>
      <c r="KDY934" s="477"/>
      <c r="KDZ934" s="477"/>
      <c r="KEA934" s="477"/>
      <c r="KEB934" s="477"/>
      <c r="KEC934" s="477"/>
      <c r="KED934" s="477"/>
      <c r="KEE934" s="477"/>
      <c r="KEF934" s="477"/>
      <c r="KEG934" s="477"/>
      <c r="KEH934" s="477"/>
      <c r="KEI934" s="477"/>
      <c r="KEJ934" s="477"/>
      <c r="KEK934" s="477"/>
      <c r="KEL934" s="477"/>
      <c r="KEM934" s="477"/>
      <c r="KEN934" s="477"/>
      <c r="KEO934" s="477"/>
      <c r="KEP934" s="477"/>
      <c r="KEQ934" s="477"/>
      <c r="KER934" s="477"/>
      <c r="KES934" s="477"/>
      <c r="KET934" s="477"/>
      <c r="KEU934" s="477"/>
      <c r="KEV934" s="477"/>
      <c r="KEW934" s="477"/>
      <c r="KEX934" s="477"/>
      <c r="KEY934" s="477"/>
      <c r="KEZ934" s="477"/>
      <c r="KFA934" s="477"/>
      <c r="KFB934" s="477"/>
      <c r="KFC934" s="477"/>
      <c r="KFD934" s="477"/>
      <c r="KFE934" s="477"/>
      <c r="KFF934" s="477"/>
      <c r="KFG934" s="477"/>
      <c r="KFH934" s="477"/>
      <c r="KFI934" s="477"/>
      <c r="KFJ934" s="477"/>
      <c r="KFK934" s="477"/>
      <c r="KFL934" s="477"/>
      <c r="KFM934" s="477"/>
      <c r="KFN934" s="477"/>
      <c r="KFO934" s="477"/>
      <c r="KFP934" s="477"/>
      <c r="KFQ934" s="477"/>
      <c r="KFR934" s="477"/>
      <c r="KFS934" s="477"/>
      <c r="KFT934" s="477"/>
      <c r="KFU934" s="477"/>
      <c r="KFV934" s="477"/>
      <c r="KFW934" s="477"/>
      <c r="KFX934" s="477"/>
      <c r="KFY934" s="477"/>
      <c r="KFZ934" s="477"/>
      <c r="KGA934" s="477"/>
      <c r="KGB934" s="477"/>
      <c r="KGC934" s="477"/>
      <c r="KGD934" s="477"/>
      <c r="KGE934" s="477"/>
      <c r="KGF934" s="477"/>
      <c r="KGG934" s="477"/>
      <c r="KGH934" s="477"/>
      <c r="KGI934" s="477"/>
      <c r="KGJ934" s="477"/>
      <c r="KGK934" s="477"/>
      <c r="KGL934" s="477"/>
      <c r="KGM934" s="477"/>
      <c r="KGN934" s="477"/>
      <c r="KGO934" s="477"/>
      <c r="KGP934" s="477"/>
      <c r="KGQ934" s="477"/>
      <c r="KGR934" s="477"/>
      <c r="KGS934" s="477"/>
      <c r="KGT934" s="477"/>
      <c r="KGU934" s="477"/>
      <c r="KGV934" s="477"/>
      <c r="KGW934" s="477"/>
      <c r="KGX934" s="477"/>
      <c r="KGY934" s="477"/>
      <c r="KGZ934" s="477"/>
      <c r="KHA934" s="477"/>
      <c r="KHB934" s="477"/>
      <c r="KHC934" s="477"/>
      <c r="KHD934" s="477"/>
      <c r="KHE934" s="477"/>
      <c r="KHF934" s="477"/>
      <c r="KHG934" s="477"/>
      <c r="KHH934" s="477"/>
      <c r="KHI934" s="477"/>
      <c r="KHJ934" s="477"/>
      <c r="KHK934" s="477"/>
      <c r="KHL934" s="477"/>
      <c r="KHM934" s="477"/>
      <c r="KHN934" s="477"/>
      <c r="KHO934" s="477"/>
      <c r="KHP934" s="477"/>
      <c r="KHQ934" s="477"/>
      <c r="KHR934" s="477"/>
      <c r="KHS934" s="477"/>
      <c r="KHT934" s="477"/>
      <c r="KHU934" s="477"/>
      <c r="KHV934" s="477"/>
      <c r="KHW934" s="477"/>
      <c r="KHX934" s="477"/>
      <c r="KHY934" s="477"/>
      <c r="KHZ934" s="477"/>
      <c r="KIA934" s="477"/>
      <c r="KIB934" s="477"/>
      <c r="KIC934" s="477"/>
      <c r="KID934" s="477"/>
      <c r="KIE934" s="477"/>
      <c r="KIF934" s="477"/>
      <c r="KIG934" s="477"/>
      <c r="KIH934" s="477"/>
      <c r="KII934" s="477"/>
      <c r="KIJ934" s="477"/>
      <c r="KIK934" s="477"/>
      <c r="KIL934" s="477"/>
      <c r="KIM934" s="477"/>
      <c r="KIN934" s="477"/>
      <c r="KIO934" s="477"/>
      <c r="KIP934" s="477"/>
      <c r="KIQ934" s="477"/>
      <c r="KIR934" s="477"/>
      <c r="KIS934" s="477"/>
      <c r="KIT934" s="477"/>
      <c r="KIU934" s="477"/>
      <c r="KIV934" s="477"/>
      <c r="KIW934" s="477"/>
      <c r="KIX934" s="477"/>
      <c r="KIY934" s="477"/>
      <c r="KIZ934" s="477"/>
      <c r="KJA934" s="477"/>
      <c r="KJB934" s="477"/>
      <c r="KJC934" s="477"/>
      <c r="KJD934" s="477"/>
      <c r="KJE934" s="477"/>
      <c r="KJF934" s="477"/>
      <c r="KJG934" s="477"/>
      <c r="KJH934" s="477"/>
      <c r="KJI934" s="477"/>
      <c r="KJJ934" s="477"/>
      <c r="KJK934" s="477"/>
      <c r="KJL934" s="477"/>
      <c r="KJM934" s="477"/>
      <c r="KJN934" s="477"/>
      <c r="KJO934" s="477"/>
      <c r="KJP934" s="477"/>
      <c r="KJQ934" s="477"/>
      <c r="KJR934" s="477"/>
      <c r="KJS934" s="477"/>
      <c r="KJT934" s="477"/>
      <c r="KJU934" s="477"/>
      <c r="KJV934" s="477"/>
      <c r="KJW934" s="477"/>
      <c r="KJX934" s="477"/>
      <c r="KJY934" s="477"/>
      <c r="KJZ934" s="477"/>
      <c r="KKA934" s="477"/>
      <c r="KKB934" s="477"/>
      <c r="KKC934" s="477"/>
      <c r="KKD934" s="477"/>
      <c r="KKE934" s="477"/>
      <c r="KKF934" s="477"/>
      <c r="KKG934" s="477"/>
      <c r="KKH934" s="477"/>
      <c r="KKI934" s="477"/>
      <c r="KKJ934" s="477"/>
      <c r="KKK934" s="477"/>
      <c r="KKL934" s="477"/>
      <c r="KKM934" s="477"/>
      <c r="KKN934" s="477"/>
      <c r="KKO934" s="477"/>
      <c r="KKP934" s="477"/>
      <c r="KKQ934" s="477"/>
      <c r="KKR934" s="477"/>
      <c r="KKS934" s="477"/>
      <c r="KKT934" s="477"/>
      <c r="KKU934" s="477"/>
      <c r="KKV934" s="477"/>
      <c r="KKW934" s="477"/>
      <c r="KKX934" s="477"/>
      <c r="KKY934" s="477"/>
      <c r="KKZ934" s="477"/>
      <c r="KLA934" s="477"/>
      <c r="KLB934" s="477"/>
      <c r="KLC934" s="477"/>
      <c r="KLD934" s="477"/>
      <c r="KLE934" s="477"/>
      <c r="KLF934" s="477"/>
      <c r="KLG934" s="477"/>
      <c r="KLH934" s="477"/>
      <c r="KLI934" s="477"/>
      <c r="KLJ934" s="477"/>
      <c r="KLK934" s="477"/>
      <c r="KLL934" s="477"/>
      <c r="KLM934" s="477"/>
      <c r="KLN934" s="477"/>
      <c r="KLO934" s="477"/>
      <c r="KLP934" s="477"/>
      <c r="KLQ934" s="477"/>
      <c r="KLR934" s="477"/>
      <c r="KLS934" s="477"/>
      <c r="KLT934" s="477"/>
      <c r="KLU934" s="477"/>
      <c r="KLV934" s="477"/>
      <c r="KLW934" s="477"/>
      <c r="KLX934" s="477"/>
      <c r="KLY934" s="477"/>
      <c r="KLZ934" s="477"/>
      <c r="KMA934" s="477"/>
      <c r="KMB934" s="477"/>
      <c r="KMC934" s="477"/>
      <c r="KMD934" s="477"/>
      <c r="KME934" s="477"/>
      <c r="KMF934" s="477"/>
      <c r="KMG934" s="477"/>
      <c r="KMH934" s="477"/>
      <c r="KMI934" s="477"/>
      <c r="KMJ934" s="477"/>
      <c r="KMK934" s="477"/>
      <c r="KML934" s="477"/>
      <c r="KMM934" s="477"/>
      <c r="KMN934" s="477"/>
      <c r="KMO934" s="477"/>
      <c r="KMP934" s="477"/>
      <c r="KMQ934" s="477"/>
      <c r="KMR934" s="477"/>
      <c r="KMS934" s="477"/>
      <c r="KMT934" s="477"/>
      <c r="KMU934" s="477"/>
      <c r="KMV934" s="477"/>
      <c r="KMW934" s="477"/>
      <c r="KMX934" s="477"/>
      <c r="KMY934" s="477"/>
      <c r="KMZ934" s="477"/>
      <c r="KNA934" s="477"/>
      <c r="KNB934" s="477"/>
      <c r="KNC934" s="477"/>
      <c r="KND934" s="477"/>
      <c r="KNE934" s="477"/>
      <c r="KNF934" s="477"/>
      <c r="KNG934" s="477"/>
      <c r="KNH934" s="477"/>
      <c r="KNI934" s="477"/>
      <c r="KNJ934" s="477"/>
      <c r="KNK934" s="477"/>
      <c r="KNL934" s="477"/>
      <c r="KNM934" s="477"/>
      <c r="KNN934" s="477"/>
      <c r="KNO934" s="477"/>
      <c r="KNP934" s="477"/>
      <c r="KNQ934" s="477"/>
      <c r="KNR934" s="477"/>
      <c r="KNS934" s="477"/>
      <c r="KNT934" s="477"/>
      <c r="KNU934" s="477"/>
      <c r="KNV934" s="477"/>
      <c r="KNW934" s="477"/>
      <c r="KNX934" s="477"/>
      <c r="KNY934" s="477"/>
      <c r="KNZ934" s="477"/>
      <c r="KOA934" s="477"/>
      <c r="KOB934" s="477"/>
      <c r="KOC934" s="477"/>
      <c r="KOD934" s="477"/>
      <c r="KOE934" s="477"/>
      <c r="KOF934" s="477"/>
      <c r="KOG934" s="477"/>
      <c r="KOH934" s="477"/>
      <c r="KOI934" s="477"/>
      <c r="KOJ934" s="477"/>
      <c r="KOK934" s="477"/>
      <c r="KOL934" s="477"/>
      <c r="KOM934" s="477"/>
      <c r="KON934" s="477"/>
      <c r="KOO934" s="477"/>
      <c r="KOP934" s="477"/>
      <c r="KOQ934" s="477"/>
      <c r="KOR934" s="477"/>
      <c r="KOS934" s="477"/>
      <c r="KOT934" s="477"/>
      <c r="KOU934" s="477"/>
      <c r="KOV934" s="477"/>
      <c r="KOW934" s="477"/>
      <c r="KOX934" s="477"/>
      <c r="KOY934" s="477"/>
      <c r="KOZ934" s="477"/>
      <c r="KPA934" s="477"/>
      <c r="KPB934" s="477"/>
      <c r="KPC934" s="477"/>
      <c r="KPD934" s="477"/>
      <c r="KPE934" s="477"/>
      <c r="KPF934" s="477"/>
      <c r="KPG934" s="477"/>
      <c r="KPH934" s="477"/>
      <c r="KPI934" s="477"/>
      <c r="KPJ934" s="477"/>
      <c r="KPK934" s="477"/>
      <c r="KPL934" s="477"/>
      <c r="KPM934" s="477"/>
      <c r="KPN934" s="477"/>
      <c r="KPO934" s="477"/>
      <c r="KPP934" s="477"/>
      <c r="KPQ934" s="477"/>
      <c r="KPR934" s="477"/>
      <c r="KPS934" s="477"/>
      <c r="KPT934" s="477"/>
      <c r="KPU934" s="477"/>
      <c r="KPV934" s="477"/>
      <c r="KPW934" s="477"/>
      <c r="KPX934" s="477"/>
      <c r="KPY934" s="477"/>
      <c r="KPZ934" s="477"/>
      <c r="KQA934" s="477"/>
      <c r="KQB934" s="477"/>
      <c r="KQC934" s="477"/>
      <c r="KQD934" s="477"/>
      <c r="KQE934" s="477"/>
      <c r="KQF934" s="477"/>
      <c r="KQG934" s="477"/>
      <c r="KQH934" s="477"/>
      <c r="KQI934" s="477"/>
      <c r="KQJ934" s="477"/>
      <c r="KQK934" s="477"/>
      <c r="KQL934" s="477"/>
      <c r="KQM934" s="477"/>
      <c r="KQN934" s="477"/>
      <c r="KQO934" s="477"/>
      <c r="KQP934" s="477"/>
      <c r="KQQ934" s="477"/>
      <c r="KQR934" s="477"/>
      <c r="KQS934" s="477"/>
      <c r="KQT934" s="477"/>
      <c r="KQU934" s="477"/>
      <c r="KQV934" s="477"/>
      <c r="KQW934" s="477"/>
      <c r="KQX934" s="477"/>
      <c r="KQY934" s="477"/>
      <c r="KQZ934" s="477"/>
      <c r="KRA934" s="477"/>
      <c r="KRB934" s="477"/>
      <c r="KRC934" s="477"/>
      <c r="KRD934" s="477"/>
      <c r="KRE934" s="477"/>
      <c r="KRF934" s="477"/>
      <c r="KRG934" s="477"/>
      <c r="KRH934" s="477"/>
      <c r="KRI934" s="477"/>
      <c r="KRJ934" s="477"/>
      <c r="KRK934" s="477"/>
      <c r="KRL934" s="477"/>
      <c r="KRM934" s="477"/>
      <c r="KRN934" s="477"/>
      <c r="KRO934" s="477"/>
      <c r="KRP934" s="477"/>
      <c r="KRQ934" s="477"/>
      <c r="KRR934" s="477"/>
      <c r="KRS934" s="477"/>
      <c r="KRT934" s="477"/>
      <c r="KRU934" s="477"/>
      <c r="KRV934" s="477"/>
      <c r="KRW934" s="477"/>
      <c r="KRX934" s="477"/>
      <c r="KRY934" s="477"/>
      <c r="KRZ934" s="477"/>
      <c r="KSA934" s="477"/>
      <c r="KSB934" s="477"/>
      <c r="KSC934" s="477"/>
      <c r="KSD934" s="477"/>
      <c r="KSE934" s="477"/>
      <c r="KSF934" s="477"/>
      <c r="KSG934" s="477"/>
      <c r="KSH934" s="477"/>
      <c r="KSI934" s="477"/>
      <c r="KSJ934" s="477"/>
      <c r="KSK934" s="477"/>
      <c r="KSL934" s="477"/>
      <c r="KSM934" s="477"/>
      <c r="KSN934" s="477"/>
      <c r="KSO934" s="477"/>
      <c r="KSP934" s="477"/>
      <c r="KSQ934" s="477"/>
      <c r="KSR934" s="477"/>
      <c r="KSS934" s="477"/>
      <c r="KST934" s="477"/>
      <c r="KSU934" s="477"/>
      <c r="KSV934" s="477"/>
      <c r="KSW934" s="477"/>
      <c r="KSX934" s="477"/>
      <c r="KSY934" s="477"/>
      <c r="KSZ934" s="477"/>
      <c r="KTA934" s="477"/>
      <c r="KTB934" s="477"/>
      <c r="KTC934" s="477"/>
      <c r="KTD934" s="477"/>
      <c r="KTE934" s="477"/>
      <c r="KTF934" s="477"/>
      <c r="KTG934" s="477"/>
      <c r="KTH934" s="477"/>
      <c r="KTI934" s="477"/>
      <c r="KTJ934" s="477"/>
      <c r="KTK934" s="477"/>
      <c r="KTL934" s="477"/>
      <c r="KTM934" s="477"/>
      <c r="KTN934" s="477"/>
      <c r="KTO934" s="477"/>
      <c r="KTP934" s="477"/>
      <c r="KTQ934" s="477"/>
      <c r="KTR934" s="477"/>
      <c r="KTS934" s="477"/>
      <c r="KTT934" s="477"/>
      <c r="KTU934" s="477"/>
      <c r="KTV934" s="477"/>
      <c r="KTW934" s="477"/>
      <c r="KTX934" s="477"/>
      <c r="KTY934" s="477"/>
      <c r="KTZ934" s="477"/>
      <c r="KUA934" s="477"/>
      <c r="KUB934" s="477"/>
      <c r="KUC934" s="477"/>
      <c r="KUD934" s="477"/>
      <c r="KUE934" s="477"/>
      <c r="KUF934" s="477"/>
      <c r="KUG934" s="477"/>
      <c r="KUH934" s="477"/>
      <c r="KUI934" s="477"/>
      <c r="KUJ934" s="477"/>
      <c r="KUK934" s="477"/>
      <c r="KUL934" s="477"/>
      <c r="KUM934" s="477"/>
      <c r="KUN934" s="477"/>
      <c r="KUO934" s="477"/>
      <c r="KUP934" s="477"/>
      <c r="KUQ934" s="477"/>
      <c r="KUR934" s="477"/>
      <c r="KUS934" s="477"/>
      <c r="KUT934" s="477"/>
      <c r="KUU934" s="477"/>
      <c r="KUV934" s="477"/>
      <c r="KUW934" s="477"/>
      <c r="KUX934" s="477"/>
      <c r="KUY934" s="477"/>
      <c r="KUZ934" s="477"/>
      <c r="KVA934" s="477"/>
      <c r="KVB934" s="477"/>
      <c r="KVC934" s="477"/>
      <c r="KVD934" s="477"/>
      <c r="KVE934" s="477"/>
      <c r="KVF934" s="477"/>
      <c r="KVG934" s="477"/>
      <c r="KVH934" s="477"/>
      <c r="KVI934" s="477"/>
      <c r="KVJ934" s="477"/>
      <c r="KVK934" s="477"/>
      <c r="KVL934" s="477"/>
      <c r="KVM934" s="477"/>
      <c r="KVN934" s="477"/>
      <c r="KVO934" s="477"/>
      <c r="KVP934" s="477"/>
      <c r="KVQ934" s="477"/>
      <c r="KVR934" s="477"/>
      <c r="KVS934" s="477"/>
      <c r="KVT934" s="477"/>
      <c r="KVU934" s="477"/>
      <c r="KVV934" s="477"/>
      <c r="KVW934" s="477"/>
      <c r="KVX934" s="477"/>
      <c r="KVY934" s="477"/>
      <c r="KVZ934" s="477"/>
      <c r="KWA934" s="477"/>
      <c r="KWB934" s="477"/>
      <c r="KWC934" s="477"/>
      <c r="KWD934" s="477"/>
      <c r="KWE934" s="477"/>
      <c r="KWF934" s="477"/>
      <c r="KWG934" s="477"/>
      <c r="KWH934" s="477"/>
      <c r="KWI934" s="477"/>
      <c r="KWJ934" s="477"/>
      <c r="KWK934" s="477"/>
      <c r="KWL934" s="477"/>
      <c r="KWM934" s="477"/>
      <c r="KWN934" s="477"/>
      <c r="KWO934" s="477"/>
      <c r="KWP934" s="477"/>
      <c r="KWQ934" s="477"/>
      <c r="KWR934" s="477"/>
      <c r="KWS934" s="477"/>
      <c r="KWT934" s="477"/>
      <c r="KWU934" s="477"/>
      <c r="KWV934" s="477"/>
      <c r="KWW934" s="477"/>
      <c r="KWX934" s="477"/>
      <c r="KWY934" s="477"/>
      <c r="KWZ934" s="477"/>
      <c r="KXA934" s="477"/>
      <c r="KXB934" s="477"/>
      <c r="KXC934" s="477"/>
      <c r="KXD934" s="477"/>
      <c r="KXE934" s="477"/>
      <c r="KXF934" s="477"/>
      <c r="KXG934" s="477"/>
      <c r="KXH934" s="477"/>
      <c r="KXI934" s="477"/>
      <c r="KXJ934" s="477"/>
      <c r="KXK934" s="477"/>
      <c r="KXL934" s="477"/>
      <c r="KXM934" s="477"/>
      <c r="KXN934" s="477"/>
      <c r="KXO934" s="477"/>
      <c r="KXP934" s="477"/>
      <c r="KXQ934" s="477"/>
      <c r="KXR934" s="477"/>
      <c r="KXS934" s="477"/>
      <c r="KXT934" s="477"/>
      <c r="KXU934" s="477"/>
      <c r="KXV934" s="477"/>
      <c r="KXW934" s="477"/>
      <c r="KXX934" s="477"/>
      <c r="KXY934" s="477"/>
      <c r="KXZ934" s="477"/>
      <c r="KYA934" s="477"/>
      <c r="KYB934" s="477"/>
      <c r="KYC934" s="477"/>
      <c r="KYD934" s="477"/>
      <c r="KYE934" s="477"/>
      <c r="KYF934" s="477"/>
      <c r="KYG934" s="477"/>
      <c r="KYH934" s="477"/>
      <c r="KYI934" s="477"/>
      <c r="KYJ934" s="477"/>
      <c r="KYK934" s="477"/>
      <c r="KYL934" s="477"/>
      <c r="KYM934" s="477"/>
      <c r="KYN934" s="477"/>
      <c r="KYO934" s="477"/>
      <c r="KYP934" s="477"/>
      <c r="KYQ934" s="477"/>
      <c r="KYR934" s="477"/>
      <c r="KYS934" s="477"/>
      <c r="KYT934" s="477"/>
      <c r="KYU934" s="477"/>
      <c r="KYV934" s="477"/>
      <c r="KYW934" s="477"/>
      <c r="KYX934" s="477"/>
      <c r="KYY934" s="477"/>
      <c r="KYZ934" s="477"/>
      <c r="KZA934" s="477"/>
      <c r="KZB934" s="477"/>
      <c r="KZC934" s="477"/>
      <c r="KZD934" s="477"/>
      <c r="KZE934" s="477"/>
      <c r="KZF934" s="477"/>
      <c r="KZG934" s="477"/>
      <c r="KZH934" s="477"/>
      <c r="KZI934" s="477"/>
      <c r="KZJ934" s="477"/>
      <c r="KZK934" s="477"/>
      <c r="KZL934" s="477"/>
      <c r="KZM934" s="477"/>
      <c r="KZN934" s="477"/>
      <c r="KZO934" s="477"/>
      <c r="KZP934" s="477"/>
      <c r="KZQ934" s="477"/>
      <c r="KZR934" s="477"/>
      <c r="KZS934" s="477"/>
      <c r="KZT934" s="477"/>
      <c r="KZU934" s="477"/>
      <c r="KZV934" s="477"/>
      <c r="KZW934" s="477"/>
      <c r="KZX934" s="477"/>
      <c r="KZY934" s="477"/>
      <c r="KZZ934" s="477"/>
      <c r="LAA934" s="477"/>
      <c r="LAB934" s="477"/>
      <c r="LAC934" s="477"/>
      <c r="LAD934" s="477"/>
      <c r="LAE934" s="477"/>
      <c r="LAF934" s="477"/>
      <c r="LAG934" s="477"/>
      <c r="LAH934" s="477"/>
      <c r="LAI934" s="477"/>
      <c r="LAJ934" s="477"/>
      <c r="LAK934" s="477"/>
      <c r="LAL934" s="477"/>
      <c r="LAM934" s="477"/>
      <c r="LAN934" s="477"/>
      <c r="LAO934" s="477"/>
      <c r="LAP934" s="477"/>
      <c r="LAQ934" s="477"/>
      <c r="LAR934" s="477"/>
      <c r="LAS934" s="477"/>
      <c r="LAT934" s="477"/>
      <c r="LAU934" s="477"/>
      <c r="LAV934" s="477"/>
      <c r="LAW934" s="477"/>
      <c r="LAX934" s="477"/>
      <c r="LAY934" s="477"/>
      <c r="LAZ934" s="477"/>
      <c r="LBA934" s="477"/>
      <c r="LBB934" s="477"/>
      <c r="LBC934" s="477"/>
      <c r="LBD934" s="477"/>
      <c r="LBE934" s="477"/>
      <c r="LBF934" s="477"/>
      <c r="LBG934" s="477"/>
      <c r="LBH934" s="477"/>
      <c r="LBI934" s="477"/>
      <c r="LBJ934" s="477"/>
      <c r="LBK934" s="477"/>
      <c r="LBL934" s="477"/>
      <c r="LBM934" s="477"/>
      <c r="LBN934" s="477"/>
      <c r="LBO934" s="477"/>
      <c r="LBP934" s="477"/>
      <c r="LBQ934" s="477"/>
      <c r="LBR934" s="477"/>
      <c r="LBS934" s="477"/>
      <c r="LBT934" s="477"/>
      <c r="LBU934" s="477"/>
      <c r="LBV934" s="477"/>
      <c r="LBW934" s="477"/>
      <c r="LBX934" s="477"/>
      <c r="LBY934" s="477"/>
      <c r="LBZ934" s="477"/>
      <c r="LCA934" s="477"/>
      <c r="LCB934" s="477"/>
      <c r="LCC934" s="477"/>
      <c r="LCD934" s="477"/>
      <c r="LCE934" s="477"/>
      <c r="LCF934" s="477"/>
      <c r="LCG934" s="477"/>
      <c r="LCH934" s="477"/>
      <c r="LCI934" s="477"/>
      <c r="LCJ934" s="477"/>
      <c r="LCK934" s="477"/>
      <c r="LCL934" s="477"/>
      <c r="LCM934" s="477"/>
      <c r="LCN934" s="477"/>
      <c r="LCO934" s="477"/>
      <c r="LCP934" s="477"/>
      <c r="LCQ934" s="477"/>
      <c r="LCR934" s="477"/>
      <c r="LCS934" s="477"/>
      <c r="LCT934" s="477"/>
      <c r="LCU934" s="477"/>
      <c r="LCV934" s="477"/>
      <c r="LCW934" s="477"/>
      <c r="LCX934" s="477"/>
      <c r="LCY934" s="477"/>
      <c r="LCZ934" s="477"/>
      <c r="LDA934" s="477"/>
      <c r="LDB934" s="477"/>
      <c r="LDC934" s="477"/>
      <c r="LDD934" s="477"/>
      <c r="LDE934" s="477"/>
      <c r="LDF934" s="477"/>
      <c r="LDG934" s="477"/>
      <c r="LDH934" s="477"/>
      <c r="LDI934" s="477"/>
      <c r="LDJ934" s="477"/>
      <c r="LDK934" s="477"/>
      <c r="LDL934" s="477"/>
      <c r="LDM934" s="477"/>
      <c r="LDN934" s="477"/>
      <c r="LDO934" s="477"/>
      <c r="LDP934" s="477"/>
      <c r="LDQ934" s="477"/>
      <c r="LDR934" s="477"/>
      <c r="LDS934" s="477"/>
      <c r="LDT934" s="477"/>
      <c r="LDU934" s="477"/>
      <c r="LDV934" s="477"/>
      <c r="LDW934" s="477"/>
      <c r="LDX934" s="477"/>
      <c r="LDY934" s="477"/>
      <c r="LDZ934" s="477"/>
      <c r="LEA934" s="477"/>
      <c r="LEB934" s="477"/>
      <c r="LEC934" s="477"/>
      <c r="LED934" s="477"/>
      <c r="LEE934" s="477"/>
      <c r="LEF934" s="477"/>
      <c r="LEG934" s="477"/>
      <c r="LEH934" s="477"/>
      <c r="LEI934" s="477"/>
      <c r="LEJ934" s="477"/>
      <c r="LEK934" s="477"/>
      <c r="LEL934" s="477"/>
      <c r="LEM934" s="477"/>
      <c r="LEN934" s="477"/>
      <c r="LEO934" s="477"/>
      <c r="LEP934" s="477"/>
      <c r="LEQ934" s="477"/>
      <c r="LER934" s="477"/>
      <c r="LES934" s="477"/>
      <c r="LET934" s="477"/>
      <c r="LEU934" s="477"/>
      <c r="LEV934" s="477"/>
      <c r="LEW934" s="477"/>
      <c r="LEX934" s="477"/>
      <c r="LEY934" s="477"/>
      <c r="LEZ934" s="477"/>
      <c r="LFA934" s="477"/>
      <c r="LFB934" s="477"/>
      <c r="LFC934" s="477"/>
      <c r="LFD934" s="477"/>
      <c r="LFE934" s="477"/>
      <c r="LFF934" s="477"/>
      <c r="LFG934" s="477"/>
      <c r="LFH934" s="477"/>
      <c r="LFI934" s="477"/>
      <c r="LFJ934" s="477"/>
      <c r="LFK934" s="477"/>
      <c r="LFL934" s="477"/>
      <c r="LFM934" s="477"/>
      <c r="LFN934" s="477"/>
      <c r="LFO934" s="477"/>
      <c r="LFP934" s="477"/>
      <c r="LFQ934" s="477"/>
      <c r="LFR934" s="477"/>
      <c r="LFS934" s="477"/>
      <c r="LFT934" s="477"/>
      <c r="LFU934" s="477"/>
      <c r="LFV934" s="477"/>
      <c r="LFW934" s="477"/>
      <c r="LFX934" s="477"/>
      <c r="LFY934" s="477"/>
      <c r="LFZ934" s="477"/>
      <c r="LGA934" s="477"/>
      <c r="LGB934" s="477"/>
      <c r="LGC934" s="477"/>
      <c r="LGD934" s="477"/>
      <c r="LGE934" s="477"/>
      <c r="LGF934" s="477"/>
      <c r="LGG934" s="477"/>
      <c r="LGH934" s="477"/>
      <c r="LGI934" s="477"/>
      <c r="LGJ934" s="477"/>
      <c r="LGK934" s="477"/>
      <c r="LGL934" s="477"/>
      <c r="LGM934" s="477"/>
      <c r="LGN934" s="477"/>
      <c r="LGO934" s="477"/>
      <c r="LGP934" s="477"/>
      <c r="LGQ934" s="477"/>
      <c r="LGR934" s="477"/>
      <c r="LGS934" s="477"/>
      <c r="LGT934" s="477"/>
      <c r="LGU934" s="477"/>
      <c r="LGV934" s="477"/>
      <c r="LGW934" s="477"/>
      <c r="LGX934" s="477"/>
      <c r="LGY934" s="477"/>
      <c r="LGZ934" s="477"/>
      <c r="LHA934" s="477"/>
      <c r="LHB934" s="477"/>
      <c r="LHC934" s="477"/>
      <c r="LHD934" s="477"/>
      <c r="LHE934" s="477"/>
      <c r="LHF934" s="477"/>
      <c r="LHG934" s="477"/>
      <c r="LHH934" s="477"/>
      <c r="LHI934" s="477"/>
      <c r="LHJ934" s="477"/>
      <c r="LHK934" s="477"/>
      <c r="LHL934" s="477"/>
      <c r="LHM934" s="477"/>
      <c r="LHN934" s="477"/>
      <c r="LHO934" s="477"/>
      <c r="LHP934" s="477"/>
      <c r="LHQ934" s="477"/>
      <c r="LHR934" s="477"/>
      <c r="LHS934" s="477"/>
      <c r="LHT934" s="477"/>
      <c r="LHU934" s="477"/>
      <c r="LHV934" s="477"/>
      <c r="LHW934" s="477"/>
      <c r="LHX934" s="477"/>
      <c r="LHY934" s="477"/>
      <c r="LHZ934" s="477"/>
      <c r="LIA934" s="477"/>
      <c r="LIB934" s="477"/>
      <c r="LIC934" s="477"/>
      <c r="LID934" s="477"/>
      <c r="LIE934" s="477"/>
      <c r="LIF934" s="477"/>
      <c r="LIG934" s="477"/>
      <c r="LIH934" s="477"/>
      <c r="LII934" s="477"/>
      <c r="LIJ934" s="477"/>
      <c r="LIK934" s="477"/>
      <c r="LIL934" s="477"/>
      <c r="LIM934" s="477"/>
      <c r="LIN934" s="477"/>
      <c r="LIO934" s="477"/>
      <c r="LIP934" s="477"/>
      <c r="LIQ934" s="477"/>
      <c r="LIR934" s="477"/>
      <c r="LIS934" s="477"/>
      <c r="LIT934" s="477"/>
      <c r="LIU934" s="477"/>
      <c r="LIV934" s="477"/>
      <c r="LIW934" s="477"/>
      <c r="LIX934" s="477"/>
      <c r="LIY934" s="477"/>
      <c r="LIZ934" s="477"/>
      <c r="LJA934" s="477"/>
      <c r="LJB934" s="477"/>
      <c r="LJC934" s="477"/>
      <c r="LJD934" s="477"/>
      <c r="LJE934" s="477"/>
      <c r="LJF934" s="477"/>
      <c r="LJG934" s="477"/>
      <c r="LJH934" s="477"/>
      <c r="LJI934" s="477"/>
      <c r="LJJ934" s="477"/>
      <c r="LJK934" s="477"/>
      <c r="LJL934" s="477"/>
      <c r="LJM934" s="477"/>
      <c r="LJN934" s="477"/>
      <c r="LJO934" s="477"/>
      <c r="LJP934" s="477"/>
      <c r="LJQ934" s="477"/>
      <c r="LJR934" s="477"/>
      <c r="LJS934" s="477"/>
      <c r="LJT934" s="477"/>
      <c r="LJU934" s="477"/>
      <c r="LJV934" s="477"/>
      <c r="LJW934" s="477"/>
      <c r="LJX934" s="477"/>
      <c r="LJY934" s="477"/>
      <c r="LJZ934" s="477"/>
      <c r="LKA934" s="477"/>
      <c r="LKB934" s="477"/>
      <c r="LKC934" s="477"/>
      <c r="LKD934" s="477"/>
      <c r="LKE934" s="477"/>
      <c r="LKF934" s="477"/>
      <c r="LKG934" s="477"/>
      <c r="LKH934" s="477"/>
      <c r="LKI934" s="477"/>
      <c r="LKJ934" s="477"/>
      <c r="LKK934" s="477"/>
      <c r="LKL934" s="477"/>
      <c r="LKM934" s="477"/>
      <c r="LKN934" s="477"/>
      <c r="LKO934" s="477"/>
      <c r="LKP934" s="477"/>
      <c r="LKQ934" s="477"/>
      <c r="LKR934" s="477"/>
      <c r="LKS934" s="477"/>
      <c r="LKT934" s="477"/>
      <c r="LKU934" s="477"/>
      <c r="LKV934" s="477"/>
      <c r="LKW934" s="477"/>
      <c r="LKX934" s="477"/>
      <c r="LKY934" s="477"/>
      <c r="LKZ934" s="477"/>
      <c r="LLA934" s="477"/>
      <c r="LLB934" s="477"/>
      <c r="LLC934" s="477"/>
      <c r="LLD934" s="477"/>
      <c r="LLE934" s="477"/>
      <c r="LLF934" s="477"/>
      <c r="LLG934" s="477"/>
      <c r="LLH934" s="477"/>
      <c r="LLI934" s="477"/>
      <c r="LLJ934" s="477"/>
      <c r="LLK934" s="477"/>
      <c r="LLL934" s="477"/>
      <c r="LLM934" s="477"/>
      <c r="LLN934" s="477"/>
      <c r="LLO934" s="477"/>
      <c r="LLP934" s="477"/>
      <c r="LLQ934" s="477"/>
      <c r="LLR934" s="477"/>
      <c r="LLS934" s="477"/>
      <c r="LLT934" s="477"/>
      <c r="LLU934" s="477"/>
      <c r="LLV934" s="477"/>
      <c r="LLW934" s="477"/>
      <c r="LLX934" s="477"/>
      <c r="LLY934" s="477"/>
      <c r="LLZ934" s="477"/>
      <c r="LMA934" s="477"/>
      <c r="LMB934" s="477"/>
      <c r="LMC934" s="477"/>
      <c r="LMD934" s="477"/>
      <c r="LME934" s="477"/>
      <c r="LMF934" s="477"/>
      <c r="LMG934" s="477"/>
      <c r="LMH934" s="477"/>
      <c r="LMI934" s="477"/>
      <c r="LMJ934" s="477"/>
      <c r="LMK934" s="477"/>
      <c r="LML934" s="477"/>
      <c r="LMM934" s="477"/>
      <c r="LMN934" s="477"/>
      <c r="LMO934" s="477"/>
      <c r="LMP934" s="477"/>
      <c r="LMQ934" s="477"/>
      <c r="LMR934" s="477"/>
      <c r="LMS934" s="477"/>
      <c r="LMT934" s="477"/>
      <c r="LMU934" s="477"/>
      <c r="LMV934" s="477"/>
      <c r="LMW934" s="477"/>
      <c r="LMX934" s="477"/>
      <c r="LMY934" s="477"/>
      <c r="LMZ934" s="477"/>
      <c r="LNA934" s="477"/>
      <c r="LNB934" s="477"/>
      <c r="LNC934" s="477"/>
      <c r="LND934" s="477"/>
      <c r="LNE934" s="477"/>
      <c r="LNF934" s="477"/>
      <c r="LNG934" s="477"/>
      <c r="LNH934" s="477"/>
      <c r="LNI934" s="477"/>
      <c r="LNJ934" s="477"/>
      <c r="LNK934" s="477"/>
      <c r="LNL934" s="477"/>
      <c r="LNM934" s="477"/>
      <c r="LNN934" s="477"/>
      <c r="LNO934" s="477"/>
      <c r="LNP934" s="477"/>
      <c r="LNQ934" s="477"/>
      <c r="LNR934" s="477"/>
      <c r="LNS934" s="477"/>
      <c r="LNT934" s="477"/>
      <c r="LNU934" s="477"/>
      <c r="LNV934" s="477"/>
      <c r="LNW934" s="477"/>
      <c r="LNX934" s="477"/>
      <c r="LNY934" s="477"/>
      <c r="LNZ934" s="477"/>
      <c r="LOA934" s="477"/>
      <c r="LOB934" s="477"/>
      <c r="LOC934" s="477"/>
      <c r="LOD934" s="477"/>
      <c r="LOE934" s="477"/>
      <c r="LOF934" s="477"/>
      <c r="LOG934" s="477"/>
      <c r="LOH934" s="477"/>
      <c r="LOI934" s="477"/>
      <c r="LOJ934" s="477"/>
      <c r="LOK934" s="477"/>
      <c r="LOL934" s="477"/>
      <c r="LOM934" s="477"/>
      <c r="LON934" s="477"/>
      <c r="LOO934" s="477"/>
      <c r="LOP934" s="477"/>
      <c r="LOQ934" s="477"/>
      <c r="LOR934" s="477"/>
      <c r="LOS934" s="477"/>
      <c r="LOT934" s="477"/>
      <c r="LOU934" s="477"/>
      <c r="LOV934" s="477"/>
      <c r="LOW934" s="477"/>
      <c r="LOX934" s="477"/>
      <c r="LOY934" s="477"/>
      <c r="LOZ934" s="477"/>
      <c r="LPA934" s="477"/>
      <c r="LPB934" s="477"/>
      <c r="LPC934" s="477"/>
      <c r="LPD934" s="477"/>
      <c r="LPE934" s="477"/>
      <c r="LPF934" s="477"/>
      <c r="LPG934" s="477"/>
      <c r="LPH934" s="477"/>
      <c r="LPI934" s="477"/>
      <c r="LPJ934" s="477"/>
      <c r="LPK934" s="477"/>
      <c r="LPL934" s="477"/>
      <c r="LPM934" s="477"/>
      <c r="LPN934" s="477"/>
      <c r="LPO934" s="477"/>
      <c r="LPP934" s="477"/>
      <c r="LPQ934" s="477"/>
      <c r="LPR934" s="477"/>
      <c r="LPS934" s="477"/>
      <c r="LPT934" s="477"/>
      <c r="LPU934" s="477"/>
      <c r="LPV934" s="477"/>
      <c r="LPW934" s="477"/>
      <c r="LPX934" s="477"/>
      <c r="LPY934" s="477"/>
      <c r="LPZ934" s="477"/>
      <c r="LQA934" s="477"/>
      <c r="LQB934" s="477"/>
      <c r="LQC934" s="477"/>
      <c r="LQD934" s="477"/>
      <c r="LQE934" s="477"/>
      <c r="LQF934" s="477"/>
      <c r="LQG934" s="477"/>
      <c r="LQH934" s="477"/>
      <c r="LQI934" s="477"/>
      <c r="LQJ934" s="477"/>
      <c r="LQK934" s="477"/>
      <c r="LQL934" s="477"/>
      <c r="LQM934" s="477"/>
      <c r="LQN934" s="477"/>
      <c r="LQO934" s="477"/>
      <c r="LQP934" s="477"/>
      <c r="LQQ934" s="477"/>
      <c r="LQR934" s="477"/>
      <c r="LQS934" s="477"/>
      <c r="LQT934" s="477"/>
      <c r="LQU934" s="477"/>
      <c r="LQV934" s="477"/>
      <c r="LQW934" s="477"/>
      <c r="LQX934" s="477"/>
      <c r="LQY934" s="477"/>
      <c r="LQZ934" s="477"/>
      <c r="LRA934" s="477"/>
      <c r="LRB934" s="477"/>
      <c r="LRC934" s="477"/>
      <c r="LRD934" s="477"/>
      <c r="LRE934" s="477"/>
      <c r="LRF934" s="477"/>
      <c r="LRG934" s="477"/>
      <c r="LRH934" s="477"/>
      <c r="LRI934" s="477"/>
      <c r="LRJ934" s="477"/>
      <c r="LRK934" s="477"/>
      <c r="LRL934" s="477"/>
      <c r="LRM934" s="477"/>
      <c r="LRN934" s="477"/>
      <c r="LRO934" s="477"/>
      <c r="LRP934" s="477"/>
      <c r="LRQ934" s="477"/>
      <c r="LRR934" s="477"/>
      <c r="LRS934" s="477"/>
      <c r="LRT934" s="477"/>
      <c r="LRU934" s="477"/>
      <c r="LRV934" s="477"/>
      <c r="LRW934" s="477"/>
      <c r="LRX934" s="477"/>
      <c r="LRY934" s="477"/>
      <c r="LRZ934" s="477"/>
      <c r="LSA934" s="477"/>
      <c r="LSB934" s="477"/>
      <c r="LSC934" s="477"/>
      <c r="LSD934" s="477"/>
      <c r="LSE934" s="477"/>
      <c r="LSF934" s="477"/>
      <c r="LSG934" s="477"/>
      <c r="LSH934" s="477"/>
      <c r="LSI934" s="477"/>
      <c r="LSJ934" s="477"/>
      <c r="LSK934" s="477"/>
      <c r="LSL934" s="477"/>
      <c r="LSM934" s="477"/>
      <c r="LSN934" s="477"/>
      <c r="LSO934" s="477"/>
      <c r="LSP934" s="477"/>
      <c r="LSQ934" s="477"/>
      <c r="LSR934" s="477"/>
      <c r="LSS934" s="477"/>
      <c r="LST934" s="477"/>
      <c r="LSU934" s="477"/>
      <c r="LSV934" s="477"/>
      <c r="LSW934" s="477"/>
      <c r="LSX934" s="477"/>
      <c r="LSY934" s="477"/>
      <c r="LSZ934" s="477"/>
      <c r="LTA934" s="477"/>
      <c r="LTB934" s="477"/>
      <c r="LTC934" s="477"/>
      <c r="LTD934" s="477"/>
      <c r="LTE934" s="477"/>
      <c r="LTF934" s="477"/>
      <c r="LTG934" s="477"/>
      <c r="LTH934" s="477"/>
      <c r="LTI934" s="477"/>
      <c r="LTJ934" s="477"/>
      <c r="LTK934" s="477"/>
      <c r="LTL934" s="477"/>
      <c r="LTM934" s="477"/>
      <c r="LTN934" s="477"/>
      <c r="LTO934" s="477"/>
      <c r="LTP934" s="477"/>
      <c r="LTQ934" s="477"/>
      <c r="LTR934" s="477"/>
      <c r="LTS934" s="477"/>
      <c r="LTT934" s="477"/>
      <c r="LTU934" s="477"/>
      <c r="LTV934" s="477"/>
      <c r="LTW934" s="477"/>
      <c r="LTX934" s="477"/>
      <c r="LTY934" s="477"/>
      <c r="LTZ934" s="477"/>
      <c r="LUA934" s="477"/>
      <c r="LUB934" s="477"/>
      <c r="LUC934" s="477"/>
      <c r="LUD934" s="477"/>
      <c r="LUE934" s="477"/>
      <c r="LUF934" s="477"/>
      <c r="LUG934" s="477"/>
      <c r="LUH934" s="477"/>
      <c r="LUI934" s="477"/>
      <c r="LUJ934" s="477"/>
      <c r="LUK934" s="477"/>
      <c r="LUL934" s="477"/>
      <c r="LUM934" s="477"/>
      <c r="LUN934" s="477"/>
      <c r="LUO934" s="477"/>
      <c r="LUP934" s="477"/>
      <c r="LUQ934" s="477"/>
      <c r="LUR934" s="477"/>
      <c r="LUS934" s="477"/>
      <c r="LUT934" s="477"/>
      <c r="LUU934" s="477"/>
      <c r="LUV934" s="477"/>
      <c r="LUW934" s="477"/>
      <c r="LUX934" s="477"/>
      <c r="LUY934" s="477"/>
      <c r="LUZ934" s="477"/>
      <c r="LVA934" s="477"/>
      <c r="LVB934" s="477"/>
      <c r="LVC934" s="477"/>
      <c r="LVD934" s="477"/>
      <c r="LVE934" s="477"/>
      <c r="LVF934" s="477"/>
      <c r="LVG934" s="477"/>
      <c r="LVH934" s="477"/>
      <c r="LVI934" s="477"/>
      <c r="LVJ934" s="477"/>
      <c r="LVK934" s="477"/>
      <c r="LVL934" s="477"/>
      <c r="LVM934" s="477"/>
      <c r="LVN934" s="477"/>
      <c r="LVO934" s="477"/>
      <c r="LVP934" s="477"/>
      <c r="LVQ934" s="477"/>
      <c r="LVR934" s="477"/>
      <c r="LVS934" s="477"/>
      <c r="LVT934" s="477"/>
      <c r="LVU934" s="477"/>
      <c r="LVV934" s="477"/>
      <c r="LVW934" s="477"/>
      <c r="LVX934" s="477"/>
      <c r="LVY934" s="477"/>
      <c r="LVZ934" s="477"/>
      <c r="LWA934" s="477"/>
      <c r="LWB934" s="477"/>
      <c r="LWC934" s="477"/>
      <c r="LWD934" s="477"/>
      <c r="LWE934" s="477"/>
      <c r="LWF934" s="477"/>
      <c r="LWG934" s="477"/>
      <c r="LWH934" s="477"/>
      <c r="LWI934" s="477"/>
      <c r="LWJ934" s="477"/>
      <c r="LWK934" s="477"/>
      <c r="LWL934" s="477"/>
      <c r="LWM934" s="477"/>
      <c r="LWN934" s="477"/>
      <c r="LWO934" s="477"/>
      <c r="LWP934" s="477"/>
      <c r="LWQ934" s="477"/>
      <c r="LWR934" s="477"/>
      <c r="LWS934" s="477"/>
      <c r="LWT934" s="477"/>
      <c r="LWU934" s="477"/>
      <c r="LWV934" s="477"/>
      <c r="LWW934" s="477"/>
      <c r="LWX934" s="477"/>
      <c r="LWY934" s="477"/>
      <c r="LWZ934" s="477"/>
      <c r="LXA934" s="477"/>
      <c r="LXB934" s="477"/>
      <c r="LXC934" s="477"/>
      <c r="LXD934" s="477"/>
      <c r="LXE934" s="477"/>
      <c r="LXF934" s="477"/>
      <c r="LXG934" s="477"/>
      <c r="LXH934" s="477"/>
      <c r="LXI934" s="477"/>
      <c r="LXJ934" s="477"/>
      <c r="LXK934" s="477"/>
      <c r="LXL934" s="477"/>
      <c r="LXM934" s="477"/>
      <c r="LXN934" s="477"/>
      <c r="LXO934" s="477"/>
      <c r="LXP934" s="477"/>
      <c r="LXQ934" s="477"/>
      <c r="LXR934" s="477"/>
      <c r="LXS934" s="477"/>
      <c r="LXT934" s="477"/>
      <c r="LXU934" s="477"/>
      <c r="LXV934" s="477"/>
      <c r="LXW934" s="477"/>
      <c r="LXX934" s="477"/>
      <c r="LXY934" s="477"/>
      <c r="LXZ934" s="477"/>
      <c r="LYA934" s="477"/>
      <c r="LYB934" s="477"/>
      <c r="LYC934" s="477"/>
      <c r="LYD934" s="477"/>
      <c r="LYE934" s="477"/>
      <c r="LYF934" s="477"/>
      <c r="LYG934" s="477"/>
      <c r="LYH934" s="477"/>
      <c r="LYI934" s="477"/>
      <c r="LYJ934" s="477"/>
      <c r="LYK934" s="477"/>
      <c r="LYL934" s="477"/>
      <c r="LYM934" s="477"/>
      <c r="LYN934" s="477"/>
      <c r="LYO934" s="477"/>
      <c r="LYP934" s="477"/>
      <c r="LYQ934" s="477"/>
      <c r="LYR934" s="477"/>
      <c r="LYS934" s="477"/>
      <c r="LYT934" s="477"/>
      <c r="LYU934" s="477"/>
      <c r="LYV934" s="477"/>
      <c r="LYW934" s="477"/>
      <c r="LYX934" s="477"/>
      <c r="LYY934" s="477"/>
      <c r="LYZ934" s="477"/>
      <c r="LZA934" s="477"/>
      <c r="LZB934" s="477"/>
      <c r="LZC934" s="477"/>
      <c r="LZD934" s="477"/>
      <c r="LZE934" s="477"/>
      <c r="LZF934" s="477"/>
      <c r="LZG934" s="477"/>
      <c r="LZH934" s="477"/>
      <c r="LZI934" s="477"/>
      <c r="LZJ934" s="477"/>
      <c r="LZK934" s="477"/>
      <c r="LZL934" s="477"/>
      <c r="LZM934" s="477"/>
      <c r="LZN934" s="477"/>
      <c r="LZO934" s="477"/>
      <c r="LZP934" s="477"/>
      <c r="LZQ934" s="477"/>
      <c r="LZR934" s="477"/>
      <c r="LZS934" s="477"/>
      <c r="LZT934" s="477"/>
      <c r="LZU934" s="477"/>
      <c r="LZV934" s="477"/>
      <c r="LZW934" s="477"/>
      <c r="LZX934" s="477"/>
      <c r="LZY934" s="477"/>
      <c r="LZZ934" s="477"/>
      <c r="MAA934" s="477"/>
      <c r="MAB934" s="477"/>
      <c r="MAC934" s="477"/>
      <c r="MAD934" s="477"/>
      <c r="MAE934" s="477"/>
      <c r="MAF934" s="477"/>
      <c r="MAG934" s="477"/>
      <c r="MAH934" s="477"/>
      <c r="MAI934" s="477"/>
      <c r="MAJ934" s="477"/>
      <c r="MAK934" s="477"/>
      <c r="MAL934" s="477"/>
      <c r="MAM934" s="477"/>
      <c r="MAN934" s="477"/>
      <c r="MAO934" s="477"/>
      <c r="MAP934" s="477"/>
      <c r="MAQ934" s="477"/>
      <c r="MAR934" s="477"/>
      <c r="MAS934" s="477"/>
      <c r="MAT934" s="477"/>
      <c r="MAU934" s="477"/>
      <c r="MAV934" s="477"/>
      <c r="MAW934" s="477"/>
      <c r="MAX934" s="477"/>
      <c r="MAY934" s="477"/>
      <c r="MAZ934" s="477"/>
      <c r="MBA934" s="477"/>
      <c r="MBB934" s="477"/>
      <c r="MBC934" s="477"/>
      <c r="MBD934" s="477"/>
      <c r="MBE934" s="477"/>
      <c r="MBF934" s="477"/>
      <c r="MBG934" s="477"/>
      <c r="MBH934" s="477"/>
      <c r="MBI934" s="477"/>
      <c r="MBJ934" s="477"/>
      <c r="MBK934" s="477"/>
      <c r="MBL934" s="477"/>
      <c r="MBM934" s="477"/>
      <c r="MBN934" s="477"/>
      <c r="MBO934" s="477"/>
      <c r="MBP934" s="477"/>
      <c r="MBQ934" s="477"/>
      <c r="MBR934" s="477"/>
      <c r="MBS934" s="477"/>
      <c r="MBT934" s="477"/>
      <c r="MBU934" s="477"/>
      <c r="MBV934" s="477"/>
      <c r="MBW934" s="477"/>
      <c r="MBX934" s="477"/>
      <c r="MBY934" s="477"/>
      <c r="MBZ934" s="477"/>
      <c r="MCA934" s="477"/>
      <c r="MCB934" s="477"/>
      <c r="MCC934" s="477"/>
      <c r="MCD934" s="477"/>
      <c r="MCE934" s="477"/>
      <c r="MCF934" s="477"/>
      <c r="MCG934" s="477"/>
      <c r="MCH934" s="477"/>
      <c r="MCI934" s="477"/>
      <c r="MCJ934" s="477"/>
      <c r="MCK934" s="477"/>
      <c r="MCL934" s="477"/>
      <c r="MCM934" s="477"/>
      <c r="MCN934" s="477"/>
      <c r="MCO934" s="477"/>
      <c r="MCP934" s="477"/>
      <c r="MCQ934" s="477"/>
      <c r="MCR934" s="477"/>
      <c r="MCS934" s="477"/>
      <c r="MCT934" s="477"/>
      <c r="MCU934" s="477"/>
      <c r="MCV934" s="477"/>
      <c r="MCW934" s="477"/>
      <c r="MCX934" s="477"/>
      <c r="MCY934" s="477"/>
      <c r="MCZ934" s="477"/>
      <c r="MDA934" s="477"/>
      <c r="MDB934" s="477"/>
      <c r="MDC934" s="477"/>
      <c r="MDD934" s="477"/>
      <c r="MDE934" s="477"/>
      <c r="MDF934" s="477"/>
      <c r="MDG934" s="477"/>
      <c r="MDH934" s="477"/>
      <c r="MDI934" s="477"/>
      <c r="MDJ934" s="477"/>
      <c r="MDK934" s="477"/>
      <c r="MDL934" s="477"/>
      <c r="MDM934" s="477"/>
      <c r="MDN934" s="477"/>
      <c r="MDO934" s="477"/>
      <c r="MDP934" s="477"/>
      <c r="MDQ934" s="477"/>
      <c r="MDR934" s="477"/>
      <c r="MDS934" s="477"/>
      <c r="MDT934" s="477"/>
      <c r="MDU934" s="477"/>
      <c r="MDV934" s="477"/>
      <c r="MDW934" s="477"/>
      <c r="MDX934" s="477"/>
      <c r="MDY934" s="477"/>
      <c r="MDZ934" s="477"/>
      <c r="MEA934" s="477"/>
      <c r="MEB934" s="477"/>
      <c r="MEC934" s="477"/>
      <c r="MED934" s="477"/>
      <c r="MEE934" s="477"/>
      <c r="MEF934" s="477"/>
      <c r="MEG934" s="477"/>
      <c r="MEH934" s="477"/>
      <c r="MEI934" s="477"/>
      <c r="MEJ934" s="477"/>
      <c r="MEK934" s="477"/>
      <c r="MEL934" s="477"/>
      <c r="MEM934" s="477"/>
      <c r="MEN934" s="477"/>
      <c r="MEO934" s="477"/>
      <c r="MEP934" s="477"/>
      <c r="MEQ934" s="477"/>
      <c r="MER934" s="477"/>
      <c r="MES934" s="477"/>
      <c r="MET934" s="477"/>
      <c r="MEU934" s="477"/>
      <c r="MEV934" s="477"/>
      <c r="MEW934" s="477"/>
      <c r="MEX934" s="477"/>
      <c r="MEY934" s="477"/>
      <c r="MEZ934" s="477"/>
      <c r="MFA934" s="477"/>
      <c r="MFB934" s="477"/>
      <c r="MFC934" s="477"/>
      <c r="MFD934" s="477"/>
      <c r="MFE934" s="477"/>
      <c r="MFF934" s="477"/>
      <c r="MFG934" s="477"/>
      <c r="MFH934" s="477"/>
      <c r="MFI934" s="477"/>
      <c r="MFJ934" s="477"/>
      <c r="MFK934" s="477"/>
      <c r="MFL934" s="477"/>
      <c r="MFM934" s="477"/>
      <c r="MFN934" s="477"/>
      <c r="MFO934" s="477"/>
      <c r="MFP934" s="477"/>
      <c r="MFQ934" s="477"/>
      <c r="MFR934" s="477"/>
      <c r="MFS934" s="477"/>
      <c r="MFT934" s="477"/>
      <c r="MFU934" s="477"/>
      <c r="MFV934" s="477"/>
      <c r="MFW934" s="477"/>
      <c r="MFX934" s="477"/>
      <c r="MFY934" s="477"/>
      <c r="MFZ934" s="477"/>
      <c r="MGA934" s="477"/>
      <c r="MGB934" s="477"/>
      <c r="MGC934" s="477"/>
      <c r="MGD934" s="477"/>
      <c r="MGE934" s="477"/>
      <c r="MGF934" s="477"/>
      <c r="MGG934" s="477"/>
      <c r="MGH934" s="477"/>
      <c r="MGI934" s="477"/>
      <c r="MGJ934" s="477"/>
      <c r="MGK934" s="477"/>
      <c r="MGL934" s="477"/>
      <c r="MGM934" s="477"/>
      <c r="MGN934" s="477"/>
      <c r="MGO934" s="477"/>
      <c r="MGP934" s="477"/>
      <c r="MGQ934" s="477"/>
      <c r="MGR934" s="477"/>
      <c r="MGS934" s="477"/>
      <c r="MGT934" s="477"/>
      <c r="MGU934" s="477"/>
      <c r="MGV934" s="477"/>
      <c r="MGW934" s="477"/>
      <c r="MGX934" s="477"/>
      <c r="MGY934" s="477"/>
      <c r="MGZ934" s="477"/>
      <c r="MHA934" s="477"/>
      <c r="MHB934" s="477"/>
      <c r="MHC934" s="477"/>
      <c r="MHD934" s="477"/>
      <c r="MHE934" s="477"/>
      <c r="MHF934" s="477"/>
      <c r="MHG934" s="477"/>
      <c r="MHH934" s="477"/>
      <c r="MHI934" s="477"/>
      <c r="MHJ934" s="477"/>
      <c r="MHK934" s="477"/>
      <c r="MHL934" s="477"/>
      <c r="MHM934" s="477"/>
      <c r="MHN934" s="477"/>
      <c r="MHO934" s="477"/>
      <c r="MHP934" s="477"/>
      <c r="MHQ934" s="477"/>
      <c r="MHR934" s="477"/>
      <c r="MHS934" s="477"/>
      <c r="MHT934" s="477"/>
      <c r="MHU934" s="477"/>
      <c r="MHV934" s="477"/>
      <c r="MHW934" s="477"/>
      <c r="MHX934" s="477"/>
      <c r="MHY934" s="477"/>
      <c r="MHZ934" s="477"/>
      <c r="MIA934" s="477"/>
      <c r="MIB934" s="477"/>
      <c r="MIC934" s="477"/>
      <c r="MID934" s="477"/>
      <c r="MIE934" s="477"/>
      <c r="MIF934" s="477"/>
      <c r="MIG934" s="477"/>
      <c r="MIH934" s="477"/>
      <c r="MII934" s="477"/>
      <c r="MIJ934" s="477"/>
      <c r="MIK934" s="477"/>
      <c r="MIL934" s="477"/>
      <c r="MIM934" s="477"/>
      <c r="MIN934" s="477"/>
      <c r="MIO934" s="477"/>
      <c r="MIP934" s="477"/>
      <c r="MIQ934" s="477"/>
      <c r="MIR934" s="477"/>
      <c r="MIS934" s="477"/>
      <c r="MIT934" s="477"/>
      <c r="MIU934" s="477"/>
      <c r="MIV934" s="477"/>
      <c r="MIW934" s="477"/>
      <c r="MIX934" s="477"/>
      <c r="MIY934" s="477"/>
      <c r="MIZ934" s="477"/>
      <c r="MJA934" s="477"/>
      <c r="MJB934" s="477"/>
      <c r="MJC934" s="477"/>
      <c r="MJD934" s="477"/>
      <c r="MJE934" s="477"/>
      <c r="MJF934" s="477"/>
      <c r="MJG934" s="477"/>
      <c r="MJH934" s="477"/>
      <c r="MJI934" s="477"/>
      <c r="MJJ934" s="477"/>
      <c r="MJK934" s="477"/>
      <c r="MJL934" s="477"/>
      <c r="MJM934" s="477"/>
      <c r="MJN934" s="477"/>
      <c r="MJO934" s="477"/>
      <c r="MJP934" s="477"/>
      <c r="MJQ934" s="477"/>
      <c r="MJR934" s="477"/>
      <c r="MJS934" s="477"/>
      <c r="MJT934" s="477"/>
      <c r="MJU934" s="477"/>
      <c r="MJV934" s="477"/>
      <c r="MJW934" s="477"/>
      <c r="MJX934" s="477"/>
      <c r="MJY934" s="477"/>
      <c r="MJZ934" s="477"/>
      <c r="MKA934" s="477"/>
      <c r="MKB934" s="477"/>
      <c r="MKC934" s="477"/>
      <c r="MKD934" s="477"/>
      <c r="MKE934" s="477"/>
      <c r="MKF934" s="477"/>
      <c r="MKG934" s="477"/>
      <c r="MKH934" s="477"/>
      <c r="MKI934" s="477"/>
      <c r="MKJ934" s="477"/>
      <c r="MKK934" s="477"/>
      <c r="MKL934" s="477"/>
      <c r="MKM934" s="477"/>
      <c r="MKN934" s="477"/>
      <c r="MKO934" s="477"/>
      <c r="MKP934" s="477"/>
      <c r="MKQ934" s="477"/>
      <c r="MKR934" s="477"/>
      <c r="MKS934" s="477"/>
      <c r="MKT934" s="477"/>
      <c r="MKU934" s="477"/>
      <c r="MKV934" s="477"/>
      <c r="MKW934" s="477"/>
      <c r="MKX934" s="477"/>
      <c r="MKY934" s="477"/>
      <c r="MKZ934" s="477"/>
      <c r="MLA934" s="477"/>
      <c r="MLB934" s="477"/>
      <c r="MLC934" s="477"/>
      <c r="MLD934" s="477"/>
      <c r="MLE934" s="477"/>
      <c r="MLF934" s="477"/>
      <c r="MLG934" s="477"/>
      <c r="MLH934" s="477"/>
      <c r="MLI934" s="477"/>
      <c r="MLJ934" s="477"/>
      <c r="MLK934" s="477"/>
      <c r="MLL934" s="477"/>
      <c r="MLM934" s="477"/>
      <c r="MLN934" s="477"/>
      <c r="MLO934" s="477"/>
      <c r="MLP934" s="477"/>
      <c r="MLQ934" s="477"/>
      <c r="MLR934" s="477"/>
      <c r="MLS934" s="477"/>
      <c r="MLT934" s="477"/>
      <c r="MLU934" s="477"/>
      <c r="MLV934" s="477"/>
      <c r="MLW934" s="477"/>
      <c r="MLX934" s="477"/>
      <c r="MLY934" s="477"/>
      <c r="MLZ934" s="477"/>
      <c r="MMA934" s="477"/>
      <c r="MMB934" s="477"/>
      <c r="MMC934" s="477"/>
      <c r="MMD934" s="477"/>
      <c r="MME934" s="477"/>
      <c r="MMF934" s="477"/>
      <c r="MMG934" s="477"/>
      <c r="MMH934" s="477"/>
      <c r="MMI934" s="477"/>
      <c r="MMJ934" s="477"/>
      <c r="MMK934" s="477"/>
      <c r="MML934" s="477"/>
      <c r="MMM934" s="477"/>
      <c r="MMN934" s="477"/>
      <c r="MMO934" s="477"/>
      <c r="MMP934" s="477"/>
      <c r="MMQ934" s="477"/>
      <c r="MMR934" s="477"/>
      <c r="MMS934" s="477"/>
      <c r="MMT934" s="477"/>
      <c r="MMU934" s="477"/>
      <c r="MMV934" s="477"/>
      <c r="MMW934" s="477"/>
      <c r="MMX934" s="477"/>
      <c r="MMY934" s="477"/>
      <c r="MMZ934" s="477"/>
      <c r="MNA934" s="477"/>
      <c r="MNB934" s="477"/>
      <c r="MNC934" s="477"/>
      <c r="MND934" s="477"/>
      <c r="MNE934" s="477"/>
      <c r="MNF934" s="477"/>
      <c r="MNG934" s="477"/>
      <c r="MNH934" s="477"/>
      <c r="MNI934" s="477"/>
      <c r="MNJ934" s="477"/>
      <c r="MNK934" s="477"/>
      <c r="MNL934" s="477"/>
      <c r="MNM934" s="477"/>
      <c r="MNN934" s="477"/>
      <c r="MNO934" s="477"/>
      <c r="MNP934" s="477"/>
      <c r="MNQ934" s="477"/>
      <c r="MNR934" s="477"/>
      <c r="MNS934" s="477"/>
      <c r="MNT934" s="477"/>
      <c r="MNU934" s="477"/>
      <c r="MNV934" s="477"/>
      <c r="MNW934" s="477"/>
      <c r="MNX934" s="477"/>
      <c r="MNY934" s="477"/>
      <c r="MNZ934" s="477"/>
      <c r="MOA934" s="477"/>
      <c r="MOB934" s="477"/>
      <c r="MOC934" s="477"/>
      <c r="MOD934" s="477"/>
      <c r="MOE934" s="477"/>
      <c r="MOF934" s="477"/>
      <c r="MOG934" s="477"/>
      <c r="MOH934" s="477"/>
      <c r="MOI934" s="477"/>
      <c r="MOJ934" s="477"/>
      <c r="MOK934" s="477"/>
      <c r="MOL934" s="477"/>
      <c r="MOM934" s="477"/>
      <c r="MON934" s="477"/>
      <c r="MOO934" s="477"/>
      <c r="MOP934" s="477"/>
      <c r="MOQ934" s="477"/>
      <c r="MOR934" s="477"/>
      <c r="MOS934" s="477"/>
      <c r="MOT934" s="477"/>
      <c r="MOU934" s="477"/>
      <c r="MOV934" s="477"/>
      <c r="MOW934" s="477"/>
      <c r="MOX934" s="477"/>
      <c r="MOY934" s="477"/>
      <c r="MOZ934" s="477"/>
      <c r="MPA934" s="477"/>
      <c r="MPB934" s="477"/>
      <c r="MPC934" s="477"/>
      <c r="MPD934" s="477"/>
      <c r="MPE934" s="477"/>
      <c r="MPF934" s="477"/>
      <c r="MPG934" s="477"/>
      <c r="MPH934" s="477"/>
      <c r="MPI934" s="477"/>
      <c r="MPJ934" s="477"/>
      <c r="MPK934" s="477"/>
      <c r="MPL934" s="477"/>
      <c r="MPM934" s="477"/>
      <c r="MPN934" s="477"/>
      <c r="MPO934" s="477"/>
      <c r="MPP934" s="477"/>
      <c r="MPQ934" s="477"/>
      <c r="MPR934" s="477"/>
      <c r="MPS934" s="477"/>
      <c r="MPT934" s="477"/>
      <c r="MPU934" s="477"/>
      <c r="MPV934" s="477"/>
      <c r="MPW934" s="477"/>
      <c r="MPX934" s="477"/>
      <c r="MPY934" s="477"/>
      <c r="MPZ934" s="477"/>
      <c r="MQA934" s="477"/>
      <c r="MQB934" s="477"/>
      <c r="MQC934" s="477"/>
      <c r="MQD934" s="477"/>
      <c r="MQE934" s="477"/>
      <c r="MQF934" s="477"/>
      <c r="MQG934" s="477"/>
      <c r="MQH934" s="477"/>
      <c r="MQI934" s="477"/>
      <c r="MQJ934" s="477"/>
      <c r="MQK934" s="477"/>
      <c r="MQL934" s="477"/>
      <c r="MQM934" s="477"/>
      <c r="MQN934" s="477"/>
      <c r="MQO934" s="477"/>
      <c r="MQP934" s="477"/>
      <c r="MQQ934" s="477"/>
      <c r="MQR934" s="477"/>
      <c r="MQS934" s="477"/>
      <c r="MQT934" s="477"/>
      <c r="MQU934" s="477"/>
      <c r="MQV934" s="477"/>
      <c r="MQW934" s="477"/>
      <c r="MQX934" s="477"/>
      <c r="MQY934" s="477"/>
      <c r="MQZ934" s="477"/>
      <c r="MRA934" s="477"/>
      <c r="MRB934" s="477"/>
      <c r="MRC934" s="477"/>
      <c r="MRD934" s="477"/>
      <c r="MRE934" s="477"/>
      <c r="MRF934" s="477"/>
      <c r="MRG934" s="477"/>
      <c r="MRH934" s="477"/>
      <c r="MRI934" s="477"/>
      <c r="MRJ934" s="477"/>
      <c r="MRK934" s="477"/>
      <c r="MRL934" s="477"/>
      <c r="MRM934" s="477"/>
      <c r="MRN934" s="477"/>
      <c r="MRO934" s="477"/>
      <c r="MRP934" s="477"/>
      <c r="MRQ934" s="477"/>
      <c r="MRR934" s="477"/>
      <c r="MRS934" s="477"/>
      <c r="MRT934" s="477"/>
      <c r="MRU934" s="477"/>
      <c r="MRV934" s="477"/>
      <c r="MRW934" s="477"/>
      <c r="MRX934" s="477"/>
      <c r="MRY934" s="477"/>
      <c r="MRZ934" s="477"/>
      <c r="MSA934" s="477"/>
      <c r="MSB934" s="477"/>
      <c r="MSC934" s="477"/>
      <c r="MSD934" s="477"/>
      <c r="MSE934" s="477"/>
      <c r="MSF934" s="477"/>
      <c r="MSG934" s="477"/>
      <c r="MSH934" s="477"/>
      <c r="MSI934" s="477"/>
      <c r="MSJ934" s="477"/>
      <c r="MSK934" s="477"/>
      <c r="MSL934" s="477"/>
      <c r="MSM934" s="477"/>
      <c r="MSN934" s="477"/>
      <c r="MSO934" s="477"/>
      <c r="MSP934" s="477"/>
      <c r="MSQ934" s="477"/>
      <c r="MSR934" s="477"/>
      <c r="MSS934" s="477"/>
      <c r="MST934" s="477"/>
      <c r="MSU934" s="477"/>
      <c r="MSV934" s="477"/>
      <c r="MSW934" s="477"/>
      <c r="MSX934" s="477"/>
      <c r="MSY934" s="477"/>
      <c r="MSZ934" s="477"/>
      <c r="MTA934" s="477"/>
      <c r="MTB934" s="477"/>
      <c r="MTC934" s="477"/>
      <c r="MTD934" s="477"/>
      <c r="MTE934" s="477"/>
      <c r="MTF934" s="477"/>
      <c r="MTG934" s="477"/>
      <c r="MTH934" s="477"/>
      <c r="MTI934" s="477"/>
      <c r="MTJ934" s="477"/>
      <c r="MTK934" s="477"/>
      <c r="MTL934" s="477"/>
      <c r="MTM934" s="477"/>
      <c r="MTN934" s="477"/>
      <c r="MTO934" s="477"/>
      <c r="MTP934" s="477"/>
      <c r="MTQ934" s="477"/>
      <c r="MTR934" s="477"/>
      <c r="MTS934" s="477"/>
      <c r="MTT934" s="477"/>
      <c r="MTU934" s="477"/>
      <c r="MTV934" s="477"/>
      <c r="MTW934" s="477"/>
      <c r="MTX934" s="477"/>
      <c r="MTY934" s="477"/>
      <c r="MTZ934" s="477"/>
      <c r="MUA934" s="477"/>
      <c r="MUB934" s="477"/>
      <c r="MUC934" s="477"/>
      <c r="MUD934" s="477"/>
      <c r="MUE934" s="477"/>
      <c r="MUF934" s="477"/>
      <c r="MUG934" s="477"/>
      <c r="MUH934" s="477"/>
      <c r="MUI934" s="477"/>
      <c r="MUJ934" s="477"/>
      <c r="MUK934" s="477"/>
      <c r="MUL934" s="477"/>
      <c r="MUM934" s="477"/>
      <c r="MUN934" s="477"/>
      <c r="MUO934" s="477"/>
      <c r="MUP934" s="477"/>
      <c r="MUQ934" s="477"/>
      <c r="MUR934" s="477"/>
      <c r="MUS934" s="477"/>
      <c r="MUT934" s="477"/>
      <c r="MUU934" s="477"/>
      <c r="MUV934" s="477"/>
      <c r="MUW934" s="477"/>
      <c r="MUX934" s="477"/>
      <c r="MUY934" s="477"/>
      <c r="MUZ934" s="477"/>
      <c r="MVA934" s="477"/>
      <c r="MVB934" s="477"/>
      <c r="MVC934" s="477"/>
      <c r="MVD934" s="477"/>
      <c r="MVE934" s="477"/>
      <c r="MVF934" s="477"/>
      <c r="MVG934" s="477"/>
      <c r="MVH934" s="477"/>
      <c r="MVI934" s="477"/>
      <c r="MVJ934" s="477"/>
      <c r="MVK934" s="477"/>
      <c r="MVL934" s="477"/>
      <c r="MVM934" s="477"/>
      <c r="MVN934" s="477"/>
      <c r="MVO934" s="477"/>
      <c r="MVP934" s="477"/>
      <c r="MVQ934" s="477"/>
      <c r="MVR934" s="477"/>
      <c r="MVS934" s="477"/>
      <c r="MVT934" s="477"/>
      <c r="MVU934" s="477"/>
      <c r="MVV934" s="477"/>
      <c r="MVW934" s="477"/>
      <c r="MVX934" s="477"/>
      <c r="MVY934" s="477"/>
      <c r="MVZ934" s="477"/>
      <c r="MWA934" s="477"/>
      <c r="MWB934" s="477"/>
      <c r="MWC934" s="477"/>
      <c r="MWD934" s="477"/>
      <c r="MWE934" s="477"/>
      <c r="MWF934" s="477"/>
      <c r="MWG934" s="477"/>
      <c r="MWH934" s="477"/>
      <c r="MWI934" s="477"/>
      <c r="MWJ934" s="477"/>
      <c r="MWK934" s="477"/>
      <c r="MWL934" s="477"/>
      <c r="MWM934" s="477"/>
      <c r="MWN934" s="477"/>
      <c r="MWO934" s="477"/>
      <c r="MWP934" s="477"/>
      <c r="MWQ934" s="477"/>
      <c r="MWR934" s="477"/>
      <c r="MWS934" s="477"/>
      <c r="MWT934" s="477"/>
      <c r="MWU934" s="477"/>
      <c r="MWV934" s="477"/>
      <c r="MWW934" s="477"/>
      <c r="MWX934" s="477"/>
      <c r="MWY934" s="477"/>
      <c r="MWZ934" s="477"/>
      <c r="MXA934" s="477"/>
      <c r="MXB934" s="477"/>
      <c r="MXC934" s="477"/>
      <c r="MXD934" s="477"/>
      <c r="MXE934" s="477"/>
      <c r="MXF934" s="477"/>
      <c r="MXG934" s="477"/>
      <c r="MXH934" s="477"/>
      <c r="MXI934" s="477"/>
      <c r="MXJ934" s="477"/>
      <c r="MXK934" s="477"/>
      <c r="MXL934" s="477"/>
      <c r="MXM934" s="477"/>
      <c r="MXN934" s="477"/>
      <c r="MXO934" s="477"/>
      <c r="MXP934" s="477"/>
      <c r="MXQ934" s="477"/>
      <c r="MXR934" s="477"/>
      <c r="MXS934" s="477"/>
      <c r="MXT934" s="477"/>
      <c r="MXU934" s="477"/>
      <c r="MXV934" s="477"/>
      <c r="MXW934" s="477"/>
      <c r="MXX934" s="477"/>
      <c r="MXY934" s="477"/>
      <c r="MXZ934" s="477"/>
      <c r="MYA934" s="477"/>
      <c r="MYB934" s="477"/>
      <c r="MYC934" s="477"/>
      <c r="MYD934" s="477"/>
      <c r="MYE934" s="477"/>
      <c r="MYF934" s="477"/>
      <c r="MYG934" s="477"/>
      <c r="MYH934" s="477"/>
      <c r="MYI934" s="477"/>
      <c r="MYJ934" s="477"/>
      <c r="MYK934" s="477"/>
      <c r="MYL934" s="477"/>
      <c r="MYM934" s="477"/>
      <c r="MYN934" s="477"/>
      <c r="MYO934" s="477"/>
      <c r="MYP934" s="477"/>
      <c r="MYQ934" s="477"/>
      <c r="MYR934" s="477"/>
      <c r="MYS934" s="477"/>
      <c r="MYT934" s="477"/>
      <c r="MYU934" s="477"/>
      <c r="MYV934" s="477"/>
      <c r="MYW934" s="477"/>
      <c r="MYX934" s="477"/>
      <c r="MYY934" s="477"/>
      <c r="MYZ934" s="477"/>
      <c r="MZA934" s="477"/>
      <c r="MZB934" s="477"/>
      <c r="MZC934" s="477"/>
      <c r="MZD934" s="477"/>
      <c r="MZE934" s="477"/>
      <c r="MZF934" s="477"/>
      <c r="MZG934" s="477"/>
      <c r="MZH934" s="477"/>
      <c r="MZI934" s="477"/>
      <c r="MZJ934" s="477"/>
      <c r="MZK934" s="477"/>
      <c r="MZL934" s="477"/>
      <c r="MZM934" s="477"/>
      <c r="MZN934" s="477"/>
      <c r="MZO934" s="477"/>
      <c r="MZP934" s="477"/>
      <c r="MZQ934" s="477"/>
      <c r="MZR934" s="477"/>
      <c r="MZS934" s="477"/>
      <c r="MZT934" s="477"/>
      <c r="MZU934" s="477"/>
      <c r="MZV934" s="477"/>
      <c r="MZW934" s="477"/>
      <c r="MZX934" s="477"/>
      <c r="MZY934" s="477"/>
      <c r="MZZ934" s="477"/>
      <c r="NAA934" s="477"/>
      <c r="NAB934" s="477"/>
      <c r="NAC934" s="477"/>
      <c r="NAD934" s="477"/>
      <c r="NAE934" s="477"/>
      <c r="NAF934" s="477"/>
      <c r="NAG934" s="477"/>
      <c r="NAH934" s="477"/>
      <c r="NAI934" s="477"/>
      <c r="NAJ934" s="477"/>
      <c r="NAK934" s="477"/>
      <c r="NAL934" s="477"/>
      <c r="NAM934" s="477"/>
      <c r="NAN934" s="477"/>
      <c r="NAO934" s="477"/>
      <c r="NAP934" s="477"/>
      <c r="NAQ934" s="477"/>
      <c r="NAR934" s="477"/>
      <c r="NAS934" s="477"/>
      <c r="NAT934" s="477"/>
      <c r="NAU934" s="477"/>
      <c r="NAV934" s="477"/>
      <c r="NAW934" s="477"/>
      <c r="NAX934" s="477"/>
      <c r="NAY934" s="477"/>
      <c r="NAZ934" s="477"/>
      <c r="NBA934" s="477"/>
      <c r="NBB934" s="477"/>
      <c r="NBC934" s="477"/>
      <c r="NBD934" s="477"/>
      <c r="NBE934" s="477"/>
      <c r="NBF934" s="477"/>
      <c r="NBG934" s="477"/>
      <c r="NBH934" s="477"/>
      <c r="NBI934" s="477"/>
      <c r="NBJ934" s="477"/>
      <c r="NBK934" s="477"/>
      <c r="NBL934" s="477"/>
      <c r="NBM934" s="477"/>
      <c r="NBN934" s="477"/>
      <c r="NBO934" s="477"/>
      <c r="NBP934" s="477"/>
      <c r="NBQ934" s="477"/>
      <c r="NBR934" s="477"/>
      <c r="NBS934" s="477"/>
      <c r="NBT934" s="477"/>
      <c r="NBU934" s="477"/>
      <c r="NBV934" s="477"/>
      <c r="NBW934" s="477"/>
      <c r="NBX934" s="477"/>
      <c r="NBY934" s="477"/>
      <c r="NBZ934" s="477"/>
      <c r="NCA934" s="477"/>
      <c r="NCB934" s="477"/>
      <c r="NCC934" s="477"/>
      <c r="NCD934" s="477"/>
      <c r="NCE934" s="477"/>
      <c r="NCF934" s="477"/>
      <c r="NCG934" s="477"/>
      <c r="NCH934" s="477"/>
      <c r="NCI934" s="477"/>
      <c r="NCJ934" s="477"/>
      <c r="NCK934" s="477"/>
      <c r="NCL934" s="477"/>
      <c r="NCM934" s="477"/>
      <c r="NCN934" s="477"/>
      <c r="NCO934" s="477"/>
      <c r="NCP934" s="477"/>
      <c r="NCQ934" s="477"/>
      <c r="NCR934" s="477"/>
      <c r="NCS934" s="477"/>
      <c r="NCT934" s="477"/>
      <c r="NCU934" s="477"/>
      <c r="NCV934" s="477"/>
      <c r="NCW934" s="477"/>
      <c r="NCX934" s="477"/>
      <c r="NCY934" s="477"/>
      <c r="NCZ934" s="477"/>
      <c r="NDA934" s="477"/>
      <c r="NDB934" s="477"/>
      <c r="NDC934" s="477"/>
      <c r="NDD934" s="477"/>
      <c r="NDE934" s="477"/>
      <c r="NDF934" s="477"/>
      <c r="NDG934" s="477"/>
      <c r="NDH934" s="477"/>
      <c r="NDI934" s="477"/>
      <c r="NDJ934" s="477"/>
      <c r="NDK934" s="477"/>
      <c r="NDL934" s="477"/>
      <c r="NDM934" s="477"/>
      <c r="NDN934" s="477"/>
      <c r="NDO934" s="477"/>
      <c r="NDP934" s="477"/>
      <c r="NDQ934" s="477"/>
      <c r="NDR934" s="477"/>
      <c r="NDS934" s="477"/>
      <c r="NDT934" s="477"/>
      <c r="NDU934" s="477"/>
      <c r="NDV934" s="477"/>
      <c r="NDW934" s="477"/>
      <c r="NDX934" s="477"/>
      <c r="NDY934" s="477"/>
      <c r="NDZ934" s="477"/>
      <c r="NEA934" s="477"/>
      <c r="NEB934" s="477"/>
      <c r="NEC934" s="477"/>
      <c r="NED934" s="477"/>
      <c r="NEE934" s="477"/>
      <c r="NEF934" s="477"/>
      <c r="NEG934" s="477"/>
      <c r="NEH934" s="477"/>
      <c r="NEI934" s="477"/>
      <c r="NEJ934" s="477"/>
      <c r="NEK934" s="477"/>
      <c r="NEL934" s="477"/>
      <c r="NEM934" s="477"/>
      <c r="NEN934" s="477"/>
      <c r="NEO934" s="477"/>
      <c r="NEP934" s="477"/>
      <c r="NEQ934" s="477"/>
      <c r="NER934" s="477"/>
      <c r="NES934" s="477"/>
      <c r="NET934" s="477"/>
      <c r="NEU934" s="477"/>
      <c r="NEV934" s="477"/>
      <c r="NEW934" s="477"/>
      <c r="NEX934" s="477"/>
      <c r="NEY934" s="477"/>
      <c r="NEZ934" s="477"/>
      <c r="NFA934" s="477"/>
      <c r="NFB934" s="477"/>
      <c r="NFC934" s="477"/>
      <c r="NFD934" s="477"/>
      <c r="NFE934" s="477"/>
      <c r="NFF934" s="477"/>
      <c r="NFG934" s="477"/>
      <c r="NFH934" s="477"/>
      <c r="NFI934" s="477"/>
      <c r="NFJ934" s="477"/>
      <c r="NFK934" s="477"/>
      <c r="NFL934" s="477"/>
      <c r="NFM934" s="477"/>
      <c r="NFN934" s="477"/>
      <c r="NFO934" s="477"/>
      <c r="NFP934" s="477"/>
      <c r="NFQ934" s="477"/>
      <c r="NFR934" s="477"/>
      <c r="NFS934" s="477"/>
      <c r="NFT934" s="477"/>
      <c r="NFU934" s="477"/>
      <c r="NFV934" s="477"/>
      <c r="NFW934" s="477"/>
      <c r="NFX934" s="477"/>
      <c r="NFY934" s="477"/>
      <c r="NFZ934" s="477"/>
      <c r="NGA934" s="477"/>
      <c r="NGB934" s="477"/>
      <c r="NGC934" s="477"/>
      <c r="NGD934" s="477"/>
      <c r="NGE934" s="477"/>
      <c r="NGF934" s="477"/>
      <c r="NGG934" s="477"/>
      <c r="NGH934" s="477"/>
      <c r="NGI934" s="477"/>
      <c r="NGJ934" s="477"/>
      <c r="NGK934" s="477"/>
      <c r="NGL934" s="477"/>
      <c r="NGM934" s="477"/>
      <c r="NGN934" s="477"/>
      <c r="NGO934" s="477"/>
      <c r="NGP934" s="477"/>
      <c r="NGQ934" s="477"/>
      <c r="NGR934" s="477"/>
      <c r="NGS934" s="477"/>
      <c r="NGT934" s="477"/>
      <c r="NGU934" s="477"/>
      <c r="NGV934" s="477"/>
      <c r="NGW934" s="477"/>
      <c r="NGX934" s="477"/>
      <c r="NGY934" s="477"/>
      <c r="NGZ934" s="477"/>
      <c r="NHA934" s="477"/>
      <c r="NHB934" s="477"/>
      <c r="NHC934" s="477"/>
      <c r="NHD934" s="477"/>
      <c r="NHE934" s="477"/>
      <c r="NHF934" s="477"/>
      <c r="NHG934" s="477"/>
      <c r="NHH934" s="477"/>
      <c r="NHI934" s="477"/>
      <c r="NHJ934" s="477"/>
      <c r="NHK934" s="477"/>
      <c r="NHL934" s="477"/>
      <c r="NHM934" s="477"/>
      <c r="NHN934" s="477"/>
      <c r="NHO934" s="477"/>
      <c r="NHP934" s="477"/>
      <c r="NHQ934" s="477"/>
      <c r="NHR934" s="477"/>
      <c r="NHS934" s="477"/>
      <c r="NHT934" s="477"/>
      <c r="NHU934" s="477"/>
      <c r="NHV934" s="477"/>
      <c r="NHW934" s="477"/>
      <c r="NHX934" s="477"/>
      <c r="NHY934" s="477"/>
      <c r="NHZ934" s="477"/>
      <c r="NIA934" s="477"/>
      <c r="NIB934" s="477"/>
      <c r="NIC934" s="477"/>
      <c r="NID934" s="477"/>
      <c r="NIE934" s="477"/>
      <c r="NIF934" s="477"/>
      <c r="NIG934" s="477"/>
      <c r="NIH934" s="477"/>
      <c r="NII934" s="477"/>
      <c r="NIJ934" s="477"/>
      <c r="NIK934" s="477"/>
      <c r="NIL934" s="477"/>
      <c r="NIM934" s="477"/>
      <c r="NIN934" s="477"/>
      <c r="NIO934" s="477"/>
      <c r="NIP934" s="477"/>
      <c r="NIQ934" s="477"/>
      <c r="NIR934" s="477"/>
      <c r="NIS934" s="477"/>
      <c r="NIT934" s="477"/>
      <c r="NIU934" s="477"/>
      <c r="NIV934" s="477"/>
      <c r="NIW934" s="477"/>
      <c r="NIX934" s="477"/>
      <c r="NIY934" s="477"/>
      <c r="NIZ934" s="477"/>
      <c r="NJA934" s="477"/>
      <c r="NJB934" s="477"/>
      <c r="NJC934" s="477"/>
      <c r="NJD934" s="477"/>
      <c r="NJE934" s="477"/>
      <c r="NJF934" s="477"/>
      <c r="NJG934" s="477"/>
      <c r="NJH934" s="477"/>
      <c r="NJI934" s="477"/>
      <c r="NJJ934" s="477"/>
      <c r="NJK934" s="477"/>
      <c r="NJL934" s="477"/>
      <c r="NJM934" s="477"/>
      <c r="NJN934" s="477"/>
      <c r="NJO934" s="477"/>
      <c r="NJP934" s="477"/>
      <c r="NJQ934" s="477"/>
      <c r="NJR934" s="477"/>
      <c r="NJS934" s="477"/>
      <c r="NJT934" s="477"/>
      <c r="NJU934" s="477"/>
      <c r="NJV934" s="477"/>
      <c r="NJW934" s="477"/>
      <c r="NJX934" s="477"/>
      <c r="NJY934" s="477"/>
      <c r="NJZ934" s="477"/>
      <c r="NKA934" s="477"/>
      <c r="NKB934" s="477"/>
      <c r="NKC934" s="477"/>
      <c r="NKD934" s="477"/>
      <c r="NKE934" s="477"/>
      <c r="NKF934" s="477"/>
      <c r="NKG934" s="477"/>
      <c r="NKH934" s="477"/>
      <c r="NKI934" s="477"/>
      <c r="NKJ934" s="477"/>
      <c r="NKK934" s="477"/>
      <c r="NKL934" s="477"/>
      <c r="NKM934" s="477"/>
      <c r="NKN934" s="477"/>
      <c r="NKO934" s="477"/>
      <c r="NKP934" s="477"/>
      <c r="NKQ934" s="477"/>
      <c r="NKR934" s="477"/>
      <c r="NKS934" s="477"/>
      <c r="NKT934" s="477"/>
      <c r="NKU934" s="477"/>
      <c r="NKV934" s="477"/>
      <c r="NKW934" s="477"/>
      <c r="NKX934" s="477"/>
      <c r="NKY934" s="477"/>
      <c r="NKZ934" s="477"/>
      <c r="NLA934" s="477"/>
      <c r="NLB934" s="477"/>
      <c r="NLC934" s="477"/>
      <c r="NLD934" s="477"/>
      <c r="NLE934" s="477"/>
      <c r="NLF934" s="477"/>
      <c r="NLG934" s="477"/>
      <c r="NLH934" s="477"/>
      <c r="NLI934" s="477"/>
      <c r="NLJ934" s="477"/>
      <c r="NLK934" s="477"/>
      <c r="NLL934" s="477"/>
      <c r="NLM934" s="477"/>
      <c r="NLN934" s="477"/>
      <c r="NLO934" s="477"/>
      <c r="NLP934" s="477"/>
      <c r="NLQ934" s="477"/>
      <c r="NLR934" s="477"/>
      <c r="NLS934" s="477"/>
      <c r="NLT934" s="477"/>
      <c r="NLU934" s="477"/>
      <c r="NLV934" s="477"/>
      <c r="NLW934" s="477"/>
      <c r="NLX934" s="477"/>
      <c r="NLY934" s="477"/>
      <c r="NLZ934" s="477"/>
      <c r="NMA934" s="477"/>
      <c r="NMB934" s="477"/>
      <c r="NMC934" s="477"/>
      <c r="NMD934" s="477"/>
      <c r="NME934" s="477"/>
      <c r="NMF934" s="477"/>
      <c r="NMG934" s="477"/>
      <c r="NMH934" s="477"/>
      <c r="NMI934" s="477"/>
      <c r="NMJ934" s="477"/>
      <c r="NMK934" s="477"/>
      <c r="NML934" s="477"/>
      <c r="NMM934" s="477"/>
      <c r="NMN934" s="477"/>
      <c r="NMO934" s="477"/>
      <c r="NMP934" s="477"/>
      <c r="NMQ934" s="477"/>
      <c r="NMR934" s="477"/>
      <c r="NMS934" s="477"/>
      <c r="NMT934" s="477"/>
      <c r="NMU934" s="477"/>
      <c r="NMV934" s="477"/>
      <c r="NMW934" s="477"/>
      <c r="NMX934" s="477"/>
      <c r="NMY934" s="477"/>
      <c r="NMZ934" s="477"/>
      <c r="NNA934" s="477"/>
      <c r="NNB934" s="477"/>
      <c r="NNC934" s="477"/>
      <c r="NND934" s="477"/>
      <c r="NNE934" s="477"/>
      <c r="NNF934" s="477"/>
      <c r="NNG934" s="477"/>
      <c r="NNH934" s="477"/>
      <c r="NNI934" s="477"/>
      <c r="NNJ934" s="477"/>
      <c r="NNK934" s="477"/>
      <c r="NNL934" s="477"/>
      <c r="NNM934" s="477"/>
      <c r="NNN934" s="477"/>
      <c r="NNO934" s="477"/>
      <c r="NNP934" s="477"/>
      <c r="NNQ934" s="477"/>
      <c r="NNR934" s="477"/>
      <c r="NNS934" s="477"/>
      <c r="NNT934" s="477"/>
      <c r="NNU934" s="477"/>
      <c r="NNV934" s="477"/>
      <c r="NNW934" s="477"/>
      <c r="NNX934" s="477"/>
      <c r="NNY934" s="477"/>
      <c r="NNZ934" s="477"/>
      <c r="NOA934" s="477"/>
      <c r="NOB934" s="477"/>
      <c r="NOC934" s="477"/>
      <c r="NOD934" s="477"/>
      <c r="NOE934" s="477"/>
      <c r="NOF934" s="477"/>
      <c r="NOG934" s="477"/>
      <c r="NOH934" s="477"/>
      <c r="NOI934" s="477"/>
      <c r="NOJ934" s="477"/>
      <c r="NOK934" s="477"/>
      <c r="NOL934" s="477"/>
      <c r="NOM934" s="477"/>
      <c r="NON934" s="477"/>
      <c r="NOO934" s="477"/>
      <c r="NOP934" s="477"/>
      <c r="NOQ934" s="477"/>
      <c r="NOR934" s="477"/>
      <c r="NOS934" s="477"/>
      <c r="NOT934" s="477"/>
      <c r="NOU934" s="477"/>
      <c r="NOV934" s="477"/>
      <c r="NOW934" s="477"/>
      <c r="NOX934" s="477"/>
      <c r="NOY934" s="477"/>
      <c r="NOZ934" s="477"/>
      <c r="NPA934" s="477"/>
      <c r="NPB934" s="477"/>
      <c r="NPC934" s="477"/>
      <c r="NPD934" s="477"/>
      <c r="NPE934" s="477"/>
      <c r="NPF934" s="477"/>
      <c r="NPG934" s="477"/>
      <c r="NPH934" s="477"/>
      <c r="NPI934" s="477"/>
      <c r="NPJ934" s="477"/>
      <c r="NPK934" s="477"/>
      <c r="NPL934" s="477"/>
      <c r="NPM934" s="477"/>
      <c r="NPN934" s="477"/>
      <c r="NPO934" s="477"/>
      <c r="NPP934" s="477"/>
      <c r="NPQ934" s="477"/>
      <c r="NPR934" s="477"/>
      <c r="NPS934" s="477"/>
      <c r="NPT934" s="477"/>
      <c r="NPU934" s="477"/>
      <c r="NPV934" s="477"/>
      <c r="NPW934" s="477"/>
      <c r="NPX934" s="477"/>
      <c r="NPY934" s="477"/>
      <c r="NPZ934" s="477"/>
      <c r="NQA934" s="477"/>
      <c r="NQB934" s="477"/>
      <c r="NQC934" s="477"/>
      <c r="NQD934" s="477"/>
      <c r="NQE934" s="477"/>
      <c r="NQF934" s="477"/>
      <c r="NQG934" s="477"/>
      <c r="NQH934" s="477"/>
      <c r="NQI934" s="477"/>
      <c r="NQJ934" s="477"/>
      <c r="NQK934" s="477"/>
      <c r="NQL934" s="477"/>
      <c r="NQM934" s="477"/>
      <c r="NQN934" s="477"/>
      <c r="NQO934" s="477"/>
      <c r="NQP934" s="477"/>
      <c r="NQQ934" s="477"/>
      <c r="NQR934" s="477"/>
      <c r="NQS934" s="477"/>
      <c r="NQT934" s="477"/>
      <c r="NQU934" s="477"/>
      <c r="NQV934" s="477"/>
      <c r="NQW934" s="477"/>
      <c r="NQX934" s="477"/>
      <c r="NQY934" s="477"/>
      <c r="NQZ934" s="477"/>
      <c r="NRA934" s="477"/>
      <c r="NRB934" s="477"/>
      <c r="NRC934" s="477"/>
      <c r="NRD934" s="477"/>
      <c r="NRE934" s="477"/>
      <c r="NRF934" s="477"/>
      <c r="NRG934" s="477"/>
      <c r="NRH934" s="477"/>
      <c r="NRI934" s="477"/>
      <c r="NRJ934" s="477"/>
      <c r="NRK934" s="477"/>
      <c r="NRL934" s="477"/>
      <c r="NRM934" s="477"/>
      <c r="NRN934" s="477"/>
      <c r="NRO934" s="477"/>
      <c r="NRP934" s="477"/>
      <c r="NRQ934" s="477"/>
      <c r="NRR934" s="477"/>
      <c r="NRS934" s="477"/>
      <c r="NRT934" s="477"/>
      <c r="NRU934" s="477"/>
      <c r="NRV934" s="477"/>
      <c r="NRW934" s="477"/>
      <c r="NRX934" s="477"/>
      <c r="NRY934" s="477"/>
      <c r="NRZ934" s="477"/>
      <c r="NSA934" s="477"/>
      <c r="NSB934" s="477"/>
      <c r="NSC934" s="477"/>
      <c r="NSD934" s="477"/>
      <c r="NSE934" s="477"/>
      <c r="NSF934" s="477"/>
      <c r="NSG934" s="477"/>
      <c r="NSH934" s="477"/>
      <c r="NSI934" s="477"/>
      <c r="NSJ934" s="477"/>
      <c r="NSK934" s="477"/>
      <c r="NSL934" s="477"/>
      <c r="NSM934" s="477"/>
      <c r="NSN934" s="477"/>
      <c r="NSO934" s="477"/>
      <c r="NSP934" s="477"/>
      <c r="NSQ934" s="477"/>
      <c r="NSR934" s="477"/>
      <c r="NSS934" s="477"/>
      <c r="NST934" s="477"/>
      <c r="NSU934" s="477"/>
      <c r="NSV934" s="477"/>
      <c r="NSW934" s="477"/>
      <c r="NSX934" s="477"/>
      <c r="NSY934" s="477"/>
      <c r="NSZ934" s="477"/>
      <c r="NTA934" s="477"/>
      <c r="NTB934" s="477"/>
      <c r="NTC934" s="477"/>
      <c r="NTD934" s="477"/>
      <c r="NTE934" s="477"/>
      <c r="NTF934" s="477"/>
      <c r="NTG934" s="477"/>
      <c r="NTH934" s="477"/>
      <c r="NTI934" s="477"/>
      <c r="NTJ934" s="477"/>
      <c r="NTK934" s="477"/>
      <c r="NTL934" s="477"/>
      <c r="NTM934" s="477"/>
      <c r="NTN934" s="477"/>
      <c r="NTO934" s="477"/>
      <c r="NTP934" s="477"/>
      <c r="NTQ934" s="477"/>
      <c r="NTR934" s="477"/>
      <c r="NTS934" s="477"/>
      <c r="NTT934" s="477"/>
      <c r="NTU934" s="477"/>
      <c r="NTV934" s="477"/>
      <c r="NTW934" s="477"/>
      <c r="NTX934" s="477"/>
      <c r="NTY934" s="477"/>
      <c r="NTZ934" s="477"/>
      <c r="NUA934" s="477"/>
      <c r="NUB934" s="477"/>
      <c r="NUC934" s="477"/>
      <c r="NUD934" s="477"/>
      <c r="NUE934" s="477"/>
      <c r="NUF934" s="477"/>
      <c r="NUG934" s="477"/>
      <c r="NUH934" s="477"/>
      <c r="NUI934" s="477"/>
      <c r="NUJ934" s="477"/>
      <c r="NUK934" s="477"/>
      <c r="NUL934" s="477"/>
      <c r="NUM934" s="477"/>
      <c r="NUN934" s="477"/>
      <c r="NUO934" s="477"/>
      <c r="NUP934" s="477"/>
      <c r="NUQ934" s="477"/>
      <c r="NUR934" s="477"/>
      <c r="NUS934" s="477"/>
      <c r="NUT934" s="477"/>
      <c r="NUU934" s="477"/>
      <c r="NUV934" s="477"/>
      <c r="NUW934" s="477"/>
      <c r="NUX934" s="477"/>
      <c r="NUY934" s="477"/>
      <c r="NUZ934" s="477"/>
      <c r="NVA934" s="477"/>
      <c r="NVB934" s="477"/>
      <c r="NVC934" s="477"/>
      <c r="NVD934" s="477"/>
      <c r="NVE934" s="477"/>
      <c r="NVF934" s="477"/>
      <c r="NVG934" s="477"/>
      <c r="NVH934" s="477"/>
      <c r="NVI934" s="477"/>
      <c r="NVJ934" s="477"/>
      <c r="NVK934" s="477"/>
      <c r="NVL934" s="477"/>
      <c r="NVM934" s="477"/>
      <c r="NVN934" s="477"/>
      <c r="NVO934" s="477"/>
      <c r="NVP934" s="477"/>
      <c r="NVQ934" s="477"/>
      <c r="NVR934" s="477"/>
      <c r="NVS934" s="477"/>
      <c r="NVT934" s="477"/>
      <c r="NVU934" s="477"/>
      <c r="NVV934" s="477"/>
      <c r="NVW934" s="477"/>
      <c r="NVX934" s="477"/>
      <c r="NVY934" s="477"/>
      <c r="NVZ934" s="477"/>
      <c r="NWA934" s="477"/>
      <c r="NWB934" s="477"/>
      <c r="NWC934" s="477"/>
      <c r="NWD934" s="477"/>
      <c r="NWE934" s="477"/>
      <c r="NWF934" s="477"/>
      <c r="NWG934" s="477"/>
      <c r="NWH934" s="477"/>
      <c r="NWI934" s="477"/>
      <c r="NWJ934" s="477"/>
      <c r="NWK934" s="477"/>
      <c r="NWL934" s="477"/>
      <c r="NWM934" s="477"/>
      <c r="NWN934" s="477"/>
      <c r="NWO934" s="477"/>
      <c r="NWP934" s="477"/>
      <c r="NWQ934" s="477"/>
      <c r="NWR934" s="477"/>
      <c r="NWS934" s="477"/>
      <c r="NWT934" s="477"/>
      <c r="NWU934" s="477"/>
      <c r="NWV934" s="477"/>
      <c r="NWW934" s="477"/>
      <c r="NWX934" s="477"/>
      <c r="NWY934" s="477"/>
      <c r="NWZ934" s="477"/>
      <c r="NXA934" s="477"/>
      <c r="NXB934" s="477"/>
      <c r="NXC934" s="477"/>
      <c r="NXD934" s="477"/>
      <c r="NXE934" s="477"/>
      <c r="NXF934" s="477"/>
      <c r="NXG934" s="477"/>
      <c r="NXH934" s="477"/>
      <c r="NXI934" s="477"/>
      <c r="NXJ934" s="477"/>
      <c r="NXK934" s="477"/>
      <c r="NXL934" s="477"/>
      <c r="NXM934" s="477"/>
      <c r="NXN934" s="477"/>
      <c r="NXO934" s="477"/>
      <c r="NXP934" s="477"/>
      <c r="NXQ934" s="477"/>
      <c r="NXR934" s="477"/>
      <c r="NXS934" s="477"/>
      <c r="NXT934" s="477"/>
      <c r="NXU934" s="477"/>
      <c r="NXV934" s="477"/>
      <c r="NXW934" s="477"/>
      <c r="NXX934" s="477"/>
      <c r="NXY934" s="477"/>
      <c r="NXZ934" s="477"/>
      <c r="NYA934" s="477"/>
      <c r="NYB934" s="477"/>
      <c r="NYC934" s="477"/>
      <c r="NYD934" s="477"/>
      <c r="NYE934" s="477"/>
      <c r="NYF934" s="477"/>
      <c r="NYG934" s="477"/>
      <c r="NYH934" s="477"/>
      <c r="NYI934" s="477"/>
      <c r="NYJ934" s="477"/>
      <c r="NYK934" s="477"/>
      <c r="NYL934" s="477"/>
      <c r="NYM934" s="477"/>
      <c r="NYN934" s="477"/>
      <c r="NYO934" s="477"/>
      <c r="NYP934" s="477"/>
      <c r="NYQ934" s="477"/>
      <c r="NYR934" s="477"/>
      <c r="NYS934" s="477"/>
      <c r="NYT934" s="477"/>
      <c r="NYU934" s="477"/>
      <c r="NYV934" s="477"/>
      <c r="NYW934" s="477"/>
      <c r="NYX934" s="477"/>
      <c r="NYY934" s="477"/>
      <c r="NYZ934" s="477"/>
      <c r="NZA934" s="477"/>
      <c r="NZB934" s="477"/>
      <c r="NZC934" s="477"/>
      <c r="NZD934" s="477"/>
      <c r="NZE934" s="477"/>
      <c r="NZF934" s="477"/>
      <c r="NZG934" s="477"/>
      <c r="NZH934" s="477"/>
      <c r="NZI934" s="477"/>
      <c r="NZJ934" s="477"/>
      <c r="NZK934" s="477"/>
      <c r="NZL934" s="477"/>
      <c r="NZM934" s="477"/>
      <c r="NZN934" s="477"/>
      <c r="NZO934" s="477"/>
      <c r="NZP934" s="477"/>
      <c r="NZQ934" s="477"/>
      <c r="NZR934" s="477"/>
      <c r="NZS934" s="477"/>
      <c r="NZT934" s="477"/>
      <c r="NZU934" s="477"/>
      <c r="NZV934" s="477"/>
      <c r="NZW934" s="477"/>
      <c r="NZX934" s="477"/>
      <c r="NZY934" s="477"/>
      <c r="NZZ934" s="477"/>
      <c r="OAA934" s="477"/>
      <c r="OAB934" s="477"/>
      <c r="OAC934" s="477"/>
      <c r="OAD934" s="477"/>
      <c r="OAE934" s="477"/>
      <c r="OAF934" s="477"/>
      <c r="OAG934" s="477"/>
      <c r="OAH934" s="477"/>
      <c r="OAI934" s="477"/>
      <c r="OAJ934" s="477"/>
      <c r="OAK934" s="477"/>
      <c r="OAL934" s="477"/>
      <c r="OAM934" s="477"/>
      <c r="OAN934" s="477"/>
      <c r="OAO934" s="477"/>
      <c r="OAP934" s="477"/>
      <c r="OAQ934" s="477"/>
      <c r="OAR934" s="477"/>
      <c r="OAS934" s="477"/>
      <c r="OAT934" s="477"/>
      <c r="OAU934" s="477"/>
      <c r="OAV934" s="477"/>
      <c r="OAW934" s="477"/>
      <c r="OAX934" s="477"/>
      <c r="OAY934" s="477"/>
      <c r="OAZ934" s="477"/>
      <c r="OBA934" s="477"/>
      <c r="OBB934" s="477"/>
      <c r="OBC934" s="477"/>
      <c r="OBD934" s="477"/>
      <c r="OBE934" s="477"/>
      <c r="OBF934" s="477"/>
      <c r="OBG934" s="477"/>
      <c r="OBH934" s="477"/>
      <c r="OBI934" s="477"/>
      <c r="OBJ934" s="477"/>
      <c r="OBK934" s="477"/>
      <c r="OBL934" s="477"/>
      <c r="OBM934" s="477"/>
      <c r="OBN934" s="477"/>
      <c r="OBO934" s="477"/>
      <c r="OBP934" s="477"/>
      <c r="OBQ934" s="477"/>
      <c r="OBR934" s="477"/>
      <c r="OBS934" s="477"/>
      <c r="OBT934" s="477"/>
      <c r="OBU934" s="477"/>
      <c r="OBV934" s="477"/>
      <c r="OBW934" s="477"/>
      <c r="OBX934" s="477"/>
      <c r="OBY934" s="477"/>
      <c r="OBZ934" s="477"/>
      <c r="OCA934" s="477"/>
      <c r="OCB934" s="477"/>
      <c r="OCC934" s="477"/>
      <c r="OCD934" s="477"/>
      <c r="OCE934" s="477"/>
      <c r="OCF934" s="477"/>
      <c r="OCG934" s="477"/>
      <c r="OCH934" s="477"/>
      <c r="OCI934" s="477"/>
      <c r="OCJ934" s="477"/>
      <c r="OCK934" s="477"/>
      <c r="OCL934" s="477"/>
      <c r="OCM934" s="477"/>
      <c r="OCN934" s="477"/>
      <c r="OCO934" s="477"/>
      <c r="OCP934" s="477"/>
      <c r="OCQ934" s="477"/>
      <c r="OCR934" s="477"/>
      <c r="OCS934" s="477"/>
      <c r="OCT934" s="477"/>
      <c r="OCU934" s="477"/>
      <c r="OCV934" s="477"/>
      <c r="OCW934" s="477"/>
      <c r="OCX934" s="477"/>
      <c r="OCY934" s="477"/>
      <c r="OCZ934" s="477"/>
      <c r="ODA934" s="477"/>
      <c r="ODB934" s="477"/>
      <c r="ODC934" s="477"/>
      <c r="ODD934" s="477"/>
      <c r="ODE934" s="477"/>
      <c r="ODF934" s="477"/>
      <c r="ODG934" s="477"/>
      <c r="ODH934" s="477"/>
      <c r="ODI934" s="477"/>
      <c r="ODJ934" s="477"/>
      <c r="ODK934" s="477"/>
      <c r="ODL934" s="477"/>
      <c r="ODM934" s="477"/>
      <c r="ODN934" s="477"/>
      <c r="ODO934" s="477"/>
      <c r="ODP934" s="477"/>
      <c r="ODQ934" s="477"/>
      <c r="ODR934" s="477"/>
      <c r="ODS934" s="477"/>
      <c r="ODT934" s="477"/>
      <c r="ODU934" s="477"/>
      <c r="ODV934" s="477"/>
      <c r="ODW934" s="477"/>
      <c r="ODX934" s="477"/>
      <c r="ODY934" s="477"/>
      <c r="ODZ934" s="477"/>
      <c r="OEA934" s="477"/>
      <c r="OEB934" s="477"/>
      <c r="OEC934" s="477"/>
      <c r="OED934" s="477"/>
      <c r="OEE934" s="477"/>
      <c r="OEF934" s="477"/>
      <c r="OEG934" s="477"/>
      <c r="OEH934" s="477"/>
      <c r="OEI934" s="477"/>
      <c r="OEJ934" s="477"/>
      <c r="OEK934" s="477"/>
      <c r="OEL934" s="477"/>
      <c r="OEM934" s="477"/>
      <c r="OEN934" s="477"/>
      <c r="OEO934" s="477"/>
      <c r="OEP934" s="477"/>
      <c r="OEQ934" s="477"/>
      <c r="OER934" s="477"/>
      <c r="OES934" s="477"/>
      <c r="OET934" s="477"/>
      <c r="OEU934" s="477"/>
      <c r="OEV934" s="477"/>
      <c r="OEW934" s="477"/>
      <c r="OEX934" s="477"/>
      <c r="OEY934" s="477"/>
      <c r="OEZ934" s="477"/>
      <c r="OFA934" s="477"/>
      <c r="OFB934" s="477"/>
      <c r="OFC934" s="477"/>
      <c r="OFD934" s="477"/>
      <c r="OFE934" s="477"/>
      <c r="OFF934" s="477"/>
      <c r="OFG934" s="477"/>
      <c r="OFH934" s="477"/>
      <c r="OFI934" s="477"/>
      <c r="OFJ934" s="477"/>
      <c r="OFK934" s="477"/>
      <c r="OFL934" s="477"/>
      <c r="OFM934" s="477"/>
      <c r="OFN934" s="477"/>
      <c r="OFO934" s="477"/>
      <c r="OFP934" s="477"/>
      <c r="OFQ934" s="477"/>
      <c r="OFR934" s="477"/>
      <c r="OFS934" s="477"/>
      <c r="OFT934" s="477"/>
      <c r="OFU934" s="477"/>
      <c r="OFV934" s="477"/>
      <c r="OFW934" s="477"/>
      <c r="OFX934" s="477"/>
      <c r="OFY934" s="477"/>
      <c r="OFZ934" s="477"/>
      <c r="OGA934" s="477"/>
      <c r="OGB934" s="477"/>
      <c r="OGC934" s="477"/>
      <c r="OGD934" s="477"/>
      <c r="OGE934" s="477"/>
      <c r="OGF934" s="477"/>
      <c r="OGG934" s="477"/>
      <c r="OGH934" s="477"/>
      <c r="OGI934" s="477"/>
      <c r="OGJ934" s="477"/>
      <c r="OGK934" s="477"/>
      <c r="OGL934" s="477"/>
      <c r="OGM934" s="477"/>
      <c r="OGN934" s="477"/>
      <c r="OGO934" s="477"/>
      <c r="OGP934" s="477"/>
      <c r="OGQ934" s="477"/>
      <c r="OGR934" s="477"/>
      <c r="OGS934" s="477"/>
      <c r="OGT934" s="477"/>
      <c r="OGU934" s="477"/>
      <c r="OGV934" s="477"/>
      <c r="OGW934" s="477"/>
      <c r="OGX934" s="477"/>
      <c r="OGY934" s="477"/>
      <c r="OGZ934" s="477"/>
      <c r="OHA934" s="477"/>
      <c r="OHB934" s="477"/>
      <c r="OHC934" s="477"/>
      <c r="OHD934" s="477"/>
      <c r="OHE934" s="477"/>
      <c r="OHF934" s="477"/>
      <c r="OHG934" s="477"/>
      <c r="OHH934" s="477"/>
      <c r="OHI934" s="477"/>
      <c r="OHJ934" s="477"/>
      <c r="OHK934" s="477"/>
      <c r="OHL934" s="477"/>
      <c r="OHM934" s="477"/>
      <c r="OHN934" s="477"/>
      <c r="OHO934" s="477"/>
      <c r="OHP934" s="477"/>
      <c r="OHQ934" s="477"/>
      <c r="OHR934" s="477"/>
      <c r="OHS934" s="477"/>
      <c r="OHT934" s="477"/>
      <c r="OHU934" s="477"/>
      <c r="OHV934" s="477"/>
      <c r="OHW934" s="477"/>
      <c r="OHX934" s="477"/>
      <c r="OHY934" s="477"/>
      <c r="OHZ934" s="477"/>
      <c r="OIA934" s="477"/>
      <c r="OIB934" s="477"/>
      <c r="OIC934" s="477"/>
      <c r="OID934" s="477"/>
      <c r="OIE934" s="477"/>
      <c r="OIF934" s="477"/>
      <c r="OIG934" s="477"/>
      <c r="OIH934" s="477"/>
      <c r="OII934" s="477"/>
      <c r="OIJ934" s="477"/>
      <c r="OIK934" s="477"/>
      <c r="OIL934" s="477"/>
      <c r="OIM934" s="477"/>
      <c r="OIN934" s="477"/>
      <c r="OIO934" s="477"/>
      <c r="OIP934" s="477"/>
      <c r="OIQ934" s="477"/>
      <c r="OIR934" s="477"/>
      <c r="OIS934" s="477"/>
      <c r="OIT934" s="477"/>
      <c r="OIU934" s="477"/>
      <c r="OIV934" s="477"/>
      <c r="OIW934" s="477"/>
      <c r="OIX934" s="477"/>
      <c r="OIY934" s="477"/>
      <c r="OIZ934" s="477"/>
      <c r="OJA934" s="477"/>
      <c r="OJB934" s="477"/>
      <c r="OJC934" s="477"/>
      <c r="OJD934" s="477"/>
      <c r="OJE934" s="477"/>
      <c r="OJF934" s="477"/>
      <c r="OJG934" s="477"/>
      <c r="OJH934" s="477"/>
      <c r="OJI934" s="477"/>
      <c r="OJJ934" s="477"/>
      <c r="OJK934" s="477"/>
      <c r="OJL934" s="477"/>
      <c r="OJM934" s="477"/>
      <c r="OJN934" s="477"/>
      <c r="OJO934" s="477"/>
      <c r="OJP934" s="477"/>
      <c r="OJQ934" s="477"/>
      <c r="OJR934" s="477"/>
      <c r="OJS934" s="477"/>
      <c r="OJT934" s="477"/>
      <c r="OJU934" s="477"/>
      <c r="OJV934" s="477"/>
      <c r="OJW934" s="477"/>
      <c r="OJX934" s="477"/>
      <c r="OJY934" s="477"/>
      <c r="OJZ934" s="477"/>
      <c r="OKA934" s="477"/>
      <c r="OKB934" s="477"/>
      <c r="OKC934" s="477"/>
      <c r="OKD934" s="477"/>
      <c r="OKE934" s="477"/>
      <c r="OKF934" s="477"/>
      <c r="OKG934" s="477"/>
      <c r="OKH934" s="477"/>
      <c r="OKI934" s="477"/>
      <c r="OKJ934" s="477"/>
      <c r="OKK934" s="477"/>
      <c r="OKL934" s="477"/>
      <c r="OKM934" s="477"/>
      <c r="OKN934" s="477"/>
      <c r="OKO934" s="477"/>
      <c r="OKP934" s="477"/>
      <c r="OKQ934" s="477"/>
      <c r="OKR934" s="477"/>
      <c r="OKS934" s="477"/>
      <c r="OKT934" s="477"/>
      <c r="OKU934" s="477"/>
      <c r="OKV934" s="477"/>
      <c r="OKW934" s="477"/>
      <c r="OKX934" s="477"/>
      <c r="OKY934" s="477"/>
      <c r="OKZ934" s="477"/>
      <c r="OLA934" s="477"/>
      <c r="OLB934" s="477"/>
      <c r="OLC934" s="477"/>
      <c r="OLD934" s="477"/>
      <c r="OLE934" s="477"/>
      <c r="OLF934" s="477"/>
      <c r="OLG934" s="477"/>
      <c r="OLH934" s="477"/>
      <c r="OLI934" s="477"/>
      <c r="OLJ934" s="477"/>
      <c r="OLK934" s="477"/>
      <c r="OLL934" s="477"/>
      <c r="OLM934" s="477"/>
      <c r="OLN934" s="477"/>
      <c r="OLO934" s="477"/>
      <c r="OLP934" s="477"/>
      <c r="OLQ934" s="477"/>
      <c r="OLR934" s="477"/>
      <c r="OLS934" s="477"/>
      <c r="OLT934" s="477"/>
      <c r="OLU934" s="477"/>
      <c r="OLV934" s="477"/>
      <c r="OLW934" s="477"/>
      <c r="OLX934" s="477"/>
      <c r="OLY934" s="477"/>
      <c r="OLZ934" s="477"/>
      <c r="OMA934" s="477"/>
      <c r="OMB934" s="477"/>
      <c r="OMC934" s="477"/>
      <c r="OMD934" s="477"/>
      <c r="OME934" s="477"/>
      <c r="OMF934" s="477"/>
      <c r="OMG934" s="477"/>
      <c r="OMH934" s="477"/>
      <c r="OMI934" s="477"/>
      <c r="OMJ934" s="477"/>
      <c r="OMK934" s="477"/>
      <c r="OML934" s="477"/>
      <c r="OMM934" s="477"/>
      <c r="OMN934" s="477"/>
      <c r="OMO934" s="477"/>
      <c r="OMP934" s="477"/>
      <c r="OMQ934" s="477"/>
      <c r="OMR934" s="477"/>
      <c r="OMS934" s="477"/>
      <c r="OMT934" s="477"/>
      <c r="OMU934" s="477"/>
      <c r="OMV934" s="477"/>
      <c r="OMW934" s="477"/>
      <c r="OMX934" s="477"/>
      <c r="OMY934" s="477"/>
      <c r="OMZ934" s="477"/>
      <c r="ONA934" s="477"/>
      <c r="ONB934" s="477"/>
      <c r="ONC934" s="477"/>
      <c r="OND934" s="477"/>
      <c r="ONE934" s="477"/>
      <c r="ONF934" s="477"/>
      <c r="ONG934" s="477"/>
      <c r="ONH934" s="477"/>
      <c r="ONI934" s="477"/>
      <c r="ONJ934" s="477"/>
      <c r="ONK934" s="477"/>
      <c r="ONL934" s="477"/>
      <c r="ONM934" s="477"/>
      <c r="ONN934" s="477"/>
      <c r="ONO934" s="477"/>
      <c r="ONP934" s="477"/>
      <c r="ONQ934" s="477"/>
      <c r="ONR934" s="477"/>
      <c r="ONS934" s="477"/>
      <c r="ONT934" s="477"/>
      <c r="ONU934" s="477"/>
      <c r="ONV934" s="477"/>
      <c r="ONW934" s="477"/>
      <c r="ONX934" s="477"/>
      <c r="ONY934" s="477"/>
      <c r="ONZ934" s="477"/>
      <c r="OOA934" s="477"/>
      <c r="OOB934" s="477"/>
      <c r="OOC934" s="477"/>
      <c r="OOD934" s="477"/>
      <c r="OOE934" s="477"/>
      <c r="OOF934" s="477"/>
      <c r="OOG934" s="477"/>
      <c r="OOH934" s="477"/>
      <c r="OOI934" s="477"/>
      <c r="OOJ934" s="477"/>
      <c r="OOK934" s="477"/>
      <c r="OOL934" s="477"/>
      <c r="OOM934" s="477"/>
      <c r="OON934" s="477"/>
      <c r="OOO934" s="477"/>
      <c r="OOP934" s="477"/>
      <c r="OOQ934" s="477"/>
      <c r="OOR934" s="477"/>
      <c r="OOS934" s="477"/>
      <c r="OOT934" s="477"/>
      <c r="OOU934" s="477"/>
      <c r="OOV934" s="477"/>
      <c r="OOW934" s="477"/>
      <c r="OOX934" s="477"/>
      <c r="OOY934" s="477"/>
      <c r="OOZ934" s="477"/>
      <c r="OPA934" s="477"/>
      <c r="OPB934" s="477"/>
      <c r="OPC934" s="477"/>
      <c r="OPD934" s="477"/>
      <c r="OPE934" s="477"/>
      <c r="OPF934" s="477"/>
      <c r="OPG934" s="477"/>
      <c r="OPH934" s="477"/>
      <c r="OPI934" s="477"/>
      <c r="OPJ934" s="477"/>
      <c r="OPK934" s="477"/>
      <c r="OPL934" s="477"/>
      <c r="OPM934" s="477"/>
      <c r="OPN934" s="477"/>
      <c r="OPO934" s="477"/>
      <c r="OPP934" s="477"/>
      <c r="OPQ934" s="477"/>
      <c r="OPR934" s="477"/>
      <c r="OPS934" s="477"/>
      <c r="OPT934" s="477"/>
      <c r="OPU934" s="477"/>
      <c r="OPV934" s="477"/>
      <c r="OPW934" s="477"/>
      <c r="OPX934" s="477"/>
      <c r="OPY934" s="477"/>
      <c r="OPZ934" s="477"/>
      <c r="OQA934" s="477"/>
      <c r="OQB934" s="477"/>
      <c r="OQC934" s="477"/>
      <c r="OQD934" s="477"/>
      <c r="OQE934" s="477"/>
      <c r="OQF934" s="477"/>
      <c r="OQG934" s="477"/>
      <c r="OQH934" s="477"/>
      <c r="OQI934" s="477"/>
      <c r="OQJ934" s="477"/>
      <c r="OQK934" s="477"/>
      <c r="OQL934" s="477"/>
      <c r="OQM934" s="477"/>
      <c r="OQN934" s="477"/>
      <c r="OQO934" s="477"/>
      <c r="OQP934" s="477"/>
      <c r="OQQ934" s="477"/>
      <c r="OQR934" s="477"/>
      <c r="OQS934" s="477"/>
      <c r="OQT934" s="477"/>
      <c r="OQU934" s="477"/>
      <c r="OQV934" s="477"/>
      <c r="OQW934" s="477"/>
      <c r="OQX934" s="477"/>
      <c r="OQY934" s="477"/>
      <c r="OQZ934" s="477"/>
      <c r="ORA934" s="477"/>
      <c r="ORB934" s="477"/>
      <c r="ORC934" s="477"/>
      <c r="ORD934" s="477"/>
      <c r="ORE934" s="477"/>
      <c r="ORF934" s="477"/>
      <c r="ORG934" s="477"/>
      <c r="ORH934" s="477"/>
      <c r="ORI934" s="477"/>
      <c r="ORJ934" s="477"/>
      <c r="ORK934" s="477"/>
      <c r="ORL934" s="477"/>
      <c r="ORM934" s="477"/>
      <c r="ORN934" s="477"/>
      <c r="ORO934" s="477"/>
      <c r="ORP934" s="477"/>
      <c r="ORQ934" s="477"/>
      <c r="ORR934" s="477"/>
      <c r="ORS934" s="477"/>
      <c r="ORT934" s="477"/>
      <c r="ORU934" s="477"/>
      <c r="ORV934" s="477"/>
      <c r="ORW934" s="477"/>
      <c r="ORX934" s="477"/>
      <c r="ORY934" s="477"/>
      <c r="ORZ934" s="477"/>
      <c r="OSA934" s="477"/>
      <c r="OSB934" s="477"/>
      <c r="OSC934" s="477"/>
      <c r="OSD934" s="477"/>
      <c r="OSE934" s="477"/>
      <c r="OSF934" s="477"/>
      <c r="OSG934" s="477"/>
      <c r="OSH934" s="477"/>
      <c r="OSI934" s="477"/>
      <c r="OSJ934" s="477"/>
      <c r="OSK934" s="477"/>
      <c r="OSL934" s="477"/>
      <c r="OSM934" s="477"/>
      <c r="OSN934" s="477"/>
      <c r="OSO934" s="477"/>
      <c r="OSP934" s="477"/>
      <c r="OSQ934" s="477"/>
      <c r="OSR934" s="477"/>
      <c r="OSS934" s="477"/>
      <c r="OST934" s="477"/>
      <c r="OSU934" s="477"/>
      <c r="OSV934" s="477"/>
      <c r="OSW934" s="477"/>
      <c r="OSX934" s="477"/>
      <c r="OSY934" s="477"/>
      <c r="OSZ934" s="477"/>
      <c r="OTA934" s="477"/>
      <c r="OTB934" s="477"/>
      <c r="OTC934" s="477"/>
      <c r="OTD934" s="477"/>
      <c r="OTE934" s="477"/>
      <c r="OTF934" s="477"/>
      <c r="OTG934" s="477"/>
      <c r="OTH934" s="477"/>
      <c r="OTI934" s="477"/>
      <c r="OTJ934" s="477"/>
      <c r="OTK934" s="477"/>
      <c r="OTL934" s="477"/>
      <c r="OTM934" s="477"/>
      <c r="OTN934" s="477"/>
      <c r="OTO934" s="477"/>
      <c r="OTP934" s="477"/>
      <c r="OTQ934" s="477"/>
      <c r="OTR934" s="477"/>
      <c r="OTS934" s="477"/>
      <c r="OTT934" s="477"/>
      <c r="OTU934" s="477"/>
      <c r="OTV934" s="477"/>
      <c r="OTW934" s="477"/>
      <c r="OTX934" s="477"/>
      <c r="OTY934" s="477"/>
      <c r="OTZ934" s="477"/>
      <c r="OUA934" s="477"/>
      <c r="OUB934" s="477"/>
      <c r="OUC934" s="477"/>
      <c r="OUD934" s="477"/>
      <c r="OUE934" s="477"/>
      <c r="OUF934" s="477"/>
      <c r="OUG934" s="477"/>
      <c r="OUH934" s="477"/>
      <c r="OUI934" s="477"/>
      <c r="OUJ934" s="477"/>
      <c r="OUK934" s="477"/>
      <c r="OUL934" s="477"/>
      <c r="OUM934" s="477"/>
      <c r="OUN934" s="477"/>
      <c r="OUO934" s="477"/>
      <c r="OUP934" s="477"/>
      <c r="OUQ934" s="477"/>
      <c r="OUR934" s="477"/>
      <c r="OUS934" s="477"/>
      <c r="OUT934" s="477"/>
      <c r="OUU934" s="477"/>
      <c r="OUV934" s="477"/>
      <c r="OUW934" s="477"/>
      <c r="OUX934" s="477"/>
      <c r="OUY934" s="477"/>
      <c r="OUZ934" s="477"/>
      <c r="OVA934" s="477"/>
      <c r="OVB934" s="477"/>
      <c r="OVC934" s="477"/>
      <c r="OVD934" s="477"/>
      <c r="OVE934" s="477"/>
      <c r="OVF934" s="477"/>
      <c r="OVG934" s="477"/>
      <c r="OVH934" s="477"/>
      <c r="OVI934" s="477"/>
      <c r="OVJ934" s="477"/>
      <c r="OVK934" s="477"/>
      <c r="OVL934" s="477"/>
      <c r="OVM934" s="477"/>
      <c r="OVN934" s="477"/>
      <c r="OVO934" s="477"/>
      <c r="OVP934" s="477"/>
      <c r="OVQ934" s="477"/>
      <c r="OVR934" s="477"/>
      <c r="OVS934" s="477"/>
      <c r="OVT934" s="477"/>
      <c r="OVU934" s="477"/>
      <c r="OVV934" s="477"/>
      <c r="OVW934" s="477"/>
      <c r="OVX934" s="477"/>
      <c r="OVY934" s="477"/>
      <c r="OVZ934" s="477"/>
      <c r="OWA934" s="477"/>
      <c r="OWB934" s="477"/>
      <c r="OWC934" s="477"/>
      <c r="OWD934" s="477"/>
      <c r="OWE934" s="477"/>
      <c r="OWF934" s="477"/>
      <c r="OWG934" s="477"/>
      <c r="OWH934" s="477"/>
      <c r="OWI934" s="477"/>
      <c r="OWJ934" s="477"/>
      <c r="OWK934" s="477"/>
      <c r="OWL934" s="477"/>
      <c r="OWM934" s="477"/>
      <c r="OWN934" s="477"/>
      <c r="OWO934" s="477"/>
      <c r="OWP934" s="477"/>
      <c r="OWQ934" s="477"/>
      <c r="OWR934" s="477"/>
      <c r="OWS934" s="477"/>
      <c r="OWT934" s="477"/>
      <c r="OWU934" s="477"/>
      <c r="OWV934" s="477"/>
      <c r="OWW934" s="477"/>
      <c r="OWX934" s="477"/>
      <c r="OWY934" s="477"/>
      <c r="OWZ934" s="477"/>
      <c r="OXA934" s="477"/>
      <c r="OXB934" s="477"/>
      <c r="OXC934" s="477"/>
      <c r="OXD934" s="477"/>
      <c r="OXE934" s="477"/>
      <c r="OXF934" s="477"/>
      <c r="OXG934" s="477"/>
      <c r="OXH934" s="477"/>
      <c r="OXI934" s="477"/>
      <c r="OXJ934" s="477"/>
      <c r="OXK934" s="477"/>
      <c r="OXL934" s="477"/>
      <c r="OXM934" s="477"/>
      <c r="OXN934" s="477"/>
      <c r="OXO934" s="477"/>
      <c r="OXP934" s="477"/>
      <c r="OXQ934" s="477"/>
      <c r="OXR934" s="477"/>
      <c r="OXS934" s="477"/>
      <c r="OXT934" s="477"/>
      <c r="OXU934" s="477"/>
      <c r="OXV934" s="477"/>
      <c r="OXW934" s="477"/>
      <c r="OXX934" s="477"/>
      <c r="OXY934" s="477"/>
      <c r="OXZ934" s="477"/>
      <c r="OYA934" s="477"/>
      <c r="OYB934" s="477"/>
      <c r="OYC934" s="477"/>
      <c r="OYD934" s="477"/>
      <c r="OYE934" s="477"/>
      <c r="OYF934" s="477"/>
      <c r="OYG934" s="477"/>
      <c r="OYH934" s="477"/>
      <c r="OYI934" s="477"/>
      <c r="OYJ934" s="477"/>
      <c r="OYK934" s="477"/>
      <c r="OYL934" s="477"/>
      <c r="OYM934" s="477"/>
      <c r="OYN934" s="477"/>
      <c r="OYO934" s="477"/>
      <c r="OYP934" s="477"/>
      <c r="OYQ934" s="477"/>
      <c r="OYR934" s="477"/>
      <c r="OYS934" s="477"/>
      <c r="OYT934" s="477"/>
      <c r="OYU934" s="477"/>
      <c r="OYV934" s="477"/>
      <c r="OYW934" s="477"/>
      <c r="OYX934" s="477"/>
      <c r="OYY934" s="477"/>
      <c r="OYZ934" s="477"/>
      <c r="OZA934" s="477"/>
      <c r="OZB934" s="477"/>
      <c r="OZC934" s="477"/>
      <c r="OZD934" s="477"/>
      <c r="OZE934" s="477"/>
      <c r="OZF934" s="477"/>
      <c r="OZG934" s="477"/>
      <c r="OZH934" s="477"/>
      <c r="OZI934" s="477"/>
      <c r="OZJ934" s="477"/>
      <c r="OZK934" s="477"/>
      <c r="OZL934" s="477"/>
      <c r="OZM934" s="477"/>
      <c r="OZN934" s="477"/>
      <c r="OZO934" s="477"/>
      <c r="OZP934" s="477"/>
      <c r="OZQ934" s="477"/>
      <c r="OZR934" s="477"/>
      <c r="OZS934" s="477"/>
      <c r="OZT934" s="477"/>
      <c r="OZU934" s="477"/>
      <c r="OZV934" s="477"/>
      <c r="OZW934" s="477"/>
      <c r="OZX934" s="477"/>
      <c r="OZY934" s="477"/>
      <c r="OZZ934" s="477"/>
      <c r="PAA934" s="477"/>
      <c r="PAB934" s="477"/>
      <c r="PAC934" s="477"/>
      <c r="PAD934" s="477"/>
      <c r="PAE934" s="477"/>
      <c r="PAF934" s="477"/>
      <c r="PAG934" s="477"/>
      <c r="PAH934" s="477"/>
      <c r="PAI934" s="477"/>
      <c r="PAJ934" s="477"/>
      <c r="PAK934" s="477"/>
      <c r="PAL934" s="477"/>
      <c r="PAM934" s="477"/>
      <c r="PAN934" s="477"/>
      <c r="PAO934" s="477"/>
      <c r="PAP934" s="477"/>
      <c r="PAQ934" s="477"/>
      <c r="PAR934" s="477"/>
      <c r="PAS934" s="477"/>
      <c r="PAT934" s="477"/>
      <c r="PAU934" s="477"/>
      <c r="PAV934" s="477"/>
      <c r="PAW934" s="477"/>
      <c r="PAX934" s="477"/>
      <c r="PAY934" s="477"/>
      <c r="PAZ934" s="477"/>
      <c r="PBA934" s="477"/>
      <c r="PBB934" s="477"/>
      <c r="PBC934" s="477"/>
      <c r="PBD934" s="477"/>
      <c r="PBE934" s="477"/>
      <c r="PBF934" s="477"/>
      <c r="PBG934" s="477"/>
      <c r="PBH934" s="477"/>
      <c r="PBI934" s="477"/>
      <c r="PBJ934" s="477"/>
      <c r="PBK934" s="477"/>
      <c r="PBL934" s="477"/>
      <c r="PBM934" s="477"/>
      <c r="PBN934" s="477"/>
      <c r="PBO934" s="477"/>
      <c r="PBP934" s="477"/>
      <c r="PBQ934" s="477"/>
      <c r="PBR934" s="477"/>
      <c r="PBS934" s="477"/>
      <c r="PBT934" s="477"/>
      <c r="PBU934" s="477"/>
      <c r="PBV934" s="477"/>
      <c r="PBW934" s="477"/>
      <c r="PBX934" s="477"/>
      <c r="PBY934" s="477"/>
      <c r="PBZ934" s="477"/>
      <c r="PCA934" s="477"/>
      <c r="PCB934" s="477"/>
      <c r="PCC934" s="477"/>
      <c r="PCD934" s="477"/>
      <c r="PCE934" s="477"/>
      <c r="PCF934" s="477"/>
      <c r="PCG934" s="477"/>
      <c r="PCH934" s="477"/>
      <c r="PCI934" s="477"/>
      <c r="PCJ934" s="477"/>
      <c r="PCK934" s="477"/>
      <c r="PCL934" s="477"/>
      <c r="PCM934" s="477"/>
      <c r="PCN934" s="477"/>
      <c r="PCO934" s="477"/>
      <c r="PCP934" s="477"/>
      <c r="PCQ934" s="477"/>
      <c r="PCR934" s="477"/>
      <c r="PCS934" s="477"/>
      <c r="PCT934" s="477"/>
      <c r="PCU934" s="477"/>
      <c r="PCV934" s="477"/>
      <c r="PCW934" s="477"/>
      <c r="PCX934" s="477"/>
      <c r="PCY934" s="477"/>
      <c r="PCZ934" s="477"/>
      <c r="PDA934" s="477"/>
      <c r="PDB934" s="477"/>
      <c r="PDC934" s="477"/>
      <c r="PDD934" s="477"/>
      <c r="PDE934" s="477"/>
      <c r="PDF934" s="477"/>
      <c r="PDG934" s="477"/>
      <c r="PDH934" s="477"/>
      <c r="PDI934" s="477"/>
      <c r="PDJ934" s="477"/>
      <c r="PDK934" s="477"/>
      <c r="PDL934" s="477"/>
      <c r="PDM934" s="477"/>
      <c r="PDN934" s="477"/>
      <c r="PDO934" s="477"/>
      <c r="PDP934" s="477"/>
      <c r="PDQ934" s="477"/>
      <c r="PDR934" s="477"/>
      <c r="PDS934" s="477"/>
      <c r="PDT934" s="477"/>
      <c r="PDU934" s="477"/>
      <c r="PDV934" s="477"/>
      <c r="PDW934" s="477"/>
      <c r="PDX934" s="477"/>
      <c r="PDY934" s="477"/>
      <c r="PDZ934" s="477"/>
      <c r="PEA934" s="477"/>
      <c r="PEB934" s="477"/>
      <c r="PEC934" s="477"/>
      <c r="PED934" s="477"/>
      <c r="PEE934" s="477"/>
      <c r="PEF934" s="477"/>
      <c r="PEG934" s="477"/>
      <c r="PEH934" s="477"/>
      <c r="PEI934" s="477"/>
      <c r="PEJ934" s="477"/>
      <c r="PEK934" s="477"/>
      <c r="PEL934" s="477"/>
      <c r="PEM934" s="477"/>
      <c r="PEN934" s="477"/>
      <c r="PEO934" s="477"/>
      <c r="PEP934" s="477"/>
      <c r="PEQ934" s="477"/>
      <c r="PER934" s="477"/>
      <c r="PES934" s="477"/>
      <c r="PET934" s="477"/>
      <c r="PEU934" s="477"/>
      <c r="PEV934" s="477"/>
      <c r="PEW934" s="477"/>
      <c r="PEX934" s="477"/>
      <c r="PEY934" s="477"/>
      <c r="PEZ934" s="477"/>
      <c r="PFA934" s="477"/>
      <c r="PFB934" s="477"/>
      <c r="PFC934" s="477"/>
      <c r="PFD934" s="477"/>
      <c r="PFE934" s="477"/>
      <c r="PFF934" s="477"/>
      <c r="PFG934" s="477"/>
      <c r="PFH934" s="477"/>
      <c r="PFI934" s="477"/>
      <c r="PFJ934" s="477"/>
      <c r="PFK934" s="477"/>
      <c r="PFL934" s="477"/>
      <c r="PFM934" s="477"/>
      <c r="PFN934" s="477"/>
      <c r="PFO934" s="477"/>
      <c r="PFP934" s="477"/>
      <c r="PFQ934" s="477"/>
      <c r="PFR934" s="477"/>
      <c r="PFS934" s="477"/>
      <c r="PFT934" s="477"/>
      <c r="PFU934" s="477"/>
      <c r="PFV934" s="477"/>
      <c r="PFW934" s="477"/>
      <c r="PFX934" s="477"/>
      <c r="PFY934" s="477"/>
      <c r="PFZ934" s="477"/>
      <c r="PGA934" s="477"/>
      <c r="PGB934" s="477"/>
      <c r="PGC934" s="477"/>
      <c r="PGD934" s="477"/>
      <c r="PGE934" s="477"/>
      <c r="PGF934" s="477"/>
      <c r="PGG934" s="477"/>
      <c r="PGH934" s="477"/>
      <c r="PGI934" s="477"/>
      <c r="PGJ934" s="477"/>
      <c r="PGK934" s="477"/>
      <c r="PGL934" s="477"/>
      <c r="PGM934" s="477"/>
      <c r="PGN934" s="477"/>
      <c r="PGO934" s="477"/>
      <c r="PGP934" s="477"/>
      <c r="PGQ934" s="477"/>
      <c r="PGR934" s="477"/>
      <c r="PGS934" s="477"/>
      <c r="PGT934" s="477"/>
      <c r="PGU934" s="477"/>
      <c r="PGV934" s="477"/>
      <c r="PGW934" s="477"/>
      <c r="PGX934" s="477"/>
      <c r="PGY934" s="477"/>
      <c r="PGZ934" s="477"/>
      <c r="PHA934" s="477"/>
      <c r="PHB934" s="477"/>
      <c r="PHC934" s="477"/>
      <c r="PHD934" s="477"/>
      <c r="PHE934" s="477"/>
      <c r="PHF934" s="477"/>
      <c r="PHG934" s="477"/>
      <c r="PHH934" s="477"/>
      <c r="PHI934" s="477"/>
      <c r="PHJ934" s="477"/>
      <c r="PHK934" s="477"/>
      <c r="PHL934" s="477"/>
      <c r="PHM934" s="477"/>
      <c r="PHN934" s="477"/>
      <c r="PHO934" s="477"/>
      <c r="PHP934" s="477"/>
      <c r="PHQ934" s="477"/>
      <c r="PHR934" s="477"/>
      <c r="PHS934" s="477"/>
      <c r="PHT934" s="477"/>
      <c r="PHU934" s="477"/>
      <c r="PHV934" s="477"/>
      <c r="PHW934" s="477"/>
      <c r="PHX934" s="477"/>
      <c r="PHY934" s="477"/>
      <c r="PHZ934" s="477"/>
      <c r="PIA934" s="477"/>
      <c r="PIB934" s="477"/>
      <c r="PIC934" s="477"/>
      <c r="PID934" s="477"/>
      <c r="PIE934" s="477"/>
      <c r="PIF934" s="477"/>
      <c r="PIG934" s="477"/>
      <c r="PIH934" s="477"/>
      <c r="PII934" s="477"/>
      <c r="PIJ934" s="477"/>
      <c r="PIK934" s="477"/>
      <c r="PIL934" s="477"/>
      <c r="PIM934" s="477"/>
      <c r="PIN934" s="477"/>
      <c r="PIO934" s="477"/>
      <c r="PIP934" s="477"/>
      <c r="PIQ934" s="477"/>
      <c r="PIR934" s="477"/>
      <c r="PIS934" s="477"/>
      <c r="PIT934" s="477"/>
      <c r="PIU934" s="477"/>
      <c r="PIV934" s="477"/>
      <c r="PIW934" s="477"/>
      <c r="PIX934" s="477"/>
      <c r="PIY934" s="477"/>
      <c r="PIZ934" s="477"/>
      <c r="PJA934" s="477"/>
      <c r="PJB934" s="477"/>
      <c r="PJC934" s="477"/>
      <c r="PJD934" s="477"/>
      <c r="PJE934" s="477"/>
      <c r="PJF934" s="477"/>
      <c r="PJG934" s="477"/>
      <c r="PJH934" s="477"/>
      <c r="PJI934" s="477"/>
      <c r="PJJ934" s="477"/>
      <c r="PJK934" s="477"/>
      <c r="PJL934" s="477"/>
      <c r="PJM934" s="477"/>
      <c r="PJN934" s="477"/>
      <c r="PJO934" s="477"/>
      <c r="PJP934" s="477"/>
      <c r="PJQ934" s="477"/>
      <c r="PJR934" s="477"/>
      <c r="PJS934" s="477"/>
      <c r="PJT934" s="477"/>
      <c r="PJU934" s="477"/>
      <c r="PJV934" s="477"/>
      <c r="PJW934" s="477"/>
      <c r="PJX934" s="477"/>
      <c r="PJY934" s="477"/>
      <c r="PJZ934" s="477"/>
      <c r="PKA934" s="477"/>
      <c r="PKB934" s="477"/>
      <c r="PKC934" s="477"/>
      <c r="PKD934" s="477"/>
      <c r="PKE934" s="477"/>
      <c r="PKF934" s="477"/>
      <c r="PKG934" s="477"/>
      <c r="PKH934" s="477"/>
      <c r="PKI934" s="477"/>
      <c r="PKJ934" s="477"/>
      <c r="PKK934" s="477"/>
      <c r="PKL934" s="477"/>
      <c r="PKM934" s="477"/>
      <c r="PKN934" s="477"/>
      <c r="PKO934" s="477"/>
      <c r="PKP934" s="477"/>
      <c r="PKQ934" s="477"/>
      <c r="PKR934" s="477"/>
      <c r="PKS934" s="477"/>
      <c r="PKT934" s="477"/>
      <c r="PKU934" s="477"/>
      <c r="PKV934" s="477"/>
      <c r="PKW934" s="477"/>
      <c r="PKX934" s="477"/>
      <c r="PKY934" s="477"/>
      <c r="PKZ934" s="477"/>
      <c r="PLA934" s="477"/>
      <c r="PLB934" s="477"/>
      <c r="PLC934" s="477"/>
      <c r="PLD934" s="477"/>
      <c r="PLE934" s="477"/>
      <c r="PLF934" s="477"/>
      <c r="PLG934" s="477"/>
      <c r="PLH934" s="477"/>
      <c r="PLI934" s="477"/>
      <c r="PLJ934" s="477"/>
      <c r="PLK934" s="477"/>
      <c r="PLL934" s="477"/>
      <c r="PLM934" s="477"/>
      <c r="PLN934" s="477"/>
      <c r="PLO934" s="477"/>
      <c r="PLP934" s="477"/>
      <c r="PLQ934" s="477"/>
      <c r="PLR934" s="477"/>
      <c r="PLS934" s="477"/>
      <c r="PLT934" s="477"/>
      <c r="PLU934" s="477"/>
      <c r="PLV934" s="477"/>
      <c r="PLW934" s="477"/>
      <c r="PLX934" s="477"/>
      <c r="PLY934" s="477"/>
      <c r="PLZ934" s="477"/>
      <c r="PMA934" s="477"/>
      <c r="PMB934" s="477"/>
      <c r="PMC934" s="477"/>
      <c r="PMD934" s="477"/>
      <c r="PME934" s="477"/>
      <c r="PMF934" s="477"/>
      <c r="PMG934" s="477"/>
      <c r="PMH934" s="477"/>
      <c r="PMI934" s="477"/>
      <c r="PMJ934" s="477"/>
      <c r="PMK934" s="477"/>
      <c r="PML934" s="477"/>
      <c r="PMM934" s="477"/>
      <c r="PMN934" s="477"/>
      <c r="PMO934" s="477"/>
      <c r="PMP934" s="477"/>
      <c r="PMQ934" s="477"/>
      <c r="PMR934" s="477"/>
      <c r="PMS934" s="477"/>
      <c r="PMT934" s="477"/>
      <c r="PMU934" s="477"/>
      <c r="PMV934" s="477"/>
      <c r="PMW934" s="477"/>
      <c r="PMX934" s="477"/>
      <c r="PMY934" s="477"/>
      <c r="PMZ934" s="477"/>
      <c r="PNA934" s="477"/>
      <c r="PNB934" s="477"/>
      <c r="PNC934" s="477"/>
      <c r="PND934" s="477"/>
      <c r="PNE934" s="477"/>
      <c r="PNF934" s="477"/>
      <c r="PNG934" s="477"/>
      <c r="PNH934" s="477"/>
      <c r="PNI934" s="477"/>
      <c r="PNJ934" s="477"/>
      <c r="PNK934" s="477"/>
      <c r="PNL934" s="477"/>
      <c r="PNM934" s="477"/>
      <c r="PNN934" s="477"/>
      <c r="PNO934" s="477"/>
      <c r="PNP934" s="477"/>
      <c r="PNQ934" s="477"/>
      <c r="PNR934" s="477"/>
      <c r="PNS934" s="477"/>
      <c r="PNT934" s="477"/>
      <c r="PNU934" s="477"/>
      <c r="PNV934" s="477"/>
      <c r="PNW934" s="477"/>
      <c r="PNX934" s="477"/>
      <c r="PNY934" s="477"/>
      <c r="PNZ934" s="477"/>
      <c r="POA934" s="477"/>
      <c r="POB934" s="477"/>
      <c r="POC934" s="477"/>
      <c r="POD934" s="477"/>
      <c r="POE934" s="477"/>
      <c r="POF934" s="477"/>
      <c r="POG934" s="477"/>
      <c r="POH934" s="477"/>
      <c r="POI934" s="477"/>
      <c r="POJ934" s="477"/>
      <c r="POK934" s="477"/>
      <c r="POL934" s="477"/>
      <c r="POM934" s="477"/>
      <c r="PON934" s="477"/>
      <c r="POO934" s="477"/>
      <c r="POP934" s="477"/>
      <c r="POQ934" s="477"/>
      <c r="POR934" s="477"/>
      <c r="POS934" s="477"/>
      <c r="POT934" s="477"/>
      <c r="POU934" s="477"/>
      <c r="POV934" s="477"/>
      <c r="POW934" s="477"/>
      <c r="POX934" s="477"/>
      <c r="POY934" s="477"/>
      <c r="POZ934" s="477"/>
      <c r="PPA934" s="477"/>
      <c r="PPB934" s="477"/>
      <c r="PPC934" s="477"/>
      <c r="PPD934" s="477"/>
      <c r="PPE934" s="477"/>
      <c r="PPF934" s="477"/>
      <c r="PPG934" s="477"/>
      <c r="PPH934" s="477"/>
      <c r="PPI934" s="477"/>
      <c r="PPJ934" s="477"/>
      <c r="PPK934" s="477"/>
      <c r="PPL934" s="477"/>
      <c r="PPM934" s="477"/>
      <c r="PPN934" s="477"/>
      <c r="PPO934" s="477"/>
      <c r="PPP934" s="477"/>
      <c r="PPQ934" s="477"/>
      <c r="PPR934" s="477"/>
      <c r="PPS934" s="477"/>
      <c r="PPT934" s="477"/>
      <c r="PPU934" s="477"/>
      <c r="PPV934" s="477"/>
      <c r="PPW934" s="477"/>
      <c r="PPX934" s="477"/>
      <c r="PPY934" s="477"/>
      <c r="PPZ934" s="477"/>
      <c r="PQA934" s="477"/>
      <c r="PQB934" s="477"/>
      <c r="PQC934" s="477"/>
      <c r="PQD934" s="477"/>
      <c r="PQE934" s="477"/>
      <c r="PQF934" s="477"/>
      <c r="PQG934" s="477"/>
      <c r="PQH934" s="477"/>
      <c r="PQI934" s="477"/>
      <c r="PQJ934" s="477"/>
      <c r="PQK934" s="477"/>
      <c r="PQL934" s="477"/>
      <c r="PQM934" s="477"/>
      <c r="PQN934" s="477"/>
      <c r="PQO934" s="477"/>
      <c r="PQP934" s="477"/>
      <c r="PQQ934" s="477"/>
      <c r="PQR934" s="477"/>
      <c r="PQS934" s="477"/>
      <c r="PQT934" s="477"/>
      <c r="PQU934" s="477"/>
      <c r="PQV934" s="477"/>
      <c r="PQW934" s="477"/>
      <c r="PQX934" s="477"/>
      <c r="PQY934" s="477"/>
      <c r="PQZ934" s="477"/>
      <c r="PRA934" s="477"/>
      <c r="PRB934" s="477"/>
      <c r="PRC934" s="477"/>
      <c r="PRD934" s="477"/>
      <c r="PRE934" s="477"/>
      <c r="PRF934" s="477"/>
      <c r="PRG934" s="477"/>
      <c r="PRH934" s="477"/>
      <c r="PRI934" s="477"/>
      <c r="PRJ934" s="477"/>
      <c r="PRK934" s="477"/>
      <c r="PRL934" s="477"/>
      <c r="PRM934" s="477"/>
      <c r="PRN934" s="477"/>
      <c r="PRO934" s="477"/>
      <c r="PRP934" s="477"/>
      <c r="PRQ934" s="477"/>
      <c r="PRR934" s="477"/>
      <c r="PRS934" s="477"/>
      <c r="PRT934" s="477"/>
      <c r="PRU934" s="477"/>
      <c r="PRV934" s="477"/>
      <c r="PRW934" s="477"/>
      <c r="PRX934" s="477"/>
      <c r="PRY934" s="477"/>
      <c r="PRZ934" s="477"/>
      <c r="PSA934" s="477"/>
      <c r="PSB934" s="477"/>
      <c r="PSC934" s="477"/>
      <c r="PSD934" s="477"/>
      <c r="PSE934" s="477"/>
      <c r="PSF934" s="477"/>
      <c r="PSG934" s="477"/>
      <c r="PSH934" s="477"/>
      <c r="PSI934" s="477"/>
      <c r="PSJ934" s="477"/>
      <c r="PSK934" s="477"/>
      <c r="PSL934" s="477"/>
      <c r="PSM934" s="477"/>
      <c r="PSN934" s="477"/>
      <c r="PSO934" s="477"/>
      <c r="PSP934" s="477"/>
      <c r="PSQ934" s="477"/>
      <c r="PSR934" s="477"/>
      <c r="PSS934" s="477"/>
      <c r="PST934" s="477"/>
      <c r="PSU934" s="477"/>
      <c r="PSV934" s="477"/>
      <c r="PSW934" s="477"/>
      <c r="PSX934" s="477"/>
      <c r="PSY934" s="477"/>
      <c r="PSZ934" s="477"/>
      <c r="PTA934" s="477"/>
      <c r="PTB934" s="477"/>
      <c r="PTC934" s="477"/>
      <c r="PTD934" s="477"/>
      <c r="PTE934" s="477"/>
      <c r="PTF934" s="477"/>
      <c r="PTG934" s="477"/>
      <c r="PTH934" s="477"/>
      <c r="PTI934" s="477"/>
      <c r="PTJ934" s="477"/>
      <c r="PTK934" s="477"/>
      <c r="PTL934" s="477"/>
      <c r="PTM934" s="477"/>
      <c r="PTN934" s="477"/>
      <c r="PTO934" s="477"/>
      <c r="PTP934" s="477"/>
      <c r="PTQ934" s="477"/>
      <c r="PTR934" s="477"/>
      <c r="PTS934" s="477"/>
      <c r="PTT934" s="477"/>
      <c r="PTU934" s="477"/>
      <c r="PTV934" s="477"/>
      <c r="PTW934" s="477"/>
      <c r="PTX934" s="477"/>
      <c r="PTY934" s="477"/>
      <c r="PTZ934" s="477"/>
      <c r="PUA934" s="477"/>
      <c r="PUB934" s="477"/>
      <c r="PUC934" s="477"/>
      <c r="PUD934" s="477"/>
      <c r="PUE934" s="477"/>
      <c r="PUF934" s="477"/>
      <c r="PUG934" s="477"/>
      <c r="PUH934" s="477"/>
      <c r="PUI934" s="477"/>
      <c r="PUJ934" s="477"/>
      <c r="PUK934" s="477"/>
      <c r="PUL934" s="477"/>
      <c r="PUM934" s="477"/>
      <c r="PUN934" s="477"/>
      <c r="PUO934" s="477"/>
      <c r="PUP934" s="477"/>
      <c r="PUQ934" s="477"/>
      <c r="PUR934" s="477"/>
      <c r="PUS934" s="477"/>
      <c r="PUT934" s="477"/>
      <c r="PUU934" s="477"/>
      <c r="PUV934" s="477"/>
      <c r="PUW934" s="477"/>
      <c r="PUX934" s="477"/>
      <c r="PUY934" s="477"/>
      <c r="PUZ934" s="477"/>
      <c r="PVA934" s="477"/>
      <c r="PVB934" s="477"/>
      <c r="PVC934" s="477"/>
      <c r="PVD934" s="477"/>
      <c r="PVE934" s="477"/>
      <c r="PVF934" s="477"/>
      <c r="PVG934" s="477"/>
      <c r="PVH934" s="477"/>
      <c r="PVI934" s="477"/>
      <c r="PVJ934" s="477"/>
      <c r="PVK934" s="477"/>
      <c r="PVL934" s="477"/>
      <c r="PVM934" s="477"/>
      <c r="PVN934" s="477"/>
      <c r="PVO934" s="477"/>
      <c r="PVP934" s="477"/>
      <c r="PVQ934" s="477"/>
      <c r="PVR934" s="477"/>
      <c r="PVS934" s="477"/>
      <c r="PVT934" s="477"/>
      <c r="PVU934" s="477"/>
      <c r="PVV934" s="477"/>
      <c r="PVW934" s="477"/>
      <c r="PVX934" s="477"/>
      <c r="PVY934" s="477"/>
      <c r="PVZ934" s="477"/>
      <c r="PWA934" s="477"/>
      <c r="PWB934" s="477"/>
      <c r="PWC934" s="477"/>
      <c r="PWD934" s="477"/>
      <c r="PWE934" s="477"/>
      <c r="PWF934" s="477"/>
      <c r="PWG934" s="477"/>
      <c r="PWH934" s="477"/>
      <c r="PWI934" s="477"/>
      <c r="PWJ934" s="477"/>
      <c r="PWK934" s="477"/>
      <c r="PWL934" s="477"/>
      <c r="PWM934" s="477"/>
      <c r="PWN934" s="477"/>
      <c r="PWO934" s="477"/>
      <c r="PWP934" s="477"/>
      <c r="PWQ934" s="477"/>
      <c r="PWR934" s="477"/>
      <c r="PWS934" s="477"/>
      <c r="PWT934" s="477"/>
      <c r="PWU934" s="477"/>
      <c r="PWV934" s="477"/>
      <c r="PWW934" s="477"/>
      <c r="PWX934" s="477"/>
      <c r="PWY934" s="477"/>
      <c r="PWZ934" s="477"/>
      <c r="PXA934" s="477"/>
      <c r="PXB934" s="477"/>
      <c r="PXC934" s="477"/>
      <c r="PXD934" s="477"/>
      <c r="PXE934" s="477"/>
      <c r="PXF934" s="477"/>
      <c r="PXG934" s="477"/>
      <c r="PXH934" s="477"/>
      <c r="PXI934" s="477"/>
      <c r="PXJ934" s="477"/>
      <c r="PXK934" s="477"/>
      <c r="PXL934" s="477"/>
      <c r="PXM934" s="477"/>
      <c r="PXN934" s="477"/>
      <c r="PXO934" s="477"/>
      <c r="PXP934" s="477"/>
      <c r="PXQ934" s="477"/>
      <c r="PXR934" s="477"/>
      <c r="PXS934" s="477"/>
      <c r="PXT934" s="477"/>
      <c r="PXU934" s="477"/>
      <c r="PXV934" s="477"/>
      <c r="PXW934" s="477"/>
      <c r="PXX934" s="477"/>
      <c r="PXY934" s="477"/>
      <c r="PXZ934" s="477"/>
      <c r="PYA934" s="477"/>
      <c r="PYB934" s="477"/>
      <c r="PYC934" s="477"/>
      <c r="PYD934" s="477"/>
      <c r="PYE934" s="477"/>
      <c r="PYF934" s="477"/>
      <c r="PYG934" s="477"/>
      <c r="PYH934" s="477"/>
      <c r="PYI934" s="477"/>
      <c r="PYJ934" s="477"/>
      <c r="PYK934" s="477"/>
      <c r="PYL934" s="477"/>
      <c r="PYM934" s="477"/>
      <c r="PYN934" s="477"/>
      <c r="PYO934" s="477"/>
      <c r="PYP934" s="477"/>
      <c r="PYQ934" s="477"/>
      <c r="PYR934" s="477"/>
      <c r="PYS934" s="477"/>
      <c r="PYT934" s="477"/>
      <c r="PYU934" s="477"/>
      <c r="PYV934" s="477"/>
      <c r="PYW934" s="477"/>
      <c r="PYX934" s="477"/>
      <c r="PYY934" s="477"/>
      <c r="PYZ934" s="477"/>
      <c r="PZA934" s="477"/>
      <c r="PZB934" s="477"/>
      <c r="PZC934" s="477"/>
      <c r="PZD934" s="477"/>
      <c r="PZE934" s="477"/>
      <c r="PZF934" s="477"/>
      <c r="PZG934" s="477"/>
      <c r="PZH934" s="477"/>
      <c r="PZI934" s="477"/>
      <c r="PZJ934" s="477"/>
      <c r="PZK934" s="477"/>
      <c r="PZL934" s="477"/>
      <c r="PZM934" s="477"/>
      <c r="PZN934" s="477"/>
      <c r="PZO934" s="477"/>
      <c r="PZP934" s="477"/>
      <c r="PZQ934" s="477"/>
      <c r="PZR934" s="477"/>
      <c r="PZS934" s="477"/>
      <c r="PZT934" s="477"/>
      <c r="PZU934" s="477"/>
      <c r="PZV934" s="477"/>
      <c r="PZW934" s="477"/>
      <c r="PZX934" s="477"/>
      <c r="PZY934" s="477"/>
      <c r="PZZ934" s="477"/>
      <c r="QAA934" s="477"/>
      <c r="QAB934" s="477"/>
      <c r="QAC934" s="477"/>
      <c r="QAD934" s="477"/>
      <c r="QAE934" s="477"/>
      <c r="QAF934" s="477"/>
      <c r="QAG934" s="477"/>
      <c r="QAH934" s="477"/>
      <c r="QAI934" s="477"/>
      <c r="QAJ934" s="477"/>
      <c r="QAK934" s="477"/>
      <c r="QAL934" s="477"/>
      <c r="QAM934" s="477"/>
      <c r="QAN934" s="477"/>
      <c r="QAO934" s="477"/>
      <c r="QAP934" s="477"/>
      <c r="QAQ934" s="477"/>
      <c r="QAR934" s="477"/>
      <c r="QAS934" s="477"/>
      <c r="QAT934" s="477"/>
      <c r="QAU934" s="477"/>
      <c r="QAV934" s="477"/>
      <c r="QAW934" s="477"/>
      <c r="QAX934" s="477"/>
      <c r="QAY934" s="477"/>
      <c r="QAZ934" s="477"/>
      <c r="QBA934" s="477"/>
      <c r="QBB934" s="477"/>
      <c r="QBC934" s="477"/>
      <c r="QBD934" s="477"/>
      <c r="QBE934" s="477"/>
      <c r="QBF934" s="477"/>
      <c r="QBG934" s="477"/>
      <c r="QBH934" s="477"/>
      <c r="QBI934" s="477"/>
      <c r="QBJ934" s="477"/>
      <c r="QBK934" s="477"/>
      <c r="QBL934" s="477"/>
      <c r="QBM934" s="477"/>
      <c r="QBN934" s="477"/>
      <c r="QBO934" s="477"/>
      <c r="QBP934" s="477"/>
      <c r="QBQ934" s="477"/>
      <c r="QBR934" s="477"/>
      <c r="QBS934" s="477"/>
      <c r="QBT934" s="477"/>
      <c r="QBU934" s="477"/>
      <c r="QBV934" s="477"/>
      <c r="QBW934" s="477"/>
      <c r="QBX934" s="477"/>
      <c r="QBY934" s="477"/>
      <c r="QBZ934" s="477"/>
      <c r="QCA934" s="477"/>
      <c r="QCB934" s="477"/>
      <c r="QCC934" s="477"/>
      <c r="QCD934" s="477"/>
      <c r="QCE934" s="477"/>
      <c r="QCF934" s="477"/>
      <c r="QCG934" s="477"/>
      <c r="QCH934" s="477"/>
      <c r="QCI934" s="477"/>
      <c r="QCJ934" s="477"/>
      <c r="QCK934" s="477"/>
      <c r="QCL934" s="477"/>
      <c r="QCM934" s="477"/>
      <c r="QCN934" s="477"/>
      <c r="QCO934" s="477"/>
      <c r="QCP934" s="477"/>
      <c r="QCQ934" s="477"/>
      <c r="QCR934" s="477"/>
      <c r="QCS934" s="477"/>
      <c r="QCT934" s="477"/>
      <c r="QCU934" s="477"/>
      <c r="QCV934" s="477"/>
      <c r="QCW934" s="477"/>
      <c r="QCX934" s="477"/>
      <c r="QCY934" s="477"/>
      <c r="QCZ934" s="477"/>
      <c r="QDA934" s="477"/>
      <c r="QDB934" s="477"/>
      <c r="QDC934" s="477"/>
      <c r="QDD934" s="477"/>
      <c r="QDE934" s="477"/>
      <c r="QDF934" s="477"/>
      <c r="QDG934" s="477"/>
      <c r="QDH934" s="477"/>
      <c r="QDI934" s="477"/>
      <c r="QDJ934" s="477"/>
      <c r="QDK934" s="477"/>
      <c r="QDL934" s="477"/>
      <c r="QDM934" s="477"/>
      <c r="QDN934" s="477"/>
      <c r="QDO934" s="477"/>
      <c r="QDP934" s="477"/>
      <c r="QDQ934" s="477"/>
      <c r="QDR934" s="477"/>
      <c r="QDS934" s="477"/>
      <c r="QDT934" s="477"/>
      <c r="QDU934" s="477"/>
      <c r="QDV934" s="477"/>
      <c r="QDW934" s="477"/>
      <c r="QDX934" s="477"/>
      <c r="QDY934" s="477"/>
      <c r="QDZ934" s="477"/>
      <c r="QEA934" s="477"/>
      <c r="QEB934" s="477"/>
      <c r="QEC934" s="477"/>
      <c r="QED934" s="477"/>
      <c r="QEE934" s="477"/>
      <c r="QEF934" s="477"/>
      <c r="QEG934" s="477"/>
      <c r="QEH934" s="477"/>
      <c r="QEI934" s="477"/>
      <c r="QEJ934" s="477"/>
      <c r="QEK934" s="477"/>
      <c r="QEL934" s="477"/>
      <c r="QEM934" s="477"/>
      <c r="QEN934" s="477"/>
      <c r="QEO934" s="477"/>
      <c r="QEP934" s="477"/>
      <c r="QEQ934" s="477"/>
      <c r="QER934" s="477"/>
      <c r="QES934" s="477"/>
      <c r="QET934" s="477"/>
      <c r="QEU934" s="477"/>
      <c r="QEV934" s="477"/>
      <c r="QEW934" s="477"/>
      <c r="QEX934" s="477"/>
      <c r="QEY934" s="477"/>
      <c r="QEZ934" s="477"/>
      <c r="QFA934" s="477"/>
      <c r="QFB934" s="477"/>
      <c r="QFC934" s="477"/>
      <c r="QFD934" s="477"/>
      <c r="QFE934" s="477"/>
      <c r="QFF934" s="477"/>
      <c r="QFG934" s="477"/>
      <c r="QFH934" s="477"/>
      <c r="QFI934" s="477"/>
      <c r="QFJ934" s="477"/>
      <c r="QFK934" s="477"/>
      <c r="QFL934" s="477"/>
      <c r="QFM934" s="477"/>
      <c r="QFN934" s="477"/>
      <c r="QFO934" s="477"/>
      <c r="QFP934" s="477"/>
      <c r="QFQ934" s="477"/>
      <c r="QFR934" s="477"/>
      <c r="QFS934" s="477"/>
      <c r="QFT934" s="477"/>
      <c r="QFU934" s="477"/>
      <c r="QFV934" s="477"/>
      <c r="QFW934" s="477"/>
      <c r="QFX934" s="477"/>
      <c r="QFY934" s="477"/>
      <c r="QFZ934" s="477"/>
      <c r="QGA934" s="477"/>
      <c r="QGB934" s="477"/>
      <c r="QGC934" s="477"/>
      <c r="QGD934" s="477"/>
      <c r="QGE934" s="477"/>
      <c r="QGF934" s="477"/>
      <c r="QGG934" s="477"/>
      <c r="QGH934" s="477"/>
      <c r="QGI934" s="477"/>
      <c r="QGJ934" s="477"/>
      <c r="QGK934" s="477"/>
      <c r="QGL934" s="477"/>
      <c r="QGM934" s="477"/>
      <c r="QGN934" s="477"/>
      <c r="QGO934" s="477"/>
      <c r="QGP934" s="477"/>
      <c r="QGQ934" s="477"/>
      <c r="QGR934" s="477"/>
      <c r="QGS934" s="477"/>
      <c r="QGT934" s="477"/>
      <c r="QGU934" s="477"/>
      <c r="QGV934" s="477"/>
      <c r="QGW934" s="477"/>
      <c r="QGX934" s="477"/>
      <c r="QGY934" s="477"/>
      <c r="QGZ934" s="477"/>
      <c r="QHA934" s="477"/>
      <c r="QHB934" s="477"/>
      <c r="QHC934" s="477"/>
      <c r="QHD934" s="477"/>
      <c r="QHE934" s="477"/>
      <c r="QHF934" s="477"/>
      <c r="QHG934" s="477"/>
      <c r="QHH934" s="477"/>
      <c r="QHI934" s="477"/>
      <c r="QHJ934" s="477"/>
      <c r="QHK934" s="477"/>
      <c r="QHL934" s="477"/>
      <c r="QHM934" s="477"/>
      <c r="QHN934" s="477"/>
      <c r="QHO934" s="477"/>
      <c r="QHP934" s="477"/>
      <c r="QHQ934" s="477"/>
      <c r="QHR934" s="477"/>
      <c r="QHS934" s="477"/>
      <c r="QHT934" s="477"/>
      <c r="QHU934" s="477"/>
      <c r="QHV934" s="477"/>
      <c r="QHW934" s="477"/>
      <c r="QHX934" s="477"/>
      <c r="QHY934" s="477"/>
      <c r="QHZ934" s="477"/>
      <c r="QIA934" s="477"/>
      <c r="QIB934" s="477"/>
      <c r="QIC934" s="477"/>
      <c r="QID934" s="477"/>
      <c r="QIE934" s="477"/>
      <c r="QIF934" s="477"/>
      <c r="QIG934" s="477"/>
      <c r="QIH934" s="477"/>
      <c r="QII934" s="477"/>
      <c r="QIJ934" s="477"/>
      <c r="QIK934" s="477"/>
      <c r="QIL934" s="477"/>
      <c r="QIM934" s="477"/>
      <c r="QIN934" s="477"/>
      <c r="QIO934" s="477"/>
      <c r="QIP934" s="477"/>
      <c r="QIQ934" s="477"/>
      <c r="QIR934" s="477"/>
      <c r="QIS934" s="477"/>
      <c r="QIT934" s="477"/>
      <c r="QIU934" s="477"/>
      <c r="QIV934" s="477"/>
      <c r="QIW934" s="477"/>
      <c r="QIX934" s="477"/>
      <c r="QIY934" s="477"/>
      <c r="QIZ934" s="477"/>
      <c r="QJA934" s="477"/>
      <c r="QJB934" s="477"/>
      <c r="QJC934" s="477"/>
      <c r="QJD934" s="477"/>
      <c r="QJE934" s="477"/>
      <c r="QJF934" s="477"/>
      <c r="QJG934" s="477"/>
      <c r="QJH934" s="477"/>
      <c r="QJI934" s="477"/>
      <c r="QJJ934" s="477"/>
      <c r="QJK934" s="477"/>
      <c r="QJL934" s="477"/>
      <c r="QJM934" s="477"/>
      <c r="QJN934" s="477"/>
      <c r="QJO934" s="477"/>
      <c r="QJP934" s="477"/>
      <c r="QJQ934" s="477"/>
      <c r="QJR934" s="477"/>
      <c r="QJS934" s="477"/>
      <c r="QJT934" s="477"/>
      <c r="QJU934" s="477"/>
      <c r="QJV934" s="477"/>
      <c r="QJW934" s="477"/>
      <c r="QJX934" s="477"/>
      <c r="QJY934" s="477"/>
      <c r="QJZ934" s="477"/>
      <c r="QKA934" s="477"/>
      <c r="QKB934" s="477"/>
      <c r="QKC934" s="477"/>
      <c r="QKD934" s="477"/>
      <c r="QKE934" s="477"/>
      <c r="QKF934" s="477"/>
      <c r="QKG934" s="477"/>
      <c r="QKH934" s="477"/>
      <c r="QKI934" s="477"/>
      <c r="QKJ934" s="477"/>
      <c r="QKK934" s="477"/>
      <c r="QKL934" s="477"/>
      <c r="QKM934" s="477"/>
      <c r="QKN934" s="477"/>
      <c r="QKO934" s="477"/>
      <c r="QKP934" s="477"/>
      <c r="QKQ934" s="477"/>
      <c r="QKR934" s="477"/>
      <c r="QKS934" s="477"/>
      <c r="QKT934" s="477"/>
      <c r="QKU934" s="477"/>
      <c r="QKV934" s="477"/>
      <c r="QKW934" s="477"/>
      <c r="QKX934" s="477"/>
      <c r="QKY934" s="477"/>
      <c r="QKZ934" s="477"/>
      <c r="QLA934" s="477"/>
      <c r="QLB934" s="477"/>
      <c r="QLC934" s="477"/>
      <c r="QLD934" s="477"/>
      <c r="QLE934" s="477"/>
      <c r="QLF934" s="477"/>
      <c r="QLG934" s="477"/>
      <c r="QLH934" s="477"/>
      <c r="QLI934" s="477"/>
      <c r="QLJ934" s="477"/>
      <c r="QLK934" s="477"/>
      <c r="QLL934" s="477"/>
      <c r="QLM934" s="477"/>
      <c r="QLN934" s="477"/>
      <c r="QLO934" s="477"/>
      <c r="QLP934" s="477"/>
      <c r="QLQ934" s="477"/>
      <c r="QLR934" s="477"/>
      <c r="QLS934" s="477"/>
      <c r="QLT934" s="477"/>
      <c r="QLU934" s="477"/>
      <c r="QLV934" s="477"/>
      <c r="QLW934" s="477"/>
      <c r="QLX934" s="477"/>
      <c r="QLY934" s="477"/>
      <c r="QLZ934" s="477"/>
      <c r="QMA934" s="477"/>
      <c r="QMB934" s="477"/>
      <c r="QMC934" s="477"/>
      <c r="QMD934" s="477"/>
      <c r="QME934" s="477"/>
      <c r="QMF934" s="477"/>
      <c r="QMG934" s="477"/>
      <c r="QMH934" s="477"/>
      <c r="QMI934" s="477"/>
      <c r="QMJ934" s="477"/>
      <c r="QMK934" s="477"/>
      <c r="QML934" s="477"/>
      <c r="QMM934" s="477"/>
      <c r="QMN934" s="477"/>
      <c r="QMO934" s="477"/>
      <c r="QMP934" s="477"/>
      <c r="QMQ934" s="477"/>
      <c r="QMR934" s="477"/>
      <c r="QMS934" s="477"/>
      <c r="QMT934" s="477"/>
      <c r="QMU934" s="477"/>
      <c r="QMV934" s="477"/>
      <c r="QMW934" s="477"/>
      <c r="QMX934" s="477"/>
      <c r="QMY934" s="477"/>
      <c r="QMZ934" s="477"/>
      <c r="QNA934" s="477"/>
      <c r="QNB934" s="477"/>
      <c r="QNC934" s="477"/>
      <c r="QND934" s="477"/>
      <c r="QNE934" s="477"/>
      <c r="QNF934" s="477"/>
      <c r="QNG934" s="477"/>
      <c r="QNH934" s="477"/>
      <c r="QNI934" s="477"/>
      <c r="QNJ934" s="477"/>
      <c r="QNK934" s="477"/>
      <c r="QNL934" s="477"/>
      <c r="QNM934" s="477"/>
      <c r="QNN934" s="477"/>
      <c r="QNO934" s="477"/>
      <c r="QNP934" s="477"/>
      <c r="QNQ934" s="477"/>
      <c r="QNR934" s="477"/>
      <c r="QNS934" s="477"/>
      <c r="QNT934" s="477"/>
      <c r="QNU934" s="477"/>
      <c r="QNV934" s="477"/>
      <c r="QNW934" s="477"/>
      <c r="QNX934" s="477"/>
      <c r="QNY934" s="477"/>
      <c r="QNZ934" s="477"/>
      <c r="QOA934" s="477"/>
      <c r="QOB934" s="477"/>
      <c r="QOC934" s="477"/>
      <c r="QOD934" s="477"/>
      <c r="QOE934" s="477"/>
      <c r="QOF934" s="477"/>
      <c r="QOG934" s="477"/>
      <c r="QOH934" s="477"/>
      <c r="QOI934" s="477"/>
      <c r="QOJ934" s="477"/>
      <c r="QOK934" s="477"/>
      <c r="QOL934" s="477"/>
      <c r="QOM934" s="477"/>
      <c r="QON934" s="477"/>
      <c r="QOO934" s="477"/>
      <c r="QOP934" s="477"/>
      <c r="QOQ934" s="477"/>
      <c r="QOR934" s="477"/>
      <c r="QOS934" s="477"/>
      <c r="QOT934" s="477"/>
      <c r="QOU934" s="477"/>
      <c r="QOV934" s="477"/>
      <c r="QOW934" s="477"/>
      <c r="QOX934" s="477"/>
      <c r="QOY934" s="477"/>
      <c r="QOZ934" s="477"/>
      <c r="QPA934" s="477"/>
      <c r="QPB934" s="477"/>
      <c r="QPC934" s="477"/>
      <c r="QPD934" s="477"/>
      <c r="QPE934" s="477"/>
      <c r="QPF934" s="477"/>
      <c r="QPG934" s="477"/>
      <c r="QPH934" s="477"/>
      <c r="QPI934" s="477"/>
      <c r="QPJ934" s="477"/>
      <c r="QPK934" s="477"/>
      <c r="QPL934" s="477"/>
      <c r="QPM934" s="477"/>
      <c r="QPN934" s="477"/>
      <c r="QPO934" s="477"/>
      <c r="QPP934" s="477"/>
      <c r="QPQ934" s="477"/>
      <c r="QPR934" s="477"/>
      <c r="QPS934" s="477"/>
      <c r="QPT934" s="477"/>
      <c r="QPU934" s="477"/>
      <c r="QPV934" s="477"/>
      <c r="QPW934" s="477"/>
      <c r="QPX934" s="477"/>
      <c r="QPY934" s="477"/>
      <c r="QPZ934" s="477"/>
      <c r="QQA934" s="477"/>
      <c r="QQB934" s="477"/>
      <c r="QQC934" s="477"/>
      <c r="QQD934" s="477"/>
      <c r="QQE934" s="477"/>
      <c r="QQF934" s="477"/>
      <c r="QQG934" s="477"/>
      <c r="QQH934" s="477"/>
      <c r="QQI934" s="477"/>
      <c r="QQJ934" s="477"/>
      <c r="QQK934" s="477"/>
      <c r="QQL934" s="477"/>
      <c r="QQM934" s="477"/>
      <c r="QQN934" s="477"/>
      <c r="QQO934" s="477"/>
      <c r="QQP934" s="477"/>
      <c r="QQQ934" s="477"/>
      <c r="QQR934" s="477"/>
      <c r="QQS934" s="477"/>
      <c r="QQT934" s="477"/>
      <c r="QQU934" s="477"/>
      <c r="QQV934" s="477"/>
      <c r="QQW934" s="477"/>
      <c r="QQX934" s="477"/>
      <c r="QQY934" s="477"/>
      <c r="QQZ934" s="477"/>
      <c r="QRA934" s="477"/>
      <c r="QRB934" s="477"/>
      <c r="QRC934" s="477"/>
      <c r="QRD934" s="477"/>
      <c r="QRE934" s="477"/>
      <c r="QRF934" s="477"/>
      <c r="QRG934" s="477"/>
      <c r="QRH934" s="477"/>
      <c r="QRI934" s="477"/>
      <c r="QRJ934" s="477"/>
      <c r="QRK934" s="477"/>
      <c r="QRL934" s="477"/>
      <c r="QRM934" s="477"/>
      <c r="QRN934" s="477"/>
      <c r="QRO934" s="477"/>
      <c r="QRP934" s="477"/>
      <c r="QRQ934" s="477"/>
      <c r="QRR934" s="477"/>
      <c r="QRS934" s="477"/>
      <c r="QRT934" s="477"/>
      <c r="QRU934" s="477"/>
      <c r="QRV934" s="477"/>
      <c r="QRW934" s="477"/>
      <c r="QRX934" s="477"/>
      <c r="QRY934" s="477"/>
      <c r="QRZ934" s="477"/>
      <c r="QSA934" s="477"/>
      <c r="QSB934" s="477"/>
      <c r="QSC934" s="477"/>
      <c r="QSD934" s="477"/>
      <c r="QSE934" s="477"/>
      <c r="QSF934" s="477"/>
      <c r="QSG934" s="477"/>
      <c r="QSH934" s="477"/>
      <c r="QSI934" s="477"/>
      <c r="QSJ934" s="477"/>
      <c r="QSK934" s="477"/>
      <c r="QSL934" s="477"/>
      <c r="QSM934" s="477"/>
      <c r="QSN934" s="477"/>
      <c r="QSO934" s="477"/>
      <c r="QSP934" s="477"/>
      <c r="QSQ934" s="477"/>
      <c r="QSR934" s="477"/>
      <c r="QSS934" s="477"/>
      <c r="QST934" s="477"/>
      <c r="QSU934" s="477"/>
      <c r="QSV934" s="477"/>
      <c r="QSW934" s="477"/>
      <c r="QSX934" s="477"/>
      <c r="QSY934" s="477"/>
      <c r="QSZ934" s="477"/>
      <c r="QTA934" s="477"/>
      <c r="QTB934" s="477"/>
      <c r="QTC934" s="477"/>
      <c r="QTD934" s="477"/>
      <c r="QTE934" s="477"/>
      <c r="QTF934" s="477"/>
      <c r="QTG934" s="477"/>
      <c r="QTH934" s="477"/>
      <c r="QTI934" s="477"/>
      <c r="QTJ934" s="477"/>
      <c r="QTK934" s="477"/>
      <c r="QTL934" s="477"/>
      <c r="QTM934" s="477"/>
      <c r="QTN934" s="477"/>
      <c r="QTO934" s="477"/>
      <c r="QTP934" s="477"/>
      <c r="QTQ934" s="477"/>
      <c r="QTR934" s="477"/>
      <c r="QTS934" s="477"/>
      <c r="QTT934" s="477"/>
      <c r="QTU934" s="477"/>
      <c r="QTV934" s="477"/>
      <c r="QTW934" s="477"/>
      <c r="QTX934" s="477"/>
      <c r="QTY934" s="477"/>
      <c r="QTZ934" s="477"/>
      <c r="QUA934" s="477"/>
      <c r="QUB934" s="477"/>
      <c r="QUC934" s="477"/>
      <c r="QUD934" s="477"/>
      <c r="QUE934" s="477"/>
      <c r="QUF934" s="477"/>
      <c r="QUG934" s="477"/>
      <c r="QUH934" s="477"/>
      <c r="QUI934" s="477"/>
      <c r="QUJ934" s="477"/>
      <c r="QUK934" s="477"/>
      <c r="QUL934" s="477"/>
      <c r="QUM934" s="477"/>
      <c r="QUN934" s="477"/>
      <c r="QUO934" s="477"/>
      <c r="QUP934" s="477"/>
      <c r="QUQ934" s="477"/>
      <c r="QUR934" s="477"/>
      <c r="QUS934" s="477"/>
      <c r="QUT934" s="477"/>
      <c r="QUU934" s="477"/>
      <c r="QUV934" s="477"/>
      <c r="QUW934" s="477"/>
      <c r="QUX934" s="477"/>
      <c r="QUY934" s="477"/>
      <c r="QUZ934" s="477"/>
      <c r="QVA934" s="477"/>
      <c r="QVB934" s="477"/>
      <c r="QVC934" s="477"/>
      <c r="QVD934" s="477"/>
      <c r="QVE934" s="477"/>
      <c r="QVF934" s="477"/>
      <c r="QVG934" s="477"/>
      <c r="QVH934" s="477"/>
      <c r="QVI934" s="477"/>
      <c r="QVJ934" s="477"/>
      <c r="QVK934" s="477"/>
      <c r="QVL934" s="477"/>
      <c r="QVM934" s="477"/>
      <c r="QVN934" s="477"/>
      <c r="QVO934" s="477"/>
      <c r="QVP934" s="477"/>
      <c r="QVQ934" s="477"/>
      <c r="QVR934" s="477"/>
      <c r="QVS934" s="477"/>
      <c r="QVT934" s="477"/>
      <c r="QVU934" s="477"/>
      <c r="QVV934" s="477"/>
      <c r="QVW934" s="477"/>
      <c r="QVX934" s="477"/>
      <c r="QVY934" s="477"/>
      <c r="QVZ934" s="477"/>
      <c r="QWA934" s="477"/>
      <c r="QWB934" s="477"/>
      <c r="QWC934" s="477"/>
      <c r="QWD934" s="477"/>
      <c r="QWE934" s="477"/>
      <c r="QWF934" s="477"/>
      <c r="QWG934" s="477"/>
      <c r="QWH934" s="477"/>
      <c r="QWI934" s="477"/>
      <c r="QWJ934" s="477"/>
      <c r="QWK934" s="477"/>
      <c r="QWL934" s="477"/>
      <c r="QWM934" s="477"/>
      <c r="QWN934" s="477"/>
      <c r="QWO934" s="477"/>
      <c r="QWP934" s="477"/>
      <c r="QWQ934" s="477"/>
      <c r="QWR934" s="477"/>
      <c r="QWS934" s="477"/>
      <c r="QWT934" s="477"/>
      <c r="QWU934" s="477"/>
      <c r="QWV934" s="477"/>
      <c r="QWW934" s="477"/>
      <c r="QWX934" s="477"/>
      <c r="QWY934" s="477"/>
      <c r="QWZ934" s="477"/>
      <c r="QXA934" s="477"/>
      <c r="QXB934" s="477"/>
      <c r="QXC934" s="477"/>
      <c r="QXD934" s="477"/>
      <c r="QXE934" s="477"/>
      <c r="QXF934" s="477"/>
      <c r="QXG934" s="477"/>
      <c r="QXH934" s="477"/>
      <c r="QXI934" s="477"/>
      <c r="QXJ934" s="477"/>
      <c r="QXK934" s="477"/>
      <c r="QXL934" s="477"/>
      <c r="QXM934" s="477"/>
      <c r="QXN934" s="477"/>
      <c r="QXO934" s="477"/>
      <c r="QXP934" s="477"/>
      <c r="QXQ934" s="477"/>
      <c r="QXR934" s="477"/>
      <c r="QXS934" s="477"/>
      <c r="QXT934" s="477"/>
      <c r="QXU934" s="477"/>
      <c r="QXV934" s="477"/>
      <c r="QXW934" s="477"/>
      <c r="QXX934" s="477"/>
      <c r="QXY934" s="477"/>
      <c r="QXZ934" s="477"/>
      <c r="QYA934" s="477"/>
      <c r="QYB934" s="477"/>
      <c r="QYC934" s="477"/>
      <c r="QYD934" s="477"/>
      <c r="QYE934" s="477"/>
      <c r="QYF934" s="477"/>
      <c r="QYG934" s="477"/>
      <c r="QYH934" s="477"/>
      <c r="QYI934" s="477"/>
      <c r="QYJ934" s="477"/>
      <c r="QYK934" s="477"/>
      <c r="QYL934" s="477"/>
      <c r="QYM934" s="477"/>
      <c r="QYN934" s="477"/>
      <c r="QYO934" s="477"/>
      <c r="QYP934" s="477"/>
      <c r="QYQ934" s="477"/>
      <c r="QYR934" s="477"/>
      <c r="QYS934" s="477"/>
      <c r="QYT934" s="477"/>
      <c r="QYU934" s="477"/>
      <c r="QYV934" s="477"/>
      <c r="QYW934" s="477"/>
      <c r="QYX934" s="477"/>
      <c r="QYY934" s="477"/>
      <c r="QYZ934" s="477"/>
      <c r="QZA934" s="477"/>
      <c r="QZB934" s="477"/>
      <c r="QZC934" s="477"/>
      <c r="QZD934" s="477"/>
      <c r="QZE934" s="477"/>
      <c r="QZF934" s="477"/>
      <c r="QZG934" s="477"/>
      <c r="QZH934" s="477"/>
      <c r="QZI934" s="477"/>
      <c r="QZJ934" s="477"/>
      <c r="QZK934" s="477"/>
      <c r="QZL934" s="477"/>
      <c r="QZM934" s="477"/>
      <c r="QZN934" s="477"/>
      <c r="QZO934" s="477"/>
      <c r="QZP934" s="477"/>
      <c r="QZQ934" s="477"/>
      <c r="QZR934" s="477"/>
      <c r="QZS934" s="477"/>
      <c r="QZT934" s="477"/>
      <c r="QZU934" s="477"/>
      <c r="QZV934" s="477"/>
      <c r="QZW934" s="477"/>
      <c r="QZX934" s="477"/>
      <c r="QZY934" s="477"/>
      <c r="QZZ934" s="477"/>
      <c r="RAA934" s="477"/>
      <c r="RAB934" s="477"/>
      <c r="RAC934" s="477"/>
      <c r="RAD934" s="477"/>
      <c r="RAE934" s="477"/>
      <c r="RAF934" s="477"/>
      <c r="RAG934" s="477"/>
      <c r="RAH934" s="477"/>
      <c r="RAI934" s="477"/>
      <c r="RAJ934" s="477"/>
      <c r="RAK934" s="477"/>
      <c r="RAL934" s="477"/>
      <c r="RAM934" s="477"/>
      <c r="RAN934" s="477"/>
      <c r="RAO934" s="477"/>
      <c r="RAP934" s="477"/>
      <c r="RAQ934" s="477"/>
      <c r="RAR934" s="477"/>
      <c r="RAS934" s="477"/>
      <c r="RAT934" s="477"/>
      <c r="RAU934" s="477"/>
      <c r="RAV934" s="477"/>
      <c r="RAW934" s="477"/>
      <c r="RAX934" s="477"/>
      <c r="RAY934" s="477"/>
      <c r="RAZ934" s="477"/>
      <c r="RBA934" s="477"/>
      <c r="RBB934" s="477"/>
      <c r="RBC934" s="477"/>
      <c r="RBD934" s="477"/>
      <c r="RBE934" s="477"/>
      <c r="RBF934" s="477"/>
      <c r="RBG934" s="477"/>
      <c r="RBH934" s="477"/>
      <c r="RBI934" s="477"/>
      <c r="RBJ934" s="477"/>
      <c r="RBK934" s="477"/>
      <c r="RBL934" s="477"/>
      <c r="RBM934" s="477"/>
      <c r="RBN934" s="477"/>
      <c r="RBO934" s="477"/>
      <c r="RBP934" s="477"/>
      <c r="RBQ934" s="477"/>
      <c r="RBR934" s="477"/>
      <c r="RBS934" s="477"/>
      <c r="RBT934" s="477"/>
      <c r="RBU934" s="477"/>
      <c r="RBV934" s="477"/>
      <c r="RBW934" s="477"/>
      <c r="RBX934" s="477"/>
      <c r="RBY934" s="477"/>
      <c r="RBZ934" s="477"/>
      <c r="RCA934" s="477"/>
      <c r="RCB934" s="477"/>
      <c r="RCC934" s="477"/>
      <c r="RCD934" s="477"/>
      <c r="RCE934" s="477"/>
      <c r="RCF934" s="477"/>
      <c r="RCG934" s="477"/>
      <c r="RCH934" s="477"/>
      <c r="RCI934" s="477"/>
      <c r="RCJ934" s="477"/>
      <c r="RCK934" s="477"/>
      <c r="RCL934" s="477"/>
      <c r="RCM934" s="477"/>
      <c r="RCN934" s="477"/>
      <c r="RCO934" s="477"/>
      <c r="RCP934" s="477"/>
      <c r="RCQ934" s="477"/>
      <c r="RCR934" s="477"/>
      <c r="RCS934" s="477"/>
      <c r="RCT934" s="477"/>
      <c r="RCU934" s="477"/>
      <c r="RCV934" s="477"/>
      <c r="RCW934" s="477"/>
      <c r="RCX934" s="477"/>
      <c r="RCY934" s="477"/>
      <c r="RCZ934" s="477"/>
      <c r="RDA934" s="477"/>
      <c r="RDB934" s="477"/>
      <c r="RDC934" s="477"/>
      <c r="RDD934" s="477"/>
      <c r="RDE934" s="477"/>
      <c r="RDF934" s="477"/>
      <c r="RDG934" s="477"/>
      <c r="RDH934" s="477"/>
      <c r="RDI934" s="477"/>
      <c r="RDJ934" s="477"/>
      <c r="RDK934" s="477"/>
      <c r="RDL934" s="477"/>
      <c r="RDM934" s="477"/>
      <c r="RDN934" s="477"/>
      <c r="RDO934" s="477"/>
      <c r="RDP934" s="477"/>
      <c r="RDQ934" s="477"/>
      <c r="RDR934" s="477"/>
      <c r="RDS934" s="477"/>
      <c r="RDT934" s="477"/>
      <c r="RDU934" s="477"/>
      <c r="RDV934" s="477"/>
      <c r="RDW934" s="477"/>
      <c r="RDX934" s="477"/>
      <c r="RDY934" s="477"/>
      <c r="RDZ934" s="477"/>
      <c r="REA934" s="477"/>
      <c r="REB934" s="477"/>
      <c r="REC934" s="477"/>
      <c r="RED934" s="477"/>
      <c r="REE934" s="477"/>
      <c r="REF934" s="477"/>
      <c r="REG934" s="477"/>
      <c r="REH934" s="477"/>
      <c r="REI934" s="477"/>
      <c r="REJ934" s="477"/>
      <c r="REK934" s="477"/>
      <c r="REL934" s="477"/>
      <c r="REM934" s="477"/>
      <c r="REN934" s="477"/>
      <c r="REO934" s="477"/>
      <c r="REP934" s="477"/>
      <c r="REQ934" s="477"/>
      <c r="RER934" s="477"/>
      <c r="RES934" s="477"/>
      <c r="RET934" s="477"/>
      <c r="REU934" s="477"/>
      <c r="REV934" s="477"/>
      <c r="REW934" s="477"/>
      <c r="REX934" s="477"/>
      <c r="REY934" s="477"/>
      <c r="REZ934" s="477"/>
      <c r="RFA934" s="477"/>
      <c r="RFB934" s="477"/>
      <c r="RFC934" s="477"/>
      <c r="RFD934" s="477"/>
      <c r="RFE934" s="477"/>
      <c r="RFF934" s="477"/>
      <c r="RFG934" s="477"/>
      <c r="RFH934" s="477"/>
      <c r="RFI934" s="477"/>
      <c r="RFJ934" s="477"/>
      <c r="RFK934" s="477"/>
      <c r="RFL934" s="477"/>
      <c r="RFM934" s="477"/>
      <c r="RFN934" s="477"/>
      <c r="RFO934" s="477"/>
      <c r="RFP934" s="477"/>
      <c r="RFQ934" s="477"/>
      <c r="RFR934" s="477"/>
      <c r="RFS934" s="477"/>
      <c r="RFT934" s="477"/>
      <c r="RFU934" s="477"/>
      <c r="RFV934" s="477"/>
      <c r="RFW934" s="477"/>
      <c r="RFX934" s="477"/>
      <c r="RFY934" s="477"/>
      <c r="RFZ934" s="477"/>
      <c r="RGA934" s="477"/>
      <c r="RGB934" s="477"/>
      <c r="RGC934" s="477"/>
      <c r="RGD934" s="477"/>
      <c r="RGE934" s="477"/>
      <c r="RGF934" s="477"/>
      <c r="RGG934" s="477"/>
      <c r="RGH934" s="477"/>
      <c r="RGI934" s="477"/>
      <c r="RGJ934" s="477"/>
      <c r="RGK934" s="477"/>
      <c r="RGL934" s="477"/>
      <c r="RGM934" s="477"/>
      <c r="RGN934" s="477"/>
      <c r="RGO934" s="477"/>
      <c r="RGP934" s="477"/>
      <c r="RGQ934" s="477"/>
      <c r="RGR934" s="477"/>
      <c r="RGS934" s="477"/>
      <c r="RGT934" s="477"/>
      <c r="RGU934" s="477"/>
      <c r="RGV934" s="477"/>
      <c r="RGW934" s="477"/>
      <c r="RGX934" s="477"/>
      <c r="RGY934" s="477"/>
      <c r="RGZ934" s="477"/>
      <c r="RHA934" s="477"/>
      <c r="RHB934" s="477"/>
      <c r="RHC934" s="477"/>
      <c r="RHD934" s="477"/>
      <c r="RHE934" s="477"/>
      <c r="RHF934" s="477"/>
      <c r="RHG934" s="477"/>
      <c r="RHH934" s="477"/>
      <c r="RHI934" s="477"/>
      <c r="RHJ934" s="477"/>
      <c r="RHK934" s="477"/>
      <c r="RHL934" s="477"/>
      <c r="RHM934" s="477"/>
      <c r="RHN934" s="477"/>
      <c r="RHO934" s="477"/>
      <c r="RHP934" s="477"/>
      <c r="RHQ934" s="477"/>
      <c r="RHR934" s="477"/>
      <c r="RHS934" s="477"/>
      <c r="RHT934" s="477"/>
      <c r="RHU934" s="477"/>
      <c r="RHV934" s="477"/>
      <c r="RHW934" s="477"/>
      <c r="RHX934" s="477"/>
      <c r="RHY934" s="477"/>
      <c r="RHZ934" s="477"/>
      <c r="RIA934" s="477"/>
      <c r="RIB934" s="477"/>
      <c r="RIC934" s="477"/>
      <c r="RID934" s="477"/>
      <c r="RIE934" s="477"/>
      <c r="RIF934" s="477"/>
      <c r="RIG934" s="477"/>
      <c r="RIH934" s="477"/>
      <c r="RII934" s="477"/>
      <c r="RIJ934" s="477"/>
      <c r="RIK934" s="477"/>
      <c r="RIL934" s="477"/>
      <c r="RIM934" s="477"/>
      <c r="RIN934" s="477"/>
      <c r="RIO934" s="477"/>
      <c r="RIP934" s="477"/>
      <c r="RIQ934" s="477"/>
      <c r="RIR934" s="477"/>
      <c r="RIS934" s="477"/>
      <c r="RIT934" s="477"/>
      <c r="RIU934" s="477"/>
      <c r="RIV934" s="477"/>
      <c r="RIW934" s="477"/>
      <c r="RIX934" s="477"/>
      <c r="RIY934" s="477"/>
      <c r="RIZ934" s="477"/>
      <c r="RJA934" s="477"/>
      <c r="RJB934" s="477"/>
      <c r="RJC934" s="477"/>
      <c r="RJD934" s="477"/>
      <c r="RJE934" s="477"/>
      <c r="RJF934" s="477"/>
      <c r="RJG934" s="477"/>
      <c r="RJH934" s="477"/>
      <c r="RJI934" s="477"/>
      <c r="RJJ934" s="477"/>
      <c r="RJK934" s="477"/>
      <c r="RJL934" s="477"/>
      <c r="RJM934" s="477"/>
      <c r="RJN934" s="477"/>
      <c r="RJO934" s="477"/>
      <c r="RJP934" s="477"/>
      <c r="RJQ934" s="477"/>
      <c r="RJR934" s="477"/>
      <c r="RJS934" s="477"/>
      <c r="RJT934" s="477"/>
      <c r="RJU934" s="477"/>
      <c r="RJV934" s="477"/>
      <c r="RJW934" s="477"/>
      <c r="RJX934" s="477"/>
      <c r="RJY934" s="477"/>
      <c r="RJZ934" s="477"/>
      <c r="RKA934" s="477"/>
      <c r="RKB934" s="477"/>
      <c r="RKC934" s="477"/>
      <c r="RKD934" s="477"/>
      <c r="RKE934" s="477"/>
      <c r="RKF934" s="477"/>
      <c r="RKG934" s="477"/>
      <c r="RKH934" s="477"/>
      <c r="RKI934" s="477"/>
      <c r="RKJ934" s="477"/>
      <c r="RKK934" s="477"/>
      <c r="RKL934" s="477"/>
      <c r="RKM934" s="477"/>
      <c r="RKN934" s="477"/>
      <c r="RKO934" s="477"/>
      <c r="RKP934" s="477"/>
      <c r="RKQ934" s="477"/>
      <c r="RKR934" s="477"/>
      <c r="RKS934" s="477"/>
      <c r="RKT934" s="477"/>
      <c r="RKU934" s="477"/>
      <c r="RKV934" s="477"/>
      <c r="RKW934" s="477"/>
      <c r="RKX934" s="477"/>
      <c r="RKY934" s="477"/>
      <c r="RKZ934" s="477"/>
      <c r="RLA934" s="477"/>
      <c r="RLB934" s="477"/>
      <c r="RLC934" s="477"/>
      <c r="RLD934" s="477"/>
      <c r="RLE934" s="477"/>
      <c r="RLF934" s="477"/>
      <c r="RLG934" s="477"/>
      <c r="RLH934" s="477"/>
      <c r="RLI934" s="477"/>
      <c r="RLJ934" s="477"/>
      <c r="RLK934" s="477"/>
      <c r="RLL934" s="477"/>
      <c r="RLM934" s="477"/>
      <c r="RLN934" s="477"/>
      <c r="RLO934" s="477"/>
      <c r="RLP934" s="477"/>
      <c r="RLQ934" s="477"/>
      <c r="RLR934" s="477"/>
      <c r="RLS934" s="477"/>
      <c r="RLT934" s="477"/>
      <c r="RLU934" s="477"/>
      <c r="RLV934" s="477"/>
      <c r="RLW934" s="477"/>
      <c r="RLX934" s="477"/>
      <c r="RLY934" s="477"/>
      <c r="RLZ934" s="477"/>
      <c r="RMA934" s="477"/>
      <c r="RMB934" s="477"/>
      <c r="RMC934" s="477"/>
      <c r="RMD934" s="477"/>
      <c r="RME934" s="477"/>
      <c r="RMF934" s="477"/>
      <c r="RMG934" s="477"/>
      <c r="RMH934" s="477"/>
      <c r="RMI934" s="477"/>
      <c r="RMJ934" s="477"/>
      <c r="RMK934" s="477"/>
      <c r="RML934" s="477"/>
      <c r="RMM934" s="477"/>
      <c r="RMN934" s="477"/>
      <c r="RMO934" s="477"/>
      <c r="RMP934" s="477"/>
      <c r="RMQ934" s="477"/>
      <c r="RMR934" s="477"/>
      <c r="RMS934" s="477"/>
      <c r="RMT934" s="477"/>
      <c r="RMU934" s="477"/>
      <c r="RMV934" s="477"/>
      <c r="RMW934" s="477"/>
      <c r="RMX934" s="477"/>
      <c r="RMY934" s="477"/>
      <c r="RMZ934" s="477"/>
      <c r="RNA934" s="477"/>
      <c r="RNB934" s="477"/>
      <c r="RNC934" s="477"/>
      <c r="RND934" s="477"/>
      <c r="RNE934" s="477"/>
      <c r="RNF934" s="477"/>
      <c r="RNG934" s="477"/>
      <c r="RNH934" s="477"/>
      <c r="RNI934" s="477"/>
      <c r="RNJ934" s="477"/>
      <c r="RNK934" s="477"/>
      <c r="RNL934" s="477"/>
      <c r="RNM934" s="477"/>
      <c r="RNN934" s="477"/>
      <c r="RNO934" s="477"/>
      <c r="RNP934" s="477"/>
      <c r="RNQ934" s="477"/>
      <c r="RNR934" s="477"/>
      <c r="RNS934" s="477"/>
      <c r="RNT934" s="477"/>
      <c r="RNU934" s="477"/>
      <c r="RNV934" s="477"/>
      <c r="RNW934" s="477"/>
      <c r="RNX934" s="477"/>
      <c r="RNY934" s="477"/>
      <c r="RNZ934" s="477"/>
      <c r="ROA934" s="477"/>
      <c r="ROB934" s="477"/>
      <c r="ROC934" s="477"/>
      <c r="ROD934" s="477"/>
      <c r="ROE934" s="477"/>
      <c r="ROF934" s="477"/>
      <c r="ROG934" s="477"/>
      <c r="ROH934" s="477"/>
      <c r="ROI934" s="477"/>
      <c r="ROJ934" s="477"/>
      <c r="ROK934" s="477"/>
      <c r="ROL934" s="477"/>
      <c r="ROM934" s="477"/>
      <c r="RON934" s="477"/>
      <c r="ROO934" s="477"/>
      <c r="ROP934" s="477"/>
      <c r="ROQ934" s="477"/>
      <c r="ROR934" s="477"/>
      <c r="ROS934" s="477"/>
      <c r="ROT934" s="477"/>
      <c r="ROU934" s="477"/>
      <c r="ROV934" s="477"/>
      <c r="ROW934" s="477"/>
      <c r="ROX934" s="477"/>
      <c r="ROY934" s="477"/>
      <c r="ROZ934" s="477"/>
      <c r="RPA934" s="477"/>
      <c r="RPB934" s="477"/>
      <c r="RPC934" s="477"/>
      <c r="RPD934" s="477"/>
      <c r="RPE934" s="477"/>
      <c r="RPF934" s="477"/>
      <c r="RPG934" s="477"/>
      <c r="RPH934" s="477"/>
      <c r="RPI934" s="477"/>
      <c r="RPJ934" s="477"/>
      <c r="RPK934" s="477"/>
      <c r="RPL934" s="477"/>
      <c r="RPM934" s="477"/>
      <c r="RPN934" s="477"/>
      <c r="RPO934" s="477"/>
      <c r="RPP934" s="477"/>
      <c r="RPQ934" s="477"/>
      <c r="RPR934" s="477"/>
      <c r="RPS934" s="477"/>
      <c r="RPT934" s="477"/>
      <c r="RPU934" s="477"/>
      <c r="RPV934" s="477"/>
      <c r="RPW934" s="477"/>
      <c r="RPX934" s="477"/>
      <c r="RPY934" s="477"/>
      <c r="RPZ934" s="477"/>
      <c r="RQA934" s="477"/>
      <c r="RQB934" s="477"/>
      <c r="RQC934" s="477"/>
      <c r="RQD934" s="477"/>
      <c r="RQE934" s="477"/>
      <c r="RQF934" s="477"/>
      <c r="RQG934" s="477"/>
      <c r="RQH934" s="477"/>
      <c r="RQI934" s="477"/>
      <c r="RQJ934" s="477"/>
      <c r="RQK934" s="477"/>
      <c r="RQL934" s="477"/>
      <c r="RQM934" s="477"/>
      <c r="RQN934" s="477"/>
      <c r="RQO934" s="477"/>
      <c r="RQP934" s="477"/>
      <c r="RQQ934" s="477"/>
      <c r="RQR934" s="477"/>
      <c r="RQS934" s="477"/>
      <c r="RQT934" s="477"/>
      <c r="RQU934" s="477"/>
      <c r="RQV934" s="477"/>
      <c r="RQW934" s="477"/>
      <c r="RQX934" s="477"/>
      <c r="RQY934" s="477"/>
      <c r="RQZ934" s="477"/>
      <c r="RRA934" s="477"/>
      <c r="RRB934" s="477"/>
      <c r="RRC934" s="477"/>
      <c r="RRD934" s="477"/>
      <c r="RRE934" s="477"/>
      <c r="RRF934" s="477"/>
      <c r="RRG934" s="477"/>
      <c r="RRH934" s="477"/>
      <c r="RRI934" s="477"/>
      <c r="RRJ934" s="477"/>
      <c r="RRK934" s="477"/>
      <c r="RRL934" s="477"/>
      <c r="RRM934" s="477"/>
      <c r="RRN934" s="477"/>
      <c r="RRO934" s="477"/>
      <c r="RRP934" s="477"/>
      <c r="RRQ934" s="477"/>
      <c r="RRR934" s="477"/>
      <c r="RRS934" s="477"/>
      <c r="RRT934" s="477"/>
      <c r="RRU934" s="477"/>
      <c r="RRV934" s="477"/>
      <c r="RRW934" s="477"/>
      <c r="RRX934" s="477"/>
      <c r="RRY934" s="477"/>
      <c r="RRZ934" s="477"/>
      <c r="RSA934" s="477"/>
      <c r="RSB934" s="477"/>
      <c r="RSC934" s="477"/>
      <c r="RSD934" s="477"/>
      <c r="RSE934" s="477"/>
      <c r="RSF934" s="477"/>
      <c r="RSG934" s="477"/>
      <c r="RSH934" s="477"/>
      <c r="RSI934" s="477"/>
      <c r="RSJ934" s="477"/>
      <c r="RSK934" s="477"/>
      <c r="RSL934" s="477"/>
      <c r="RSM934" s="477"/>
      <c r="RSN934" s="477"/>
      <c r="RSO934" s="477"/>
      <c r="RSP934" s="477"/>
      <c r="RSQ934" s="477"/>
      <c r="RSR934" s="477"/>
      <c r="RSS934" s="477"/>
      <c r="RST934" s="477"/>
      <c r="RSU934" s="477"/>
      <c r="RSV934" s="477"/>
      <c r="RSW934" s="477"/>
      <c r="RSX934" s="477"/>
      <c r="RSY934" s="477"/>
      <c r="RSZ934" s="477"/>
      <c r="RTA934" s="477"/>
      <c r="RTB934" s="477"/>
      <c r="RTC934" s="477"/>
      <c r="RTD934" s="477"/>
      <c r="RTE934" s="477"/>
      <c r="RTF934" s="477"/>
      <c r="RTG934" s="477"/>
      <c r="RTH934" s="477"/>
      <c r="RTI934" s="477"/>
      <c r="RTJ934" s="477"/>
      <c r="RTK934" s="477"/>
      <c r="RTL934" s="477"/>
      <c r="RTM934" s="477"/>
      <c r="RTN934" s="477"/>
      <c r="RTO934" s="477"/>
      <c r="RTP934" s="477"/>
      <c r="RTQ934" s="477"/>
      <c r="RTR934" s="477"/>
      <c r="RTS934" s="477"/>
      <c r="RTT934" s="477"/>
      <c r="RTU934" s="477"/>
      <c r="RTV934" s="477"/>
      <c r="RTW934" s="477"/>
      <c r="RTX934" s="477"/>
      <c r="RTY934" s="477"/>
      <c r="RTZ934" s="477"/>
      <c r="RUA934" s="477"/>
      <c r="RUB934" s="477"/>
      <c r="RUC934" s="477"/>
      <c r="RUD934" s="477"/>
      <c r="RUE934" s="477"/>
      <c r="RUF934" s="477"/>
      <c r="RUG934" s="477"/>
      <c r="RUH934" s="477"/>
      <c r="RUI934" s="477"/>
      <c r="RUJ934" s="477"/>
      <c r="RUK934" s="477"/>
      <c r="RUL934" s="477"/>
      <c r="RUM934" s="477"/>
      <c r="RUN934" s="477"/>
      <c r="RUO934" s="477"/>
      <c r="RUP934" s="477"/>
      <c r="RUQ934" s="477"/>
      <c r="RUR934" s="477"/>
      <c r="RUS934" s="477"/>
      <c r="RUT934" s="477"/>
      <c r="RUU934" s="477"/>
      <c r="RUV934" s="477"/>
      <c r="RUW934" s="477"/>
      <c r="RUX934" s="477"/>
      <c r="RUY934" s="477"/>
      <c r="RUZ934" s="477"/>
      <c r="RVA934" s="477"/>
      <c r="RVB934" s="477"/>
      <c r="RVC934" s="477"/>
      <c r="RVD934" s="477"/>
      <c r="RVE934" s="477"/>
      <c r="RVF934" s="477"/>
      <c r="RVG934" s="477"/>
      <c r="RVH934" s="477"/>
      <c r="RVI934" s="477"/>
      <c r="RVJ934" s="477"/>
      <c r="RVK934" s="477"/>
      <c r="RVL934" s="477"/>
      <c r="RVM934" s="477"/>
      <c r="RVN934" s="477"/>
      <c r="RVO934" s="477"/>
      <c r="RVP934" s="477"/>
      <c r="RVQ934" s="477"/>
      <c r="RVR934" s="477"/>
      <c r="RVS934" s="477"/>
      <c r="RVT934" s="477"/>
      <c r="RVU934" s="477"/>
      <c r="RVV934" s="477"/>
      <c r="RVW934" s="477"/>
      <c r="RVX934" s="477"/>
      <c r="RVY934" s="477"/>
      <c r="RVZ934" s="477"/>
      <c r="RWA934" s="477"/>
      <c r="RWB934" s="477"/>
      <c r="RWC934" s="477"/>
      <c r="RWD934" s="477"/>
      <c r="RWE934" s="477"/>
      <c r="RWF934" s="477"/>
      <c r="RWG934" s="477"/>
      <c r="RWH934" s="477"/>
      <c r="RWI934" s="477"/>
      <c r="RWJ934" s="477"/>
      <c r="RWK934" s="477"/>
      <c r="RWL934" s="477"/>
      <c r="RWM934" s="477"/>
      <c r="RWN934" s="477"/>
      <c r="RWO934" s="477"/>
      <c r="RWP934" s="477"/>
      <c r="RWQ934" s="477"/>
      <c r="RWR934" s="477"/>
      <c r="RWS934" s="477"/>
      <c r="RWT934" s="477"/>
      <c r="RWU934" s="477"/>
      <c r="RWV934" s="477"/>
      <c r="RWW934" s="477"/>
      <c r="RWX934" s="477"/>
      <c r="RWY934" s="477"/>
      <c r="RWZ934" s="477"/>
      <c r="RXA934" s="477"/>
      <c r="RXB934" s="477"/>
      <c r="RXC934" s="477"/>
      <c r="RXD934" s="477"/>
      <c r="RXE934" s="477"/>
      <c r="RXF934" s="477"/>
      <c r="RXG934" s="477"/>
      <c r="RXH934" s="477"/>
      <c r="RXI934" s="477"/>
      <c r="RXJ934" s="477"/>
      <c r="RXK934" s="477"/>
      <c r="RXL934" s="477"/>
      <c r="RXM934" s="477"/>
      <c r="RXN934" s="477"/>
      <c r="RXO934" s="477"/>
      <c r="RXP934" s="477"/>
      <c r="RXQ934" s="477"/>
      <c r="RXR934" s="477"/>
      <c r="RXS934" s="477"/>
      <c r="RXT934" s="477"/>
      <c r="RXU934" s="477"/>
      <c r="RXV934" s="477"/>
      <c r="RXW934" s="477"/>
      <c r="RXX934" s="477"/>
      <c r="RXY934" s="477"/>
      <c r="RXZ934" s="477"/>
      <c r="RYA934" s="477"/>
      <c r="RYB934" s="477"/>
      <c r="RYC934" s="477"/>
      <c r="RYD934" s="477"/>
      <c r="RYE934" s="477"/>
      <c r="RYF934" s="477"/>
      <c r="RYG934" s="477"/>
      <c r="RYH934" s="477"/>
      <c r="RYI934" s="477"/>
      <c r="RYJ934" s="477"/>
      <c r="RYK934" s="477"/>
      <c r="RYL934" s="477"/>
      <c r="RYM934" s="477"/>
      <c r="RYN934" s="477"/>
      <c r="RYO934" s="477"/>
      <c r="RYP934" s="477"/>
      <c r="RYQ934" s="477"/>
      <c r="RYR934" s="477"/>
      <c r="RYS934" s="477"/>
      <c r="RYT934" s="477"/>
      <c r="RYU934" s="477"/>
      <c r="RYV934" s="477"/>
      <c r="RYW934" s="477"/>
      <c r="RYX934" s="477"/>
      <c r="RYY934" s="477"/>
      <c r="RYZ934" s="477"/>
      <c r="RZA934" s="477"/>
      <c r="RZB934" s="477"/>
      <c r="RZC934" s="477"/>
      <c r="RZD934" s="477"/>
      <c r="RZE934" s="477"/>
      <c r="RZF934" s="477"/>
      <c r="RZG934" s="477"/>
      <c r="RZH934" s="477"/>
      <c r="RZI934" s="477"/>
      <c r="RZJ934" s="477"/>
      <c r="RZK934" s="477"/>
      <c r="RZL934" s="477"/>
      <c r="RZM934" s="477"/>
      <c r="RZN934" s="477"/>
      <c r="RZO934" s="477"/>
      <c r="RZP934" s="477"/>
      <c r="RZQ934" s="477"/>
      <c r="RZR934" s="477"/>
      <c r="RZS934" s="477"/>
      <c r="RZT934" s="477"/>
      <c r="RZU934" s="477"/>
      <c r="RZV934" s="477"/>
      <c r="RZW934" s="477"/>
      <c r="RZX934" s="477"/>
      <c r="RZY934" s="477"/>
      <c r="RZZ934" s="477"/>
      <c r="SAA934" s="477"/>
      <c r="SAB934" s="477"/>
      <c r="SAC934" s="477"/>
      <c r="SAD934" s="477"/>
      <c r="SAE934" s="477"/>
      <c r="SAF934" s="477"/>
      <c r="SAG934" s="477"/>
      <c r="SAH934" s="477"/>
      <c r="SAI934" s="477"/>
      <c r="SAJ934" s="477"/>
      <c r="SAK934" s="477"/>
      <c r="SAL934" s="477"/>
      <c r="SAM934" s="477"/>
      <c r="SAN934" s="477"/>
      <c r="SAO934" s="477"/>
      <c r="SAP934" s="477"/>
      <c r="SAQ934" s="477"/>
      <c r="SAR934" s="477"/>
      <c r="SAS934" s="477"/>
      <c r="SAT934" s="477"/>
      <c r="SAU934" s="477"/>
      <c r="SAV934" s="477"/>
      <c r="SAW934" s="477"/>
      <c r="SAX934" s="477"/>
      <c r="SAY934" s="477"/>
      <c r="SAZ934" s="477"/>
      <c r="SBA934" s="477"/>
      <c r="SBB934" s="477"/>
      <c r="SBC934" s="477"/>
      <c r="SBD934" s="477"/>
      <c r="SBE934" s="477"/>
      <c r="SBF934" s="477"/>
      <c r="SBG934" s="477"/>
      <c r="SBH934" s="477"/>
      <c r="SBI934" s="477"/>
      <c r="SBJ934" s="477"/>
      <c r="SBK934" s="477"/>
      <c r="SBL934" s="477"/>
      <c r="SBM934" s="477"/>
      <c r="SBN934" s="477"/>
      <c r="SBO934" s="477"/>
      <c r="SBP934" s="477"/>
      <c r="SBQ934" s="477"/>
      <c r="SBR934" s="477"/>
      <c r="SBS934" s="477"/>
      <c r="SBT934" s="477"/>
      <c r="SBU934" s="477"/>
      <c r="SBV934" s="477"/>
      <c r="SBW934" s="477"/>
      <c r="SBX934" s="477"/>
      <c r="SBY934" s="477"/>
      <c r="SBZ934" s="477"/>
      <c r="SCA934" s="477"/>
      <c r="SCB934" s="477"/>
      <c r="SCC934" s="477"/>
      <c r="SCD934" s="477"/>
      <c r="SCE934" s="477"/>
      <c r="SCF934" s="477"/>
      <c r="SCG934" s="477"/>
      <c r="SCH934" s="477"/>
      <c r="SCI934" s="477"/>
      <c r="SCJ934" s="477"/>
      <c r="SCK934" s="477"/>
      <c r="SCL934" s="477"/>
      <c r="SCM934" s="477"/>
      <c r="SCN934" s="477"/>
      <c r="SCO934" s="477"/>
      <c r="SCP934" s="477"/>
      <c r="SCQ934" s="477"/>
      <c r="SCR934" s="477"/>
      <c r="SCS934" s="477"/>
      <c r="SCT934" s="477"/>
      <c r="SCU934" s="477"/>
      <c r="SCV934" s="477"/>
      <c r="SCW934" s="477"/>
      <c r="SCX934" s="477"/>
      <c r="SCY934" s="477"/>
      <c r="SCZ934" s="477"/>
      <c r="SDA934" s="477"/>
      <c r="SDB934" s="477"/>
      <c r="SDC934" s="477"/>
      <c r="SDD934" s="477"/>
      <c r="SDE934" s="477"/>
      <c r="SDF934" s="477"/>
      <c r="SDG934" s="477"/>
      <c r="SDH934" s="477"/>
      <c r="SDI934" s="477"/>
      <c r="SDJ934" s="477"/>
      <c r="SDK934" s="477"/>
      <c r="SDL934" s="477"/>
      <c r="SDM934" s="477"/>
      <c r="SDN934" s="477"/>
      <c r="SDO934" s="477"/>
      <c r="SDP934" s="477"/>
      <c r="SDQ934" s="477"/>
      <c r="SDR934" s="477"/>
      <c r="SDS934" s="477"/>
      <c r="SDT934" s="477"/>
      <c r="SDU934" s="477"/>
      <c r="SDV934" s="477"/>
      <c r="SDW934" s="477"/>
      <c r="SDX934" s="477"/>
      <c r="SDY934" s="477"/>
      <c r="SDZ934" s="477"/>
      <c r="SEA934" s="477"/>
      <c r="SEB934" s="477"/>
      <c r="SEC934" s="477"/>
      <c r="SED934" s="477"/>
      <c r="SEE934" s="477"/>
      <c r="SEF934" s="477"/>
      <c r="SEG934" s="477"/>
      <c r="SEH934" s="477"/>
      <c r="SEI934" s="477"/>
      <c r="SEJ934" s="477"/>
      <c r="SEK934" s="477"/>
      <c r="SEL934" s="477"/>
      <c r="SEM934" s="477"/>
      <c r="SEN934" s="477"/>
      <c r="SEO934" s="477"/>
      <c r="SEP934" s="477"/>
      <c r="SEQ934" s="477"/>
      <c r="SER934" s="477"/>
      <c r="SES934" s="477"/>
      <c r="SET934" s="477"/>
      <c r="SEU934" s="477"/>
      <c r="SEV934" s="477"/>
      <c r="SEW934" s="477"/>
      <c r="SEX934" s="477"/>
      <c r="SEY934" s="477"/>
      <c r="SEZ934" s="477"/>
      <c r="SFA934" s="477"/>
      <c r="SFB934" s="477"/>
      <c r="SFC934" s="477"/>
      <c r="SFD934" s="477"/>
      <c r="SFE934" s="477"/>
      <c r="SFF934" s="477"/>
      <c r="SFG934" s="477"/>
      <c r="SFH934" s="477"/>
      <c r="SFI934" s="477"/>
      <c r="SFJ934" s="477"/>
      <c r="SFK934" s="477"/>
      <c r="SFL934" s="477"/>
      <c r="SFM934" s="477"/>
      <c r="SFN934" s="477"/>
      <c r="SFO934" s="477"/>
      <c r="SFP934" s="477"/>
      <c r="SFQ934" s="477"/>
      <c r="SFR934" s="477"/>
      <c r="SFS934" s="477"/>
      <c r="SFT934" s="477"/>
      <c r="SFU934" s="477"/>
      <c r="SFV934" s="477"/>
      <c r="SFW934" s="477"/>
      <c r="SFX934" s="477"/>
      <c r="SFY934" s="477"/>
      <c r="SFZ934" s="477"/>
      <c r="SGA934" s="477"/>
      <c r="SGB934" s="477"/>
      <c r="SGC934" s="477"/>
      <c r="SGD934" s="477"/>
      <c r="SGE934" s="477"/>
      <c r="SGF934" s="477"/>
      <c r="SGG934" s="477"/>
      <c r="SGH934" s="477"/>
      <c r="SGI934" s="477"/>
      <c r="SGJ934" s="477"/>
      <c r="SGK934" s="477"/>
      <c r="SGL934" s="477"/>
      <c r="SGM934" s="477"/>
      <c r="SGN934" s="477"/>
      <c r="SGO934" s="477"/>
      <c r="SGP934" s="477"/>
      <c r="SGQ934" s="477"/>
      <c r="SGR934" s="477"/>
      <c r="SGS934" s="477"/>
      <c r="SGT934" s="477"/>
      <c r="SGU934" s="477"/>
      <c r="SGV934" s="477"/>
      <c r="SGW934" s="477"/>
      <c r="SGX934" s="477"/>
      <c r="SGY934" s="477"/>
      <c r="SGZ934" s="477"/>
      <c r="SHA934" s="477"/>
      <c r="SHB934" s="477"/>
      <c r="SHC934" s="477"/>
      <c r="SHD934" s="477"/>
      <c r="SHE934" s="477"/>
      <c r="SHF934" s="477"/>
      <c r="SHG934" s="477"/>
      <c r="SHH934" s="477"/>
      <c r="SHI934" s="477"/>
      <c r="SHJ934" s="477"/>
      <c r="SHK934" s="477"/>
      <c r="SHL934" s="477"/>
      <c r="SHM934" s="477"/>
      <c r="SHN934" s="477"/>
      <c r="SHO934" s="477"/>
      <c r="SHP934" s="477"/>
      <c r="SHQ934" s="477"/>
      <c r="SHR934" s="477"/>
      <c r="SHS934" s="477"/>
      <c r="SHT934" s="477"/>
      <c r="SHU934" s="477"/>
      <c r="SHV934" s="477"/>
      <c r="SHW934" s="477"/>
      <c r="SHX934" s="477"/>
      <c r="SHY934" s="477"/>
      <c r="SHZ934" s="477"/>
      <c r="SIA934" s="477"/>
      <c r="SIB934" s="477"/>
      <c r="SIC934" s="477"/>
      <c r="SID934" s="477"/>
      <c r="SIE934" s="477"/>
      <c r="SIF934" s="477"/>
      <c r="SIG934" s="477"/>
      <c r="SIH934" s="477"/>
      <c r="SII934" s="477"/>
      <c r="SIJ934" s="477"/>
      <c r="SIK934" s="477"/>
      <c r="SIL934" s="477"/>
      <c r="SIM934" s="477"/>
      <c r="SIN934" s="477"/>
      <c r="SIO934" s="477"/>
      <c r="SIP934" s="477"/>
      <c r="SIQ934" s="477"/>
      <c r="SIR934" s="477"/>
      <c r="SIS934" s="477"/>
      <c r="SIT934" s="477"/>
      <c r="SIU934" s="477"/>
      <c r="SIV934" s="477"/>
      <c r="SIW934" s="477"/>
      <c r="SIX934" s="477"/>
      <c r="SIY934" s="477"/>
      <c r="SIZ934" s="477"/>
      <c r="SJA934" s="477"/>
      <c r="SJB934" s="477"/>
      <c r="SJC934" s="477"/>
      <c r="SJD934" s="477"/>
      <c r="SJE934" s="477"/>
      <c r="SJF934" s="477"/>
      <c r="SJG934" s="477"/>
      <c r="SJH934" s="477"/>
      <c r="SJI934" s="477"/>
      <c r="SJJ934" s="477"/>
      <c r="SJK934" s="477"/>
      <c r="SJL934" s="477"/>
      <c r="SJM934" s="477"/>
      <c r="SJN934" s="477"/>
      <c r="SJO934" s="477"/>
      <c r="SJP934" s="477"/>
      <c r="SJQ934" s="477"/>
      <c r="SJR934" s="477"/>
      <c r="SJS934" s="477"/>
      <c r="SJT934" s="477"/>
      <c r="SJU934" s="477"/>
      <c r="SJV934" s="477"/>
      <c r="SJW934" s="477"/>
      <c r="SJX934" s="477"/>
      <c r="SJY934" s="477"/>
      <c r="SJZ934" s="477"/>
      <c r="SKA934" s="477"/>
      <c r="SKB934" s="477"/>
      <c r="SKC934" s="477"/>
      <c r="SKD934" s="477"/>
      <c r="SKE934" s="477"/>
      <c r="SKF934" s="477"/>
      <c r="SKG934" s="477"/>
      <c r="SKH934" s="477"/>
      <c r="SKI934" s="477"/>
      <c r="SKJ934" s="477"/>
      <c r="SKK934" s="477"/>
      <c r="SKL934" s="477"/>
      <c r="SKM934" s="477"/>
      <c r="SKN934" s="477"/>
      <c r="SKO934" s="477"/>
      <c r="SKP934" s="477"/>
      <c r="SKQ934" s="477"/>
      <c r="SKR934" s="477"/>
      <c r="SKS934" s="477"/>
      <c r="SKT934" s="477"/>
      <c r="SKU934" s="477"/>
      <c r="SKV934" s="477"/>
      <c r="SKW934" s="477"/>
      <c r="SKX934" s="477"/>
      <c r="SKY934" s="477"/>
      <c r="SKZ934" s="477"/>
      <c r="SLA934" s="477"/>
      <c r="SLB934" s="477"/>
      <c r="SLC934" s="477"/>
      <c r="SLD934" s="477"/>
      <c r="SLE934" s="477"/>
      <c r="SLF934" s="477"/>
      <c r="SLG934" s="477"/>
      <c r="SLH934" s="477"/>
      <c r="SLI934" s="477"/>
      <c r="SLJ934" s="477"/>
      <c r="SLK934" s="477"/>
      <c r="SLL934" s="477"/>
      <c r="SLM934" s="477"/>
      <c r="SLN934" s="477"/>
      <c r="SLO934" s="477"/>
      <c r="SLP934" s="477"/>
      <c r="SLQ934" s="477"/>
      <c r="SLR934" s="477"/>
      <c r="SLS934" s="477"/>
      <c r="SLT934" s="477"/>
      <c r="SLU934" s="477"/>
      <c r="SLV934" s="477"/>
      <c r="SLW934" s="477"/>
      <c r="SLX934" s="477"/>
      <c r="SLY934" s="477"/>
      <c r="SLZ934" s="477"/>
      <c r="SMA934" s="477"/>
      <c r="SMB934" s="477"/>
      <c r="SMC934" s="477"/>
      <c r="SMD934" s="477"/>
      <c r="SME934" s="477"/>
      <c r="SMF934" s="477"/>
      <c r="SMG934" s="477"/>
      <c r="SMH934" s="477"/>
      <c r="SMI934" s="477"/>
      <c r="SMJ934" s="477"/>
      <c r="SMK934" s="477"/>
      <c r="SML934" s="477"/>
      <c r="SMM934" s="477"/>
      <c r="SMN934" s="477"/>
      <c r="SMO934" s="477"/>
      <c r="SMP934" s="477"/>
      <c r="SMQ934" s="477"/>
      <c r="SMR934" s="477"/>
      <c r="SMS934" s="477"/>
      <c r="SMT934" s="477"/>
      <c r="SMU934" s="477"/>
      <c r="SMV934" s="477"/>
      <c r="SMW934" s="477"/>
      <c r="SMX934" s="477"/>
      <c r="SMY934" s="477"/>
      <c r="SMZ934" s="477"/>
      <c r="SNA934" s="477"/>
      <c r="SNB934" s="477"/>
      <c r="SNC934" s="477"/>
      <c r="SND934" s="477"/>
      <c r="SNE934" s="477"/>
      <c r="SNF934" s="477"/>
      <c r="SNG934" s="477"/>
      <c r="SNH934" s="477"/>
      <c r="SNI934" s="477"/>
      <c r="SNJ934" s="477"/>
      <c r="SNK934" s="477"/>
      <c r="SNL934" s="477"/>
      <c r="SNM934" s="477"/>
      <c r="SNN934" s="477"/>
      <c r="SNO934" s="477"/>
      <c r="SNP934" s="477"/>
      <c r="SNQ934" s="477"/>
      <c r="SNR934" s="477"/>
      <c r="SNS934" s="477"/>
      <c r="SNT934" s="477"/>
      <c r="SNU934" s="477"/>
      <c r="SNV934" s="477"/>
      <c r="SNW934" s="477"/>
      <c r="SNX934" s="477"/>
      <c r="SNY934" s="477"/>
      <c r="SNZ934" s="477"/>
      <c r="SOA934" s="477"/>
      <c r="SOB934" s="477"/>
      <c r="SOC934" s="477"/>
      <c r="SOD934" s="477"/>
      <c r="SOE934" s="477"/>
      <c r="SOF934" s="477"/>
      <c r="SOG934" s="477"/>
      <c r="SOH934" s="477"/>
      <c r="SOI934" s="477"/>
      <c r="SOJ934" s="477"/>
      <c r="SOK934" s="477"/>
      <c r="SOL934" s="477"/>
      <c r="SOM934" s="477"/>
      <c r="SON934" s="477"/>
      <c r="SOO934" s="477"/>
      <c r="SOP934" s="477"/>
      <c r="SOQ934" s="477"/>
      <c r="SOR934" s="477"/>
      <c r="SOS934" s="477"/>
      <c r="SOT934" s="477"/>
      <c r="SOU934" s="477"/>
      <c r="SOV934" s="477"/>
      <c r="SOW934" s="477"/>
      <c r="SOX934" s="477"/>
      <c r="SOY934" s="477"/>
      <c r="SOZ934" s="477"/>
      <c r="SPA934" s="477"/>
      <c r="SPB934" s="477"/>
      <c r="SPC934" s="477"/>
      <c r="SPD934" s="477"/>
      <c r="SPE934" s="477"/>
      <c r="SPF934" s="477"/>
      <c r="SPG934" s="477"/>
      <c r="SPH934" s="477"/>
      <c r="SPI934" s="477"/>
      <c r="SPJ934" s="477"/>
      <c r="SPK934" s="477"/>
      <c r="SPL934" s="477"/>
      <c r="SPM934" s="477"/>
      <c r="SPN934" s="477"/>
      <c r="SPO934" s="477"/>
      <c r="SPP934" s="477"/>
      <c r="SPQ934" s="477"/>
      <c r="SPR934" s="477"/>
      <c r="SPS934" s="477"/>
      <c r="SPT934" s="477"/>
      <c r="SPU934" s="477"/>
      <c r="SPV934" s="477"/>
      <c r="SPW934" s="477"/>
      <c r="SPX934" s="477"/>
      <c r="SPY934" s="477"/>
      <c r="SPZ934" s="477"/>
      <c r="SQA934" s="477"/>
      <c r="SQB934" s="477"/>
      <c r="SQC934" s="477"/>
      <c r="SQD934" s="477"/>
      <c r="SQE934" s="477"/>
      <c r="SQF934" s="477"/>
      <c r="SQG934" s="477"/>
      <c r="SQH934" s="477"/>
      <c r="SQI934" s="477"/>
      <c r="SQJ934" s="477"/>
      <c r="SQK934" s="477"/>
      <c r="SQL934" s="477"/>
      <c r="SQM934" s="477"/>
      <c r="SQN934" s="477"/>
      <c r="SQO934" s="477"/>
      <c r="SQP934" s="477"/>
      <c r="SQQ934" s="477"/>
      <c r="SQR934" s="477"/>
      <c r="SQS934" s="477"/>
      <c r="SQT934" s="477"/>
      <c r="SQU934" s="477"/>
      <c r="SQV934" s="477"/>
      <c r="SQW934" s="477"/>
      <c r="SQX934" s="477"/>
      <c r="SQY934" s="477"/>
      <c r="SQZ934" s="477"/>
      <c r="SRA934" s="477"/>
      <c r="SRB934" s="477"/>
      <c r="SRC934" s="477"/>
      <c r="SRD934" s="477"/>
      <c r="SRE934" s="477"/>
      <c r="SRF934" s="477"/>
      <c r="SRG934" s="477"/>
      <c r="SRH934" s="477"/>
      <c r="SRI934" s="477"/>
      <c r="SRJ934" s="477"/>
      <c r="SRK934" s="477"/>
      <c r="SRL934" s="477"/>
      <c r="SRM934" s="477"/>
      <c r="SRN934" s="477"/>
      <c r="SRO934" s="477"/>
      <c r="SRP934" s="477"/>
      <c r="SRQ934" s="477"/>
      <c r="SRR934" s="477"/>
      <c r="SRS934" s="477"/>
      <c r="SRT934" s="477"/>
      <c r="SRU934" s="477"/>
      <c r="SRV934" s="477"/>
      <c r="SRW934" s="477"/>
      <c r="SRX934" s="477"/>
      <c r="SRY934" s="477"/>
      <c r="SRZ934" s="477"/>
      <c r="SSA934" s="477"/>
      <c r="SSB934" s="477"/>
      <c r="SSC934" s="477"/>
      <c r="SSD934" s="477"/>
      <c r="SSE934" s="477"/>
      <c r="SSF934" s="477"/>
      <c r="SSG934" s="477"/>
      <c r="SSH934" s="477"/>
      <c r="SSI934" s="477"/>
      <c r="SSJ934" s="477"/>
      <c r="SSK934" s="477"/>
      <c r="SSL934" s="477"/>
      <c r="SSM934" s="477"/>
      <c r="SSN934" s="477"/>
      <c r="SSO934" s="477"/>
      <c r="SSP934" s="477"/>
      <c r="SSQ934" s="477"/>
      <c r="SSR934" s="477"/>
      <c r="SSS934" s="477"/>
      <c r="SST934" s="477"/>
      <c r="SSU934" s="477"/>
      <c r="SSV934" s="477"/>
      <c r="SSW934" s="477"/>
      <c r="SSX934" s="477"/>
      <c r="SSY934" s="477"/>
      <c r="SSZ934" s="477"/>
      <c r="STA934" s="477"/>
      <c r="STB934" s="477"/>
      <c r="STC934" s="477"/>
      <c r="STD934" s="477"/>
      <c r="STE934" s="477"/>
      <c r="STF934" s="477"/>
      <c r="STG934" s="477"/>
      <c r="STH934" s="477"/>
      <c r="STI934" s="477"/>
      <c r="STJ934" s="477"/>
      <c r="STK934" s="477"/>
      <c r="STL934" s="477"/>
      <c r="STM934" s="477"/>
      <c r="STN934" s="477"/>
      <c r="STO934" s="477"/>
      <c r="STP934" s="477"/>
      <c r="STQ934" s="477"/>
      <c r="STR934" s="477"/>
      <c r="STS934" s="477"/>
      <c r="STT934" s="477"/>
      <c r="STU934" s="477"/>
      <c r="STV934" s="477"/>
      <c r="STW934" s="477"/>
      <c r="STX934" s="477"/>
      <c r="STY934" s="477"/>
      <c r="STZ934" s="477"/>
      <c r="SUA934" s="477"/>
      <c r="SUB934" s="477"/>
      <c r="SUC934" s="477"/>
      <c r="SUD934" s="477"/>
      <c r="SUE934" s="477"/>
      <c r="SUF934" s="477"/>
      <c r="SUG934" s="477"/>
      <c r="SUH934" s="477"/>
      <c r="SUI934" s="477"/>
      <c r="SUJ934" s="477"/>
      <c r="SUK934" s="477"/>
      <c r="SUL934" s="477"/>
      <c r="SUM934" s="477"/>
      <c r="SUN934" s="477"/>
      <c r="SUO934" s="477"/>
      <c r="SUP934" s="477"/>
      <c r="SUQ934" s="477"/>
      <c r="SUR934" s="477"/>
      <c r="SUS934" s="477"/>
      <c r="SUT934" s="477"/>
      <c r="SUU934" s="477"/>
      <c r="SUV934" s="477"/>
      <c r="SUW934" s="477"/>
      <c r="SUX934" s="477"/>
      <c r="SUY934" s="477"/>
      <c r="SUZ934" s="477"/>
      <c r="SVA934" s="477"/>
      <c r="SVB934" s="477"/>
      <c r="SVC934" s="477"/>
      <c r="SVD934" s="477"/>
      <c r="SVE934" s="477"/>
      <c r="SVF934" s="477"/>
      <c r="SVG934" s="477"/>
      <c r="SVH934" s="477"/>
      <c r="SVI934" s="477"/>
      <c r="SVJ934" s="477"/>
      <c r="SVK934" s="477"/>
      <c r="SVL934" s="477"/>
      <c r="SVM934" s="477"/>
      <c r="SVN934" s="477"/>
      <c r="SVO934" s="477"/>
      <c r="SVP934" s="477"/>
      <c r="SVQ934" s="477"/>
      <c r="SVR934" s="477"/>
      <c r="SVS934" s="477"/>
      <c r="SVT934" s="477"/>
      <c r="SVU934" s="477"/>
      <c r="SVV934" s="477"/>
      <c r="SVW934" s="477"/>
      <c r="SVX934" s="477"/>
      <c r="SVY934" s="477"/>
      <c r="SVZ934" s="477"/>
      <c r="SWA934" s="477"/>
      <c r="SWB934" s="477"/>
      <c r="SWC934" s="477"/>
      <c r="SWD934" s="477"/>
      <c r="SWE934" s="477"/>
      <c r="SWF934" s="477"/>
      <c r="SWG934" s="477"/>
      <c r="SWH934" s="477"/>
      <c r="SWI934" s="477"/>
      <c r="SWJ934" s="477"/>
      <c r="SWK934" s="477"/>
      <c r="SWL934" s="477"/>
      <c r="SWM934" s="477"/>
      <c r="SWN934" s="477"/>
      <c r="SWO934" s="477"/>
      <c r="SWP934" s="477"/>
      <c r="SWQ934" s="477"/>
      <c r="SWR934" s="477"/>
      <c r="SWS934" s="477"/>
      <c r="SWT934" s="477"/>
      <c r="SWU934" s="477"/>
      <c r="SWV934" s="477"/>
      <c r="SWW934" s="477"/>
      <c r="SWX934" s="477"/>
      <c r="SWY934" s="477"/>
      <c r="SWZ934" s="477"/>
      <c r="SXA934" s="477"/>
      <c r="SXB934" s="477"/>
      <c r="SXC934" s="477"/>
      <c r="SXD934" s="477"/>
      <c r="SXE934" s="477"/>
      <c r="SXF934" s="477"/>
      <c r="SXG934" s="477"/>
      <c r="SXH934" s="477"/>
      <c r="SXI934" s="477"/>
      <c r="SXJ934" s="477"/>
      <c r="SXK934" s="477"/>
      <c r="SXL934" s="477"/>
      <c r="SXM934" s="477"/>
      <c r="SXN934" s="477"/>
      <c r="SXO934" s="477"/>
      <c r="SXP934" s="477"/>
      <c r="SXQ934" s="477"/>
      <c r="SXR934" s="477"/>
      <c r="SXS934" s="477"/>
      <c r="SXT934" s="477"/>
      <c r="SXU934" s="477"/>
      <c r="SXV934" s="477"/>
      <c r="SXW934" s="477"/>
      <c r="SXX934" s="477"/>
      <c r="SXY934" s="477"/>
      <c r="SXZ934" s="477"/>
      <c r="SYA934" s="477"/>
      <c r="SYB934" s="477"/>
      <c r="SYC934" s="477"/>
      <c r="SYD934" s="477"/>
      <c r="SYE934" s="477"/>
      <c r="SYF934" s="477"/>
      <c r="SYG934" s="477"/>
      <c r="SYH934" s="477"/>
      <c r="SYI934" s="477"/>
      <c r="SYJ934" s="477"/>
      <c r="SYK934" s="477"/>
      <c r="SYL934" s="477"/>
      <c r="SYM934" s="477"/>
      <c r="SYN934" s="477"/>
      <c r="SYO934" s="477"/>
      <c r="SYP934" s="477"/>
      <c r="SYQ934" s="477"/>
      <c r="SYR934" s="477"/>
      <c r="SYS934" s="477"/>
      <c r="SYT934" s="477"/>
      <c r="SYU934" s="477"/>
      <c r="SYV934" s="477"/>
      <c r="SYW934" s="477"/>
      <c r="SYX934" s="477"/>
      <c r="SYY934" s="477"/>
      <c r="SYZ934" s="477"/>
      <c r="SZA934" s="477"/>
      <c r="SZB934" s="477"/>
      <c r="SZC934" s="477"/>
      <c r="SZD934" s="477"/>
      <c r="SZE934" s="477"/>
      <c r="SZF934" s="477"/>
      <c r="SZG934" s="477"/>
      <c r="SZH934" s="477"/>
      <c r="SZI934" s="477"/>
      <c r="SZJ934" s="477"/>
      <c r="SZK934" s="477"/>
      <c r="SZL934" s="477"/>
      <c r="SZM934" s="477"/>
      <c r="SZN934" s="477"/>
      <c r="SZO934" s="477"/>
      <c r="SZP934" s="477"/>
      <c r="SZQ934" s="477"/>
      <c r="SZR934" s="477"/>
      <c r="SZS934" s="477"/>
      <c r="SZT934" s="477"/>
      <c r="SZU934" s="477"/>
      <c r="SZV934" s="477"/>
      <c r="SZW934" s="477"/>
      <c r="SZX934" s="477"/>
      <c r="SZY934" s="477"/>
      <c r="SZZ934" s="477"/>
      <c r="TAA934" s="477"/>
      <c r="TAB934" s="477"/>
      <c r="TAC934" s="477"/>
      <c r="TAD934" s="477"/>
      <c r="TAE934" s="477"/>
      <c r="TAF934" s="477"/>
      <c r="TAG934" s="477"/>
      <c r="TAH934" s="477"/>
      <c r="TAI934" s="477"/>
      <c r="TAJ934" s="477"/>
      <c r="TAK934" s="477"/>
      <c r="TAL934" s="477"/>
      <c r="TAM934" s="477"/>
      <c r="TAN934" s="477"/>
      <c r="TAO934" s="477"/>
      <c r="TAP934" s="477"/>
      <c r="TAQ934" s="477"/>
      <c r="TAR934" s="477"/>
      <c r="TAS934" s="477"/>
      <c r="TAT934" s="477"/>
      <c r="TAU934" s="477"/>
      <c r="TAV934" s="477"/>
      <c r="TAW934" s="477"/>
      <c r="TAX934" s="477"/>
      <c r="TAY934" s="477"/>
      <c r="TAZ934" s="477"/>
      <c r="TBA934" s="477"/>
      <c r="TBB934" s="477"/>
      <c r="TBC934" s="477"/>
      <c r="TBD934" s="477"/>
      <c r="TBE934" s="477"/>
      <c r="TBF934" s="477"/>
      <c r="TBG934" s="477"/>
      <c r="TBH934" s="477"/>
      <c r="TBI934" s="477"/>
      <c r="TBJ934" s="477"/>
      <c r="TBK934" s="477"/>
      <c r="TBL934" s="477"/>
      <c r="TBM934" s="477"/>
      <c r="TBN934" s="477"/>
      <c r="TBO934" s="477"/>
      <c r="TBP934" s="477"/>
      <c r="TBQ934" s="477"/>
      <c r="TBR934" s="477"/>
      <c r="TBS934" s="477"/>
      <c r="TBT934" s="477"/>
      <c r="TBU934" s="477"/>
      <c r="TBV934" s="477"/>
      <c r="TBW934" s="477"/>
      <c r="TBX934" s="477"/>
      <c r="TBY934" s="477"/>
      <c r="TBZ934" s="477"/>
      <c r="TCA934" s="477"/>
      <c r="TCB934" s="477"/>
      <c r="TCC934" s="477"/>
      <c r="TCD934" s="477"/>
      <c r="TCE934" s="477"/>
      <c r="TCF934" s="477"/>
      <c r="TCG934" s="477"/>
      <c r="TCH934" s="477"/>
      <c r="TCI934" s="477"/>
      <c r="TCJ934" s="477"/>
      <c r="TCK934" s="477"/>
      <c r="TCL934" s="477"/>
      <c r="TCM934" s="477"/>
      <c r="TCN934" s="477"/>
      <c r="TCO934" s="477"/>
      <c r="TCP934" s="477"/>
      <c r="TCQ934" s="477"/>
      <c r="TCR934" s="477"/>
      <c r="TCS934" s="477"/>
      <c r="TCT934" s="477"/>
      <c r="TCU934" s="477"/>
      <c r="TCV934" s="477"/>
      <c r="TCW934" s="477"/>
      <c r="TCX934" s="477"/>
      <c r="TCY934" s="477"/>
      <c r="TCZ934" s="477"/>
      <c r="TDA934" s="477"/>
      <c r="TDB934" s="477"/>
      <c r="TDC934" s="477"/>
      <c r="TDD934" s="477"/>
      <c r="TDE934" s="477"/>
      <c r="TDF934" s="477"/>
      <c r="TDG934" s="477"/>
      <c r="TDH934" s="477"/>
      <c r="TDI934" s="477"/>
      <c r="TDJ934" s="477"/>
      <c r="TDK934" s="477"/>
      <c r="TDL934" s="477"/>
      <c r="TDM934" s="477"/>
      <c r="TDN934" s="477"/>
      <c r="TDO934" s="477"/>
      <c r="TDP934" s="477"/>
      <c r="TDQ934" s="477"/>
      <c r="TDR934" s="477"/>
      <c r="TDS934" s="477"/>
      <c r="TDT934" s="477"/>
      <c r="TDU934" s="477"/>
      <c r="TDV934" s="477"/>
      <c r="TDW934" s="477"/>
      <c r="TDX934" s="477"/>
      <c r="TDY934" s="477"/>
      <c r="TDZ934" s="477"/>
      <c r="TEA934" s="477"/>
      <c r="TEB934" s="477"/>
      <c r="TEC934" s="477"/>
      <c r="TED934" s="477"/>
      <c r="TEE934" s="477"/>
      <c r="TEF934" s="477"/>
      <c r="TEG934" s="477"/>
      <c r="TEH934" s="477"/>
      <c r="TEI934" s="477"/>
      <c r="TEJ934" s="477"/>
      <c r="TEK934" s="477"/>
      <c r="TEL934" s="477"/>
      <c r="TEM934" s="477"/>
      <c r="TEN934" s="477"/>
      <c r="TEO934" s="477"/>
      <c r="TEP934" s="477"/>
      <c r="TEQ934" s="477"/>
      <c r="TER934" s="477"/>
      <c r="TES934" s="477"/>
      <c r="TET934" s="477"/>
      <c r="TEU934" s="477"/>
      <c r="TEV934" s="477"/>
      <c r="TEW934" s="477"/>
      <c r="TEX934" s="477"/>
      <c r="TEY934" s="477"/>
      <c r="TEZ934" s="477"/>
      <c r="TFA934" s="477"/>
      <c r="TFB934" s="477"/>
      <c r="TFC934" s="477"/>
      <c r="TFD934" s="477"/>
      <c r="TFE934" s="477"/>
      <c r="TFF934" s="477"/>
      <c r="TFG934" s="477"/>
      <c r="TFH934" s="477"/>
      <c r="TFI934" s="477"/>
      <c r="TFJ934" s="477"/>
      <c r="TFK934" s="477"/>
      <c r="TFL934" s="477"/>
      <c r="TFM934" s="477"/>
      <c r="TFN934" s="477"/>
      <c r="TFO934" s="477"/>
      <c r="TFP934" s="477"/>
      <c r="TFQ934" s="477"/>
      <c r="TFR934" s="477"/>
      <c r="TFS934" s="477"/>
      <c r="TFT934" s="477"/>
      <c r="TFU934" s="477"/>
      <c r="TFV934" s="477"/>
      <c r="TFW934" s="477"/>
      <c r="TFX934" s="477"/>
      <c r="TFY934" s="477"/>
      <c r="TFZ934" s="477"/>
      <c r="TGA934" s="477"/>
      <c r="TGB934" s="477"/>
      <c r="TGC934" s="477"/>
      <c r="TGD934" s="477"/>
      <c r="TGE934" s="477"/>
      <c r="TGF934" s="477"/>
      <c r="TGG934" s="477"/>
      <c r="TGH934" s="477"/>
      <c r="TGI934" s="477"/>
      <c r="TGJ934" s="477"/>
      <c r="TGK934" s="477"/>
      <c r="TGL934" s="477"/>
      <c r="TGM934" s="477"/>
      <c r="TGN934" s="477"/>
      <c r="TGO934" s="477"/>
      <c r="TGP934" s="477"/>
      <c r="TGQ934" s="477"/>
      <c r="TGR934" s="477"/>
      <c r="TGS934" s="477"/>
      <c r="TGT934" s="477"/>
      <c r="TGU934" s="477"/>
      <c r="TGV934" s="477"/>
      <c r="TGW934" s="477"/>
      <c r="TGX934" s="477"/>
      <c r="TGY934" s="477"/>
      <c r="TGZ934" s="477"/>
      <c r="THA934" s="477"/>
      <c r="THB934" s="477"/>
      <c r="THC934" s="477"/>
      <c r="THD934" s="477"/>
      <c r="THE934" s="477"/>
      <c r="THF934" s="477"/>
      <c r="THG934" s="477"/>
      <c r="THH934" s="477"/>
      <c r="THI934" s="477"/>
      <c r="THJ934" s="477"/>
      <c r="THK934" s="477"/>
      <c r="THL934" s="477"/>
      <c r="THM934" s="477"/>
      <c r="THN934" s="477"/>
      <c r="THO934" s="477"/>
      <c r="THP934" s="477"/>
      <c r="THQ934" s="477"/>
      <c r="THR934" s="477"/>
      <c r="THS934" s="477"/>
      <c r="THT934" s="477"/>
      <c r="THU934" s="477"/>
      <c r="THV934" s="477"/>
      <c r="THW934" s="477"/>
      <c r="THX934" s="477"/>
      <c r="THY934" s="477"/>
      <c r="THZ934" s="477"/>
      <c r="TIA934" s="477"/>
      <c r="TIB934" s="477"/>
      <c r="TIC934" s="477"/>
      <c r="TID934" s="477"/>
      <c r="TIE934" s="477"/>
      <c r="TIF934" s="477"/>
      <c r="TIG934" s="477"/>
      <c r="TIH934" s="477"/>
      <c r="TII934" s="477"/>
      <c r="TIJ934" s="477"/>
      <c r="TIK934" s="477"/>
      <c r="TIL934" s="477"/>
      <c r="TIM934" s="477"/>
      <c r="TIN934" s="477"/>
      <c r="TIO934" s="477"/>
      <c r="TIP934" s="477"/>
      <c r="TIQ934" s="477"/>
      <c r="TIR934" s="477"/>
      <c r="TIS934" s="477"/>
      <c r="TIT934" s="477"/>
      <c r="TIU934" s="477"/>
      <c r="TIV934" s="477"/>
      <c r="TIW934" s="477"/>
      <c r="TIX934" s="477"/>
      <c r="TIY934" s="477"/>
      <c r="TIZ934" s="477"/>
      <c r="TJA934" s="477"/>
      <c r="TJB934" s="477"/>
      <c r="TJC934" s="477"/>
      <c r="TJD934" s="477"/>
      <c r="TJE934" s="477"/>
      <c r="TJF934" s="477"/>
      <c r="TJG934" s="477"/>
      <c r="TJH934" s="477"/>
      <c r="TJI934" s="477"/>
      <c r="TJJ934" s="477"/>
      <c r="TJK934" s="477"/>
      <c r="TJL934" s="477"/>
      <c r="TJM934" s="477"/>
      <c r="TJN934" s="477"/>
      <c r="TJO934" s="477"/>
      <c r="TJP934" s="477"/>
      <c r="TJQ934" s="477"/>
      <c r="TJR934" s="477"/>
      <c r="TJS934" s="477"/>
      <c r="TJT934" s="477"/>
      <c r="TJU934" s="477"/>
      <c r="TJV934" s="477"/>
      <c r="TJW934" s="477"/>
      <c r="TJX934" s="477"/>
      <c r="TJY934" s="477"/>
      <c r="TJZ934" s="477"/>
      <c r="TKA934" s="477"/>
      <c r="TKB934" s="477"/>
      <c r="TKC934" s="477"/>
      <c r="TKD934" s="477"/>
      <c r="TKE934" s="477"/>
      <c r="TKF934" s="477"/>
      <c r="TKG934" s="477"/>
      <c r="TKH934" s="477"/>
      <c r="TKI934" s="477"/>
      <c r="TKJ934" s="477"/>
      <c r="TKK934" s="477"/>
      <c r="TKL934" s="477"/>
      <c r="TKM934" s="477"/>
      <c r="TKN934" s="477"/>
      <c r="TKO934" s="477"/>
      <c r="TKP934" s="477"/>
      <c r="TKQ934" s="477"/>
      <c r="TKR934" s="477"/>
      <c r="TKS934" s="477"/>
      <c r="TKT934" s="477"/>
      <c r="TKU934" s="477"/>
      <c r="TKV934" s="477"/>
      <c r="TKW934" s="477"/>
      <c r="TKX934" s="477"/>
      <c r="TKY934" s="477"/>
      <c r="TKZ934" s="477"/>
      <c r="TLA934" s="477"/>
      <c r="TLB934" s="477"/>
      <c r="TLC934" s="477"/>
      <c r="TLD934" s="477"/>
      <c r="TLE934" s="477"/>
      <c r="TLF934" s="477"/>
      <c r="TLG934" s="477"/>
      <c r="TLH934" s="477"/>
      <c r="TLI934" s="477"/>
      <c r="TLJ934" s="477"/>
      <c r="TLK934" s="477"/>
      <c r="TLL934" s="477"/>
      <c r="TLM934" s="477"/>
      <c r="TLN934" s="477"/>
      <c r="TLO934" s="477"/>
      <c r="TLP934" s="477"/>
      <c r="TLQ934" s="477"/>
      <c r="TLR934" s="477"/>
      <c r="TLS934" s="477"/>
      <c r="TLT934" s="477"/>
      <c r="TLU934" s="477"/>
      <c r="TLV934" s="477"/>
      <c r="TLW934" s="477"/>
      <c r="TLX934" s="477"/>
      <c r="TLY934" s="477"/>
      <c r="TLZ934" s="477"/>
      <c r="TMA934" s="477"/>
      <c r="TMB934" s="477"/>
      <c r="TMC934" s="477"/>
      <c r="TMD934" s="477"/>
      <c r="TME934" s="477"/>
      <c r="TMF934" s="477"/>
      <c r="TMG934" s="477"/>
      <c r="TMH934" s="477"/>
      <c r="TMI934" s="477"/>
      <c r="TMJ934" s="477"/>
      <c r="TMK934" s="477"/>
      <c r="TML934" s="477"/>
      <c r="TMM934" s="477"/>
      <c r="TMN934" s="477"/>
      <c r="TMO934" s="477"/>
      <c r="TMP934" s="477"/>
      <c r="TMQ934" s="477"/>
      <c r="TMR934" s="477"/>
      <c r="TMS934" s="477"/>
      <c r="TMT934" s="477"/>
      <c r="TMU934" s="477"/>
      <c r="TMV934" s="477"/>
      <c r="TMW934" s="477"/>
      <c r="TMX934" s="477"/>
      <c r="TMY934" s="477"/>
      <c r="TMZ934" s="477"/>
      <c r="TNA934" s="477"/>
      <c r="TNB934" s="477"/>
      <c r="TNC934" s="477"/>
      <c r="TND934" s="477"/>
      <c r="TNE934" s="477"/>
      <c r="TNF934" s="477"/>
      <c r="TNG934" s="477"/>
      <c r="TNH934" s="477"/>
      <c r="TNI934" s="477"/>
      <c r="TNJ934" s="477"/>
      <c r="TNK934" s="477"/>
      <c r="TNL934" s="477"/>
      <c r="TNM934" s="477"/>
      <c r="TNN934" s="477"/>
      <c r="TNO934" s="477"/>
      <c r="TNP934" s="477"/>
      <c r="TNQ934" s="477"/>
      <c r="TNR934" s="477"/>
      <c r="TNS934" s="477"/>
      <c r="TNT934" s="477"/>
      <c r="TNU934" s="477"/>
      <c r="TNV934" s="477"/>
      <c r="TNW934" s="477"/>
      <c r="TNX934" s="477"/>
      <c r="TNY934" s="477"/>
      <c r="TNZ934" s="477"/>
      <c r="TOA934" s="477"/>
      <c r="TOB934" s="477"/>
      <c r="TOC934" s="477"/>
      <c r="TOD934" s="477"/>
      <c r="TOE934" s="477"/>
      <c r="TOF934" s="477"/>
      <c r="TOG934" s="477"/>
      <c r="TOH934" s="477"/>
      <c r="TOI934" s="477"/>
      <c r="TOJ934" s="477"/>
      <c r="TOK934" s="477"/>
      <c r="TOL934" s="477"/>
      <c r="TOM934" s="477"/>
      <c r="TON934" s="477"/>
      <c r="TOO934" s="477"/>
      <c r="TOP934" s="477"/>
      <c r="TOQ934" s="477"/>
      <c r="TOR934" s="477"/>
      <c r="TOS934" s="477"/>
      <c r="TOT934" s="477"/>
      <c r="TOU934" s="477"/>
      <c r="TOV934" s="477"/>
      <c r="TOW934" s="477"/>
      <c r="TOX934" s="477"/>
      <c r="TOY934" s="477"/>
      <c r="TOZ934" s="477"/>
      <c r="TPA934" s="477"/>
      <c r="TPB934" s="477"/>
      <c r="TPC934" s="477"/>
      <c r="TPD934" s="477"/>
      <c r="TPE934" s="477"/>
      <c r="TPF934" s="477"/>
      <c r="TPG934" s="477"/>
      <c r="TPH934" s="477"/>
      <c r="TPI934" s="477"/>
      <c r="TPJ934" s="477"/>
      <c r="TPK934" s="477"/>
      <c r="TPL934" s="477"/>
      <c r="TPM934" s="477"/>
      <c r="TPN934" s="477"/>
      <c r="TPO934" s="477"/>
      <c r="TPP934" s="477"/>
      <c r="TPQ934" s="477"/>
      <c r="TPR934" s="477"/>
      <c r="TPS934" s="477"/>
      <c r="TPT934" s="477"/>
      <c r="TPU934" s="477"/>
      <c r="TPV934" s="477"/>
      <c r="TPW934" s="477"/>
      <c r="TPX934" s="477"/>
      <c r="TPY934" s="477"/>
      <c r="TPZ934" s="477"/>
      <c r="TQA934" s="477"/>
      <c r="TQB934" s="477"/>
      <c r="TQC934" s="477"/>
      <c r="TQD934" s="477"/>
      <c r="TQE934" s="477"/>
      <c r="TQF934" s="477"/>
      <c r="TQG934" s="477"/>
      <c r="TQH934" s="477"/>
      <c r="TQI934" s="477"/>
      <c r="TQJ934" s="477"/>
      <c r="TQK934" s="477"/>
      <c r="TQL934" s="477"/>
      <c r="TQM934" s="477"/>
      <c r="TQN934" s="477"/>
      <c r="TQO934" s="477"/>
      <c r="TQP934" s="477"/>
      <c r="TQQ934" s="477"/>
      <c r="TQR934" s="477"/>
      <c r="TQS934" s="477"/>
      <c r="TQT934" s="477"/>
      <c r="TQU934" s="477"/>
      <c r="TQV934" s="477"/>
      <c r="TQW934" s="477"/>
      <c r="TQX934" s="477"/>
      <c r="TQY934" s="477"/>
      <c r="TQZ934" s="477"/>
      <c r="TRA934" s="477"/>
      <c r="TRB934" s="477"/>
      <c r="TRC934" s="477"/>
      <c r="TRD934" s="477"/>
      <c r="TRE934" s="477"/>
      <c r="TRF934" s="477"/>
      <c r="TRG934" s="477"/>
      <c r="TRH934" s="477"/>
      <c r="TRI934" s="477"/>
      <c r="TRJ934" s="477"/>
      <c r="TRK934" s="477"/>
      <c r="TRL934" s="477"/>
      <c r="TRM934" s="477"/>
      <c r="TRN934" s="477"/>
      <c r="TRO934" s="477"/>
      <c r="TRP934" s="477"/>
      <c r="TRQ934" s="477"/>
      <c r="TRR934" s="477"/>
      <c r="TRS934" s="477"/>
      <c r="TRT934" s="477"/>
      <c r="TRU934" s="477"/>
      <c r="TRV934" s="477"/>
      <c r="TRW934" s="477"/>
      <c r="TRX934" s="477"/>
      <c r="TRY934" s="477"/>
      <c r="TRZ934" s="477"/>
      <c r="TSA934" s="477"/>
      <c r="TSB934" s="477"/>
      <c r="TSC934" s="477"/>
      <c r="TSD934" s="477"/>
      <c r="TSE934" s="477"/>
      <c r="TSF934" s="477"/>
      <c r="TSG934" s="477"/>
      <c r="TSH934" s="477"/>
      <c r="TSI934" s="477"/>
      <c r="TSJ934" s="477"/>
      <c r="TSK934" s="477"/>
      <c r="TSL934" s="477"/>
      <c r="TSM934" s="477"/>
      <c r="TSN934" s="477"/>
      <c r="TSO934" s="477"/>
      <c r="TSP934" s="477"/>
      <c r="TSQ934" s="477"/>
      <c r="TSR934" s="477"/>
      <c r="TSS934" s="477"/>
      <c r="TST934" s="477"/>
      <c r="TSU934" s="477"/>
      <c r="TSV934" s="477"/>
      <c r="TSW934" s="477"/>
      <c r="TSX934" s="477"/>
      <c r="TSY934" s="477"/>
      <c r="TSZ934" s="477"/>
      <c r="TTA934" s="477"/>
      <c r="TTB934" s="477"/>
      <c r="TTC934" s="477"/>
      <c r="TTD934" s="477"/>
      <c r="TTE934" s="477"/>
      <c r="TTF934" s="477"/>
      <c r="TTG934" s="477"/>
      <c r="TTH934" s="477"/>
      <c r="TTI934" s="477"/>
      <c r="TTJ934" s="477"/>
      <c r="TTK934" s="477"/>
      <c r="TTL934" s="477"/>
      <c r="TTM934" s="477"/>
      <c r="TTN934" s="477"/>
      <c r="TTO934" s="477"/>
      <c r="TTP934" s="477"/>
      <c r="TTQ934" s="477"/>
      <c r="TTR934" s="477"/>
      <c r="TTS934" s="477"/>
      <c r="TTT934" s="477"/>
      <c r="TTU934" s="477"/>
      <c r="TTV934" s="477"/>
      <c r="TTW934" s="477"/>
      <c r="TTX934" s="477"/>
      <c r="TTY934" s="477"/>
      <c r="TTZ934" s="477"/>
      <c r="TUA934" s="477"/>
      <c r="TUB934" s="477"/>
      <c r="TUC934" s="477"/>
      <c r="TUD934" s="477"/>
      <c r="TUE934" s="477"/>
      <c r="TUF934" s="477"/>
      <c r="TUG934" s="477"/>
      <c r="TUH934" s="477"/>
      <c r="TUI934" s="477"/>
      <c r="TUJ934" s="477"/>
      <c r="TUK934" s="477"/>
      <c r="TUL934" s="477"/>
      <c r="TUM934" s="477"/>
      <c r="TUN934" s="477"/>
      <c r="TUO934" s="477"/>
      <c r="TUP934" s="477"/>
      <c r="TUQ934" s="477"/>
      <c r="TUR934" s="477"/>
      <c r="TUS934" s="477"/>
      <c r="TUT934" s="477"/>
      <c r="TUU934" s="477"/>
      <c r="TUV934" s="477"/>
      <c r="TUW934" s="477"/>
      <c r="TUX934" s="477"/>
      <c r="TUY934" s="477"/>
      <c r="TUZ934" s="477"/>
      <c r="TVA934" s="477"/>
      <c r="TVB934" s="477"/>
      <c r="TVC934" s="477"/>
      <c r="TVD934" s="477"/>
      <c r="TVE934" s="477"/>
      <c r="TVF934" s="477"/>
      <c r="TVG934" s="477"/>
      <c r="TVH934" s="477"/>
      <c r="TVI934" s="477"/>
      <c r="TVJ934" s="477"/>
      <c r="TVK934" s="477"/>
      <c r="TVL934" s="477"/>
      <c r="TVM934" s="477"/>
      <c r="TVN934" s="477"/>
      <c r="TVO934" s="477"/>
      <c r="TVP934" s="477"/>
      <c r="TVQ934" s="477"/>
      <c r="TVR934" s="477"/>
      <c r="TVS934" s="477"/>
      <c r="TVT934" s="477"/>
      <c r="TVU934" s="477"/>
      <c r="TVV934" s="477"/>
      <c r="TVW934" s="477"/>
      <c r="TVX934" s="477"/>
      <c r="TVY934" s="477"/>
      <c r="TVZ934" s="477"/>
      <c r="TWA934" s="477"/>
      <c r="TWB934" s="477"/>
      <c r="TWC934" s="477"/>
      <c r="TWD934" s="477"/>
      <c r="TWE934" s="477"/>
      <c r="TWF934" s="477"/>
      <c r="TWG934" s="477"/>
      <c r="TWH934" s="477"/>
      <c r="TWI934" s="477"/>
      <c r="TWJ934" s="477"/>
      <c r="TWK934" s="477"/>
      <c r="TWL934" s="477"/>
      <c r="TWM934" s="477"/>
      <c r="TWN934" s="477"/>
      <c r="TWO934" s="477"/>
      <c r="TWP934" s="477"/>
      <c r="TWQ934" s="477"/>
      <c r="TWR934" s="477"/>
      <c r="TWS934" s="477"/>
      <c r="TWT934" s="477"/>
      <c r="TWU934" s="477"/>
      <c r="TWV934" s="477"/>
      <c r="TWW934" s="477"/>
      <c r="TWX934" s="477"/>
      <c r="TWY934" s="477"/>
      <c r="TWZ934" s="477"/>
      <c r="TXA934" s="477"/>
      <c r="TXB934" s="477"/>
      <c r="TXC934" s="477"/>
      <c r="TXD934" s="477"/>
      <c r="TXE934" s="477"/>
      <c r="TXF934" s="477"/>
      <c r="TXG934" s="477"/>
      <c r="TXH934" s="477"/>
      <c r="TXI934" s="477"/>
      <c r="TXJ934" s="477"/>
      <c r="TXK934" s="477"/>
      <c r="TXL934" s="477"/>
      <c r="TXM934" s="477"/>
      <c r="TXN934" s="477"/>
      <c r="TXO934" s="477"/>
      <c r="TXP934" s="477"/>
      <c r="TXQ934" s="477"/>
      <c r="TXR934" s="477"/>
      <c r="TXS934" s="477"/>
      <c r="TXT934" s="477"/>
      <c r="TXU934" s="477"/>
      <c r="TXV934" s="477"/>
      <c r="TXW934" s="477"/>
      <c r="TXX934" s="477"/>
      <c r="TXY934" s="477"/>
      <c r="TXZ934" s="477"/>
      <c r="TYA934" s="477"/>
      <c r="TYB934" s="477"/>
      <c r="TYC934" s="477"/>
      <c r="TYD934" s="477"/>
      <c r="TYE934" s="477"/>
      <c r="TYF934" s="477"/>
      <c r="TYG934" s="477"/>
      <c r="TYH934" s="477"/>
      <c r="TYI934" s="477"/>
      <c r="TYJ934" s="477"/>
      <c r="TYK934" s="477"/>
      <c r="TYL934" s="477"/>
      <c r="TYM934" s="477"/>
      <c r="TYN934" s="477"/>
      <c r="TYO934" s="477"/>
      <c r="TYP934" s="477"/>
      <c r="TYQ934" s="477"/>
      <c r="TYR934" s="477"/>
      <c r="TYS934" s="477"/>
      <c r="TYT934" s="477"/>
      <c r="TYU934" s="477"/>
      <c r="TYV934" s="477"/>
      <c r="TYW934" s="477"/>
      <c r="TYX934" s="477"/>
      <c r="TYY934" s="477"/>
      <c r="TYZ934" s="477"/>
      <c r="TZA934" s="477"/>
      <c r="TZB934" s="477"/>
      <c r="TZC934" s="477"/>
      <c r="TZD934" s="477"/>
      <c r="TZE934" s="477"/>
      <c r="TZF934" s="477"/>
      <c r="TZG934" s="477"/>
      <c r="TZH934" s="477"/>
      <c r="TZI934" s="477"/>
      <c r="TZJ934" s="477"/>
      <c r="TZK934" s="477"/>
      <c r="TZL934" s="477"/>
      <c r="TZM934" s="477"/>
      <c r="TZN934" s="477"/>
      <c r="TZO934" s="477"/>
      <c r="TZP934" s="477"/>
      <c r="TZQ934" s="477"/>
      <c r="TZR934" s="477"/>
      <c r="TZS934" s="477"/>
      <c r="TZT934" s="477"/>
      <c r="TZU934" s="477"/>
      <c r="TZV934" s="477"/>
      <c r="TZW934" s="477"/>
      <c r="TZX934" s="477"/>
      <c r="TZY934" s="477"/>
      <c r="TZZ934" s="477"/>
      <c r="UAA934" s="477"/>
      <c r="UAB934" s="477"/>
      <c r="UAC934" s="477"/>
      <c r="UAD934" s="477"/>
      <c r="UAE934" s="477"/>
      <c r="UAF934" s="477"/>
      <c r="UAG934" s="477"/>
      <c r="UAH934" s="477"/>
      <c r="UAI934" s="477"/>
      <c r="UAJ934" s="477"/>
      <c r="UAK934" s="477"/>
      <c r="UAL934" s="477"/>
      <c r="UAM934" s="477"/>
      <c r="UAN934" s="477"/>
      <c r="UAO934" s="477"/>
      <c r="UAP934" s="477"/>
      <c r="UAQ934" s="477"/>
      <c r="UAR934" s="477"/>
      <c r="UAS934" s="477"/>
      <c r="UAT934" s="477"/>
      <c r="UAU934" s="477"/>
      <c r="UAV934" s="477"/>
      <c r="UAW934" s="477"/>
      <c r="UAX934" s="477"/>
      <c r="UAY934" s="477"/>
      <c r="UAZ934" s="477"/>
      <c r="UBA934" s="477"/>
      <c r="UBB934" s="477"/>
      <c r="UBC934" s="477"/>
      <c r="UBD934" s="477"/>
      <c r="UBE934" s="477"/>
      <c r="UBF934" s="477"/>
      <c r="UBG934" s="477"/>
      <c r="UBH934" s="477"/>
      <c r="UBI934" s="477"/>
      <c r="UBJ934" s="477"/>
      <c r="UBK934" s="477"/>
      <c r="UBL934" s="477"/>
      <c r="UBM934" s="477"/>
      <c r="UBN934" s="477"/>
      <c r="UBO934" s="477"/>
      <c r="UBP934" s="477"/>
      <c r="UBQ934" s="477"/>
      <c r="UBR934" s="477"/>
      <c r="UBS934" s="477"/>
      <c r="UBT934" s="477"/>
      <c r="UBU934" s="477"/>
      <c r="UBV934" s="477"/>
      <c r="UBW934" s="477"/>
      <c r="UBX934" s="477"/>
      <c r="UBY934" s="477"/>
      <c r="UBZ934" s="477"/>
      <c r="UCA934" s="477"/>
      <c r="UCB934" s="477"/>
      <c r="UCC934" s="477"/>
      <c r="UCD934" s="477"/>
      <c r="UCE934" s="477"/>
      <c r="UCF934" s="477"/>
      <c r="UCG934" s="477"/>
      <c r="UCH934" s="477"/>
      <c r="UCI934" s="477"/>
      <c r="UCJ934" s="477"/>
      <c r="UCK934" s="477"/>
      <c r="UCL934" s="477"/>
      <c r="UCM934" s="477"/>
      <c r="UCN934" s="477"/>
      <c r="UCO934" s="477"/>
      <c r="UCP934" s="477"/>
      <c r="UCQ934" s="477"/>
      <c r="UCR934" s="477"/>
      <c r="UCS934" s="477"/>
      <c r="UCT934" s="477"/>
      <c r="UCU934" s="477"/>
      <c r="UCV934" s="477"/>
      <c r="UCW934" s="477"/>
      <c r="UCX934" s="477"/>
      <c r="UCY934" s="477"/>
      <c r="UCZ934" s="477"/>
      <c r="UDA934" s="477"/>
      <c r="UDB934" s="477"/>
      <c r="UDC934" s="477"/>
      <c r="UDD934" s="477"/>
      <c r="UDE934" s="477"/>
      <c r="UDF934" s="477"/>
      <c r="UDG934" s="477"/>
      <c r="UDH934" s="477"/>
      <c r="UDI934" s="477"/>
      <c r="UDJ934" s="477"/>
      <c r="UDK934" s="477"/>
      <c r="UDL934" s="477"/>
      <c r="UDM934" s="477"/>
      <c r="UDN934" s="477"/>
      <c r="UDO934" s="477"/>
      <c r="UDP934" s="477"/>
      <c r="UDQ934" s="477"/>
      <c r="UDR934" s="477"/>
      <c r="UDS934" s="477"/>
      <c r="UDT934" s="477"/>
      <c r="UDU934" s="477"/>
      <c r="UDV934" s="477"/>
      <c r="UDW934" s="477"/>
      <c r="UDX934" s="477"/>
      <c r="UDY934" s="477"/>
      <c r="UDZ934" s="477"/>
      <c r="UEA934" s="477"/>
      <c r="UEB934" s="477"/>
      <c r="UEC934" s="477"/>
      <c r="UED934" s="477"/>
      <c r="UEE934" s="477"/>
      <c r="UEF934" s="477"/>
      <c r="UEG934" s="477"/>
      <c r="UEH934" s="477"/>
      <c r="UEI934" s="477"/>
      <c r="UEJ934" s="477"/>
      <c r="UEK934" s="477"/>
      <c r="UEL934" s="477"/>
      <c r="UEM934" s="477"/>
      <c r="UEN934" s="477"/>
      <c r="UEO934" s="477"/>
      <c r="UEP934" s="477"/>
      <c r="UEQ934" s="477"/>
      <c r="UER934" s="477"/>
      <c r="UES934" s="477"/>
      <c r="UET934" s="477"/>
      <c r="UEU934" s="477"/>
      <c r="UEV934" s="477"/>
      <c r="UEW934" s="477"/>
      <c r="UEX934" s="477"/>
      <c r="UEY934" s="477"/>
      <c r="UEZ934" s="477"/>
      <c r="UFA934" s="477"/>
      <c r="UFB934" s="477"/>
      <c r="UFC934" s="477"/>
      <c r="UFD934" s="477"/>
      <c r="UFE934" s="477"/>
      <c r="UFF934" s="477"/>
      <c r="UFG934" s="477"/>
      <c r="UFH934" s="477"/>
      <c r="UFI934" s="477"/>
      <c r="UFJ934" s="477"/>
      <c r="UFK934" s="477"/>
      <c r="UFL934" s="477"/>
      <c r="UFM934" s="477"/>
      <c r="UFN934" s="477"/>
      <c r="UFO934" s="477"/>
      <c r="UFP934" s="477"/>
      <c r="UFQ934" s="477"/>
      <c r="UFR934" s="477"/>
      <c r="UFS934" s="477"/>
      <c r="UFT934" s="477"/>
      <c r="UFU934" s="477"/>
      <c r="UFV934" s="477"/>
      <c r="UFW934" s="477"/>
      <c r="UFX934" s="477"/>
      <c r="UFY934" s="477"/>
      <c r="UFZ934" s="477"/>
      <c r="UGA934" s="477"/>
      <c r="UGB934" s="477"/>
      <c r="UGC934" s="477"/>
      <c r="UGD934" s="477"/>
      <c r="UGE934" s="477"/>
      <c r="UGF934" s="477"/>
      <c r="UGG934" s="477"/>
      <c r="UGH934" s="477"/>
      <c r="UGI934" s="477"/>
      <c r="UGJ934" s="477"/>
      <c r="UGK934" s="477"/>
      <c r="UGL934" s="477"/>
      <c r="UGM934" s="477"/>
      <c r="UGN934" s="477"/>
      <c r="UGO934" s="477"/>
      <c r="UGP934" s="477"/>
      <c r="UGQ934" s="477"/>
      <c r="UGR934" s="477"/>
      <c r="UGS934" s="477"/>
      <c r="UGT934" s="477"/>
      <c r="UGU934" s="477"/>
      <c r="UGV934" s="477"/>
      <c r="UGW934" s="477"/>
      <c r="UGX934" s="477"/>
      <c r="UGY934" s="477"/>
      <c r="UGZ934" s="477"/>
      <c r="UHA934" s="477"/>
      <c r="UHB934" s="477"/>
      <c r="UHC934" s="477"/>
      <c r="UHD934" s="477"/>
      <c r="UHE934" s="477"/>
      <c r="UHF934" s="477"/>
      <c r="UHG934" s="477"/>
      <c r="UHH934" s="477"/>
      <c r="UHI934" s="477"/>
      <c r="UHJ934" s="477"/>
      <c r="UHK934" s="477"/>
      <c r="UHL934" s="477"/>
      <c r="UHM934" s="477"/>
      <c r="UHN934" s="477"/>
      <c r="UHO934" s="477"/>
      <c r="UHP934" s="477"/>
      <c r="UHQ934" s="477"/>
      <c r="UHR934" s="477"/>
      <c r="UHS934" s="477"/>
      <c r="UHT934" s="477"/>
      <c r="UHU934" s="477"/>
      <c r="UHV934" s="477"/>
      <c r="UHW934" s="477"/>
      <c r="UHX934" s="477"/>
      <c r="UHY934" s="477"/>
      <c r="UHZ934" s="477"/>
      <c r="UIA934" s="477"/>
      <c r="UIB934" s="477"/>
      <c r="UIC934" s="477"/>
      <c r="UID934" s="477"/>
      <c r="UIE934" s="477"/>
      <c r="UIF934" s="477"/>
      <c r="UIG934" s="477"/>
      <c r="UIH934" s="477"/>
      <c r="UII934" s="477"/>
      <c r="UIJ934" s="477"/>
      <c r="UIK934" s="477"/>
      <c r="UIL934" s="477"/>
      <c r="UIM934" s="477"/>
      <c r="UIN934" s="477"/>
      <c r="UIO934" s="477"/>
      <c r="UIP934" s="477"/>
      <c r="UIQ934" s="477"/>
      <c r="UIR934" s="477"/>
      <c r="UIS934" s="477"/>
      <c r="UIT934" s="477"/>
      <c r="UIU934" s="477"/>
      <c r="UIV934" s="477"/>
      <c r="UIW934" s="477"/>
      <c r="UIX934" s="477"/>
      <c r="UIY934" s="477"/>
      <c r="UIZ934" s="477"/>
      <c r="UJA934" s="477"/>
      <c r="UJB934" s="477"/>
      <c r="UJC934" s="477"/>
      <c r="UJD934" s="477"/>
      <c r="UJE934" s="477"/>
      <c r="UJF934" s="477"/>
      <c r="UJG934" s="477"/>
      <c r="UJH934" s="477"/>
      <c r="UJI934" s="477"/>
      <c r="UJJ934" s="477"/>
      <c r="UJK934" s="477"/>
      <c r="UJL934" s="477"/>
      <c r="UJM934" s="477"/>
      <c r="UJN934" s="477"/>
      <c r="UJO934" s="477"/>
      <c r="UJP934" s="477"/>
      <c r="UJQ934" s="477"/>
      <c r="UJR934" s="477"/>
      <c r="UJS934" s="477"/>
      <c r="UJT934" s="477"/>
      <c r="UJU934" s="477"/>
      <c r="UJV934" s="477"/>
      <c r="UJW934" s="477"/>
      <c r="UJX934" s="477"/>
      <c r="UJY934" s="477"/>
      <c r="UJZ934" s="477"/>
      <c r="UKA934" s="477"/>
      <c r="UKB934" s="477"/>
      <c r="UKC934" s="477"/>
      <c r="UKD934" s="477"/>
      <c r="UKE934" s="477"/>
      <c r="UKF934" s="477"/>
      <c r="UKG934" s="477"/>
      <c r="UKH934" s="477"/>
      <c r="UKI934" s="477"/>
      <c r="UKJ934" s="477"/>
      <c r="UKK934" s="477"/>
      <c r="UKL934" s="477"/>
      <c r="UKM934" s="477"/>
      <c r="UKN934" s="477"/>
      <c r="UKO934" s="477"/>
      <c r="UKP934" s="477"/>
      <c r="UKQ934" s="477"/>
      <c r="UKR934" s="477"/>
      <c r="UKS934" s="477"/>
      <c r="UKT934" s="477"/>
      <c r="UKU934" s="477"/>
      <c r="UKV934" s="477"/>
      <c r="UKW934" s="477"/>
      <c r="UKX934" s="477"/>
      <c r="UKY934" s="477"/>
      <c r="UKZ934" s="477"/>
      <c r="ULA934" s="477"/>
      <c r="ULB934" s="477"/>
      <c r="ULC934" s="477"/>
      <c r="ULD934" s="477"/>
      <c r="ULE934" s="477"/>
      <c r="ULF934" s="477"/>
      <c r="ULG934" s="477"/>
      <c r="ULH934" s="477"/>
      <c r="ULI934" s="477"/>
      <c r="ULJ934" s="477"/>
      <c r="ULK934" s="477"/>
      <c r="ULL934" s="477"/>
      <c r="ULM934" s="477"/>
      <c r="ULN934" s="477"/>
      <c r="ULO934" s="477"/>
      <c r="ULP934" s="477"/>
      <c r="ULQ934" s="477"/>
      <c r="ULR934" s="477"/>
      <c r="ULS934" s="477"/>
      <c r="ULT934" s="477"/>
      <c r="ULU934" s="477"/>
      <c r="ULV934" s="477"/>
      <c r="ULW934" s="477"/>
      <c r="ULX934" s="477"/>
      <c r="ULY934" s="477"/>
      <c r="ULZ934" s="477"/>
      <c r="UMA934" s="477"/>
      <c r="UMB934" s="477"/>
      <c r="UMC934" s="477"/>
      <c r="UMD934" s="477"/>
      <c r="UME934" s="477"/>
      <c r="UMF934" s="477"/>
      <c r="UMG934" s="477"/>
      <c r="UMH934" s="477"/>
      <c r="UMI934" s="477"/>
      <c r="UMJ934" s="477"/>
      <c r="UMK934" s="477"/>
      <c r="UML934" s="477"/>
      <c r="UMM934" s="477"/>
      <c r="UMN934" s="477"/>
      <c r="UMO934" s="477"/>
      <c r="UMP934" s="477"/>
      <c r="UMQ934" s="477"/>
      <c r="UMR934" s="477"/>
      <c r="UMS934" s="477"/>
      <c r="UMT934" s="477"/>
      <c r="UMU934" s="477"/>
      <c r="UMV934" s="477"/>
      <c r="UMW934" s="477"/>
      <c r="UMX934" s="477"/>
      <c r="UMY934" s="477"/>
      <c r="UMZ934" s="477"/>
      <c r="UNA934" s="477"/>
      <c r="UNB934" s="477"/>
      <c r="UNC934" s="477"/>
      <c r="UND934" s="477"/>
      <c r="UNE934" s="477"/>
      <c r="UNF934" s="477"/>
      <c r="UNG934" s="477"/>
      <c r="UNH934" s="477"/>
      <c r="UNI934" s="477"/>
      <c r="UNJ934" s="477"/>
      <c r="UNK934" s="477"/>
      <c r="UNL934" s="477"/>
      <c r="UNM934" s="477"/>
      <c r="UNN934" s="477"/>
      <c r="UNO934" s="477"/>
      <c r="UNP934" s="477"/>
      <c r="UNQ934" s="477"/>
      <c r="UNR934" s="477"/>
      <c r="UNS934" s="477"/>
      <c r="UNT934" s="477"/>
      <c r="UNU934" s="477"/>
      <c r="UNV934" s="477"/>
      <c r="UNW934" s="477"/>
      <c r="UNX934" s="477"/>
      <c r="UNY934" s="477"/>
      <c r="UNZ934" s="477"/>
      <c r="UOA934" s="477"/>
      <c r="UOB934" s="477"/>
      <c r="UOC934" s="477"/>
      <c r="UOD934" s="477"/>
      <c r="UOE934" s="477"/>
      <c r="UOF934" s="477"/>
      <c r="UOG934" s="477"/>
      <c r="UOH934" s="477"/>
      <c r="UOI934" s="477"/>
      <c r="UOJ934" s="477"/>
      <c r="UOK934" s="477"/>
      <c r="UOL934" s="477"/>
      <c r="UOM934" s="477"/>
      <c r="UON934" s="477"/>
      <c r="UOO934" s="477"/>
      <c r="UOP934" s="477"/>
      <c r="UOQ934" s="477"/>
      <c r="UOR934" s="477"/>
      <c r="UOS934" s="477"/>
      <c r="UOT934" s="477"/>
      <c r="UOU934" s="477"/>
      <c r="UOV934" s="477"/>
      <c r="UOW934" s="477"/>
      <c r="UOX934" s="477"/>
      <c r="UOY934" s="477"/>
      <c r="UOZ934" s="477"/>
      <c r="UPA934" s="477"/>
      <c r="UPB934" s="477"/>
      <c r="UPC934" s="477"/>
      <c r="UPD934" s="477"/>
      <c r="UPE934" s="477"/>
      <c r="UPF934" s="477"/>
      <c r="UPG934" s="477"/>
      <c r="UPH934" s="477"/>
      <c r="UPI934" s="477"/>
      <c r="UPJ934" s="477"/>
      <c r="UPK934" s="477"/>
      <c r="UPL934" s="477"/>
      <c r="UPM934" s="477"/>
      <c r="UPN934" s="477"/>
      <c r="UPO934" s="477"/>
      <c r="UPP934" s="477"/>
      <c r="UPQ934" s="477"/>
      <c r="UPR934" s="477"/>
      <c r="UPS934" s="477"/>
      <c r="UPT934" s="477"/>
      <c r="UPU934" s="477"/>
      <c r="UPV934" s="477"/>
      <c r="UPW934" s="477"/>
      <c r="UPX934" s="477"/>
      <c r="UPY934" s="477"/>
      <c r="UPZ934" s="477"/>
      <c r="UQA934" s="477"/>
      <c r="UQB934" s="477"/>
      <c r="UQC934" s="477"/>
      <c r="UQD934" s="477"/>
      <c r="UQE934" s="477"/>
      <c r="UQF934" s="477"/>
      <c r="UQG934" s="477"/>
      <c r="UQH934" s="477"/>
      <c r="UQI934" s="477"/>
      <c r="UQJ934" s="477"/>
      <c r="UQK934" s="477"/>
      <c r="UQL934" s="477"/>
      <c r="UQM934" s="477"/>
      <c r="UQN934" s="477"/>
      <c r="UQO934" s="477"/>
      <c r="UQP934" s="477"/>
      <c r="UQQ934" s="477"/>
      <c r="UQR934" s="477"/>
      <c r="UQS934" s="477"/>
      <c r="UQT934" s="477"/>
      <c r="UQU934" s="477"/>
      <c r="UQV934" s="477"/>
      <c r="UQW934" s="477"/>
      <c r="UQX934" s="477"/>
      <c r="UQY934" s="477"/>
      <c r="UQZ934" s="477"/>
      <c r="URA934" s="477"/>
      <c r="URB934" s="477"/>
      <c r="URC934" s="477"/>
      <c r="URD934" s="477"/>
      <c r="URE934" s="477"/>
      <c r="URF934" s="477"/>
      <c r="URG934" s="477"/>
      <c r="URH934" s="477"/>
      <c r="URI934" s="477"/>
      <c r="URJ934" s="477"/>
      <c r="URK934" s="477"/>
      <c r="URL934" s="477"/>
      <c r="URM934" s="477"/>
      <c r="URN934" s="477"/>
      <c r="URO934" s="477"/>
      <c r="URP934" s="477"/>
      <c r="URQ934" s="477"/>
      <c r="URR934" s="477"/>
      <c r="URS934" s="477"/>
      <c r="URT934" s="477"/>
      <c r="URU934" s="477"/>
      <c r="URV934" s="477"/>
      <c r="URW934" s="477"/>
      <c r="URX934" s="477"/>
      <c r="URY934" s="477"/>
      <c r="URZ934" s="477"/>
      <c r="USA934" s="477"/>
      <c r="USB934" s="477"/>
      <c r="USC934" s="477"/>
      <c r="USD934" s="477"/>
      <c r="USE934" s="477"/>
      <c r="USF934" s="477"/>
      <c r="USG934" s="477"/>
      <c r="USH934" s="477"/>
      <c r="USI934" s="477"/>
      <c r="USJ934" s="477"/>
      <c r="USK934" s="477"/>
      <c r="USL934" s="477"/>
      <c r="USM934" s="477"/>
      <c r="USN934" s="477"/>
      <c r="USO934" s="477"/>
      <c r="USP934" s="477"/>
      <c r="USQ934" s="477"/>
      <c r="USR934" s="477"/>
      <c r="USS934" s="477"/>
      <c r="UST934" s="477"/>
      <c r="USU934" s="477"/>
      <c r="USV934" s="477"/>
      <c r="USW934" s="477"/>
      <c r="USX934" s="477"/>
      <c r="USY934" s="477"/>
      <c r="USZ934" s="477"/>
      <c r="UTA934" s="477"/>
      <c r="UTB934" s="477"/>
      <c r="UTC934" s="477"/>
      <c r="UTD934" s="477"/>
      <c r="UTE934" s="477"/>
      <c r="UTF934" s="477"/>
      <c r="UTG934" s="477"/>
      <c r="UTH934" s="477"/>
      <c r="UTI934" s="477"/>
      <c r="UTJ934" s="477"/>
      <c r="UTK934" s="477"/>
      <c r="UTL934" s="477"/>
      <c r="UTM934" s="477"/>
      <c r="UTN934" s="477"/>
      <c r="UTO934" s="477"/>
      <c r="UTP934" s="477"/>
      <c r="UTQ934" s="477"/>
      <c r="UTR934" s="477"/>
      <c r="UTS934" s="477"/>
      <c r="UTT934" s="477"/>
      <c r="UTU934" s="477"/>
      <c r="UTV934" s="477"/>
      <c r="UTW934" s="477"/>
      <c r="UTX934" s="477"/>
      <c r="UTY934" s="477"/>
      <c r="UTZ934" s="477"/>
      <c r="UUA934" s="477"/>
      <c r="UUB934" s="477"/>
      <c r="UUC934" s="477"/>
      <c r="UUD934" s="477"/>
      <c r="UUE934" s="477"/>
      <c r="UUF934" s="477"/>
      <c r="UUG934" s="477"/>
      <c r="UUH934" s="477"/>
      <c r="UUI934" s="477"/>
      <c r="UUJ934" s="477"/>
      <c r="UUK934" s="477"/>
      <c r="UUL934" s="477"/>
      <c r="UUM934" s="477"/>
      <c r="UUN934" s="477"/>
      <c r="UUO934" s="477"/>
      <c r="UUP934" s="477"/>
      <c r="UUQ934" s="477"/>
      <c r="UUR934" s="477"/>
      <c r="UUS934" s="477"/>
      <c r="UUT934" s="477"/>
      <c r="UUU934" s="477"/>
      <c r="UUV934" s="477"/>
      <c r="UUW934" s="477"/>
      <c r="UUX934" s="477"/>
      <c r="UUY934" s="477"/>
      <c r="UUZ934" s="477"/>
      <c r="UVA934" s="477"/>
      <c r="UVB934" s="477"/>
      <c r="UVC934" s="477"/>
      <c r="UVD934" s="477"/>
      <c r="UVE934" s="477"/>
      <c r="UVF934" s="477"/>
      <c r="UVG934" s="477"/>
      <c r="UVH934" s="477"/>
      <c r="UVI934" s="477"/>
      <c r="UVJ934" s="477"/>
      <c r="UVK934" s="477"/>
      <c r="UVL934" s="477"/>
      <c r="UVM934" s="477"/>
      <c r="UVN934" s="477"/>
      <c r="UVO934" s="477"/>
      <c r="UVP934" s="477"/>
      <c r="UVQ934" s="477"/>
      <c r="UVR934" s="477"/>
      <c r="UVS934" s="477"/>
      <c r="UVT934" s="477"/>
      <c r="UVU934" s="477"/>
      <c r="UVV934" s="477"/>
      <c r="UVW934" s="477"/>
      <c r="UVX934" s="477"/>
      <c r="UVY934" s="477"/>
      <c r="UVZ934" s="477"/>
      <c r="UWA934" s="477"/>
      <c r="UWB934" s="477"/>
      <c r="UWC934" s="477"/>
      <c r="UWD934" s="477"/>
      <c r="UWE934" s="477"/>
      <c r="UWF934" s="477"/>
      <c r="UWG934" s="477"/>
      <c r="UWH934" s="477"/>
      <c r="UWI934" s="477"/>
      <c r="UWJ934" s="477"/>
      <c r="UWK934" s="477"/>
      <c r="UWL934" s="477"/>
      <c r="UWM934" s="477"/>
      <c r="UWN934" s="477"/>
      <c r="UWO934" s="477"/>
      <c r="UWP934" s="477"/>
      <c r="UWQ934" s="477"/>
      <c r="UWR934" s="477"/>
      <c r="UWS934" s="477"/>
      <c r="UWT934" s="477"/>
      <c r="UWU934" s="477"/>
      <c r="UWV934" s="477"/>
      <c r="UWW934" s="477"/>
      <c r="UWX934" s="477"/>
      <c r="UWY934" s="477"/>
      <c r="UWZ934" s="477"/>
      <c r="UXA934" s="477"/>
      <c r="UXB934" s="477"/>
      <c r="UXC934" s="477"/>
      <c r="UXD934" s="477"/>
      <c r="UXE934" s="477"/>
      <c r="UXF934" s="477"/>
      <c r="UXG934" s="477"/>
      <c r="UXH934" s="477"/>
      <c r="UXI934" s="477"/>
      <c r="UXJ934" s="477"/>
      <c r="UXK934" s="477"/>
      <c r="UXL934" s="477"/>
      <c r="UXM934" s="477"/>
      <c r="UXN934" s="477"/>
      <c r="UXO934" s="477"/>
      <c r="UXP934" s="477"/>
      <c r="UXQ934" s="477"/>
      <c r="UXR934" s="477"/>
      <c r="UXS934" s="477"/>
      <c r="UXT934" s="477"/>
      <c r="UXU934" s="477"/>
      <c r="UXV934" s="477"/>
      <c r="UXW934" s="477"/>
      <c r="UXX934" s="477"/>
      <c r="UXY934" s="477"/>
      <c r="UXZ934" s="477"/>
      <c r="UYA934" s="477"/>
      <c r="UYB934" s="477"/>
      <c r="UYC934" s="477"/>
      <c r="UYD934" s="477"/>
      <c r="UYE934" s="477"/>
      <c r="UYF934" s="477"/>
      <c r="UYG934" s="477"/>
      <c r="UYH934" s="477"/>
      <c r="UYI934" s="477"/>
      <c r="UYJ934" s="477"/>
      <c r="UYK934" s="477"/>
      <c r="UYL934" s="477"/>
      <c r="UYM934" s="477"/>
      <c r="UYN934" s="477"/>
      <c r="UYO934" s="477"/>
      <c r="UYP934" s="477"/>
      <c r="UYQ934" s="477"/>
      <c r="UYR934" s="477"/>
      <c r="UYS934" s="477"/>
      <c r="UYT934" s="477"/>
      <c r="UYU934" s="477"/>
      <c r="UYV934" s="477"/>
      <c r="UYW934" s="477"/>
      <c r="UYX934" s="477"/>
      <c r="UYY934" s="477"/>
      <c r="UYZ934" s="477"/>
      <c r="UZA934" s="477"/>
      <c r="UZB934" s="477"/>
      <c r="UZC934" s="477"/>
      <c r="UZD934" s="477"/>
      <c r="UZE934" s="477"/>
      <c r="UZF934" s="477"/>
      <c r="UZG934" s="477"/>
      <c r="UZH934" s="477"/>
      <c r="UZI934" s="477"/>
      <c r="UZJ934" s="477"/>
      <c r="UZK934" s="477"/>
      <c r="UZL934" s="477"/>
      <c r="UZM934" s="477"/>
      <c r="UZN934" s="477"/>
      <c r="UZO934" s="477"/>
      <c r="UZP934" s="477"/>
      <c r="UZQ934" s="477"/>
      <c r="UZR934" s="477"/>
      <c r="UZS934" s="477"/>
      <c r="UZT934" s="477"/>
      <c r="UZU934" s="477"/>
      <c r="UZV934" s="477"/>
      <c r="UZW934" s="477"/>
      <c r="UZX934" s="477"/>
      <c r="UZY934" s="477"/>
      <c r="UZZ934" s="477"/>
      <c r="VAA934" s="477"/>
      <c r="VAB934" s="477"/>
      <c r="VAC934" s="477"/>
      <c r="VAD934" s="477"/>
      <c r="VAE934" s="477"/>
      <c r="VAF934" s="477"/>
      <c r="VAG934" s="477"/>
      <c r="VAH934" s="477"/>
      <c r="VAI934" s="477"/>
      <c r="VAJ934" s="477"/>
      <c r="VAK934" s="477"/>
      <c r="VAL934" s="477"/>
      <c r="VAM934" s="477"/>
      <c r="VAN934" s="477"/>
      <c r="VAO934" s="477"/>
      <c r="VAP934" s="477"/>
      <c r="VAQ934" s="477"/>
      <c r="VAR934" s="477"/>
      <c r="VAS934" s="477"/>
      <c r="VAT934" s="477"/>
      <c r="VAU934" s="477"/>
      <c r="VAV934" s="477"/>
      <c r="VAW934" s="477"/>
      <c r="VAX934" s="477"/>
      <c r="VAY934" s="477"/>
      <c r="VAZ934" s="477"/>
      <c r="VBA934" s="477"/>
      <c r="VBB934" s="477"/>
      <c r="VBC934" s="477"/>
      <c r="VBD934" s="477"/>
      <c r="VBE934" s="477"/>
      <c r="VBF934" s="477"/>
      <c r="VBG934" s="477"/>
      <c r="VBH934" s="477"/>
      <c r="VBI934" s="477"/>
      <c r="VBJ934" s="477"/>
      <c r="VBK934" s="477"/>
      <c r="VBL934" s="477"/>
      <c r="VBM934" s="477"/>
      <c r="VBN934" s="477"/>
      <c r="VBO934" s="477"/>
      <c r="VBP934" s="477"/>
      <c r="VBQ934" s="477"/>
      <c r="VBR934" s="477"/>
      <c r="VBS934" s="477"/>
      <c r="VBT934" s="477"/>
      <c r="VBU934" s="477"/>
      <c r="VBV934" s="477"/>
      <c r="VBW934" s="477"/>
      <c r="VBX934" s="477"/>
      <c r="VBY934" s="477"/>
      <c r="VBZ934" s="477"/>
      <c r="VCA934" s="477"/>
      <c r="VCB934" s="477"/>
      <c r="VCC934" s="477"/>
      <c r="VCD934" s="477"/>
      <c r="VCE934" s="477"/>
      <c r="VCF934" s="477"/>
      <c r="VCG934" s="477"/>
      <c r="VCH934" s="477"/>
      <c r="VCI934" s="477"/>
      <c r="VCJ934" s="477"/>
      <c r="VCK934" s="477"/>
      <c r="VCL934" s="477"/>
      <c r="VCM934" s="477"/>
      <c r="VCN934" s="477"/>
      <c r="VCO934" s="477"/>
      <c r="VCP934" s="477"/>
      <c r="VCQ934" s="477"/>
      <c r="VCR934" s="477"/>
      <c r="VCS934" s="477"/>
      <c r="VCT934" s="477"/>
      <c r="VCU934" s="477"/>
      <c r="VCV934" s="477"/>
      <c r="VCW934" s="477"/>
      <c r="VCX934" s="477"/>
      <c r="VCY934" s="477"/>
      <c r="VCZ934" s="477"/>
      <c r="VDA934" s="477"/>
      <c r="VDB934" s="477"/>
      <c r="VDC934" s="477"/>
      <c r="VDD934" s="477"/>
      <c r="VDE934" s="477"/>
      <c r="VDF934" s="477"/>
      <c r="VDG934" s="477"/>
      <c r="VDH934" s="477"/>
      <c r="VDI934" s="477"/>
      <c r="VDJ934" s="477"/>
      <c r="VDK934" s="477"/>
      <c r="VDL934" s="477"/>
      <c r="VDM934" s="477"/>
      <c r="VDN934" s="477"/>
      <c r="VDO934" s="477"/>
      <c r="VDP934" s="477"/>
      <c r="VDQ934" s="477"/>
      <c r="VDR934" s="477"/>
      <c r="VDS934" s="477"/>
      <c r="VDT934" s="477"/>
      <c r="VDU934" s="477"/>
      <c r="VDV934" s="477"/>
      <c r="VDW934" s="477"/>
      <c r="VDX934" s="477"/>
      <c r="VDY934" s="477"/>
      <c r="VDZ934" s="477"/>
      <c r="VEA934" s="477"/>
      <c r="VEB934" s="477"/>
      <c r="VEC934" s="477"/>
      <c r="VED934" s="477"/>
      <c r="VEE934" s="477"/>
      <c r="VEF934" s="477"/>
      <c r="VEG934" s="477"/>
      <c r="VEH934" s="477"/>
      <c r="VEI934" s="477"/>
      <c r="VEJ934" s="477"/>
      <c r="VEK934" s="477"/>
      <c r="VEL934" s="477"/>
      <c r="VEM934" s="477"/>
      <c r="VEN934" s="477"/>
      <c r="VEO934" s="477"/>
      <c r="VEP934" s="477"/>
      <c r="VEQ934" s="477"/>
      <c r="VER934" s="477"/>
      <c r="VES934" s="477"/>
      <c r="VET934" s="477"/>
      <c r="VEU934" s="477"/>
      <c r="VEV934" s="477"/>
      <c r="VEW934" s="477"/>
      <c r="VEX934" s="477"/>
      <c r="VEY934" s="477"/>
      <c r="VEZ934" s="477"/>
      <c r="VFA934" s="477"/>
      <c r="VFB934" s="477"/>
      <c r="VFC934" s="477"/>
      <c r="VFD934" s="477"/>
      <c r="VFE934" s="477"/>
      <c r="VFF934" s="477"/>
      <c r="VFG934" s="477"/>
      <c r="VFH934" s="477"/>
      <c r="VFI934" s="477"/>
      <c r="VFJ934" s="477"/>
      <c r="VFK934" s="477"/>
      <c r="VFL934" s="477"/>
      <c r="VFM934" s="477"/>
      <c r="VFN934" s="477"/>
      <c r="VFO934" s="477"/>
      <c r="VFP934" s="477"/>
      <c r="VFQ934" s="477"/>
      <c r="VFR934" s="477"/>
      <c r="VFS934" s="477"/>
      <c r="VFT934" s="477"/>
      <c r="VFU934" s="477"/>
      <c r="VFV934" s="477"/>
      <c r="VFW934" s="477"/>
      <c r="VFX934" s="477"/>
      <c r="VFY934" s="477"/>
      <c r="VFZ934" s="477"/>
      <c r="VGA934" s="477"/>
      <c r="VGB934" s="477"/>
      <c r="VGC934" s="477"/>
      <c r="VGD934" s="477"/>
      <c r="VGE934" s="477"/>
      <c r="VGF934" s="477"/>
      <c r="VGG934" s="477"/>
      <c r="VGH934" s="477"/>
      <c r="VGI934" s="477"/>
      <c r="VGJ934" s="477"/>
      <c r="VGK934" s="477"/>
      <c r="VGL934" s="477"/>
      <c r="VGM934" s="477"/>
      <c r="VGN934" s="477"/>
      <c r="VGO934" s="477"/>
      <c r="VGP934" s="477"/>
      <c r="VGQ934" s="477"/>
      <c r="VGR934" s="477"/>
      <c r="VGS934" s="477"/>
      <c r="VGT934" s="477"/>
      <c r="VGU934" s="477"/>
      <c r="VGV934" s="477"/>
      <c r="VGW934" s="477"/>
      <c r="VGX934" s="477"/>
      <c r="VGY934" s="477"/>
      <c r="VGZ934" s="477"/>
      <c r="VHA934" s="477"/>
      <c r="VHB934" s="477"/>
      <c r="VHC934" s="477"/>
      <c r="VHD934" s="477"/>
      <c r="VHE934" s="477"/>
      <c r="VHF934" s="477"/>
      <c r="VHG934" s="477"/>
      <c r="VHH934" s="477"/>
      <c r="VHI934" s="477"/>
      <c r="VHJ934" s="477"/>
      <c r="VHK934" s="477"/>
      <c r="VHL934" s="477"/>
      <c r="VHM934" s="477"/>
      <c r="VHN934" s="477"/>
      <c r="VHO934" s="477"/>
      <c r="VHP934" s="477"/>
      <c r="VHQ934" s="477"/>
      <c r="VHR934" s="477"/>
      <c r="VHS934" s="477"/>
      <c r="VHT934" s="477"/>
      <c r="VHU934" s="477"/>
      <c r="VHV934" s="477"/>
      <c r="VHW934" s="477"/>
      <c r="VHX934" s="477"/>
      <c r="VHY934" s="477"/>
      <c r="VHZ934" s="477"/>
      <c r="VIA934" s="477"/>
      <c r="VIB934" s="477"/>
      <c r="VIC934" s="477"/>
      <c r="VID934" s="477"/>
      <c r="VIE934" s="477"/>
      <c r="VIF934" s="477"/>
      <c r="VIG934" s="477"/>
      <c r="VIH934" s="477"/>
      <c r="VII934" s="477"/>
      <c r="VIJ934" s="477"/>
      <c r="VIK934" s="477"/>
      <c r="VIL934" s="477"/>
      <c r="VIM934" s="477"/>
      <c r="VIN934" s="477"/>
      <c r="VIO934" s="477"/>
      <c r="VIP934" s="477"/>
      <c r="VIQ934" s="477"/>
      <c r="VIR934" s="477"/>
      <c r="VIS934" s="477"/>
      <c r="VIT934" s="477"/>
      <c r="VIU934" s="477"/>
      <c r="VIV934" s="477"/>
      <c r="VIW934" s="477"/>
      <c r="VIX934" s="477"/>
      <c r="VIY934" s="477"/>
      <c r="VIZ934" s="477"/>
      <c r="VJA934" s="477"/>
      <c r="VJB934" s="477"/>
      <c r="VJC934" s="477"/>
      <c r="VJD934" s="477"/>
      <c r="VJE934" s="477"/>
      <c r="VJF934" s="477"/>
      <c r="VJG934" s="477"/>
      <c r="VJH934" s="477"/>
      <c r="VJI934" s="477"/>
      <c r="VJJ934" s="477"/>
      <c r="VJK934" s="477"/>
      <c r="VJL934" s="477"/>
      <c r="VJM934" s="477"/>
      <c r="VJN934" s="477"/>
      <c r="VJO934" s="477"/>
      <c r="VJP934" s="477"/>
      <c r="VJQ934" s="477"/>
      <c r="VJR934" s="477"/>
      <c r="VJS934" s="477"/>
      <c r="VJT934" s="477"/>
      <c r="VJU934" s="477"/>
      <c r="VJV934" s="477"/>
      <c r="VJW934" s="477"/>
      <c r="VJX934" s="477"/>
      <c r="VJY934" s="477"/>
      <c r="VJZ934" s="477"/>
      <c r="VKA934" s="477"/>
      <c r="VKB934" s="477"/>
      <c r="VKC934" s="477"/>
      <c r="VKD934" s="477"/>
      <c r="VKE934" s="477"/>
      <c r="VKF934" s="477"/>
      <c r="VKG934" s="477"/>
      <c r="VKH934" s="477"/>
      <c r="VKI934" s="477"/>
      <c r="VKJ934" s="477"/>
      <c r="VKK934" s="477"/>
      <c r="VKL934" s="477"/>
      <c r="VKM934" s="477"/>
      <c r="VKN934" s="477"/>
      <c r="VKO934" s="477"/>
      <c r="VKP934" s="477"/>
      <c r="VKQ934" s="477"/>
      <c r="VKR934" s="477"/>
      <c r="VKS934" s="477"/>
      <c r="VKT934" s="477"/>
      <c r="VKU934" s="477"/>
      <c r="VKV934" s="477"/>
      <c r="VKW934" s="477"/>
      <c r="VKX934" s="477"/>
      <c r="VKY934" s="477"/>
      <c r="VKZ934" s="477"/>
      <c r="VLA934" s="477"/>
      <c r="VLB934" s="477"/>
      <c r="VLC934" s="477"/>
      <c r="VLD934" s="477"/>
      <c r="VLE934" s="477"/>
      <c r="VLF934" s="477"/>
      <c r="VLG934" s="477"/>
      <c r="VLH934" s="477"/>
      <c r="VLI934" s="477"/>
      <c r="VLJ934" s="477"/>
      <c r="VLK934" s="477"/>
      <c r="VLL934" s="477"/>
      <c r="VLM934" s="477"/>
      <c r="VLN934" s="477"/>
      <c r="VLO934" s="477"/>
      <c r="VLP934" s="477"/>
      <c r="VLQ934" s="477"/>
      <c r="VLR934" s="477"/>
      <c r="VLS934" s="477"/>
      <c r="VLT934" s="477"/>
      <c r="VLU934" s="477"/>
      <c r="VLV934" s="477"/>
      <c r="VLW934" s="477"/>
      <c r="VLX934" s="477"/>
      <c r="VLY934" s="477"/>
      <c r="VLZ934" s="477"/>
      <c r="VMA934" s="477"/>
      <c r="VMB934" s="477"/>
      <c r="VMC934" s="477"/>
      <c r="VMD934" s="477"/>
      <c r="VME934" s="477"/>
      <c r="VMF934" s="477"/>
      <c r="VMG934" s="477"/>
      <c r="VMH934" s="477"/>
      <c r="VMI934" s="477"/>
      <c r="VMJ934" s="477"/>
      <c r="VMK934" s="477"/>
      <c r="VML934" s="477"/>
      <c r="VMM934" s="477"/>
      <c r="VMN934" s="477"/>
      <c r="VMO934" s="477"/>
      <c r="VMP934" s="477"/>
      <c r="VMQ934" s="477"/>
      <c r="VMR934" s="477"/>
      <c r="VMS934" s="477"/>
      <c r="VMT934" s="477"/>
      <c r="VMU934" s="477"/>
      <c r="VMV934" s="477"/>
      <c r="VMW934" s="477"/>
      <c r="VMX934" s="477"/>
      <c r="VMY934" s="477"/>
      <c r="VMZ934" s="477"/>
      <c r="VNA934" s="477"/>
      <c r="VNB934" s="477"/>
      <c r="VNC934" s="477"/>
      <c r="VND934" s="477"/>
      <c r="VNE934" s="477"/>
      <c r="VNF934" s="477"/>
      <c r="VNG934" s="477"/>
      <c r="VNH934" s="477"/>
      <c r="VNI934" s="477"/>
      <c r="VNJ934" s="477"/>
      <c r="VNK934" s="477"/>
      <c r="VNL934" s="477"/>
      <c r="VNM934" s="477"/>
      <c r="VNN934" s="477"/>
      <c r="VNO934" s="477"/>
      <c r="VNP934" s="477"/>
      <c r="VNQ934" s="477"/>
      <c r="VNR934" s="477"/>
      <c r="VNS934" s="477"/>
      <c r="VNT934" s="477"/>
      <c r="VNU934" s="477"/>
      <c r="VNV934" s="477"/>
      <c r="VNW934" s="477"/>
      <c r="VNX934" s="477"/>
      <c r="VNY934" s="477"/>
      <c r="VNZ934" s="477"/>
      <c r="VOA934" s="477"/>
      <c r="VOB934" s="477"/>
      <c r="VOC934" s="477"/>
      <c r="VOD934" s="477"/>
      <c r="VOE934" s="477"/>
      <c r="VOF934" s="477"/>
      <c r="VOG934" s="477"/>
      <c r="VOH934" s="477"/>
      <c r="VOI934" s="477"/>
      <c r="VOJ934" s="477"/>
      <c r="VOK934" s="477"/>
      <c r="VOL934" s="477"/>
      <c r="VOM934" s="477"/>
      <c r="VON934" s="477"/>
      <c r="VOO934" s="477"/>
      <c r="VOP934" s="477"/>
      <c r="VOQ934" s="477"/>
      <c r="VOR934" s="477"/>
      <c r="VOS934" s="477"/>
      <c r="VOT934" s="477"/>
      <c r="VOU934" s="477"/>
      <c r="VOV934" s="477"/>
      <c r="VOW934" s="477"/>
      <c r="VOX934" s="477"/>
      <c r="VOY934" s="477"/>
      <c r="VOZ934" s="477"/>
      <c r="VPA934" s="477"/>
      <c r="VPB934" s="477"/>
      <c r="VPC934" s="477"/>
      <c r="VPD934" s="477"/>
      <c r="VPE934" s="477"/>
      <c r="VPF934" s="477"/>
      <c r="VPG934" s="477"/>
      <c r="VPH934" s="477"/>
      <c r="VPI934" s="477"/>
      <c r="VPJ934" s="477"/>
      <c r="VPK934" s="477"/>
      <c r="VPL934" s="477"/>
      <c r="VPM934" s="477"/>
      <c r="VPN934" s="477"/>
      <c r="VPO934" s="477"/>
      <c r="VPP934" s="477"/>
      <c r="VPQ934" s="477"/>
      <c r="VPR934" s="477"/>
      <c r="VPS934" s="477"/>
      <c r="VPT934" s="477"/>
      <c r="VPU934" s="477"/>
      <c r="VPV934" s="477"/>
      <c r="VPW934" s="477"/>
      <c r="VPX934" s="477"/>
      <c r="VPY934" s="477"/>
      <c r="VPZ934" s="477"/>
      <c r="VQA934" s="477"/>
      <c r="VQB934" s="477"/>
      <c r="VQC934" s="477"/>
      <c r="VQD934" s="477"/>
      <c r="VQE934" s="477"/>
      <c r="VQF934" s="477"/>
      <c r="VQG934" s="477"/>
      <c r="VQH934" s="477"/>
      <c r="VQI934" s="477"/>
      <c r="VQJ934" s="477"/>
      <c r="VQK934" s="477"/>
      <c r="VQL934" s="477"/>
      <c r="VQM934" s="477"/>
      <c r="VQN934" s="477"/>
      <c r="VQO934" s="477"/>
      <c r="VQP934" s="477"/>
      <c r="VQQ934" s="477"/>
      <c r="VQR934" s="477"/>
      <c r="VQS934" s="477"/>
      <c r="VQT934" s="477"/>
      <c r="VQU934" s="477"/>
      <c r="VQV934" s="477"/>
      <c r="VQW934" s="477"/>
      <c r="VQX934" s="477"/>
      <c r="VQY934" s="477"/>
      <c r="VQZ934" s="477"/>
      <c r="VRA934" s="477"/>
      <c r="VRB934" s="477"/>
      <c r="VRC934" s="477"/>
      <c r="VRD934" s="477"/>
      <c r="VRE934" s="477"/>
      <c r="VRF934" s="477"/>
      <c r="VRG934" s="477"/>
      <c r="VRH934" s="477"/>
      <c r="VRI934" s="477"/>
      <c r="VRJ934" s="477"/>
      <c r="VRK934" s="477"/>
      <c r="VRL934" s="477"/>
      <c r="VRM934" s="477"/>
      <c r="VRN934" s="477"/>
      <c r="VRO934" s="477"/>
      <c r="VRP934" s="477"/>
      <c r="VRQ934" s="477"/>
      <c r="VRR934" s="477"/>
      <c r="VRS934" s="477"/>
      <c r="VRT934" s="477"/>
      <c r="VRU934" s="477"/>
      <c r="VRV934" s="477"/>
      <c r="VRW934" s="477"/>
      <c r="VRX934" s="477"/>
      <c r="VRY934" s="477"/>
      <c r="VRZ934" s="477"/>
      <c r="VSA934" s="477"/>
      <c r="VSB934" s="477"/>
      <c r="VSC934" s="477"/>
      <c r="VSD934" s="477"/>
      <c r="VSE934" s="477"/>
      <c r="VSF934" s="477"/>
      <c r="VSG934" s="477"/>
      <c r="VSH934" s="477"/>
      <c r="VSI934" s="477"/>
      <c r="VSJ934" s="477"/>
      <c r="VSK934" s="477"/>
      <c r="VSL934" s="477"/>
      <c r="VSM934" s="477"/>
      <c r="VSN934" s="477"/>
      <c r="VSO934" s="477"/>
      <c r="VSP934" s="477"/>
      <c r="VSQ934" s="477"/>
      <c r="VSR934" s="477"/>
      <c r="VSS934" s="477"/>
      <c r="VST934" s="477"/>
      <c r="VSU934" s="477"/>
      <c r="VSV934" s="477"/>
      <c r="VSW934" s="477"/>
      <c r="VSX934" s="477"/>
      <c r="VSY934" s="477"/>
      <c r="VSZ934" s="477"/>
      <c r="VTA934" s="477"/>
      <c r="VTB934" s="477"/>
      <c r="VTC934" s="477"/>
      <c r="VTD934" s="477"/>
      <c r="VTE934" s="477"/>
      <c r="VTF934" s="477"/>
      <c r="VTG934" s="477"/>
      <c r="VTH934" s="477"/>
      <c r="VTI934" s="477"/>
      <c r="VTJ934" s="477"/>
      <c r="VTK934" s="477"/>
      <c r="VTL934" s="477"/>
      <c r="VTM934" s="477"/>
      <c r="VTN934" s="477"/>
      <c r="VTO934" s="477"/>
      <c r="VTP934" s="477"/>
      <c r="VTQ934" s="477"/>
      <c r="VTR934" s="477"/>
      <c r="VTS934" s="477"/>
      <c r="VTT934" s="477"/>
      <c r="VTU934" s="477"/>
      <c r="VTV934" s="477"/>
      <c r="VTW934" s="477"/>
      <c r="VTX934" s="477"/>
      <c r="VTY934" s="477"/>
      <c r="VTZ934" s="477"/>
      <c r="VUA934" s="477"/>
      <c r="VUB934" s="477"/>
      <c r="VUC934" s="477"/>
      <c r="VUD934" s="477"/>
      <c r="VUE934" s="477"/>
      <c r="VUF934" s="477"/>
      <c r="VUG934" s="477"/>
      <c r="VUH934" s="477"/>
      <c r="VUI934" s="477"/>
      <c r="VUJ934" s="477"/>
      <c r="VUK934" s="477"/>
      <c r="VUL934" s="477"/>
      <c r="VUM934" s="477"/>
      <c r="VUN934" s="477"/>
      <c r="VUO934" s="477"/>
      <c r="VUP934" s="477"/>
      <c r="VUQ934" s="477"/>
      <c r="VUR934" s="477"/>
      <c r="VUS934" s="477"/>
      <c r="VUT934" s="477"/>
      <c r="VUU934" s="477"/>
      <c r="VUV934" s="477"/>
      <c r="VUW934" s="477"/>
      <c r="VUX934" s="477"/>
      <c r="VUY934" s="477"/>
      <c r="VUZ934" s="477"/>
      <c r="VVA934" s="477"/>
      <c r="VVB934" s="477"/>
      <c r="VVC934" s="477"/>
      <c r="VVD934" s="477"/>
      <c r="VVE934" s="477"/>
      <c r="VVF934" s="477"/>
      <c r="VVG934" s="477"/>
      <c r="VVH934" s="477"/>
      <c r="VVI934" s="477"/>
      <c r="VVJ934" s="477"/>
      <c r="VVK934" s="477"/>
      <c r="VVL934" s="477"/>
      <c r="VVM934" s="477"/>
      <c r="VVN934" s="477"/>
      <c r="VVO934" s="477"/>
      <c r="VVP934" s="477"/>
      <c r="VVQ934" s="477"/>
      <c r="VVR934" s="477"/>
      <c r="VVS934" s="477"/>
      <c r="VVT934" s="477"/>
      <c r="VVU934" s="477"/>
      <c r="VVV934" s="477"/>
      <c r="VVW934" s="477"/>
      <c r="VVX934" s="477"/>
      <c r="VVY934" s="477"/>
      <c r="VVZ934" s="477"/>
      <c r="VWA934" s="477"/>
      <c r="VWB934" s="477"/>
      <c r="VWC934" s="477"/>
      <c r="VWD934" s="477"/>
      <c r="VWE934" s="477"/>
      <c r="VWF934" s="477"/>
      <c r="VWG934" s="477"/>
      <c r="VWH934" s="477"/>
      <c r="VWI934" s="477"/>
      <c r="VWJ934" s="477"/>
      <c r="VWK934" s="477"/>
      <c r="VWL934" s="477"/>
      <c r="VWM934" s="477"/>
      <c r="VWN934" s="477"/>
      <c r="VWO934" s="477"/>
      <c r="VWP934" s="477"/>
      <c r="VWQ934" s="477"/>
      <c r="VWR934" s="477"/>
      <c r="VWS934" s="477"/>
      <c r="VWT934" s="477"/>
      <c r="VWU934" s="477"/>
      <c r="VWV934" s="477"/>
      <c r="VWW934" s="477"/>
      <c r="VWX934" s="477"/>
      <c r="VWY934" s="477"/>
      <c r="VWZ934" s="477"/>
      <c r="VXA934" s="477"/>
      <c r="VXB934" s="477"/>
      <c r="VXC934" s="477"/>
      <c r="VXD934" s="477"/>
      <c r="VXE934" s="477"/>
      <c r="VXF934" s="477"/>
      <c r="VXG934" s="477"/>
      <c r="VXH934" s="477"/>
      <c r="VXI934" s="477"/>
      <c r="VXJ934" s="477"/>
      <c r="VXK934" s="477"/>
      <c r="VXL934" s="477"/>
      <c r="VXM934" s="477"/>
      <c r="VXN934" s="477"/>
      <c r="VXO934" s="477"/>
      <c r="VXP934" s="477"/>
      <c r="VXQ934" s="477"/>
      <c r="VXR934" s="477"/>
      <c r="VXS934" s="477"/>
      <c r="VXT934" s="477"/>
      <c r="VXU934" s="477"/>
      <c r="VXV934" s="477"/>
      <c r="VXW934" s="477"/>
      <c r="VXX934" s="477"/>
      <c r="VXY934" s="477"/>
      <c r="VXZ934" s="477"/>
      <c r="VYA934" s="477"/>
      <c r="VYB934" s="477"/>
      <c r="VYC934" s="477"/>
      <c r="VYD934" s="477"/>
      <c r="VYE934" s="477"/>
      <c r="VYF934" s="477"/>
      <c r="VYG934" s="477"/>
      <c r="VYH934" s="477"/>
      <c r="VYI934" s="477"/>
      <c r="VYJ934" s="477"/>
      <c r="VYK934" s="477"/>
      <c r="VYL934" s="477"/>
      <c r="VYM934" s="477"/>
      <c r="VYN934" s="477"/>
      <c r="VYO934" s="477"/>
      <c r="VYP934" s="477"/>
      <c r="VYQ934" s="477"/>
      <c r="VYR934" s="477"/>
      <c r="VYS934" s="477"/>
      <c r="VYT934" s="477"/>
      <c r="VYU934" s="477"/>
      <c r="VYV934" s="477"/>
      <c r="VYW934" s="477"/>
      <c r="VYX934" s="477"/>
      <c r="VYY934" s="477"/>
      <c r="VYZ934" s="477"/>
      <c r="VZA934" s="477"/>
      <c r="VZB934" s="477"/>
      <c r="VZC934" s="477"/>
      <c r="VZD934" s="477"/>
      <c r="VZE934" s="477"/>
      <c r="VZF934" s="477"/>
      <c r="VZG934" s="477"/>
      <c r="VZH934" s="477"/>
      <c r="VZI934" s="477"/>
      <c r="VZJ934" s="477"/>
      <c r="VZK934" s="477"/>
      <c r="VZL934" s="477"/>
      <c r="VZM934" s="477"/>
      <c r="VZN934" s="477"/>
      <c r="VZO934" s="477"/>
      <c r="VZP934" s="477"/>
      <c r="VZQ934" s="477"/>
      <c r="VZR934" s="477"/>
      <c r="VZS934" s="477"/>
      <c r="VZT934" s="477"/>
      <c r="VZU934" s="477"/>
      <c r="VZV934" s="477"/>
      <c r="VZW934" s="477"/>
      <c r="VZX934" s="477"/>
      <c r="VZY934" s="477"/>
      <c r="VZZ934" s="477"/>
      <c r="WAA934" s="477"/>
      <c r="WAB934" s="477"/>
      <c r="WAC934" s="477"/>
      <c r="WAD934" s="477"/>
      <c r="WAE934" s="477"/>
      <c r="WAF934" s="477"/>
      <c r="WAG934" s="477"/>
      <c r="WAH934" s="477"/>
      <c r="WAI934" s="477"/>
      <c r="WAJ934" s="477"/>
      <c r="WAK934" s="477"/>
      <c r="WAL934" s="477"/>
      <c r="WAM934" s="477"/>
      <c r="WAN934" s="477"/>
      <c r="WAO934" s="477"/>
      <c r="WAP934" s="477"/>
      <c r="WAQ934" s="477"/>
      <c r="WAR934" s="477"/>
      <c r="WAS934" s="477"/>
      <c r="WAT934" s="477"/>
      <c r="WAU934" s="477"/>
      <c r="WAV934" s="477"/>
      <c r="WAW934" s="477"/>
      <c r="WAX934" s="477"/>
      <c r="WAY934" s="477"/>
      <c r="WAZ934" s="477"/>
      <c r="WBA934" s="477"/>
      <c r="WBB934" s="477"/>
      <c r="WBC934" s="477"/>
      <c r="WBD934" s="477"/>
      <c r="WBE934" s="477"/>
      <c r="WBF934" s="477"/>
      <c r="WBG934" s="477"/>
      <c r="WBH934" s="477"/>
      <c r="WBI934" s="477"/>
      <c r="WBJ934" s="477"/>
      <c r="WBK934" s="477"/>
      <c r="WBL934" s="477"/>
      <c r="WBM934" s="477"/>
      <c r="WBN934" s="477"/>
      <c r="WBO934" s="477"/>
      <c r="WBP934" s="477"/>
      <c r="WBQ934" s="477"/>
      <c r="WBR934" s="477"/>
      <c r="WBS934" s="477"/>
      <c r="WBT934" s="477"/>
      <c r="WBU934" s="477"/>
      <c r="WBV934" s="477"/>
      <c r="WBW934" s="477"/>
      <c r="WBX934" s="477"/>
      <c r="WBY934" s="477"/>
      <c r="WBZ934" s="477"/>
      <c r="WCA934" s="477"/>
      <c r="WCB934" s="477"/>
      <c r="WCC934" s="477"/>
      <c r="WCD934" s="477"/>
      <c r="WCE934" s="477"/>
      <c r="WCF934" s="477"/>
      <c r="WCG934" s="477"/>
      <c r="WCH934" s="477"/>
      <c r="WCI934" s="477"/>
      <c r="WCJ934" s="477"/>
      <c r="WCK934" s="477"/>
      <c r="WCL934" s="477"/>
      <c r="WCM934" s="477"/>
      <c r="WCN934" s="477"/>
      <c r="WCO934" s="477"/>
      <c r="WCP934" s="477"/>
      <c r="WCQ934" s="477"/>
      <c r="WCR934" s="477"/>
      <c r="WCS934" s="477"/>
      <c r="WCT934" s="477"/>
      <c r="WCU934" s="477"/>
      <c r="WCV934" s="477"/>
      <c r="WCW934" s="477"/>
      <c r="WCX934" s="477"/>
      <c r="WCY934" s="477"/>
      <c r="WCZ934" s="477"/>
      <c r="WDA934" s="477"/>
      <c r="WDB934" s="477"/>
      <c r="WDC934" s="477"/>
      <c r="WDD934" s="477"/>
      <c r="WDE934" s="477"/>
      <c r="WDF934" s="477"/>
      <c r="WDG934" s="477"/>
      <c r="WDH934" s="477"/>
      <c r="WDI934" s="477"/>
      <c r="WDJ934" s="477"/>
      <c r="WDK934" s="477"/>
      <c r="WDL934" s="477"/>
      <c r="WDM934" s="477"/>
      <c r="WDN934" s="477"/>
      <c r="WDO934" s="477"/>
      <c r="WDP934" s="477"/>
      <c r="WDQ934" s="477"/>
      <c r="WDR934" s="477"/>
      <c r="WDS934" s="477"/>
      <c r="WDT934" s="477"/>
      <c r="WDU934" s="477"/>
      <c r="WDV934" s="477"/>
      <c r="WDW934" s="477"/>
      <c r="WDX934" s="477"/>
      <c r="WDY934" s="477"/>
      <c r="WDZ934" s="477"/>
      <c r="WEA934" s="477"/>
      <c r="WEB934" s="477"/>
      <c r="WEC934" s="477"/>
      <c r="WED934" s="477"/>
      <c r="WEE934" s="477"/>
      <c r="WEF934" s="477"/>
      <c r="WEG934" s="477"/>
      <c r="WEH934" s="477"/>
      <c r="WEI934" s="477"/>
      <c r="WEJ934" s="477"/>
      <c r="WEK934" s="477"/>
      <c r="WEL934" s="477"/>
      <c r="WEM934" s="477"/>
      <c r="WEN934" s="477"/>
      <c r="WEO934" s="477"/>
      <c r="WEP934" s="477"/>
      <c r="WEQ934" s="477"/>
      <c r="WER934" s="477"/>
      <c r="WES934" s="477"/>
      <c r="WET934" s="477"/>
      <c r="WEU934" s="477"/>
      <c r="WEV934" s="477"/>
      <c r="WEW934" s="477"/>
      <c r="WEX934" s="477"/>
      <c r="WEY934" s="477"/>
      <c r="WEZ934" s="477"/>
      <c r="WFA934" s="477"/>
      <c r="WFB934" s="477"/>
      <c r="WFC934" s="477"/>
      <c r="WFD934" s="477"/>
      <c r="WFE934" s="477"/>
      <c r="WFF934" s="477"/>
      <c r="WFG934" s="477"/>
      <c r="WFH934" s="477"/>
      <c r="WFI934" s="477"/>
      <c r="WFJ934" s="477"/>
      <c r="WFK934" s="477"/>
      <c r="WFL934" s="477"/>
      <c r="WFM934" s="477"/>
      <c r="WFN934" s="477"/>
      <c r="WFO934" s="477"/>
      <c r="WFP934" s="477"/>
      <c r="WFQ934" s="477"/>
      <c r="WFR934" s="477"/>
      <c r="WFS934" s="477"/>
      <c r="WFT934" s="477"/>
      <c r="WFU934" s="477"/>
      <c r="WFV934" s="477"/>
      <c r="WFW934" s="477"/>
      <c r="WFX934" s="477"/>
      <c r="WFY934" s="477"/>
      <c r="WFZ934" s="477"/>
      <c r="WGA934" s="477"/>
      <c r="WGB934" s="477"/>
      <c r="WGC934" s="477"/>
      <c r="WGD934" s="477"/>
      <c r="WGE934" s="477"/>
      <c r="WGF934" s="477"/>
      <c r="WGG934" s="477"/>
      <c r="WGH934" s="477"/>
      <c r="WGI934" s="477"/>
      <c r="WGJ934" s="477"/>
      <c r="WGK934" s="477"/>
      <c r="WGL934" s="477"/>
      <c r="WGM934" s="477"/>
      <c r="WGN934" s="477"/>
      <c r="WGO934" s="477"/>
      <c r="WGP934" s="477"/>
      <c r="WGQ934" s="477"/>
      <c r="WGR934" s="477"/>
      <c r="WGS934" s="477"/>
      <c r="WGT934" s="477"/>
      <c r="WGU934" s="477"/>
      <c r="WGV934" s="477"/>
      <c r="WGW934" s="477"/>
      <c r="WGX934" s="477"/>
      <c r="WGY934" s="477"/>
      <c r="WGZ934" s="477"/>
      <c r="WHA934" s="477"/>
      <c r="WHB934" s="477"/>
      <c r="WHC934" s="477"/>
      <c r="WHD934" s="477"/>
      <c r="WHE934" s="477"/>
      <c r="WHF934" s="477"/>
      <c r="WHG934" s="477"/>
      <c r="WHH934" s="477"/>
      <c r="WHI934" s="477"/>
      <c r="WHJ934" s="477"/>
      <c r="WHK934" s="477"/>
      <c r="WHL934" s="477"/>
      <c r="WHM934" s="477"/>
      <c r="WHN934" s="477"/>
      <c r="WHO934" s="477"/>
      <c r="WHP934" s="477"/>
      <c r="WHQ934" s="477"/>
      <c r="WHR934" s="477"/>
      <c r="WHS934" s="477"/>
      <c r="WHT934" s="477"/>
      <c r="WHU934" s="477"/>
      <c r="WHV934" s="477"/>
      <c r="WHW934" s="477"/>
      <c r="WHX934" s="477"/>
      <c r="WHY934" s="477"/>
      <c r="WHZ934" s="477"/>
      <c r="WIA934" s="477"/>
      <c r="WIB934" s="477"/>
      <c r="WIC934" s="477"/>
      <c r="WID934" s="477"/>
      <c r="WIE934" s="477"/>
      <c r="WIF934" s="477"/>
      <c r="WIG934" s="477"/>
      <c r="WIH934" s="477"/>
      <c r="WII934" s="477"/>
      <c r="WIJ934" s="477"/>
      <c r="WIK934" s="477"/>
      <c r="WIL934" s="477"/>
      <c r="WIM934" s="477"/>
      <c r="WIN934" s="477"/>
      <c r="WIO934" s="477"/>
      <c r="WIP934" s="477"/>
      <c r="WIQ934" s="477"/>
      <c r="WIR934" s="477"/>
      <c r="WIS934" s="477"/>
      <c r="WIT934" s="477"/>
      <c r="WIU934" s="477"/>
      <c r="WIV934" s="477"/>
      <c r="WIW934" s="477"/>
      <c r="WIX934" s="477"/>
      <c r="WIY934" s="477"/>
      <c r="WIZ934" s="477"/>
      <c r="WJA934" s="477"/>
      <c r="WJB934" s="477"/>
      <c r="WJC934" s="477"/>
      <c r="WJD934" s="477"/>
      <c r="WJE934" s="477"/>
      <c r="WJF934" s="477"/>
      <c r="WJG934" s="477"/>
      <c r="WJH934" s="477"/>
      <c r="WJI934" s="477"/>
      <c r="WJJ934" s="477"/>
      <c r="WJK934" s="477"/>
      <c r="WJL934" s="477"/>
      <c r="WJM934" s="477"/>
      <c r="WJN934" s="477"/>
      <c r="WJO934" s="477"/>
      <c r="WJP934" s="477"/>
      <c r="WJQ934" s="477"/>
      <c r="WJR934" s="477"/>
      <c r="WJS934" s="477"/>
      <c r="WJT934" s="477"/>
      <c r="WJU934" s="477"/>
      <c r="WJV934" s="477"/>
      <c r="WJW934" s="477"/>
      <c r="WJX934" s="477"/>
      <c r="WJY934" s="477"/>
      <c r="WJZ934" s="477"/>
      <c r="WKA934" s="477"/>
      <c r="WKB934" s="477"/>
      <c r="WKC934" s="477"/>
      <c r="WKD934" s="477"/>
      <c r="WKE934" s="477"/>
      <c r="WKF934" s="477"/>
      <c r="WKG934" s="477"/>
      <c r="WKH934" s="477"/>
      <c r="WKI934" s="477"/>
      <c r="WKJ934" s="477"/>
      <c r="WKK934" s="477"/>
      <c r="WKL934" s="477"/>
      <c r="WKM934" s="477"/>
      <c r="WKN934" s="477"/>
      <c r="WKO934" s="477"/>
      <c r="WKP934" s="477"/>
      <c r="WKQ934" s="477"/>
      <c r="WKR934" s="477"/>
      <c r="WKS934" s="477"/>
      <c r="WKT934" s="477"/>
      <c r="WKU934" s="477"/>
      <c r="WKV934" s="477"/>
      <c r="WKW934" s="477"/>
      <c r="WKX934" s="477"/>
      <c r="WKY934" s="477"/>
      <c r="WKZ934" s="477"/>
      <c r="WLA934" s="477"/>
      <c r="WLB934" s="477"/>
      <c r="WLC934" s="477"/>
      <c r="WLD934" s="477"/>
      <c r="WLE934" s="477"/>
      <c r="WLF934" s="477"/>
      <c r="WLG934" s="477"/>
      <c r="WLH934" s="477"/>
      <c r="WLI934" s="477"/>
      <c r="WLJ934" s="477"/>
      <c r="WLK934" s="477"/>
      <c r="WLL934" s="477"/>
      <c r="WLM934" s="477"/>
      <c r="WLN934" s="477"/>
      <c r="WLO934" s="477"/>
      <c r="WLP934" s="477"/>
      <c r="WLQ934" s="477"/>
      <c r="WLR934" s="477"/>
      <c r="WLS934" s="477"/>
      <c r="WLT934" s="477"/>
      <c r="WLU934" s="477"/>
      <c r="WLV934" s="477"/>
      <c r="WLW934" s="477"/>
      <c r="WLX934" s="477"/>
      <c r="WLY934" s="477"/>
      <c r="WLZ934" s="477"/>
      <c r="WMA934" s="477"/>
      <c r="WMB934" s="477"/>
      <c r="WMC934" s="477"/>
      <c r="WMD934" s="477"/>
      <c r="WME934" s="477"/>
      <c r="WMF934" s="477"/>
      <c r="WMG934" s="477"/>
      <c r="WMH934" s="477"/>
      <c r="WMI934" s="477"/>
      <c r="WMJ934" s="477"/>
      <c r="WMK934" s="477"/>
      <c r="WML934" s="477"/>
      <c r="WMM934" s="477"/>
      <c r="WMN934" s="477"/>
      <c r="WMO934" s="477"/>
      <c r="WMP934" s="477"/>
      <c r="WMQ934" s="477"/>
      <c r="WMR934" s="477"/>
      <c r="WMS934" s="477"/>
      <c r="WMT934" s="477"/>
      <c r="WMU934" s="477"/>
      <c r="WMV934" s="477"/>
      <c r="WMW934" s="477"/>
      <c r="WMX934" s="477"/>
      <c r="WMY934" s="477"/>
      <c r="WMZ934" s="477"/>
      <c r="WNA934" s="477"/>
      <c r="WNB934" s="477"/>
      <c r="WNC934" s="477"/>
      <c r="WND934" s="477"/>
      <c r="WNE934" s="477"/>
      <c r="WNF934" s="477"/>
      <c r="WNG934" s="477"/>
      <c r="WNH934" s="477"/>
      <c r="WNI934" s="477"/>
      <c r="WNJ934" s="477"/>
      <c r="WNK934" s="477"/>
      <c r="WNL934" s="477"/>
      <c r="WNM934" s="477"/>
      <c r="WNN934" s="477"/>
      <c r="WNO934" s="477"/>
      <c r="WNP934" s="477"/>
      <c r="WNQ934" s="477"/>
      <c r="WNR934" s="477"/>
      <c r="WNS934" s="477"/>
      <c r="WNT934" s="477"/>
      <c r="WNU934" s="477"/>
      <c r="WNV934" s="477"/>
      <c r="WNW934" s="477"/>
      <c r="WNX934" s="477"/>
      <c r="WNY934" s="477"/>
      <c r="WNZ934" s="477"/>
      <c r="WOA934" s="477"/>
      <c r="WOB934" s="477"/>
      <c r="WOC934" s="477"/>
      <c r="WOD934" s="477"/>
      <c r="WOE934" s="477"/>
      <c r="WOF934" s="477"/>
      <c r="WOG934" s="477"/>
      <c r="WOH934" s="477"/>
      <c r="WOI934" s="477"/>
      <c r="WOJ934" s="477"/>
      <c r="WOK934" s="477"/>
      <c r="WOL934" s="477"/>
      <c r="WOM934" s="477"/>
      <c r="WON934" s="477"/>
      <c r="WOO934" s="477"/>
      <c r="WOP934" s="477"/>
      <c r="WOQ934" s="477"/>
      <c r="WOR934" s="477"/>
      <c r="WOS934" s="477"/>
      <c r="WOT934" s="477"/>
      <c r="WOU934" s="477"/>
      <c r="WOV934" s="477"/>
      <c r="WOW934" s="477"/>
      <c r="WOX934" s="477"/>
      <c r="WOY934" s="477"/>
      <c r="WOZ934" s="477"/>
      <c r="WPA934" s="477"/>
      <c r="WPB934" s="477"/>
      <c r="WPC934" s="477"/>
      <c r="WPD934" s="477"/>
      <c r="WPE934" s="477"/>
      <c r="WPF934" s="477"/>
      <c r="WPG934" s="477"/>
      <c r="WPH934" s="477"/>
      <c r="WPI934" s="477"/>
      <c r="WPJ934" s="477"/>
      <c r="WPK934" s="477"/>
      <c r="WPL934" s="477"/>
      <c r="WPM934" s="477"/>
      <c r="WPN934" s="477"/>
      <c r="WPO934" s="477"/>
      <c r="WPP934" s="477"/>
      <c r="WPQ934" s="477"/>
      <c r="WPR934" s="477"/>
      <c r="WPS934" s="477"/>
      <c r="WPT934" s="477"/>
      <c r="WPU934" s="477"/>
      <c r="WPV934" s="477"/>
      <c r="WPW934" s="477"/>
      <c r="WPX934" s="477"/>
      <c r="WPY934" s="477"/>
      <c r="WPZ934" s="477"/>
      <c r="WQA934" s="477"/>
      <c r="WQB934" s="477"/>
      <c r="WQC934" s="477"/>
      <c r="WQD934" s="477"/>
      <c r="WQE934" s="477"/>
      <c r="WQF934" s="477"/>
      <c r="WQG934" s="477"/>
      <c r="WQH934" s="477"/>
      <c r="WQI934" s="477"/>
      <c r="WQJ934" s="477"/>
      <c r="WQK934" s="477"/>
      <c r="WQL934" s="477"/>
      <c r="WQM934" s="477"/>
      <c r="WQN934" s="477"/>
      <c r="WQO934" s="477"/>
      <c r="WQP934" s="477"/>
      <c r="WQQ934" s="477"/>
      <c r="WQR934" s="477"/>
      <c r="WQS934" s="477"/>
      <c r="WQT934" s="477"/>
      <c r="WQU934" s="477"/>
      <c r="WQV934" s="477"/>
      <c r="WQW934" s="477"/>
      <c r="WQX934" s="477"/>
      <c r="WQY934" s="477"/>
      <c r="WQZ934" s="477"/>
      <c r="WRA934" s="477"/>
      <c r="WRB934" s="477"/>
      <c r="WRC934" s="477"/>
      <c r="WRD934" s="477"/>
      <c r="WRE934" s="477"/>
      <c r="WRF934" s="477"/>
      <c r="WRG934" s="477"/>
      <c r="WRH934" s="477"/>
      <c r="WRI934" s="477"/>
      <c r="WRJ934" s="477"/>
      <c r="WRK934" s="477"/>
      <c r="WRL934" s="477"/>
      <c r="WRM934" s="477"/>
      <c r="WRN934" s="477"/>
      <c r="WRO934" s="477"/>
      <c r="WRP934" s="477"/>
      <c r="WRQ934" s="477"/>
      <c r="WRR934" s="477"/>
      <c r="WRS934" s="477"/>
      <c r="WRT934" s="477"/>
      <c r="WRU934" s="477"/>
      <c r="WRV934" s="477"/>
      <c r="WRW934" s="477"/>
      <c r="WRX934" s="477"/>
      <c r="WRY934" s="477"/>
      <c r="WRZ934" s="477"/>
      <c r="WSA934" s="477"/>
      <c r="WSB934" s="477"/>
      <c r="WSC934" s="477"/>
      <c r="WSD934" s="477"/>
      <c r="WSE934" s="477"/>
      <c r="WSF934" s="477"/>
      <c r="WSG934" s="477"/>
      <c r="WSH934" s="477"/>
      <c r="WSI934" s="477"/>
      <c r="WSJ934" s="477"/>
      <c r="WSK934" s="477"/>
      <c r="WSL934" s="477"/>
      <c r="WSM934" s="477"/>
      <c r="WSN934" s="477"/>
      <c r="WSO934" s="477"/>
      <c r="WSP934" s="477"/>
      <c r="WSQ934" s="477"/>
      <c r="WSR934" s="477"/>
      <c r="WSS934" s="477"/>
      <c r="WST934" s="477"/>
      <c r="WSU934" s="477"/>
      <c r="WSV934" s="477"/>
      <c r="WSW934" s="477"/>
      <c r="WSX934" s="477"/>
      <c r="WSY934" s="477"/>
      <c r="WSZ934" s="477"/>
      <c r="WTA934" s="477"/>
      <c r="WTB934" s="477"/>
      <c r="WTC934" s="477"/>
      <c r="WTD934" s="477"/>
      <c r="WTE934" s="477"/>
      <c r="WTF934" s="477"/>
      <c r="WTG934" s="477"/>
      <c r="WTH934" s="477"/>
      <c r="WTI934" s="477"/>
      <c r="WTJ934" s="477"/>
      <c r="WTK934" s="477"/>
      <c r="WTL934" s="477"/>
      <c r="WTM934" s="477"/>
      <c r="WTN934" s="477"/>
      <c r="WTO934" s="477"/>
      <c r="WTP934" s="477"/>
      <c r="WTQ934" s="477"/>
      <c r="WTR934" s="477"/>
      <c r="WTS934" s="477"/>
      <c r="WTT934" s="477"/>
      <c r="WTU934" s="477"/>
      <c r="WTV934" s="477"/>
      <c r="WTW934" s="477"/>
      <c r="WTX934" s="477"/>
      <c r="WTY934" s="477"/>
      <c r="WTZ934" s="477"/>
      <c r="WUA934" s="477"/>
      <c r="WUB934" s="477"/>
      <c r="WUC934" s="477"/>
      <c r="WUD934" s="477"/>
      <c r="WUE934" s="477"/>
      <c r="WUF934" s="477"/>
      <c r="WUG934" s="477"/>
      <c r="WUH934" s="477"/>
      <c r="WUI934" s="477"/>
      <c r="WUJ934" s="477"/>
      <c r="WUK934" s="477"/>
      <c r="WUL934" s="477"/>
      <c r="WUM934" s="477"/>
      <c r="WUN934" s="477"/>
      <c r="WUO934" s="477"/>
      <c r="WUP934" s="477"/>
      <c r="WUQ934" s="477"/>
      <c r="WUR934" s="477"/>
      <c r="WUS934" s="477"/>
      <c r="WUT934" s="477"/>
      <c r="WUU934" s="477"/>
      <c r="WUV934" s="477"/>
      <c r="WUW934" s="477"/>
      <c r="WUX934" s="477"/>
      <c r="WUY934" s="477"/>
      <c r="WUZ934" s="477"/>
      <c r="WVA934" s="477"/>
      <c r="WVB934" s="477"/>
      <c r="WVC934" s="477"/>
      <c r="WVD934" s="477"/>
      <c r="WVE934" s="477"/>
      <c r="WVF934" s="477"/>
      <c r="WVG934" s="477"/>
      <c r="WVH934" s="477"/>
      <c r="WVI934" s="477"/>
      <c r="WVJ934" s="477"/>
      <c r="WVK934" s="477"/>
      <c r="WVL934" s="477"/>
      <c r="WVM934" s="477"/>
      <c r="WVN934" s="477"/>
      <c r="WVO934" s="477"/>
      <c r="WVP934" s="477"/>
      <c r="WVQ934" s="477"/>
      <c r="WVR934" s="477"/>
      <c r="WVS934" s="477"/>
      <c r="WVT934" s="477"/>
      <c r="WVU934" s="477"/>
      <c r="WVV934" s="477"/>
      <c r="WVW934" s="477"/>
      <c r="WVX934" s="477"/>
      <c r="WVY934" s="477"/>
      <c r="WVZ934" s="477"/>
      <c r="WWA934" s="477"/>
      <c r="WWB934" s="477"/>
      <c r="WWC934" s="477"/>
      <c r="WWD934" s="477"/>
      <c r="WWE934" s="477"/>
      <c r="WWF934" s="477"/>
      <c r="WWG934" s="477"/>
      <c r="WWH934" s="477"/>
      <c r="WWI934" s="477"/>
      <c r="WWJ934" s="477"/>
      <c r="WWK934" s="477"/>
      <c r="WWL934" s="477"/>
      <c r="WWM934" s="477"/>
      <c r="WWN934" s="477"/>
      <c r="WWO934" s="477"/>
      <c r="WWP934" s="477"/>
      <c r="WWQ934" s="477"/>
      <c r="WWR934" s="477"/>
      <c r="WWS934" s="477"/>
      <c r="WWT934" s="477"/>
      <c r="WWU934" s="477"/>
      <c r="WWV934" s="477"/>
      <c r="WWW934" s="477"/>
      <c r="WWX934" s="477"/>
      <c r="WWY934" s="477"/>
      <c r="WWZ934" s="477"/>
      <c r="WXA934" s="477"/>
      <c r="WXB934" s="477"/>
      <c r="WXC934" s="477"/>
      <c r="WXD934" s="477"/>
      <c r="WXE934" s="477"/>
      <c r="WXF934" s="477"/>
      <c r="WXG934" s="477"/>
      <c r="WXH934" s="477"/>
      <c r="WXI934" s="477"/>
      <c r="WXJ934" s="477"/>
      <c r="WXK934" s="477"/>
      <c r="WXL934" s="477"/>
      <c r="WXM934" s="477"/>
      <c r="WXN934" s="477"/>
      <c r="WXO934" s="477"/>
      <c r="WXP934" s="477"/>
      <c r="WXQ934" s="477"/>
      <c r="WXR934" s="477"/>
      <c r="WXS934" s="477"/>
      <c r="WXT934" s="477"/>
      <c r="WXU934" s="477"/>
      <c r="WXV934" s="477"/>
      <c r="WXW934" s="477"/>
      <c r="WXX934" s="477"/>
      <c r="WXY934" s="477"/>
      <c r="WXZ934" s="477"/>
      <c r="WYA934" s="477"/>
      <c r="WYB934" s="477"/>
      <c r="WYC934" s="477"/>
      <c r="WYD934" s="477"/>
      <c r="WYE934" s="477"/>
      <c r="WYF934" s="477"/>
      <c r="WYG934" s="477"/>
      <c r="WYH934" s="477"/>
      <c r="WYI934" s="477"/>
      <c r="WYJ934" s="477"/>
      <c r="WYK934" s="477"/>
      <c r="WYL934" s="477"/>
      <c r="WYM934" s="477"/>
      <c r="WYN934" s="477"/>
      <c r="WYO934" s="477"/>
      <c r="WYP934" s="477"/>
      <c r="WYQ934" s="477"/>
      <c r="WYR934" s="477"/>
      <c r="WYS934" s="477"/>
      <c r="WYT934" s="477"/>
      <c r="WYU934" s="477"/>
      <c r="WYV934" s="477"/>
      <c r="WYW934" s="477"/>
      <c r="WYX934" s="477"/>
      <c r="WYY934" s="477"/>
      <c r="WYZ934" s="477"/>
      <c r="WZA934" s="477"/>
      <c r="WZB934" s="477"/>
      <c r="WZC934" s="477"/>
      <c r="WZD934" s="477"/>
      <c r="WZE934" s="477"/>
      <c r="WZF934" s="477"/>
      <c r="WZG934" s="477"/>
      <c r="WZH934" s="477"/>
      <c r="WZI934" s="477"/>
      <c r="WZJ934" s="477"/>
      <c r="WZK934" s="477"/>
      <c r="WZL934" s="477"/>
      <c r="WZM934" s="477"/>
      <c r="WZN934" s="477"/>
      <c r="WZO934" s="477"/>
      <c r="WZP934" s="477"/>
      <c r="WZQ934" s="477"/>
      <c r="WZR934" s="477"/>
      <c r="WZS934" s="477"/>
      <c r="WZT934" s="477"/>
      <c r="WZU934" s="477"/>
      <c r="WZV934" s="477"/>
      <c r="WZW934" s="477"/>
      <c r="WZX934" s="477"/>
      <c r="WZY934" s="477"/>
      <c r="WZZ934" s="477"/>
      <c r="XAA934" s="477"/>
      <c r="XAB934" s="477"/>
      <c r="XAC934" s="477"/>
      <c r="XAD934" s="477"/>
      <c r="XAE934" s="477"/>
      <c r="XAF934" s="477"/>
      <c r="XAG934" s="477"/>
      <c r="XAH934" s="477"/>
      <c r="XAI934" s="477"/>
      <c r="XAJ934" s="477"/>
      <c r="XAK934" s="477"/>
      <c r="XAL934" s="477"/>
      <c r="XAM934" s="477"/>
      <c r="XAN934" s="477"/>
      <c r="XAO934" s="477"/>
      <c r="XAP934" s="477"/>
      <c r="XAQ934" s="477"/>
      <c r="XAR934" s="477"/>
      <c r="XAS934" s="477"/>
      <c r="XAT934" s="477"/>
      <c r="XAU934" s="477"/>
      <c r="XAV934" s="477"/>
      <c r="XAW934" s="477"/>
      <c r="XAX934" s="477"/>
      <c r="XAY934" s="477"/>
      <c r="XAZ934" s="477"/>
      <c r="XBA934" s="477"/>
      <c r="XBB934" s="477"/>
      <c r="XBC934" s="477"/>
      <c r="XBD934" s="477"/>
      <c r="XBE934" s="477"/>
      <c r="XBF934" s="477"/>
      <c r="XBG934" s="477"/>
      <c r="XBH934" s="477"/>
      <c r="XBI934" s="477"/>
      <c r="XBJ934" s="477"/>
      <c r="XBK934" s="477"/>
      <c r="XBL934" s="477"/>
      <c r="XBM934" s="477"/>
      <c r="XBN934" s="477"/>
      <c r="XBO934" s="477"/>
      <c r="XBP934" s="477"/>
      <c r="XBQ934" s="477"/>
      <c r="XBR934" s="477"/>
      <c r="XBS934" s="477"/>
      <c r="XBT934" s="477"/>
      <c r="XBU934" s="477"/>
      <c r="XBV934" s="477"/>
      <c r="XBW934" s="477"/>
      <c r="XBX934" s="477"/>
      <c r="XBY934" s="477"/>
      <c r="XBZ934" s="477"/>
      <c r="XCA934" s="477"/>
      <c r="XCB934" s="477"/>
      <c r="XCC934" s="477"/>
      <c r="XCD934" s="477"/>
      <c r="XCE934" s="477"/>
      <c r="XCF934" s="477"/>
      <c r="XCG934" s="477"/>
      <c r="XCH934" s="477"/>
      <c r="XCI934" s="477"/>
      <c r="XCJ934" s="477"/>
      <c r="XCK934" s="477"/>
      <c r="XCL934" s="477"/>
      <c r="XCM934" s="477"/>
      <c r="XCN934" s="477"/>
      <c r="XCO934" s="477"/>
      <c r="XCP934" s="477"/>
      <c r="XCQ934" s="477"/>
      <c r="XCR934" s="477"/>
      <c r="XCS934" s="477"/>
      <c r="XCT934" s="477"/>
      <c r="XCU934" s="477"/>
      <c r="XCV934" s="477"/>
      <c r="XCW934" s="477"/>
      <c r="XCX934" s="477"/>
      <c r="XCY934" s="477"/>
      <c r="XCZ934" s="477"/>
      <c r="XDA934" s="477"/>
      <c r="XDB934" s="477"/>
      <c r="XDC934" s="477"/>
      <c r="XDD934" s="477"/>
      <c r="XDE934" s="477"/>
      <c r="XDF934" s="477"/>
      <c r="XDG934" s="477"/>
      <c r="XDH934" s="477"/>
      <c r="XDI934" s="477"/>
      <c r="XDJ934" s="477"/>
      <c r="XDK934" s="477"/>
      <c r="XDL934" s="477"/>
      <c r="XDM934" s="477"/>
      <c r="XDN934" s="477"/>
      <c r="XDO934" s="477"/>
      <c r="XDP934" s="477"/>
      <c r="XDQ934" s="477"/>
      <c r="XDR934" s="477"/>
      <c r="XDS934" s="477"/>
      <c r="XDT934" s="477"/>
      <c r="XDU934" s="477"/>
      <c r="XDV934" s="477"/>
      <c r="XDW934" s="477"/>
      <c r="XDX934" s="477"/>
      <c r="XDY934" s="477"/>
      <c r="XDZ934" s="477"/>
      <c r="XEA934" s="477"/>
      <c r="XEB934" s="477"/>
      <c r="XEC934" s="477"/>
      <c r="XED934" s="477"/>
      <c r="XEE934" s="477"/>
      <c r="XEF934" s="477"/>
      <c r="XEG934" s="477"/>
      <c r="XEH934" s="477"/>
      <c r="XEI934" s="477"/>
      <c r="XEJ934" s="477"/>
      <c r="XEK934" s="477"/>
      <c r="XEL934" s="477"/>
      <c r="XEM934" s="477"/>
      <c r="XEN934" s="477"/>
      <c r="XEO934" s="477"/>
      <c r="XEP934" s="477"/>
      <c r="XEQ934" s="477"/>
      <c r="XER934" s="477"/>
      <c r="XES934" s="477"/>
      <c r="XET934" s="477"/>
      <c r="XEU934" s="477"/>
      <c r="XEV934" s="477"/>
      <c r="XEW934" s="477"/>
      <c r="XEX934" s="477"/>
      <c r="XEY934" s="477"/>
      <c r="XEZ934" s="477"/>
      <c r="XFA934" s="477"/>
      <c r="XFB934" s="477"/>
    </row>
    <row r="935" spans="1:16382" ht="30" customHeight="1" x14ac:dyDescent="0.7">
      <c r="A935" s="477"/>
      <c r="B935" s="316"/>
      <c r="C935" s="368"/>
      <c r="D935" s="355"/>
      <c r="E935" s="371"/>
      <c r="F935" s="320"/>
      <c r="G935" s="335"/>
      <c r="H935" s="342"/>
      <c r="I935" s="323"/>
      <c r="J935" s="324"/>
      <c r="K935" s="483"/>
      <c r="L935" s="477"/>
      <c r="M935" s="477"/>
      <c r="N935" s="477"/>
      <c r="O935" s="477"/>
      <c r="P935" s="477"/>
      <c r="Q935" s="477"/>
      <c r="R935" s="477"/>
      <c r="S935" s="477"/>
      <c r="T935" s="477"/>
      <c r="U935" s="477"/>
      <c r="V935" s="477"/>
      <c r="W935" s="477"/>
      <c r="X935" s="477"/>
      <c r="Y935" s="477"/>
      <c r="Z935" s="477"/>
      <c r="AA935" s="477"/>
      <c r="AB935" s="477"/>
      <c r="AC935" s="477"/>
      <c r="AD935" s="477"/>
      <c r="AE935" s="477"/>
      <c r="AF935" s="477"/>
      <c r="AG935" s="477"/>
      <c r="AH935" s="477"/>
      <c r="AI935" s="477"/>
      <c r="AJ935" s="477"/>
      <c r="AK935" s="477"/>
      <c r="AL935" s="477"/>
      <c r="AM935" s="477"/>
      <c r="AN935" s="477"/>
      <c r="AO935" s="477"/>
      <c r="AP935" s="477"/>
      <c r="AQ935" s="477"/>
      <c r="AR935" s="477"/>
      <c r="AS935" s="477"/>
      <c r="AT935" s="477"/>
      <c r="AU935" s="477"/>
      <c r="AV935" s="477"/>
      <c r="AW935" s="477"/>
      <c r="AX935" s="477"/>
      <c r="AY935" s="477"/>
      <c r="AZ935" s="477"/>
      <c r="BA935" s="477"/>
      <c r="BB935" s="477"/>
      <c r="BC935" s="477"/>
      <c r="BD935" s="477"/>
      <c r="BE935" s="477"/>
      <c r="BF935" s="477"/>
      <c r="BG935" s="477"/>
      <c r="BH935" s="477"/>
      <c r="BI935" s="477"/>
      <c r="BJ935" s="477"/>
      <c r="BK935" s="477"/>
      <c r="BL935" s="477"/>
      <c r="BM935" s="477"/>
      <c r="BN935" s="477"/>
      <c r="BO935" s="477"/>
      <c r="BP935" s="477"/>
      <c r="BQ935" s="477"/>
      <c r="BR935" s="477"/>
      <c r="BS935" s="477"/>
      <c r="BT935" s="477"/>
      <c r="BU935" s="477"/>
      <c r="BV935" s="477"/>
      <c r="BW935" s="477"/>
      <c r="BX935" s="477"/>
      <c r="BY935" s="477"/>
      <c r="BZ935" s="477"/>
      <c r="CA935" s="477"/>
      <c r="CB935" s="477"/>
      <c r="CC935" s="477"/>
      <c r="CD935" s="477"/>
      <c r="CE935" s="477"/>
      <c r="CF935" s="477"/>
      <c r="CG935" s="477"/>
      <c r="CH935" s="477"/>
      <c r="CI935" s="477"/>
      <c r="CJ935" s="477"/>
      <c r="CK935" s="477"/>
      <c r="CL935" s="477"/>
      <c r="CM935" s="477"/>
      <c r="CN935" s="477"/>
      <c r="CO935" s="477"/>
      <c r="CP935" s="477"/>
      <c r="CQ935" s="477"/>
      <c r="CR935" s="477"/>
      <c r="CS935" s="477"/>
      <c r="CT935" s="477"/>
      <c r="CU935" s="477"/>
      <c r="CV935" s="477"/>
      <c r="CW935" s="477"/>
      <c r="CX935" s="477"/>
      <c r="CY935" s="477"/>
      <c r="CZ935" s="477"/>
      <c r="DA935" s="477"/>
      <c r="DB935" s="477"/>
      <c r="DC935" s="477"/>
      <c r="DD935" s="477"/>
      <c r="DE935" s="477"/>
      <c r="DF935" s="477"/>
      <c r="DG935" s="477"/>
      <c r="DH935" s="477"/>
      <c r="DI935" s="477"/>
      <c r="DJ935" s="477"/>
      <c r="DK935" s="477"/>
      <c r="DL935" s="477"/>
      <c r="DM935" s="477"/>
      <c r="DN935" s="477"/>
      <c r="DO935" s="477"/>
      <c r="DP935" s="477"/>
      <c r="DQ935" s="477"/>
      <c r="DR935" s="477"/>
      <c r="DS935" s="477"/>
      <c r="DT935" s="477"/>
      <c r="DU935" s="477"/>
      <c r="DV935" s="477"/>
      <c r="DW935" s="477"/>
      <c r="DX935" s="477"/>
      <c r="DY935" s="477"/>
      <c r="DZ935" s="477"/>
      <c r="EA935" s="477"/>
      <c r="EB935" s="477"/>
      <c r="EC935" s="477"/>
      <c r="ED935" s="477"/>
      <c r="EE935" s="477"/>
      <c r="EF935" s="477"/>
      <c r="EG935" s="477"/>
      <c r="EH935" s="477"/>
      <c r="EI935" s="477"/>
      <c r="EJ935" s="477"/>
      <c r="EK935" s="477"/>
      <c r="EL935" s="477"/>
      <c r="EM935" s="477"/>
      <c r="EN935" s="477"/>
      <c r="EO935" s="477"/>
      <c r="EP935" s="477"/>
      <c r="EQ935" s="477"/>
      <c r="ER935" s="477"/>
      <c r="ES935" s="477"/>
      <c r="ET935" s="477"/>
      <c r="EU935" s="477"/>
      <c r="EV935" s="477"/>
      <c r="EW935" s="477"/>
      <c r="EX935" s="477"/>
      <c r="EY935" s="477"/>
      <c r="EZ935" s="477"/>
      <c r="FA935" s="477"/>
      <c r="FB935" s="477"/>
      <c r="FC935" s="477"/>
      <c r="FD935" s="477"/>
      <c r="FE935" s="477"/>
      <c r="FF935" s="477"/>
      <c r="FG935" s="477"/>
      <c r="FH935" s="477"/>
      <c r="FI935" s="477"/>
      <c r="FJ935" s="477"/>
      <c r="FK935" s="477"/>
      <c r="FL935" s="477"/>
      <c r="FM935" s="477"/>
      <c r="FN935" s="477"/>
      <c r="FO935" s="477"/>
      <c r="FP935" s="477"/>
      <c r="FQ935" s="477"/>
      <c r="FR935" s="477"/>
      <c r="FS935" s="477"/>
      <c r="FT935" s="477"/>
      <c r="FU935" s="477"/>
      <c r="FV935" s="477"/>
      <c r="FW935" s="477"/>
      <c r="FX935" s="477"/>
      <c r="FY935" s="477"/>
      <c r="FZ935" s="477"/>
      <c r="GA935" s="477"/>
      <c r="GB935" s="477"/>
      <c r="GC935" s="477"/>
      <c r="GD935" s="477"/>
      <c r="GE935" s="477"/>
      <c r="GF935" s="477"/>
      <c r="GG935" s="477"/>
      <c r="GH935" s="477"/>
      <c r="GI935" s="477"/>
      <c r="GJ935" s="477"/>
      <c r="GK935" s="477"/>
      <c r="GL935" s="477"/>
      <c r="GM935" s="477"/>
      <c r="GN935" s="477"/>
      <c r="GO935" s="477"/>
      <c r="GP935" s="477"/>
      <c r="GQ935" s="477"/>
      <c r="GR935" s="477"/>
      <c r="GS935" s="477"/>
      <c r="GT935" s="477"/>
      <c r="GU935" s="477"/>
      <c r="GV935" s="477"/>
      <c r="GW935" s="477"/>
      <c r="GX935" s="477"/>
      <c r="GY935" s="477"/>
      <c r="GZ935" s="477"/>
      <c r="HA935" s="477"/>
      <c r="HB935" s="477"/>
      <c r="HC935" s="477"/>
      <c r="HD935" s="477"/>
      <c r="HE935" s="477"/>
      <c r="HF935" s="477"/>
      <c r="HG935" s="477"/>
      <c r="HH935" s="477"/>
      <c r="HI935" s="477"/>
      <c r="HJ935" s="477"/>
      <c r="HK935" s="477"/>
      <c r="HL935" s="477"/>
      <c r="HM935" s="477"/>
      <c r="HN935" s="477"/>
      <c r="HO935" s="477"/>
      <c r="HP935" s="477"/>
      <c r="HQ935" s="477"/>
      <c r="HR935" s="477"/>
      <c r="HS935" s="477"/>
      <c r="HT935" s="477"/>
      <c r="HU935" s="477"/>
      <c r="HV935" s="477"/>
      <c r="HW935" s="477"/>
      <c r="HX935" s="477"/>
      <c r="HY935" s="477"/>
      <c r="HZ935" s="477"/>
      <c r="IA935" s="477"/>
      <c r="IB935" s="477"/>
      <c r="IC935" s="477"/>
      <c r="ID935" s="477"/>
      <c r="IE935" s="477"/>
      <c r="IF935" s="477"/>
      <c r="IG935" s="477"/>
      <c r="IH935" s="477"/>
      <c r="II935" s="477"/>
      <c r="IJ935" s="477"/>
      <c r="IK935" s="477"/>
      <c r="IL935" s="477"/>
      <c r="IM935" s="477"/>
      <c r="IN935" s="477"/>
      <c r="IO935" s="477"/>
      <c r="IP935" s="477"/>
      <c r="IQ935" s="477"/>
      <c r="IR935" s="477"/>
      <c r="IS935" s="477"/>
      <c r="IT935" s="477"/>
      <c r="IU935" s="477"/>
      <c r="IV935" s="477"/>
      <c r="IW935" s="477"/>
      <c r="IX935" s="477"/>
      <c r="IY935" s="477"/>
      <c r="IZ935" s="477"/>
      <c r="JA935" s="477"/>
      <c r="JB935" s="477"/>
      <c r="JC935" s="477"/>
      <c r="JD935" s="477"/>
      <c r="JE935" s="477"/>
      <c r="JF935" s="477"/>
      <c r="JG935" s="477"/>
      <c r="JH935" s="477"/>
      <c r="JI935" s="477"/>
      <c r="JJ935" s="477"/>
      <c r="JK935" s="477"/>
      <c r="JL935" s="477"/>
      <c r="JM935" s="477"/>
      <c r="JN935" s="477"/>
      <c r="JO935" s="477"/>
      <c r="JP935" s="477"/>
      <c r="JQ935" s="477"/>
      <c r="JR935" s="477"/>
      <c r="JS935" s="477"/>
      <c r="JT935" s="477"/>
      <c r="JU935" s="477"/>
      <c r="JV935" s="477"/>
      <c r="JW935" s="477"/>
      <c r="JX935" s="477"/>
      <c r="JY935" s="477"/>
      <c r="JZ935" s="477"/>
      <c r="KA935" s="477"/>
      <c r="KB935" s="477"/>
      <c r="KC935" s="477"/>
      <c r="KD935" s="477"/>
      <c r="KE935" s="477"/>
      <c r="KF935" s="477"/>
      <c r="KG935" s="477"/>
      <c r="KH935" s="477"/>
      <c r="KI935" s="477"/>
      <c r="KJ935" s="477"/>
      <c r="KK935" s="477"/>
      <c r="KL935" s="477"/>
      <c r="KM935" s="477"/>
      <c r="KN935" s="477"/>
      <c r="KO935" s="477"/>
      <c r="KP935" s="477"/>
      <c r="KQ935" s="477"/>
      <c r="KR935" s="477"/>
      <c r="KS935" s="477"/>
      <c r="KT935" s="477"/>
      <c r="KU935" s="477"/>
      <c r="KV935" s="477"/>
      <c r="KW935" s="477"/>
      <c r="KX935" s="477"/>
      <c r="KY935" s="477"/>
      <c r="KZ935" s="477"/>
      <c r="LA935" s="477"/>
      <c r="LB935" s="477"/>
      <c r="LC935" s="477"/>
      <c r="LD935" s="477"/>
      <c r="LE935" s="477"/>
      <c r="LF935" s="477"/>
      <c r="LG935" s="477"/>
      <c r="LH935" s="477"/>
      <c r="LI935" s="477"/>
      <c r="LJ935" s="477"/>
      <c r="LK935" s="477"/>
      <c r="LL935" s="477"/>
      <c r="LM935" s="477"/>
      <c r="LN935" s="477"/>
      <c r="LO935" s="477"/>
      <c r="LP935" s="477"/>
      <c r="LQ935" s="477"/>
      <c r="LR935" s="477"/>
      <c r="LS935" s="477"/>
      <c r="LT935" s="477"/>
      <c r="LU935" s="477"/>
      <c r="LV935" s="477"/>
      <c r="LW935" s="477"/>
      <c r="LX935" s="477"/>
      <c r="LY935" s="477"/>
      <c r="LZ935" s="477"/>
      <c r="MA935" s="477"/>
      <c r="MB935" s="477"/>
      <c r="MC935" s="477"/>
      <c r="MD935" s="477"/>
      <c r="ME935" s="477"/>
      <c r="MF935" s="477"/>
      <c r="MG935" s="477"/>
      <c r="MH935" s="477"/>
      <c r="MI935" s="477"/>
      <c r="MJ935" s="477"/>
      <c r="MK935" s="477"/>
      <c r="ML935" s="477"/>
      <c r="MM935" s="477"/>
      <c r="MN935" s="477"/>
      <c r="MO935" s="477"/>
      <c r="MP935" s="477"/>
      <c r="MQ935" s="477"/>
      <c r="MR935" s="477"/>
      <c r="MS935" s="477"/>
      <c r="MT935" s="477"/>
      <c r="MU935" s="477"/>
      <c r="MV935" s="477"/>
      <c r="MW935" s="477"/>
      <c r="MX935" s="477"/>
      <c r="MY935" s="477"/>
      <c r="MZ935" s="477"/>
      <c r="NA935" s="477"/>
      <c r="NB935" s="477"/>
      <c r="NC935" s="477"/>
      <c r="ND935" s="477"/>
      <c r="NE935" s="477"/>
      <c r="NF935" s="477"/>
      <c r="NG935" s="477"/>
      <c r="NH935" s="477"/>
      <c r="NI935" s="477"/>
      <c r="NJ935" s="477"/>
      <c r="NK935" s="477"/>
      <c r="NL935" s="477"/>
      <c r="NM935" s="477"/>
      <c r="NN935" s="477"/>
      <c r="NO935" s="477"/>
      <c r="NP935" s="477"/>
      <c r="NQ935" s="477"/>
      <c r="NR935" s="477"/>
      <c r="NS935" s="477"/>
      <c r="NT935" s="477"/>
      <c r="NU935" s="477"/>
      <c r="NV935" s="477"/>
      <c r="NW935" s="477"/>
      <c r="NX935" s="477"/>
      <c r="NY935" s="477"/>
      <c r="NZ935" s="477"/>
      <c r="OA935" s="477"/>
      <c r="OB935" s="477"/>
      <c r="OC935" s="477"/>
      <c r="OD935" s="477"/>
      <c r="OE935" s="477"/>
      <c r="OF935" s="477"/>
      <c r="OG935" s="477"/>
      <c r="OH935" s="477"/>
      <c r="OI935" s="477"/>
      <c r="OJ935" s="477"/>
      <c r="OK935" s="477"/>
      <c r="OL935" s="477"/>
      <c r="OM935" s="477"/>
      <c r="ON935" s="477"/>
      <c r="OO935" s="477"/>
      <c r="OP935" s="477"/>
      <c r="OQ935" s="477"/>
      <c r="OR935" s="477"/>
      <c r="OS935" s="477"/>
      <c r="OT935" s="477"/>
      <c r="OU935" s="477"/>
      <c r="OV935" s="477"/>
      <c r="OW935" s="477"/>
      <c r="OX935" s="477"/>
      <c r="OY935" s="477"/>
      <c r="OZ935" s="477"/>
      <c r="PA935" s="477"/>
      <c r="PB935" s="477"/>
      <c r="PC935" s="477"/>
      <c r="PD935" s="477"/>
      <c r="PE935" s="477"/>
      <c r="PF935" s="477"/>
      <c r="PG935" s="477"/>
      <c r="PH935" s="477"/>
      <c r="PI935" s="477"/>
      <c r="PJ935" s="477"/>
      <c r="PK935" s="477"/>
      <c r="PL935" s="477"/>
      <c r="PM935" s="477"/>
      <c r="PN935" s="477"/>
      <c r="PO935" s="477"/>
      <c r="PP935" s="477"/>
      <c r="PQ935" s="477"/>
      <c r="PR935" s="477"/>
      <c r="PS935" s="477"/>
      <c r="PT935" s="477"/>
      <c r="PU935" s="477"/>
      <c r="PV935" s="477"/>
      <c r="PW935" s="477"/>
      <c r="PX935" s="477"/>
      <c r="PY935" s="477"/>
      <c r="PZ935" s="477"/>
      <c r="QA935" s="477"/>
      <c r="QB935" s="477"/>
      <c r="QC935" s="477"/>
      <c r="QD935" s="477"/>
      <c r="QE935" s="477"/>
      <c r="QF935" s="477"/>
      <c r="QG935" s="477"/>
      <c r="QH935" s="477"/>
      <c r="QI935" s="477"/>
      <c r="QJ935" s="477"/>
      <c r="QK935" s="477"/>
      <c r="QL935" s="477"/>
      <c r="QM935" s="477"/>
      <c r="QN935" s="477"/>
      <c r="QO935" s="477"/>
      <c r="QP935" s="477"/>
      <c r="QQ935" s="477"/>
      <c r="QR935" s="477"/>
      <c r="QS935" s="477"/>
      <c r="QT935" s="477"/>
      <c r="QU935" s="477"/>
      <c r="QV935" s="477"/>
      <c r="QW935" s="477"/>
      <c r="QX935" s="477"/>
      <c r="QY935" s="477"/>
      <c r="QZ935" s="477"/>
      <c r="RA935" s="477"/>
      <c r="RB935" s="477"/>
      <c r="RC935" s="477"/>
      <c r="RD935" s="477"/>
      <c r="RE935" s="477"/>
      <c r="RF935" s="477"/>
      <c r="RG935" s="477"/>
      <c r="RH935" s="477"/>
      <c r="RI935" s="477"/>
      <c r="RJ935" s="477"/>
      <c r="RK935" s="477"/>
      <c r="RL935" s="477"/>
      <c r="RM935" s="477"/>
      <c r="RN935" s="477"/>
      <c r="RO935" s="477"/>
      <c r="RP935" s="477"/>
      <c r="RQ935" s="477"/>
      <c r="RR935" s="477"/>
      <c r="RS935" s="477"/>
      <c r="RT935" s="477"/>
      <c r="RU935" s="477"/>
      <c r="RV935" s="477"/>
      <c r="RW935" s="477"/>
      <c r="RX935" s="477"/>
      <c r="RY935" s="477"/>
      <c r="RZ935" s="477"/>
      <c r="SA935" s="477"/>
      <c r="SB935" s="477"/>
      <c r="SC935" s="477"/>
      <c r="SD935" s="477"/>
      <c r="SE935" s="477"/>
      <c r="SF935" s="477"/>
      <c r="SG935" s="477"/>
      <c r="SH935" s="477"/>
      <c r="SI935" s="477"/>
      <c r="SJ935" s="477"/>
      <c r="SK935" s="477"/>
      <c r="SL935" s="477"/>
      <c r="SM935" s="477"/>
      <c r="SN935" s="477"/>
      <c r="SO935" s="477"/>
      <c r="SP935" s="477"/>
      <c r="SQ935" s="477"/>
      <c r="SR935" s="477"/>
      <c r="SS935" s="477"/>
      <c r="ST935" s="477"/>
      <c r="SU935" s="477"/>
      <c r="SV935" s="477"/>
      <c r="SW935" s="477"/>
      <c r="SX935" s="477"/>
      <c r="SY935" s="477"/>
      <c r="SZ935" s="477"/>
      <c r="TA935" s="477"/>
      <c r="TB935" s="477"/>
      <c r="TC935" s="477"/>
      <c r="TD935" s="477"/>
      <c r="TE935" s="477"/>
      <c r="TF935" s="477"/>
      <c r="TG935" s="477"/>
      <c r="TH935" s="477"/>
      <c r="TI935" s="477"/>
      <c r="TJ935" s="477"/>
      <c r="TK935" s="477"/>
      <c r="TL935" s="477"/>
      <c r="TM935" s="477"/>
      <c r="TN935" s="477"/>
      <c r="TO935" s="477"/>
      <c r="TP935" s="477"/>
      <c r="TQ935" s="477"/>
      <c r="TR935" s="477"/>
      <c r="TS935" s="477"/>
      <c r="TT935" s="477"/>
      <c r="TU935" s="477"/>
      <c r="TV935" s="477"/>
      <c r="TW935" s="477"/>
      <c r="TX935" s="477"/>
      <c r="TY935" s="477"/>
      <c r="TZ935" s="477"/>
      <c r="UA935" s="477"/>
      <c r="UB935" s="477"/>
      <c r="UC935" s="477"/>
      <c r="UD935" s="477"/>
      <c r="UE935" s="477"/>
      <c r="UF935" s="477"/>
      <c r="UG935" s="477"/>
      <c r="UH935" s="477"/>
      <c r="UI935" s="477"/>
      <c r="UJ935" s="477"/>
      <c r="UK935" s="477"/>
      <c r="UL935" s="477"/>
      <c r="UM935" s="477"/>
      <c r="UN935" s="477"/>
      <c r="UO935" s="477"/>
      <c r="UP935" s="477"/>
      <c r="UQ935" s="477"/>
      <c r="UR935" s="477"/>
      <c r="US935" s="477"/>
      <c r="UT935" s="477"/>
      <c r="UU935" s="477"/>
      <c r="UV935" s="477"/>
      <c r="UW935" s="477"/>
      <c r="UX935" s="477"/>
      <c r="UY935" s="477"/>
      <c r="UZ935" s="477"/>
      <c r="VA935" s="477"/>
      <c r="VB935" s="477"/>
      <c r="VC935" s="477"/>
      <c r="VD935" s="477"/>
      <c r="VE935" s="477"/>
      <c r="VF935" s="477"/>
      <c r="VG935" s="477"/>
      <c r="VH935" s="477"/>
      <c r="VI935" s="477"/>
      <c r="VJ935" s="477"/>
      <c r="VK935" s="477"/>
      <c r="VL935" s="477"/>
      <c r="VM935" s="477"/>
      <c r="VN935" s="477"/>
      <c r="VO935" s="477"/>
      <c r="VP935" s="477"/>
      <c r="VQ935" s="477"/>
      <c r="VR935" s="477"/>
      <c r="VS935" s="477"/>
      <c r="VT935" s="477"/>
      <c r="VU935" s="477"/>
      <c r="VV935" s="477"/>
      <c r="VW935" s="477"/>
      <c r="VX935" s="477"/>
      <c r="VY935" s="477"/>
      <c r="VZ935" s="477"/>
      <c r="WA935" s="477"/>
      <c r="WB935" s="477"/>
      <c r="WC935" s="477"/>
      <c r="WD935" s="477"/>
      <c r="WE935" s="477"/>
      <c r="WF935" s="477"/>
      <c r="WG935" s="477"/>
      <c r="WH935" s="477"/>
      <c r="WI935" s="477"/>
      <c r="WJ935" s="477"/>
      <c r="WK935" s="477"/>
      <c r="WL935" s="477"/>
      <c r="WM935" s="477"/>
      <c r="WN935" s="477"/>
      <c r="WO935" s="477"/>
      <c r="WP935" s="477"/>
      <c r="WQ935" s="477"/>
      <c r="WR935" s="477"/>
      <c r="WS935" s="477"/>
      <c r="WT935" s="477"/>
      <c r="WU935" s="477"/>
      <c r="WV935" s="477"/>
      <c r="WW935" s="477"/>
      <c r="WX935" s="477"/>
      <c r="WY935" s="477"/>
      <c r="WZ935" s="477"/>
      <c r="XA935" s="477"/>
      <c r="XB935" s="477"/>
      <c r="XC935" s="477"/>
      <c r="XD935" s="477"/>
      <c r="XE935" s="477"/>
      <c r="XF935" s="477"/>
      <c r="XG935" s="477"/>
      <c r="XH935" s="477"/>
      <c r="XI935" s="477"/>
      <c r="XJ935" s="477"/>
      <c r="XK935" s="477"/>
      <c r="XL935" s="477"/>
      <c r="XM935" s="477"/>
      <c r="XN935" s="477"/>
      <c r="XO935" s="477"/>
      <c r="XP935" s="477"/>
      <c r="XQ935" s="477"/>
      <c r="XR935" s="477"/>
      <c r="XS935" s="477"/>
      <c r="XT935" s="477"/>
      <c r="XU935" s="477"/>
      <c r="XV935" s="477"/>
      <c r="XW935" s="477"/>
      <c r="XX935" s="477"/>
      <c r="XY935" s="477"/>
      <c r="XZ935" s="477"/>
      <c r="YA935" s="477"/>
      <c r="YB935" s="477"/>
      <c r="YC935" s="477"/>
      <c r="YD935" s="477"/>
      <c r="YE935" s="477"/>
      <c r="YF935" s="477"/>
      <c r="YG935" s="477"/>
      <c r="YH935" s="477"/>
      <c r="YI935" s="477"/>
      <c r="YJ935" s="477"/>
      <c r="YK935" s="477"/>
      <c r="YL935" s="477"/>
      <c r="YM935" s="477"/>
      <c r="YN935" s="477"/>
      <c r="YO935" s="477"/>
      <c r="YP935" s="477"/>
      <c r="YQ935" s="477"/>
      <c r="YR935" s="477"/>
      <c r="YS935" s="477"/>
      <c r="YT935" s="477"/>
      <c r="YU935" s="477"/>
      <c r="YV935" s="477"/>
      <c r="YW935" s="477"/>
      <c r="YX935" s="477"/>
      <c r="YY935" s="477"/>
      <c r="YZ935" s="477"/>
      <c r="ZA935" s="477"/>
      <c r="ZB935" s="477"/>
      <c r="ZC935" s="477"/>
      <c r="ZD935" s="477"/>
      <c r="ZE935" s="477"/>
      <c r="ZF935" s="477"/>
      <c r="ZG935" s="477"/>
      <c r="ZH935" s="477"/>
      <c r="ZI935" s="477"/>
      <c r="ZJ935" s="477"/>
      <c r="ZK935" s="477"/>
      <c r="ZL935" s="477"/>
      <c r="ZM935" s="477"/>
      <c r="ZN935" s="477"/>
      <c r="ZO935" s="477"/>
      <c r="ZP935" s="477"/>
      <c r="ZQ935" s="477"/>
      <c r="ZR935" s="477"/>
      <c r="ZS935" s="477"/>
      <c r="ZT935" s="477"/>
      <c r="ZU935" s="477"/>
      <c r="ZV935" s="477"/>
      <c r="ZW935" s="477"/>
      <c r="ZX935" s="477"/>
      <c r="ZY935" s="477"/>
      <c r="ZZ935" s="477"/>
      <c r="AAA935" s="477"/>
      <c r="AAB935" s="477"/>
      <c r="AAC935" s="477"/>
      <c r="AAD935" s="477"/>
      <c r="AAE935" s="477"/>
      <c r="AAF935" s="477"/>
      <c r="AAG935" s="477"/>
      <c r="AAH935" s="477"/>
      <c r="AAI935" s="477"/>
      <c r="AAJ935" s="477"/>
      <c r="AAK935" s="477"/>
      <c r="AAL935" s="477"/>
      <c r="AAM935" s="477"/>
      <c r="AAN935" s="477"/>
      <c r="AAO935" s="477"/>
      <c r="AAP935" s="477"/>
      <c r="AAQ935" s="477"/>
      <c r="AAR935" s="477"/>
      <c r="AAS935" s="477"/>
      <c r="AAT935" s="477"/>
      <c r="AAU935" s="477"/>
      <c r="AAV935" s="477"/>
      <c r="AAW935" s="477"/>
      <c r="AAX935" s="477"/>
      <c r="AAY935" s="477"/>
      <c r="AAZ935" s="477"/>
      <c r="ABA935" s="477"/>
      <c r="ABB935" s="477"/>
      <c r="ABC935" s="477"/>
      <c r="ABD935" s="477"/>
      <c r="ABE935" s="477"/>
      <c r="ABF935" s="477"/>
      <c r="ABG935" s="477"/>
      <c r="ABH935" s="477"/>
      <c r="ABI935" s="477"/>
      <c r="ABJ935" s="477"/>
      <c r="ABK935" s="477"/>
      <c r="ABL935" s="477"/>
      <c r="ABM935" s="477"/>
      <c r="ABN935" s="477"/>
      <c r="ABO935" s="477"/>
      <c r="ABP935" s="477"/>
      <c r="ABQ935" s="477"/>
      <c r="ABR935" s="477"/>
      <c r="ABS935" s="477"/>
      <c r="ABT935" s="477"/>
      <c r="ABU935" s="477"/>
      <c r="ABV935" s="477"/>
      <c r="ABW935" s="477"/>
      <c r="ABX935" s="477"/>
      <c r="ABY935" s="477"/>
      <c r="ABZ935" s="477"/>
      <c r="ACA935" s="477"/>
      <c r="ACB935" s="477"/>
      <c r="ACC935" s="477"/>
      <c r="ACD935" s="477"/>
      <c r="ACE935" s="477"/>
      <c r="ACF935" s="477"/>
      <c r="ACG935" s="477"/>
      <c r="ACH935" s="477"/>
      <c r="ACI935" s="477"/>
      <c r="ACJ935" s="477"/>
      <c r="ACK935" s="477"/>
      <c r="ACL935" s="477"/>
      <c r="ACM935" s="477"/>
      <c r="ACN935" s="477"/>
      <c r="ACO935" s="477"/>
      <c r="ACP935" s="477"/>
      <c r="ACQ935" s="477"/>
      <c r="ACR935" s="477"/>
      <c r="ACS935" s="477"/>
      <c r="ACT935" s="477"/>
      <c r="ACU935" s="477"/>
      <c r="ACV935" s="477"/>
      <c r="ACW935" s="477"/>
      <c r="ACX935" s="477"/>
      <c r="ACY935" s="477"/>
      <c r="ACZ935" s="477"/>
      <c r="ADA935" s="477"/>
      <c r="ADB935" s="477"/>
      <c r="ADC935" s="477"/>
      <c r="ADD935" s="477"/>
      <c r="ADE935" s="477"/>
      <c r="ADF935" s="477"/>
      <c r="ADG935" s="477"/>
      <c r="ADH935" s="477"/>
      <c r="ADI935" s="477"/>
      <c r="ADJ935" s="477"/>
      <c r="ADK935" s="477"/>
      <c r="ADL935" s="477"/>
      <c r="ADM935" s="477"/>
      <c r="ADN935" s="477"/>
      <c r="ADO935" s="477"/>
      <c r="ADP935" s="477"/>
      <c r="ADQ935" s="477"/>
      <c r="ADR935" s="477"/>
      <c r="ADS935" s="477"/>
      <c r="ADT935" s="477"/>
      <c r="ADU935" s="477"/>
      <c r="ADV935" s="477"/>
      <c r="ADW935" s="477"/>
      <c r="ADX935" s="477"/>
      <c r="ADY935" s="477"/>
      <c r="ADZ935" s="477"/>
      <c r="AEA935" s="477"/>
      <c r="AEB935" s="477"/>
      <c r="AEC935" s="477"/>
      <c r="AED935" s="477"/>
      <c r="AEE935" s="477"/>
      <c r="AEF935" s="477"/>
      <c r="AEG935" s="477"/>
      <c r="AEH935" s="477"/>
      <c r="AEI935" s="477"/>
      <c r="AEJ935" s="477"/>
      <c r="AEK935" s="477"/>
      <c r="AEL935" s="477"/>
      <c r="AEM935" s="477"/>
      <c r="AEN935" s="477"/>
      <c r="AEO935" s="477"/>
      <c r="AEP935" s="477"/>
      <c r="AEQ935" s="477"/>
      <c r="AER935" s="477"/>
      <c r="AES935" s="477"/>
      <c r="AET935" s="477"/>
      <c r="AEU935" s="477"/>
      <c r="AEV935" s="477"/>
      <c r="AEW935" s="477"/>
      <c r="AEX935" s="477"/>
      <c r="AEY935" s="477"/>
      <c r="AEZ935" s="477"/>
      <c r="AFA935" s="477"/>
      <c r="AFB935" s="477"/>
      <c r="AFC935" s="477"/>
      <c r="AFD935" s="477"/>
      <c r="AFE935" s="477"/>
      <c r="AFF935" s="477"/>
      <c r="AFG935" s="477"/>
      <c r="AFH935" s="477"/>
      <c r="AFI935" s="477"/>
      <c r="AFJ935" s="477"/>
      <c r="AFK935" s="477"/>
      <c r="AFL935" s="477"/>
      <c r="AFM935" s="477"/>
      <c r="AFN935" s="477"/>
      <c r="AFO935" s="477"/>
      <c r="AFP935" s="477"/>
      <c r="AFQ935" s="477"/>
      <c r="AFR935" s="477"/>
      <c r="AFS935" s="477"/>
      <c r="AFT935" s="477"/>
      <c r="AFU935" s="477"/>
      <c r="AFV935" s="477"/>
      <c r="AFW935" s="477"/>
      <c r="AFX935" s="477"/>
      <c r="AFY935" s="477"/>
      <c r="AFZ935" s="477"/>
      <c r="AGA935" s="477"/>
      <c r="AGB935" s="477"/>
      <c r="AGC935" s="477"/>
      <c r="AGD935" s="477"/>
      <c r="AGE935" s="477"/>
      <c r="AGF935" s="477"/>
      <c r="AGG935" s="477"/>
      <c r="AGH935" s="477"/>
      <c r="AGI935" s="477"/>
      <c r="AGJ935" s="477"/>
      <c r="AGK935" s="477"/>
      <c r="AGL935" s="477"/>
      <c r="AGM935" s="477"/>
      <c r="AGN935" s="477"/>
      <c r="AGO935" s="477"/>
      <c r="AGP935" s="477"/>
      <c r="AGQ935" s="477"/>
      <c r="AGR935" s="477"/>
      <c r="AGS935" s="477"/>
      <c r="AGT935" s="477"/>
      <c r="AGU935" s="477"/>
      <c r="AGV935" s="477"/>
      <c r="AGW935" s="477"/>
      <c r="AGX935" s="477"/>
      <c r="AGY935" s="477"/>
      <c r="AGZ935" s="477"/>
      <c r="AHA935" s="477"/>
      <c r="AHB935" s="477"/>
      <c r="AHC935" s="477"/>
      <c r="AHD935" s="477"/>
      <c r="AHE935" s="477"/>
      <c r="AHF935" s="477"/>
      <c r="AHG935" s="477"/>
      <c r="AHH935" s="477"/>
      <c r="AHI935" s="477"/>
      <c r="AHJ935" s="477"/>
      <c r="AHK935" s="477"/>
      <c r="AHL935" s="477"/>
      <c r="AHM935" s="477"/>
      <c r="AHN935" s="477"/>
      <c r="AHO935" s="477"/>
      <c r="AHP935" s="477"/>
      <c r="AHQ935" s="477"/>
      <c r="AHR935" s="477"/>
      <c r="AHS935" s="477"/>
      <c r="AHT935" s="477"/>
      <c r="AHU935" s="477"/>
      <c r="AHV935" s="477"/>
      <c r="AHW935" s="477"/>
      <c r="AHX935" s="477"/>
      <c r="AHY935" s="477"/>
      <c r="AHZ935" s="477"/>
      <c r="AIA935" s="477"/>
      <c r="AIB935" s="477"/>
      <c r="AIC935" s="477"/>
      <c r="AID935" s="477"/>
      <c r="AIE935" s="477"/>
      <c r="AIF935" s="477"/>
      <c r="AIG935" s="477"/>
      <c r="AIH935" s="477"/>
      <c r="AII935" s="477"/>
      <c r="AIJ935" s="477"/>
      <c r="AIK935" s="477"/>
      <c r="AIL935" s="477"/>
      <c r="AIM935" s="477"/>
      <c r="AIN935" s="477"/>
      <c r="AIO935" s="477"/>
      <c r="AIP935" s="477"/>
      <c r="AIQ935" s="477"/>
      <c r="AIR935" s="477"/>
      <c r="AIS935" s="477"/>
      <c r="AIT935" s="477"/>
      <c r="AIU935" s="477"/>
      <c r="AIV935" s="477"/>
      <c r="AIW935" s="477"/>
      <c r="AIX935" s="477"/>
      <c r="AIY935" s="477"/>
      <c r="AIZ935" s="477"/>
      <c r="AJA935" s="477"/>
      <c r="AJB935" s="477"/>
      <c r="AJC935" s="477"/>
      <c r="AJD935" s="477"/>
      <c r="AJE935" s="477"/>
      <c r="AJF935" s="477"/>
      <c r="AJG935" s="477"/>
      <c r="AJH935" s="477"/>
      <c r="AJI935" s="477"/>
      <c r="AJJ935" s="477"/>
      <c r="AJK935" s="477"/>
      <c r="AJL935" s="477"/>
      <c r="AJM935" s="477"/>
      <c r="AJN935" s="477"/>
      <c r="AJO935" s="477"/>
      <c r="AJP935" s="477"/>
      <c r="AJQ935" s="477"/>
      <c r="AJR935" s="477"/>
      <c r="AJS935" s="477"/>
      <c r="AJT935" s="477"/>
      <c r="AJU935" s="477"/>
      <c r="AJV935" s="477"/>
      <c r="AJW935" s="477"/>
      <c r="AJX935" s="477"/>
      <c r="AJY935" s="477"/>
      <c r="AJZ935" s="477"/>
      <c r="AKA935" s="477"/>
      <c r="AKB935" s="477"/>
      <c r="AKC935" s="477"/>
      <c r="AKD935" s="477"/>
      <c r="AKE935" s="477"/>
      <c r="AKF935" s="477"/>
      <c r="AKG935" s="477"/>
      <c r="AKH935" s="477"/>
      <c r="AKI935" s="477"/>
      <c r="AKJ935" s="477"/>
      <c r="AKK935" s="477"/>
      <c r="AKL935" s="477"/>
      <c r="AKM935" s="477"/>
      <c r="AKN935" s="477"/>
      <c r="AKO935" s="477"/>
      <c r="AKP935" s="477"/>
      <c r="AKQ935" s="477"/>
      <c r="AKR935" s="477"/>
      <c r="AKS935" s="477"/>
      <c r="AKT935" s="477"/>
      <c r="AKU935" s="477"/>
      <c r="AKV935" s="477"/>
      <c r="AKW935" s="477"/>
      <c r="AKX935" s="477"/>
      <c r="AKY935" s="477"/>
      <c r="AKZ935" s="477"/>
      <c r="ALA935" s="477"/>
      <c r="ALB935" s="477"/>
      <c r="ALC935" s="477"/>
      <c r="ALD935" s="477"/>
      <c r="ALE935" s="477"/>
      <c r="ALF935" s="477"/>
      <c r="ALG935" s="477"/>
      <c r="ALH935" s="477"/>
      <c r="ALI935" s="477"/>
      <c r="ALJ935" s="477"/>
      <c r="ALK935" s="477"/>
      <c r="ALL935" s="477"/>
      <c r="ALM935" s="477"/>
      <c r="ALN935" s="477"/>
      <c r="ALO935" s="477"/>
      <c r="ALP935" s="477"/>
      <c r="ALQ935" s="477"/>
      <c r="ALR935" s="477"/>
      <c r="ALS935" s="477"/>
      <c r="ALT935" s="477"/>
      <c r="ALU935" s="477"/>
      <c r="ALV935" s="477"/>
      <c r="ALW935" s="477"/>
      <c r="ALX935" s="477"/>
      <c r="ALY935" s="477"/>
      <c r="ALZ935" s="477"/>
      <c r="AMA935" s="477"/>
      <c r="AMB935" s="477"/>
      <c r="AMC935" s="477"/>
      <c r="AMD935" s="477"/>
      <c r="AME935" s="477"/>
      <c r="AMF935" s="477"/>
      <c r="AMG935" s="477"/>
      <c r="AMH935" s="477"/>
      <c r="AMI935" s="477"/>
      <c r="AMJ935" s="477"/>
      <c r="AMK935" s="477"/>
      <c r="AML935" s="477"/>
      <c r="AMM935" s="477"/>
      <c r="AMN935" s="477"/>
      <c r="AMO935" s="477"/>
      <c r="AMP935" s="477"/>
      <c r="AMQ935" s="477"/>
      <c r="AMR935" s="477"/>
      <c r="AMS935" s="477"/>
      <c r="AMT935" s="477"/>
      <c r="AMU935" s="477"/>
      <c r="AMV935" s="477"/>
      <c r="AMW935" s="477"/>
      <c r="AMX935" s="477"/>
      <c r="AMY935" s="477"/>
      <c r="AMZ935" s="477"/>
      <c r="ANA935" s="477"/>
      <c r="ANB935" s="477"/>
      <c r="ANC935" s="477"/>
      <c r="AND935" s="477"/>
      <c r="ANE935" s="477"/>
      <c r="ANF935" s="477"/>
      <c r="ANG935" s="477"/>
      <c r="ANH935" s="477"/>
      <c r="ANI935" s="477"/>
      <c r="ANJ935" s="477"/>
      <c r="ANK935" s="477"/>
      <c r="ANL935" s="477"/>
      <c r="ANM935" s="477"/>
      <c r="ANN935" s="477"/>
      <c r="ANO935" s="477"/>
      <c r="ANP935" s="477"/>
      <c r="ANQ935" s="477"/>
      <c r="ANR935" s="477"/>
      <c r="ANS935" s="477"/>
      <c r="ANT935" s="477"/>
      <c r="ANU935" s="477"/>
      <c r="ANV935" s="477"/>
      <c r="ANW935" s="477"/>
      <c r="ANX935" s="477"/>
      <c r="ANY935" s="477"/>
      <c r="ANZ935" s="477"/>
      <c r="AOA935" s="477"/>
      <c r="AOB935" s="477"/>
      <c r="AOC935" s="477"/>
      <c r="AOD935" s="477"/>
      <c r="AOE935" s="477"/>
      <c r="AOF935" s="477"/>
      <c r="AOG935" s="477"/>
      <c r="AOH935" s="477"/>
      <c r="AOI935" s="477"/>
      <c r="AOJ935" s="477"/>
      <c r="AOK935" s="477"/>
      <c r="AOL935" s="477"/>
      <c r="AOM935" s="477"/>
      <c r="AON935" s="477"/>
      <c r="AOO935" s="477"/>
      <c r="AOP935" s="477"/>
      <c r="AOQ935" s="477"/>
      <c r="AOR935" s="477"/>
      <c r="AOS935" s="477"/>
      <c r="AOT935" s="477"/>
      <c r="AOU935" s="477"/>
      <c r="AOV935" s="477"/>
      <c r="AOW935" s="477"/>
      <c r="AOX935" s="477"/>
      <c r="AOY935" s="477"/>
      <c r="AOZ935" s="477"/>
      <c r="APA935" s="477"/>
      <c r="APB935" s="477"/>
      <c r="APC935" s="477"/>
      <c r="APD935" s="477"/>
      <c r="APE935" s="477"/>
      <c r="APF935" s="477"/>
      <c r="APG935" s="477"/>
      <c r="APH935" s="477"/>
      <c r="API935" s="477"/>
      <c r="APJ935" s="477"/>
      <c r="APK935" s="477"/>
      <c r="APL935" s="477"/>
      <c r="APM935" s="477"/>
      <c r="APN935" s="477"/>
      <c r="APO935" s="477"/>
      <c r="APP935" s="477"/>
      <c r="APQ935" s="477"/>
      <c r="APR935" s="477"/>
      <c r="APS935" s="477"/>
      <c r="APT935" s="477"/>
      <c r="APU935" s="477"/>
      <c r="APV935" s="477"/>
      <c r="APW935" s="477"/>
      <c r="APX935" s="477"/>
      <c r="APY935" s="477"/>
      <c r="APZ935" s="477"/>
      <c r="AQA935" s="477"/>
      <c r="AQB935" s="477"/>
      <c r="AQC935" s="477"/>
      <c r="AQD935" s="477"/>
      <c r="AQE935" s="477"/>
      <c r="AQF935" s="477"/>
      <c r="AQG935" s="477"/>
      <c r="AQH935" s="477"/>
      <c r="AQI935" s="477"/>
      <c r="AQJ935" s="477"/>
      <c r="AQK935" s="477"/>
      <c r="AQL935" s="477"/>
      <c r="AQM935" s="477"/>
      <c r="AQN935" s="477"/>
      <c r="AQO935" s="477"/>
      <c r="AQP935" s="477"/>
      <c r="AQQ935" s="477"/>
      <c r="AQR935" s="477"/>
      <c r="AQS935" s="477"/>
      <c r="AQT935" s="477"/>
      <c r="AQU935" s="477"/>
      <c r="AQV935" s="477"/>
      <c r="AQW935" s="477"/>
      <c r="AQX935" s="477"/>
      <c r="AQY935" s="477"/>
      <c r="AQZ935" s="477"/>
      <c r="ARA935" s="477"/>
      <c r="ARB935" s="477"/>
      <c r="ARC935" s="477"/>
      <c r="ARD935" s="477"/>
      <c r="ARE935" s="477"/>
      <c r="ARF935" s="477"/>
      <c r="ARG935" s="477"/>
      <c r="ARH935" s="477"/>
      <c r="ARI935" s="477"/>
      <c r="ARJ935" s="477"/>
      <c r="ARK935" s="477"/>
      <c r="ARL935" s="477"/>
      <c r="ARM935" s="477"/>
      <c r="ARN935" s="477"/>
      <c r="ARO935" s="477"/>
      <c r="ARP935" s="477"/>
      <c r="ARQ935" s="477"/>
      <c r="ARR935" s="477"/>
      <c r="ARS935" s="477"/>
      <c r="ART935" s="477"/>
      <c r="ARU935" s="477"/>
      <c r="ARV935" s="477"/>
      <c r="ARW935" s="477"/>
      <c r="ARX935" s="477"/>
      <c r="ARY935" s="477"/>
      <c r="ARZ935" s="477"/>
      <c r="ASA935" s="477"/>
      <c r="ASB935" s="477"/>
      <c r="ASC935" s="477"/>
      <c r="ASD935" s="477"/>
      <c r="ASE935" s="477"/>
      <c r="ASF935" s="477"/>
      <c r="ASG935" s="477"/>
      <c r="ASH935" s="477"/>
      <c r="ASI935" s="477"/>
      <c r="ASJ935" s="477"/>
      <c r="ASK935" s="477"/>
      <c r="ASL935" s="477"/>
      <c r="ASM935" s="477"/>
      <c r="ASN935" s="477"/>
      <c r="ASO935" s="477"/>
      <c r="ASP935" s="477"/>
      <c r="ASQ935" s="477"/>
      <c r="ASR935" s="477"/>
      <c r="ASS935" s="477"/>
      <c r="AST935" s="477"/>
      <c r="ASU935" s="477"/>
      <c r="ASV935" s="477"/>
      <c r="ASW935" s="477"/>
      <c r="ASX935" s="477"/>
      <c r="ASY935" s="477"/>
      <c r="ASZ935" s="477"/>
      <c r="ATA935" s="477"/>
      <c r="ATB935" s="477"/>
      <c r="ATC935" s="477"/>
      <c r="ATD935" s="477"/>
      <c r="ATE935" s="477"/>
      <c r="ATF935" s="477"/>
      <c r="ATG935" s="477"/>
      <c r="ATH935" s="477"/>
      <c r="ATI935" s="477"/>
      <c r="ATJ935" s="477"/>
      <c r="ATK935" s="477"/>
      <c r="ATL935" s="477"/>
      <c r="ATM935" s="477"/>
      <c r="ATN935" s="477"/>
      <c r="ATO935" s="477"/>
      <c r="ATP935" s="477"/>
      <c r="ATQ935" s="477"/>
      <c r="ATR935" s="477"/>
      <c r="ATS935" s="477"/>
      <c r="ATT935" s="477"/>
      <c r="ATU935" s="477"/>
      <c r="ATV935" s="477"/>
      <c r="ATW935" s="477"/>
      <c r="ATX935" s="477"/>
      <c r="ATY935" s="477"/>
      <c r="ATZ935" s="477"/>
      <c r="AUA935" s="477"/>
      <c r="AUB935" s="477"/>
      <c r="AUC935" s="477"/>
      <c r="AUD935" s="477"/>
      <c r="AUE935" s="477"/>
      <c r="AUF935" s="477"/>
      <c r="AUG935" s="477"/>
      <c r="AUH935" s="477"/>
      <c r="AUI935" s="477"/>
      <c r="AUJ935" s="477"/>
      <c r="AUK935" s="477"/>
      <c r="AUL935" s="477"/>
      <c r="AUM935" s="477"/>
      <c r="AUN935" s="477"/>
      <c r="AUO935" s="477"/>
      <c r="AUP935" s="477"/>
      <c r="AUQ935" s="477"/>
      <c r="AUR935" s="477"/>
      <c r="AUS935" s="477"/>
      <c r="AUT935" s="477"/>
      <c r="AUU935" s="477"/>
      <c r="AUV935" s="477"/>
      <c r="AUW935" s="477"/>
      <c r="AUX935" s="477"/>
      <c r="AUY935" s="477"/>
      <c r="AUZ935" s="477"/>
      <c r="AVA935" s="477"/>
      <c r="AVB935" s="477"/>
      <c r="AVC935" s="477"/>
      <c r="AVD935" s="477"/>
      <c r="AVE935" s="477"/>
      <c r="AVF935" s="477"/>
      <c r="AVG935" s="477"/>
      <c r="AVH935" s="477"/>
      <c r="AVI935" s="477"/>
      <c r="AVJ935" s="477"/>
      <c r="AVK935" s="477"/>
      <c r="AVL935" s="477"/>
      <c r="AVM935" s="477"/>
      <c r="AVN935" s="477"/>
      <c r="AVO935" s="477"/>
      <c r="AVP935" s="477"/>
      <c r="AVQ935" s="477"/>
      <c r="AVR935" s="477"/>
      <c r="AVS935" s="477"/>
      <c r="AVT935" s="477"/>
      <c r="AVU935" s="477"/>
      <c r="AVV935" s="477"/>
      <c r="AVW935" s="477"/>
      <c r="AVX935" s="477"/>
      <c r="AVY935" s="477"/>
      <c r="AVZ935" s="477"/>
      <c r="AWA935" s="477"/>
      <c r="AWB935" s="477"/>
      <c r="AWC935" s="477"/>
      <c r="AWD935" s="477"/>
      <c r="AWE935" s="477"/>
      <c r="AWF935" s="477"/>
      <c r="AWG935" s="477"/>
      <c r="AWH935" s="477"/>
      <c r="AWI935" s="477"/>
      <c r="AWJ935" s="477"/>
      <c r="AWK935" s="477"/>
      <c r="AWL935" s="477"/>
      <c r="AWM935" s="477"/>
      <c r="AWN935" s="477"/>
      <c r="AWO935" s="477"/>
      <c r="AWP935" s="477"/>
      <c r="AWQ935" s="477"/>
      <c r="AWR935" s="477"/>
      <c r="AWS935" s="477"/>
      <c r="AWT935" s="477"/>
      <c r="AWU935" s="477"/>
      <c r="AWV935" s="477"/>
      <c r="AWW935" s="477"/>
      <c r="AWX935" s="477"/>
      <c r="AWY935" s="477"/>
      <c r="AWZ935" s="477"/>
      <c r="AXA935" s="477"/>
      <c r="AXB935" s="477"/>
      <c r="AXC935" s="477"/>
      <c r="AXD935" s="477"/>
      <c r="AXE935" s="477"/>
      <c r="AXF935" s="477"/>
      <c r="AXG935" s="477"/>
      <c r="AXH935" s="477"/>
      <c r="AXI935" s="477"/>
      <c r="AXJ935" s="477"/>
      <c r="AXK935" s="477"/>
      <c r="AXL935" s="477"/>
      <c r="AXM935" s="477"/>
      <c r="AXN935" s="477"/>
      <c r="AXO935" s="477"/>
      <c r="AXP935" s="477"/>
      <c r="AXQ935" s="477"/>
      <c r="AXR935" s="477"/>
      <c r="AXS935" s="477"/>
      <c r="AXT935" s="477"/>
      <c r="AXU935" s="477"/>
      <c r="AXV935" s="477"/>
      <c r="AXW935" s="477"/>
      <c r="AXX935" s="477"/>
      <c r="AXY935" s="477"/>
      <c r="AXZ935" s="477"/>
      <c r="AYA935" s="477"/>
      <c r="AYB935" s="477"/>
      <c r="AYC935" s="477"/>
      <c r="AYD935" s="477"/>
      <c r="AYE935" s="477"/>
      <c r="AYF935" s="477"/>
      <c r="AYG935" s="477"/>
      <c r="AYH935" s="477"/>
      <c r="AYI935" s="477"/>
      <c r="AYJ935" s="477"/>
      <c r="AYK935" s="477"/>
      <c r="AYL935" s="477"/>
      <c r="AYM935" s="477"/>
      <c r="AYN935" s="477"/>
      <c r="AYO935" s="477"/>
      <c r="AYP935" s="477"/>
      <c r="AYQ935" s="477"/>
      <c r="AYR935" s="477"/>
      <c r="AYS935" s="477"/>
      <c r="AYT935" s="477"/>
      <c r="AYU935" s="477"/>
      <c r="AYV935" s="477"/>
      <c r="AYW935" s="477"/>
      <c r="AYX935" s="477"/>
      <c r="AYY935" s="477"/>
      <c r="AYZ935" s="477"/>
      <c r="AZA935" s="477"/>
      <c r="AZB935" s="477"/>
      <c r="AZC935" s="477"/>
      <c r="AZD935" s="477"/>
      <c r="AZE935" s="477"/>
      <c r="AZF935" s="477"/>
      <c r="AZG935" s="477"/>
      <c r="AZH935" s="477"/>
      <c r="AZI935" s="477"/>
      <c r="AZJ935" s="477"/>
      <c r="AZK935" s="477"/>
      <c r="AZL935" s="477"/>
      <c r="AZM935" s="477"/>
      <c r="AZN935" s="477"/>
      <c r="AZO935" s="477"/>
      <c r="AZP935" s="477"/>
      <c r="AZQ935" s="477"/>
      <c r="AZR935" s="477"/>
      <c r="AZS935" s="477"/>
      <c r="AZT935" s="477"/>
      <c r="AZU935" s="477"/>
      <c r="AZV935" s="477"/>
      <c r="AZW935" s="477"/>
      <c r="AZX935" s="477"/>
      <c r="AZY935" s="477"/>
      <c r="AZZ935" s="477"/>
      <c r="BAA935" s="477"/>
      <c r="BAB935" s="477"/>
      <c r="BAC935" s="477"/>
      <c r="BAD935" s="477"/>
      <c r="BAE935" s="477"/>
      <c r="BAF935" s="477"/>
      <c r="BAG935" s="477"/>
      <c r="BAH935" s="477"/>
      <c r="BAI935" s="477"/>
      <c r="BAJ935" s="477"/>
      <c r="BAK935" s="477"/>
      <c r="BAL935" s="477"/>
      <c r="BAM935" s="477"/>
      <c r="BAN935" s="477"/>
      <c r="BAO935" s="477"/>
      <c r="BAP935" s="477"/>
      <c r="BAQ935" s="477"/>
      <c r="BAR935" s="477"/>
      <c r="BAS935" s="477"/>
      <c r="BAT935" s="477"/>
      <c r="BAU935" s="477"/>
      <c r="BAV935" s="477"/>
      <c r="BAW935" s="477"/>
      <c r="BAX935" s="477"/>
      <c r="BAY935" s="477"/>
      <c r="BAZ935" s="477"/>
      <c r="BBA935" s="477"/>
      <c r="BBB935" s="477"/>
      <c r="BBC935" s="477"/>
      <c r="BBD935" s="477"/>
      <c r="BBE935" s="477"/>
      <c r="BBF935" s="477"/>
      <c r="BBG935" s="477"/>
      <c r="BBH935" s="477"/>
      <c r="BBI935" s="477"/>
      <c r="BBJ935" s="477"/>
      <c r="BBK935" s="477"/>
      <c r="BBL935" s="477"/>
      <c r="BBM935" s="477"/>
      <c r="BBN935" s="477"/>
      <c r="BBO935" s="477"/>
      <c r="BBP935" s="477"/>
      <c r="BBQ935" s="477"/>
      <c r="BBR935" s="477"/>
      <c r="BBS935" s="477"/>
      <c r="BBT935" s="477"/>
      <c r="BBU935" s="477"/>
      <c r="BBV935" s="477"/>
      <c r="BBW935" s="477"/>
      <c r="BBX935" s="477"/>
      <c r="BBY935" s="477"/>
      <c r="BBZ935" s="477"/>
      <c r="BCA935" s="477"/>
      <c r="BCB935" s="477"/>
      <c r="BCC935" s="477"/>
      <c r="BCD935" s="477"/>
      <c r="BCE935" s="477"/>
      <c r="BCF935" s="477"/>
      <c r="BCG935" s="477"/>
      <c r="BCH935" s="477"/>
      <c r="BCI935" s="477"/>
      <c r="BCJ935" s="477"/>
      <c r="BCK935" s="477"/>
      <c r="BCL935" s="477"/>
      <c r="BCM935" s="477"/>
      <c r="BCN935" s="477"/>
      <c r="BCO935" s="477"/>
      <c r="BCP935" s="477"/>
      <c r="BCQ935" s="477"/>
      <c r="BCR935" s="477"/>
      <c r="BCS935" s="477"/>
      <c r="BCT935" s="477"/>
      <c r="BCU935" s="477"/>
      <c r="BCV935" s="477"/>
      <c r="BCW935" s="477"/>
      <c r="BCX935" s="477"/>
      <c r="BCY935" s="477"/>
      <c r="BCZ935" s="477"/>
      <c r="BDA935" s="477"/>
      <c r="BDB935" s="477"/>
      <c r="BDC935" s="477"/>
      <c r="BDD935" s="477"/>
      <c r="BDE935" s="477"/>
      <c r="BDF935" s="477"/>
      <c r="BDG935" s="477"/>
      <c r="BDH935" s="477"/>
      <c r="BDI935" s="477"/>
      <c r="BDJ935" s="477"/>
      <c r="BDK935" s="477"/>
      <c r="BDL935" s="477"/>
      <c r="BDM935" s="477"/>
      <c r="BDN935" s="477"/>
      <c r="BDO935" s="477"/>
      <c r="BDP935" s="477"/>
      <c r="BDQ935" s="477"/>
      <c r="BDR935" s="477"/>
      <c r="BDS935" s="477"/>
      <c r="BDT935" s="477"/>
      <c r="BDU935" s="477"/>
      <c r="BDV935" s="477"/>
      <c r="BDW935" s="477"/>
      <c r="BDX935" s="477"/>
      <c r="BDY935" s="477"/>
      <c r="BDZ935" s="477"/>
      <c r="BEA935" s="477"/>
      <c r="BEB935" s="477"/>
      <c r="BEC935" s="477"/>
      <c r="BED935" s="477"/>
      <c r="BEE935" s="477"/>
      <c r="BEF935" s="477"/>
      <c r="BEG935" s="477"/>
      <c r="BEH935" s="477"/>
      <c r="BEI935" s="477"/>
      <c r="BEJ935" s="477"/>
      <c r="BEK935" s="477"/>
      <c r="BEL935" s="477"/>
      <c r="BEM935" s="477"/>
      <c r="BEN935" s="477"/>
      <c r="BEO935" s="477"/>
      <c r="BEP935" s="477"/>
      <c r="BEQ935" s="477"/>
      <c r="BER935" s="477"/>
      <c r="BES935" s="477"/>
      <c r="BET935" s="477"/>
      <c r="BEU935" s="477"/>
      <c r="BEV935" s="477"/>
      <c r="BEW935" s="477"/>
      <c r="BEX935" s="477"/>
      <c r="BEY935" s="477"/>
      <c r="BEZ935" s="477"/>
      <c r="BFA935" s="477"/>
      <c r="BFB935" s="477"/>
      <c r="BFC935" s="477"/>
      <c r="BFD935" s="477"/>
      <c r="BFE935" s="477"/>
      <c r="BFF935" s="477"/>
      <c r="BFG935" s="477"/>
      <c r="BFH935" s="477"/>
      <c r="BFI935" s="477"/>
      <c r="BFJ935" s="477"/>
      <c r="BFK935" s="477"/>
      <c r="BFL935" s="477"/>
      <c r="BFM935" s="477"/>
      <c r="BFN935" s="477"/>
      <c r="BFO935" s="477"/>
      <c r="BFP935" s="477"/>
      <c r="BFQ935" s="477"/>
      <c r="BFR935" s="477"/>
      <c r="BFS935" s="477"/>
      <c r="BFT935" s="477"/>
      <c r="BFU935" s="477"/>
      <c r="BFV935" s="477"/>
      <c r="BFW935" s="477"/>
      <c r="BFX935" s="477"/>
      <c r="BFY935" s="477"/>
      <c r="BFZ935" s="477"/>
      <c r="BGA935" s="477"/>
      <c r="BGB935" s="477"/>
      <c r="BGC935" s="477"/>
      <c r="BGD935" s="477"/>
      <c r="BGE935" s="477"/>
      <c r="BGF935" s="477"/>
      <c r="BGG935" s="477"/>
      <c r="BGH935" s="477"/>
      <c r="BGI935" s="477"/>
      <c r="BGJ935" s="477"/>
      <c r="BGK935" s="477"/>
      <c r="BGL935" s="477"/>
      <c r="BGM935" s="477"/>
      <c r="BGN935" s="477"/>
      <c r="BGO935" s="477"/>
      <c r="BGP935" s="477"/>
      <c r="BGQ935" s="477"/>
      <c r="BGR935" s="477"/>
      <c r="BGS935" s="477"/>
      <c r="BGT935" s="477"/>
      <c r="BGU935" s="477"/>
      <c r="BGV935" s="477"/>
      <c r="BGW935" s="477"/>
      <c r="BGX935" s="477"/>
      <c r="BGY935" s="477"/>
      <c r="BGZ935" s="477"/>
      <c r="BHA935" s="477"/>
      <c r="BHB935" s="477"/>
      <c r="BHC935" s="477"/>
      <c r="BHD935" s="477"/>
      <c r="BHE935" s="477"/>
      <c r="BHF935" s="477"/>
      <c r="BHG935" s="477"/>
      <c r="BHH935" s="477"/>
      <c r="BHI935" s="477"/>
      <c r="BHJ935" s="477"/>
      <c r="BHK935" s="477"/>
      <c r="BHL935" s="477"/>
      <c r="BHM935" s="477"/>
      <c r="BHN935" s="477"/>
      <c r="BHO935" s="477"/>
      <c r="BHP935" s="477"/>
      <c r="BHQ935" s="477"/>
      <c r="BHR935" s="477"/>
      <c r="BHS935" s="477"/>
      <c r="BHT935" s="477"/>
      <c r="BHU935" s="477"/>
      <c r="BHV935" s="477"/>
      <c r="BHW935" s="477"/>
      <c r="BHX935" s="477"/>
      <c r="BHY935" s="477"/>
      <c r="BHZ935" s="477"/>
      <c r="BIA935" s="477"/>
      <c r="BIB935" s="477"/>
      <c r="BIC935" s="477"/>
      <c r="BID935" s="477"/>
      <c r="BIE935" s="477"/>
      <c r="BIF935" s="477"/>
      <c r="BIG935" s="477"/>
      <c r="BIH935" s="477"/>
      <c r="BII935" s="477"/>
      <c r="BIJ935" s="477"/>
      <c r="BIK935" s="477"/>
      <c r="BIL935" s="477"/>
      <c r="BIM935" s="477"/>
      <c r="BIN935" s="477"/>
      <c r="BIO935" s="477"/>
      <c r="BIP935" s="477"/>
      <c r="BIQ935" s="477"/>
      <c r="BIR935" s="477"/>
      <c r="BIS935" s="477"/>
      <c r="BIT935" s="477"/>
      <c r="BIU935" s="477"/>
      <c r="BIV935" s="477"/>
      <c r="BIW935" s="477"/>
      <c r="BIX935" s="477"/>
      <c r="BIY935" s="477"/>
      <c r="BIZ935" s="477"/>
      <c r="BJA935" s="477"/>
      <c r="BJB935" s="477"/>
      <c r="BJC935" s="477"/>
      <c r="BJD935" s="477"/>
      <c r="BJE935" s="477"/>
      <c r="BJF935" s="477"/>
      <c r="BJG935" s="477"/>
      <c r="BJH935" s="477"/>
      <c r="BJI935" s="477"/>
      <c r="BJJ935" s="477"/>
      <c r="BJK935" s="477"/>
      <c r="BJL935" s="477"/>
      <c r="BJM935" s="477"/>
      <c r="BJN935" s="477"/>
      <c r="BJO935" s="477"/>
      <c r="BJP935" s="477"/>
      <c r="BJQ935" s="477"/>
      <c r="BJR935" s="477"/>
      <c r="BJS935" s="477"/>
      <c r="BJT935" s="477"/>
      <c r="BJU935" s="477"/>
      <c r="BJV935" s="477"/>
      <c r="BJW935" s="477"/>
      <c r="BJX935" s="477"/>
      <c r="BJY935" s="477"/>
      <c r="BJZ935" s="477"/>
      <c r="BKA935" s="477"/>
      <c r="BKB935" s="477"/>
      <c r="BKC935" s="477"/>
      <c r="BKD935" s="477"/>
      <c r="BKE935" s="477"/>
      <c r="BKF935" s="477"/>
      <c r="BKG935" s="477"/>
      <c r="BKH935" s="477"/>
      <c r="BKI935" s="477"/>
      <c r="BKJ935" s="477"/>
      <c r="BKK935" s="477"/>
      <c r="BKL935" s="477"/>
      <c r="BKM935" s="477"/>
      <c r="BKN935" s="477"/>
      <c r="BKO935" s="477"/>
      <c r="BKP935" s="477"/>
      <c r="BKQ935" s="477"/>
      <c r="BKR935" s="477"/>
      <c r="BKS935" s="477"/>
      <c r="BKT935" s="477"/>
      <c r="BKU935" s="477"/>
      <c r="BKV935" s="477"/>
      <c r="BKW935" s="477"/>
      <c r="BKX935" s="477"/>
      <c r="BKY935" s="477"/>
      <c r="BKZ935" s="477"/>
      <c r="BLA935" s="477"/>
      <c r="BLB935" s="477"/>
      <c r="BLC935" s="477"/>
      <c r="BLD935" s="477"/>
      <c r="BLE935" s="477"/>
      <c r="BLF935" s="477"/>
      <c r="BLG935" s="477"/>
      <c r="BLH935" s="477"/>
      <c r="BLI935" s="477"/>
      <c r="BLJ935" s="477"/>
      <c r="BLK935" s="477"/>
      <c r="BLL935" s="477"/>
      <c r="BLM935" s="477"/>
      <c r="BLN935" s="477"/>
      <c r="BLO935" s="477"/>
      <c r="BLP935" s="477"/>
      <c r="BLQ935" s="477"/>
      <c r="BLR935" s="477"/>
      <c r="BLS935" s="477"/>
      <c r="BLT935" s="477"/>
      <c r="BLU935" s="477"/>
      <c r="BLV935" s="477"/>
      <c r="BLW935" s="477"/>
      <c r="BLX935" s="477"/>
      <c r="BLY935" s="477"/>
      <c r="BLZ935" s="477"/>
      <c r="BMA935" s="477"/>
      <c r="BMB935" s="477"/>
      <c r="BMC935" s="477"/>
      <c r="BMD935" s="477"/>
      <c r="BME935" s="477"/>
      <c r="BMF935" s="477"/>
      <c r="BMG935" s="477"/>
      <c r="BMH935" s="477"/>
      <c r="BMI935" s="477"/>
      <c r="BMJ935" s="477"/>
      <c r="BMK935" s="477"/>
      <c r="BML935" s="477"/>
      <c r="BMM935" s="477"/>
      <c r="BMN935" s="477"/>
      <c r="BMO935" s="477"/>
      <c r="BMP935" s="477"/>
      <c r="BMQ935" s="477"/>
      <c r="BMR935" s="477"/>
      <c r="BMS935" s="477"/>
      <c r="BMT935" s="477"/>
      <c r="BMU935" s="477"/>
      <c r="BMV935" s="477"/>
      <c r="BMW935" s="477"/>
      <c r="BMX935" s="477"/>
      <c r="BMY935" s="477"/>
      <c r="BMZ935" s="477"/>
      <c r="BNA935" s="477"/>
      <c r="BNB935" s="477"/>
      <c r="BNC935" s="477"/>
      <c r="BND935" s="477"/>
      <c r="BNE935" s="477"/>
      <c r="BNF935" s="477"/>
      <c r="BNG935" s="477"/>
      <c r="BNH935" s="477"/>
      <c r="BNI935" s="477"/>
      <c r="BNJ935" s="477"/>
      <c r="BNK935" s="477"/>
      <c r="BNL935" s="477"/>
      <c r="BNM935" s="477"/>
      <c r="BNN935" s="477"/>
      <c r="BNO935" s="477"/>
      <c r="BNP935" s="477"/>
      <c r="BNQ935" s="477"/>
      <c r="BNR935" s="477"/>
      <c r="BNS935" s="477"/>
      <c r="BNT935" s="477"/>
      <c r="BNU935" s="477"/>
      <c r="BNV935" s="477"/>
      <c r="BNW935" s="477"/>
      <c r="BNX935" s="477"/>
      <c r="BNY935" s="477"/>
      <c r="BNZ935" s="477"/>
      <c r="BOA935" s="477"/>
      <c r="BOB935" s="477"/>
      <c r="BOC935" s="477"/>
      <c r="BOD935" s="477"/>
      <c r="BOE935" s="477"/>
      <c r="BOF935" s="477"/>
      <c r="BOG935" s="477"/>
      <c r="BOH935" s="477"/>
      <c r="BOI935" s="477"/>
      <c r="BOJ935" s="477"/>
      <c r="BOK935" s="477"/>
      <c r="BOL935" s="477"/>
      <c r="BOM935" s="477"/>
      <c r="BON935" s="477"/>
      <c r="BOO935" s="477"/>
      <c r="BOP935" s="477"/>
      <c r="BOQ935" s="477"/>
      <c r="BOR935" s="477"/>
      <c r="BOS935" s="477"/>
      <c r="BOT935" s="477"/>
      <c r="BOU935" s="477"/>
      <c r="BOV935" s="477"/>
      <c r="BOW935" s="477"/>
      <c r="BOX935" s="477"/>
      <c r="BOY935" s="477"/>
      <c r="BOZ935" s="477"/>
      <c r="BPA935" s="477"/>
      <c r="BPB935" s="477"/>
      <c r="BPC935" s="477"/>
      <c r="BPD935" s="477"/>
      <c r="BPE935" s="477"/>
      <c r="BPF935" s="477"/>
      <c r="BPG935" s="477"/>
      <c r="BPH935" s="477"/>
      <c r="BPI935" s="477"/>
      <c r="BPJ935" s="477"/>
      <c r="BPK935" s="477"/>
      <c r="BPL935" s="477"/>
      <c r="BPM935" s="477"/>
      <c r="BPN935" s="477"/>
      <c r="BPO935" s="477"/>
      <c r="BPP935" s="477"/>
      <c r="BPQ935" s="477"/>
      <c r="BPR935" s="477"/>
      <c r="BPS935" s="477"/>
      <c r="BPT935" s="477"/>
      <c r="BPU935" s="477"/>
      <c r="BPV935" s="477"/>
      <c r="BPW935" s="477"/>
      <c r="BPX935" s="477"/>
      <c r="BPY935" s="477"/>
      <c r="BPZ935" s="477"/>
      <c r="BQA935" s="477"/>
      <c r="BQB935" s="477"/>
      <c r="BQC935" s="477"/>
      <c r="BQD935" s="477"/>
      <c r="BQE935" s="477"/>
      <c r="BQF935" s="477"/>
      <c r="BQG935" s="477"/>
      <c r="BQH935" s="477"/>
      <c r="BQI935" s="477"/>
      <c r="BQJ935" s="477"/>
      <c r="BQK935" s="477"/>
      <c r="BQL935" s="477"/>
      <c r="BQM935" s="477"/>
      <c r="BQN935" s="477"/>
      <c r="BQO935" s="477"/>
      <c r="BQP935" s="477"/>
      <c r="BQQ935" s="477"/>
      <c r="BQR935" s="477"/>
      <c r="BQS935" s="477"/>
      <c r="BQT935" s="477"/>
      <c r="BQU935" s="477"/>
      <c r="BQV935" s="477"/>
      <c r="BQW935" s="477"/>
      <c r="BQX935" s="477"/>
      <c r="BQY935" s="477"/>
      <c r="BQZ935" s="477"/>
      <c r="BRA935" s="477"/>
      <c r="BRB935" s="477"/>
      <c r="BRC935" s="477"/>
      <c r="BRD935" s="477"/>
      <c r="BRE935" s="477"/>
      <c r="BRF935" s="477"/>
      <c r="BRG935" s="477"/>
      <c r="BRH935" s="477"/>
      <c r="BRI935" s="477"/>
      <c r="BRJ935" s="477"/>
      <c r="BRK935" s="477"/>
      <c r="BRL935" s="477"/>
      <c r="BRM935" s="477"/>
      <c r="BRN935" s="477"/>
      <c r="BRO935" s="477"/>
      <c r="BRP935" s="477"/>
      <c r="BRQ935" s="477"/>
      <c r="BRR935" s="477"/>
      <c r="BRS935" s="477"/>
      <c r="BRT935" s="477"/>
      <c r="BRU935" s="477"/>
      <c r="BRV935" s="477"/>
      <c r="BRW935" s="477"/>
      <c r="BRX935" s="477"/>
      <c r="BRY935" s="477"/>
      <c r="BRZ935" s="477"/>
      <c r="BSA935" s="477"/>
      <c r="BSB935" s="477"/>
      <c r="BSC935" s="477"/>
      <c r="BSD935" s="477"/>
      <c r="BSE935" s="477"/>
      <c r="BSF935" s="477"/>
      <c r="BSG935" s="477"/>
      <c r="BSH935" s="477"/>
      <c r="BSI935" s="477"/>
      <c r="BSJ935" s="477"/>
      <c r="BSK935" s="477"/>
      <c r="BSL935" s="477"/>
      <c r="BSM935" s="477"/>
      <c r="BSN935" s="477"/>
      <c r="BSO935" s="477"/>
      <c r="BSP935" s="477"/>
      <c r="BSQ935" s="477"/>
      <c r="BSR935" s="477"/>
      <c r="BSS935" s="477"/>
      <c r="BST935" s="477"/>
      <c r="BSU935" s="477"/>
      <c r="BSV935" s="477"/>
      <c r="BSW935" s="477"/>
      <c r="BSX935" s="477"/>
      <c r="BSY935" s="477"/>
      <c r="BSZ935" s="477"/>
      <c r="BTA935" s="477"/>
      <c r="BTB935" s="477"/>
      <c r="BTC935" s="477"/>
      <c r="BTD935" s="477"/>
      <c r="BTE935" s="477"/>
      <c r="BTF935" s="477"/>
      <c r="BTG935" s="477"/>
      <c r="BTH935" s="477"/>
      <c r="BTI935" s="477"/>
      <c r="BTJ935" s="477"/>
      <c r="BTK935" s="477"/>
      <c r="BTL935" s="477"/>
      <c r="BTM935" s="477"/>
      <c r="BTN935" s="477"/>
      <c r="BTO935" s="477"/>
      <c r="BTP935" s="477"/>
      <c r="BTQ935" s="477"/>
      <c r="BTR935" s="477"/>
      <c r="BTS935" s="477"/>
      <c r="BTT935" s="477"/>
      <c r="BTU935" s="477"/>
      <c r="BTV935" s="477"/>
      <c r="BTW935" s="477"/>
      <c r="BTX935" s="477"/>
      <c r="BTY935" s="477"/>
      <c r="BTZ935" s="477"/>
      <c r="BUA935" s="477"/>
      <c r="BUB935" s="477"/>
      <c r="BUC935" s="477"/>
      <c r="BUD935" s="477"/>
      <c r="BUE935" s="477"/>
      <c r="BUF935" s="477"/>
      <c r="BUG935" s="477"/>
      <c r="BUH935" s="477"/>
      <c r="BUI935" s="477"/>
      <c r="BUJ935" s="477"/>
      <c r="BUK935" s="477"/>
      <c r="BUL935" s="477"/>
      <c r="BUM935" s="477"/>
      <c r="BUN935" s="477"/>
      <c r="BUO935" s="477"/>
      <c r="BUP935" s="477"/>
      <c r="BUQ935" s="477"/>
      <c r="BUR935" s="477"/>
      <c r="BUS935" s="477"/>
      <c r="BUT935" s="477"/>
      <c r="BUU935" s="477"/>
      <c r="BUV935" s="477"/>
      <c r="BUW935" s="477"/>
      <c r="BUX935" s="477"/>
      <c r="BUY935" s="477"/>
      <c r="BUZ935" s="477"/>
      <c r="BVA935" s="477"/>
      <c r="BVB935" s="477"/>
      <c r="BVC935" s="477"/>
      <c r="BVD935" s="477"/>
      <c r="BVE935" s="477"/>
      <c r="BVF935" s="477"/>
      <c r="BVG935" s="477"/>
      <c r="BVH935" s="477"/>
      <c r="BVI935" s="477"/>
      <c r="BVJ935" s="477"/>
      <c r="BVK935" s="477"/>
      <c r="BVL935" s="477"/>
      <c r="BVM935" s="477"/>
      <c r="BVN935" s="477"/>
      <c r="BVO935" s="477"/>
      <c r="BVP935" s="477"/>
      <c r="BVQ935" s="477"/>
      <c r="BVR935" s="477"/>
      <c r="BVS935" s="477"/>
      <c r="BVT935" s="477"/>
      <c r="BVU935" s="477"/>
      <c r="BVV935" s="477"/>
      <c r="BVW935" s="477"/>
      <c r="BVX935" s="477"/>
      <c r="BVY935" s="477"/>
      <c r="BVZ935" s="477"/>
      <c r="BWA935" s="477"/>
      <c r="BWB935" s="477"/>
      <c r="BWC935" s="477"/>
      <c r="BWD935" s="477"/>
      <c r="BWE935" s="477"/>
      <c r="BWF935" s="477"/>
      <c r="BWG935" s="477"/>
      <c r="BWH935" s="477"/>
      <c r="BWI935" s="477"/>
      <c r="BWJ935" s="477"/>
      <c r="BWK935" s="477"/>
      <c r="BWL935" s="477"/>
      <c r="BWM935" s="477"/>
      <c r="BWN935" s="477"/>
      <c r="BWO935" s="477"/>
      <c r="BWP935" s="477"/>
      <c r="BWQ935" s="477"/>
      <c r="BWR935" s="477"/>
      <c r="BWS935" s="477"/>
      <c r="BWT935" s="477"/>
      <c r="BWU935" s="477"/>
      <c r="BWV935" s="477"/>
      <c r="BWW935" s="477"/>
      <c r="BWX935" s="477"/>
      <c r="BWY935" s="477"/>
      <c r="BWZ935" s="477"/>
      <c r="BXA935" s="477"/>
      <c r="BXB935" s="477"/>
      <c r="BXC935" s="477"/>
      <c r="BXD935" s="477"/>
      <c r="BXE935" s="477"/>
      <c r="BXF935" s="477"/>
      <c r="BXG935" s="477"/>
      <c r="BXH935" s="477"/>
      <c r="BXI935" s="477"/>
      <c r="BXJ935" s="477"/>
      <c r="BXK935" s="477"/>
      <c r="BXL935" s="477"/>
      <c r="BXM935" s="477"/>
      <c r="BXN935" s="477"/>
      <c r="BXO935" s="477"/>
      <c r="BXP935" s="477"/>
      <c r="BXQ935" s="477"/>
      <c r="BXR935" s="477"/>
      <c r="BXS935" s="477"/>
      <c r="BXT935" s="477"/>
      <c r="BXU935" s="477"/>
      <c r="BXV935" s="477"/>
      <c r="BXW935" s="477"/>
      <c r="BXX935" s="477"/>
      <c r="BXY935" s="477"/>
      <c r="BXZ935" s="477"/>
      <c r="BYA935" s="477"/>
      <c r="BYB935" s="477"/>
      <c r="BYC935" s="477"/>
      <c r="BYD935" s="477"/>
      <c r="BYE935" s="477"/>
      <c r="BYF935" s="477"/>
      <c r="BYG935" s="477"/>
      <c r="BYH935" s="477"/>
      <c r="BYI935" s="477"/>
      <c r="BYJ935" s="477"/>
      <c r="BYK935" s="477"/>
      <c r="BYL935" s="477"/>
      <c r="BYM935" s="477"/>
      <c r="BYN935" s="477"/>
      <c r="BYO935" s="477"/>
      <c r="BYP935" s="477"/>
      <c r="BYQ935" s="477"/>
      <c r="BYR935" s="477"/>
      <c r="BYS935" s="477"/>
      <c r="BYT935" s="477"/>
      <c r="BYU935" s="477"/>
      <c r="BYV935" s="477"/>
      <c r="BYW935" s="477"/>
      <c r="BYX935" s="477"/>
      <c r="BYY935" s="477"/>
      <c r="BYZ935" s="477"/>
      <c r="BZA935" s="477"/>
      <c r="BZB935" s="477"/>
      <c r="BZC935" s="477"/>
      <c r="BZD935" s="477"/>
      <c r="BZE935" s="477"/>
      <c r="BZF935" s="477"/>
      <c r="BZG935" s="477"/>
      <c r="BZH935" s="477"/>
      <c r="BZI935" s="477"/>
      <c r="BZJ935" s="477"/>
      <c r="BZK935" s="477"/>
      <c r="BZL935" s="477"/>
      <c r="BZM935" s="477"/>
      <c r="BZN935" s="477"/>
      <c r="BZO935" s="477"/>
      <c r="BZP935" s="477"/>
      <c r="BZQ935" s="477"/>
      <c r="BZR935" s="477"/>
      <c r="BZS935" s="477"/>
      <c r="BZT935" s="477"/>
      <c r="BZU935" s="477"/>
      <c r="BZV935" s="477"/>
      <c r="BZW935" s="477"/>
      <c r="BZX935" s="477"/>
      <c r="BZY935" s="477"/>
      <c r="BZZ935" s="477"/>
      <c r="CAA935" s="477"/>
      <c r="CAB935" s="477"/>
      <c r="CAC935" s="477"/>
      <c r="CAD935" s="477"/>
      <c r="CAE935" s="477"/>
      <c r="CAF935" s="477"/>
      <c r="CAG935" s="477"/>
      <c r="CAH935" s="477"/>
      <c r="CAI935" s="477"/>
      <c r="CAJ935" s="477"/>
      <c r="CAK935" s="477"/>
      <c r="CAL935" s="477"/>
      <c r="CAM935" s="477"/>
      <c r="CAN935" s="477"/>
      <c r="CAO935" s="477"/>
      <c r="CAP935" s="477"/>
      <c r="CAQ935" s="477"/>
      <c r="CAR935" s="477"/>
      <c r="CAS935" s="477"/>
      <c r="CAT935" s="477"/>
      <c r="CAU935" s="477"/>
      <c r="CAV935" s="477"/>
      <c r="CAW935" s="477"/>
      <c r="CAX935" s="477"/>
      <c r="CAY935" s="477"/>
      <c r="CAZ935" s="477"/>
      <c r="CBA935" s="477"/>
      <c r="CBB935" s="477"/>
      <c r="CBC935" s="477"/>
      <c r="CBD935" s="477"/>
      <c r="CBE935" s="477"/>
      <c r="CBF935" s="477"/>
      <c r="CBG935" s="477"/>
      <c r="CBH935" s="477"/>
      <c r="CBI935" s="477"/>
      <c r="CBJ935" s="477"/>
      <c r="CBK935" s="477"/>
      <c r="CBL935" s="477"/>
      <c r="CBM935" s="477"/>
      <c r="CBN935" s="477"/>
      <c r="CBO935" s="477"/>
      <c r="CBP935" s="477"/>
      <c r="CBQ935" s="477"/>
      <c r="CBR935" s="477"/>
      <c r="CBS935" s="477"/>
      <c r="CBT935" s="477"/>
      <c r="CBU935" s="477"/>
      <c r="CBV935" s="477"/>
      <c r="CBW935" s="477"/>
      <c r="CBX935" s="477"/>
      <c r="CBY935" s="477"/>
      <c r="CBZ935" s="477"/>
      <c r="CCA935" s="477"/>
      <c r="CCB935" s="477"/>
      <c r="CCC935" s="477"/>
      <c r="CCD935" s="477"/>
      <c r="CCE935" s="477"/>
      <c r="CCF935" s="477"/>
      <c r="CCG935" s="477"/>
      <c r="CCH935" s="477"/>
      <c r="CCI935" s="477"/>
      <c r="CCJ935" s="477"/>
      <c r="CCK935" s="477"/>
      <c r="CCL935" s="477"/>
      <c r="CCM935" s="477"/>
      <c r="CCN935" s="477"/>
      <c r="CCO935" s="477"/>
      <c r="CCP935" s="477"/>
      <c r="CCQ935" s="477"/>
      <c r="CCR935" s="477"/>
      <c r="CCS935" s="477"/>
      <c r="CCT935" s="477"/>
      <c r="CCU935" s="477"/>
      <c r="CCV935" s="477"/>
      <c r="CCW935" s="477"/>
      <c r="CCX935" s="477"/>
      <c r="CCY935" s="477"/>
      <c r="CCZ935" s="477"/>
      <c r="CDA935" s="477"/>
      <c r="CDB935" s="477"/>
      <c r="CDC935" s="477"/>
      <c r="CDD935" s="477"/>
      <c r="CDE935" s="477"/>
      <c r="CDF935" s="477"/>
      <c r="CDG935" s="477"/>
      <c r="CDH935" s="477"/>
      <c r="CDI935" s="477"/>
      <c r="CDJ935" s="477"/>
      <c r="CDK935" s="477"/>
      <c r="CDL935" s="477"/>
      <c r="CDM935" s="477"/>
      <c r="CDN935" s="477"/>
      <c r="CDO935" s="477"/>
      <c r="CDP935" s="477"/>
      <c r="CDQ935" s="477"/>
      <c r="CDR935" s="477"/>
      <c r="CDS935" s="477"/>
      <c r="CDT935" s="477"/>
      <c r="CDU935" s="477"/>
      <c r="CDV935" s="477"/>
      <c r="CDW935" s="477"/>
      <c r="CDX935" s="477"/>
      <c r="CDY935" s="477"/>
      <c r="CDZ935" s="477"/>
      <c r="CEA935" s="477"/>
      <c r="CEB935" s="477"/>
      <c r="CEC935" s="477"/>
      <c r="CED935" s="477"/>
      <c r="CEE935" s="477"/>
      <c r="CEF935" s="477"/>
      <c r="CEG935" s="477"/>
      <c r="CEH935" s="477"/>
      <c r="CEI935" s="477"/>
      <c r="CEJ935" s="477"/>
      <c r="CEK935" s="477"/>
      <c r="CEL935" s="477"/>
      <c r="CEM935" s="477"/>
      <c r="CEN935" s="477"/>
      <c r="CEO935" s="477"/>
      <c r="CEP935" s="477"/>
      <c r="CEQ935" s="477"/>
      <c r="CER935" s="477"/>
      <c r="CES935" s="477"/>
      <c r="CET935" s="477"/>
      <c r="CEU935" s="477"/>
      <c r="CEV935" s="477"/>
      <c r="CEW935" s="477"/>
      <c r="CEX935" s="477"/>
      <c r="CEY935" s="477"/>
      <c r="CEZ935" s="477"/>
      <c r="CFA935" s="477"/>
      <c r="CFB935" s="477"/>
      <c r="CFC935" s="477"/>
      <c r="CFD935" s="477"/>
      <c r="CFE935" s="477"/>
      <c r="CFF935" s="477"/>
      <c r="CFG935" s="477"/>
      <c r="CFH935" s="477"/>
      <c r="CFI935" s="477"/>
      <c r="CFJ935" s="477"/>
      <c r="CFK935" s="477"/>
      <c r="CFL935" s="477"/>
      <c r="CFM935" s="477"/>
      <c r="CFN935" s="477"/>
      <c r="CFO935" s="477"/>
      <c r="CFP935" s="477"/>
      <c r="CFQ935" s="477"/>
      <c r="CFR935" s="477"/>
      <c r="CFS935" s="477"/>
      <c r="CFT935" s="477"/>
      <c r="CFU935" s="477"/>
      <c r="CFV935" s="477"/>
      <c r="CFW935" s="477"/>
      <c r="CFX935" s="477"/>
      <c r="CFY935" s="477"/>
      <c r="CFZ935" s="477"/>
      <c r="CGA935" s="477"/>
      <c r="CGB935" s="477"/>
      <c r="CGC935" s="477"/>
      <c r="CGD935" s="477"/>
      <c r="CGE935" s="477"/>
      <c r="CGF935" s="477"/>
      <c r="CGG935" s="477"/>
      <c r="CGH935" s="477"/>
      <c r="CGI935" s="477"/>
      <c r="CGJ935" s="477"/>
      <c r="CGK935" s="477"/>
      <c r="CGL935" s="477"/>
      <c r="CGM935" s="477"/>
      <c r="CGN935" s="477"/>
      <c r="CGO935" s="477"/>
      <c r="CGP935" s="477"/>
      <c r="CGQ935" s="477"/>
      <c r="CGR935" s="477"/>
      <c r="CGS935" s="477"/>
      <c r="CGT935" s="477"/>
      <c r="CGU935" s="477"/>
      <c r="CGV935" s="477"/>
      <c r="CGW935" s="477"/>
      <c r="CGX935" s="477"/>
      <c r="CGY935" s="477"/>
      <c r="CGZ935" s="477"/>
      <c r="CHA935" s="477"/>
      <c r="CHB935" s="477"/>
      <c r="CHC935" s="477"/>
      <c r="CHD935" s="477"/>
      <c r="CHE935" s="477"/>
      <c r="CHF935" s="477"/>
      <c r="CHG935" s="477"/>
      <c r="CHH935" s="477"/>
      <c r="CHI935" s="477"/>
      <c r="CHJ935" s="477"/>
      <c r="CHK935" s="477"/>
      <c r="CHL935" s="477"/>
      <c r="CHM935" s="477"/>
      <c r="CHN935" s="477"/>
      <c r="CHO935" s="477"/>
      <c r="CHP935" s="477"/>
      <c r="CHQ935" s="477"/>
      <c r="CHR935" s="477"/>
      <c r="CHS935" s="477"/>
      <c r="CHT935" s="477"/>
      <c r="CHU935" s="477"/>
      <c r="CHV935" s="477"/>
      <c r="CHW935" s="477"/>
      <c r="CHX935" s="477"/>
      <c r="CHY935" s="477"/>
      <c r="CHZ935" s="477"/>
      <c r="CIA935" s="477"/>
      <c r="CIB935" s="477"/>
      <c r="CIC935" s="477"/>
      <c r="CID935" s="477"/>
      <c r="CIE935" s="477"/>
      <c r="CIF935" s="477"/>
      <c r="CIG935" s="477"/>
      <c r="CIH935" s="477"/>
      <c r="CII935" s="477"/>
      <c r="CIJ935" s="477"/>
      <c r="CIK935" s="477"/>
      <c r="CIL935" s="477"/>
      <c r="CIM935" s="477"/>
      <c r="CIN935" s="477"/>
      <c r="CIO935" s="477"/>
      <c r="CIP935" s="477"/>
      <c r="CIQ935" s="477"/>
      <c r="CIR935" s="477"/>
      <c r="CIS935" s="477"/>
      <c r="CIT935" s="477"/>
      <c r="CIU935" s="477"/>
      <c r="CIV935" s="477"/>
      <c r="CIW935" s="477"/>
      <c r="CIX935" s="477"/>
      <c r="CIY935" s="477"/>
      <c r="CIZ935" s="477"/>
      <c r="CJA935" s="477"/>
      <c r="CJB935" s="477"/>
      <c r="CJC935" s="477"/>
      <c r="CJD935" s="477"/>
      <c r="CJE935" s="477"/>
      <c r="CJF935" s="477"/>
      <c r="CJG935" s="477"/>
      <c r="CJH935" s="477"/>
      <c r="CJI935" s="477"/>
      <c r="CJJ935" s="477"/>
      <c r="CJK935" s="477"/>
      <c r="CJL935" s="477"/>
      <c r="CJM935" s="477"/>
      <c r="CJN935" s="477"/>
      <c r="CJO935" s="477"/>
      <c r="CJP935" s="477"/>
      <c r="CJQ935" s="477"/>
      <c r="CJR935" s="477"/>
      <c r="CJS935" s="477"/>
      <c r="CJT935" s="477"/>
      <c r="CJU935" s="477"/>
      <c r="CJV935" s="477"/>
      <c r="CJW935" s="477"/>
      <c r="CJX935" s="477"/>
      <c r="CJY935" s="477"/>
      <c r="CJZ935" s="477"/>
      <c r="CKA935" s="477"/>
      <c r="CKB935" s="477"/>
      <c r="CKC935" s="477"/>
      <c r="CKD935" s="477"/>
      <c r="CKE935" s="477"/>
      <c r="CKF935" s="477"/>
      <c r="CKG935" s="477"/>
      <c r="CKH935" s="477"/>
      <c r="CKI935" s="477"/>
      <c r="CKJ935" s="477"/>
      <c r="CKK935" s="477"/>
      <c r="CKL935" s="477"/>
      <c r="CKM935" s="477"/>
      <c r="CKN935" s="477"/>
      <c r="CKO935" s="477"/>
      <c r="CKP935" s="477"/>
      <c r="CKQ935" s="477"/>
      <c r="CKR935" s="477"/>
      <c r="CKS935" s="477"/>
      <c r="CKT935" s="477"/>
      <c r="CKU935" s="477"/>
      <c r="CKV935" s="477"/>
      <c r="CKW935" s="477"/>
      <c r="CKX935" s="477"/>
      <c r="CKY935" s="477"/>
      <c r="CKZ935" s="477"/>
      <c r="CLA935" s="477"/>
      <c r="CLB935" s="477"/>
      <c r="CLC935" s="477"/>
      <c r="CLD935" s="477"/>
      <c r="CLE935" s="477"/>
      <c r="CLF935" s="477"/>
      <c r="CLG935" s="477"/>
      <c r="CLH935" s="477"/>
      <c r="CLI935" s="477"/>
      <c r="CLJ935" s="477"/>
      <c r="CLK935" s="477"/>
      <c r="CLL935" s="477"/>
      <c r="CLM935" s="477"/>
      <c r="CLN935" s="477"/>
      <c r="CLO935" s="477"/>
      <c r="CLP935" s="477"/>
      <c r="CLQ935" s="477"/>
      <c r="CLR935" s="477"/>
      <c r="CLS935" s="477"/>
      <c r="CLT935" s="477"/>
      <c r="CLU935" s="477"/>
      <c r="CLV935" s="477"/>
      <c r="CLW935" s="477"/>
      <c r="CLX935" s="477"/>
      <c r="CLY935" s="477"/>
      <c r="CLZ935" s="477"/>
      <c r="CMA935" s="477"/>
      <c r="CMB935" s="477"/>
      <c r="CMC935" s="477"/>
      <c r="CMD935" s="477"/>
      <c r="CME935" s="477"/>
      <c r="CMF935" s="477"/>
      <c r="CMG935" s="477"/>
      <c r="CMH935" s="477"/>
      <c r="CMI935" s="477"/>
      <c r="CMJ935" s="477"/>
      <c r="CMK935" s="477"/>
      <c r="CML935" s="477"/>
      <c r="CMM935" s="477"/>
      <c r="CMN935" s="477"/>
      <c r="CMO935" s="477"/>
      <c r="CMP935" s="477"/>
      <c r="CMQ935" s="477"/>
      <c r="CMR935" s="477"/>
      <c r="CMS935" s="477"/>
      <c r="CMT935" s="477"/>
      <c r="CMU935" s="477"/>
      <c r="CMV935" s="477"/>
      <c r="CMW935" s="477"/>
      <c r="CMX935" s="477"/>
      <c r="CMY935" s="477"/>
      <c r="CMZ935" s="477"/>
      <c r="CNA935" s="477"/>
      <c r="CNB935" s="477"/>
      <c r="CNC935" s="477"/>
      <c r="CND935" s="477"/>
      <c r="CNE935" s="477"/>
      <c r="CNF935" s="477"/>
      <c r="CNG935" s="477"/>
      <c r="CNH935" s="477"/>
      <c r="CNI935" s="477"/>
      <c r="CNJ935" s="477"/>
      <c r="CNK935" s="477"/>
      <c r="CNL935" s="477"/>
      <c r="CNM935" s="477"/>
      <c r="CNN935" s="477"/>
      <c r="CNO935" s="477"/>
      <c r="CNP935" s="477"/>
      <c r="CNQ935" s="477"/>
      <c r="CNR935" s="477"/>
      <c r="CNS935" s="477"/>
      <c r="CNT935" s="477"/>
      <c r="CNU935" s="477"/>
      <c r="CNV935" s="477"/>
      <c r="CNW935" s="477"/>
      <c r="CNX935" s="477"/>
      <c r="CNY935" s="477"/>
      <c r="CNZ935" s="477"/>
      <c r="COA935" s="477"/>
      <c r="COB935" s="477"/>
      <c r="COC935" s="477"/>
      <c r="COD935" s="477"/>
      <c r="COE935" s="477"/>
      <c r="COF935" s="477"/>
      <c r="COG935" s="477"/>
      <c r="COH935" s="477"/>
      <c r="COI935" s="477"/>
      <c r="COJ935" s="477"/>
      <c r="COK935" s="477"/>
      <c r="COL935" s="477"/>
      <c r="COM935" s="477"/>
      <c r="CON935" s="477"/>
      <c r="COO935" s="477"/>
      <c r="COP935" s="477"/>
      <c r="COQ935" s="477"/>
      <c r="COR935" s="477"/>
      <c r="COS935" s="477"/>
      <c r="COT935" s="477"/>
      <c r="COU935" s="477"/>
      <c r="COV935" s="477"/>
      <c r="COW935" s="477"/>
      <c r="COX935" s="477"/>
      <c r="COY935" s="477"/>
      <c r="COZ935" s="477"/>
      <c r="CPA935" s="477"/>
      <c r="CPB935" s="477"/>
      <c r="CPC935" s="477"/>
      <c r="CPD935" s="477"/>
      <c r="CPE935" s="477"/>
      <c r="CPF935" s="477"/>
      <c r="CPG935" s="477"/>
      <c r="CPH935" s="477"/>
      <c r="CPI935" s="477"/>
      <c r="CPJ935" s="477"/>
      <c r="CPK935" s="477"/>
      <c r="CPL935" s="477"/>
      <c r="CPM935" s="477"/>
      <c r="CPN935" s="477"/>
      <c r="CPO935" s="477"/>
      <c r="CPP935" s="477"/>
      <c r="CPQ935" s="477"/>
      <c r="CPR935" s="477"/>
      <c r="CPS935" s="477"/>
      <c r="CPT935" s="477"/>
      <c r="CPU935" s="477"/>
      <c r="CPV935" s="477"/>
      <c r="CPW935" s="477"/>
      <c r="CPX935" s="477"/>
      <c r="CPY935" s="477"/>
      <c r="CPZ935" s="477"/>
      <c r="CQA935" s="477"/>
      <c r="CQB935" s="477"/>
      <c r="CQC935" s="477"/>
      <c r="CQD935" s="477"/>
      <c r="CQE935" s="477"/>
      <c r="CQF935" s="477"/>
      <c r="CQG935" s="477"/>
      <c r="CQH935" s="477"/>
      <c r="CQI935" s="477"/>
      <c r="CQJ935" s="477"/>
      <c r="CQK935" s="477"/>
      <c r="CQL935" s="477"/>
      <c r="CQM935" s="477"/>
      <c r="CQN935" s="477"/>
      <c r="CQO935" s="477"/>
      <c r="CQP935" s="477"/>
      <c r="CQQ935" s="477"/>
      <c r="CQR935" s="477"/>
      <c r="CQS935" s="477"/>
      <c r="CQT935" s="477"/>
      <c r="CQU935" s="477"/>
      <c r="CQV935" s="477"/>
      <c r="CQW935" s="477"/>
      <c r="CQX935" s="477"/>
      <c r="CQY935" s="477"/>
      <c r="CQZ935" s="477"/>
      <c r="CRA935" s="477"/>
      <c r="CRB935" s="477"/>
      <c r="CRC935" s="477"/>
      <c r="CRD935" s="477"/>
      <c r="CRE935" s="477"/>
      <c r="CRF935" s="477"/>
      <c r="CRG935" s="477"/>
      <c r="CRH935" s="477"/>
      <c r="CRI935" s="477"/>
      <c r="CRJ935" s="477"/>
      <c r="CRK935" s="477"/>
      <c r="CRL935" s="477"/>
      <c r="CRM935" s="477"/>
      <c r="CRN935" s="477"/>
      <c r="CRO935" s="477"/>
      <c r="CRP935" s="477"/>
      <c r="CRQ935" s="477"/>
      <c r="CRR935" s="477"/>
      <c r="CRS935" s="477"/>
      <c r="CRT935" s="477"/>
      <c r="CRU935" s="477"/>
      <c r="CRV935" s="477"/>
      <c r="CRW935" s="477"/>
      <c r="CRX935" s="477"/>
      <c r="CRY935" s="477"/>
      <c r="CRZ935" s="477"/>
      <c r="CSA935" s="477"/>
      <c r="CSB935" s="477"/>
      <c r="CSC935" s="477"/>
      <c r="CSD935" s="477"/>
      <c r="CSE935" s="477"/>
      <c r="CSF935" s="477"/>
      <c r="CSG935" s="477"/>
      <c r="CSH935" s="477"/>
      <c r="CSI935" s="477"/>
      <c r="CSJ935" s="477"/>
      <c r="CSK935" s="477"/>
      <c r="CSL935" s="477"/>
      <c r="CSM935" s="477"/>
      <c r="CSN935" s="477"/>
      <c r="CSO935" s="477"/>
      <c r="CSP935" s="477"/>
      <c r="CSQ935" s="477"/>
      <c r="CSR935" s="477"/>
      <c r="CSS935" s="477"/>
      <c r="CST935" s="477"/>
      <c r="CSU935" s="477"/>
      <c r="CSV935" s="477"/>
      <c r="CSW935" s="477"/>
      <c r="CSX935" s="477"/>
      <c r="CSY935" s="477"/>
      <c r="CSZ935" s="477"/>
      <c r="CTA935" s="477"/>
      <c r="CTB935" s="477"/>
      <c r="CTC935" s="477"/>
      <c r="CTD935" s="477"/>
      <c r="CTE935" s="477"/>
      <c r="CTF935" s="477"/>
      <c r="CTG935" s="477"/>
      <c r="CTH935" s="477"/>
      <c r="CTI935" s="477"/>
      <c r="CTJ935" s="477"/>
      <c r="CTK935" s="477"/>
      <c r="CTL935" s="477"/>
      <c r="CTM935" s="477"/>
      <c r="CTN935" s="477"/>
      <c r="CTO935" s="477"/>
      <c r="CTP935" s="477"/>
      <c r="CTQ935" s="477"/>
      <c r="CTR935" s="477"/>
      <c r="CTS935" s="477"/>
      <c r="CTT935" s="477"/>
      <c r="CTU935" s="477"/>
      <c r="CTV935" s="477"/>
      <c r="CTW935" s="477"/>
      <c r="CTX935" s="477"/>
      <c r="CTY935" s="477"/>
      <c r="CTZ935" s="477"/>
      <c r="CUA935" s="477"/>
      <c r="CUB935" s="477"/>
      <c r="CUC935" s="477"/>
      <c r="CUD935" s="477"/>
      <c r="CUE935" s="477"/>
      <c r="CUF935" s="477"/>
      <c r="CUG935" s="477"/>
      <c r="CUH935" s="477"/>
      <c r="CUI935" s="477"/>
      <c r="CUJ935" s="477"/>
      <c r="CUK935" s="477"/>
      <c r="CUL935" s="477"/>
      <c r="CUM935" s="477"/>
      <c r="CUN935" s="477"/>
      <c r="CUO935" s="477"/>
      <c r="CUP935" s="477"/>
      <c r="CUQ935" s="477"/>
      <c r="CUR935" s="477"/>
      <c r="CUS935" s="477"/>
      <c r="CUT935" s="477"/>
      <c r="CUU935" s="477"/>
      <c r="CUV935" s="477"/>
      <c r="CUW935" s="477"/>
      <c r="CUX935" s="477"/>
      <c r="CUY935" s="477"/>
      <c r="CUZ935" s="477"/>
      <c r="CVA935" s="477"/>
      <c r="CVB935" s="477"/>
      <c r="CVC935" s="477"/>
      <c r="CVD935" s="477"/>
      <c r="CVE935" s="477"/>
      <c r="CVF935" s="477"/>
      <c r="CVG935" s="477"/>
      <c r="CVH935" s="477"/>
      <c r="CVI935" s="477"/>
      <c r="CVJ935" s="477"/>
      <c r="CVK935" s="477"/>
      <c r="CVL935" s="477"/>
      <c r="CVM935" s="477"/>
      <c r="CVN935" s="477"/>
      <c r="CVO935" s="477"/>
      <c r="CVP935" s="477"/>
      <c r="CVQ935" s="477"/>
      <c r="CVR935" s="477"/>
      <c r="CVS935" s="477"/>
      <c r="CVT935" s="477"/>
      <c r="CVU935" s="477"/>
      <c r="CVV935" s="477"/>
      <c r="CVW935" s="477"/>
      <c r="CVX935" s="477"/>
      <c r="CVY935" s="477"/>
      <c r="CVZ935" s="477"/>
      <c r="CWA935" s="477"/>
      <c r="CWB935" s="477"/>
      <c r="CWC935" s="477"/>
      <c r="CWD935" s="477"/>
      <c r="CWE935" s="477"/>
      <c r="CWF935" s="477"/>
      <c r="CWG935" s="477"/>
      <c r="CWH935" s="477"/>
      <c r="CWI935" s="477"/>
      <c r="CWJ935" s="477"/>
      <c r="CWK935" s="477"/>
      <c r="CWL935" s="477"/>
      <c r="CWM935" s="477"/>
      <c r="CWN935" s="477"/>
      <c r="CWO935" s="477"/>
      <c r="CWP935" s="477"/>
      <c r="CWQ935" s="477"/>
      <c r="CWR935" s="477"/>
      <c r="CWS935" s="477"/>
      <c r="CWT935" s="477"/>
      <c r="CWU935" s="477"/>
      <c r="CWV935" s="477"/>
      <c r="CWW935" s="477"/>
      <c r="CWX935" s="477"/>
      <c r="CWY935" s="477"/>
      <c r="CWZ935" s="477"/>
      <c r="CXA935" s="477"/>
      <c r="CXB935" s="477"/>
      <c r="CXC935" s="477"/>
      <c r="CXD935" s="477"/>
      <c r="CXE935" s="477"/>
      <c r="CXF935" s="477"/>
      <c r="CXG935" s="477"/>
      <c r="CXH935" s="477"/>
      <c r="CXI935" s="477"/>
      <c r="CXJ935" s="477"/>
      <c r="CXK935" s="477"/>
      <c r="CXL935" s="477"/>
      <c r="CXM935" s="477"/>
      <c r="CXN935" s="477"/>
      <c r="CXO935" s="477"/>
      <c r="CXP935" s="477"/>
      <c r="CXQ935" s="477"/>
      <c r="CXR935" s="477"/>
      <c r="CXS935" s="477"/>
      <c r="CXT935" s="477"/>
      <c r="CXU935" s="477"/>
      <c r="CXV935" s="477"/>
      <c r="CXW935" s="477"/>
      <c r="CXX935" s="477"/>
      <c r="CXY935" s="477"/>
      <c r="CXZ935" s="477"/>
      <c r="CYA935" s="477"/>
      <c r="CYB935" s="477"/>
      <c r="CYC935" s="477"/>
      <c r="CYD935" s="477"/>
      <c r="CYE935" s="477"/>
      <c r="CYF935" s="477"/>
      <c r="CYG935" s="477"/>
      <c r="CYH935" s="477"/>
      <c r="CYI935" s="477"/>
      <c r="CYJ935" s="477"/>
      <c r="CYK935" s="477"/>
      <c r="CYL935" s="477"/>
      <c r="CYM935" s="477"/>
      <c r="CYN935" s="477"/>
      <c r="CYO935" s="477"/>
      <c r="CYP935" s="477"/>
      <c r="CYQ935" s="477"/>
      <c r="CYR935" s="477"/>
      <c r="CYS935" s="477"/>
      <c r="CYT935" s="477"/>
      <c r="CYU935" s="477"/>
      <c r="CYV935" s="477"/>
      <c r="CYW935" s="477"/>
      <c r="CYX935" s="477"/>
      <c r="CYY935" s="477"/>
      <c r="CYZ935" s="477"/>
      <c r="CZA935" s="477"/>
      <c r="CZB935" s="477"/>
      <c r="CZC935" s="477"/>
      <c r="CZD935" s="477"/>
      <c r="CZE935" s="477"/>
      <c r="CZF935" s="477"/>
      <c r="CZG935" s="477"/>
      <c r="CZH935" s="477"/>
      <c r="CZI935" s="477"/>
      <c r="CZJ935" s="477"/>
      <c r="CZK935" s="477"/>
      <c r="CZL935" s="477"/>
      <c r="CZM935" s="477"/>
      <c r="CZN935" s="477"/>
      <c r="CZO935" s="477"/>
      <c r="CZP935" s="477"/>
      <c r="CZQ935" s="477"/>
      <c r="CZR935" s="477"/>
      <c r="CZS935" s="477"/>
      <c r="CZT935" s="477"/>
      <c r="CZU935" s="477"/>
      <c r="CZV935" s="477"/>
      <c r="CZW935" s="477"/>
      <c r="CZX935" s="477"/>
      <c r="CZY935" s="477"/>
      <c r="CZZ935" s="477"/>
      <c r="DAA935" s="477"/>
      <c r="DAB935" s="477"/>
      <c r="DAC935" s="477"/>
      <c r="DAD935" s="477"/>
      <c r="DAE935" s="477"/>
      <c r="DAF935" s="477"/>
      <c r="DAG935" s="477"/>
      <c r="DAH935" s="477"/>
      <c r="DAI935" s="477"/>
      <c r="DAJ935" s="477"/>
      <c r="DAK935" s="477"/>
      <c r="DAL935" s="477"/>
      <c r="DAM935" s="477"/>
      <c r="DAN935" s="477"/>
      <c r="DAO935" s="477"/>
      <c r="DAP935" s="477"/>
      <c r="DAQ935" s="477"/>
      <c r="DAR935" s="477"/>
      <c r="DAS935" s="477"/>
      <c r="DAT935" s="477"/>
      <c r="DAU935" s="477"/>
      <c r="DAV935" s="477"/>
      <c r="DAW935" s="477"/>
      <c r="DAX935" s="477"/>
      <c r="DAY935" s="477"/>
      <c r="DAZ935" s="477"/>
      <c r="DBA935" s="477"/>
      <c r="DBB935" s="477"/>
      <c r="DBC935" s="477"/>
      <c r="DBD935" s="477"/>
      <c r="DBE935" s="477"/>
      <c r="DBF935" s="477"/>
      <c r="DBG935" s="477"/>
      <c r="DBH935" s="477"/>
      <c r="DBI935" s="477"/>
      <c r="DBJ935" s="477"/>
      <c r="DBK935" s="477"/>
      <c r="DBL935" s="477"/>
      <c r="DBM935" s="477"/>
      <c r="DBN935" s="477"/>
      <c r="DBO935" s="477"/>
      <c r="DBP935" s="477"/>
      <c r="DBQ935" s="477"/>
      <c r="DBR935" s="477"/>
      <c r="DBS935" s="477"/>
      <c r="DBT935" s="477"/>
      <c r="DBU935" s="477"/>
      <c r="DBV935" s="477"/>
      <c r="DBW935" s="477"/>
      <c r="DBX935" s="477"/>
      <c r="DBY935" s="477"/>
      <c r="DBZ935" s="477"/>
      <c r="DCA935" s="477"/>
      <c r="DCB935" s="477"/>
      <c r="DCC935" s="477"/>
      <c r="DCD935" s="477"/>
      <c r="DCE935" s="477"/>
      <c r="DCF935" s="477"/>
      <c r="DCG935" s="477"/>
      <c r="DCH935" s="477"/>
      <c r="DCI935" s="477"/>
      <c r="DCJ935" s="477"/>
      <c r="DCK935" s="477"/>
      <c r="DCL935" s="477"/>
      <c r="DCM935" s="477"/>
      <c r="DCN935" s="477"/>
      <c r="DCO935" s="477"/>
      <c r="DCP935" s="477"/>
      <c r="DCQ935" s="477"/>
      <c r="DCR935" s="477"/>
      <c r="DCS935" s="477"/>
      <c r="DCT935" s="477"/>
      <c r="DCU935" s="477"/>
      <c r="DCV935" s="477"/>
      <c r="DCW935" s="477"/>
      <c r="DCX935" s="477"/>
      <c r="DCY935" s="477"/>
      <c r="DCZ935" s="477"/>
      <c r="DDA935" s="477"/>
      <c r="DDB935" s="477"/>
      <c r="DDC935" s="477"/>
      <c r="DDD935" s="477"/>
      <c r="DDE935" s="477"/>
      <c r="DDF935" s="477"/>
      <c r="DDG935" s="477"/>
      <c r="DDH935" s="477"/>
      <c r="DDI935" s="477"/>
      <c r="DDJ935" s="477"/>
      <c r="DDK935" s="477"/>
      <c r="DDL935" s="477"/>
      <c r="DDM935" s="477"/>
      <c r="DDN935" s="477"/>
      <c r="DDO935" s="477"/>
      <c r="DDP935" s="477"/>
      <c r="DDQ935" s="477"/>
      <c r="DDR935" s="477"/>
      <c r="DDS935" s="477"/>
      <c r="DDT935" s="477"/>
      <c r="DDU935" s="477"/>
      <c r="DDV935" s="477"/>
      <c r="DDW935" s="477"/>
      <c r="DDX935" s="477"/>
      <c r="DDY935" s="477"/>
      <c r="DDZ935" s="477"/>
      <c r="DEA935" s="477"/>
      <c r="DEB935" s="477"/>
      <c r="DEC935" s="477"/>
      <c r="DED935" s="477"/>
      <c r="DEE935" s="477"/>
      <c r="DEF935" s="477"/>
      <c r="DEG935" s="477"/>
      <c r="DEH935" s="477"/>
      <c r="DEI935" s="477"/>
      <c r="DEJ935" s="477"/>
      <c r="DEK935" s="477"/>
      <c r="DEL935" s="477"/>
      <c r="DEM935" s="477"/>
      <c r="DEN935" s="477"/>
      <c r="DEO935" s="477"/>
      <c r="DEP935" s="477"/>
      <c r="DEQ935" s="477"/>
      <c r="DER935" s="477"/>
      <c r="DES935" s="477"/>
      <c r="DET935" s="477"/>
      <c r="DEU935" s="477"/>
      <c r="DEV935" s="477"/>
      <c r="DEW935" s="477"/>
      <c r="DEX935" s="477"/>
      <c r="DEY935" s="477"/>
      <c r="DEZ935" s="477"/>
      <c r="DFA935" s="477"/>
      <c r="DFB935" s="477"/>
      <c r="DFC935" s="477"/>
      <c r="DFD935" s="477"/>
      <c r="DFE935" s="477"/>
      <c r="DFF935" s="477"/>
      <c r="DFG935" s="477"/>
      <c r="DFH935" s="477"/>
      <c r="DFI935" s="477"/>
      <c r="DFJ935" s="477"/>
      <c r="DFK935" s="477"/>
      <c r="DFL935" s="477"/>
      <c r="DFM935" s="477"/>
      <c r="DFN935" s="477"/>
      <c r="DFO935" s="477"/>
      <c r="DFP935" s="477"/>
      <c r="DFQ935" s="477"/>
      <c r="DFR935" s="477"/>
      <c r="DFS935" s="477"/>
      <c r="DFT935" s="477"/>
      <c r="DFU935" s="477"/>
      <c r="DFV935" s="477"/>
      <c r="DFW935" s="477"/>
      <c r="DFX935" s="477"/>
      <c r="DFY935" s="477"/>
      <c r="DFZ935" s="477"/>
      <c r="DGA935" s="477"/>
      <c r="DGB935" s="477"/>
      <c r="DGC935" s="477"/>
      <c r="DGD935" s="477"/>
      <c r="DGE935" s="477"/>
      <c r="DGF935" s="477"/>
      <c r="DGG935" s="477"/>
      <c r="DGH935" s="477"/>
      <c r="DGI935" s="477"/>
      <c r="DGJ935" s="477"/>
      <c r="DGK935" s="477"/>
      <c r="DGL935" s="477"/>
      <c r="DGM935" s="477"/>
      <c r="DGN935" s="477"/>
      <c r="DGO935" s="477"/>
      <c r="DGP935" s="477"/>
      <c r="DGQ935" s="477"/>
      <c r="DGR935" s="477"/>
      <c r="DGS935" s="477"/>
      <c r="DGT935" s="477"/>
      <c r="DGU935" s="477"/>
      <c r="DGV935" s="477"/>
      <c r="DGW935" s="477"/>
      <c r="DGX935" s="477"/>
      <c r="DGY935" s="477"/>
      <c r="DGZ935" s="477"/>
      <c r="DHA935" s="477"/>
      <c r="DHB935" s="477"/>
      <c r="DHC935" s="477"/>
      <c r="DHD935" s="477"/>
      <c r="DHE935" s="477"/>
      <c r="DHF935" s="477"/>
      <c r="DHG935" s="477"/>
      <c r="DHH935" s="477"/>
      <c r="DHI935" s="477"/>
      <c r="DHJ935" s="477"/>
      <c r="DHK935" s="477"/>
      <c r="DHL935" s="477"/>
      <c r="DHM935" s="477"/>
      <c r="DHN935" s="477"/>
      <c r="DHO935" s="477"/>
      <c r="DHP935" s="477"/>
      <c r="DHQ935" s="477"/>
      <c r="DHR935" s="477"/>
      <c r="DHS935" s="477"/>
      <c r="DHT935" s="477"/>
      <c r="DHU935" s="477"/>
      <c r="DHV935" s="477"/>
      <c r="DHW935" s="477"/>
      <c r="DHX935" s="477"/>
      <c r="DHY935" s="477"/>
      <c r="DHZ935" s="477"/>
      <c r="DIA935" s="477"/>
      <c r="DIB935" s="477"/>
      <c r="DIC935" s="477"/>
      <c r="DID935" s="477"/>
      <c r="DIE935" s="477"/>
      <c r="DIF935" s="477"/>
      <c r="DIG935" s="477"/>
      <c r="DIH935" s="477"/>
      <c r="DII935" s="477"/>
      <c r="DIJ935" s="477"/>
      <c r="DIK935" s="477"/>
      <c r="DIL935" s="477"/>
      <c r="DIM935" s="477"/>
      <c r="DIN935" s="477"/>
      <c r="DIO935" s="477"/>
      <c r="DIP935" s="477"/>
      <c r="DIQ935" s="477"/>
      <c r="DIR935" s="477"/>
      <c r="DIS935" s="477"/>
      <c r="DIT935" s="477"/>
      <c r="DIU935" s="477"/>
      <c r="DIV935" s="477"/>
      <c r="DIW935" s="477"/>
      <c r="DIX935" s="477"/>
      <c r="DIY935" s="477"/>
      <c r="DIZ935" s="477"/>
      <c r="DJA935" s="477"/>
      <c r="DJB935" s="477"/>
      <c r="DJC935" s="477"/>
      <c r="DJD935" s="477"/>
      <c r="DJE935" s="477"/>
      <c r="DJF935" s="477"/>
      <c r="DJG935" s="477"/>
      <c r="DJH935" s="477"/>
      <c r="DJI935" s="477"/>
      <c r="DJJ935" s="477"/>
      <c r="DJK935" s="477"/>
      <c r="DJL935" s="477"/>
      <c r="DJM935" s="477"/>
      <c r="DJN935" s="477"/>
      <c r="DJO935" s="477"/>
      <c r="DJP935" s="477"/>
      <c r="DJQ935" s="477"/>
      <c r="DJR935" s="477"/>
      <c r="DJS935" s="477"/>
      <c r="DJT935" s="477"/>
      <c r="DJU935" s="477"/>
      <c r="DJV935" s="477"/>
      <c r="DJW935" s="477"/>
      <c r="DJX935" s="477"/>
      <c r="DJY935" s="477"/>
      <c r="DJZ935" s="477"/>
      <c r="DKA935" s="477"/>
      <c r="DKB935" s="477"/>
      <c r="DKC935" s="477"/>
      <c r="DKD935" s="477"/>
      <c r="DKE935" s="477"/>
      <c r="DKF935" s="477"/>
      <c r="DKG935" s="477"/>
      <c r="DKH935" s="477"/>
      <c r="DKI935" s="477"/>
      <c r="DKJ935" s="477"/>
      <c r="DKK935" s="477"/>
      <c r="DKL935" s="477"/>
      <c r="DKM935" s="477"/>
      <c r="DKN935" s="477"/>
      <c r="DKO935" s="477"/>
      <c r="DKP935" s="477"/>
      <c r="DKQ935" s="477"/>
      <c r="DKR935" s="477"/>
      <c r="DKS935" s="477"/>
      <c r="DKT935" s="477"/>
      <c r="DKU935" s="477"/>
      <c r="DKV935" s="477"/>
      <c r="DKW935" s="477"/>
      <c r="DKX935" s="477"/>
      <c r="DKY935" s="477"/>
      <c r="DKZ935" s="477"/>
      <c r="DLA935" s="477"/>
      <c r="DLB935" s="477"/>
      <c r="DLC935" s="477"/>
      <c r="DLD935" s="477"/>
      <c r="DLE935" s="477"/>
      <c r="DLF935" s="477"/>
      <c r="DLG935" s="477"/>
      <c r="DLH935" s="477"/>
      <c r="DLI935" s="477"/>
      <c r="DLJ935" s="477"/>
      <c r="DLK935" s="477"/>
      <c r="DLL935" s="477"/>
      <c r="DLM935" s="477"/>
      <c r="DLN935" s="477"/>
      <c r="DLO935" s="477"/>
      <c r="DLP935" s="477"/>
      <c r="DLQ935" s="477"/>
      <c r="DLR935" s="477"/>
      <c r="DLS935" s="477"/>
      <c r="DLT935" s="477"/>
      <c r="DLU935" s="477"/>
      <c r="DLV935" s="477"/>
      <c r="DLW935" s="477"/>
      <c r="DLX935" s="477"/>
      <c r="DLY935" s="477"/>
      <c r="DLZ935" s="477"/>
      <c r="DMA935" s="477"/>
      <c r="DMB935" s="477"/>
      <c r="DMC935" s="477"/>
      <c r="DMD935" s="477"/>
      <c r="DME935" s="477"/>
      <c r="DMF935" s="477"/>
      <c r="DMG935" s="477"/>
      <c r="DMH935" s="477"/>
      <c r="DMI935" s="477"/>
      <c r="DMJ935" s="477"/>
      <c r="DMK935" s="477"/>
      <c r="DML935" s="477"/>
      <c r="DMM935" s="477"/>
      <c r="DMN935" s="477"/>
      <c r="DMO935" s="477"/>
      <c r="DMP935" s="477"/>
      <c r="DMQ935" s="477"/>
      <c r="DMR935" s="477"/>
      <c r="DMS935" s="477"/>
      <c r="DMT935" s="477"/>
      <c r="DMU935" s="477"/>
      <c r="DMV935" s="477"/>
      <c r="DMW935" s="477"/>
      <c r="DMX935" s="477"/>
      <c r="DMY935" s="477"/>
      <c r="DMZ935" s="477"/>
      <c r="DNA935" s="477"/>
      <c r="DNB935" s="477"/>
      <c r="DNC935" s="477"/>
      <c r="DND935" s="477"/>
      <c r="DNE935" s="477"/>
      <c r="DNF935" s="477"/>
      <c r="DNG935" s="477"/>
      <c r="DNH935" s="477"/>
      <c r="DNI935" s="477"/>
      <c r="DNJ935" s="477"/>
      <c r="DNK935" s="477"/>
      <c r="DNL935" s="477"/>
      <c r="DNM935" s="477"/>
      <c r="DNN935" s="477"/>
      <c r="DNO935" s="477"/>
      <c r="DNP935" s="477"/>
      <c r="DNQ935" s="477"/>
      <c r="DNR935" s="477"/>
      <c r="DNS935" s="477"/>
      <c r="DNT935" s="477"/>
      <c r="DNU935" s="477"/>
      <c r="DNV935" s="477"/>
      <c r="DNW935" s="477"/>
      <c r="DNX935" s="477"/>
      <c r="DNY935" s="477"/>
      <c r="DNZ935" s="477"/>
      <c r="DOA935" s="477"/>
      <c r="DOB935" s="477"/>
      <c r="DOC935" s="477"/>
      <c r="DOD935" s="477"/>
      <c r="DOE935" s="477"/>
      <c r="DOF935" s="477"/>
      <c r="DOG935" s="477"/>
      <c r="DOH935" s="477"/>
      <c r="DOI935" s="477"/>
      <c r="DOJ935" s="477"/>
      <c r="DOK935" s="477"/>
      <c r="DOL935" s="477"/>
      <c r="DOM935" s="477"/>
      <c r="DON935" s="477"/>
      <c r="DOO935" s="477"/>
      <c r="DOP935" s="477"/>
      <c r="DOQ935" s="477"/>
      <c r="DOR935" s="477"/>
      <c r="DOS935" s="477"/>
      <c r="DOT935" s="477"/>
      <c r="DOU935" s="477"/>
      <c r="DOV935" s="477"/>
      <c r="DOW935" s="477"/>
      <c r="DOX935" s="477"/>
      <c r="DOY935" s="477"/>
      <c r="DOZ935" s="477"/>
      <c r="DPA935" s="477"/>
      <c r="DPB935" s="477"/>
      <c r="DPC935" s="477"/>
      <c r="DPD935" s="477"/>
      <c r="DPE935" s="477"/>
      <c r="DPF935" s="477"/>
      <c r="DPG935" s="477"/>
      <c r="DPH935" s="477"/>
      <c r="DPI935" s="477"/>
      <c r="DPJ935" s="477"/>
      <c r="DPK935" s="477"/>
      <c r="DPL935" s="477"/>
      <c r="DPM935" s="477"/>
      <c r="DPN935" s="477"/>
      <c r="DPO935" s="477"/>
      <c r="DPP935" s="477"/>
      <c r="DPQ935" s="477"/>
      <c r="DPR935" s="477"/>
      <c r="DPS935" s="477"/>
      <c r="DPT935" s="477"/>
      <c r="DPU935" s="477"/>
      <c r="DPV935" s="477"/>
      <c r="DPW935" s="477"/>
      <c r="DPX935" s="477"/>
      <c r="DPY935" s="477"/>
      <c r="DPZ935" s="477"/>
      <c r="DQA935" s="477"/>
      <c r="DQB935" s="477"/>
      <c r="DQC935" s="477"/>
      <c r="DQD935" s="477"/>
      <c r="DQE935" s="477"/>
      <c r="DQF935" s="477"/>
      <c r="DQG935" s="477"/>
      <c r="DQH935" s="477"/>
      <c r="DQI935" s="477"/>
      <c r="DQJ935" s="477"/>
      <c r="DQK935" s="477"/>
      <c r="DQL935" s="477"/>
      <c r="DQM935" s="477"/>
      <c r="DQN935" s="477"/>
      <c r="DQO935" s="477"/>
      <c r="DQP935" s="477"/>
      <c r="DQQ935" s="477"/>
      <c r="DQR935" s="477"/>
      <c r="DQS935" s="477"/>
      <c r="DQT935" s="477"/>
      <c r="DQU935" s="477"/>
      <c r="DQV935" s="477"/>
      <c r="DQW935" s="477"/>
      <c r="DQX935" s="477"/>
      <c r="DQY935" s="477"/>
      <c r="DQZ935" s="477"/>
      <c r="DRA935" s="477"/>
      <c r="DRB935" s="477"/>
      <c r="DRC935" s="477"/>
      <c r="DRD935" s="477"/>
      <c r="DRE935" s="477"/>
      <c r="DRF935" s="477"/>
      <c r="DRG935" s="477"/>
      <c r="DRH935" s="477"/>
      <c r="DRI935" s="477"/>
      <c r="DRJ935" s="477"/>
      <c r="DRK935" s="477"/>
      <c r="DRL935" s="477"/>
      <c r="DRM935" s="477"/>
      <c r="DRN935" s="477"/>
      <c r="DRO935" s="477"/>
      <c r="DRP935" s="477"/>
      <c r="DRQ935" s="477"/>
      <c r="DRR935" s="477"/>
      <c r="DRS935" s="477"/>
      <c r="DRT935" s="477"/>
      <c r="DRU935" s="477"/>
      <c r="DRV935" s="477"/>
      <c r="DRW935" s="477"/>
      <c r="DRX935" s="477"/>
      <c r="DRY935" s="477"/>
      <c r="DRZ935" s="477"/>
      <c r="DSA935" s="477"/>
      <c r="DSB935" s="477"/>
      <c r="DSC935" s="477"/>
      <c r="DSD935" s="477"/>
      <c r="DSE935" s="477"/>
      <c r="DSF935" s="477"/>
      <c r="DSG935" s="477"/>
      <c r="DSH935" s="477"/>
      <c r="DSI935" s="477"/>
      <c r="DSJ935" s="477"/>
      <c r="DSK935" s="477"/>
      <c r="DSL935" s="477"/>
      <c r="DSM935" s="477"/>
      <c r="DSN935" s="477"/>
      <c r="DSO935" s="477"/>
      <c r="DSP935" s="477"/>
      <c r="DSQ935" s="477"/>
      <c r="DSR935" s="477"/>
      <c r="DSS935" s="477"/>
      <c r="DST935" s="477"/>
      <c r="DSU935" s="477"/>
      <c r="DSV935" s="477"/>
      <c r="DSW935" s="477"/>
      <c r="DSX935" s="477"/>
      <c r="DSY935" s="477"/>
      <c r="DSZ935" s="477"/>
      <c r="DTA935" s="477"/>
      <c r="DTB935" s="477"/>
      <c r="DTC935" s="477"/>
      <c r="DTD935" s="477"/>
      <c r="DTE935" s="477"/>
      <c r="DTF935" s="477"/>
      <c r="DTG935" s="477"/>
      <c r="DTH935" s="477"/>
      <c r="DTI935" s="477"/>
      <c r="DTJ935" s="477"/>
      <c r="DTK935" s="477"/>
      <c r="DTL935" s="477"/>
      <c r="DTM935" s="477"/>
      <c r="DTN935" s="477"/>
      <c r="DTO935" s="477"/>
      <c r="DTP935" s="477"/>
      <c r="DTQ935" s="477"/>
      <c r="DTR935" s="477"/>
      <c r="DTS935" s="477"/>
      <c r="DTT935" s="477"/>
      <c r="DTU935" s="477"/>
      <c r="DTV935" s="477"/>
      <c r="DTW935" s="477"/>
      <c r="DTX935" s="477"/>
      <c r="DTY935" s="477"/>
      <c r="DTZ935" s="477"/>
      <c r="DUA935" s="477"/>
      <c r="DUB935" s="477"/>
      <c r="DUC935" s="477"/>
      <c r="DUD935" s="477"/>
      <c r="DUE935" s="477"/>
      <c r="DUF935" s="477"/>
      <c r="DUG935" s="477"/>
      <c r="DUH935" s="477"/>
      <c r="DUI935" s="477"/>
      <c r="DUJ935" s="477"/>
      <c r="DUK935" s="477"/>
      <c r="DUL935" s="477"/>
      <c r="DUM935" s="477"/>
      <c r="DUN935" s="477"/>
      <c r="DUO935" s="477"/>
      <c r="DUP935" s="477"/>
      <c r="DUQ935" s="477"/>
      <c r="DUR935" s="477"/>
      <c r="DUS935" s="477"/>
      <c r="DUT935" s="477"/>
      <c r="DUU935" s="477"/>
      <c r="DUV935" s="477"/>
      <c r="DUW935" s="477"/>
      <c r="DUX935" s="477"/>
      <c r="DUY935" s="477"/>
      <c r="DUZ935" s="477"/>
      <c r="DVA935" s="477"/>
      <c r="DVB935" s="477"/>
      <c r="DVC935" s="477"/>
      <c r="DVD935" s="477"/>
      <c r="DVE935" s="477"/>
      <c r="DVF935" s="477"/>
      <c r="DVG935" s="477"/>
      <c r="DVH935" s="477"/>
      <c r="DVI935" s="477"/>
      <c r="DVJ935" s="477"/>
      <c r="DVK935" s="477"/>
      <c r="DVL935" s="477"/>
      <c r="DVM935" s="477"/>
      <c r="DVN935" s="477"/>
      <c r="DVO935" s="477"/>
      <c r="DVP935" s="477"/>
      <c r="DVQ935" s="477"/>
      <c r="DVR935" s="477"/>
      <c r="DVS935" s="477"/>
      <c r="DVT935" s="477"/>
      <c r="DVU935" s="477"/>
      <c r="DVV935" s="477"/>
      <c r="DVW935" s="477"/>
      <c r="DVX935" s="477"/>
      <c r="DVY935" s="477"/>
      <c r="DVZ935" s="477"/>
      <c r="DWA935" s="477"/>
      <c r="DWB935" s="477"/>
      <c r="DWC935" s="477"/>
      <c r="DWD935" s="477"/>
      <c r="DWE935" s="477"/>
      <c r="DWF935" s="477"/>
      <c r="DWG935" s="477"/>
      <c r="DWH935" s="477"/>
      <c r="DWI935" s="477"/>
      <c r="DWJ935" s="477"/>
      <c r="DWK935" s="477"/>
      <c r="DWL935" s="477"/>
      <c r="DWM935" s="477"/>
      <c r="DWN935" s="477"/>
      <c r="DWO935" s="477"/>
      <c r="DWP935" s="477"/>
      <c r="DWQ935" s="477"/>
      <c r="DWR935" s="477"/>
      <c r="DWS935" s="477"/>
      <c r="DWT935" s="477"/>
      <c r="DWU935" s="477"/>
      <c r="DWV935" s="477"/>
      <c r="DWW935" s="477"/>
      <c r="DWX935" s="477"/>
      <c r="DWY935" s="477"/>
      <c r="DWZ935" s="477"/>
      <c r="DXA935" s="477"/>
      <c r="DXB935" s="477"/>
      <c r="DXC935" s="477"/>
      <c r="DXD935" s="477"/>
      <c r="DXE935" s="477"/>
      <c r="DXF935" s="477"/>
      <c r="DXG935" s="477"/>
      <c r="DXH935" s="477"/>
      <c r="DXI935" s="477"/>
      <c r="DXJ935" s="477"/>
      <c r="DXK935" s="477"/>
      <c r="DXL935" s="477"/>
      <c r="DXM935" s="477"/>
      <c r="DXN935" s="477"/>
      <c r="DXO935" s="477"/>
      <c r="DXP935" s="477"/>
      <c r="DXQ935" s="477"/>
      <c r="DXR935" s="477"/>
      <c r="DXS935" s="477"/>
      <c r="DXT935" s="477"/>
      <c r="DXU935" s="477"/>
      <c r="DXV935" s="477"/>
      <c r="DXW935" s="477"/>
      <c r="DXX935" s="477"/>
      <c r="DXY935" s="477"/>
      <c r="DXZ935" s="477"/>
      <c r="DYA935" s="477"/>
      <c r="DYB935" s="477"/>
      <c r="DYC935" s="477"/>
      <c r="DYD935" s="477"/>
      <c r="DYE935" s="477"/>
      <c r="DYF935" s="477"/>
      <c r="DYG935" s="477"/>
      <c r="DYH935" s="477"/>
      <c r="DYI935" s="477"/>
      <c r="DYJ935" s="477"/>
      <c r="DYK935" s="477"/>
      <c r="DYL935" s="477"/>
      <c r="DYM935" s="477"/>
      <c r="DYN935" s="477"/>
      <c r="DYO935" s="477"/>
      <c r="DYP935" s="477"/>
      <c r="DYQ935" s="477"/>
      <c r="DYR935" s="477"/>
      <c r="DYS935" s="477"/>
      <c r="DYT935" s="477"/>
      <c r="DYU935" s="477"/>
      <c r="DYV935" s="477"/>
      <c r="DYW935" s="477"/>
      <c r="DYX935" s="477"/>
      <c r="DYY935" s="477"/>
      <c r="DYZ935" s="477"/>
      <c r="DZA935" s="477"/>
      <c r="DZB935" s="477"/>
      <c r="DZC935" s="477"/>
      <c r="DZD935" s="477"/>
      <c r="DZE935" s="477"/>
      <c r="DZF935" s="477"/>
      <c r="DZG935" s="477"/>
      <c r="DZH935" s="477"/>
      <c r="DZI935" s="477"/>
      <c r="DZJ935" s="477"/>
      <c r="DZK935" s="477"/>
      <c r="DZL935" s="477"/>
      <c r="DZM935" s="477"/>
      <c r="DZN935" s="477"/>
      <c r="DZO935" s="477"/>
      <c r="DZP935" s="477"/>
      <c r="DZQ935" s="477"/>
      <c r="DZR935" s="477"/>
      <c r="DZS935" s="477"/>
      <c r="DZT935" s="477"/>
      <c r="DZU935" s="477"/>
      <c r="DZV935" s="477"/>
      <c r="DZW935" s="477"/>
      <c r="DZX935" s="477"/>
      <c r="DZY935" s="477"/>
      <c r="DZZ935" s="477"/>
      <c r="EAA935" s="477"/>
      <c r="EAB935" s="477"/>
      <c r="EAC935" s="477"/>
      <c r="EAD935" s="477"/>
      <c r="EAE935" s="477"/>
      <c r="EAF935" s="477"/>
      <c r="EAG935" s="477"/>
      <c r="EAH935" s="477"/>
      <c r="EAI935" s="477"/>
      <c r="EAJ935" s="477"/>
      <c r="EAK935" s="477"/>
      <c r="EAL935" s="477"/>
      <c r="EAM935" s="477"/>
      <c r="EAN935" s="477"/>
      <c r="EAO935" s="477"/>
      <c r="EAP935" s="477"/>
      <c r="EAQ935" s="477"/>
      <c r="EAR935" s="477"/>
      <c r="EAS935" s="477"/>
      <c r="EAT935" s="477"/>
      <c r="EAU935" s="477"/>
      <c r="EAV935" s="477"/>
      <c r="EAW935" s="477"/>
      <c r="EAX935" s="477"/>
      <c r="EAY935" s="477"/>
      <c r="EAZ935" s="477"/>
      <c r="EBA935" s="477"/>
      <c r="EBB935" s="477"/>
      <c r="EBC935" s="477"/>
      <c r="EBD935" s="477"/>
      <c r="EBE935" s="477"/>
      <c r="EBF935" s="477"/>
      <c r="EBG935" s="477"/>
      <c r="EBH935" s="477"/>
      <c r="EBI935" s="477"/>
      <c r="EBJ935" s="477"/>
      <c r="EBK935" s="477"/>
      <c r="EBL935" s="477"/>
      <c r="EBM935" s="477"/>
      <c r="EBN935" s="477"/>
      <c r="EBO935" s="477"/>
      <c r="EBP935" s="477"/>
      <c r="EBQ935" s="477"/>
      <c r="EBR935" s="477"/>
      <c r="EBS935" s="477"/>
      <c r="EBT935" s="477"/>
      <c r="EBU935" s="477"/>
      <c r="EBV935" s="477"/>
      <c r="EBW935" s="477"/>
      <c r="EBX935" s="477"/>
      <c r="EBY935" s="477"/>
      <c r="EBZ935" s="477"/>
      <c r="ECA935" s="477"/>
      <c r="ECB935" s="477"/>
      <c r="ECC935" s="477"/>
      <c r="ECD935" s="477"/>
      <c r="ECE935" s="477"/>
      <c r="ECF935" s="477"/>
      <c r="ECG935" s="477"/>
      <c r="ECH935" s="477"/>
      <c r="ECI935" s="477"/>
      <c r="ECJ935" s="477"/>
      <c r="ECK935" s="477"/>
      <c r="ECL935" s="477"/>
      <c r="ECM935" s="477"/>
      <c r="ECN935" s="477"/>
      <c r="ECO935" s="477"/>
      <c r="ECP935" s="477"/>
      <c r="ECQ935" s="477"/>
      <c r="ECR935" s="477"/>
      <c r="ECS935" s="477"/>
      <c r="ECT935" s="477"/>
      <c r="ECU935" s="477"/>
      <c r="ECV935" s="477"/>
      <c r="ECW935" s="477"/>
      <c r="ECX935" s="477"/>
      <c r="ECY935" s="477"/>
      <c r="ECZ935" s="477"/>
      <c r="EDA935" s="477"/>
      <c r="EDB935" s="477"/>
      <c r="EDC935" s="477"/>
      <c r="EDD935" s="477"/>
      <c r="EDE935" s="477"/>
      <c r="EDF935" s="477"/>
      <c r="EDG935" s="477"/>
      <c r="EDH935" s="477"/>
      <c r="EDI935" s="477"/>
      <c r="EDJ935" s="477"/>
      <c r="EDK935" s="477"/>
      <c r="EDL935" s="477"/>
      <c r="EDM935" s="477"/>
      <c r="EDN935" s="477"/>
      <c r="EDO935" s="477"/>
      <c r="EDP935" s="477"/>
      <c r="EDQ935" s="477"/>
      <c r="EDR935" s="477"/>
      <c r="EDS935" s="477"/>
      <c r="EDT935" s="477"/>
      <c r="EDU935" s="477"/>
      <c r="EDV935" s="477"/>
      <c r="EDW935" s="477"/>
      <c r="EDX935" s="477"/>
      <c r="EDY935" s="477"/>
      <c r="EDZ935" s="477"/>
      <c r="EEA935" s="477"/>
      <c r="EEB935" s="477"/>
      <c r="EEC935" s="477"/>
      <c r="EED935" s="477"/>
      <c r="EEE935" s="477"/>
      <c r="EEF935" s="477"/>
      <c r="EEG935" s="477"/>
      <c r="EEH935" s="477"/>
      <c r="EEI935" s="477"/>
      <c r="EEJ935" s="477"/>
      <c r="EEK935" s="477"/>
      <c r="EEL935" s="477"/>
      <c r="EEM935" s="477"/>
      <c r="EEN935" s="477"/>
      <c r="EEO935" s="477"/>
      <c r="EEP935" s="477"/>
      <c r="EEQ935" s="477"/>
      <c r="EER935" s="477"/>
      <c r="EES935" s="477"/>
      <c r="EET935" s="477"/>
      <c r="EEU935" s="477"/>
      <c r="EEV935" s="477"/>
      <c r="EEW935" s="477"/>
      <c r="EEX935" s="477"/>
      <c r="EEY935" s="477"/>
      <c r="EEZ935" s="477"/>
      <c r="EFA935" s="477"/>
      <c r="EFB935" s="477"/>
      <c r="EFC935" s="477"/>
      <c r="EFD935" s="477"/>
      <c r="EFE935" s="477"/>
      <c r="EFF935" s="477"/>
      <c r="EFG935" s="477"/>
      <c r="EFH935" s="477"/>
      <c r="EFI935" s="477"/>
      <c r="EFJ935" s="477"/>
      <c r="EFK935" s="477"/>
      <c r="EFL935" s="477"/>
      <c r="EFM935" s="477"/>
      <c r="EFN935" s="477"/>
      <c r="EFO935" s="477"/>
      <c r="EFP935" s="477"/>
      <c r="EFQ935" s="477"/>
      <c r="EFR935" s="477"/>
      <c r="EFS935" s="477"/>
      <c r="EFT935" s="477"/>
      <c r="EFU935" s="477"/>
      <c r="EFV935" s="477"/>
      <c r="EFW935" s="477"/>
      <c r="EFX935" s="477"/>
      <c r="EFY935" s="477"/>
      <c r="EFZ935" s="477"/>
      <c r="EGA935" s="477"/>
      <c r="EGB935" s="477"/>
      <c r="EGC935" s="477"/>
      <c r="EGD935" s="477"/>
      <c r="EGE935" s="477"/>
      <c r="EGF935" s="477"/>
      <c r="EGG935" s="477"/>
      <c r="EGH935" s="477"/>
      <c r="EGI935" s="477"/>
      <c r="EGJ935" s="477"/>
      <c r="EGK935" s="477"/>
      <c r="EGL935" s="477"/>
      <c r="EGM935" s="477"/>
      <c r="EGN935" s="477"/>
      <c r="EGO935" s="477"/>
      <c r="EGP935" s="477"/>
      <c r="EGQ935" s="477"/>
      <c r="EGR935" s="477"/>
      <c r="EGS935" s="477"/>
      <c r="EGT935" s="477"/>
      <c r="EGU935" s="477"/>
      <c r="EGV935" s="477"/>
      <c r="EGW935" s="477"/>
      <c r="EGX935" s="477"/>
      <c r="EGY935" s="477"/>
      <c r="EGZ935" s="477"/>
      <c r="EHA935" s="477"/>
      <c r="EHB935" s="477"/>
      <c r="EHC935" s="477"/>
      <c r="EHD935" s="477"/>
      <c r="EHE935" s="477"/>
      <c r="EHF935" s="477"/>
      <c r="EHG935" s="477"/>
      <c r="EHH935" s="477"/>
      <c r="EHI935" s="477"/>
      <c r="EHJ935" s="477"/>
      <c r="EHK935" s="477"/>
      <c r="EHL935" s="477"/>
      <c r="EHM935" s="477"/>
      <c r="EHN935" s="477"/>
      <c r="EHO935" s="477"/>
      <c r="EHP935" s="477"/>
      <c r="EHQ935" s="477"/>
      <c r="EHR935" s="477"/>
      <c r="EHS935" s="477"/>
      <c r="EHT935" s="477"/>
      <c r="EHU935" s="477"/>
      <c r="EHV935" s="477"/>
      <c r="EHW935" s="477"/>
      <c r="EHX935" s="477"/>
      <c r="EHY935" s="477"/>
      <c r="EHZ935" s="477"/>
      <c r="EIA935" s="477"/>
      <c r="EIB935" s="477"/>
      <c r="EIC935" s="477"/>
      <c r="EID935" s="477"/>
      <c r="EIE935" s="477"/>
      <c r="EIF935" s="477"/>
      <c r="EIG935" s="477"/>
      <c r="EIH935" s="477"/>
      <c r="EII935" s="477"/>
      <c r="EIJ935" s="477"/>
      <c r="EIK935" s="477"/>
      <c r="EIL935" s="477"/>
      <c r="EIM935" s="477"/>
      <c r="EIN935" s="477"/>
      <c r="EIO935" s="477"/>
      <c r="EIP935" s="477"/>
      <c r="EIQ935" s="477"/>
      <c r="EIR935" s="477"/>
      <c r="EIS935" s="477"/>
      <c r="EIT935" s="477"/>
      <c r="EIU935" s="477"/>
      <c r="EIV935" s="477"/>
      <c r="EIW935" s="477"/>
      <c r="EIX935" s="477"/>
      <c r="EIY935" s="477"/>
      <c r="EIZ935" s="477"/>
      <c r="EJA935" s="477"/>
      <c r="EJB935" s="477"/>
      <c r="EJC935" s="477"/>
      <c r="EJD935" s="477"/>
      <c r="EJE935" s="477"/>
      <c r="EJF935" s="477"/>
      <c r="EJG935" s="477"/>
      <c r="EJH935" s="477"/>
      <c r="EJI935" s="477"/>
      <c r="EJJ935" s="477"/>
      <c r="EJK935" s="477"/>
      <c r="EJL935" s="477"/>
      <c r="EJM935" s="477"/>
      <c r="EJN935" s="477"/>
      <c r="EJO935" s="477"/>
      <c r="EJP935" s="477"/>
      <c r="EJQ935" s="477"/>
      <c r="EJR935" s="477"/>
      <c r="EJS935" s="477"/>
      <c r="EJT935" s="477"/>
      <c r="EJU935" s="477"/>
      <c r="EJV935" s="477"/>
      <c r="EJW935" s="477"/>
      <c r="EJX935" s="477"/>
      <c r="EJY935" s="477"/>
      <c r="EJZ935" s="477"/>
      <c r="EKA935" s="477"/>
      <c r="EKB935" s="477"/>
      <c r="EKC935" s="477"/>
      <c r="EKD935" s="477"/>
      <c r="EKE935" s="477"/>
      <c r="EKF935" s="477"/>
      <c r="EKG935" s="477"/>
      <c r="EKH935" s="477"/>
      <c r="EKI935" s="477"/>
      <c r="EKJ935" s="477"/>
      <c r="EKK935" s="477"/>
      <c r="EKL935" s="477"/>
      <c r="EKM935" s="477"/>
      <c r="EKN935" s="477"/>
      <c r="EKO935" s="477"/>
      <c r="EKP935" s="477"/>
      <c r="EKQ935" s="477"/>
      <c r="EKR935" s="477"/>
      <c r="EKS935" s="477"/>
      <c r="EKT935" s="477"/>
      <c r="EKU935" s="477"/>
      <c r="EKV935" s="477"/>
      <c r="EKW935" s="477"/>
      <c r="EKX935" s="477"/>
      <c r="EKY935" s="477"/>
      <c r="EKZ935" s="477"/>
      <c r="ELA935" s="477"/>
      <c r="ELB935" s="477"/>
      <c r="ELC935" s="477"/>
      <c r="ELD935" s="477"/>
      <c r="ELE935" s="477"/>
      <c r="ELF935" s="477"/>
      <c r="ELG935" s="477"/>
      <c r="ELH935" s="477"/>
      <c r="ELI935" s="477"/>
      <c r="ELJ935" s="477"/>
      <c r="ELK935" s="477"/>
      <c r="ELL935" s="477"/>
      <c r="ELM935" s="477"/>
      <c r="ELN935" s="477"/>
      <c r="ELO935" s="477"/>
      <c r="ELP935" s="477"/>
      <c r="ELQ935" s="477"/>
      <c r="ELR935" s="477"/>
      <c r="ELS935" s="477"/>
      <c r="ELT935" s="477"/>
      <c r="ELU935" s="477"/>
      <c r="ELV935" s="477"/>
      <c r="ELW935" s="477"/>
      <c r="ELX935" s="477"/>
      <c r="ELY935" s="477"/>
      <c r="ELZ935" s="477"/>
      <c r="EMA935" s="477"/>
      <c r="EMB935" s="477"/>
      <c r="EMC935" s="477"/>
      <c r="EMD935" s="477"/>
      <c r="EME935" s="477"/>
      <c r="EMF935" s="477"/>
      <c r="EMG935" s="477"/>
      <c r="EMH935" s="477"/>
      <c r="EMI935" s="477"/>
      <c r="EMJ935" s="477"/>
      <c r="EMK935" s="477"/>
      <c r="EML935" s="477"/>
      <c r="EMM935" s="477"/>
      <c r="EMN935" s="477"/>
      <c r="EMO935" s="477"/>
      <c r="EMP935" s="477"/>
      <c r="EMQ935" s="477"/>
      <c r="EMR935" s="477"/>
      <c r="EMS935" s="477"/>
      <c r="EMT935" s="477"/>
      <c r="EMU935" s="477"/>
      <c r="EMV935" s="477"/>
      <c r="EMW935" s="477"/>
      <c r="EMX935" s="477"/>
      <c r="EMY935" s="477"/>
      <c r="EMZ935" s="477"/>
      <c r="ENA935" s="477"/>
      <c r="ENB935" s="477"/>
      <c r="ENC935" s="477"/>
      <c r="END935" s="477"/>
      <c r="ENE935" s="477"/>
      <c r="ENF935" s="477"/>
      <c r="ENG935" s="477"/>
      <c r="ENH935" s="477"/>
      <c r="ENI935" s="477"/>
      <c r="ENJ935" s="477"/>
      <c r="ENK935" s="477"/>
      <c r="ENL935" s="477"/>
      <c r="ENM935" s="477"/>
      <c r="ENN935" s="477"/>
      <c r="ENO935" s="477"/>
      <c r="ENP935" s="477"/>
      <c r="ENQ935" s="477"/>
      <c r="ENR935" s="477"/>
      <c r="ENS935" s="477"/>
      <c r="ENT935" s="477"/>
      <c r="ENU935" s="477"/>
      <c r="ENV935" s="477"/>
      <c r="ENW935" s="477"/>
      <c r="ENX935" s="477"/>
      <c r="ENY935" s="477"/>
      <c r="ENZ935" s="477"/>
      <c r="EOA935" s="477"/>
      <c r="EOB935" s="477"/>
      <c r="EOC935" s="477"/>
      <c r="EOD935" s="477"/>
      <c r="EOE935" s="477"/>
      <c r="EOF935" s="477"/>
      <c r="EOG935" s="477"/>
      <c r="EOH935" s="477"/>
      <c r="EOI935" s="477"/>
      <c r="EOJ935" s="477"/>
      <c r="EOK935" s="477"/>
      <c r="EOL935" s="477"/>
      <c r="EOM935" s="477"/>
      <c r="EON935" s="477"/>
      <c r="EOO935" s="477"/>
      <c r="EOP935" s="477"/>
      <c r="EOQ935" s="477"/>
      <c r="EOR935" s="477"/>
      <c r="EOS935" s="477"/>
      <c r="EOT935" s="477"/>
      <c r="EOU935" s="477"/>
      <c r="EOV935" s="477"/>
      <c r="EOW935" s="477"/>
      <c r="EOX935" s="477"/>
      <c r="EOY935" s="477"/>
      <c r="EOZ935" s="477"/>
      <c r="EPA935" s="477"/>
      <c r="EPB935" s="477"/>
      <c r="EPC935" s="477"/>
      <c r="EPD935" s="477"/>
      <c r="EPE935" s="477"/>
      <c r="EPF935" s="477"/>
      <c r="EPG935" s="477"/>
      <c r="EPH935" s="477"/>
      <c r="EPI935" s="477"/>
      <c r="EPJ935" s="477"/>
      <c r="EPK935" s="477"/>
      <c r="EPL935" s="477"/>
      <c r="EPM935" s="477"/>
      <c r="EPN935" s="477"/>
      <c r="EPO935" s="477"/>
      <c r="EPP935" s="477"/>
      <c r="EPQ935" s="477"/>
      <c r="EPR935" s="477"/>
      <c r="EPS935" s="477"/>
      <c r="EPT935" s="477"/>
      <c r="EPU935" s="477"/>
      <c r="EPV935" s="477"/>
      <c r="EPW935" s="477"/>
      <c r="EPX935" s="477"/>
      <c r="EPY935" s="477"/>
      <c r="EPZ935" s="477"/>
      <c r="EQA935" s="477"/>
      <c r="EQB935" s="477"/>
      <c r="EQC935" s="477"/>
      <c r="EQD935" s="477"/>
      <c r="EQE935" s="477"/>
      <c r="EQF935" s="477"/>
      <c r="EQG935" s="477"/>
      <c r="EQH935" s="477"/>
      <c r="EQI935" s="477"/>
      <c r="EQJ935" s="477"/>
      <c r="EQK935" s="477"/>
      <c r="EQL935" s="477"/>
      <c r="EQM935" s="477"/>
      <c r="EQN935" s="477"/>
      <c r="EQO935" s="477"/>
      <c r="EQP935" s="477"/>
      <c r="EQQ935" s="477"/>
      <c r="EQR935" s="477"/>
      <c r="EQS935" s="477"/>
      <c r="EQT935" s="477"/>
      <c r="EQU935" s="477"/>
      <c r="EQV935" s="477"/>
      <c r="EQW935" s="477"/>
      <c r="EQX935" s="477"/>
      <c r="EQY935" s="477"/>
      <c r="EQZ935" s="477"/>
      <c r="ERA935" s="477"/>
      <c r="ERB935" s="477"/>
      <c r="ERC935" s="477"/>
      <c r="ERD935" s="477"/>
      <c r="ERE935" s="477"/>
      <c r="ERF935" s="477"/>
      <c r="ERG935" s="477"/>
      <c r="ERH935" s="477"/>
      <c r="ERI935" s="477"/>
      <c r="ERJ935" s="477"/>
      <c r="ERK935" s="477"/>
      <c r="ERL935" s="477"/>
      <c r="ERM935" s="477"/>
      <c r="ERN935" s="477"/>
      <c r="ERO935" s="477"/>
      <c r="ERP935" s="477"/>
      <c r="ERQ935" s="477"/>
      <c r="ERR935" s="477"/>
      <c r="ERS935" s="477"/>
      <c r="ERT935" s="477"/>
      <c r="ERU935" s="477"/>
      <c r="ERV935" s="477"/>
      <c r="ERW935" s="477"/>
      <c r="ERX935" s="477"/>
      <c r="ERY935" s="477"/>
      <c r="ERZ935" s="477"/>
      <c r="ESA935" s="477"/>
      <c r="ESB935" s="477"/>
      <c r="ESC935" s="477"/>
      <c r="ESD935" s="477"/>
      <c r="ESE935" s="477"/>
      <c r="ESF935" s="477"/>
      <c r="ESG935" s="477"/>
      <c r="ESH935" s="477"/>
      <c r="ESI935" s="477"/>
      <c r="ESJ935" s="477"/>
      <c r="ESK935" s="477"/>
      <c r="ESL935" s="477"/>
      <c r="ESM935" s="477"/>
      <c r="ESN935" s="477"/>
      <c r="ESO935" s="477"/>
      <c r="ESP935" s="477"/>
      <c r="ESQ935" s="477"/>
      <c r="ESR935" s="477"/>
      <c r="ESS935" s="477"/>
      <c r="EST935" s="477"/>
      <c r="ESU935" s="477"/>
      <c r="ESV935" s="477"/>
      <c r="ESW935" s="477"/>
      <c r="ESX935" s="477"/>
      <c r="ESY935" s="477"/>
      <c r="ESZ935" s="477"/>
      <c r="ETA935" s="477"/>
      <c r="ETB935" s="477"/>
      <c r="ETC935" s="477"/>
      <c r="ETD935" s="477"/>
      <c r="ETE935" s="477"/>
      <c r="ETF935" s="477"/>
      <c r="ETG935" s="477"/>
      <c r="ETH935" s="477"/>
      <c r="ETI935" s="477"/>
      <c r="ETJ935" s="477"/>
      <c r="ETK935" s="477"/>
      <c r="ETL935" s="477"/>
      <c r="ETM935" s="477"/>
      <c r="ETN935" s="477"/>
      <c r="ETO935" s="477"/>
      <c r="ETP935" s="477"/>
      <c r="ETQ935" s="477"/>
      <c r="ETR935" s="477"/>
      <c r="ETS935" s="477"/>
      <c r="ETT935" s="477"/>
      <c r="ETU935" s="477"/>
      <c r="ETV935" s="477"/>
      <c r="ETW935" s="477"/>
      <c r="ETX935" s="477"/>
      <c r="ETY935" s="477"/>
      <c r="ETZ935" s="477"/>
      <c r="EUA935" s="477"/>
      <c r="EUB935" s="477"/>
      <c r="EUC935" s="477"/>
      <c r="EUD935" s="477"/>
      <c r="EUE935" s="477"/>
      <c r="EUF935" s="477"/>
      <c r="EUG935" s="477"/>
      <c r="EUH935" s="477"/>
      <c r="EUI935" s="477"/>
      <c r="EUJ935" s="477"/>
      <c r="EUK935" s="477"/>
      <c r="EUL935" s="477"/>
      <c r="EUM935" s="477"/>
      <c r="EUN935" s="477"/>
      <c r="EUO935" s="477"/>
      <c r="EUP935" s="477"/>
      <c r="EUQ935" s="477"/>
      <c r="EUR935" s="477"/>
      <c r="EUS935" s="477"/>
      <c r="EUT935" s="477"/>
      <c r="EUU935" s="477"/>
      <c r="EUV935" s="477"/>
      <c r="EUW935" s="477"/>
      <c r="EUX935" s="477"/>
      <c r="EUY935" s="477"/>
      <c r="EUZ935" s="477"/>
      <c r="EVA935" s="477"/>
      <c r="EVB935" s="477"/>
      <c r="EVC935" s="477"/>
      <c r="EVD935" s="477"/>
      <c r="EVE935" s="477"/>
      <c r="EVF935" s="477"/>
      <c r="EVG935" s="477"/>
      <c r="EVH935" s="477"/>
      <c r="EVI935" s="477"/>
      <c r="EVJ935" s="477"/>
      <c r="EVK935" s="477"/>
      <c r="EVL935" s="477"/>
      <c r="EVM935" s="477"/>
      <c r="EVN935" s="477"/>
      <c r="EVO935" s="477"/>
      <c r="EVP935" s="477"/>
      <c r="EVQ935" s="477"/>
      <c r="EVR935" s="477"/>
      <c r="EVS935" s="477"/>
      <c r="EVT935" s="477"/>
      <c r="EVU935" s="477"/>
      <c r="EVV935" s="477"/>
      <c r="EVW935" s="477"/>
      <c r="EVX935" s="477"/>
      <c r="EVY935" s="477"/>
      <c r="EVZ935" s="477"/>
      <c r="EWA935" s="477"/>
      <c r="EWB935" s="477"/>
      <c r="EWC935" s="477"/>
      <c r="EWD935" s="477"/>
      <c r="EWE935" s="477"/>
      <c r="EWF935" s="477"/>
      <c r="EWG935" s="477"/>
      <c r="EWH935" s="477"/>
      <c r="EWI935" s="477"/>
      <c r="EWJ935" s="477"/>
      <c r="EWK935" s="477"/>
      <c r="EWL935" s="477"/>
      <c r="EWM935" s="477"/>
      <c r="EWN935" s="477"/>
      <c r="EWO935" s="477"/>
      <c r="EWP935" s="477"/>
      <c r="EWQ935" s="477"/>
      <c r="EWR935" s="477"/>
      <c r="EWS935" s="477"/>
      <c r="EWT935" s="477"/>
      <c r="EWU935" s="477"/>
      <c r="EWV935" s="477"/>
      <c r="EWW935" s="477"/>
      <c r="EWX935" s="477"/>
      <c r="EWY935" s="477"/>
      <c r="EWZ935" s="477"/>
      <c r="EXA935" s="477"/>
      <c r="EXB935" s="477"/>
      <c r="EXC935" s="477"/>
      <c r="EXD935" s="477"/>
      <c r="EXE935" s="477"/>
      <c r="EXF935" s="477"/>
      <c r="EXG935" s="477"/>
      <c r="EXH935" s="477"/>
      <c r="EXI935" s="477"/>
      <c r="EXJ935" s="477"/>
      <c r="EXK935" s="477"/>
      <c r="EXL935" s="477"/>
      <c r="EXM935" s="477"/>
      <c r="EXN935" s="477"/>
      <c r="EXO935" s="477"/>
      <c r="EXP935" s="477"/>
      <c r="EXQ935" s="477"/>
      <c r="EXR935" s="477"/>
      <c r="EXS935" s="477"/>
      <c r="EXT935" s="477"/>
      <c r="EXU935" s="477"/>
      <c r="EXV935" s="477"/>
      <c r="EXW935" s="477"/>
      <c r="EXX935" s="477"/>
      <c r="EXY935" s="477"/>
      <c r="EXZ935" s="477"/>
      <c r="EYA935" s="477"/>
      <c r="EYB935" s="477"/>
      <c r="EYC935" s="477"/>
      <c r="EYD935" s="477"/>
      <c r="EYE935" s="477"/>
      <c r="EYF935" s="477"/>
      <c r="EYG935" s="477"/>
      <c r="EYH935" s="477"/>
      <c r="EYI935" s="477"/>
      <c r="EYJ935" s="477"/>
      <c r="EYK935" s="477"/>
      <c r="EYL935" s="477"/>
      <c r="EYM935" s="477"/>
      <c r="EYN935" s="477"/>
      <c r="EYO935" s="477"/>
      <c r="EYP935" s="477"/>
      <c r="EYQ935" s="477"/>
      <c r="EYR935" s="477"/>
      <c r="EYS935" s="477"/>
      <c r="EYT935" s="477"/>
      <c r="EYU935" s="477"/>
      <c r="EYV935" s="477"/>
      <c r="EYW935" s="477"/>
      <c r="EYX935" s="477"/>
      <c r="EYY935" s="477"/>
      <c r="EYZ935" s="477"/>
      <c r="EZA935" s="477"/>
      <c r="EZB935" s="477"/>
      <c r="EZC935" s="477"/>
      <c r="EZD935" s="477"/>
      <c r="EZE935" s="477"/>
      <c r="EZF935" s="477"/>
      <c r="EZG935" s="477"/>
      <c r="EZH935" s="477"/>
      <c r="EZI935" s="477"/>
      <c r="EZJ935" s="477"/>
      <c r="EZK935" s="477"/>
      <c r="EZL935" s="477"/>
      <c r="EZM935" s="477"/>
      <c r="EZN935" s="477"/>
      <c r="EZO935" s="477"/>
      <c r="EZP935" s="477"/>
      <c r="EZQ935" s="477"/>
      <c r="EZR935" s="477"/>
      <c r="EZS935" s="477"/>
      <c r="EZT935" s="477"/>
      <c r="EZU935" s="477"/>
      <c r="EZV935" s="477"/>
      <c r="EZW935" s="477"/>
      <c r="EZX935" s="477"/>
      <c r="EZY935" s="477"/>
      <c r="EZZ935" s="477"/>
      <c r="FAA935" s="477"/>
      <c r="FAB935" s="477"/>
      <c r="FAC935" s="477"/>
      <c r="FAD935" s="477"/>
      <c r="FAE935" s="477"/>
      <c r="FAF935" s="477"/>
      <c r="FAG935" s="477"/>
      <c r="FAH935" s="477"/>
      <c r="FAI935" s="477"/>
      <c r="FAJ935" s="477"/>
      <c r="FAK935" s="477"/>
      <c r="FAL935" s="477"/>
      <c r="FAM935" s="477"/>
      <c r="FAN935" s="477"/>
      <c r="FAO935" s="477"/>
      <c r="FAP935" s="477"/>
      <c r="FAQ935" s="477"/>
      <c r="FAR935" s="477"/>
      <c r="FAS935" s="477"/>
      <c r="FAT935" s="477"/>
      <c r="FAU935" s="477"/>
      <c r="FAV935" s="477"/>
      <c r="FAW935" s="477"/>
      <c r="FAX935" s="477"/>
      <c r="FAY935" s="477"/>
      <c r="FAZ935" s="477"/>
      <c r="FBA935" s="477"/>
      <c r="FBB935" s="477"/>
      <c r="FBC935" s="477"/>
      <c r="FBD935" s="477"/>
      <c r="FBE935" s="477"/>
      <c r="FBF935" s="477"/>
      <c r="FBG935" s="477"/>
      <c r="FBH935" s="477"/>
      <c r="FBI935" s="477"/>
      <c r="FBJ935" s="477"/>
      <c r="FBK935" s="477"/>
      <c r="FBL935" s="477"/>
      <c r="FBM935" s="477"/>
      <c r="FBN935" s="477"/>
      <c r="FBO935" s="477"/>
      <c r="FBP935" s="477"/>
      <c r="FBQ935" s="477"/>
      <c r="FBR935" s="477"/>
      <c r="FBS935" s="477"/>
      <c r="FBT935" s="477"/>
      <c r="FBU935" s="477"/>
      <c r="FBV935" s="477"/>
      <c r="FBW935" s="477"/>
      <c r="FBX935" s="477"/>
      <c r="FBY935" s="477"/>
      <c r="FBZ935" s="477"/>
      <c r="FCA935" s="477"/>
      <c r="FCB935" s="477"/>
      <c r="FCC935" s="477"/>
      <c r="FCD935" s="477"/>
      <c r="FCE935" s="477"/>
      <c r="FCF935" s="477"/>
      <c r="FCG935" s="477"/>
      <c r="FCH935" s="477"/>
      <c r="FCI935" s="477"/>
      <c r="FCJ935" s="477"/>
      <c r="FCK935" s="477"/>
      <c r="FCL935" s="477"/>
      <c r="FCM935" s="477"/>
      <c r="FCN935" s="477"/>
      <c r="FCO935" s="477"/>
      <c r="FCP935" s="477"/>
      <c r="FCQ935" s="477"/>
      <c r="FCR935" s="477"/>
      <c r="FCS935" s="477"/>
      <c r="FCT935" s="477"/>
      <c r="FCU935" s="477"/>
      <c r="FCV935" s="477"/>
      <c r="FCW935" s="477"/>
      <c r="FCX935" s="477"/>
      <c r="FCY935" s="477"/>
      <c r="FCZ935" s="477"/>
      <c r="FDA935" s="477"/>
      <c r="FDB935" s="477"/>
      <c r="FDC935" s="477"/>
      <c r="FDD935" s="477"/>
      <c r="FDE935" s="477"/>
      <c r="FDF935" s="477"/>
      <c r="FDG935" s="477"/>
      <c r="FDH935" s="477"/>
      <c r="FDI935" s="477"/>
      <c r="FDJ935" s="477"/>
      <c r="FDK935" s="477"/>
      <c r="FDL935" s="477"/>
      <c r="FDM935" s="477"/>
      <c r="FDN935" s="477"/>
      <c r="FDO935" s="477"/>
      <c r="FDP935" s="477"/>
      <c r="FDQ935" s="477"/>
      <c r="FDR935" s="477"/>
      <c r="FDS935" s="477"/>
      <c r="FDT935" s="477"/>
      <c r="FDU935" s="477"/>
      <c r="FDV935" s="477"/>
      <c r="FDW935" s="477"/>
      <c r="FDX935" s="477"/>
      <c r="FDY935" s="477"/>
      <c r="FDZ935" s="477"/>
      <c r="FEA935" s="477"/>
      <c r="FEB935" s="477"/>
      <c r="FEC935" s="477"/>
      <c r="FED935" s="477"/>
      <c r="FEE935" s="477"/>
      <c r="FEF935" s="477"/>
      <c r="FEG935" s="477"/>
      <c r="FEH935" s="477"/>
      <c r="FEI935" s="477"/>
      <c r="FEJ935" s="477"/>
      <c r="FEK935" s="477"/>
      <c r="FEL935" s="477"/>
      <c r="FEM935" s="477"/>
      <c r="FEN935" s="477"/>
      <c r="FEO935" s="477"/>
      <c r="FEP935" s="477"/>
      <c r="FEQ935" s="477"/>
      <c r="FER935" s="477"/>
      <c r="FES935" s="477"/>
      <c r="FET935" s="477"/>
      <c r="FEU935" s="477"/>
      <c r="FEV935" s="477"/>
      <c r="FEW935" s="477"/>
      <c r="FEX935" s="477"/>
      <c r="FEY935" s="477"/>
      <c r="FEZ935" s="477"/>
      <c r="FFA935" s="477"/>
      <c r="FFB935" s="477"/>
      <c r="FFC935" s="477"/>
      <c r="FFD935" s="477"/>
      <c r="FFE935" s="477"/>
      <c r="FFF935" s="477"/>
      <c r="FFG935" s="477"/>
      <c r="FFH935" s="477"/>
      <c r="FFI935" s="477"/>
      <c r="FFJ935" s="477"/>
      <c r="FFK935" s="477"/>
      <c r="FFL935" s="477"/>
      <c r="FFM935" s="477"/>
      <c r="FFN935" s="477"/>
      <c r="FFO935" s="477"/>
      <c r="FFP935" s="477"/>
      <c r="FFQ935" s="477"/>
      <c r="FFR935" s="477"/>
      <c r="FFS935" s="477"/>
      <c r="FFT935" s="477"/>
      <c r="FFU935" s="477"/>
      <c r="FFV935" s="477"/>
      <c r="FFW935" s="477"/>
      <c r="FFX935" s="477"/>
      <c r="FFY935" s="477"/>
      <c r="FFZ935" s="477"/>
      <c r="FGA935" s="477"/>
      <c r="FGB935" s="477"/>
      <c r="FGC935" s="477"/>
      <c r="FGD935" s="477"/>
      <c r="FGE935" s="477"/>
      <c r="FGF935" s="477"/>
      <c r="FGG935" s="477"/>
      <c r="FGH935" s="477"/>
      <c r="FGI935" s="477"/>
      <c r="FGJ935" s="477"/>
      <c r="FGK935" s="477"/>
      <c r="FGL935" s="477"/>
      <c r="FGM935" s="477"/>
      <c r="FGN935" s="477"/>
      <c r="FGO935" s="477"/>
      <c r="FGP935" s="477"/>
      <c r="FGQ935" s="477"/>
      <c r="FGR935" s="477"/>
      <c r="FGS935" s="477"/>
      <c r="FGT935" s="477"/>
      <c r="FGU935" s="477"/>
      <c r="FGV935" s="477"/>
      <c r="FGW935" s="477"/>
      <c r="FGX935" s="477"/>
      <c r="FGY935" s="477"/>
      <c r="FGZ935" s="477"/>
      <c r="FHA935" s="477"/>
      <c r="FHB935" s="477"/>
      <c r="FHC935" s="477"/>
      <c r="FHD935" s="477"/>
      <c r="FHE935" s="477"/>
      <c r="FHF935" s="477"/>
      <c r="FHG935" s="477"/>
      <c r="FHH935" s="477"/>
      <c r="FHI935" s="477"/>
      <c r="FHJ935" s="477"/>
      <c r="FHK935" s="477"/>
      <c r="FHL935" s="477"/>
      <c r="FHM935" s="477"/>
      <c r="FHN935" s="477"/>
      <c r="FHO935" s="477"/>
      <c r="FHP935" s="477"/>
      <c r="FHQ935" s="477"/>
      <c r="FHR935" s="477"/>
      <c r="FHS935" s="477"/>
      <c r="FHT935" s="477"/>
      <c r="FHU935" s="477"/>
      <c r="FHV935" s="477"/>
      <c r="FHW935" s="477"/>
      <c r="FHX935" s="477"/>
      <c r="FHY935" s="477"/>
      <c r="FHZ935" s="477"/>
      <c r="FIA935" s="477"/>
      <c r="FIB935" s="477"/>
      <c r="FIC935" s="477"/>
      <c r="FID935" s="477"/>
      <c r="FIE935" s="477"/>
      <c r="FIF935" s="477"/>
      <c r="FIG935" s="477"/>
      <c r="FIH935" s="477"/>
      <c r="FII935" s="477"/>
      <c r="FIJ935" s="477"/>
      <c r="FIK935" s="477"/>
      <c r="FIL935" s="477"/>
      <c r="FIM935" s="477"/>
      <c r="FIN935" s="477"/>
      <c r="FIO935" s="477"/>
      <c r="FIP935" s="477"/>
      <c r="FIQ935" s="477"/>
      <c r="FIR935" s="477"/>
      <c r="FIS935" s="477"/>
      <c r="FIT935" s="477"/>
      <c r="FIU935" s="477"/>
      <c r="FIV935" s="477"/>
      <c r="FIW935" s="477"/>
      <c r="FIX935" s="477"/>
      <c r="FIY935" s="477"/>
      <c r="FIZ935" s="477"/>
      <c r="FJA935" s="477"/>
      <c r="FJB935" s="477"/>
      <c r="FJC935" s="477"/>
      <c r="FJD935" s="477"/>
      <c r="FJE935" s="477"/>
      <c r="FJF935" s="477"/>
      <c r="FJG935" s="477"/>
      <c r="FJH935" s="477"/>
      <c r="FJI935" s="477"/>
      <c r="FJJ935" s="477"/>
      <c r="FJK935" s="477"/>
      <c r="FJL935" s="477"/>
      <c r="FJM935" s="477"/>
      <c r="FJN935" s="477"/>
      <c r="FJO935" s="477"/>
      <c r="FJP935" s="477"/>
      <c r="FJQ935" s="477"/>
      <c r="FJR935" s="477"/>
      <c r="FJS935" s="477"/>
      <c r="FJT935" s="477"/>
      <c r="FJU935" s="477"/>
      <c r="FJV935" s="477"/>
      <c r="FJW935" s="477"/>
      <c r="FJX935" s="477"/>
      <c r="FJY935" s="477"/>
      <c r="FJZ935" s="477"/>
      <c r="FKA935" s="477"/>
      <c r="FKB935" s="477"/>
      <c r="FKC935" s="477"/>
      <c r="FKD935" s="477"/>
      <c r="FKE935" s="477"/>
      <c r="FKF935" s="477"/>
      <c r="FKG935" s="477"/>
      <c r="FKH935" s="477"/>
      <c r="FKI935" s="477"/>
      <c r="FKJ935" s="477"/>
      <c r="FKK935" s="477"/>
      <c r="FKL935" s="477"/>
      <c r="FKM935" s="477"/>
      <c r="FKN935" s="477"/>
      <c r="FKO935" s="477"/>
      <c r="FKP935" s="477"/>
      <c r="FKQ935" s="477"/>
      <c r="FKR935" s="477"/>
      <c r="FKS935" s="477"/>
      <c r="FKT935" s="477"/>
      <c r="FKU935" s="477"/>
      <c r="FKV935" s="477"/>
      <c r="FKW935" s="477"/>
      <c r="FKX935" s="477"/>
      <c r="FKY935" s="477"/>
      <c r="FKZ935" s="477"/>
      <c r="FLA935" s="477"/>
      <c r="FLB935" s="477"/>
      <c r="FLC935" s="477"/>
      <c r="FLD935" s="477"/>
      <c r="FLE935" s="477"/>
      <c r="FLF935" s="477"/>
      <c r="FLG935" s="477"/>
      <c r="FLH935" s="477"/>
      <c r="FLI935" s="477"/>
      <c r="FLJ935" s="477"/>
      <c r="FLK935" s="477"/>
      <c r="FLL935" s="477"/>
      <c r="FLM935" s="477"/>
      <c r="FLN935" s="477"/>
      <c r="FLO935" s="477"/>
      <c r="FLP935" s="477"/>
      <c r="FLQ935" s="477"/>
      <c r="FLR935" s="477"/>
      <c r="FLS935" s="477"/>
      <c r="FLT935" s="477"/>
      <c r="FLU935" s="477"/>
      <c r="FLV935" s="477"/>
      <c r="FLW935" s="477"/>
      <c r="FLX935" s="477"/>
      <c r="FLY935" s="477"/>
      <c r="FLZ935" s="477"/>
      <c r="FMA935" s="477"/>
      <c r="FMB935" s="477"/>
      <c r="FMC935" s="477"/>
      <c r="FMD935" s="477"/>
      <c r="FME935" s="477"/>
      <c r="FMF935" s="477"/>
      <c r="FMG935" s="477"/>
      <c r="FMH935" s="477"/>
      <c r="FMI935" s="477"/>
      <c r="FMJ935" s="477"/>
      <c r="FMK935" s="477"/>
      <c r="FML935" s="477"/>
      <c r="FMM935" s="477"/>
      <c r="FMN935" s="477"/>
      <c r="FMO935" s="477"/>
      <c r="FMP935" s="477"/>
      <c r="FMQ935" s="477"/>
      <c r="FMR935" s="477"/>
      <c r="FMS935" s="477"/>
      <c r="FMT935" s="477"/>
      <c r="FMU935" s="477"/>
      <c r="FMV935" s="477"/>
      <c r="FMW935" s="477"/>
      <c r="FMX935" s="477"/>
      <c r="FMY935" s="477"/>
      <c r="FMZ935" s="477"/>
      <c r="FNA935" s="477"/>
      <c r="FNB935" s="477"/>
      <c r="FNC935" s="477"/>
      <c r="FND935" s="477"/>
      <c r="FNE935" s="477"/>
      <c r="FNF935" s="477"/>
      <c r="FNG935" s="477"/>
      <c r="FNH935" s="477"/>
      <c r="FNI935" s="477"/>
      <c r="FNJ935" s="477"/>
      <c r="FNK935" s="477"/>
      <c r="FNL935" s="477"/>
      <c r="FNM935" s="477"/>
      <c r="FNN935" s="477"/>
      <c r="FNO935" s="477"/>
      <c r="FNP935" s="477"/>
      <c r="FNQ935" s="477"/>
      <c r="FNR935" s="477"/>
      <c r="FNS935" s="477"/>
      <c r="FNT935" s="477"/>
      <c r="FNU935" s="477"/>
      <c r="FNV935" s="477"/>
      <c r="FNW935" s="477"/>
      <c r="FNX935" s="477"/>
      <c r="FNY935" s="477"/>
      <c r="FNZ935" s="477"/>
      <c r="FOA935" s="477"/>
      <c r="FOB935" s="477"/>
      <c r="FOC935" s="477"/>
      <c r="FOD935" s="477"/>
      <c r="FOE935" s="477"/>
      <c r="FOF935" s="477"/>
      <c r="FOG935" s="477"/>
      <c r="FOH935" s="477"/>
      <c r="FOI935" s="477"/>
      <c r="FOJ935" s="477"/>
      <c r="FOK935" s="477"/>
      <c r="FOL935" s="477"/>
      <c r="FOM935" s="477"/>
      <c r="FON935" s="477"/>
      <c r="FOO935" s="477"/>
      <c r="FOP935" s="477"/>
      <c r="FOQ935" s="477"/>
      <c r="FOR935" s="477"/>
      <c r="FOS935" s="477"/>
      <c r="FOT935" s="477"/>
      <c r="FOU935" s="477"/>
      <c r="FOV935" s="477"/>
      <c r="FOW935" s="477"/>
      <c r="FOX935" s="477"/>
      <c r="FOY935" s="477"/>
      <c r="FOZ935" s="477"/>
      <c r="FPA935" s="477"/>
      <c r="FPB935" s="477"/>
      <c r="FPC935" s="477"/>
      <c r="FPD935" s="477"/>
      <c r="FPE935" s="477"/>
      <c r="FPF935" s="477"/>
      <c r="FPG935" s="477"/>
      <c r="FPH935" s="477"/>
      <c r="FPI935" s="477"/>
      <c r="FPJ935" s="477"/>
      <c r="FPK935" s="477"/>
      <c r="FPL935" s="477"/>
      <c r="FPM935" s="477"/>
      <c r="FPN935" s="477"/>
      <c r="FPO935" s="477"/>
      <c r="FPP935" s="477"/>
      <c r="FPQ935" s="477"/>
      <c r="FPR935" s="477"/>
      <c r="FPS935" s="477"/>
      <c r="FPT935" s="477"/>
      <c r="FPU935" s="477"/>
      <c r="FPV935" s="477"/>
      <c r="FPW935" s="477"/>
      <c r="FPX935" s="477"/>
      <c r="FPY935" s="477"/>
      <c r="FPZ935" s="477"/>
      <c r="FQA935" s="477"/>
      <c r="FQB935" s="477"/>
      <c r="FQC935" s="477"/>
      <c r="FQD935" s="477"/>
      <c r="FQE935" s="477"/>
      <c r="FQF935" s="477"/>
      <c r="FQG935" s="477"/>
      <c r="FQH935" s="477"/>
      <c r="FQI935" s="477"/>
      <c r="FQJ935" s="477"/>
      <c r="FQK935" s="477"/>
      <c r="FQL935" s="477"/>
      <c r="FQM935" s="477"/>
      <c r="FQN935" s="477"/>
      <c r="FQO935" s="477"/>
      <c r="FQP935" s="477"/>
      <c r="FQQ935" s="477"/>
      <c r="FQR935" s="477"/>
      <c r="FQS935" s="477"/>
      <c r="FQT935" s="477"/>
      <c r="FQU935" s="477"/>
      <c r="FQV935" s="477"/>
      <c r="FQW935" s="477"/>
      <c r="FQX935" s="477"/>
      <c r="FQY935" s="477"/>
      <c r="FQZ935" s="477"/>
      <c r="FRA935" s="477"/>
      <c r="FRB935" s="477"/>
      <c r="FRC935" s="477"/>
      <c r="FRD935" s="477"/>
      <c r="FRE935" s="477"/>
      <c r="FRF935" s="477"/>
      <c r="FRG935" s="477"/>
      <c r="FRH935" s="477"/>
      <c r="FRI935" s="477"/>
      <c r="FRJ935" s="477"/>
      <c r="FRK935" s="477"/>
      <c r="FRL935" s="477"/>
      <c r="FRM935" s="477"/>
      <c r="FRN935" s="477"/>
      <c r="FRO935" s="477"/>
      <c r="FRP935" s="477"/>
      <c r="FRQ935" s="477"/>
      <c r="FRR935" s="477"/>
      <c r="FRS935" s="477"/>
      <c r="FRT935" s="477"/>
      <c r="FRU935" s="477"/>
      <c r="FRV935" s="477"/>
      <c r="FRW935" s="477"/>
      <c r="FRX935" s="477"/>
      <c r="FRY935" s="477"/>
      <c r="FRZ935" s="477"/>
      <c r="FSA935" s="477"/>
      <c r="FSB935" s="477"/>
      <c r="FSC935" s="477"/>
      <c r="FSD935" s="477"/>
      <c r="FSE935" s="477"/>
      <c r="FSF935" s="477"/>
      <c r="FSG935" s="477"/>
      <c r="FSH935" s="477"/>
      <c r="FSI935" s="477"/>
      <c r="FSJ935" s="477"/>
      <c r="FSK935" s="477"/>
      <c r="FSL935" s="477"/>
      <c r="FSM935" s="477"/>
      <c r="FSN935" s="477"/>
      <c r="FSO935" s="477"/>
      <c r="FSP935" s="477"/>
      <c r="FSQ935" s="477"/>
      <c r="FSR935" s="477"/>
      <c r="FSS935" s="477"/>
      <c r="FST935" s="477"/>
      <c r="FSU935" s="477"/>
      <c r="FSV935" s="477"/>
      <c r="FSW935" s="477"/>
      <c r="FSX935" s="477"/>
      <c r="FSY935" s="477"/>
      <c r="FSZ935" s="477"/>
      <c r="FTA935" s="477"/>
      <c r="FTB935" s="477"/>
      <c r="FTC935" s="477"/>
      <c r="FTD935" s="477"/>
      <c r="FTE935" s="477"/>
      <c r="FTF935" s="477"/>
      <c r="FTG935" s="477"/>
      <c r="FTH935" s="477"/>
      <c r="FTI935" s="477"/>
      <c r="FTJ935" s="477"/>
      <c r="FTK935" s="477"/>
      <c r="FTL935" s="477"/>
      <c r="FTM935" s="477"/>
      <c r="FTN935" s="477"/>
      <c r="FTO935" s="477"/>
      <c r="FTP935" s="477"/>
      <c r="FTQ935" s="477"/>
      <c r="FTR935" s="477"/>
      <c r="FTS935" s="477"/>
      <c r="FTT935" s="477"/>
      <c r="FTU935" s="477"/>
      <c r="FTV935" s="477"/>
      <c r="FTW935" s="477"/>
      <c r="FTX935" s="477"/>
      <c r="FTY935" s="477"/>
      <c r="FTZ935" s="477"/>
      <c r="FUA935" s="477"/>
      <c r="FUB935" s="477"/>
      <c r="FUC935" s="477"/>
      <c r="FUD935" s="477"/>
      <c r="FUE935" s="477"/>
      <c r="FUF935" s="477"/>
      <c r="FUG935" s="477"/>
      <c r="FUH935" s="477"/>
      <c r="FUI935" s="477"/>
      <c r="FUJ935" s="477"/>
      <c r="FUK935" s="477"/>
      <c r="FUL935" s="477"/>
      <c r="FUM935" s="477"/>
      <c r="FUN935" s="477"/>
      <c r="FUO935" s="477"/>
      <c r="FUP935" s="477"/>
      <c r="FUQ935" s="477"/>
      <c r="FUR935" s="477"/>
      <c r="FUS935" s="477"/>
      <c r="FUT935" s="477"/>
      <c r="FUU935" s="477"/>
      <c r="FUV935" s="477"/>
      <c r="FUW935" s="477"/>
      <c r="FUX935" s="477"/>
      <c r="FUY935" s="477"/>
      <c r="FUZ935" s="477"/>
      <c r="FVA935" s="477"/>
      <c r="FVB935" s="477"/>
      <c r="FVC935" s="477"/>
      <c r="FVD935" s="477"/>
      <c r="FVE935" s="477"/>
      <c r="FVF935" s="477"/>
      <c r="FVG935" s="477"/>
      <c r="FVH935" s="477"/>
      <c r="FVI935" s="477"/>
      <c r="FVJ935" s="477"/>
      <c r="FVK935" s="477"/>
      <c r="FVL935" s="477"/>
      <c r="FVM935" s="477"/>
      <c r="FVN935" s="477"/>
      <c r="FVO935" s="477"/>
      <c r="FVP935" s="477"/>
      <c r="FVQ935" s="477"/>
      <c r="FVR935" s="477"/>
      <c r="FVS935" s="477"/>
      <c r="FVT935" s="477"/>
      <c r="FVU935" s="477"/>
      <c r="FVV935" s="477"/>
      <c r="FVW935" s="477"/>
      <c r="FVX935" s="477"/>
      <c r="FVY935" s="477"/>
      <c r="FVZ935" s="477"/>
      <c r="FWA935" s="477"/>
      <c r="FWB935" s="477"/>
      <c r="FWC935" s="477"/>
      <c r="FWD935" s="477"/>
      <c r="FWE935" s="477"/>
      <c r="FWF935" s="477"/>
      <c r="FWG935" s="477"/>
      <c r="FWH935" s="477"/>
      <c r="FWI935" s="477"/>
      <c r="FWJ935" s="477"/>
      <c r="FWK935" s="477"/>
      <c r="FWL935" s="477"/>
      <c r="FWM935" s="477"/>
      <c r="FWN935" s="477"/>
      <c r="FWO935" s="477"/>
      <c r="FWP935" s="477"/>
      <c r="FWQ935" s="477"/>
      <c r="FWR935" s="477"/>
      <c r="FWS935" s="477"/>
      <c r="FWT935" s="477"/>
      <c r="FWU935" s="477"/>
      <c r="FWV935" s="477"/>
      <c r="FWW935" s="477"/>
      <c r="FWX935" s="477"/>
      <c r="FWY935" s="477"/>
      <c r="FWZ935" s="477"/>
      <c r="FXA935" s="477"/>
      <c r="FXB935" s="477"/>
      <c r="FXC935" s="477"/>
      <c r="FXD935" s="477"/>
      <c r="FXE935" s="477"/>
      <c r="FXF935" s="477"/>
      <c r="FXG935" s="477"/>
      <c r="FXH935" s="477"/>
      <c r="FXI935" s="477"/>
      <c r="FXJ935" s="477"/>
      <c r="FXK935" s="477"/>
      <c r="FXL935" s="477"/>
      <c r="FXM935" s="477"/>
      <c r="FXN935" s="477"/>
      <c r="FXO935" s="477"/>
      <c r="FXP935" s="477"/>
      <c r="FXQ935" s="477"/>
      <c r="FXR935" s="477"/>
      <c r="FXS935" s="477"/>
      <c r="FXT935" s="477"/>
      <c r="FXU935" s="477"/>
      <c r="FXV935" s="477"/>
      <c r="FXW935" s="477"/>
      <c r="FXX935" s="477"/>
      <c r="FXY935" s="477"/>
      <c r="FXZ935" s="477"/>
      <c r="FYA935" s="477"/>
      <c r="FYB935" s="477"/>
      <c r="FYC935" s="477"/>
      <c r="FYD935" s="477"/>
      <c r="FYE935" s="477"/>
      <c r="FYF935" s="477"/>
      <c r="FYG935" s="477"/>
      <c r="FYH935" s="477"/>
      <c r="FYI935" s="477"/>
      <c r="FYJ935" s="477"/>
      <c r="FYK935" s="477"/>
      <c r="FYL935" s="477"/>
      <c r="FYM935" s="477"/>
      <c r="FYN935" s="477"/>
      <c r="FYO935" s="477"/>
      <c r="FYP935" s="477"/>
      <c r="FYQ935" s="477"/>
      <c r="FYR935" s="477"/>
      <c r="FYS935" s="477"/>
      <c r="FYT935" s="477"/>
      <c r="FYU935" s="477"/>
      <c r="FYV935" s="477"/>
      <c r="FYW935" s="477"/>
      <c r="FYX935" s="477"/>
      <c r="FYY935" s="477"/>
      <c r="FYZ935" s="477"/>
      <c r="FZA935" s="477"/>
      <c r="FZB935" s="477"/>
      <c r="FZC935" s="477"/>
      <c r="FZD935" s="477"/>
      <c r="FZE935" s="477"/>
      <c r="FZF935" s="477"/>
      <c r="FZG935" s="477"/>
      <c r="FZH935" s="477"/>
      <c r="FZI935" s="477"/>
      <c r="FZJ935" s="477"/>
      <c r="FZK935" s="477"/>
      <c r="FZL935" s="477"/>
      <c r="FZM935" s="477"/>
      <c r="FZN935" s="477"/>
      <c r="FZO935" s="477"/>
      <c r="FZP935" s="477"/>
      <c r="FZQ935" s="477"/>
      <c r="FZR935" s="477"/>
      <c r="FZS935" s="477"/>
      <c r="FZT935" s="477"/>
      <c r="FZU935" s="477"/>
      <c r="FZV935" s="477"/>
      <c r="FZW935" s="477"/>
      <c r="FZX935" s="477"/>
      <c r="FZY935" s="477"/>
      <c r="FZZ935" s="477"/>
      <c r="GAA935" s="477"/>
      <c r="GAB935" s="477"/>
      <c r="GAC935" s="477"/>
      <c r="GAD935" s="477"/>
      <c r="GAE935" s="477"/>
      <c r="GAF935" s="477"/>
      <c r="GAG935" s="477"/>
      <c r="GAH935" s="477"/>
      <c r="GAI935" s="477"/>
      <c r="GAJ935" s="477"/>
      <c r="GAK935" s="477"/>
      <c r="GAL935" s="477"/>
      <c r="GAM935" s="477"/>
      <c r="GAN935" s="477"/>
      <c r="GAO935" s="477"/>
      <c r="GAP935" s="477"/>
      <c r="GAQ935" s="477"/>
      <c r="GAR935" s="477"/>
      <c r="GAS935" s="477"/>
      <c r="GAT935" s="477"/>
      <c r="GAU935" s="477"/>
      <c r="GAV935" s="477"/>
      <c r="GAW935" s="477"/>
      <c r="GAX935" s="477"/>
      <c r="GAY935" s="477"/>
      <c r="GAZ935" s="477"/>
      <c r="GBA935" s="477"/>
      <c r="GBB935" s="477"/>
      <c r="GBC935" s="477"/>
      <c r="GBD935" s="477"/>
      <c r="GBE935" s="477"/>
      <c r="GBF935" s="477"/>
      <c r="GBG935" s="477"/>
      <c r="GBH935" s="477"/>
      <c r="GBI935" s="477"/>
      <c r="GBJ935" s="477"/>
      <c r="GBK935" s="477"/>
      <c r="GBL935" s="477"/>
      <c r="GBM935" s="477"/>
      <c r="GBN935" s="477"/>
      <c r="GBO935" s="477"/>
      <c r="GBP935" s="477"/>
      <c r="GBQ935" s="477"/>
      <c r="GBR935" s="477"/>
      <c r="GBS935" s="477"/>
      <c r="GBT935" s="477"/>
      <c r="GBU935" s="477"/>
      <c r="GBV935" s="477"/>
      <c r="GBW935" s="477"/>
      <c r="GBX935" s="477"/>
      <c r="GBY935" s="477"/>
      <c r="GBZ935" s="477"/>
      <c r="GCA935" s="477"/>
      <c r="GCB935" s="477"/>
      <c r="GCC935" s="477"/>
      <c r="GCD935" s="477"/>
      <c r="GCE935" s="477"/>
      <c r="GCF935" s="477"/>
      <c r="GCG935" s="477"/>
      <c r="GCH935" s="477"/>
      <c r="GCI935" s="477"/>
      <c r="GCJ935" s="477"/>
      <c r="GCK935" s="477"/>
      <c r="GCL935" s="477"/>
      <c r="GCM935" s="477"/>
      <c r="GCN935" s="477"/>
      <c r="GCO935" s="477"/>
      <c r="GCP935" s="477"/>
      <c r="GCQ935" s="477"/>
      <c r="GCR935" s="477"/>
      <c r="GCS935" s="477"/>
      <c r="GCT935" s="477"/>
      <c r="GCU935" s="477"/>
      <c r="GCV935" s="477"/>
      <c r="GCW935" s="477"/>
      <c r="GCX935" s="477"/>
      <c r="GCY935" s="477"/>
      <c r="GCZ935" s="477"/>
      <c r="GDA935" s="477"/>
      <c r="GDB935" s="477"/>
      <c r="GDC935" s="477"/>
      <c r="GDD935" s="477"/>
      <c r="GDE935" s="477"/>
      <c r="GDF935" s="477"/>
      <c r="GDG935" s="477"/>
      <c r="GDH935" s="477"/>
      <c r="GDI935" s="477"/>
      <c r="GDJ935" s="477"/>
      <c r="GDK935" s="477"/>
      <c r="GDL935" s="477"/>
      <c r="GDM935" s="477"/>
      <c r="GDN935" s="477"/>
      <c r="GDO935" s="477"/>
      <c r="GDP935" s="477"/>
      <c r="GDQ935" s="477"/>
      <c r="GDR935" s="477"/>
      <c r="GDS935" s="477"/>
      <c r="GDT935" s="477"/>
      <c r="GDU935" s="477"/>
      <c r="GDV935" s="477"/>
      <c r="GDW935" s="477"/>
      <c r="GDX935" s="477"/>
      <c r="GDY935" s="477"/>
      <c r="GDZ935" s="477"/>
      <c r="GEA935" s="477"/>
      <c r="GEB935" s="477"/>
      <c r="GEC935" s="477"/>
      <c r="GED935" s="477"/>
      <c r="GEE935" s="477"/>
      <c r="GEF935" s="477"/>
      <c r="GEG935" s="477"/>
      <c r="GEH935" s="477"/>
      <c r="GEI935" s="477"/>
      <c r="GEJ935" s="477"/>
      <c r="GEK935" s="477"/>
      <c r="GEL935" s="477"/>
      <c r="GEM935" s="477"/>
      <c r="GEN935" s="477"/>
      <c r="GEO935" s="477"/>
      <c r="GEP935" s="477"/>
      <c r="GEQ935" s="477"/>
      <c r="GER935" s="477"/>
      <c r="GES935" s="477"/>
      <c r="GET935" s="477"/>
      <c r="GEU935" s="477"/>
      <c r="GEV935" s="477"/>
      <c r="GEW935" s="477"/>
      <c r="GEX935" s="477"/>
      <c r="GEY935" s="477"/>
      <c r="GEZ935" s="477"/>
      <c r="GFA935" s="477"/>
      <c r="GFB935" s="477"/>
      <c r="GFC935" s="477"/>
      <c r="GFD935" s="477"/>
      <c r="GFE935" s="477"/>
      <c r="GFF935" s="477"/>
      <c r="GFG935" s="477"/>
      <c r="GFH935" s="477"/>
      <c r="GFI935" s="477"/>
      <c r="GFJ935" s="477"/>
      <c r="GFK935" s="477"/>
      <c r="GFL935" s="477"/>
      <c r="GFM935" s="477"/>
      <c r="GFN935" s="477"/>
      <c r="GFO935" s="477"/>
      <c r="GFP935" s="477"/>
      <c r="GFQ935" s="477"/>
      <c r="GFR935" s="477"/>
      <c r="GFS935" s="477"/>
      <c r="GFT935" s="477"/>
      <c r="GFU935" s="477"/>
      <c r="GFV935" s="477"/>
      <c r="GFW935" s="477"/>
      <c r="GFX935" s="477"/>
      <c r="GFY935" s="477"/>
      <c r="GFZ935" s="477"/>
      <c r="GGA935" s="477"/>
      <c r="GGB935" s="477"/>
      <c r="GGC935" s="477"/>
      <c r="GGD935" s="477"/>
      <c r="GGE935" s="477"/>
      <c r="GGF935" s="477"/>
      <c r="GGG935" s="477"/>
      <c r="GGH935" s="477"/>
      <c r="GGI935" s="477"/>
      <c r="GGJ935" s="477"/>
      <c r="GGK935" s="477"/>
      <c r="GGL935" s="477"/>
      <c r="GGM935" s="477"/>
      <c r="GGN935" s="477"/>
      <c r="GGO935" s="477"/>
      <c r="GGP935" s="477"/>
      <c r="GGQ935" s="477"/>
      <c r="GGR935" s="477"/>
      <c r="GGS935" s="477"/>
      <c r="GGT935" s="477"/>
      <c r="GGU935" s="477"/>
      <c r="GGV935" s="477"/>
      <c r="GGW935" s="477"/>
      <c r="GGX935" s="477"/>
      <c r="GGY935" s="477"/>
      <c r="GGZ935" s="477"/>
      <c r="GHA935" s="477"/>
      <c r="GHB935" s="477"/>
      <c r="GHC935" s="477"/>
      <c r="GHD935" s="477"/>
      <c r="GHE935" s="477"/>
      <c r="GHF935" s="477"/>
      <c r="GHG935" s="477"/>
      <c r="GHH935" s="477"/>
      <c r="GHI935" s="477"/>
      <c r="GHJ935" s="477"/>
      <c r="GHK935" s="477"/>
      <c r="GHL935" s="477"/>
      <c r="GHM935" s="477"/>
      <c r="GHN935" s="477"/>
      <c r="GHO935" s="477"/>
      <c r="GHP935" s="477"/>
      <c r="GHQ935" s="477"/>
      <c r="GHR935" s="477"/>
      <c r="GHS935" s="477"/>
      <c r="GHT935" s="477"/>
      <c r="GHU935" s="477"/>
      <c r="GHV935" s="477"/>
      <c r="GHW935" s="477"/>
      <c r="GHX935" s="477"/>
      <c r="GHY935" s="477"/>
      <c r="GHZ935" s="477"/>
      <c r="GIA935" s="477"/>
      <c r="GIB935" s="477"/>
      <c r="GIC935" s="477"/>
      <c r="GID935" s="477"/>
      <c r="GIE935" s="477"/>
      <c r="GIF935" s="477"/>
      <c r="GIG935" s="477"/>
      <c r="GIH935" s="477"/>
      <c r="GII935" s="477"/>
      <c r="GIJ935" s="477"/>
      <c r="GIK935" s="477"/>
      <c r="GIL935" s="477"/>
      <c r="GIM935" s="477"/>
      <c r="GIN935" s="477"/>
      <c r="GIO935" s="477"/>
      <c r="GIP935" s="477"/>
      <c r="GIQ935" s="477"/>
      <c r="GIR935" s="477"/>
      <c r="GIS935" s="477"/>
      <c r="GIT935" s="477"/>
      <c r="GIU935" s="477"/>
      <c r="GIV935" s="477"/>
      <c r="GIW935" s="477"/>
      <c r="GIX935" s="477"/>
      <c r="GIY935" s="477"/>
      <c r="GIZ935" s="477"/>
      <c r="GJA935" s="477"/>
      <c r="GJB935" s="477"/>
      <c r="GJC935" s="477"/>
      <c r="GJD935" s="477"/>
      <c r="GJE935" s="477"/>
      <c r="GJF935" s="477"/>
      <c r="GJG935" s="477"/>
      <c r="GJH935" s="477"/>
      <c r="GJI935" s="477"/>
      <c r="GJJ935" s="477"/>
      <c r="GJK935" s="477"/>
      <c r="GJL935" s="477"/>
      <c r="GJM935" s="477"/>
      <c r="GJN935" s="477"/>
      <c r="GJO935" s="477"/>
      <c r="GJP935" s="477"/>
      <c r="GJQ935" s="477"/>
      <c r="GJR935" s="477"/>
      <c r="GJS935" s="477"/>
      <c r="GJT935" s="477"/>
      <c r="GJU935" s="477"/>
      <c r="GJV935" s="477"/>
      <c r="GJW935" s="477"/>
      <c r="GJX935" s="477"/>
      <c r="GJY935" s="477"/>
      <c r="GJZ935" s="477"/>
      <c r="GKA935" s="477"/>
      <c r="GKB935" s="477"/>
      <c r="GKC935" s="477"/>
      <c r="GKD935" s="477"/>
      <c r="GKE935" s="477"/>
      <c r="GKF935" s="477"/>
      <c r="GKG935" s="477"/>
      <c r="GKH935" s="477"/>
      <c r="GKI935" s="477"/>
      <c r="GKJ935" s="477"/>
      <c r="GKK935" s="477"/>
      <c r="GKL935" s="477"/>
      <c r="GKM935" s="477"/>
      <c r="GKN935" s="477"/>
      <c r="GKO935" s="477"/>
      <c r="GKP935" s="477"/>
      <c r="GKQ935" s="477"/>
      <c r="GKR935" s="477"/>
      <c r="GKS935" s="477"/>
      <c r="GKT935" s="477"/>
      <c r="GKU935" s="477"/>
      <c r="GKV935" s="477"/>
      <c r="GKW935" s="477"/>
      <c r="GKX935" s="477"/>
      <c r="GKY935" s="477"/>
      <c r="GKZ935" s="477"/>
      <c r="GLA935" s="477"/>
      <c r="GLB935" s="477"/>
      <c r="GLC935" s="477"/>
      <c r="GLD935" s="477"/>
      <c r="GLE935" s="477"/>
      <c r="GLF935" s="477"/>
      <c r="GLG935" s="477"/>
      <c r="GLH935" s="477"/>
      <c r="GLI935" s="477"/>
      <c r="GLJ935" s="477"/>
      <c r="GLK935" s="477"/>
      <c r="GLL935" s="477"/>
      <c r="GLM935" s="477"/>
      <c r="GLN935" s="477"/>
      <c r="GLO935" s="477"/>
      <c r="GLP935" s="477"/>
      <c r="GLQ935" s="477"/>
      <c r="GLR935" s="477"/>
      <c r="GLS935" s="477"/>
      <c r="GLT935" s="477"/>
      <c r="GLU935" s="477"/>
      <c r="GLV935" s="477"/>
      <c r="GLW935" s="477"/>
      <c r="GLX935" s="477"/>
      <c r="GLY935" s="477"/>
      <c r="GLZ935" s="477"/>
      <c r="GMA935" s="477"/>
      <c r="GMB935" s="477"/>
      <c r="GMC935" s="477"/>
      <c r="GMD935" s="477"/>
      <c r="GME935" s="477"/>
      <c r="GMF935" s="477"/>
      <c r="GMG935" s="477"/>
      <c r="GMH935" s="477"/>
      <c r="GMI935" s="477"/>
      <c r="GMJ935" s="477"/>
      <c r="GMK935" s="477"/>
      <c r="GML935" s="477"/>
      <c r="GMM935" s="477"/>
      <c r="GMN935" s="477"/>
      <c r="GMO935" s="477"/>
      <c r="GMP935" s="477"/>
      <c r="GMQ935" s="477"/>
      <c r="GMR935" s="477"/>
      <c r="GMS935" s="477"/>
      <c r="GMT935" s="477"/>
      <c r="GMU935" s="477"/>
      <c r="GMV935" s="477"/>
      <c r="GMW935" s="477"/>
      <c r="GMX935" s="477"/>
      <c r="GMY935" s="477"/>
      <c r="GMZ935" s="477"/>
      <c r="GNA935" s="477"/>
      <c r="GNB935" s="477"/>
      <c r="GNC935" s="477"/>
      <c r="GND935" s="477"/>
      <c r="GNE935" s="477"/>
      <c r="GNF935" s="477"/>
      <c r="GNG935" s="477"/>
      <c r="GNH935" s="477"/>
      <c r="GNI935" s="477"/>
      <c r="GNJ935" s="477"/>
      <c r="GNK935" s="477"/>
      <c r="GNL935" s="477"/>
      <c r="GNM935" s="477"/>
      <c r="GNN935" s="477"/>
      <c r="GNO935" s="477"/>
      <c r="GNP935" s="477"/>
      <c r="GNQ935" s="477"/>
      <c r="GNR935" s="477"/>
      <c r="GNS935" s="477"/>
      <c r="GNT935" s="477"/>
      <c r="GNU935" s="477"/>
      <c r="GNV935" s="477"/>
      <c r="GNW935" s="477"/>
      <c r="GNX935" s="477"/>
      <c r="GNY935" s="477"/>
      <c r="GNZ935" s="477"/>
      <c r="GOA935" s="477"/>
      <c r="GOB935" s="477"/>
      <c r="GOC935" s="477"/>
      <c r="GOD935" s="477"/>
      <c r="GOE935" s="477"/>
      <c r="GOF935" s="477"/>
      <c r="GOG935" s="477"/>
      <c r="GOH935" s="477"/>
      <c r="GOI935" s="477"/>
      <c r="GOJ935" s="477"/>
      <c r="GOK935" s="477"/>
      <c r="GOL935" s="477"/>
      <c r="GOM935" s="477"/>
      <c r="GON935" s="477"/>
      <c r="GOO935" s="477"/>
      <c r="GOP935" s="477"/>
      <c r="GOQ935" s="477"/>
      <c r="GOR935" s="477"/>
      <c r="GOS935" s="477"/>
      <c r="GOT935" s="477"/>
      <c r="GOU935" s="477"/>
      <c r="GOV935" s="477"/>
      <c r="GOW935" s="477"/>
      <c r="GOX935" s="477"/>
      <c r="GOY935" s="477"/>
      <c r="GOZ935" s="477"/>
      <c r="GPA935" s="477"/>
      <c r="GPB935" s="477"/>
      <c r="GPC935" s="477"/>
      <c r="GPD935" s="477"/>
      <c r="GPE935" s="477"/>
      <c r="GPF935" s="477"/>
      <c r="GPG935" s="477"/>
      <c r="GPH935" s="477"/>
      <c r="GPI935" s="477"/>
      <c r="GPJ935" s="477"/>
      <c r="GPK935" s="477"/>
      <c r="GPL935" s="477"/>
      <c r="GPM935" s="477"/>
      <c r="GPN935" s="477"/>
      <c r="GPO935" s="477"/>
      <c r="GPP935" s="477"/>
      <c r="GPQ935" s="477"/>
      <c r="GPR935" s="477"/>
      <c r="GPS935" s="477"/>
      <c r="GPT935" s="477"/>
      <c r="GPU935" s="477"/>
      <c r="GPV935" s="477"/>
      <c r="GPW935" s="477"/>
      <c r="GPX935" s="477"/>
      <c r="GPY935" s="477"/>
      <c r="GPZ935" s="477"/>
      <c r="GQA935" s="477"/>
      <c r="GQB935" s="477"/>
      <c r="GQC935" s="477"/>
      <c r="GQD935" s="477"/>
      <c r="GQE935" s="477"/>
      <c r="GQF935" s="477"/>
      <c r="GQG935" s="477"/>
      <c r="GQH935" s="477"/>
      <c r="GQI935" s="477"/>
      <c r="GQJ935" s="477"/>
      <c r="GQK935" s="477"/>
      <c r="GQL935" s="477"/>
      <c r="GQM935" s="477"/>
      <c r="GQN935" s="477"/>
      <c r="GQO935" s="477"/>
      <c r="GQP935" s="477"/>
      <c r="GQQ935" s="477"/>
      <c r="GQR935" s="477"/>
      <c r="GQS935" s="477"/>
      <c r="GQT935" s="477"/>
      <c r="GQU935" s="477"/>
      <c r="GQV935" s="477"/>
      <c r="GQW935" s="477"/>
      <c r="GQX935" s="477"/>
      <c r="GQY935" s="477"/>
      <c r="GQZ935" s="477"/>
      <c r="GRA935" s="477"/>
      <c r="GRB935" s="477"/>
      <c r="GRC935" s="477"/>
      <c r="GRD935" s="477"/>
      <c r="GRE935" s="477"/>
      <c r="GRF935" s="477"/>
      <c r="GRG935" s="477"/>
      <c r="GRH935" s="477"/>
      <c r="GRI935" s="477"/>
      <c r="GRJ935" s="477"/>
      <c r="GRK935" s="477"/>
      <c r="GRL935" s="477"/>
      <c r="GRM935" s="477"/>
      <c r="GRN935" s="477"/>
      <c r="GRO935" s="477"/>
      <c r="GRP935" s="477"/>
      <c r="GRQ935" s="477"/>
      <c r="GRR935" s="477"/>
      <c r="GRS935" s="477"/>
      <c r="GRT935" s="477"/>
      <c r="GRU935" s="477"/>
      <c r="GRV935" s="477"/>
      <c r="GRW935" s="477"/>
      <c r="GRX935" s="477"/>
      <c r="GRY935" s="477"/>
      <c r="GRZ935" s="477"/>
      <c r="GSA935" s="477"/>
      <c r="GSB935" s="477"/>
      <c r="GSC935" s="477"/>
      <c r="GSD935" s="477"/>
      <c r="GSE935" s="477"/>
      <c r="GSF935" s="477"/>
      <c r="GSG935" s="477"/>
      <c r="GSH935" s="477"/>
      <c r="GSI935" s="477"/>
      <c r="GSJ935" s="477"/>
      <c r="GSK935" s="477"/>
      <c r="GSL935" s="477"/>
      <c r="GSM935" s="477"/>
      <c r="GSN935" s="477"/>
      <c r="GSO935" s="477"/>
      <c r="GSP935" s="477"/>
      <c r="GSQ935" s="477"/>
      <c r="GSR935" s="477"/>
      <c r="GSS935" s="477"/>
      <c r="GST935" s="477"/>
      <c r="GSU935" s="477"/>
      <c r="GSV935" s="477"/>
      <c r="GSW935" s="477"/>
      <c r="GSX935" s="477"/>
      <c r="GSY935" s="477"/>
      <c r="GSZ935" s="477"/>
      <c r="GTA935" s="477"/>
      <c r="GTB935" s="477"/>
      <c r="GTC935" s="477"/>
      <c r="GTD935" s="477"/>
      <c r="GTE935" s="477"/>
      <c r="GTF935" s="477"/>
      <c r="GTG935" s="477"/>
      <c r="GTH935" s="477"/>
      <c r="GTI935" s="477"/>
      <c r="GTJ935" s="477"/>
      <c r="GTK935" s="477"/>
      <c r="GTL935" s="477"/>
      <c r="GTM935" s="477"/>
      <c r="GTN935" s="477"/>
      <c r="GTO935" s="477"/>
      <c r="GTP935" s="477"/>
      <c r="GTQ935" s="477"/>
      <c r="GTR935" s="477"/>
      <c r="GTS935" s="477"/>
      <c r="GTT935" s="477"/>
      <c r="GTU935" s="477"/>
      <c r="GTV935" s="477"/>
      <c r="GTW935" s="477"/>
      <c r="GTX935" s="477"/>
      <c r="GTY935" s="477"/>
      <c r="GTZ935" s="477"/>
      <c r="GUA935" s="477"/>
      <c r="GUB935" s="477"/>
      <c r="GUC935" s="477"/>
      <c r="GUD935" s="477"/>
      <c r="GUE935" s="477"/>
      <c r="GUF935" s="477"/>
      <c r="GUG935" s="477"/>
      <c r="GUH935" s="477"/>
      <c r="GUI935" s="477"/>
      <c r="GUJ935" s="477"/>
      <c r="GUK935" s="477"/>
      <c r="GUL935" s="477"/>
      <c r="GUM935" s="477"/>
      <c r="GUN935" s="477"/>
      <c r="GUO935" s="477"/>
      <c r="GUP935" s="477"/>
      <c r="GUQ935" s="477"/>
      <c r="GUR935" s="477"/>
      <c r="GUS935" s="477"/>
      <c r="GUT935" s="477"/>
      <c r="GUU935" s="477"/>
      <c r="GUV935" s="477"/>
      <c r="GUW935" s="477"/>
      <c r="GUX935" s="477"/>
      <c r="GUY935" s="477"/>
      <c r="GUZ935" s="477"/>
      <c r="GVA935" s="477"/>
      <c r="GVB935" s="477"/>
      <c r="GVC935" s="477"/>
      <c r="GVD935" s="477"/>
      <c r="GVE935" s="477"/>
      <c r="GVF935" s="477"/>
      <c r="GVG935" s="477"/>
      <c r="GVH935" s="477"/>
      <c r="GVI935" s="477"/>
      <c r="GVJ935" s="477"/>
      <c r="GVK935" s="477"/>
      <c r="GVL935" s="477"/>
      <c r="GVM935" s="477"/>
      <c r="GVN935" s="477"/>
      <c r="GVO935" s="477"/>
      <c r="GVP935" s="477"/>
      <c r="GVQ935" s="477"/>
      <c r="GVR935" s="477"/>
      <c r="GVS935" s="477"/>
      <c r="GVT935" s="477"/>
      <c r="GVU935" s="477"/>
      <c r="GVV935" s="477"/>
      <c r="GVW935" s="477"/>
      <c r="GVX935" s="477"/>
      <c r="GVY935" s="477"/>
      <c r="GVZ935" s="477"/>
      <c r="GWA935" s="477"/>
      <c r="GWB935" s="477"/>
      <c r="GWC935" s="477"/>
      <c r="GWD935" s="477"/>
      <c r="GWE935" s="477"/>
      <c r="GWF935" s="477"/>
      <c r="GWG935" s="477"/>
      <c r="GWH935" s="477"/>
      <c r="GWI935" s="477"/>
      <c r="GWJ935" s="477"/>
      <c r="GWK935" s="477"/>
      <c r="GWL935" s="477"/>
      <c r="GWM935" s="477"/>
      <c r="GWN935" s="477"/>
      <c r="GWO935" s="477"/>
      <c r="GWP935" s="477"/>
      <c r="GWQ935" s="477"/>
      <c r="GWR935" s="477"/>
      <c r="GWS935" s="477"/>
      <c r="GWT935" s="477"/>
      <c r="GWU935" s="477"/>
      <c r="GWV935" s="477"/>
      <c r="GWW935" s="477"/>
      <c r="GWX935" s="477"/>
      <c r="GWY935" s="477"/>
      <c r="GWZ935" s="477"/>
      <c r="GXA935" s="477"/>
      <c r="GXB935" s="477"/>
      <c r="GXC935" s="477"/>
      <c r="GXD935" s="477"/>
      <c r="GXE935" s="477"/>
      <c r="GXF935" s="477"/>
      <c r="GXG935" s="477"/>
      <c r="GXH935" s="477"/>
      <c r="GXI935" s="477"/>
      <c r="GXJ935" s="477"/>
      <c r="GXK935" s="477"/>
      <c r="GXL935" s="477"/>
      <c r="GXM935" s="477"/>
      <c r="GXN935" s="477"/>
      <c r="GXO935" s="477"/>
      <c r="GXP935" s="477"/>
      <c r="GXQ935" s="477"/>
      <c r="GXR935" s="477"/>
      <c r="GXS935" s="477"/>
      <c r="GXT935" s="477"/>
      <c r="GXU935" s="477"/>
      <c r="GXV935" s="477"/>
      <c r="GXW935" s="477"/>
      <c r="GXX935" s="477"/>
      <c r="GXY935" s="477"/>
      <c r="GXZ935" s="477"/>
      <c r="GYA935" s="477"/>
      <c r="GYB935" s="477"/>
      <c r="GYC935" s="477"/>
      <c r="GYD935" s="477"/>
      <c r="GYE935" s="477"/>
      <c r="GYF935" s="477"/>
      <c r="GYG935" s="477"/>
      <c r="GYH935" s="477"/>
      <c r="GYI935" s="477"/>
      <c r="GYJ935" s="477"/>
      <c r="GYK935" s="477"/>
      <c r="GYL935" s="477"/>
      <c r="GYM935" s="477"/>
      <c r="GYN935" s="477"/>
      <c r="GYO935" s="477"/>
      <c r="GYP935" s="477"/>
      <c r="GYQ935" s="477"/>
      <c r="GYR935" s="477"/>
      <c r="GYS935" s="477"/>
      <c r="GYT935" s="477"/>
      <c r="GYU935" s="477"/>
      <c r="GYV935" s="477"/>
      <c r="GYW935" s="477"/>
      <c r="GYX935" s="477"/>
      <c r="GYY935" s="477"/>
      <c r="GYZ935" s="477"/>
      <c r="GZA935" s="477"/>
      <c r="GZB935" s="477"/>
      <c r="GZC935" s="477"/>
      <c r="GZD935" s="477"/>
      <c r="GZE935" s="477"/>
      <c r="GZF935" s="477"/>
      <c r="GZG935" s="477"/>
      <c r="GZH935" s="477"/>
      <c r="GZI935" s="477"/>
      <c r="GZJ935" s="477"/>
      <c r="GZK935" s="477"/>
      <c r="GZL935" s="477"/>
      <c r="GZM935" s="477"/>
      <c r="GZN935" s="477"/>
      <c r="GZO935" s="477"/>
      <c r="GZP935" s="477"/>
      <c r="GZQ935" s="477"/>
      <c r="GZR935" s="477"/>
      <c r="GZS935" s="477"/>
      <c r="GZT935" s="477"/>
      <c r="GZU935" s="477"/>
      <c r="GZV935" s="477"/>
      <c r="GZW935" s="477"/>
      <c r="GZX935" s="477"/>
      <c r="GZY935" s="477"/>
      <c r="GZZ935" s="477"/>
      <c r="HAA935" s="477"/>
      <c r="HAB935" s="477"/>
      <c r="HAC935" s="477"/>
      <c r="HAD935" s="477"/>
      <c r="HAE935" s="477"/>
      <c r="HAF935" s="477"/>
      <c r="HAG935" s="477"/>
      <c r="HAH935" s="477"/>
      <c r="HAI935" s="477"/>
      <c r="HAJ935" s="477"/>
      <c r="HAK935" s="477"/>
      <c r="HAL935" s="477"/>
      <c r="HAM935" s="477"/>
      <c r="HAN935" s="477"/>
      <c r="HAO935" s="477"/>
      <c r="HAP935" s="477"/>
      <c r="HAQ935" s="477"/>
      <c r="HAR935" s="477"/>
      <c r="HAS935" s="477"/>
      <c r="HAT935" s="477"/>
      <c r="HAU935" s="477"/>
      <c r="HAV935" s="477"/>
      <c r="HAW935" s="477"/>
      <c r="HAX935" s="477"/>
      <c r="HAY935" s="477"/>
      <c r="HAZ935" s="477"/>
      <c r="HBA935" s="477"/>
      <c r="HBB935" s="477"/>
      <c r="HBC935" s="477"/>
      <c r="HBD935" s="477"/>
      <c r="HBE935" s="477"/>
      <c r="HBF935" s="477"/>
      <c r="HBG935" s="477"/>
      <c r="HBH935" s="477"/>
      <c r="HBI935" s="477"/>
      <c r="HBJ935" s="477"/>
      <c r="HBK935" s="477"/>
      <c r="HBL935" s="477"/>
      <c r="HBM935" s="477"/>
      <c r="HBN935" s="477"/>
      <c r="HBO935" s="477"/>
      <c r="HBP935" s="477"/>
      <c r="HBQ935" s="477"/>
      <c r="HBR935" s="477"/>
      <c r="HBS935" s="477"/>
      <c r="HBT935" s="477"/>
      <c r="HBU935" s="477"/>
      <c r="HBV935" s="477"/>
      <c r="HBW935" s="477"/>
      <c r="HBX935" s="477"/>
      <c r="HBY935" s="477"/>
      <c r="HBZ935" s="477"/>
      <c r="HCA935" s="477"/>
      <c r="HCB935" s="477"/>
      <c r="HCC935" s="477"/>
      <c r="HCD935" s="477"/>
      <c r="HCE935" s="477"/>
      <c r="HCF935" s="477"/>
      <c r="HCG935" s="477"/>
      <c r="HCH935" s="477"/>
      <c r="HCI935" s="477"/>
      <c r="HCJ935" s="477"/>
      <c r="HCK935" s="477"/>
      <c r="HCL935" s="477"/>
      <c r="HCM935" s="477"/>
      <c r="HCN935" s="477"/>
      <c r="HCO935" s="477"/>
      <c r="HCP935" s="477"/>
      <c r="HCQ935" s="477"/>
      <c r="HCR935" s="477"/>
      <c r="HCS935" s="477"/>
      <c r="HCT935" s="477"/>
      <c r="HCU935" s="477"/>
      <c r="HCV935" s="477"/>
      <c r="HCW935" s="477"/>
      <c r="HCX935" s="477"/>
      <c r="HCY935" s="477"/>
      <c r="HCZ935" s="477"/>
      <c r="HDA935" s="477"/>
      <c r="HDB935" s="477"/>
      <c r="HDC935" s="477"/>
      <c r="HDD935" s="477"/>
      <c r="HDE935" s="477"/>
      <c r="HDF935" s="477"/>
      <c r="HDG935" s="477"/>
      <c r="HDH935" s="477"/>
      <c r="HDI935" s="477"/>
      <c r="HDJ935" s="477"/>
      <c r="HDK935" s="477"/>
      <c r="HDL935" s="477"/>
      <c r="HDM935" s="477"/>
      <c r="HDN935" s="477"/>
      <c r="HDO935" s="477"/>
      <c r="HDP935" s="477"/>
      <c r="HDQ935" s="477"/>
      <c r="HDR935" s="477"/>
      <c r="HDS935" s="477"/>
      <c r="HDT935" s="477"/>
      <c r="HDU935" s="477"/>
      <c r="HDV935" s="477"/>
      <c r="HDW935" s="477"/>
      <c r="HDX935" s="477"/>
      <c r="HDY935" s="477"/>
      <c r="HDZ935" s="477"/>
      <c r="HEA935" s="477"/>
      <c r="HEB935" s="477"/>
      <c r="HEC935" s="477"/>
      <c r="HED935" s="477"/>
      <c r="HEE935" s="477"/>
      <c r="HEF935" s="477"/>
      <c r="HEG935" s="477"/>
      <c r="HEH935" s="477"/>
      <c r="HEI935" s="477"/>
      <c r="HEJ935" s="477"/>
      <c r="HEK935" s="477"/>
      <c r="HEL935" s="477"/>
      <c r="HEM935" s="477"/>
      <c r="HEN935" s="477"/>
      <c r="HEO935" s="477"/>
      <c r="HEP935" s="477"/>
      <c r="HEQ935" s="477"/>
      <c r="HER935" s="477"/>
      <c r="HES935" s="477"/>
      <c r="HET935" s="477"/>
      <c r="HEU935" s="477"/>
      <c r="HEV935" s="477"/>
      <c r="HEW935" s="477"/>
      <c r="HEX935" s="477"/>
      <c r="HEY935" s="477"/>
      <c r="HEZ935" s="477"/>
      <c r="HFA935" s="477"/>
      <c r="HFB935" s="477"/>
      <c r="HFC935" s="477"/>
      <c r="HFD935" s="477"/>
      <c r="HFE935" s="477"/>
      <c r="HFF935" s="477"/>
      <c r="HFG935" s="477"/>
      <c r="HFH935" s="477"/>
      <c r="HFI935" s="477"/>
      <c r="HFJ935" s="477"/>
      <c r="HFK935" s="477"/>
      <c r="HFL935" s="477"/>
      <c r="HFM935" s="477"/>
      <c r="HFN935" s="477"/>
      <c r="HFO935" s="477"/>
      <c r="HFP935" s="477"/>
      <c r="HFQ935" s="477"/>
      <c r="HFR935" s="477"/>
      <c r="HFS935" s="477"/>
      <c r="HFT935" s="477"/>
      <c r="HFU935" s="477"/>
      <c r="HFV935" s="477"/>
      <c r="HFW935" s="477"/>
      <c r="HFX935" s="477"/>
      <c r="HFY935" s="477"/>
      <c r="HFZ935" s="477"/>
      <c r="HGA935" s="477"/>
      <c r="HGB935" s="477"/>
      <c r="HGC935" s="477"/>
      <c r="HGD935" s="477"/>
      <c r="HGE935" s="477"/>
      <c r="HGF935" s="477"/>
      <c r="HGG935" s="477"/>
      <c r="HGH935" s="477"/>
      <c r="HGI935" s="477"/>
      <c r="HGJ935" s="477"/>
      <c r="HGK935" s="477"/>
      <c r="HGL935" s="477"/>
      <c r="HGM935" s="477"/>
      <c r="HGN935" s="477"/>
      <c r="HGO935" s="477"/>
      <c r="HGP935" s="477"/>
      <c r="HGQ935" s="477"/>
      <c r="HGR935" s="477"/>
      <c r="HGS935" s="477"/>
      <c r="HGT935" s="477"/>
      <c r="HGU935" s="477"/>
      <c r="HGV935" s="477"/>
      <c r="HGW935" s="477"/>
      <c r="HGX935" s="477"/>
      <c r="HGY935" s="477"/>
      <c r="HGZ935" s="477"/>
      <c r="HHA935" s="477"/>
      <c r="HHB935" s="477"/>
      <c r="HHC935" s="477"/>
      <c r="HHD935" s="477"/>
      <c r="HHE935" s="477"/>
      <c r="HHF935" s="477"/>
      <c r="HHG935" s="477"/>
      <c r="HHH935" s="477"/>
      <c r="HHI935" s="477"/>
      <c r="HHJ935" s="477"/>
      <c r="HHK935" s="477"/>
      <c r="HHL935" s="477"/>
      <c r="HHM935" s="477"/>
      <c r="HHN935" s="477"/>
      <c r="HHO935" s="477"/>
      <c r="HHP935" s="477"/>
      <c r="HHQ935" s="477"/>
      <c r="HHR935" s="477"/>
      <c r="HHS935" s="477"/>
      <c r="HHT935" s="477"/>
      <c r="HHU935" s="477"/>
      <c r="HHV935" s="477"/>
      <c r="HHW935" s="477"/>
      <c r="HHX935" s="477"/>
      <c r="HHY935" s="477"/>
      <c r="HHZ935" s="477"/>
      <c r="HIA935" s="477"/>
      <c r="HIB935" s="477"/>
      <c r="HIC935" s="477"/>
      <c r="HID935" s="477"/>
      <c r="HIE935" s="477"/>
      <c r="HIF935" s="477"/>
      <c r="HIG935" s="477"/>
      <c r="HIH935" s="477"/>
      <c r="HII935" s="477"/>
      <c r="HIJ935" s="477"/>
      <c r="HIK935" s="477"/>
      <c r="HIL935" s="477"/>
      <c r="HIM935" s="477"/>
      <c r="HIN935" s="477"/>
      <c r="HIO935" s="477"/>
      <c r="HIP935" s="477"/>
      <c r="HIQ935" s="477"/>
      <c r="HIR935" s="477"/>
      <c r="HIS935" s="477"/>
      <c r="HIT935" s="477"/>
      <c r="HIU935" s="477"/>
      <c r="HIV935" s="477"/>
      <c r="HIW935" s="477"/>
      <c r="HIX935" s="477"/>
      <c r="HIY935" s="477"/>
      <c r="HIZ935" s="477"/>
      <c r="HJA935" s="477"/>
      <c r="HJB935" s="477"/>
      <c r="HJC935" s="477"/>
      <c r="HJD935" s="477"/>
      <c r="HJE935" s="477"/>
      <c r="HJF935" s="477"/>
      <c r="HJG935" s="477"/>
      <c r="HJH935" s="477"/>
      <c r="HJI935" s="477"/>
      <c r="HJJ935" s="477"/>
      <c r="HJK935" s="477"/>
      <c r="HJL935" s="477"/>
      <c r="HJM935" s="477"/>
      <c r="HJN935" s="477"/>
      <c r="HJO935" s="477"/>
      <c r="HJP935" s="477"/>
      <c r="HJQ935" s="477"/>
      <c r="HJR935" s="477"/>
      <c r="HJS935" s="477"/>
      <c r="HJT935" s="477"/>
      <c r="HJU935" s="477"/>
      <c r="HJV935" s="477"/>
      <c r="HJW935" s="477"/>
      <c r="HJX935" s="477"/>
      <c r="HJY935" s="477"/>
      <c r="HJZ935" s="477"/>
      <c r="HKA935" s="477"/>
      <c r="HKB935" s="477"/>
      <c r="HKC935" s="477"/>
      <c r="HKD935" s="477"/>
      <c r="HKE935" s="477"/>
      <c r="HKF935" s="477"/>
      <c r="HKG935" s="477"/>
      <c r="HKH935" s="477"/>
      <c r="HKI935" s="477"/>
      <c r="HKJ935" s="477"/>
      <c r="HKK935" s="477"/>
      <c r="HKL935" s="477"/>
      <c r="HKM935" s="477"/>
      <c r="HKN935" s="477"/>
      <c r="HKO935" s="477"/>
      <c r="HKP935" s="477"/>
      <c r="HKQ935" s="477"/>
      <c r="HKR935" s="477"/>
      <c r="HKS935" s="477"/>
      <c r="HKT935" s="477"/>
      <c r="HKU935" s="477"/>
      <c r="HKV935" s="477"/>
      <c r="HKW935" s="477"/>
      <c r="HKX935" s="477"/>
      <c r="HKY935" s="477"/>
      <c r="HKZ935" s="477"/>
      <c r="HLA935" s="477"/>
      <c r="HLB935" s="477"/>
      <c r="HLC935" s="477"/>
      <c r="HLD935" s="477"/>
      <c r="HLE935" s="477"/>
      <c r="HLF935" s="477"/>
      <c r="HLG935" s="477"/>
      <c r="HLH935" s="477"/>
      <c r="HLI935" s="477"/>
      <c r="HLJ935" s="477"/>
      <c r="HLK935" s="477"/>
      <c r="HLL935" s="477"/>
      <c r="HLM935" s="477"/>
      <c r="HLN935" s="477"/>
      <c r="HLO935" s="477"/>
      <c r="HLP935" s="477"/>
      <c r="HLQ935" s="477"/>
      <c r="HLR935" s="477"/>
      <c r="HLS935" s="477"/>
      <c r="HLT935" s="477"/>
      <c r="HLU935" s="477"/>
      <c r="HLV935" s="477"/>
      <c r="HLW935" s="477"/>
      <c r="HLX935" s="477"/>
      <c r="HLY935" s="477"/>
      <c r="HLZ935" s="477"/>
      <c r="HMA935" s="477"/>
      <c r="HMB935" s="477"/>
      <c r="HMC935" s="477"/>
      <c r="HMD935" s="477"/>
      <c r="HME935" s="477"/>
      <c r="HMF935" s="477"/>
      <c r="HMG935" s="477"/>
      <c r="HMH935" s="477"/>
      <c r="HMI935" s="477"/>
      <c r="HMJ935" s="477"/>
      <c r="HMK935" s="477"/>
      <c r="HML935" s="477"/>
      <c r="HMM935" s="477"/>
      <c r="HMN935" s="477"/>
      <c r="HMO935" s="477"/>
      <c r="HMP935" s="477"/>
      <c r="HMQ935" s="477"/>
      <c r="HMR935" s="477"/>
      <c r="HMS935" s="477"/>
      <c r="HMT935" s="477"/>
      <c r="HMU935" s="477"/>
      <c r="HMV935" s="477"/>
      <c r="HMW935" s="477"/>
      <c r="HMX935" s="477"/>
      <c r="HMY935" s="477"/>
      <c r="HMZ935" s="477"/>
      <c r="HNA935" s="477"/>
      <c r="HNB935" s="477"/>
      <c r="HNC935" s="477"/>
      <c r="HND935" s="477"/>
      <c r="HNE935" s="477"/>
      <c r="HNF935" s="477"/>
      <c r="HNG935" s="477"/>
      <c r="HNH935" s="477"/>
      <c r="HNI935" s="477"/>
      <c r="HNJ935" s="477"/>
      <c r="HNK935" s="477"/>
      <c r="HNL935" s="477"/>
      <c r="HNM935" s="477"/>
      <c r="HNN935" s="477"/>
      <c r="HNO935" s="477"/>
      <c r="HNP935" s="477"/>
      <c r="HNQ935" s="477"/>
      <c r="HNR935" s="477"/>
      <c r="HNS935" s="477"/>
      <c r="HNT935" s="477"/>
      <c r="HNU935" s="477"/>
      <c r="HNV935" s="477"/>
      <c r="HNW935" s="477"/>
      <c r="HNX935" s="477"/>
      <c r="HNY935" s="477"/>
      <c r="HNZ935" s="477"/>
      <c r="HOA935" s="477"/>
      <c r="HOB935" s="477"/>
      <c r="HOC935" s="477"/>
      <c r="HOD935" s="477"/>
      <c r="HOE935" s="477"/>
      <c r="HOF935" s="477"/>
      <c r="HOG935" s="477"/>
      <c r="HOH935" s="477"/>
      <c r="HOI935" s="477"/>
      <c r="HOJ935" s="477"/>
      <c r="HOK935" s="477"/>
      <c r="HOL935" s="477"/>
      <c r="HOM935" s="477"/>
      <c r="HON935" s="477"/>
      <c r="HOO935" s="477"/>
      <c r="HOP935" s="477"/>
      <c r="HOQ935" s="477"/>
      <c r="HOR935" s="477"/>
      <c r="HOS935" s="477"/>
      <c r="HOT935" s="477"/>
      <c r="HOU935" s="477"/>
      <c r="HOV935" s="477"/>
      <c r="HOW935" s="477"/>
      <c r="HOX935" s="477"/>
      <c r="HOY935" s="477"/>
      <c r="HOZ935" s="477"/>
      <c r="HPA935" s="477"/>
      <c r="HPB935" s="477"/>
      <c r="HPC935" s="477"/>
      <c r="HPD935" s="477"/>
      <c r="HPE935" s="477"/>
      <c r="HPF935" s="477"/>
      <c r="HPG935" s="477"/>
      <c r="HPH935" s="477"/>
      <c r="HPI935" s="477"/>
      <c r="HPJ935" s="477"/>
      <c r="HPK935" s="477"/>
      <c r="HPL935" s="477"/>
      <c r="HPM935" s="477"/>
      <c r="HPN935" s="477"/>
      <c r="HPO935" s="477"/>
      <c r="HPP935" s="477"/>
      <c r="HPQ935" s="477"/>
      <c r="HPR935" s="477"/>
      <c r="HPS935" s="477"/>
      <c r="HPT935" s="477"/>
      <c r="HPU935" s="477"/>
      <c r="HPV935" s="477"/>
      <c r="HPW935" s="477"/>
      <c r="HPX935" s="477"/>
      <c r="HPY935" s="477"/>
      <c r="HPZ935" s="477"/>
      <c r="HQA935" s="477"/>
      <c r="HQB935" s="477"/>
      <c r="HQC935" s="477"/>
      <c r="HQD935" s="477"/>
      <c r="HQE935" s="477"/>
      <c r="HQF935" s="477"/>
      <c r="HQG935" s="477"/>
      <c r="HQH935" s="477"/>
      <c r="HQI935" s="477"/>
      <c r="HQJ935" s="477"/>
      <c r="HQK935" s="477"/>
      <c r="HQL935" s="477"/>
      <c r="HQM935" s="477"/>
      <c r="HQN935" s="477"/>
      <c r="HQO935" s="477"/>
      <c r="HQP935" s="477"/>
      <c r="HQQ935" s="477"/>
      <c r="HQR935" s="477"/>
      <c r="HQS935" s="477"/>
      <c r="HQT935" s="477"/>
      <c r="HQU935" s="477"/>
      <c r="HQV935" s="477"/>
      <c r="HQW935" s="477"/>
      <c r="HQX935" s="477"/>
      <c r="HQY935" s="477"/>
      <c r="HQZ935" s="477"/>
      <c r="HRA935" s="477"/>
      <c r="HRB935" s="477"/>
      <c r="HRC935" s="477"/>
      <c r="HRD935" s="477"/>
      <c r="HRE935" s="477"/>
      <c r="HRF935" s="477"/>
      <c r="HRG935" s="477"/>
      <c r="HRH935" s="477"/>
      <c r="HRI935" s="477"/>
      <c r="HRJ935" s="477"/>
      <c r="HRK935" s="477"/>
      <c r="HRL935" s="477"/>
      <c r="HRM935" s="477"/>
      <c r="HRN935" s="477"/>
      <c r="HRO935" s="477"/>
      <c r="HRP935" s="477"/>
      <c r="HRQ935" s="477"/>
      <c r="HRR935" s="477"/>
      <c r="HRS935" s="477"/>
      <c r="HRT935" s="477"/>
      <c r="HRU935" s="477"/>
      <c r="HRV935" s="477"/>
      <c r="HRW935" s="477"/>
      <c r="HRX935" s="477"/>
      <c r="HRY935" s="477"/>
      <c r="HRZ935" s="477"/>
      <c r="HSA935" s="477"/>
      <c r="HSB935" s="477"/>
      <c r="HSC935" s="477"/>
      <c r="HSD935" s="477"/>
      <c r="HSE935" s="477"/>
      <c r="HSF935" s="477"/>
      <c r="HSG935" s="477"/>
      <c r="HSH935" s="477"/>
      <c r="HSI935" s="477"/>
      <c r="HSJ935" s="477"/>
      <c r="HSK935" s="477"/>
      <c r="HSL935" s="477"/>
      <c r="HSM935" s="477"/>
      <c r="HSN935" s="477"/>
      <c r="HSO935" s="477"/>
      <c r="HSP935" s="477"/>
      <c r="HSQ935" s="477"/>
      <c r="HSR935" s="477"/>
      <c r="HSS935" s="477"/>
      <c r="HST935" s="477"/>
      <c r="HSU935" s="477"/>
      <c r="HSV935" s="477"/>
      <c r="HSW935" s="477"/>
      <c r="HSX935" s="477"/>
      <c r="HSY935" s="477"/>
      <c r="HSZ935" s="477"/>
      <c r="HTA935" s="477"/>
      <c r="HTB935" s="477"/>
      <c r="HTC935" s="477"/>
      <c r="HTD935" s="477"/>
      <c r="HTE935" s="477"/>
      <c r="HTF935" s="477"/>
      <c r="HTG935" s="477"/>
      <c r="HTH935" s="477"/>
      <c r="HTI935" s="477"/>
      <c r="HTJ935" s="477"/>
      <c r="HTK935" s="477"/>
      <c r="HTL935" s="477"/>
      <c r="HTM935" s="477"/>
      <c r="HTN935" s="477"/>
      <c r="HTO935" s="477"/>
      <c r="HTP935" s="477"/>
      <c r="HTQ935" s="477"/>
      <c r="HTR935" s="477"/>
      <c r="HTS935" s="477"/>
      <c r="HTT935" s="477"/>
      <c r="HTU935" s="477"/>
      <c r="HTV935" s="477"/>
      <c r="HTW935" s="477"/>
      <c r="HTX935" s="477"/>
      <c r="HTY935" s="477"/>
      <c r="HTZ935" s="477"/>
      <c r="HUA935" s="477"/>
      <c r="HUB935" s="477"/>
      <c r="HUC935" s="477"/>
      <c r="HUD935" s="477"/>
      <c r="HUE935" s="477"/>
      <c r="HUF935" s="477"/>
      <c r="HUG935" s="477"/>
      <c r="HUH935" s="477"/>
      <c r="HUI935" s="477"/>
      <c r="HUJ935" s="477"/>
      <c r="HUK935" s="477"/>
      <c r="HUL935" s="477"/>
      <c r="HUM935" s="477"/>
      <c r="HUN935" s="477"/>
      <c r="HUO935" s="477"/>
      <c r="HUP935" s="477"/>
      <c r="HUQ935" s="477"/>
      <c r="HUR935" s="477"/>
      <c r="HUS935" s="477"/>
      <c r="HUT935" s="477"/>
      <c r="HUU935" s="477"/>
      <c r="HUV935" s="477"/>
      <c r="HUW935" s="477"/>
      <c r="HUX935" s="477"/>
      <c r="HUY935" s="477"/>
      <c r="HUZ935" s="477"/>
      <c r="HVA935" s="477"/>
      <c r="HVB935" s="477"/>
      <c r="HVC935" s="477"/>
      <c r="HVD935" s="477"/>
      <c r="HVE935" s="477"/>
      <c r="HVF935" s="477"/>
      <c r="HVG935" s="477"/>
      <c r="HVH935" s="477"/>
      <c r="HVI935" s="477"/>
      <c r="HVJ935" s="477"/>
      <c r="HVK935" s="477"/>
      <c r="HVL935" s="477"/>
      <c r="HVM935" s="477"/>
      <c r="HVN935" s="477"/>
      <c r="HVO935" s="477"/>
      <c r="HVP935" s="477"/>
      <c r="HVQ935" s="477"/>
      <c r="HVR935" s="477"/>
      <c r="HVS935" s="477"/>
      <c r="HVT935" s="477"/>
      <c r="HVU935" s="477"/>
      <c r="HVV935" s="477"/>
      <c r="HVW935" s="477"/>
      <c r="HVX935" s="477"/>
      <c r="HVY935" s="477"/>
      <c r="HVZ935" s="477"/>
      <c r="HWA935" s="477"/>
      <c r="HWB935" s="477"/>
      <c r="HWC935" s="477"/>
      <c r="HWD935" s="477"/>
      <c r="HWE935" s="477"/>
      <c r="HWF935" s="477"/>
      <c r="HWG935" s="477"/>
      <c r="HWH935" s="477"/>
      <c r="HWI935" s="477"/>
      <c r="HWJ935" s="477"/>
      <c r="HWK935" s="477"/>
      <c r="HWL935" s="477"/>
      <c r="HWM935" s="477"/>
      <c r="HWN935" s="477"/>
      <c r="HWO935" s="477"/>
      <c r="HWP935" s="477"/>
      <c r="HWQ935" s="477"/>
      <c r="HWR935" s="477"/>
      <c r="HWS935" s="477"/>
      <c r="HWT935" s="477"/>
      <c r="HWU935" s="477"/>
      <c r="HWV935" s="477"/>
      <c r="HWW935" s="477"/>
      <c r="HWX935" s="477"/>
      <c r="HWY935" s="477"/>
      <c r="HWZ935" s="477"/>
      <c r="HXA935" s="477"/>
      <c r="HXB935" s="477"/>
      <c r="HXC935" s="477"/>
      <c r="HXD935" s="477"/>
      <c r="HXE935" s="477"/>
      <c r="HXF935" s="477"/>
      <c r="HXG935" s="477"/>
      <c r="HXH935" s="477"/>
      <c r="HXI935" s="477"/>
      <c r="HXJ935" s="477"/>
      <c r="HXK935" s="477"/>
      <c r="HXL935" s="477"/>
      <c r="HXM935" s="477"/>
      <c r="HXN935" s="477"/>
      <c r="HXO935" s="477"/>
      <c r="HXP935" s="477"/>
      <c r="HXQ935" s="477"/>
      <c r="HXR935" s="477"/>
      <c r="HXS935" s="477"/>
      <c r="HXT935" s="477"/>
      <c r="HXU935" s="477"/>
      <c r="HXV935" s="477"/>
      <c r="HXW935" s="477"/>
      <c r="HXX935" s="477"/>
      <c r="HXY935" s="477"/>
      <c r="HXZ935" s="477"/>
      <c r="HYA935" s="477"/>
      <c r="HYB935" s="477"/>
      <c r="HYC935" s="477"/>
      <c r="HYD935" s="477"/>
      <c r="HYE935" s="477"/>
      <c r="HYF935" s="477"/>
      <c r="HYG935" s="477"/>
      <c r="HYH935" s="477"/>
      <c r="HYI935" s="477"/>
      <c r="HYJ935" s="477"/>
      <c r="HYK935" s="477"/>
      <c r="HYL935" s="477"/>
      <c r="HYM935" s="477"/>
      <c r="HYN935" s="477"/>
      <c r="HYO935" s="477"/>
      <c r="HYP935" s="477"/>
      <c r="HYQ935" s="477"/>
      <c r="HYR935" s="477"/>
      <c r="HYS935" s="477"/>
      <c r="HYT935" s="477"/>
      <c r="HYU935" s="477"/>
      <c r="HYV935" s="477"/>
      <c r="HYW935" s="477"/>
      <c r="HYX935" s="477"/>
      <c r="HYY935" s="477"/>
      <c r="HYZ935" s="477"/>
      <c r="HZA935" s="477"/>
      <c r="HZB935" s="477"/>
      <c r="HZC935" s="477"/>
      <c r="HZD935" s="477"/>
      <c r="HZE935" s="477"/>
      <c r="HZF935" s="477"/>
      <c r="HZG935" s="477"/>
      <c r="HZH935" s="477"/>
      <c r="HZI935" s="477"/>
      <c r="HZJ935" s="477"/>
      <c r="HZK935" s="477"/>
      <c r="HZL935" s="477"/>
      <c r="HZM935" s="477"/>
      <c r="HZN935" s="477"/>
      <c r="HZO935" s="477"/>
      <c r="HZP935" s="477"/>
      <c r="HZQ935" s="477"/>
      <c r="HZR935" s="477"/>
      <c r="HZS935" s="477"/>
      <c r="HZT935" s="477"/>
      <c r="HZU935" s="477"/>
      <c r="HZV935" s="477"/>
      <c r="HZW935" s="477"/>
      <c r="HZX935" s="477"/>
      <c r="HZY935" s="477"/>
      <c r="HZZ935" s="477"/>
      <c r="IAA935" s="477"/>
      <c r="IAB935" s="477"/>
      <c r="IAC935" s="477"/>
      <c r="IAD935" s="477"/>
      <c r="IAE935" s="477"/>
      <c r="IAF935" s="477"/>
      <c r="IAG935" s="477"/>
      <c r="IAH935" s="477"/>
      <c r="IAI935" s="477"/>
      <c r="IAJ935" s="477"/>
      <c r="IAK935" s="477"/>
      <c r="IAL935" s="477"/>
      <c r="IAM935" s="477"/>
      <c r="IAN935" s="477"/>
      <c r="IAO935" s="477"/>
      <c r="IAP935" s="477"/>
      <c r="IAQ935" s="477"/>
      <c r="IAR935" s="477"/>
      <c r="IAS935" s="477"/>
      <c r="IAT935" s="477"/>
      <c r="IAU935" s="477"/>
      <c r="IAV935" s="477"/>
      <c r="IAW935" s="477"/>
      <c r="IAX935" s="477"/>
      <c r="IAY935" s="477"/>
      <c r="IAZ935" s="477"/>
      <c r="IBA935" s="477"/>
      <c r="IBB935" s="477"/>
      <c r="IBC935" s="477"/>
      <c r="IBD935" s="477"/>
      <c r="IBE935" s="477"/>
      <c r="IBF935" s="477"/>
      <c r="IBG935" s="477"/>
      <c r="IBH935" s="477"/>
      <c r="IBI935" s="477"/>
      <c r="IBJ935" s="477"/>
      <c r="IBK935" s="477"/>
      <c r="IBL935" s="477"/>
      <c r="IBM935" s="477"/>
      <c r="IBN935" s="477"/>
      <c r="IBO935" s="477"/>
      <c r="IBP935" s="477"/>
      <c r="IBQ935" s="477"/>
      <c r="IBR935" s="477"/>
      <c r="IBS935" s="477"/>
      <c r="IBT935" s="477"/>
      <c r="IBU935" s="477"/>
      <c r="IBV935" s="477"/>
      <c r="IBW935" s="477"/>
      <c r="IBX935" s="477"/>
      <c r="IBY935" s="477"/>
      <c r="IBZ935" s="477"/>
      <c r="ICA935" s="477"/>
      <c r="ICB935" s="477"/>
      <c r="ICC935" s="477"/>
      <c r="ICD935" s="477"/>
      <c r="ICE935" s="477"/>
      <c r="ICF935" s="477"/>
      <c r="ICG935" s="477"/>
      <c r="ICH935" s="477"/>
      <c r="ICI935" s="477"/>
      <c r="ICJ935" s="477"/>
      <c r="ICK935" s="477"/>
      <c r="ICL935" s="477"/>
      <c r="ICM935" s="477"/>
      <c r="ICN935" s="477"/>
      <c r="ICO935" s="477"/>
      <c r="ICP935" s="477"/>
      <c r="ICQ935" s="477"/>
      <c r="ICR935" s="477"/>
      <c r="ICS935" s="477"/>
      <c r="ICT935" s="477"/>
      <c r="ICU935" s="477"/>
      <c r="ICV935" s="477"/>
      <c r="ICW935" s="477"/>
      <c r="ICX935" s="477"/>
      <c r="ICY935" s="477"/>
      <c r="ICZ935" s="477"/>
      <c r="IDA935" s="477"/>
      <c r="IDB935" s="477"/>
      <c r="IDC935" s="477"/>
      <c r="IDD935" s="477"/>
      <c r="IDE935" s="477"/>
      <c r="IDF935" s="477"/>
      <c r="IDG935" s="477"/>
      <c r="IDH935" s="477"/>
      <c r="IDI935" s="477"/>
      <c r="IDJ935" s="477"/>
      <c r="IDK935" s="477"/>
      <c r="IDL935" s="477"/>
      <c r="IDM935" s="477"/>
      <c r="IDN935" s="477"/>
      <c r="IDO935" s="477"/>
      <c r="IDP935" s="477"/>
      <c r="IDQ935" s="477"/>
      <c r="IDR935" s="477"/>
      <c r="IDS935" s="477"/>
      <c r="IDT935" s="477"/>
      <c r="IDU935" s="477"/>
      <c r="IDV935" s="477"/>
      <c r="IDW935" s="477"/>
      <c r="IDX935" s="477"/>
      <c r="IDY935" s="477"/>
      <c r="IDZ935" s="477"/>
      <c r="IEA935" s="477"/>
      <c r="IEB935" s="477"/>
      <c r="IEC935" s="477"/>
      <c r="IED935" s="477"/>
      <c r="IEE935" s="477"/>
      <c r="IEF935" s="477"/>
      <c r="IEG935" s="477"/>
      <c r="IEH935" s="477"/>
      <c r="IEI935" s="477"/>
      <c r="IEJ935" s="477"/>
      <c r="IEK935" s="477"/>
      <c r="IEL935" s="477"/>
      <c r="IEM935" s="477"/>
      <c r="IEN935" s="477"/>
      <c r="IEO935" s="477"/>
      <c r="IEP935" s="477"/>
      <c r="IEQ935" s="477"/>
      <c r="IER935" s="477"/>
      <c r="IES935" s="477"/>
      <c r="IET935" s="477"/>
      <c r="IEU935" s="477"/>
      <c r="IEV935" s="477"/>
      <c r="IEW935" s="477"/>
      <c r="IEX935" s="477"/>
      <c r="IEY935" s="477"/>
      <c r="IEZ935" s="477"/>
      <c r="IFA935" s="477"/>
      <c r="IFB935" s="477"/>
      <c r="IFC935" s="477"/>
      <c r="IFD935" s="477"/>
      <c r="IFE935" s="477"/>
      <c r="IFF935" s="477"/>
      <c r="IFG935" s="477"/>
      <c r="IFH935" s="477"/>
      <c r="IFI935" s="477"/>
      <c r="IFJ935" s="477"/>
      <c r="IFK935" s="477"/>
      <c r="IFL935" s="477"/>
      <c r="IFM935" s="477"/>
      <c r="IFN935" s="477"/>
      <c r="IFO935" s="477"/>
      <c r="IFP935" s="477"/>
      <c r="IFQ935" s="477"/>
      <c r="IFR935" s="477"/>
      <c r="IFS935" s="477"/>
      <c r="IFT935" s="477"/>
      <c r="IFU935" s="477"/>
      <c r="IFV935" s="477"/>
      <c r="IFW935" s="477"/>
      <c r="IFX935" s="477"/>
      <c r="IFY935" s="477"/>
      <c r="IFZ935" s="477"/>
      <c r="IGA935" s="477"/>
      <c r="IGB935" s="477"/>
      <c r="IGC935" s="477"/>
      <c r="IGD935" s="477"/>
      <c r="IGE935" s="477"/>
      <c r="IGF935" s="477"/>
      <c r="IGG935" s="477"/>
      <c r="IGH935" s="477"/>
      <c r="IGI935" s="477"/>
      <c r="IGJ935" s="477"/>
      <c r="IGK935" s="477"/>
      <c r="IGL935" s="477"/>
      <c r="IGM935" s="477"/>
      <c r="IGN935" s="477"/>
      <c r="IGO935" s="477"/>
      <c r="IGP935" s="477"/>
      <c r="IGQ935" s="477"/>
      <c r="IGR935" s="477"/>
      <c r="IGS935" s="477"/>
      <c r="IGT935" s="477"/>
      <c r="IGU935" s="477"/>
      <c r="IGV935" s="477"/>
      <c r="IGW935" s="477"/>
      <c r="IGX935" s="477"/>
      <c r="IGY935" s="477"/>
      <c r="IGZ935" s="477"/>
      <c r="IHA935" s="477"/>
      <c r="IHB935" s="477"/>
      <c r="IHC935" s="477"/>
      <c r="IHD935" s="477"/>
      <c r="IHE935" s="477"/>
      <c r="IHF935" s="477"/>
      <c r="IHG935" s="477"/>
      <c r="IHH935" s="477"/>
      <c r="IHI935" s="477"/>
      <c r="IHJ935" s="477"/>
      <c r="IHK935" s="477"/>
      <c r="IHL935" s="477"/>
      <c r="IHM935" s="477"/>
      <c r="IHN935" s="477"/>
      <c r="IHO935" s="477"/>
      <c r="IHP935" s="477"/>
      <c r="IHQ935" s="477"/>
      <c r="IHR935" s="477"/>
      <c r="IHS935" s="477"/>
      <c r="IHT935" s="477"/>
      <c r="IHU935" s="477"/>
      <c r="IHV935" s="477"/>
      <c r="IHW935" s="477"/>
      <c r="IHX935" s="477"/>
      <c r="IHY935" s="477"/>
      <c r="IHZ935" s="477"/>
      <c r="IIA935" s="477"/>
      <c r="IIB935" s="477"/>
      <c r="IIC935" s="477"/>
      <c r="IID935" s="477"/>
      <c r="IIE935" s="477"/>
      <c r="IIF935" s="477"/>
      <c r="IIG935" s="477"/>
      <c r="IIH935" s="477"/>
      <c r="III935" s="477"/>
      <c r="IIJ935" s="477"/>
      <c r="IIK935" s="477"/>
      <c r="IIL935" s="477"/>
      <c r="IIM935" s="477"/>
      <c r="IIN935" s="477"/>
      <c r="IIO935" s="477"/>
      <c r="IIP935" s="477"/>
      <c r="IIQ935" s="477"/>
      <c r="IIR935" s="477"/>
      <c r="IIS935" s="477"/>
      <c r="IIT935" s="477"/>
      <c r="IIU935" s="477"/>
      <c r="IIV935" s="477"/>
      <c r="IIW935" s="477"/>
      <c r="IIX935" s="477"/>
      <c r="IIY935" s="477"/>
      <c r="IIZ935" s="477"/>
      <c r="IJA935" s="477"/>
      <c r="IJB935" s="477"/>
      <c r="IJC935" s="477"/>
      <c r="IJD935" s="477"/>
      <c r="IJE935" s="477"/>
      <c r="IJF935" s="477"/>
      <c r="IJG935" s="477"/>
      <c r="IJH935" s="477"/>
      <c r="IJI935" s="477"/>
      <c r="IJJ935" s="477"/>
      <c r="IJK935" s="477"/>
      <c r="IJL935" s="477"/>
      <c r="IJM935" s="477"/>
      <c r="IJN935" s="477"/>
      <c r="IJO935" s="477"/>
      <c r="IJP935" s="477"/>
      <c r="IJQ935" s="477"/>
      <c r="IJR935" s="477"/>
      <c r="IJS935" s="477"/>
      <c r="IJT935" s="477"/>
      <c r="IJU935" s="477"/>
      <c r="IJV935" s="477"/>
      <c r="IJW935" s="477"/>
      <c r="IJX935" s="477"/>
      <c r="IJY935" s="477"/>
      <c r="IJZ935" s="477"/>
      <c r="IKA935" s="477"/>
      <c r="IKB935" s="477"/>
      <c r="IKC935" s="477"/>
      <c r="IKD935" s="477"/>
      <c r="IKE935" s="477"/>
      <c r="IKF935" s="477"/>
      <c r="IKG935" s="477"/>
      <c r="IKH935" s="477"/>
      <c r="IKI935" s="477"/>
      <c r="IKJ935" s="477"/>
      <c r="IKK935" s="477"/>
      <c r="IKL935" s="477"/>
      <c r="IKM935" s="477"/>
      <c r="IKN935" s="477"/>
      <c r="IKO935" s="477"/>
      <c r="IKP935" s="477"/>
      <c r="IKQ935" s="477"/>
      <c r="IKR935" s="477"/>
      <c r="IKS935" s="477"/>
      <c r="IKT935" s="477"/>
      <c r="IKU935" s="477"/>
      <c r="IKV935" s="477"/>
      <c r="IKW935" s="477"/>
      <c r="IKX935" s="477"/>
      <c r="IKY935" s="477"/>
      <c r="IKZ935" s="477"/>
      <c r="ILA935" s="477"/>
      <c r="ILB935" s="477"/>
      <c r="ILC935" s="477"/>
      <c r="ILD935" s="477"/>
      <c r="ILE935" s="477"/>
      <c r="ILF935" s="477"/>
      <c r="ILG935" s="477"/>
      <c r="ILH935" s="477"/>
      <c r="ILI935" s="477"/>
      <c r="ILJ935" s="477"/>
      <c r="ILK935" s="477"/>
      <c r="ILL935" s="477"/>
      <c r="ILM935" s="477"/>
      <c r="ILN935" s="477"/>
      <c r="ILO935" s="477"/>
      <c r="ILP935" s="477"/>
      <c r="ILQ935" s="477"/>
      <c r="ILR935" s="477"/>
      <c r="ILS935" s="477"/>
      <c r="ILT935" s="477"/>
      <c r="ILU935" s="477"/>
      <c r="ILV935" s="477"/>
      <c r="ILW935" s="477"/>
      <c r="ILX935" s="477"/>
      <c r="ILY935" s="477"/>
      <c r="ILZ935" s="477"/>
      <c r="IMA935" s="477"/>
      <c r="IMB935" s="477"/>
      <c r="IMC935" s="477"/>
      <c r="IMD935" s="477"/>
      <c r="IME935" s="477"/>
      <c r="IMF935" s="477"/>
      <c r="IMG935" s="477"/>
      <c r="IMH935" s="477"/>
      <c r="IMI935" s="477"/>
      <c r="IMJ935" s="477"/>
      <c r="IMK935" s="477"/>
      <c r="IML935" s="477"/>
      <c r="IMM935" s="477"/>
      <c r="IMN935" s="477"/>
      <c r="IMO935" s="477"/>
      <c r="IMP935" s="477"/>
      <c r="IMQ935" s="477"/>
      <c r="IMR935" s="477"/>
      <c r="IMS935" s="477"/>
      <c r="IMT935" s="477"/>
      <c r="IMU935" s="477"/>
      <c r="IMV935" s="477"/>
      <c r="IMW935" s="477"/>
      <c r="IMX935" s="477"/>
      <c r="IMY935" s="477"/>
      <c r="IMZ935" s="477"/>
      <c r="INA935" s="477"/>
      <c r="INB935" s="477"/>
      <c r="INC935" s="477"/>
      <c r="IND935" s="477"/>
      <c r="INE935" s="477"/>
      <c r="INF935" s="477"/>
      <c r="ING935" s="477"/>
      <c r="INH935" s="477"/>
      <c r="INI935" s="477"/>
      <c r="INJ935" s="477"/>
      <c r="INK935" s="477"/>
      <c r="INL935" s="477"/>
      <c r="INM935" s="477"/>
      <c r="INN935" s="477"/>
      <c r="INO935" s="477"/>
      <c r="INP935" s="477"/>
      <c r="INQ935" s="477"/>
      <c r="INR935" s="477"/>
      <c r="INS935" s="477"/>
      <c r="INT935" s="477"/>
      <c r="INU935" s="477"/>
      <c r="INV935" s="477"/>
      <c r="INW935" s="477"/>
      <c r="INX935" s="477"/>
      <c r="INY935" s="477"/>
      <c r="INZ935" s="477"/>
      <c r="IOA935" s="477"/>
      <c r="IOB935" s="477"/>
      <c r="IOC935" s="477"/>
      <c r="IOD935" s="477"/>
      <c r="IOE935" s="477"/>
      <c r="IOF935" s="477"/>
      <c r="IOG935" s="477"/>
      <c r="IOH935" s="477"/>
      <c r="IOI935" s="477"/>
      <c r="IOJ935" s="477"/>
      <c r="IOK935" s="477"/>
      <c r="IOL935" s="477"/>
      <c r="IOM935" s="477"/>
      <c r="ION935" s="477"/>
      <c r="IOO935" s="477"/>
      <c r="IOP935" s="477"/>
      <c r="IOQ935" s="477"/>
      <c r="IOR935" s="477"/>
      <c r="IOS935" s="477"/>
      <c r="IOT935" s="477"/>
      <c r="IOU935" s="477"/>
      <c r="IOV935" s="477"/>
      <c r="IOW935" s="477"/>
      <c r="IOX935" s="477"/>
      <c r="IOY935" s="477"/>
      <c r="IOZ935" s="477"/>
      <c r="IPA935" s="477"/>
      <c r="IPB935" s="477"/>
      <c r="IPC935" s="477"/>
      <c r="IPD935" s="477"/>
      <c r="IPE935" s="477"/>
      <c r="IPF935" s="477"/>
      <c r="IPG935" s="477"/>
      <c r="IPH935" s="477"/>
      <c r="IPI935" s="477"/>
      <c r="IPJ935" s="477"/>
      <c r="IPK935" s="477"/>
      <c r="IPL935" s="477"/>
      <c r="IPM935" s="477"/>
      <c r="IPN935" s="477"/>
      <c r="IPO935" s="477"/>
      <c r="IPP935" s="477"/>
      <c r="IPQ935" s="477"/>
      <c r="IPR935" s="477"/>
      <c r="IPS935" s="477"/>
      <c r="IPT935" s="477"/>
      <c r="IPU935" s="477"/>
      <c r="IPV935" s="477"/>
      <c r="IPW935" s="477"/>
      <c r="IPX935" s="477"/>
      <c r="IPY935" s="477"/>
      <c r="IPZ935" s="477"/>
      <c r="IQA935" s="477"/>
      <c r="IQB935" s="477"/>
      <c r="IQC935" s="477"/>
      <c r="IQD935" s="477"/>
      <c r="IQE935" s="477"/>
      <c r="IQF935" s="477"/>
      <c r="IQG935" s="477"/>
      <c r="IQH935" s="477"/>
      <c r="IQI935" s="477"/>
      <c r="IQJ935" s="477"/>
      <c r="IQK935" s="477"/>
      <c r="IQL935" s="477"/>
      <c r="IQM935" s="477"/>
      <c r="IQN935" s="477"/>
      <c r="IQO935" s="477"/>
      <c r="IQP935" s="477"/>
      <c r="IQQ935" s="477"/>
      <c r="IQR935" s="477"/>
      <c r="IQS935" s="477"/>
      <c r="IQT935" s="477"/>
      <c r="IQU935" s="477"/>
      <c r="IQV935" s="477"/>
      <c r="IQW935" s="477"/>
      <c r="IQX935" s="477"/>
      <c r="IQY935" s="477"/>
      <c r="IQZ935" s="477"/>
      <c r="IRA935" s="477"/>
      <c r="IRB935" s="477"/>
      <c r="IRC935" s="477"/>
      <c r="IRD935" s="477"/>
      <c r="IRE935" s="477"/>
      <c r="IRF935" s="477"/>
      <c r="IRG935" s="477"/>
      <c r="IRH935" s="477"/>
      <c r="IRI935" s="477"/>
      <c r="IRJ935" s="477"/>
      <c r="IRK935" s="477"/>
      <c r="IRL935" s="477"/>
      <c r="IRM935" s="477"/>
      <c r="IRN935" s="477"/>
      <c r="IRO935" s="477"/>
      <c r="IRP935" s="477"/>
      <c r="IRQ935" s="477"/>
      <c r="IRR935" s="477"/>
      <c r="IRS935" s="477"/>
      <c r="IRT935" s="477"/>
      <c r="IRU935" s="477"/>
      <c r="IRV935" s="477"/>
      <c r="IRW935" s="477"/>
      <c r="IRX935" s="477"/>
      <c r="IRY935" s="477"/>
      <c r="IRZ935" s="477"/>
      <c r="ISA935" s="477"/>
      <c r="ISB935" s="477"/>
      <c r="ISC935" s="477"/>
      <c r="ISD935" s="477"/>
      <c r="ISE935" s="477"/>
      <c r="ISF935" s="477"/>
      <c r="ISG935" s="477"/>
      <c r="ISH935" s="477"/>
      <c r="ISI935" s="477"/>
      <c r="ISJ935" s="477"/>
      <c r="ISK935" s="477"/>
      <c r="ISL935" s="477"/>
      <c r="ISM935" s="477"/>
      <c r="ISN935" s="477"/>
      <c r="ISO935" s="477"/>
      <c r="ISP935" s="477"/>
      <c r="ISQ935" s="477"/>
      <c r="ISR935" s="477"/>
      <c r="ISS935" s="477"/>
      <c r="IST935" s="477"/>
      <c r="ISU935" s="477"/>
      <c r="ISV935" s="477"/>
      <c r="ISW935" s="477"/>
      <c r="ISX935" s="477"/>
      <c r="ISY935" s="477"/>
      <c r="ISZ935" s="477"/>
      <c r="ITA935" s="477"/>
      <c r="ITB935" s="477"/>
      <c r="ITC935" s="477"/>
      <c r="ITD935" s="477"/>
      <c r="ITE935" s="477"/>
      <c r="ITF935" s="477"/>
      <c r="ITG935" s="477"/>
      <c r="ITH935" s="477"/>
      <c r="ITI935" s="477"/>
      <c r="ITJ935" s="477"/>
      <c r="ITK935" s="477"/>
      <c r="ITL935" s="477"/>
      <c r="ITM935" s="477"/>
      <c r="ITN935" s="477"/>
      <c r="ITO935" s="477"/>
      <c r="ITP935" s="477"/>
      <c r="ITQ935" s="477"/>
      <c r="ITR935" s="477"/>
      <c r="ITS935" s="477"/>
      <c r="ITT935" s="477"/>
      <c r="ITU935" s="477"/>
      <c r="ITV935" s="477"/>
      <c r="ITW935" s="477"/>
      <c r="ITX935" s="477"/>
      <c r="ITY935" s="477"/>
      <c r="ITZ935" s="477"/>
      <c r="IUA935" s="477"/>
      <c r="IUB935" s="477"/>
      <c r="IUC935" s="477"/>
      <c r="IUD935" s="477"/>
      <c r="IUE935" s="477"/>
      <c r="IUF935" s="477"/>
      <c r="IUG935" s="477"/>
      <c r="IUH935" s="477"/>
      <c r="IUI935" s="477"/>
      <c r="IUJ935" s="477"/>
      <c r="IUK935" s="477"/>
      <c r="IUL935" s="477"/>
      <c r="IUM935" s="477"/>
      <c r="IUN935" s="477"/>
      <c r="IUO935" s="477"/>
      <c r="IUP935" s="477"/>
      <c r="IUQ935" s="477"/>
      <c r="IUR935" s="477"/>
      <c r="IUS935" s="477"/>
      <c r="IUT935" s="477"/>
      <c r="IUU935" s="477"/>
      <c r="IUV935" s="477"/>
      <c r="IUW935" s="477"/>
      <c r="IUX935" s="477"/>
      <c r="IUY935" s="477"/>
      <c r="IUZ935" s="477"/>
      <c r="IVA935" s="477"/>
      <c r="IVB935" s="477"/>
      <c r="IVC935" s="477"/>
      <c r="IVD935" s="477"/>
      <c r="IVE935" s="477"/>
      <c r="IVF935" s="477"/>
      <c r="IVG935" s="477"/>
      <c r="IVH935" s="477"/>
      <c r="IVI935" s="477"/>
      <c r="IVJ935" s="477"/>
      <c r="IVK935" s="477"/>
      <c r="IVL935" s="477"/>
      <c r="IVM935" s="477"/>
      <c r="IVN935" s="477"/>
      <c r="IVO935" s="477"/>
      <c r="IVP935" s="477"/>
      <c r="IVQ935" s="477"/>
      <c r="IVR935" s="477"/>
      <c r="IVS935" s="477"/>
      <c r="IVT935" s="477"/>
      <c r="IVU935" s="477"/>
      <c r="IVV935" s="477"/>
      <c r="IVW935" s="477"/>
      <c r="IVX935" s="477"/>
      <c r="IVY935" s="477"/>
      <c r="IVZ935" s="477"/>
      <c r="IWA935" s="477"/>
      <c r="IWB935" s="477"/>
      <c r="IWC935" s="477"/>
      <c r="IWD935" s="477"/>
      <c r="IWE935" s="477"/>
      <c r="IWF935" s="477"/>
      <c r="IWG935" s="477"/>
      <c r="IWH935" s="477"/>
      <c r="IWI935" s="477"/>
      <c r="IWJ935" s="477"/>
      <c r="IWK935" s="477"/>
      <c r="IWL935" s="477"/>
      <c r="IWM935" s="477"/>
      <c r="IWN935" s="477"/>
      <c r="IWO935" s="477"/>
      <c r="IWP935" s="477"/>
      <c r="IWQ935" s="477"/>
      <c r="IWR935" s="477"/>
      <c r="IWS935" s="477"/>
      <c r="IWT935" s="477"/>
      <c r="IWU935" s="477"/>
      <c r="IWV935" s="477"/>
      <c r="IWW935" s="477"/>
      <c r="IWX935" s="477"/>
      <c r="IWY935" s="477"/>
      <c r="IWZ935" s="477"/>
      <c r="IXA935" s="477"/>
      <c r="IXB935" s="477"/>
      <c r="IXC935" s="477"/>
      <c r="IXD935" s="477"/>
      <c r="IXE935" s="477"/>
      <c r="IXF935" s="477"/>
      <c r="IXG935" s="477"/>
      <c r="IXH935" s="477"/>
      <c r="IXI935" s="477"/>
      <c r="IXJ935" s="477"/>
      <c r="IXK935" s="477"/>
      <c r="IXL935" s="477"/>
      <c r="IXM935" s="477"/>
      <c r="IXN935" s="477"/>
      <c r="IXO935" s="477"/>
      <c r="IXP935" s="477"/>
      <c r="IXQ935" s="477"/>
      <c r="IXR935" s="477"/>
      <c r="IXS935" s="477"/>
      <c r="IXT935" s="477"/>
      <c r="IXU935" s="477"/>
      <c r="IXV935" s="477"/>
      <c r="IXW935" s="477"/>
      <c r="IXX935" s="477"/>
      <c r="IXY935" s="477"/>
      <c r="IXZ935" s="477"/>
      <c r="IYA935" s="477"/>
      <c r="IYB935" s="477"/>
      <c r="IYC935" s="477"/>
      <c r="IYD935" s="477"/>
      <c r="IYE935" s="477"/>
      <c r="IYF935" s="477"/>
      <c r="IYG935" s="477"/>
      <c r="IYH935" s="477"/>
      <c r="IYI935" s="477"/>
      <c r="IYJ935" s="477"/>
      <c r="IYK935" s="477"/>
      <c r="IYL935" s="477"/>
      <c r="IYM935" s="477"/>
      <c r="IYN935" s="477"/>
      <c r="IYO935" s="477"/>
      <c r="IYP935" s="477"/>
      <c r="IYQ935" s="477"/>
      <c r="IYR935" s="477"/>
      <c r="IYS935" s="477"/>
      <c r="IYT935" s="477"/>
      <c r="IYU935" s="477"/>
      <c r="IYV935" s="477"/>
      <c r="IYW935" s="477"/>
      <c r="IYX935" s="477"/>
      <c r="IYY935" s="477"/>
      <c r="IYZ935" s="477"/>
      <c r="IZA935" s="477"/>
      <c r="IZB935" s="477"/>
      <c r="IZC935" s="477"/>
      <c r="IZD935" s="477"/>
      <c r="IZE935" s="477"/>
      <c r="IZF935" s="477"/>
      <c r="IZG935" s="477"/>
      <c r="IZH935" s="477"/>
      <c r="IZI935" s="477"/>
      <c r="IZJ935" s="477"/>
      <c r="IZK935" s="477"/>
      <c r="IZL935" s="477"/>
      <c r="IZM935" s="477"/>
      <c r="IZN935" s="477"/>
      <c r="IZO935" s="477"/>
      <c r="IZP935" s="477"/>
      <c r="IZQ935" s="477"/>
      <c r="IZR935" s="477"/>
      <c r="IZS935" s="477"/>
      <c r="IZT935" s="477"/>
      <c r="IZU935" s="477"/>
      <c r="IZV935" s="477"/>
      <c r="IZW935" s="477"/>
      <c r="IZX935" s="477"/>
      <c r="IZY935" s="477"/>
      <c r="IZZ935" s="477"/>
      <c r="JAA935" s="477"/>
      <c r="JAB935" s="477"/>
      <c r="JAC935" s="477"/>
      <c r="JAD935" s="477"/>
      <c r="JAE935" s="477"/>
      <c r="JAF935" s="477"/>
      <c r="JAG935" s="477"/>
      <c r="JAH935" s="477"/>
      <c r="JAI935" s="477"/>
      <c r="JAJ935" s="477"/>
      <c r="JAK935" s="477"/>
      <c r="JAL935" s="477"/>
      <c r="JAM935" s="477"/>
      <c r="JAN935" s="477"/>
      <c r="JAO935" s="477"/>
      <c r="JAP935" s="477"/>
      <c r="JAQ935" s="477"/>
      <c r="JAR935" s="477"/>
      <c r="JAS935" s="477"/>
      <c r="JAT935" s="477"/>
      <c r="JAU935" s="477"/>
      <c r="JAV935" s="477"/>
      <c r="JAW935" s="477"/>
      <c r="JAX935" s="477"/>
      <c r="JAY935" s="477"/>
      <c r="JAZ935" s="477"/>
      <c r="JBA935" s="477"/>
      <c r="JBB935" s="477"/>
      <c r="JBC935" s="477"/>
      <c r="JBD935" s="477"/>
      <c r="JBE935" s="477"/>
      <c r="JBF935" s="477"/>
      <c r="JBG935" s="477"/>
      <c r="JBH935" s="477"/>
      <c r="JBI935" s="477"/>
      <c r="JBJ935" s="477"/>
      <c r="JBK935" s="477"/>
      <c r="JBL935" s="477"/>
      <c r="JBM935" s="477"/>
      <c r="JBN935" s="477"/>
      <c r="JBO935" s="477"/>
      <c r="JBP935" s="477"/>
      <c r="JBQ935" s="477"/>
      <c r="JBR935" s="477"/>
      <c r="JBS935" s="477"/>
      <c r="JBT935" s="477"/>
      <c r="JBU935" s="477"/>
      <c r="JBV935" s="477"/>
      <c r="JBW935" s="477"/>
      <c r="JBX935" s="477"/>
      <c r="JBY935" s="477"/>
      <c r="JBZ935" s="477"/>
      <c r="JCA935" s="477"/>
      <c r="JCB935" s="477"/>
      <c r="JCC935" s="477"/>
      <c r="JCD935" s="477"/>
      <c r="JCE935" s="477"/>
      <c r="JCF935" s="477"/>
      <c r="JCG935" s="477"/>
      <c r="JCH935" s="477"/>
      <c r="JCI935" s="477"/>
      <c r="JCJ935" s="477"/>
      <c r="JCK935" s="477"/>
      <c r="JCL935" s="477"/>
      <c r="JCM935" s="477"/>
      <c r="JCN935" s="477"/>
      <c r="JCO935" s="477"/>
      <c r="JCP935" s="477"/>
      <c r="JCQ935" s="477"/>
      <c r="JCR935" s="477"/>
      <c r="JCS935" s="477"/>
      <c r="JCT935" s="477"/>
      <c r="JCU935" s="477"/>
      <c r="JCV935" s="477"/>
      <c r="JCW935" s="477"/>
      <c r="JCX935" s="477"/>
      <c r="JCY935" s="477"/>
      <c r="JCZ935" s="477"/>
      <c r="JDA935" s="477"/>
      <c r="JDB935" s="477"/>
      <c r="JDC935" s="477"/>
      <c r="JDD935" s="477"/>
      <c r="JDE935" s="477"/>
      <c r="JDF935" s="477"/>
      <c r="JDG935" s="477"/>
      <c r="JDH935" s="477"/>
      <c r="JDI935" s="477"/>
      <c r="JDJ935" s="477"/>
      <c r="JDK935" s="477"/>
      <c r="JDL935" s="477"/>
      <c r="JDM935" s="477"/>
      <c r="JDN935" s="477"/>
      <c r="JDO935" s="477"/>
      <c r="JDP935" s="477"/>
      <c r="JDQ935" s="477"/>
      <c r="JDR935" s="477"/>
      <c r="JDS935" s="477"/>
      <c r="JDT935" s="477"/>
      <c r="JDU935" s="477"/>
      <c r="JDV935" s="477"/>
      <c r="JDW935" s="477"/>
      <c r="JDX935" s="477"/>
      <c r="JDY935" s="477"/>
      <c r="JDZ935" s="477"/>
      <c r="JEA935" s="477"/>
      <c r="JEB935" s="477"/>
      <c r="JEC935" s="477"/>
      <c r="JED935" s="477"/>
      <c r="JEE935" s="477"/>
      <c r="JEF935" s="477"/>
      <c r="JEG935" s="477"/>
      <c r="JEH935" s="477"/>
      <c r="JEI935" s="477"/>
      <c r="JEJ935" s="477"/>
      <c r="JEK935" s="477"/>
      <c r="JEL935" s="477"/>
      <c r="JEM935" s="477"/>
      <c r="JEN935" s="477"/>
      <c r="JEO935" s="477"/>
      <c r="JEP935" s="477"/>
      <c r="JEQ935" s="477"/>
      <c r="JER935" s="477"/>
      <c r="JES935" s="477"/>
      <c r="JET935" s="477"/>
      <c r="JEU935" s="477"/>
      <c r="JEV935" s="477"/>
      <c r="JEW935" s="477"/>
      <c r="JEX935" s="477"/>
      <c r="JEY935" s="477"/>
      <c r="JEZ935" s="477"/>
      <c r="JFA935" s="477"/>
      <c r="JFB935" s="477"/>
      <c r="JFC935" s="477"/>
      <c r="JFD935" s="477"/>
      <c r="JFE935" s="477"/>
      <c r="JFF935" s="477"/>
      <c r="JFG935" s="477"/>
      <c r="JFH935" s="477"/>
      <c r="JFI935" s="477"/>
      <c r="JFJ935" s="477"/>
      <c r="JFK935" s="477"/>
      <c r="JFL935" s="477"/>
      <c r="JFM935" s="477"/>
      <c r="JFN935" s="477"/>
      <c r="JFO935" s="477"/>
      <c r="JFP935" s="477"/>
      <c r="JFQ935" s="477"/>
      <c r="JFR935" s="477"/>
      <c r="JFS935" s="477"/>
      <c r="JFT935" s="477"/>
      <c r="JFU935" s="477"/>
      <c r="JFV935" s="477"/>
      <c r="JFW935" s="477"/>
      <c r="JFX935" s="477"/>
      <c r="JFY935" s="477"/>
      <c r="JFZ935" s="477"/>
      <c r="JGA935" s="477"/>
      <c r="JGB935" s="477"/>
      <c r="JGC935" s="477"/>
      <c r="JGD935" s="477"/>
      <c r="JGE935" s="477"/>
      <c r="JGF935" s="477"/>
      <c r="JGG935" s="477"/>
      <c r="JGH935" s="477"/>
      <c r="JGI935" s="477"/>
      <c r="JGJ935" s="477"/>
      <c r="JGK935" s="477"/>
      <c r="JGL935" s="477"/>
      <c r="JGM935" s="477"/>
      <c r="JGN935" s="477"/>
      <c r="JGO935" s="477"/>
      <c r="JGP935" s="477"/>
      <c r="JGQ935" s="477"/>
      <c r="JGR935" s="477"/>
      <c r="JGS935" s="477"/>
      <c r="JGT935" s="477"/>
      <c r="JGU935" s="477"/>
      <c r="JGV935" s="477"/>
      <c r="JGW935" s="477"/>
      <c r="JGX935" s="477"/>
      <c r="JGY935" s="477"/>
      <c r="JGZ935" s="477"/>
      <c r="JHA935" s="477"/>
      <c r="JHB935" s="477"/>
      <c r="JHC935" s="477"/>
      <c r="JHD935" s="477"/>
      <c r="JHE935" s="477"/>
      <c r="JHF935" s="477"/>
      <c r="JHG935" s="477"/>
      <c r="JHH935" s="477"/>
      <c r="JHI935" s="477"/>
      <c r="JHJ935" s="477"/>
      <c r="JHK935" s="477"/>
      <c r="JHL935" s="477"/>
      <c r="JHM935" s="477"/>
      <c r="JHN935" s="477"/>
      <c r="JHO935" s="477"/>
      <c r="JHP935" s="477"/>
      <c r="JHQ935" s="477"/>
      <c r="JHR935" s="477"/>
      <c r="JHS935" s="477"/>
      <c r="JHT935" s="477"/>
      <c r="JHU935" s="477"/>
      <c r="JHV935" s="477"/>
      <c r="JHW935" s="477"/>
      <c r="JHX935" s="477"/>
      <c r="JHY935" s="477"/>
      <c r="JHZ935" s="477"/>
      <c r="JIA935" s="477"/>
      <c r="JIB935" s="477"/>
      <c r="JIC935" s="477"/>
      <c r="JID935" s="477"/>
      <c r="JIE935" s="477"/>
      <c r="JIF935" s="477"/>
      <c r="JIG935" s="477"/>
      <c r="JIH935" s="477"/>
      <c r="JII935" s="477"/>
      <c r="JIJ935" s="477"/>
      <c r="JIK935" s="477"/>
      <c r="JIL935" s="477"/>
      <c r="JIM935" s="477"/>
      <c r="JIN935" s="477"/>
      <c r="JIO935" s="477"/>
      <c r="JIP935" s="477"/>
      <c r="JIQ935" s="477"/>
      <c r="JIR935" s="477"/>
      <c r="JIS935" s="477"/>
      <c r="JIT935" s="477"/>
      <c r="JIU935" s="477"/>
      <c r="JIV935" s="477"/>
      <c r="JIW935" s="477"/>
      <c r="JIX935" s="477"/>
      <c r="JIY935" s="477"/>
      <c r="JIZ935" s="477"/>
      <c r="JJA935" s="477"/>
      <c r="JJB935" s="477"/>
      <c r="JJC935" s="477"/>
      <c r="JJD935" s="477"/>
      <c r="JJE935" s="477"/>
      <c r="JJF935" s="477"/>
      <c r="JJG935" s="477"/>
      <c r="JJH935" s="477"/>
      <c r="JJI935" s="477"/>
      <c r="JJJ935" s="477"/>
      <c r="JJK935" s="477"/>
      <c r="JJL935" s="477"/>
      <c r="JJM935" s="477"/>
      <c r="JJN935" s="477"/>
      <c r="JJO935" s="477"/>
      <c r="JJP935" s="477"/>
      <c r="JJQ935" s="477"/>
      <c r="JJR935" s="477"/>
      <c r="JJS935" s="477"/>
      <c r="JJT935" s="477"/>
      <c r="JJU935" s="477"/>
      <c r="JJV935" s="477"/>
      <c r="JJW935" s="477"/>
      <c r="JJX935" s="477"/>
      <c r="JJY935" s="477"/>
      <c r="JJZ935" s="477"/>
      <c r="JKA935" s="477"/>
      <c r="JKB935" s="477"/>
      <c r="JKC935" s="477"/>
      <c r="JKD935" s="477"/>
      <c r="JKE935" s="477"/>
      <c r="JKF935" s="477"/>
      <c r="JKG935" s="477"/>
      <c r="JKH935" s="477"/>
      <c r="JKI935" s="477"/>
      <c r="JKJ935" s="477"/>
      <c r="JKK935" s="477"/>
      <c r="JKL935" s="477"/>
      <c r="JKM935" s="477"/>
      <c r="JKN935" s="477"/>
      <c r="JKO935" s="477"/>
      <c r="JKP935" s="477"/>
      <c r="JKQ935" s="477"/>
      <c r="JKR935" s="477"/>
      <c r="JKS935" s="477"/>
      <c r="JKT935" s="477"/>
      <c r="JKU935" s="477"/>
      <c r="JKV935" s="477"/>
      <c r="JKW935" s="477"/>
      <c r="JKX935" s="477"/>
      <c r="JKY935" s="477"/>
      <c r="JKZ935" s="477"/>
      <c r="JLA935" s="477"/>
      <c r="JLB935" s="477"/>
      <c r="JLC935" s="477"/>
      <c r="JLD935" s="477"/>
      <c r="JLE935" s="477"/>
      <c r="JLF935" s="477"/>
      <c r="JLG935" s="477"/>
      <c r="JLH935" s="477"/>
      <c r="JLI935" s="477"/>
      <c r="JLJ935" s="477"/>
      <c r="JLK935" s="477"/>
      <c r="JLL935" s="477"/>
      <c r="JLM935" s="477"/>
      <c r="JLN935" s="477"/>
      <c r="JLO935" s="477"/>
      <c r="JLP935" s="477"/>
      <c r="JLQ935" s="477"/>
      <c r="JLR935" s="477"/>
      <c r="JLS935" s="477"/>
      <c r="JLT935" s="477"/>
      <c r="JLU935" s="477"/>
      <c r="JLV935" s="477"/>
      <c r="JLW935" s="477"/>
      <c r="JLX935" s="477"/>
      <c r="JLY935" s="477"/>
      <c r="JLZ935" s="477"/>
      <c r="JMA935" s="477"/>
      <c r="JMB935" s="477"/>
      <c r="JMC935" s="477"/>
      <c r="JMD935" s="477"/>
      <c r="JME935" s="477"/>
      <c r="JMF935" s="477"/>
      <c r="JMG935" s="477"/>
      <c r="JMH935" s="477"/>
      <c r="JMI935" s="477"/>
      <c r="JMJ935" s="477"/>
      <c r="JMK935" s="477"/>
      <c r="JML935" s="477"/>
      <c r="JMM935" s="477"/>
      <c r="JMN935" s="477"/>
      <c r="JMO935" s="477"/>
      <c r="JMP935" s="477"/>
      <c r="JMQ935" s="477"/>
      <c r="JMR935" s="477"/>
      <c r="JMS935" s="477"/>
      <c r="JMT935" s="477"/>
      <c r="JMU935" s="477"/>
      <c r="JMV935" s="477"/>
      <c r="JMW935" s="477"/>
      <c r="JMX935" s="477"/>
      <c r="JMY935" s="477"/>
      <c r="JMZ935" s="477"/>
      <c r="JNA935" s="477"/>
      <c r="JNB935" s="477"/>
      <c r="JNC935" s="477"/>
      <c r="JND935" s="477"/>
      <c r="JNE935" s="477"/>
      <c r="JNF935" s="477"/>
      <c r="JNG935" s="477"/>
      <c r="JNH935" s="477"/>
      <c r="JNI935" s="477"/>
      <c r="JNJ935" s="477"/>
      <c r="JNK935" s="477"/>
      <c r="JNL935" s="477"/>
      <c r="JNM935" s="477"/>
      <c r="JNN935" s="477"/>
      <c r="JNO935" s="477"/>
      <c r="JNP935" s="477"/>
      <c r="JNQ935" s="477"/>
      <c r="JNR935" s="477"/>
      <c r="JNS935" s="477"/>
      <c r="JNT935" s="477"/>
      <c r="JNU935" s="477"/>
      <c r="JNV935" s="477"/>
      <c r="JNW935" s="477"/>
      <c r="JNX935" s="477"/>
      <c r="JNY935" s="477"/>
      <c r="JNZ935" s="477"/>
      <c r="JOA935" s="477"/>
      <c r="JOB935" s="477"/>
      <c r="JOC935" s="477"/>
      <c r="JOD935" s="477"/>
      <c r="JOE935" s="477"/>
      <c r="JOF935" s="477"/>
      <c r="JOG935" s="477"/>
      <c r="JOH935" s="477"/>
      <c r="JOI935" s="477"/>
      <c r="JOJ935" s="477"/>
      <c r="JOK935" s="477"/>
      <c r="JOL935" s="477"/>
      <c r="JOM935" s="477"/>
      <c r="JON935" s="477"/>
      <c r="JOO935" s="477"/>
      <c r="JOP935" s="477"/>
      <c r="JOQ935" s="477"/>
      <c r="JOR935" s="477"/>
      <c r="JOS935" s="477"/>
      <c r="JOT935" s="477"/>
      <c r="JOU935" s="477"/>
      <c r="JOV935" s="477"/>
      <c r="JOW935" s="477"/>
      <c r="JOX935" s="477"/>
      <c r="JOY935" s="477"/>
      <c r="JOZ935" s="477"/>
      <c r="JPA935" s="477"/>
      <c r="JPB935" s="477"/>
      <c r="JPC935" s="477"/>
      <c r="JPD935" s="477"/>
      <c r="JPE935" s="477"/>
      <c r="JPF935" s="477"/>
      <c r="JPG935" s="477"/>
      <c r="JPH935" s="477"/>
      <c r="JPI935" s="477"/>
      <c r="JPJ935" s="477"/>
      <c r="JPK935" s="477"/>
      <c r="JPL935" s="477"/>
      <c r="JPM935" s="477"/>
      <c r="JPN935" s="477"/>
      <c r="JPO935" s="477"/>
      <c r="JPP935" s="477"/>
      <c r="JPQ935" s="477"/>
      <c r="JPR935" s="477"/>
      <c r="JPS935" s="477"/>
      <c r="JPT935" s="477"/>
      <c r="JPU935" s="477"/>
      <c r="JPV935" s="477"/>
      <c r="JPW935" s="477"/>
      <c r="JPX935" s="477"/>
      <c r="JPY935" s="477"/>
      <c r="JPZ935" s="477"/>
      <c r="JQA935" s="477"/>
      <c r="JQB935" s="477"/>
      <c r="JQC935" s="477"/>
      <c r="JQD935" s="477"/>
      <c r="JQE935" s="477"/>
      <c r="JQF935" s="477"/>
      <c r="JQG935" s="477"/>
      <c r="JQH935" s="477"/>
      <c r="JQI935" s="477"/>
      <c r="JQJ935" s="477"/>
      <c r="JQK935" s="477"/>
      <c r="JQL935" s="477"/>
      <c r="JQM935" s="477"/>
      <c r="JQN935" s="477"/>
      <c r="JQO935" s="477"/>
      <c r="JQP935" s="477"/>
      <c r="JQQ935" s="477"/>
      <c r="JQR935" s="477"/>
      <c r="JQS935" s="477"/>
      <c r="JQT935" s="477"/>
      <c r="JQU935" s="477"/>
      <c r="JQV935" s="477"/>
      <c r="JQW935" s="477"/>
      <c r="JQX935" s="477"/>
      <c r="JQY935" s="477"/>
      <c r="JQZ935" s="477"/>
      <c r="JRA935" s="477"/>
      <c r="JRB935" s="477"/>
      <c r="JRC935" s="477"/>
      <c r="JRD935" s="477"/>
      <c r="JRE935" s="477"/>
      <c r="JRF935" s="477"/>
      <c r="JRG935" s="477"/>
      <c r="JRH935" s="477"/>
      <c r="JRI935" s="477"/>
      <c r="JRJ935" s="477"/>
      <c r="JRK935" s="477"/>
      <c r="JRL935" s="477"/>
      <c r="JRM935" s="477"/>
      <c r="JRN935" s="477"/>
      <c r="JRO935" s="477"/>
      <c r="JRP935" s="477"/>
      <c r="JRQ935" s="477"/>
      <c r="JRR935" s="477"/>
      <c r="JRS935" s="477"/>
      <c r="JRT935" s="477"/>
      <c r="JRU935" s="477"/>
      <c r="JRV935" s="477"/>
      <c r="JRW935" s="477"/>
      <c r="JRX935" s="477"/>
      <c r="JRY935" s="477"/>
      <c r="JRZ935" s="477"/>
      <c r="JSA935" s="477"/>
      <c r="JSB935" s="477"/>
      <c r="JSC935" s="477"/>
      <c r="JSD935" s="477"/>
      <c r="JSE935" s="477"/>
      <c r="JSF935" s="477"/>
      <c r="JSG935" s="477"/>
      <c r="JSH935" s="477"/>
      <c r="JSI935" s="477"/>
      <c r="JSJ935" s="477"/>
      <c r="JSK935" s="477"/>
      <c r="JSL935" s="477"/>
      <c r="JSM935" s="477"/>
      <c r="JSN935" s="477"/>
      <c r="JSO935" s="477"/>
      <c r="JSP935" s="477"/>
      <c r="JSQ935" s="477"/>
      <c r="JSR935" s="477"/>
      <c r="JSS935" s="477"/>
      <c r="JST935" s="477"/>
      <c r="JSU935" s="477"/>
      <c r="JSV935" s="477"/>
      <c r="JSW935" s="477"/>
      <c r="JSX935" s="477"/>
      <c r="JSY935" s="477"/>
      <c r="JSZ935" s="477"/>
      <c r="JTA935" s="477"/>
      <c r="JTB935" s="477"/>
      <c r="JTC935" s="477"/>
      <c r="JTD935" s="477"/>
      <c r="JTE935" s="477"/>
      <c r="JTF935" s="477"/>
      <c r="JTG935" s="477"/>
      <c r="JTH935" s="477"/>
      <c r="JTI935" s="477"/>
      <c r="JTJ935" s="477"/>
      <c r="JTK935" s="477"/>
      <c r="JTL935" s="477"/>
      <c r="JTM935" s="477"/>
      <c r="JTN935" s="477"/>
      <c r="JTO935" s="477"/>
      <c r="JTP935" s="477"/>
      <c r="JTQ935" s="477"/>
      <c r="JTR935" s="477"/>
      <c r="JTS935" s="477"/>
      <c r="JTT935" s="477"/>
      <c r="JTU935" s="477"/>
      <c r="JTV935" s="477"/>
      <c r="JTW935" s="477"/>
      <c r="JTX935" s="477"/>
      <c r="JTY935" s="477"/>
      <c r="JTZ935" s="477"/>
      <c r="JUA935" s="477"/>
      <c r="JUB935" s="477"/>
      <c r="JUC935" s="477"/>
      <c r="JUD935" s="477"/>
      <c r="JUE935" s="477"/>
      <c r="JUF935" s="477"/>
      <c r="JUG935" s="477"/>
      <c r="JUH935" s="477"/>
      <c r="JUI935" s="477"/>
      <c r="JUJ935" s="477"/>
      <c r="JUK935" s="477"/>
      <c r="JUL935" s="477"/>
      <c r="JUM935" s="477"/>
      <c r="JUN935" s="477"/>
      <c r="JUO935" s="477"/>
      <c r="JUP935" s="477"/>
      <c r="JUQ935" s="477"/>
      <c r="JUR935" s="477"/>
      <c r="JUS935" s="477"/>
      <c r="JUT935" s="477"/>
      <c r="JUU935" s="477"/>
      <c r="JUV935" s="477"/>
      <c r="JUW935" s="477"/>
      <c r="JUX935" s="477"/>
      <c r="JUY935" s="477"/>
      <c r="JUZ935" s="477"/>
      <c r="JVA935" s="477"/>
      <c r="JVB935" s="477"/>
      <c r="JVC935" s="477"/>
      <c r="JVD935" s="477"/>
      <c r="JVE935" s="477"/>
      <c r="JVF935" s="477"/>
      <c r="JVG935" s="477"/>
      <c r="JVH935" s="477"/>
      <c r="JVI935" s="477"/>
      <c r="JVJ935" s="477"/>
      <c r="JVK935" s="477"/>
      <c r="JVL935" s="477"/>
      <c r="JVM935" s="477"/>
      <c r="JVN935" s="477"/>
      <c r="JVO935" s="477"/>
      <c r="JVP935" s="477"/>
      <c r="JVQ935" s="477"/>
      <c r="JVR935" s="477"/>
      <c r="JVS935" s="477"/>
      <c r="JVT935" s="477"/>
      <c r="JVU935" s="477"/>
      <c r="JVV935" s="477"/>
      <c r="JVW935" s="477"/>
      <c r="JVX935" s="477"/>
      <c r="JVY935" s="477"/>
      <c r="JVZ935" s="477"/>
      <c r="JWA935" s="477"/>
      <c r="JWB935" s="477"/>
      <c r="JWC935" s="477"/>
      <c r="JWD935" s="477"/>
      <c r="JWE935" s="477"/>
      <c r="JWF935" s="477"/>
      <c r="JWG935" s="477"/>
      <c r="JWH935" s="477"/>
      <c r="JWI935" s="477"/>
      <c r="JWJ935" s="477"/>
      <c r="JWK935" s="477"/>
      <c r="JWL935" s="477"/>
      <c r="JWM935" s="477"/>
      <c r="JWN935" s="477"/>
      <c r="JWO935" s="477"/>
      <c r="JWP935" s="477"/>
      <c r="JWQ935" s="477"/>
      <c r="JWR935" s="477"/>
      <c r="JWS935" s="477"/>
      <c r="JWT935" s="477"/>
      <c r="JWU935" s="477"/>
      <c r="JWV935" s="477"/>
      <c r="JWW935" s="477"/>
      <c r="JWX935" s="477"/>
      <c r="JWY935" s="477"/>
      <c r="JWZ935" s="477"/>
      <c r="JXA935" s="477"/>
      <c r="JXB935" s="477"/>
      <c r="JXC935" s="477"/>
      <c r="JXD935" s="477"/>
      <c r="JXE935" s="477"/>
      <c r="JXF935" s="477"/>
      <c r="JXG935" s="477"/>
      <c r="JXH935" s="477"/>
      <c r="JXI935" s="477"/>
      <c r="JXJ935" s="477"/>
      <c r="JXK935" s="477"/>
      <c r="JXL935" s="477"/>
      <c r="JXM935" s="477"/>
      <c r="JXN935" s="477"/>
      <c r="JXO935" s="477"/>
      <c r="JXP935" s="477"/>
      <c r="JXQ935" s="477"/>
      <c r="JXR935" s="477"/>
      <c r="JXS935" s="477"/>
      <c r="JXT935" s="477"/>
      <c r="JXU935" s="477"/>
      <c r="JXV935" s="477"/>
      <c r="JXW935" s="477"/>
      <c r="JXX935" s="477"/>
      <c r="JXY935" s="477"/>
      <c r="JXZ935" s="477"/>
      <c r="JYA935" s="477"/>
      <c r="JYB935" s="477"/>
      <c r="JYC935" s="477"/>
      <c r="JYD935" s="477"/>
      <c r="JYE935" s="477"/>
      <c r="JYF935" s="477"/>
      <c r="JYG935" s="477"/>
      <c r="JYH935" s="477"/>
      <c r="JYI935" s="477"/>
      <c r="JYJ935" s="477"/>
      <c r="JYK935" s="477"/>
      <c r="JYL935" s="477"/>
      <c r="JYM935" s="477"/>
      <c r="JYN935" s="477"/>
      <c r="JYO935" s="477"/>
      <c r="JYP935" s="477"/>
      <c r="JYQ935" s="477"/>
      <c r="JYR935" s="477"/>
      <c r="JYS935" s="477"/>
      <c r="JYT935" s="477"/>
      <c r="JYU935" s="477"/>
      <c r="JYV935" s="477"/>
      <c r="JYW935" s="477"/>
      <c r="JYX935" s="477"/>
      <c r="JYY935" s="477"/>
      <c r="JYZ935" s="477"/>
      <c r="JZA935" s="477"/>
      <c r="JZB935" s="477"/>
      <c r="JZC935" s="477"/>
      <c r="JZD935" s="477"/>
      <c r="JZE935" s="477"/>
      <c r="JZF935" s="477"/>
      <c r="JZG935" s="477"/>
      <c r="JZH935" s="477"/>
      <c r="JZI935" s="477"/>
      <c r="JZJ935" s="477"/>
      <c r="JZK935" s="477"/>
      <c r="JZL935" s="477"/>
      <c r="JZM935" s="477"/>
      <c r="JZN935" s="477"/>
      <c r="JZO935" s="477"/>
      <c r="JZP935" s="477"/>
      <c r="JZQ935" s="477"/>
      <c r="JZR935" s="477"/>
      <c r="JZS935" s="477"/>
      <c r="JZT935" s="477"/>
      <c r="JZU935" s="477"/>
      <c r="JZV935" s="477"/>
      <c r="JZW935" s="477"/>
      <c r="JZX935" s="477"/>
      <c r="JZY935" s="477"/>
      <c r="JZZ935" s="477"/>
      <c r="KAA935" s="477"/>
      <c r="KAB935" s="477"/>
      <c r="KAC935" s="477"/>
      <c r="KAD935" s="477"/>
      <c r="KAE935" s="477"/>
      <c r="KAF935" s="477"/>
      <c r="KAG935" s="477"/>
      <c r="KAH935" s="477"/>
      <c r="KAI935" s="477"/>
      <c r="KAJ935" s="477"/>
      <c r="KAK935" s="477"/>
      <c r="KAL935" s="477"/>
      <c r="KAM935" s="477"/>
      <c r="KAN935" s="477"/>
      <c r="KAO935" s="477"/>
      <c r="KAP935" s="477"/>
      <c r="KAQ935" s="477"/>
      <c r="KAR935" s="477"/>
      <c r="KAS935" s="477"/>
      <c r="KAT935" s="477"/>
      <c r="KAU935" s="477"/>
      <c r="KAV935" s="477"/>
      <c r="KAW935" s="477"/>
      <c r="KAX935" s="477"/>
      <c r="KAY935" s="477"/>
      <c r="KAZ935" s="477"/>
      <c r="KBA935" s="477"/>
      <c r="KBB935" s="477"/>
      <c r="KBC935" s="477"/>
      <c r="KBD935" s="477"/>
      <c r="KBE935" s="477"/>
      <c r="KBF935" s="477"/>
      <c r="KBG935" s="477"/>
      <c r="KBH935" s="477"/>
      <c r="KBI935" s="477"/>
      <c r="KBJ935" s="477"/>
      <c r="KBK935" s="477"/>
      <c r="KBL935" s="477"/>
      <c r="KBM935" s="477"/>
      <c r="KBN935" s="477"/>
      <c r="KBO935" s="477"/>
      <c r="KBP935" s="477"/>
      <c r="KBQ935" s="477"/>
      <c r="KBR935" s="477"/>
      <c r="KBS935" s="477"/>
      <c r="KBT935" s="477"/>
      <c r="KBU935" s="477"/>
      <c r="KBV935" s="477"/>
      <c r="KBW935" s="477"/>
      <c r="KBX935" s="477"/>
      <c r="KBY935" s="477"/>
      <c r="KBZ935" s="477"/>
      <c r="KCA935" s="477"/>
      <c r="KCB935" s="477"/>
      <c r="KCC935" s="477"/>
      <c r="KCD935" s="477"/>
      <c r="KCE935" s="477"/>
      <c r="KCF935" s="477"/>
      <c r="KCG935" s="477"/>
      <c r="KCH935" s="477"/>
      <c r="KCI935" s="477"/>
      <c r="KCJ935" s="477"/>
      <c r="KCK935" s="477"/>
      <c r="KCL935" s="477"/>
      <c r="KCM935" s="477"/>
      <c r="KCN935" s="477"/>
      <c r="KCO935" s="477"/>
      <c r="KCP935" s="477"/>
      <c r="KCQ935" s="477"/>
      <c r="KCR935" s="477"/>
      <c r="KCS935" s="477"/>
      <c r="KCT935" s="477"/>
      <c r="KCU935" s="477"/>
      <c r="KCV935" s="477"/>
      <c r="KCW935" s="477"/>
      <c r="KCX935" s="477"/>
      <c r="KCY935" s="477"/>
      <c r="KCZ935" s="477"/>
      <c r="KDA935" s="477"/>
      <c r="KDB935" s="477"/>
      <c r="KDC935" s="477"/>
      <c r="KDD935" s="477"/>
      <c r="KDE935" s="477"/>
      <c r="KDF935" s="477"/>
      <c r="KDG935" s="477"/>
      <c r="KDH935" s="477"/>
      <c r="KDI935" s="477"/>
      <c r="KDJ935" s="477"/>
      <c r="KDK935" s="477"/>
      <c r="KDL935" s="477"/>
      <c r="KDM935" s="477"/>
      <c r="KDN935" s="477"/>
      <c r="KDO935" s="477"/>
      <c r="KDP935" s="477"/>
      <c r="KDQ935" s="477"/>
      <c r="KDR935" s="477"/>
      <c r="KDS935" s="477"/>
      <c r="KDT935" s="477"/>
      <c r="KDU935" s="477"/>
      <c r="KDV935" s="477"/>
      <c r="KDW935" s="477"/>
      <c r="KDX935" s="477"/>
      <c r="KDY935" s="477"/>
      <c r="KDZ935" s="477"/>
      <c r="KEA935" s="477"/>
      <c r="KEB935" s="477"/>
      <c r="KEC935" s="477"/>
      <c r="KED935" s="477"/>
      <c r="KEE935" s="477"/>
      <c r="KEF935" s="477"/>
      <c r="KEG935" s="477"/>
      <c r="KEH935" s="477"/>
      <c r="KEI935" s="477"/>
      <c r="KEJ935" s="477"/>
      <c r="KEK935" s="477"/>
      <c r="KEL935" s="477"/>
      <c r="KEM935" s="477"/>
      <c r="KEN935" s="477"/>
      <c r="KEO935" s="477"/>
      <c r="KEP935" s="477"/>
      <c r="KEQ935" s="477"/>
      <c r="KER935" s="477"/>
      <c r="KES935" s="477"/>
      <c r="KET935" s="477"/>
      <c r="KEU935" s="477"/>
      <c r="KEV935" s="477"/>
      <c r="KEW935" s="477"/>
      <c r="KEX935" s="477"/>
      <c r="KEY935" s="477"/>
      <c r="KEZ935" s="477"/>
      <c r="KFA935" s="477"/>
      <c r="KFB935" s="477"/>
      <c r="KFC935" s="477"/>
      <c r="KFD935" s="477"/>
      <c r="KFE935" s="477"/>
      <c r="KFF935" s="477"/>
      <c r="KFG935" s="477"/>
      <c r="KFH935" s="477"/>
      <c r="KFI935" s="477"/>
      <c r="KFJ935" s="477"/>
      <c r="KFK935" s="477"/>
      <c r="KFL935" s="477"/>
      <c r="KFM935" s="477"/>
      <c r="KFN935" s="477"/>
      <c r="KFO935" s="477"/>
      <c r="KFP935" s="477"/>
      <c r="KFQ935" s="477"/>
      <c r="KFR935" s="477"/>
      <c r="KFS935" s="477"/>
      <c r="KFT935" s="477"/>
      <c r="KFU935" s="477"/>
      <c r="KFV935" s="477"/>
      <c r="KFW935" s="477"/>
      <c r="KFX935" s="477"/>
      <c r="KFY935" s="477"/>
      <c r="KFZ935" s="477"/>
      <c r="KGA935" s="477"/>
      <c r="KGB935" s="477"/>
      <c r="KGC935" s="477"/>
      <c r="KGD935" s="477"/>
      <c r="KGE935" s="477"/>
      <c r="KGF935" s="477"/>
      <c r="KGG935" s="477"/>
      <c r="KGH935" s="477"/>
      <c r="KGI935" s="477"/>
      <c r="KGJ935" s="477"/>
      <c r="KGK935" s="477"/>
      <c r="KGL935" s="477"/>
      <c r="KGM935" s="477"/>
      <c r="KGN935" s="477"/>
      <c r="KGO935" s="477"/>
      <c r="KGP935" s="477"/>
      <c r="KGQ935" s="477"/>
      <c r="KGR935" s="477"/>
      <c r="KGS935" s="477"/>
      <c r="KGT935" s="477"/>
      <c r="KGU935" s="477"/>
      <c r="KGV935" s="477"/>
      <c r="KGW935" s="477"/>
      <c r="KGX935" s="477"/>
      <c r="KGY935" s="477"/>
      <c r="KGZ935" s="477"/>
      <c r="KHA935" s="477"/>
      <c r="KHB935" s="477"/>
      <c r="KHC935" s="477"/>
      <c r="KHD935" s="477"/>
      <c r="KHE935" s="477"/>
      <c r="KHF935" s="477"/>
      <c r="KHG935" s="477"/>
      <c r="KHH935" s="477"/>
      <c r="KHI935" s="477"/>
      <c r="KHJ935" s="477"/>
      <c r="KHK935" s="477"/>
      <c r="KHL935" s="477"/>
      <c r="KHM935" s="477"/>
      <c r="KHN935" s="477"/>
      <c r="KHO935" s="477"/>
      <c r="KHP935" s="477"/>
      <c r="KHQ935" s="477"/>
      <c r="KHR935" s="477"/>
      <c r="KHS935" s="477"/>
      <c r="KHT935" s="477"/>
      <c r="KHU935" s="477"/>
      <c r="KHV935" s="477"/>
      <c r="KHW935" s="477"/>
      <c r="KHX935" s="477"/>
      <c r="KHY935" s="477"/>
      <c r="KHZ935" s="477"/>
      <c r="KIA935" s="477"/>
      <c r="KIB935" s="477"/>
      <c r="KIC935" s="477"/>
      <c r="KID935" s="477"/>
      <c r="KIE935" s="477"/>
      <c r="KIF935" s="477"/>
      <c r="KIG935" s="477"/>
      <c r="KIH935" s="477"/>
      <c r="KII935" s="477"/>
      <c r="KIJ935" s="477"/>
      <c r="KIK935" s="477"/>
      <c r="KIL935" s="477"/>
      <c r="KIM935" s="477"/>
      <c r="KIN935" s="477"/>
      <c r="KIO935" s="477"/>
      <c r="KIP935" s="477"/>
      <c r="KIQ935" s="477"/>
      <c r="KIR935" s="477"/>
      <c r="KIS935" s="477"/>
      <c r="KIT935" s="477"/>
      <c r="KIU935" s="477"/>
      <c r="KIV935" s="477"/>
      <c r="KIW935" s="477"/>
      <c r="KIX935" s="477"/>
      <c r="KIY935" s="477"/>
      <c r="KIZ935" s="477"/>
      <c r="KJA935" s="477"/>
      <c r="KJB935" s="477"/>
      <c r="KJC935" s="477"/>
      <c r="KJD935" s="477"/>
      <c r="KJE935" s="477"/>
      <c r="KJF935" s="477"/>
      <c r="KJG935" s="477"/>
      <c r="KJH935" s="477"/>
      <c r="KJI935" s="477"/>
      <c r="KJJ935" s="477"/>
      <c r="KJK935" s="477"/>
      <c r="KJL935" s="477"/>
      <c r="KJM935" s="477"/>
      <c r="KJN935" s="477"/>
      <c r="KJO935" s="477"/>
      <c r="KJP935" s="477"/>
      <c r="KJQ935" s="477"/>
      <c r="KJR935" s="477"/>
      <c r="KJS935" s="477"/>
      <c r="KJT935" s="477"/>
      <c r="KJU935" s="477"/>
      <c r="KJV935" s="477"/>
      <c r="KJW935" s="477"/>
      <c r="KJX935" s="477"/>
      <c r="KJY935" s="477"/>
      <c r="KJZ935" s="477"/>
      <c r="KKA935" s="477"/>
      <c r="KKB935" s="477"/>
      <c r="KKC935" s="477"/>
      <c r="KKD935" s="477"/>
      <c r="KKE935" s="477"/>
      <c r="KKF935" s="477"/>
      <c r="KKG935" s="477"/>
      <c r="KKH935" s="477"/>
      <c r="KKI935" s="477"/>
      <c r="KKJ935" s="477"/>
      <c r="KKK935" s="477"/>
      <c r="KKL935" s="477"/>
      <c r="KKM935" s="477"/>
      <c r="KKN935" s="477"/>
      <c r="KKO935" s="477"/>
      <c r="KKP935" s="477"/>
      <c r="KKQ935" s="477"/>
      <c r="KKR935" s="477"/>
      <c r="KKS935" s="477"/>
      <c r="KKT935" s="477"/>
      <c r="KKU935" s="477"/>
      <c r="KKV935" s="477"/>
      <c r="KKW935" s="477"/>
      <c r="KKX935" s="477"/>
      <c r="KKY935" s="477"/>
      <c r="KKZ935" s="477"/>
      <c r="KLA935" s="477"/>
      <c r="KLB935" s="477"/>
      <c r="KLC935" s="477"/>
      <c r="KLD935" s="477"/>
      <c r="KLE935" s="477"/>
      <c r="KLF935" s="477"/>
      <c r="KLG935" s="477"/>
      <c r="KLH935" s="477"/>
      <c r="KLI935" s="477"/>
      <c r="KLJ935" s="477"/>
      <c r="KLK935" s="477"/>
      <c r="KLL935" s="477"/>
      <c r="KLM935" s="477"/>
      <c r="KLN935" s="477"/>
      <c r="KLO935" s="477"/>
      <c r="KLP935" s="477"/>
      <c r="KLQ935" s="477"/>
      <c r="KLR935" s="477"/>
      <c r="KLS935" s="477"/>
      <c r="KLT935" s="477"/>
      <c r="KLU935" s="477"/>
      <c r="KLV935" s="477"/>
      <c r="KLW935" s="477"/>
      <c r="KLX935" s="477"/>
      <c r="KLY935" s="477"/>
      <c r="KLZ935" s="477"/>
      <c r="KMA935" s="477"/>
      <c r="KMB935" s="477"/>
      <c r="KMC935" s="477"/>
      <c r="KMD935" s="477"/>
      <c r="KME935" s="477"/>
      <c r="KMF935" s="477"/>
      <c r="KMG935" s="477"/>
      <c r="KMH935" s="477"/>
      <c r="KMI935" s="477"/>
      <c r="KMJ935" s="477"/>
      <c r="KMK935" s="477"/>
      <c r="KML935" s="477"/>
      <c r="KMM935" s="477"/>
      <c r="KMN935" s="477"/>
      <c r="KMO935" s="477"/>
      <c r="KMP935" s="477"/>
      <c r="KMQ935" s="477"/>
      <c r="KMR935" s="477"/>
      <c r="KMS935" s="477"/>
      <c r="KMT935" s="477"/>
      <c r="KMU935" s="477"/>
      <c r="KMV935" s="477"/>
      <c r="KMW935" s="477"/>
      <c r="KMX935" s="477"/>
      <c r="KMY935" s="477"/>
      <c r="KMZ935" s="477"/>
      <c r="KNA935" s="477"/>
      <c r="KNB935" s="477"/>
      <c r="KNC935" s="477"/>
      <c r="KND935" s="477"/>
      <c r="KNE935" s="477"/>
      <c r="KNF935" s="477"/>
      <c r="KNG935" s="477"/>
      <c r="KNH935" s="477"/>
      <c r="KNI935" s="477"/>
      <c r="KNJ935" s="477"/>
      <c r="KNK935" s="477"/>
      <c r="KNL935" s="477"/>
      <c r="KNM935" s="477"/>
      <c r="KNN935" s="477"/>
      <c r="KNO935" s="477"/>
      <c r="KNP935" s="477"/>
      <c r="KNQ935" s="477"/>
      <c r="KNR935" s="477"/>
      <c r="KNS935" s="477"/>
      <c r="KNT935" s="477"/>
      <c r="KNU935" s="477"/>
      <c r="KNV935" s="477"/>
      <c r="KNW935" s="477"/>
      <c r="KNX935" s="477"/>
      <c r="KNY935" s="477"/>
      <c r="KNZ935" s="477"/>
      <c r="KOA935" s="477"/>
      <c r="KOB935" s="477"/>
      <c r="KOC935" s="477"/>
      <c r="KOD935" s="477"/>
      <c r="KOE935" s="477"/>
      <c r="KOF935" s="477"/>
      <c r="KOG935" s="477"/>
      <c r="KOH935" s="477"/>
      <c r="KOI935" s="477"/>
      <c r="KOJ935" s="477"/>
      <c r="KOK935" s="477"/>
      <c r="KOL935" s="477"/>
      <c r="KOM935" s="477"/>
      <c r="KON935" s="477"/>
      <c r="KOO935" s="477"/>
      <c r="KOP935" s="477"/>
      <c r="KOQ935" s="477"/>
      <c r="KOR935" s="477"/>
      <c r="KOS935" s="477"/>
      <c r="KOT935" s="477"/>
      <c r="KOU935" s="477"/>
      <c r="KOV935" s="477"/>
      <c r="KOW935" s="477"/>
      <c r="KOX935" s="477"/>
      <c r="KOY935" s="477"/>
      <c r="KOZ935" s="477"/>
      <c r="KPA935" s="477"/>
      <c r="KPB935" s="477"/>
      <c r="KPC935" s="477"/>
      <c r="KPD935" s="477"/>
      <c r="KPE935" s="477"/>
      <c r="KPF935" s="477"/>
      <c r="KPG935" s="477"/>
      <c r="KPH935" s="477"/>
      <c r="KPI935" s="477"/>
      <c r="KPJ935" s="477"/>
      <c r="KPK935" s="477"/>
      <c r="KPL935" s="477"/>
      <c r="KPM935" s="477"/>
      <c r="KPN935" s="477"/>
      <c r="KPO935" s="477"/>
      <c r="KPP935" s="477"/>
      <c r="KPQ935" s="477"/>
      <c r="KPR935" s="477"/>
      <c r="KPS935" s="477"/>
      <c r="KPT935" s="477"/>
      <c r="KPU935" s="477"/>
      <c r="KPV935" s="477"/>
      <c r="KPW935" s="477"/>
      <c r="KPX935" s="477"/>
      <c r="KPY935" s="477"/>
      <c r="KPZ935" s="477"/>
      <c r="KQA935" s="477"/>
      <c r="KQB935" s="477"/>
      <c r="KQC935" s="477"/>
      <c r="KQD935" s="477"/>
      <c r="KQE935" s="477"/>
      <c r="KQF935" s="477"/>
      <c r="KQG935" s="477"/>
      <c r="KQH935" s="477"/>
      <c r="KQI935" s="477"/>
      <c r="KQJ935" s="477"/>
      <c r="KQK935" s="477"/>
      <c r="KQL935" s="477"/>
      <c r="KQM935" s="477"/>
      <c r="KQN935" s="477"/>
      <c r="KQO935" s="477"/>
      <c r="KQP935" s="477"/>
      <c r="KQQ935" s="477"/>
      <c r="KQR935" s="477"/>
      <c r="KQS935" s="477"/>
      <c r="KQT935" s="477"/>
      <c r="KQU935" s="477"/>
      <c r="KQV935" s="477"/>
      <c r="KQW935" s="477"/>
      <c r="KQX935" s="477"/>
      <c r="KQY935" s="477"/>
      <c r="KQZ935" s="477"/>
      <c r="KRA935" s="477"/>
      <c r="KRB935" s="477"/>
      <c r="KRC935" s="477"/>
      <c r="KRD935" s="477"/>
      <c r="KRE935" s="477"/>
      <c r="KRF935" s="477"/>
      <c r="KRG935" s="477"/>
      <c r="KRH935" s="477"/>
      <c r="KRI935" s="477"/>
      <c r="KRJ935" s="477"/>
      <c r="KRK935" s="477"/>
      <c r="KRL935" s="477"/>
      <c r="KRM935" s="477"/>
      <c r="KRN935" s="477"/>
      <c r="KRO935" s="477"/>
      <c r="KRP935" s="477"/>
      <c r="KRQ935" s="477"/>
      <c r="KRR935" s="477"/>
      <c r="KRS935" s="477"/>
      <c r="KRT935" s="477"/>
      <c r="KRU935" s="477"/>
      <c r="KRV935" s="477"/>
      <c r="KRW935" s="477"/>
      <c r="KRX935" s="477"/>
      <c r="KRY935" s="477"/>
      <c r="KRZ935" s="477"/>
      <c r="KSA935" s="477"/>
      <c r="KSB935" s="477"/>
      <c r="KSC935" s="477"/>
      <c r="KSD935" s="477"/>
      <c r="KSE935" s="477"/>
      <c r="KSF935" s="477"/>
      <c r="KSG935" s="477"/>
      <c r="KSH935" s="477"/>
      <c r="KSI935" s="477"/>
      <c r="KSJ935" s="477"/>
      <c r="KSK935" s="477"/>
      <c r="KSL935" s="477"/>
      <c r="KSM935" s="477"/>
      <c r="KSN935" s="477"/>
      <c r="KSO935" s="477"/>
      <c r="KSP935" s="477"/>
      <c r="KSQ935" s="477"/>
      <c r="KSR935" s="477"/>
      <c r="KSS935" s="477"/>
      <c r="KST935" s="477"/>
      <c r="KSU935" s="477"/>
      <c r="KSV935" s="477"/>
      <c r="KSW935" s="477"/>
      <c r="KSX935" s="477"/>
      <c r="KSY935" s="477"/>
      <c r="KSZ935" s="477"/>
      <c r="KTA935" s="477"/>
      <c r="KTB935" s="477"/>
      <c r="KTC935" s="477"/>
      <c r="KTD935" s="477"/>
      <c r="KTE935" s="477"/>
      <c r="KTF935" s="477"/>
      <c r="KTG935" s="477"/>
      <c r="KTH935" s="477"/>
      <c r="KTI935" s="477"/>
      <c r="KTJ935" s="477"/>
      <c r="KTK935" s="477"/>
      <c r="KTL935" s="477"/>
      <c r="KTM935" s="477"/>
      <c r="KTN935" s="477"/>
      <c r="KTO935" s="477"/>
      <c r="KTP935" s="477"/>
      <c r="KTQ935" s="477"/>
      <c r="KTR935" s="477"/>
      <c r="KTS935" s="477"/>
      <c r="KTT935" s="477"/>
      <c r="KTU935" s="477"/>
      <c r="KTV935" s="477"/>
      <c r="KTW935" s="477"/>
      <c r="KTX935" s="477"/>
      <c r="KTY935" s="477"/>
      <c r="KTZ935" s="477"/>
      <c r="KUA935" s="477"/>
      <c r="KUB935" s="477"/>
      <c r="KUC935" s="477"/>
      <c r="KUD935" s="477"/>
      <c r="KUE935" s="477"/>
      <c r="KUF935" s="477"/>
      <c r="KUG935" s="477"/>
      <c r="KUH935" s="477"/>
      <c r="KUI935" s="477"/>
      <c r="KUJ935" s="477"/>
      <c r="KUK935" s="477"/>
      <c r="KUL935" s="477"/>
      <c r="KUM935" s="477"/>
      <c r="KUN935" s="477"/>
      <c r="KUO935" s="477"/>
      <c r="KUP935" s="477"/>
      <c r="KUQ935" s="477"/>
      <c r="KUR935" s="477"/>
      <c r="KUS935" s="477"/>
      <c r="KUT935" s="477"/>
      <c r="KUU935" s="477"/>
      <c r="KUV935" s="477"/>
      <c r="KUW935" s="477"/>
      <c r="KUX935" s="477"/>
      <c r="KUY935" s="477"/>
      <c r="KUZ935" s="477"/>
      <c r="KVA935" s="477"/>
      <c r="KVB935" s="477"/>
      <c r="KVC935" s="477"/>
      <c r="KVD935" s="477"/>
      <c r="KVE935" s="477"/>
      <c r="KVF935" s="477"/>
      <c r="KVG935" s="477"/>
      <c r="KVH935" s="477"/>
      <c r="KVI935" s="477"/>
      <c r="KVJ935" s="477"/>
      <c r="KVK935" s="477"/>
      <c r="KVL935" s="477"/>
      <c r="KVM935" s="477"/>
      <c r="KVN935" s="477"/>
      <c r="KVO935" s="477"/>
      <c r="KVP935" s="477"/>
      <c r="KVQ935" s="477"/>
      <c r="KVR935" s="477"/>
      <c r="KVS935" s="477"/>
      <c r="KVT935" s="477"/>
      <c r="KVU935" s="477"/>
      <c r="KVV935" s="477"/>
      <c r="KVW935" s="477"/>
      <c r="KVX935" s="477"/>
      <c r="KVY935" s="477"/>
      <c r="KVZ935" s="477"/>
      <c r="KWA935" s="477"/>
      <c r="KWB935" s="477"/>
      <c r="KWC935" s="477"/>
      <c r="KWD935" s="477"/>
      <c r="KWE935" s="477"/>
      <c r="KWF935" s="477"/>
      <c r="KWG935" s="477"/>
      <c r="KWH935" s="477"/>
      <c r="KWI935" s="477"/>
      <c r="KWJ935" s="477"/>
      <c r="KWK935" s="477"/>
      <c r="KWL935" s="477"/>
      <c r="KWM935" s="477"/>
      <c r="KWN935" s="477"/>
      <c r="KWO935" s="477"/>
      <c r="KWP935" s="477"/>
      <c r="KWQ935" s="477"/>
      <c r="KWR935" s="477"/>
      <c r="KWS935" s="477"/>
      <c r="KWT935" s="477"/>
      <c r="KWU935" s="477"/>
      <c r="KWV935" s="477"/>
      <c r="KWW935" s="477"/>
      <c r="KWX935" s="477"/>
      <c r="KWY935" s="477"/>
      <c r="KWZ935" s="477"/>
      <c r="KXA935" s="477"/>
      <c r="KXB935" s="477"/>
      <c r="KXC935" s="477"/>
      <c r="KXD935" s="477"/>
      <c r="KXE935" s="477"/>
      <c r="KXF935" s="477"/>
      <c r="KXG935" s="477"/>
      <c r="KXH935" s="477"/>
      <c r="KXI935" s="477"/>
      <c r="KXJ935" s="477"/>
      <c r="KXK935" s="477"/>
      <c r="KXL935" s="477"/>
      <c r="KXM935" s="477"/>
      <c r="KXN935" s="477"/>
      <c r="KXO935" s="477"/>
      <c r="KXP935" s="477"/>
      <c r="KXQ935" s="477"/>
      <c r="KXR935" s="477"/>
      <c r="KXS935" s="477"/>
      <c r="KXT935" s="477"/>
      <c r="KXU935" s="477"/>
      <c r="KXV935" s="477"/>
      <c r="KXW935" s="477"/>
      <c r="KXX935" s="477"/>
      <c r="KXY935" s="477"/>
      <c r="KXZ935" s="477"/>
      <c r="KYA935" s="477"/>
      <c r="KYB935" s="477"/>
      <c r="KYC935" s="477"/>
      <c r="KYD935" s="477"/>
      <c r="KYE935" s="477"/>
      <c r="KYF935" s="477"/>
      <c r="KYG935" s="477"/>
      <c r="KYH935" s="477"/>
      <c r="KYI935" s="477"/>
      <c r="KYJ935" s="477"/>
      <c r="KYK935" s="477"/>
      <c r="KYL935" s="477"/>
      <c r="KYM935" s="477"/>
      <c r="KYN935" s="477"/>
      <c r="KYO935" s="477"/>
      <c r="KYP935" s="477"/>
      <c r="KYQ935" s="477"/>
      <c r="KYR935" s="477"/>
      <c r="KYS935" s="477"/>
      <c r="KYT935" s="477"/>
      <c r="KYU935" s="477"/>
      <c r="KYV935" s="477"/>
      <c r="KYW935" s="477"/>
      <c r="KYX935" s="477"/>
      <c r="KYY935" s="477"/>
      <c r="KYZ935" s="477"/>
      <c r="KZA935" s="477"/>
      <c r="KZB935" s="477"/>
      <c r="KZC935" s="477"/>
      <c r="KZD935" s="477"/>
      <c r="KZE935" s="477"/>
      <c r="KZF935" s="477"/>
      <c r="KZG935" s="477"/>
      <c r="KZH935" s="477"/>
      <c r="KZI935" s="477"/>
      <c r="KZJ935" s="477"/>
      <c r="KZK935" s="477"/>
      <c r="KZL935" s="477"/>
      <c r="KZM935" s="477"/>
      <c r="KZN935" s="477"/>
      <c r="KZO935" s="477"/>
      <c r="KZP935" s="477"/>
      <c r="KZQ935" s="477"/>
      <c r="KZR935" s="477"/>
      <c r="KZS935" s="477"/>
      <c r="KZT935" s="477"/>
      <c r="KZU935" s="477"/>
      <c r="KZV935" s="477"/>
      <c r="KZW935" s="477"/>
      <c r="KZX935" s="477"/>
      <c r="KZY935" s="477"/>
      <c r="KZZ935" s="477"/>
      <c r="LAA935" s="477"/>
      <c r="LAB935" s="477"/>
      <c r="LAC935" s="477"/>
      <c r="LAD935" s="477"/>
      <c r="LAE935" s="477"/>
      <c r="LAF935" s="477"/>
      <c r="LAG935" s="477"/>
      <c r="LAH935" s="477"/>
      <c r="LAI935" s="477"/>
      <c r="LAJ935" s="477"/>
      <c r="LAK935" s="477"/>
      <c r="LAL935" s="477"/>
      <c r="LAM935" s="477"/>
      <c r="LAN935" s="477"/>
      <c r="LAO935" s="477"/>
      <c r="LAP935" s="477"/>
      <c r="LAQ935" s="477"/>
      <c r="LAR935" s="477"/>
      <c r="LAS935" s="477"/>
      <c r="LAT935" s="477"/>
      <c r="LAU935" s="477"/>
      <c r="LAV935" s="477"/>
      <c r="LAW935" s="477"/>
      <c r="LAX935" s="477"/>
      <c r="LAY935" s="477"/>
      <c r="LAZ935" s="477"/>
      <c r="LBA935" s="477"/>
      <c r="LBB935" s="477"/>
      <c r="LBC935" s="477"/>
      <c r="LBD935" s="477"/>
      <c r="LBE935" s="477"/>
      <c r="LBF935" s="477"/>
      <c r="LBG935" s="477"/>
      <c r="LBH935" s="477"/>
      <c r="LBI935" s="477"/>
      <c r="LBJ935" s="477"/>
      <c r="LBK935" s="477"/>
      <c r="LBL935" s="477"/>
      <c r="LBM935" s="477"/>
      <c r="LBN935" s="477"/>
      <c r="LBO935" s="477"/>
      <c r="LBP935" s="477"/>
      <c r="LBQ935" s="477"/>
      <c r="LBR935" s="477"/>
      <c r="LBS935" s="477"/>
      <c r="LBT935" s="477"/>
      <c r="LBU935" s="477"/>
      <c r="LBV935" s="477"/>
      <c r="LBW935" s="477"/>
      <c r="LBX935" s="477"/>
      <c r="LBY935" s="477"/>
      <c r="LBZ935" s="477"/>
      <c r="LCA935" s="477"/>
      <c r="LCB935" s="477"/>
      <c r="LCC935" s="477"/>
      <c r="LCD935" s="477"/>
      <c r="LCE935" s="477"/>
      <c r="LCF935" s="477"/>
      <c r="LCG935" s="477"/>
      <c r="LCH935" s="477"/>
      <c r="LCI935" s="477"/>
      <c r="LCJ935" s="477"/>
      <c r="LCK935" s="477"/>
      <c r="LCL935" s="477"/>
      <c r="LCM935" s="477"/>
      <c r="LCN935" s="477"/>
      <c r="LCO935" s="477"/>
      <c r="LCP935" s="477"/>
      <c r="LCQ935" s="477"/>
      <c r="LCR935" s="477"/>
      <c r="LCS935" s="477"/>
      <c r="LCT935" s="477"/>
      <c r="LCU935" s="477"/>
      <c r="LCV935" s="477"/>
      <c r="LCW935" s="477"/>
      <c r="LCX935" s="477"/>
      <c r="LCY935" s="477"/>
      <c r="LCZ935" s="477"/>
      <c r="LDA935" s="477"/>
      <c r="LDB935" s="477"/>
      <c r="LDC935" s="477"/>
      <c r="LDD935" s="477"/>
      <c r="LDE935" s="477"/>
      <c r="LDF935" s="477"/>
      <c r="LDG935" s="477"/>
      <c r="LDH935" s="477"/>
      <c r="LDI935" s="477"/>
      <c r="LDJ935" s="477"/>
      <c r="LDK935" s="477"/>
      <c r="LDL935" s="477"/>
      <c r="LDM935" s="477"/>
      <c r="LDN935" s="477"/>
      <c r="LDO935" s="477"/>
      <c r="LDP935" s="477"/>
      <c r="LDQ935" s="477"/>
      <c r="LDR935" s="477"/>
      <c r="LDS935" s="477"/>
      <c r="LDT935" s="477"/>
      <c r="LDU935" s="477"/>
      <c r="LDV935" s="477"/>
      <c r="LDW935" s="477"/>
      <c r="LDX935" s="477"/>
      <c r="LDY935" s="477"/>
      <c r="LDZ935" s="477"/>
      <c r="LEA935" s="477"/>
      <c r="LEB935" s="477"/>
      <c r="LEC935" s="477"/>
      <c r="LED935" s="477"/>
      <c r="LEE935" s="477"/>
      <c r="LEF935" s="477"/>
      <c r="LEG935" s="477"/>
      <c r="LEH935" s="477"/>
      <c r="LEI935" s="477"/>
      <c r="LEJ935" s="477"/>
      <c r="LEK935" s="477"/>
      <c r="LEL935" s="477"/>
      <c r="LEM935" s="477"/>
      <c r="LEN935" s="477"/>
      <c r="LEO935" s="477"/>
      <c r="LEP935" s="477"/>
      <c r="LEQ935" s="477"/>
      <c r="LER935" s="477"/>
      <c r="LES935" s="477"/>
      <c r="LET935" s="477"/>
      <c r="LEU935" s="477"/>
      <c r="LEV935" s="477"/>
      <c r="LEW935" s="477"/>
      <c r="LEX935" s="477"/>
      <c r="LEY935" s="477"/>
      <c r="LEZ935" s="477"/>
      <c r="LFA935" s="477"/>
      <c r="LFB935" s="477"/>
      <c r="LFC935" s="477"/>
      <c r="LFD935" s="477"/>
      <c r="LFE935" s="477"/>
      <c r="LFF935" s="477"/>
      <c r="LFG935" s="477"/>
      <c r="LFH935" s="477"/>
      <c r="LFI935" s="477"/>
      <c r="LFJ935" s="477"/>
      <c r="LFK935" s="477"/>
      <c r="LFL935" s="477"/>
      <c r="LFM935" s="477"/>
      <c r="LFN935" s="477"/>
      <c r="LFO935" s="477"/>
      <c r="LFP935" s="477"/>
      <c r="LFQ935" s="477"/>
      <c r="LFR935" s="477"/>
      <c r="LFS935" s="477"/>
      <c r="LFT935" s="477"/>
      <c r="LFU935" s="477"/>
      <c r="LFV935" s="477"/>
      <c r="LFW935" s="477"/>
      <c r="LFX935" s="477"/>
      <c r="LFY935" s="477"/>
      <c r="LFZ935" s="477"/>
      <c r="LGA935" s="477"/>
      <c r="LGB935" s="477"/>
      <c r="LGC935" s="477"/>
      <c r="LGD935" s="477"/>
      <c r="LGE935" s="477"/>
      <c r="LGF935" s="477"/>
      <c r="LGG935" s="477"/>
      <c r="LGH935" s="477"/>
      <c r="LGI935" s="477"/>
      <c r="LGJ935" s="477"/>
      <c r="LGK935" s="477"/>
      <c r="LGL935" s="477"/>
      <c r="LGM935" s="477"/>
      <c r="LGN935" s="477"/>
      <c r="LGO935" s="477"/>
      <c r="LGP935" s="477"/>
      <c r="LGQ935" s="477"/>
      <c r="LGR935" s="477"/>
      <c r="LGS935" s="477"/>
      <c r="LGT935" s="477"/>
      <c r="LGU935" s="477"/>
      <c r="LGV935" s="477"/>
      <c r="LGW935" s="477"/>
      <c r="LGX935" s="477"/>
      <c r="LGY935" s="477"/>
      <c r="LGZ935" s="477"/>
      <c r="LHA935" s="477"/>
      <c r="LHB935" s="477"/>
      <c r="LHC935" s="477"/>
      <c r="LHD935" s="477"/>
      <c r="LHE935" s="477"/>
      <c r="LHF935" s="477"/>
      <c r="LHG935" s="477"/>
      <c r="LHH935" s="477"/>
      <c r="LHI935" s="477"/>
      <c r="LHJ935" s="477"/>
      <c r="LHK935" s="477"/>
      <c r="LHL935" s="477"/>
      <c r="LHM935" s="477"/>
      <c r="LHN935" s="477"/>
      <c r="LHO935" s="477"/>
      <c r="LHP935" s="477"/>
      <c r="LHQ935" s="477"/>
      <c r="LHR935" s="477"/>
      <c r="LHS935" s="477"/>
      <c r="LHT935" s="477"/>
      <c r="LHU935" s="477"/>
      <c r="LHV935" s="477"/>
      <c r="LHW935" s="477"/>
      <c r="LHX935" s="477"/>
      <c r="LHY935" s="477"/>
      <c r="LHZ935" s="477"/>
      <c r="LIA935" s="477"/>
      <c r="LIB935" s="477"/>
      <c r="LIC935" s="477"/>
      <c r="LID935" s="477"/>
      <c r="LIE935" s="477"/>
      <c r="LIF935" s="477"/>
      <c r="LIG935" s="477"/>
      <c r="LIH935" s="477"/>
      <c r="LII935" s="477"/>
      <c r="LIJ935" s="477"/>
      <c r="LIK935" s="477"/>
      <c r="LIL935" s="477"/>
      <c r="LIM935" s="477"/>
      <c r="LIN935" s="477"/>
      <c r="LIO935" s="477"/>
      <c r="LIP935" s="477"/>
      <c r="LIQ935" s="477"/>
      <c r="LIR935" s="477"/>
      <c r="LIS935" s="477"/>
      <c r="LIT935" s="477"/>
      <c r="LIU935" s="477"/>
      <c r="LIV935" s="477"/>
      <c r="LIW935" s="477"/>
      <c r="LIX935" s="477"/>
      <c r="LIY935" s="477"/>
      <c r="LIZ935" s="477"/>
      <c r="LJA935" s="477"/>
      <c r="LJB935" s="477"/>
      <c r="LJC935" s="477"/>
      <c r="LJD935" s="477"/>
      <c r="LJE935" s="477"/>
      <c r="LJF935" s="477"/>
      <c r="LJG935" s="477"/>
      <c r="LJH935" s="477"/>
      <c r="LJI935" s="477"/>
      <c r="LJJ935" s="477"/>
      <c r="LJK935" s="477"/>
      <c r="LJL935" s="477"/>
      <c r="LJM935" s="477"/>
      <c r="LJN935" s="477"/>
      <c r="LJO935" s="477"/>
      <c r="LJP935" s="477"/>
      <c r="LJQ935" s="477"/>
      <c r="LJR935" s="477"/>
      <c r="LJS935" s="477"/>
      <c r="LJT935" s="477"/>
      <c r="LJU935" s="477"/>
      <c r="LJV935" s="477"/>
      <c r="LJW935" s="477"/>
      <c r="LJX935" s="477"/>
      <c r="LJY935" s="477"/>
      <c r="LJZ935" s="477"/>
      <c r="LKA935" s="477"/>
      <c r="LKB935" s="477"/>
      <c r="LKC935" s="477"/>
      <c r="LKD935" s="477"/>
      <c r="LKE935" s="477"/>
      <c r="LKF935" s="477"/>
      <c r="LKG935" s="477"/>
      <c r="LKH935" s="477"/>
      <c r="LKI935" s="477"/>
      <c r="LKJ935" s="477"/>
      <c r="LKK935" s="477"/>
      <c r="LKL935" s="477"/>
      <c r="LKM935" s="477"/>
      <c r="LKN935" s="477"/>
      <c r="LKO935" s="477"/>
      <c r="LKP935" s="477"/>
      <c r="LKQ935" s="477"/>
      <c r="LKR935" s="477"/>
      <c r="LKS935" s="477"/>
      <c r="LKT935" s="477"/>
      <c r="LKU935" s="477"/>
      <c r="LKV935" s="477"/>
      <c r="LKW935" s="477"/>
      <c r="LKX935" s="477"/>
      <c r="LKY935" s="477"/>
      <c r="LKZ935" s="477"/>
      <c r="LLA935" s="477"/>
      <c r="LLB935" s="477"/>
      <c r="LLC935" s="477"/>
      <c r="LLD935" s="477"/>
      <c r="LLE935" s="477"/>
      <c r="LLF935" s="477"/>
      <c r="LLG935" s="477"/>
      <c r="LLH935" s="477"/>
      <c r="LLI935" s="477"/>
      <c r="LLJ935" s="477"/>
      <c r="LLK935" s="477"/>
      <c r="LLL935" s="477"/>
      <c r="LLM935" s="477"/>
      <c r="LLN935" s="477"/>
      <c r="LLO935" s="477"/>
      <c r="LLP935" s="477"/>
      <c r="LLQ935" s="477"/>
      <c r="LLR935" s="477"/>
      <c r="LLS935" s="477"/>
      <c r="LLT935" s="477"/>
      <c r="LLU935" s="477"/>
      <c r="LLV935" s="477"/>
      <c r="LLW935" s="477"/>
      <c r="LLX935" s="477"/>
      <c r="LLY935" s="477"/>
      <c r="LLZ935" s="477"/>
      <c r="LMA935" s="477"/>
      <c r="LMB935" s="477"/>
      <c r="LMC935" s="477"/>
      <c r="LMD935" s="477"/>
      <c r="LME935" s="477"/>
      <c r="LMF935" s="477"/>
      <c r="LMG935" s="477"/>
      <c r="LMH935" s="477"/>
      <c r="LMI935" s="477"/>
      <c r="LMJ935" s="477"/>
      <c r="LMK935" s="477"/>
      <c r="LML935" s="477"/>
      <c r="LMM935" s="477"/>
      <c r="LMN935" s="477"/>
      <c r="LMO935" s="477"/>
      <c r="LMP935" s="477"/>
      <c r="LMQ935" s="477"/>
      <c r="LMR935" s="477"/>
      <c r="LMS935" s="477"/>
      <c r="LMT935" s="477"/>
      <c r="LMU935" s="477"/>
      <c r="LMV935" s="477"/>
      <c r="LMW935" s="477"/>
      <c r="LMX935" s="477"/>
      <c r="LMY935" s="477"/>
      <c r="LMZ935" s="477"/>
      <c r="LNA935" s="477"/>
      <c r="LNB935" s="477"/>
      <c r="LNC935" s="477"/>
      <c r="LND935" s="477"/>
      <c r="LNE935" s="477"/>
      <c r="LNF935" s="477"/>
      <c r="LNG935" s="477"/>
      <c r="LNH935" s="477"/>
      <c r="LNI935" s="477"/>
      <c r="LNJ935" s="477"/>
      <c r="LNK935" s="477"/>
      <c r="LNL935" s="477"/>
      <c r="LNM935" s="477"/>
      <c r="LNN935" s="477"/>
      <c r="LNO935" s="477"/>
      <c r="LNP935" s="477"/>
      <c r="LNQ935" s="477"/>
      <c r="LNR935" s="477"/>
      <c r="LNS935" s="477"/>
      <c r="LNT935" s="477"/>
      <c r="LNU935" s="477"/>
      <c r="LNV935" s="477"/>
      <c r="LNW935" s="477"/>
      <c r="LNX935" s="477"/>
      <c r="LNY935" s="477"/>
      <c r="LNZ935" s="477"/>
      <c r="LOA935" s="477"/>
      <c r="LOB935" s="477"/>
      <c r="LOC935" s="477"/>
      <c r="LOD935" s="477"/>
      <c r="LOE935" s="477"/>
      <c r="LOF935" s="477"/>
      <c r="LOG935" s="477"/>
      <c r="LOH935" s="477"/>
      <c r="LOI935" s="477"/>
      <c r="LOJ935" s="477"/>
      <c r="LOK935" s="477"/>
      <c r="LOL935" s="477"/>
      <c r="LOM935" s="477"/>
      <c r="LON935" s="477"/>
      <c r="LOO935" s="477"/>
      <c r="LOP935" s="477"/>
      <c r="LOQ935" s="477"/>
      <c r="LOR935" s="477"/>
      <c r="LOS935" s="477"/>
      <c r="LOT935" s="477"/>
      <c r="LOU935" s="477"/>
      <c r="LOV935" s="477"/>
      <c r="LOW935" s="477"/>
      <c r="LOX935" s="477"/>
      <c r="LOY935" s="477"/>
      <c r="LOZ935" s="477"/>
      <c r="LPA935" s="477"/>
      <c r="LPB935" s="477"/>
      <c r="LPC935" s="477"/>
      <c r="LPD935" s="477"/>
      <c r="LPE935" s="477"/>
      <c r="LPF935" s="477"/>
      <c r="LPG935" s="477"/>
      <c r="LPH935" s="477"/>
      <c r="LPI935" s="477"/>
      <c r="LPJ935" s="477"/>
      <c r="LPK935" s="477"/>
      <c r="LPL935" s="477"/>
      <c r="LPM935" s="477"/>
      <c r="LPN935" s="477"/>
      <c r="LPO935" s="477"/>
      <c r="LPP935" s="477"/>
      <c r="LPQ935" s="477"/>
      <c r="LPR935" s="477"/>
      <c r="LPS935" s="477"/>
      <c r="LPT935" s="477"/>
      <c r="LPU935" s="477"/>
      <c r="LPV935" s="477"/>
      <c r="LPW935" s="477"/>
      <c r="LPX935" s="477"/>
      <c r="LPY935" s="477"/>
      <c r="LPZ935" s="477"/>
      <c r="LQA935" s="477"/>
      <c r="LQB935" s="477"/>
      <c r="LQC935" s="477"/>
      <c r="LQD935" s="477"/>
      <c r="LQE935" s="477"/>
      <c r="LQF935" s="477"/>
      <c r="LQG935" s="477"/>
      <c r="LQH935" s="477"/>
      <c r="LQI935" s="477"/>
      <c r="LQJ935" s="477"/>
      <c r="LQK935" s="477"/>
      <c r="LQL935" s="477"/>
      <c r="LQM935" s="477"/>
      <c r="LQN935" s="477"/>
      <c r="LQO935" s="477"/>
      <c r="LQP935" s="477"/>
      <c r="LQQ935" s="477"/>
      <c r="LQR935" s="477"/>
      <c r="LQS935" s="477"/>
      <c r="LQT935" s="477"/>
      <c r="LQU935" s="477"/>
      <c r="LQV935" s="477"/>
      <c r="LQW935" s="477"/>
      <c r="LQX935" s="477"/>
      <c r="LQY935" s="477"/>
      <c r="LQZ935" s="477"/>
      <c r="LRA935" s="477"/>
      <c r="LRB935" s="477"/>
      <c r="LRC935" s="477"/>
      <c r="LRD935" s="477"/>
      <c r="LRE935" s="477"/>
      <c r="LRF935" s="477"/>
      <c r="LRG935" s="477"/>
      <c r="LRH935" s="477"/>
      <c r="LRI935" s="477"/>
      <c r="LRJ935" s="477"/>
      <c r="LRK935" s="477"/>
      <c r="LRL935" s="477"/>
      <c r="LRM935" s="477"/>
      <c r="LRN935" s="477"/>
      <c r="LRO935" s="477"/>
      <c r="LRP935" s="477"/>
      <c r="LRQ935" s="477"/>
      <c r="LRR935" s="477"/>
      <c r="LRS935" s="477"/>
      <c r="LRT935" s="477"/>
      <c r="LRU935" s="477"/>
      <c r="LRV935" s="477"/>
      <c r="LRW935" s="477"/>
      <c r="LRX935" s="477"/>
      <c r="LRY935" s="477"/>
      <c r="LRZ935" s="477"/>
      <c r="LSA935" s="477"/>
      <c r="LSB935" s="477"/>
      <c r="LSC935" s="477"/>
      <c r="LSD935" s="477"/>
      <c r="LSE935" s="477"/>
      <c r="LSF935" s="477"/>
      <c r="LSG935" s="477"/>
      <c r="LSH935" s="477"/>
      <c r="LSI935" s="477"/>
      <c r="LSJ935" s="477"/>
      <c r="LSK935" s="477"/>
      <c r="LSL935" s="477"/>
      <c r="LSM935" s="477"/>
      <c r="LSN935" s="477"/>
      <c r="LSO935" s="477"/>
      <c r="LSP935" s="477"/>
      <c r="LSQ935" s="477"/>
      <c r="LSR935" s="477"/>
      <c r="LSS935" s="477"/>
      <c r="LST935" s="477"/>
      <c r="LSU935" s="477"/>
      <c r="LSV935" s="477"/>
      <c r="LSW935" s="477"/>
      <c r="LSX935" s="477"/>
      <c r="LSY935" s="477"/>
      <c r="LSZ935" s="477"/>
      <c r="LTA935" s="477"/>
      <c r="LTB935" s="477"/>
      <c r="LTC935" s="477"/>
      <c r="LTD935" s="477"/>
      <c r="LTE935" s="477"/>
      <c r="LTF935" s="477"/>
      <c r="LTG935" s="477"/>
      <c r="LTH935" s="477"/>
      <c r="LTI935" s="477"/>
      <c r="LTJ935" s="477"/>
      <c r="LTK935" s="477"/>
      <c r="LTL935" s="477"/>
      <c r="LTM935" s="477"/>
      <c r="LTN935" s="477"/>
      <c r="LTO935" s="477"/>
      <c r="LTP935" s="477"/>
      <c r="LTQ935" s="477"/>
      <c r="LTR935" s="477"/>
      <c r="LTS935" s="477"/>
      <c r="LTT935" s="477"/>
      <c r="LTU935" s="477"/>
      <c r="LTV935" s="477"/>
      <c r="LTW935" s="477"/>
      <c r="LTX935" s="477"/>
      <c r="LTY935" s="477"/>
      <c r="LTZ935" s="477"/>
      <c r="LUA935" s="477"/>
      <c r="LUB935" s="477"/>
      <c r="LUC935" s="477"/>
      <c r="LUD935" s="477"/>
      <c r="LUE935" s="477"/>
      <c r="LUF935" s="477"/>
      <c r="LUG935" s="477"/>
      <c r="LUH935" s="477"/>
      <c r="LUI935" s="477"/>
      <c r="LUJ935" s="477"/>
      <c r="LUK935" s="477"/>
      <c r="LUL935" s="477"/>
      <c r="LUM935" s="477"/>
      <c r="LUN935" s="477"/>
      <c r="LUO935" s="477"/>
      <c r="LUP935" s="477"/>
      <c r="LUQ935" s="477"/>
      <c r="LUR935" s="477"/>
      <c r="LUS935" s="477"/>
      <c r="LUT935" s="477"/>
      <c r="LUU935" s="477"/>
      <c r="LUV935" s="477"/>
      <c r="LUW935" s="477"/>
      <c r="LUX935" s="477"/>
      <c r="LUY935" s="477"/>
      <c r="LUZ935" s="477"/>
      <c r="LVA935" s="477"/>
      <c r="LVB935" s="477"/>
      <c r="LVC935" s="477"/>
      <c r="LVD935" s="477"/>
      <c r="LVE935" s="477"/>
      <c r="LVF935" s="477"/>
      <c r="LVG935" s="477"/>
      <c r="LVH935" s="477"/>
      <c r="LVI935" s="477"/>
      <c r="LVJ935" s="477"/>
      <c r="LVK935" s="477"/>
      <c r="LVL935" s="477"/>
      <c r="LVM935" s="477"/>
      <c r="LVN935" s="477"/>
      <c r="LVO935" s="477"/>
      <c r="LVP935" s="477"/>
      <c r="LVQ935" s="477"/>
      <c r="LVR935" s="477"/>
      <c r="LVS935" s="477"/>
      <c r="LVT935" s="477"/>
      <c r="LVU935" s="477"/>
      <c r="LVV935" s="477"/>
      <c r="LVW935" s="477"/>
      <c r="LVX935" s="477"/>
      <c r="LVY935" s="477"/>
      <c r="LVZ935" s="477"/>
      <c r="LWA935" s="477"/>
      <c r="LWB935" s="477"/>
      <c r="LWC935" s="477"/>
      <c r="LWD935" s="477"/>
      <c r="LWE935" s="477"/>
      <c r="LWF935" s="477"/>
      <c r="LWG935" s="477"/>
      <c r="LWH935" s="477"/>
      <c r="LWI935" s="477"/>
      <c r="LWJ935" s="477"/>
      <c r="LWK935" s="477"/>
      <c r="LWL935" s="477"/>
      <c r="LWM935" s="477"/>
      <c r="LWN935" s="477"/>
      <c r="LWO935" s="477"/>
      <c r="LWP935" s="477"/>
      <c r="LWQ935" s="477"/>
      <c r="LWR935" s="477"/>
      <c r="LWS935" s="477"/>
      <c r="LWT935" s="477"/>
      <c r="LWU935" s="477"/>
      <c r="LWV935" s="477"/>
      <c r="LWW935" s="477"/>
      <c r="LWX935" s="477"/>
      <c r="LWY935" s="477"/>
      <c r="LWZ935" s="477"/>
      <c r="LXA935" s="477"/>
      <c r="LXB935" s="477"/>
      <c r="LXC935" s="477"/>
      <c r="LXD935" s="477"/>
      <c r="LXE935" s="477"/>
      <c r="LXF935" s="477"/>
      <c r="LXG935" s="477"/>
      <c r="LXH935" s="477"/>
      <c r="LXI935" s="477"/>
      <c r="LXJ935" s="477"/>
      <c r="LXK935" s="477"/>
      <c r="LXL935" s="477"/>
      <c r="LXM935" s="477"/>
      <c r="LXN935" s="477"/>
      <c r="LXO935" s="477"/>
      <c r="LXP935" s="477"/>
      <c r="LXQ935" s="477"/>
      <c r="LXR935" s="477"/>
      <c r="LXS935" s="477"/>
      <c r="LXT935" s="477"/>
      <c r="LXU935" s="477"/>
      <c r="LXV935" s="477"/>
      <c r="LXW935" s="477"/>
      <c r="LXX935" s="477"/>
      <c r="LXY935" s="477"/>
      <c r="LXZ935" s="477"/>
      <c r="LYA935" s="477"/>
      <c r="LYB935" s="477"/>
      <c r="LYC935" s="477"/>
      <c r="LYD935" s="477"/>
      <c r="LYE935" s="477"/>
      <c r="LYF935" s="477"/>
      <c r="LYG935" s="477"/>
      <c r="LYH935" s="477"/>
      <c r="LYI935" s="477"/>
      <c r="LYJ935" s="477"/>
      <c r="LYK935" s="477"/>
      <c r="LYL935" s="477"/>
      <c r="LYM935" s="477"/>
      <c r="LYN935" s="477"/>
      <c r="LYO935" s="477"/>
      <c r="LYP935" s="477"/>
      <c r="LYQ935" s="477"/>
      <c r="LYR935" s="477"/>
      <c r="LYS935" s="477"/>
      <c r="LYT935" s="477"/>
      <c r="LYU935" s="477"/>
      <c r="LYV935" s="477"/>
      <c r="LYW935" s="477"/>
      <c r="LYX935" s="477"/>
      <c r="LYY935" s="477"/>
      <c r="LYZ935" s="477"/>
      <c r="LZA935" s="477"/>
      <c r="LZB935" s="477"/>
      <c r="LZC935" s="477"/>
      <c r="LZD935" s="477"/>
      <c r="LZE935" s="477"/>
      <c r="LZF935" s="477"/>
      <c r="LZG935" s="477"/>
      <c r="LZH935" s="477"/>
      <c r="LZI935" s="477"/>
      <c r="LZJ935" s="477"/>
      <c r="LZK935" s="477"/>
      <c r="LZL935" s="477"/>
      <c r="LZM935" s="477"/>
      <c r="LZN935" s="477"/>
      <c r="LZO935" s="477"/>
      <c r="LZP935" s="477"/>
      <c r="LZQ935" s="477"/>
      <c r="LZR935" s="477"/>
      <c r="LZS935" s="477"/>
      <c r="LZT935" s="477"/>
      <c r="LZU935" s="477"/>
      <c r="LZV935" s="477"/>
      <c r="LZW935" s="477"/>
      <c r="LZX935" s="477"/>
      <c r="LZY935" s="477"/>
      <c r="LZZ935" s="477"/>
      <c r="MAA935" s="477"/>
      <c r="MAB935" s="477"/>
      <c r="MAC935" s="477"/>
      <c r="MAD935" s="477"/>
      <c r="MAE935" s="477"/>
      <c r="MAF935" s="477"/>
      <c r="MAG935" s="477"/>
      <c r="MAH935" s="477"/>
      <c r="MAI935" s="477"/>
      <c r="MAJ935" s="477"/>
      <c r="MAK935" s="477"/>
      <c r="MAL935" s="477"/>
      <c r="MAM935" s="477"/>
      <c r="MAN935" s="477"/>
      <c r="MAO935" s="477"/>
      <c r="MAP935" s="477"/>
      <c r="MAQ935" s="477"/>
      <c r="MAR935" s="477"/>
      <c r="MAS935" s="477"/>
      <c r="MAT935" s="477"/>
      <c r="MAU935" s="477"/>
      <c r="MAV935" s="477"/>
      <c r="MAW935" s="477"/>
      <c r="MAX935" s="477"/>
      <c r="MAY935" s="477"/>
      <c r="MAZ935" s="477"/>
      <c r="MBA935" s="477"/>
      <c r="MBB935" s="477"/>
      <c r="MBC935" s="477"/>
      <c r="MBD935" s="477"/>
      <c r="MBE935" s="477"/>
      <c r="MBF935" s="477"/>
      <c r="MBG935" s="477"/>
      <c r="MBH935" s="477"/>
      <c r="MBI935" s="477"/>
      <c r="MBJ935" s="477"/>
      <c r="MBK935" s="477"/>
      <c r="MBL935" s="477"/>
      <c r="MBM935" s="477"/>
      <c r="MBN935" s="477"/>
      <c r="MBO935" s="477"/>
      <c r="MBP935" s="477"/>
      <c r="MBQ935" s="477"/>
      <c r="MBR935" s="477"/>
      <c r="MBS935" s="477"/>
      <c r="MBT935" s="477"/>
      <c r="MBU935" s="477"/>
      <c r="MBV935" s="477"/>
      <c r="MBW935" s="477"/>
      <c r="MBX935" s="477"/>
      <c r="MBY935" s="477"/>
      <c r="MBZ935" s="477"/>
      <c r="MCA935" s="477"/>
      <c r="MCB935" s="477"/>
      <c r="MCC935" s="477"/>
      <c r="MCD935" s="477"/>
      <c r="MCE935" s="477"/>
      <c r="MCF935" s="477"/>
      <c r="MCG935" s="477"/>
      <c r="MCH935" s="477"/>
      <c r="MCI935" s="477"/>
      <c r="MCJ935" s="477"/>
      <c r="MCK935" s="477"/>
      <c r="MCL935" s="477"/>
      <c r="MCM935" s="477"/>
      <c r="MCN935" s="477"/>
      <c r="MCO935" s="477"/>
      <c r="MCP935" s="477"/>
      <c r="MCQ935" s="477"/>
      <c r="MCR935" s="477"/>
      <c r="MCS935" s="477"/>
      <c r="MCT935" s="477"/>
      <c r="MCU935" s="477"/>
      <c r="MCV935" s="477"/>
      <c r="MCW935" s="477"/>
      <c r="MCX935" s="477"/>
      <c r="MCY935" s="477"/>
      <c r="MCZ935" s="477"/>
      <c r="MDA935" s="477"/>
      <c r="MDB935" s="477"/>
      <c r="MDC935" s="477"/>
      <c r="MDD935" s="477"/>
      <c r="MDE935" s="477"/>
      <c r="MDF935" s="477"/>
      <c r="MDG935" s="477"/>
      <c r="MDH935" s="477"/>
      <c r="MDI935" s="477"/>
      <c r="MDJ935" s="477"/>
      <c r="MDK935" s="477"/>
      <c r="MDL935" s="477"/>
      <c r="MDM935" s="477"/>
      <c r="MDN935" s="477"/>
      <c r="MDO935" s="477"/>
      <c r="MDP935" s="477"/>
      <c r="MDQ935" s="477"/>
      <c r="MDR935" s="477"/>
      <c r="MDS935" s="477"/>
      <c r="MDT935" s="477"/>
      <c r="MDU935" s="477"/>
      <c r="MDV935" s="477"/>
      <c r="MDW935" s="477"/>
      <c r="MDX935" s="477"/>
      <c r="MDY935" s="477"/>
      <c r="MDZ935" s="477"/>
      <c r="MEA935" s="477"/>
      <c r="MEB935" s="477"/>
      <c r="MEC935" s="477"/>
      <c r="MED935" s="477"/>
      <c r="MEE935" s="477"/>
      <c r="MEF935" s="477"/>
      <c r="MEG935" s="477"/>
      <c r="MEH935" s="477"/>
      <c r="MEI935" s="477"/>
      <c r="MEJ935" s="477"/>
      <c r="MEK935" s="477"/>
      <c r="MEL935" s="477"/>
      <c r="MEM935" s="477"/>
      <c r="MEN935" s="477"/>
      <c r="MEO935" s="477"/>
      <c r="MEP935" s="477"/>
      <c r="MEQ935" s="477"/>
      <c r="MER935" s="477"/>
      <c r="MES935" s="477"/>
      <c r="MET935" s="477"/>
      <c r="MEU935" s="477"/>
      <c r="MEV935" s="477"/>
      <c r="MEW935" s="477"/>
      <c r="MEX935" s="477"/>
      <c r="MEY935" s="477"/>
      <c r="MEZ935" s="477"/>
      <c r="MFA935" s="477"/>
      <c r="MFB935" s="477"/>
      <c r="MFC935" s="477"/>
      <c r="MFD935" s="477"/>
      <c r="MFE935" s="477"/>
      <c r="MFF935" s="477"/>
      <c r="MFG935" s="477"/>
      <c r="MFH935" s="477"/>
      <c r="MFI935" s="477"/>
      <c r="MFJ935" s="477"/>
      <c r="MFK935" s="477"/>
      <c r="MFL935" s="477"/>
      <c r="MFM935" s="477"/>
      <c r="MFN935" s="477"/>
      <c r="MFO935" s="477"/>
      <c r="MFP935" s="477"/>
      <c r="MFQ935" s="477"/>
      <c r="MFR935" s="477"/>
      <c r="MFS935" s="477"/>
      <c r="MFT935" s="477"/>
      <c r="MFU935" s="477"/>
      <c r="MFV935" s="477"/>
      <c r="MFW935" s="477"/>
      <c r="MFX935" s="477"/>
      <c r="MFY935" s="477"/>
      <c r="MFZ935" s="477"/>
      <c r="MGA935" s="477"/>
      <c r="MGB935" s="477"/>
      <c r="MGC935" s="477"/>
      <c r="MGD935" s="477"/>
      <c r="MGE935" s="477"/>
      <c r="MGF935" s="477"/>
      <c r="MGG935" s="477"/>
      <c r="MGH935" s="477"/>
      <c r="MGI935" s="477"/>
      <c r="MGJ935" s="477"/>
      <c r="MGK935" s="477"/>
      <c r="MGL935" s="477"/>
      <c r="MGM935" s="477"/>
      <c r="MGN935" s="477"/>
      <c r="MGO935" s="477"/>
      <c r="MGP935" s="477"/>
      <c r="MGQ935" s="477"/>
      <c r="MGR935" s="477"/>
      <c r="MGS935" s="477"/>
      <c r="MGT935" s="477"/>
      <c r="MGU935" s="477"/>
      <c r="MGV935" s="477"/>
      <c r="MGW935" s="477"/>
      <c r="MGX935" s="477"/>
      <c r="MGY935" s="477"/>
      <c r="MGZ935" s="477"/>
      <c r="MHA935" s="477"/>
      <c r="MHB935" s="477"/>
      <c r="MHC935" s="477"/>
      <c r="MHD935" s="477"/>
      <c r="MHE935" s="477"/>
      <c r="MHF935" s="477"/>
      <c r="MHG935" s="477"/>
      <c r="MHH935" s="477"/>
      <c r="MHI935" s="477"/>
      <c r="MHJ935" s="477"/>
      <c r="MHK935" s="477"/>
      <c r="MHL935" s="477"/>
      <c r="MHM935" s="477"/>
      <c r="MHN935" s="477"/>
      <c r="MHO935" s="477"/>
      <c r="MHP935" s="477"/>
      <c r="MHQ935" s="477"/>
      <c r="MHR935" s="477"/>
      <c r="MHS935" s="477"/>
      <c r="MHT935" s="477"/>
      <c r="MHU935" s="477"/>
      <c r="MHV935" s="477"/>
      <c r="MHW935" s="477"/>
      <c r="MHX935" s="477"/>
      <c r="MHY935" s="477"/>
      <c r="MHZ935" s="477"/>
      <c r="MIA935" s="477"/>
      <c r="MIB935" s="477"/>
      <c r="MIC935" s="477"/>
      <c r="MID935" s="477"/>
      <c r="MIE935" s="477"/>
      <c r="MIF935" s="477"/>
      <c r="MIG935" s="477"/>
      <c r="MIH935" s="477"/>
      <c r="MII935" s="477"/>
      <c r="MIJ935" s="477"/>
      <c r="MIK935" s="477"/>
      <c r="MIL935" s="477"/>
      <c r="MIM935" s="477"/>
      <c r="MIN935" s="477"/>
      <c r="MIO935" s="477"/>
      <c r="MIP935" s="477"/>
      <c r="MIQ935" s="477"/>
      <c r="MIR935" s="477"/>
      <c r="MIS935" s="477"/>
      <c r="MIT935" s="477"/>
      <c r="MIU935" s="477"/>
      <c r="MIV935" s="477"/>
      <c r="MIW935" s="477"/>
      <c r="MIX935" s="477"/>
      <c r="MIY935" s="477"/>
      <c r="MIZ935" s="477"/>
      <c r="MJA935" s="477"/>
      <c r="MJB935" s="477"/>
      <c r="MJC935" s="477"/>
      <c r="MJD935" s="477"/>
      <c r="MJE935" s="477"/>
      <c r="MJF935" s="477"/>
      <c r="MJG935" s="477"/>
      <c r="MJH935" s="477"/>
      <c r="MJI935" s="477"/>
      <c r="MJJ935" s="477"/>
      <c r="MJK935" s="477"/>
      <c r="MJL935" s="477"/>
      <c r="MJM935" s="477"/>
      <c r="MJN935" s="477"/>
      <c r="MJO935" s="477"/>
      <c r="MJP935" s="477"/>
      <c r="MJQ935" s="477"/>
      <c r="MJR935" s="477"/>
      <c r="MJS935" s="477"/>
      <c r="MJT935" s="477"/>
      <c r="MJU935" s="477"/>
      <c r="MJV935" s="477"/>
      <c r="MJW935" s="477"/>
      <c r="MJX935" s="477"/>
      <c r="MJY935" s="477"/>
      <c r="MJZ935" s="477"/>
      <c r="MKA935" s="477"/>
      <c r="MKB935" s="477"/>
      <c r="MKC935" s="477"/>
      <c r="MKD935" s="477"/>
      <c r="MKE935" s="477"/>
      <c r="MKF935" s="477"/>
      <c r="MKG935" s="477"/>
      <c r="MKH935" s="477"/>
      <c r="MKI935" s="477"/>
      <c r="MKJ935" s="477"/>
      <c r="MKK935" s="477"/>
      <c r="MKL935" s="477"/>
      <c r="MKM935" s="477"/>
      <c r="MKN935" s="477"/>
      <c r="MKO935" s="477"/>
      <c r="MKP935" s="477"/>
      <c r="MKQ935" s="477"/>
      <c r="MKR935" s="477"/>
      <c r="MKS935" s="477"/>
      <c r="MKT935" s="477"/>
      <c r="MKU935" s="477"/>
      <c r="MKV935" s="477"/>
      <c r="MKW935" s="477"/>
      <c r="MKX935" s="477"/>
      <c r="MKY935" s="477"/>
      <c r="MKZ935" s="477"/>
      <c r="MLA935" s="477"/>
      <c r="MLB935" s="477"/>
      <c r="MLC935" s="477"/>
      <c r="MLD935" s="477"/>
      <c r="MLE935" s="477"/>
      <c r="MLF935" s="477"/>
      <c r="MLG935" s="477"/>
      <c r="MLH935" s="477"/>
      <c r="MLI935" s="477"/>
      <c r="MLJ935" s="477"/>
      <c r="MLK935" s="477"/>
      <c r="MLL935" s="477"/>
      <c r="MLM935" s="477"/>
      <c r="MLN935" s="477"/>
      <c r="MLO935" s="477"/>
      <c r="MLP935" s="477"/>
      <c r="MLQ935" s="477"/>
      <c r="MLR935" s="477"/>
      <c r="MLS935" s="477"/>
      <c r="MLT935" s="477"/>
      <c r="MLU935" s="477"/>
      <c r="MLV935" s="477"/>
      <c r="MLW935" s="477"/>
      <c r="MLX935" s="477"/>
      <c r="MLY935" s="477"/>
      <c r="MLZ935" s="477"/>
      <c r="MMA935" s="477"/>
      <c r="MMB935" s="477"/>
      <c r="MMC935" s="477"/>
      <c r="MMD935" s="477"/>
      <c r="MME935" s="477"/>
      <c r="MMF935" s="477"/>
      <c r="MMG935" s="477"/>
      <c r="MMH935" s="477"/>
      <c r="MMI935" s="477"/>
      <c r="MMJ935" s="477"/>
      <c r="MMK935" s="477"/>
      <c r="MML935" s="477"/>
      <c r="MMM935" s="477"/>
      <c r="MMN935" s="477"/>
      <c r="MMO935" s="477"/>
      <c r="MMP935" s="477"/>
      <c r="MMQ935" s="477"/>
      <c r="MMR935" s="477"/>
      <c r="MMS935" s="477"/>
      <c r="MMT935" s="477"/>
      <c r="MMU935" s="477"/>
      <c r="MMV935" s="477"/>
      <c r="MMW935" s="477"/>
      <c r="MMX935" s="477"/>
      <c r="MMY935" s="477"/>
      <c r="MMZ935" s="477"/>
      <c r="MNA935" s="477"/>
      <c r="MNB935" s="477"/>
      <c r="MNC935" s="477"/>
      <c r="MND935" s="477"/>
      <c r="MNE935" s="477"/>
      <c r="MNF935" s="477"/>
      <c r="MNG935" s="477"/>
      <c r="MNH935" s="477"/>
      <c r="MNI935" s="477"/>
      <c r="MNJ935" s="477"/>
      <c r="MNK935" s="477"/>
      <c r="MNL935" s="477"/>
      <c r="MNM935" s="477"/>
      <c r="MNN935" s="477"/>
      <c r="MNO935" s="477"/>
      <c r="MNP935" s="477"/>
      <c r="MNQ935" s="477"/>
      <c r="MNR935" s="477"/>
      <c r="MNS935" s="477"/>
      <c r="MNT935" s="477"/>
      <c r="MNU935" s="477"/>
      <c r="MNV935" s="477"/>
      <c r="MNW935" s="477"/>
      <c r="MNX935" s="477"/>
      <c r="MNY935" s="477"/>
      <c r="MNZ935" s="477"/>
      <c r="MOA935" s="477"/>
      <c r="MOB935" s="477"/>
      <c r="MOC935" s="477"/>
      <c r="MOD935" s="477"/>
      <c r="MOE935" s="477"/>
      <c r="MOF935" s="477"/>
      <c r="MOG935" s="477"/>
      <c r="MOH935" s="477"/>
      <c r="MOI935" s="477"/>
      <c r="MOJ935" s="477"/>
      <c r="MOK935" s="477"/>
      <c r="MOL935" s="477"/>
      <c r="MOM935" s="477"/>
      <c r="MON935" s="477"/>
      <c r="MOO935" s="477"/>
      <c r="MOP935" s="477"/>
      <c r="MOQ935" s="477"/>
      <c r="MOR935" s="477"/>
      <c r="MOS935" s="477"/>
      <c r="MOT935" s="477"/>
      <c r="MOU935" s="477"/>
      <c r="MOV935" s="477"/>
      <c r="MOW935" s="477"/>
      <c r="MOX935" s="477"/>
      <c r="MOY935" s="477"/>
      <c r="MOZ935" s="477"/>
      <c r="MPA935" s="477"/>
      <c r="MPB935" s="477"/>
      <c r="MPC935" s="477"/>
      <c r="MPD935" s="477"/>
      <c r="MPE935" s="477"/>
      <c r="MPF935" s="477"/>
      <c r="MPG935" s="477"/>
      <c r="MPH935" s="477"/>
      <c r="MPI935" s="477"/>
      <c r="MPJ935" s="477"/>
      <c r="MPK935" s="477"/>
      <c r="MPL935" s="477"/>
      <c r="MPM935" s="477"/>
      <c r="MPN935" s="477"/>
      <c r="MPO935" s="477"/>
      <c r="MPP935" s="477"/>
      <c r="MPQ935" s="477"/>
      <c r="MPR935" s="477"/>
      <c r="MPS935" s="477"/>
      <c r="MPT935" s="477"/>
      <c r="MPU935" s="477"/>
      <c r="MPV935" s="477"/>
      <c r="MPW935" s="477"/>
      <c r="MPX935" s="477"/>
      <c r="MPY935" s="477"/>
      <c r="MPZ935" s="477"/>
      <c r="MQA935" s="477"/>
      <c r="MQB935" s="477"/>
      <c r="MQC935" s="477"/>
      <c r="MQD935" s="477"/>
      <c r="MQE935" s="477"/>
      <c r="MQF935" s="477"/>
      <c r="MQG935" s="477"/>
      <c r="MQH935" s="477"/>
      <c r="MQI935" s="477"/>
      <c r="MQJ935" s="477"/>
      <c r="MQK935" s="477"/>
      <c r="MQL935" s="477"/>
      <c r="MQM935" s="477"/>
      <c r="MQN935" s="477"/>
      <c r="MQO935" s="477"/>
      <c r="MQP935" s="477"/>
      <c r="MQQ935" s="477"/>
      <c r="MQR935" s="477"/>
      <c r="MQS935" s="477"/>
      <c r="MQT935" s="477"/>
      <c r="MQU935" s="477"/>
      <c r="MQV935" s="477"/>
      <c r="MQW935" s="477"/>
      <c r="MQX935" s="477"/>
      <c r="MQY935" s="477"/>
      <c r="MQZ935" s="477"/>
      <c r="MRA935" s="477"/>
      <c r="MRB935" s="477"/>
      <c r="MRC935" s="477"/>
      <c r="MRD935" s="477"/>
      <c r="MRE935" s="477"/>
      <c r="MRF935" s="477"/>
      <c r="MRG935" s="477"/>
      <c r="MRH935" s="477"/>
      <c r="MRI935" s="477"/>
      <c r="MRJ935" s="477"/>
      <c r="MRK935" s="477"/>
      <c r="MRL935" s="477"/>
      <c r="MRM935" s="477"/>
      <c r="MRN935" s="477"/>
      <c r="MRO935" s="477"/>
      <c r="MRP935" s="477"/>
      <c r="MRQ935" s="477"/>
      <c r="MRR935" s="477"/>
      <c r="MRS935" s="477"/>
      <c r="MRT935" s="477"/>
      <c r="MRU935" s="477"/>
      <c r="MRV935" s="477"/>
      <c r="MRW935" s="477"/>
      <c r="MRX935" s="477"/>
      <c r="MRY935" s="477"/>
      <c r="MRZ935" s="477"/>
      <c r="MSA935" s="477"/>
      <c r="MSB935" s="477"/>
      <c r="MSC935" s="477"/>
      <c r="MSD935" s="477"/>
      <c r="MSE935" s="477"/>
      <c r="MSF935" s="477"/>
      <c r="MSG935" s="477"/>
      <c r="MSH935" s="477"/>
      <c r="MSI935" s="477"/>
      <c r="MSJ935" s="477"/>
      <c r="MSK935" s="477"/>
      <c r="MSL935" s="477"/>
      <c r="MSM935" s="477"/>
      <c r="MSN935" s="477"/>
      <c r="MSO935" s="477"/>
      <c r="MSP935" s="477"/>
      <c r="MSQ935" s="477"/>
      <c r="MSR935" s="477"/>
      <c r="MSS935" s="477"/>
      <c r="MST935" s="477"/>
      <c r="MSU935" s="477"/>
      <c r="MSV935" s="477"/>
      <c r="MSW935" s="477"/>
      <c r="MSX935" s="477"/>
      <c r="MSY935" s="477"/>
      <c r="MSZ935" s="477"/>
      <c r="MTA935" s="477"/>
      <c r="MTB935" s="477"/>
      <c r="MTC935" s="477"/>
      <c r="MTD935" s="477"/>
      <c r="MTE935" s="477"/>
      <c r="MTF935" s="477"/>
      <c r="MTG935" s="477"/>
      <c r="MTH935" s="477"/>
      <c r="MTI935" s="477"/>
      <c r="MTJ935" s="477"/>
      <c r="MTK935" s="477"/>
      <c r="MTL935" s="477"/>
      <c r="MTM935" s="477"/>
      <c r="MTN935" s="477"/>
      <c r="MTO935" s="477"/>
      <c r="MTP935" s="477"/>
      <c r="MTQ935" s="477"/>
      <c r="MTR935" s="477"/>
      <c r="MTS935" s="477"/>
      <c r="MTT935" s="477"/>
      <c r="MTU935" s="477"/>
      <c r="MTV935" s="477"/>
      <c r="MTW935" s="477"/>
      <c r="MTX935" s="477"/>
      <c r="MTY935" s="477"/>
      <c r="MTZ935" s="477"/>
      <c r="MUA935" s="477"/>
      <c r="MUB935" s="477"/>
      <c r="MUC935" s="477"/>
      <c r="MUD935" s="477"/>
      <c r="MUE935" s="477"/>
      <c r="MUF935" s="477"/>
      <c r="MUG935" s="477"/>
      <c r="MUH935" s="477"/>
      <c r="MUI935" s="477"/>
      <c r="MUJ935" s="477"/>
      <c r="MUK935" s="477"/>
      <c r="MUL935" s="477"/>
      <c r="MUM935" s="477"/>
      <c r="MUN935" s="477"/>
      <c r="MUO935" s="477"/>
      <c r="MUP935" s="477"/>
      <c r="MUQ935" s="477"/>
      <c r="MUR935" s="477"/>
      <c r="MUS935" s="477"/>
      <c r="MUT935" s="477"/>
      <c r="MUU935" s="477"/>
      <c r="MUV935" s="477"/>
      <c r="MUW935" s="477"/>
      <c r="MUX935" s="477"/>
      <c r="MUY935" s="477"/>
      <c r="MUZ935" s="477"/>
      <c r="MVA935" s="477"/>
      <c r="MVB935" s="477"/>
      <c r="MVC935" s="477"/>
      <c r="MVD935" s="477"/>
      <c r="MVE935" s="477"/>
      <c r="MVF935" s="477"/>
      <c r="MVG935" s="477"/>
      <c r="MVH935" s="477"/>
      <c r="MVI935" s="477"/>
      <c r="MVJ935" s="477"/>
      <c r="MVK935" s="477"/>
      <c r="MVL935" s="477"/>
      <c r="MVM935" s="477"/>
      <c r="MVN935" s="477"/>
      <c r="MVO935" s="477"/>
      <c r="MVP935" s="477"/>
      <c r="MVQ935" s="477"/>
      <c r="MVR935" s="477"/>
      <c r="MVS935" s="477"/>
      <c r="MVT935" s="477"/>
      <c r="MVU935" s="477"/>
      <c r="MVV935" s="477"/>
      <c r="MVW935" s="477"/>
      <c r="MVX935" s="477"/>
      <c r="MVY935" s="477"/>
      <c r="MVZ935" s="477"/>
      <c r="MWA935" s="477"/>
      <c r="MWB935" s="477"/>
      <c r="MWC935" s="477"/>
      <c r="MWD935" s="477"/>
      <c r="MWE935" s="477"/>
      <c r="MWF935" s="477"/>
      <c r="MWG935" s="477"/>
      <c r="MWH935" s="477"/>
      <c r="MWI935" s="477"/>
      <c r="MWJ935" s="477"/>
      <c r="MWK935" s="477"/>
      <c r="MWL935" s="477"/>
      <c r="MWM935" s="477"/>
      <c r="MWN935" s="477"/>
      <c r="MWO935" s="477"/>
      <c r="MWP935" s="477"/>
      <c r="MWQ935" s="477"/>
      <c r="MWR935" s="477"/>
      <c r="MWS935" s="477"/>
      <c r="MWT935" s="477"/>
      <c r="MWU935" s="477"/>
      <c r="MWV935" s="477"/>
      <c r="MWW935" s="477"/>
      <c r="MWX935" s="477"/>
      <c r="MWY935" s="477"/>
      <c r="MWZ935" s="477"/>
      <c r="MXA935" s="477"/>
      <c r="MXB935" s="477"/>
      <c r="MXC935" s="477"/>
      <c r="MXD935" s="477"/>
      <c r="MXE935" s="477"/>
      <c r="MXF935" s="477"/>
      <c r="MXG935" s="477"/>
      <c r="MXH935" s="477"/>
      <c r="MXI935" s="477"/>
      <c r="MXJ935" s="477"/>
      <c r="MXK935" s="477"/>
      <c r="MXL935" s="477"/>
      <c r="MXM935" s="477"/>
      <c r="MXN935" s="477"/>
      <c r="MXO935" s="477"/>
      <c r="MXP935" s="477"/>
      <c r="MXQ935" s="477"/>
      <c r="MXR935" s="477"/>
      <c r="MXS935" s="477"/>
      <c r="MXT935" s="477"/>
      <c r="MXU935" s="477"/>
      <c r="MXV935" s="477"/>
      <c r="MXW935" s="477"/>
      <c r="MXX935" s="477"/>
      <c r="MXY935" s="477"/>
      <c r="MXZ935" s="477"/>
      <c r="MYA935" s="477"/>
      <c r="MYB935" s="477"/>
      <c r="MYC935" s="477"/>
      <c r="MYD935" s="477"/>
      <c r="MYE935" s="477"/>
      <c r="MYF935" s="477"/>
      <c r="MYG935" s="477"/>
      <c r="MYH935" s="477"/>
      <c r="MYI935" s="477"/>
      <c r="MYJ935" s="477"/>
      <c r="MYK935" s="477"/>
      <c r="MYL935" s="477"/>
      <c r="MYM935" s="477"/>
      <c r="MYN935" s="477"/>
      <c r="MYO935" s="477"/>
      <c r="MYP935" s="477"/>
      <c r="MYQ935" s="477"/>
      <c r="MYR935" s="477"/>
      <c r="MYS935" s="477"/>
      <c r="MYT935" s="477"/>
      <c r="MYU935" s="477"/>
      <c r="MYV935" s="477"/>
      <c r="MYW935" s="477"/>
      <c r="MYX935" s="477"/>
      <c r="MYY935" s="477"/>
      <c r="MYZ935" s="477"/>
      <c r="MZA935" s="477"/>
      <c r="MZB935" s="477"/>
      <c r="MZC935" s="477"/>
      <c r="MZD935" s="477"/>
      <c r="MZE935" s="477"/>
      <c r="MZF935" s="477"/>
      <c r="MZG935" s="477"/>
      <c r="MZH935" s="477"/>
      <c r="MZI935" s="477"/>
      <c r="MZJ935" s="477"/>
      <c r="MZK935" s="477"/>
      <c r="MZL935" s="477"/>
      <c r="MZM935" s="477"/>
      <c r="MZN935" s="477"/>
      <c r="MZO935" s="477"/>
      <c r="MZP935" s="477"/>
      <c r="MZQ935" s="477"/>
      <c r="MZR935" s="477"/>
      <c r="MZS935" s="477"/>
      <c r="MZT935" s="477"/>
      <c r="MZU935" s="477"/>
      <c r="MZV935" s="477"/>
      <c r="MZW935" s="477"/>
      <c r="MZX935" s="477"/>
      <c r="MZY935" s="477"/>
      <c r="MZZ935" s="477"/>
      <c r="NAA935" s="477"/>
      <c r="NAB935" s="477"/>
      <c r="NAC935" s="477"/>
      <c r="NAD935" s="477"/>
      <c r="NAE935" s="477"/>
      <c r="NAF935" s="477"/>
      <c r="NAG935" s="477"/>
      <c r="NAH935" s="477"/>
      <c r="NAI935" s="477"/>
      <c r="NAJ935" s="477"/>
      <c r="NAK935" s="477"/>
      <c r="NAL935" s="477"/>
      <c r="NAM935" s="477"/>
      <c r="NAN935" s="477"/>
      <c r="NAO935" s="477"/>
      <c r="NAP935" s="477"/>
      <c r="NAQ935" s="477"/>
      <c r="NAR935" s="477"/>
      <c r="NAS935" s="477"/>
      <c r="NAT935" s="477"/>
      <c r="NAU935" s="477"/>
      <c r="NAV935" s="477"/>
      <c r="NAW935" s="477"/>
      <c r="NAX935" s="477"/>
      <c r="NAY935" s="477"/>
      <c r="NAZ935" s="477"/>
      <c r="NBA935" s="477"/>
      <c r="NBB935" s="477"/>
      <c r="NBC935" s="477"/>
      <c r="NBD935" s="477"/>
      <c r="NBE935" s="477"/>
      <c r="NBF935" s="477"/>
      <c r="NBG935" s="477"/>
      <c r="NBH935" s="477"/>
      <c r="NBI935" s="477"/>
      <c r="NBJ935" s="477"/>
      <c r="NBK935" s="477"/>
      <c r="NBL935" s="477"/>
      <c r="NBM935" s="477"/>
      <c r="NBN935" s="477"/>
      <c r="NBO935" s="477"/>
      <c r="NBP935" s="477"/>
      <c r="NBQ935" s="477"/>
      <c r="NBR935" s="477"/>
      <c r="NBS935" s="477"/>
      <c r="NBT935" s="477"/>
      <c r="NBU935" s="477"/>
      <c r="NBV935" s="477"/>
      <c r="NBW935" s="477"/>
      <c r="NBX935" s="477"/>
      <c r="NBY935" s="477"/>
      <c r="NBZ935" s="477"/>
      <c r="NCA935" s="477"/>
      <c r="NCB935" s="477"/>
      <c r="NCC935" s="477"/>
      <c r="NCD935" s="477"/>
      <c r="NCE935" s="477"/>
      <c r="NCF935" s="477"/>
      <c r="NCG935" s="477"/>
      <c r="NCH935" s="477"/>
      <c r="NCI935" s="477"/>
      <c r="NCJ935" s="477"/>
      <c r="NCK935" s="477"/>
      <c r="NCL935" s="477"/>
      <c r="NCM935" s="477"/>
      <c r="NCN935" s="477"/>
      <c r="NCO935" s="477"/>
      <c r="NCP935" s="477"/>
      <c r="NCQ935" s="477"/>
      <c r="NCR935" s="477"/>
      <c r="NCS935" s="477"/>
      <c r="NCT935" s="477"/>
      <c r="NCU935" s="477"/>
      <c r="NCV935" s="477"/>
      <c r="NCW935" s="477"/>
      <c r="NCX935" s="477"/>
      <c r="NCY935" s="477"/>
      <c r="NCZ935" s="477"/>
      <c r="NDA935" s="477"/>
      <c r="NDB935" s="477"/>
      <c r="NDC935" s="477"/>
      <c r="NDD935" s="477"/>
      <c r="NDE935" s="477"/>
      <c r="NDF935" s="477"/>
      <c r="NDG935" s="477"/>
      <c r="NDH935" s="477"/>
      <c r="NDI935" s="477"/>
      <c r="NDJ935" s="477"/>
      <c r="NDK935" s="477"/>
      <c r="NDL935" s="477"/>
      <c r="NDM935" s="477"/>
      <c r="NDN935" s="477"/>
      <c r="NDO935" s="477"/>
      <c r="NDP935" s="477"/>
      <c r="NDQ935" s="477"/>
      <c r="NDR935" s="477"/>
      <c r="NDS935" s="477"/>
      <c r="NDT935" s="477"/>
      <c r="NDU935" s="477"/>
      <c r="NDV935" s="477"/>
      <c r="NDW935" s="477"/>
      <c r="NDX935" s="477"/>
      <c r="NDY935" s="477"/>
      <c r="NDZ935" s="477"/>
      <c r="NEA935" s="477"/>
      <c r="NEB935" s="477"/>
      <c r="NEC935" s="477"/>
      <c r="NED935" s="477"/>
      <c r="NEE935" s="477"/>
      <c r="NEF935" s="477"/>
      <c r="NEG935" s="477"/>
      <c r="NEH935" s="477"/>
      <c r="NEI935" s="477"/>
      <c r="NEJ935" s="477"/>
      <c r="NEK935" s="477"/>
      <c r="NEL935" s="477"/>
      <c r="NEM935" s="477"/>
      <c r="NEN935" s="477"/>
      <c r="NEO935" s="477"/>
      <c r="NEP935" s="477"/>
      <c r="NEQ935" s="477"/>
      <c r="NER935" s="477"/>
      <c r="NES935" s="477"/>
      <c r="NET935" s="477"/>
      <c r="NEU935" s="477"/>
      <c r="NEV935" s="477"/>
      <c r="NEW935" s="477"/>
      <c r="NEX935" s="477"/>
      <c r="NEY935" s="477"/>
      <c r="NEZ935" s="477"/>
      <c r="NFA935" s="477"/>
      <c r="NFB935" s="477"/>
      <c r="NFC935" s="477"/>
      <c r="NFD935" s="477"/>
      <c r="NFE935" s="477"/>
      <c r="NFF935" s="477"/>
      <c r="NFG935" s="477"/>
      <c r="NFH935" s="477"/>
      <c r="NFI935" s="477"/>
      <c r="NFJ935" s="477"/>
      <c r="NFK935" s="477"/>
      <c r="NFL935" s="477"/>
      <c r="NFM935" s="477"/>
      <c r="NFN935" s="477"/>
      <c r="NFO935" s="477"/>
      <c r="NFP935" s="477"/>
      <c r="NFQ935" s="477"/>
      <c r="NFR935" s="477"/>
      <c r="NFS935" s="477"/>
      <c r="NFT935" s="477"/>
      <c r="NFU935" s="477"/>
      <c r="NFV935" s="477"/>
      <c r="NFW935" s="477"/>
      <c r="NFX935" s="477"/>
      <c r="NFY935" s="477"/>
      <c r="NFZ935" s="477"/>
      <c r="NGA935" s="477"/>
      <c r="NGB935" s="477"/>
      <c r="NGC935" s="477"/>
      <c r="NGD935" s="477"/>
      <c r="NGE935" s="477"/>
      <c r="NGF935" s="477"/>
      <c r="NGG935" s="477"/>
      <c r="NGH935" s="477"/>
      <c r="NGI935" s="477"/>
      <c r="NGJ935" s="477"/>
      <c r="NGK935" s="477"/>
      <c r="NGL935" s="477"/>
      <c r="NGM935" s="477"/>
      <c r="NGN935" s="477"/>
      <c r="NGO935" s="477"/>
      <c r="NGP935" s="477"/>
      <c r="NGQ935" s="477"/>
      <c r="NGR935" s="477"/>
      <c r="NGS935" s="477"/>
      <c r="NGT935" s="477"/>
      <c r="NGU935" s="477"/>
      <c r="NGV935" s="477"/>
      <c r="NGW935" s="477"/>
      <c r="NGX935" s="477"/>
      <c r="NGY935" s="477"/>
      <c r="NGZ935" s="477"/>
      <c r="NHA935" s="477"/>
      <c r="NHB935" s="477"/>
      <c r="NHC935" s="477"/>
      <c r="NHD935" s="477"/>
      <c r="NHE935" s="477"/>
      <c r="NHF935" s="477"/>
      <c r="NHG935" s="477"/>
      <c r="NHH935" s="477"/>
      <c r="NHI935" s="477"/>
      <c r="NHJ935" s="477"/>
      <c r="NHK935" s="477"/>
      <c r="NHL935" s="477"/>
      <c r="NHM935" s="477"/>
      <c r="NHN935" s="477"/>
      <c r="NHO935" s="477"/>
      <c r="NHP935" s="477"/>
      <c r="NHQ935" s="477"/>
      <c r="NHR935" s="477"/>
      <c r="NHS935" s="477"/>
      <c r="NHT935" s="477"/>
      <c r="NHU935" s="477"/>
      <c r="NHV935" s="477"/>
      <c r="NHW935" s="477"/>
      <c r="NHX935" s="477"/>
      <c r="NHY935" s="477"/>
      <c r="NHZ935" s="477"/>
      <c r="NIA935" s="477"/>
      <c r="NIB935" s="477"/>
      <c r="NIC935" s="477"/>
      <c r="NID935" s="477"/>
      <c r="NIE935" s="477"/>
      <c r="NIF935" s="477"/>
      <c r="NIG935" s="477"/>
      <c r="NIH935" s="477"/>
      <c r="NII935" s="477"/>
      <c r="NIJ935" s="477"/>
      <c r="NIK935" s="477"/>
      <c r="NIL935" s="477"/>
      <c r="NIM935" s="477"/>
      <c r="NIN935" s="477"/>
      <c r="NIO935" s="477"/>
      <c r="NIP935" s="477"/>
      <c r="NIQ935" s="477"/>
      <c r="NIR935" s="477"/>
      <c r="NIS935" s="477"/>
      <c r="NIT935" s="477"/>
      <c r="NIU935" s="477"/>
      <c r="NIV935" s="477"/>
      <c r="NIW935" s="477"/>
      <c r="NIX935" s="477"/>
      <c r="NIY935" s="477"/>
      <c r="NIZ935" s="477"/>
      <c r="NJA935" s="477"/>
      <c r="NJB935" s="477"/>
      <c r="NJC935" s="477"/>
      <c r="NJD935" s="477"/>
      <c r="NJE935" s="477"/>
      <c r="NJF935" s="477"/>
      <c r="NJG935" s="477"/>
      <c r="NJH935" s="477"/>
      <c r="NJI935" s="477"/>
      <c r="NJJ935" s="477"/>
      <c r="NJK935" s="477"/>
      <c r="NJL935" s="477"/>
      <c r="NJM935" s="477"/>
      <c r="NJN935" s="477"/>
      <c r="NJO935" s="477"/>
      <c r="NJP935" s="477"/>
      <c r="NJQ935" s="477"/>
      <c r="NJR935" s="477"/>
      <c r="NJS935" s="477"/>
      <c r="NJT935" s="477"/>
      <c r="NJU935" s="477"/>
      <c r="NJV935" s="477"/>
      <c r="NJW935" s="477"/>
      <c r="NJX935" s="477"/>
      <c r="NJY935" s="477"/>
      <c r="NJZ935" s="477"/>
      <c r="NKA935" s="477"/>
      <c r="NKB935" s="477"/>
      <c r="NKC935" s="477"/>
      <c r="NKD935" s="477"/>
      <c r="NKE935" s="477"/>
      <c r="NKF935" s="477"/>
      <c r="NKG935" s="477"/>
      <c r="NKH935" s="477"/>
      <c r="NKI935" s="477"/>
      <c r="NKJ935" s="477"/>
      <c r="NKK935" s="477"/>
      <c r="NKL935" s="477"/>
      <c r="NKM935" s="477"/>
      <c r="NKN935" s="477"/>
      <c r="NKO935" s="477"/>
      <c r="NKP935" s="477"/>
      <c r="NKQ935" s="477"/>
      <c r="NKR935" s="477"/>
      <c r="NKS935" s="477"/>
      <c r="NKT935" s="477"/>
      <c r="NKU935" s="477"/>
      <c r="NKV935" s="477"/>
      <c r="NKW935" s="477"/>
      <c r="NKX935" s="477"/>
      <c r="NKY935" s="477"/>
      <c r="NKZ935" s="477"/>
      <c r="NLA935" s="477"/>
      <c r="NLB935" s="477"/>
      <c r="NLC935" s="477"/>
      <c r="NLD935" s="477"/>
      <c r="NLE935" s="477"/>
      <c r="NLF935" s="477"/>
      <c r="NLG935" s="477"/>
      <c r="NLH935" s="477"/>
      <c r="NLI935" s="477"/>
      <c r="NLJ935" s="477"/>
      <c r="NLK935" s="477"/>
      <c r="NLL935" s="477"/>
      <c r="NLM935" s="477"/>
      <c r="NLN935" s="477"/>
      <c r="NLO935" s="477"/>
      <c r="NLP935" s="477"/>
      <c r="NLQ935" s="477"/>
      <c r="NLR935" s="477"/>
      <c r="NLS935" s="477"/>
      <c r="NLT935" s="477"/>
      <c r="NLU935" s="477"/>
      <c r="NLV935" s="477"/>
      <c r="NLW935" s="477"/>
      <c r="NLX935" s="477"/>
      <c r="NLY935" s="477"/>
      <c r="NLZ935" s="477"/>
      <c r="NMA935" s="477"/>
      <c r="NMB935" s="477"/>
      <c r="NMC935" s="477"/>
      <c r="NMD935" s="477"/>
      <c r="NME935" s="477"/>
      <c r="NMF935" s="477"/>
      <c r="NMG935" s="477"/>
      <c r="NMH935" s="477"/>
      <c r="NMI935" s="477"/>
      <c r="NMJ935" s="477"/>
      <c r="NMK935" s="477"/>
      <c r="NML935" s="477"/>
      <c r="NMM935" s="477"/>
      <c r="NMN935" s="477"/>
      <c r="NMO935" s="477"/>
      <c r="NMP935" s="477"/>
      <c r="NMQ935" s="477"/>
      <c r="NMR935" s="477"/>
      <c r="NMS935" s="477"/>
      <c r="NMT935" s="477"/>
      <c r="NMU935" s="477"/>
      <c r="NMV935" s="477"/>
      <c r="NMW935" s="477"/>
      <c r="NMX935" s="477"/>
      <c r="NMY935" s="477"/>
      <c r="NMZ935" s="477"/>
      <c r="NNA935" s="477"/>
      <c r="NNB935" s="477"/>
      <c r="NNC935" s="477"/>
      <c r="NND935" s="477"/>
      <c r="NNE935" s="477"/>
      <c r="NNF935" s="477"/>
      <c r="NNG935" s="477"/>
      <c r="NNH935" s="477"/>
      <c r="NNI935" s="477"/>
      <c r="NNJ935" s="477"/>
      <c r="NNK935" s="477"/>
      <c r="NNL935" s="477"/>
      <c r="NNM935" s="477"/>
      <c r="NNN935" s="477"/>
      <c r="NNO935" s="477"/>
      <c r="NNP935" s="477"/>
      <c r="NNQ935" s="477"/>
      <c r="NNR935" s="477"/>
      <c r="NNS935" s="477"/>
      <c r="NNT935" s="477"/>
      <c r="NNU935" s="477"/>
      <c r="NNV935" s="477"/>
      <c r="NNW935" s="477"/>
      <c r="NNX935" s="477"/>
      <c r="NNY935" s="477"/>
      <c r="NNZ935" s="477"/>
      <c r="NOA935" s="477"/>
      <c r="NOB935" s="477"/>
      <c r="NOC935" s="477"/>
      <c r="NOD935" s="477"/>
      <c r="NOE935" s="477"/>
      <c r="NOF935" s="477"/>
      <c r="NOG935" s="477"/>
      <c r="NOH935" s="477"/>
      <c r="NOI935" s="477"/>
      <c r="NOJ935" s="477"/>
      <c r="NOK935" s="477"/>
      <c r="NOL935" s="477"/>
      <c r="NOM935" s="477"/>
      <c r="NON935" s="477"/>
      <c r="NOO935" s="477"/>
      <c r="NOP935" s="477"/>
      <c r="NOQ935" s="477"/>
      <c r="NOR935" s="477"/>
      <c r="NOS935" s="477"/>
      <c r="NOT935" s="477"/>
      <c r="NOU935" s="477"/>
      <c r="NOV935" s="477"/>
      <c r="NOW935" s="477"/>
      <c r="NOX935" s="477"/>
      <c r="NOY935" s="477"/>
      <c r="NOZ935" s="477"/>
      <c r="NPA935" s="477"/>
      <c r="NPB935" s="477"/>
      <c r="NPC935" s="477"/>
      <c r="NPD935" s="477"/>
      <c r="NPE935" s="477"/>
      <c r="NPF935" s="477"/>
      <c r="NPG935" s="477"/>
      <c r="NPH935" s="477"/>
      <c r="NPI935" s="477"/>
      <c r="NPJ935" s="477"/>
      <c r="NPK935" s="477"/>
      <c r="NPL935" s="477"/>
      <c r="NPM935" s="477"/>
      <c r="NPN935" s="477"/>
      <c r="NPO935" s="477"/>
      <c r="NPP935" s="477"/>
      <c r="NPQ935" s="477"/>
      <c r="NPR935" s="477"/>
      <c r="NPS935" s="477"/>
      <c r="NPT935" s="477"/>
      <c r="NPU935" s="477"/>
      <c r="NPV935" s="477"/>
      <c r="NPW935" s="477"/>
      <c r="NPX935" s="477"/>
      <c r="NPY935" s="477"/>
      <c r="NPZ935" s="477"/>
      <c r="NQA935" s="477"/>
      <c r="NQB935" s="477"/>
      <c r="NQC935" s="477"/>
      <c r="NQD935" s="477"/>
      <c r="NQE935" s="477"/>
      <c r="NQF935" s="477"/>
      <c r="NQG935" s="477"/>
      <c r="NQH935" s="477"/>
      <c r="NQI935" s="477"/>
      <c r="NQJ935" s="477"/>
      <c r="NQK935" s="477"/>
      <c r="NQL935" s="477"/>
      <c r="NQM935" s="477"/>
      <c r="NQN935" s="477"/>
      <c r="NQO935" s="477"/>
      <c r="NQP935" s="477"/>
      <c r="NQQ935" s="477"/>
      <c r="NQR935" s="477"/>
      <c r="NQS935" s="477"/>
      <c r="NQT935" s="477"/>
      <c r="NQU935" s="477"/>
      <c r="NQV935" s="477"/>
      <c r="NQW935" s="477"/>
      <c r="NQX935" s="477"/>
      <c r="NQY935" s="477"/>
      <c r="NQZ935" s="477"/>
      <c r="NRA935" s="477"/>
      <c r="NRB935" s="477"/>
      <c r="NRC935" s="477"/>
      <c r="NRD935" s="477"/>
      <c r="NRE935" s="477"/>
      <c r="NRF935" s="477"/>
      <c r="NRG935" s="477"/>
      <c r="NRH935" s="477"/>
      <c r="NRI935" s="477"/>
      <c r="NRJ935" s="477"/>
      <c r="NRK935" s="477"/>
      <c r="NRL935" s="477"/>
      <c r="NRM935" s="477"/>
      <c r="NRN935" s="477"/>
      <c r="NRO935" s="477"/>
      <c r="NRP935" s="477"/>
      <c r="NRQ935" s="477"/>
      <c r="NRR935" s="477"/>
      <c r="NRS935" s="477"/>
      <c r="NRT935" s="477"/>
      <c r="NRU935" s="477"/>
      <c r="NRV935" s="477"/>
      <c r="NRW935" s="477"/>
      <c r="NRX935" s="477"/>
      <c r="NRY935" s="477"/>
      <c r="NRZ935" s="477"/>
      <c r="NSA935" s="477"/>
      <c r="NSB935" s="477"/>
      <c r="NSC935" s="477"/>
      <c r="NSD935" s="477"/>
      <c r="NSE935" s="477"/>
      <c r="NSF935" s="477"/>
      <c r="NSG935" s="477"/>
      <c r="NSH935" s="477"/>
      <c r="NSI935" s="477"/>
      <c r="NSJ935" s="477"/>
      <c r="NSK935" s="477"/>
      <c r="NSL935" s="477"/>
      <c r="NSM935" s="477"/>
      <c r="NSN935" s="477"/>
      <c r="NSO935" s="477"/>
      <c r="NSP935" s="477"/>
      <c r="NSQ935" s="477"/>
      <c r="NSR935" s="477"/>
      <c r="NSS935" s="477"/>
      <c r="NST935" s="477"/>
      <c r="NSU935" s="477"/>
      <c r="NSV935" s="477"/>
      <c r="NSW935" s="477"/>
      <c r="NSX935" s="477"/>
      <c r="NSY935" s="477"/>
      <c r="NSZ935" s="477"/>
      <c r="NTA935" s="477"/>
      <c r="NTB935" s="477"/>
      <c r="NTC935" s="477"/>
      <c r="NTD935" s="477"/>
      <c r="NTE935" s="477"/>
      <c r="NTF935" s="477"/>
      <c r="NTG935" s="477"/>
      <c r="NTH935" s="477"/>
      <c r="NTI935" s="477"/>
      <c r="NTJ935" s="477"/>
      <c r="NTK935" s="477"/>
      <c r="NTL935" s="477"/>
      <c r="NTM935" s="477"/>
      <c r="NTN935" s="477"/>
      <c r="NTO935" s="477"/>
      <c r="NTP935" s="477"/>
      <c r="NTQ935" s="477"/>
      <c r="NTR935" s="477"/>
      <c r="NTS935" s="477"/>
      <c r="NTT935" s="477"/>
      <c r="NTU935" s="477"/>
      <c r="NTV935" s="477"/>
      <c r="NTW935" s="477"/>
      <c r="NTX935" s="477"/>
      <c r="NTY935" s="477"/>
      <c r="NTZ935" s="477"/>
      <c r="NUA935" s="477"/>
      <c r="NUB935" s="477"/>
      <c r="NUC935" s="477"/>
      <c r="NUD935" s="477"/>
      <c r="NUE935" s="477"/>
      <c r="NUF935" s="477"/>
      <c r="NUG935" s="477"/>
      <c r="NUH935" s="477"/>
      <c r="NUI935" s="477"/>
      <c r="NUJ935" s="477"/>
      <c r="NUK935" s="477"/>
      <c r="NUL935" s="477"/>
      <c r="NUM935" s="477"/>
      <c r="NUN935" s="477"/>
      <c r="NUO935" s="477"/>
      <c r="NUP935" s="477"/>
      <c r="NUQ935" s="477"/>
      <c r="NUR935" s="477"/>
      <c r="NUS935" s="477"/>
      <c r="NUT935" s="477"/>
      <c r="NUU935" s="477"/>
      <c r="NUV935" s="477"/>
      <c r="NUW935" s="477"/>
      <c r="NUX935" s="477"/>
      <c r="NUY935" s="477"/>
      <c r="NUZ935" s="477"/>
      <c r="NVA935" s="477"/>
      <c r="NVB935" s="477"/>
      <c r="NVC935" s="477"/>
      <c r="NVD935" s="477"/>
      <c r="NVE935" s="477"/>
      <c r="NVF935" s="477"/>
      <c r="NVG935" s="477"/>
      <c r="NVH935" s="477"/>
      <c r="NVI935" s="477"/>
      <c r="NVJ935" s="477"/>
      <c r="NVK935" s="477"/>
      <c r="NVL935" s="477"/>
      <c r="NVM935" s="477"/>
      <c r="NVN935" s="477"/>
      <c r="NVO935" s="477"/>
      <c r="NVP935" s="477"/>
      <c r="NVQ935" s="477"/>
      <c r="NVR935" s="477"/>
      <c r="NVS935" s="477"/>
      <c r="NVT935" s="477"/>
      <c r="NVU935" s="477"/>
      <c r="NVV935" s="477"/>
      <c r="NVW935" s="477"/>
      <c r="NVX935" s="477"/>
      <c r="NVY935" s="477"/>
      <c r="NVZ935" s="477"/>
      <c r="NWA935" s="477"/>
      <c r="NWB935" s="477"/>
      <c r="NWC935" s="477"/>
      <c r="NWD935" s="477"/>
      <c r="NWE935" s="477"/>
      <c r="NWF935" s="477"/>
      <c r="NWG935" s="477"/>
      <c r="NWH935" s="477"/>
      <c r="NWI935" s="477"/>
      <c r="NWJ935" s="477"/>
      <c r="NWK935" s="477"/>
      <c r="NWL935" s="477"/>
      <c r="NWM935" s="477"/>
      <c r="NWN935" s="477"/>
      <c r="NWO935" s="477"/>
      <c r="NWP935" s="477"/>
      <c r="NWQ935" s="477"/>
      <c r="NWR935" s="477"/>
      <c r="NWS935" s="477"/>
      <c r="NWT935" s="477"/>
      <c r="NWU935" s="477"/>
      <c r="NWV935" s="477"/>
      <c r="NWW935" s="477"/>
      <c r="NWX935" s="477"/>
      <c r="NWY935" s="477"/>
      <c r="NWZ935" s="477"/>
      <c r="NXA935" s="477"/>
      <c r="NXB935" s="477"/>
      <c r="NXC935" s="477"/>
      <c r="NXD935" s="477"/>
      <c r="NXE935" s="477"/>
      <c r="NXF935" s="477"/>
      <c r="NXG935" s="477"/>
      <c r="NXH935" s="477"/>
      <c r="NXI935" s="477"/>
      <c r="NXJ935" s="477"/>
      <c r="NXK935" s="477"/>
      <c r="NXL935" s="477"/>
      <c r="NXM935" s="477"/>
      <c r="NXN935" s="477"/>
      <c r="NXO935" s="477"/>
      <c r="NXP935" s="477"/>
      <c r="NXQ935" s="477"/>
      <c r="NXR935" s="477"/>
      <c r="NXS935" s="477"/>
      <c r="NXT935" s="477"/>
      <c r="NXU935" s="477"/>
      <c r="NXV935" s="477"/>
      <c r="NXW935" s="477"/>
      <c r="NXX935" s="477"/>
      <c r="NXY935" s="477"/>
      <c r="NXZ935" s="477"/>
      <c r="NYA935" s="477"/>
      <c r="NYB935" s="477"/>
      <c r="NYC935" s="477"/>
      <c r="NYD935" s="477"/>
      <c r="NYE935" s="477"/>
      <c r="NYF935" s="477"/>
      <c r="NYG935" s="477"/>
      <c r="NYH935" s="477"/>
      <c r="NYI935" s="477"/>
      <c r="NYJ935" s="477"/>
      <c r="NYK935" s="477"/>
      <c r="NYL935" s="477"/>
      <c r="NYM935" s="477"/>
      <c r="NYN935" s="477"/>
      <c r="NYO935" s="477"/>
      <c r="NYP935" s="477"/>
      <c r="NYQ935" s="477"/>
      <c r="NYR935" s="477"/>
      <c r="NYS935" s="477"/>
      <c r="NYT935" s="477"/>
      <c r="NYU935" s="477"/>
      <c r="NYV935" s="477"/>
      <c r="NYW935" s="477"/>
      <c r="NYX935" s="477"/>
      <c r="NYY935" s="477"/>
      <c r="NYZ935" s="477"/>
      <c r="NZA935" s="477"/>
      <c r="NZB935" s="477"/>
      <c r="NZC935" s="477"/>
      <c r="NZD935" s="477"/>
      <c r="NZE935" s="477"/>
      <c r="NZF935" s="477"/>
      <c r="NZG935" s="477"/>
      <c r="NZH935" s="477"/>
      <c r="NZI935" s="477"/>
      <c r="NZJ935" s="477"/>
      <c r="NZK935" s="477"/>
      <c r="NZL935" s="477"/>
      <c r="NZM935" s="477"/>
      <c r="NZN935" s="477"/>
      <c r="NZO935" s="477"/>
      <c r="NZP935" s="477"/>
      <c r="NZQ935" s="477"/>
      <c r="NZR935" s="477"/>
      <c r="NZS935" s="477"/>
      <c r="NZT935" s="477"/>
      <c r="NZU935" s="477"/>
      <c r="NZV935" s="477"/>
      <c r="NZW935" s="477"/>
      <c r="NZX935" s="477"/>
      <c r="NZY935" s="477"/>
      <c r="NZZ935" s="477"/>
      <c r="OAA935" s="477"/>
      <c r="OAB935" s="477"/>
      <c r="OAC935" s="477"/>
      <c r="OAD935" s="477"/>
      <c r="OAE935" s="477"/>
      <c r="OAF935" s="477"/>
      <c r="OAG935" s="477"/>
      <c r="OAH935" s="477"/>
      <c r="OAI935" s="477"/>
      <c r="OAJ935" s="477"/>
      <c r="OAK935" s="477"/>
      <c r="OAL935" s="477"/>
      <c r="OAM935" s="477"/>
      <c r="OAN935" s="477"/>
      <c r="OAO935" s="477"/>
      <c r="OAP935" s="477"/>
      <c r="OAQ935" s="477"/>
      <c r="OAR935" s="477"/>
      <c r="OAS935" s="477"/>
      <c r="OAT935" s="477"/>
      <c r="OAU935" s="477"/>
      <c r="OAV935" s="477"/>
      <c r="OAW935" s="477"/>
      <c r="OAX935" s="477"/>
      <c r="OAY935" s="477"/>
      <c r="OAZ935" s="477"/>
      <c r="OBA935" s="477"/>
      <c r="OBB935" s="477"/>
      <c r="OBC935" s="477"/>
      <c r="OBD935" s="477"/>
      <c r="OBE935" s="477"/>
      <c r="OBF935" s="477"/>
      <c r="OBG935" s="477"/>
      <c r="OBH935" s="477"/>
      <c r="OBI935" s="477"/>
      <c r="OBJ935" s="477"/>
      <c r="OBK935" s="477"/>
      <c r="OBL935" s="477"/>
      <c r="OBM935" s="477"/>
      <c r="OBN935" s="477"/>
      <c r="OBO935" s="477"/>
      <c r="OBP935" s="477"/>
      <c r="OBQ935" s="477"/>
      <c r="OBR935" s="477"/>
      <c r="OBS935" s="477"/>
      <c r="OBT935" s="477"/>
      <c r="OBU935" s="477"/>
      <c r="OBV935" s="477"/>
      <c r="OBW935" s="477"/>
      <c r="OBX935" s="477"/>
      <c r="OBY935" s="477"/>
      <c r="OBZ935" s="477"/>
      <c r="OCA935" s="477"/>
      <c r="OCB935" s="477"/>
      <c r="OCC935" s="477"/>
      <c r="OCD935" s="477"/>
      <c r="OCE935" s="477"/>
      <c r="OCF935" s="477"/>
      <c r="OCG935" s="477"/>
      <c r="OCH935" s="477"/>
      <c r="OCI935" s="477"/>
      <c r="OCJ935" s="477"/>
      <c r="OCK935" s="477"/>
      <c r="OCL935" s="477"/>
      <c r="OCM935" s="477"/>
      <c r="OCN935" s="477"/>
      <c r="OCO935" s="477"/>
      <c r="OCP935" s="477"/>
      <c r="OCQ935" s="477"/>
      <c r="OCR935" s="477"/>
      <c r="OCS935" s="477"/>
      <c r="OCT935" s="477"/>
      <c r="OCU935" s="477"/>
      <c r="OCV935" s="477"/>
      <c r="OCW935" s="477"/>
      <c r="OCX935" s="477"/>
      <c r="OCY935" s="477"/>
      <c r="OCZ935" s="477"/>
      <c r="ODA935" s="477"/>
      <c r="ODB935" s="477"/>
      <c r="ODC935" s="477"/>
      <c r="ODD935" s="477"/>
      <c r="ODE935" s="477"/>
      <c r="ODF935" s="477"/>
      <c r="ODG935" s="477"/>
      <c r="ODH935" s="477"/>
      <c r="ODI935" s="477"/>
      <c r="ODJ935" s="477"/>
      <c r="ODK935" s="477"/>
      <c r="ODL935" s="477"/>
      <c r="ODM935" s="477"/>
      <c r="ODN935" s="477"/>
      <c r="ODO935" s="477"/>
      <c r="ODP935" s="477"/>
      <c r="ODQ935" s="477"/>
      <c r="ODR935" s="477"/>
      <c r="ODS935" s="477"/>
      <c r="ODT935" s="477"/>
      <c r="ODU935" s="477"/>
      <c r="ODV935" s="477"/>
      <c r="ODW935" s="477"/>
      <c r="ODX935" s="477"/>
      <c r="ODY935" s="477"/>
      <c r="ODZ935" s="477"/>
      <c r="OEA935" s="477"/>
      <c r="OEB935" s="477"/>
      <c r="OEC935" s="477"/>
      <c r="OED935" s="477"/>
      <c r="OEE935" s="477"/>
      <c r="OEF935" s="477"/>
      <c r="OEG935" s="477"/>
      <c r="OEH935" s="477"/>
      <c r="OEI935" s="477"/>
      <c r="OEJ935" s="477"/>
      <c r="OEK935" s="477"/>
      <c r="OEL935" s="477"/>
      <c r="OEM935" s="477"/>
      <c r="OEN935" s="477"/>
      <c r="OEO935" s="477"/>
      <c r="OEP935" s="477"/>
      <c r="OEQ935" s="477"/>
      <c r="OER935" s="477"/>
      <c r="OES935" s="477"/>
      <c r="OET935" s="477"/>
      <c r="OEU935" s="477"/>
      <c r="OEV935" s="477"/>
      <c r="OEW935" s="477"/>
      <c r="OEX935" s="477"/>
      <c r="OEY935" s="477"/>
      <c r="OEZ935" s="477"/>
      <c r="OFA935" s="477"/>
      <c r="OFB935" s="477"/>
      <c r="OFC935" s="477"/>
      <c r="OFD935" s="477"/>
      <c r="OFE935" s="477"/>
      <c r="OFF935" s="477"/>
      <c r="OFG935" s="477"/>
      <c r="OFH935" s="477"/>
      <c r="OFI935" s="477"/>
      <c r="OFJ935" s="477"/>
      <c r="OFK935" s="477"/>
      <c r="OFL935" s="477"/>
      <c r="OFM935" s="477"/>
      <c r="OFN935" s="477"/>
      <c r="OFO935" s="477"/>
      <c r="OFP935" s="477"/>
      <c r="OFQ935" s="477"/>
      <c r="OFR935" s="477"/>
      <c r="OFS935" s="477"/>
      <c r="OFT935" s="477"/>
      <c r="OFU935" s="477"/>
      <c r="OFV935" s="477"/>
      <c r="OFW935" s="477"/>
      <c r="OFX935" s="477"/>
      <c r="OFY935" s="477"/>
      <c r="OFZ935" s="477"/>
      <c r="OGA935" s="477"/>
      <c r="OGB935" s="477"/>
      <c r="OGC935" s="477"/>
      <c r="OGD935" s="477"/>
      <c r="OGE935" s="477"/>
      <c r="OGF935" s="477"/>
      <c r="OGG935" s="477"/>
      <c r="OGH935" s="477"/>
      <c r="OGI935" s="477"/>
      <c r="OGJ935" s="477"/>
      <c r="OGK935" s="477"/>
      <c r="OGL935" s="477"/>
      <c r="OGM935" s="477"/>
      <c r="OGN935" s="477"/>
      <c r="OGO935" s="477"/>
      <c r="OGP935" s="477"/>
      <c r="OGQ935" s="477"/>
      <c r="OGR935" s="477"/>
      <c r="OGS935" s="477"/>
      <c r="OGT935" s="477"/>
      <c r="OGU935" s="477"/>
      <c r="OGV935" s="477"/>
      <c r="OGW935" s="477"/>
      <c r="OGX935" s="477"/>
      <c r="OGY935" s="477"/>
      <c r="OGZ935" s="477"/>
      <c r="OHA935" s="477"/>
      <c r="OHB935" s="477"/>
      <c r="OHC935" s="477"/>
      <c r="OHD935" s="477"/>
      <c r="OHE935" s="477"/>
      <c r="OHF935" s="477"/>
      <c r="OHG935" s="477"/>
      <c r="OHH935" s="477"/>
      <c r="OHI935" s="477"/>
      <c r="OHJ935" s="477"/>
      <c r="OHK935" s="477"/>
      <c r="OHL935" s="477"/>
      <c r="OHM935" s="477"/>
      <c r="OHN935" s="477"/>
      <c r="OHO935" s="477"/>
      <c r="OHP935" s="477"/>
      <c r="OHQ935" s="477"/>
      <c r="OHR935" s="477"/>
      <c r="OHS935" s="477"/>
      <c r="OHT935" s="477"/>
      <c r="OHU935" s="477"/>
      <c r="OHV935" s="477"/>
      <c r="OHW935" s="477"/>
      <c r="OHX935" s="477"/>
      <c r="OHY935" s="477"/>
      <c r="OHZ935" s="477"/>
      <c r="OIA935" s="477"/>
      <c r="OIB935" s="477"/>
      <c r="OIC935" s="477"/>
      <c r="OID935" s="477"/>
      <c r="OIE935" s="477"/>
      <c r="OIF935" s="477"/>
      <c r="OIG935" s="477"/>
      <c r="OIH935" s="477"/>
      <c r="OII935" s="477"/>
      <c r="OIJ935" s="477"/>
      <c r="OIK935" s="477"/>
      <c r="OIL935" s="477"/>
      <c r="OIM935" s="477"/>
      <c r="OIN935" s="477"/>
      <c r="OIO935" s="477"/>
      <c r="OIP935" s="477"/>
      <c r="OIQ935" s="477"/>
      <c r="OIR935" s="477"/>
      <c r="OIS935" s="477"/>
      <c r="OIT935" s="477"/>
      <c r="OIU935" s="477"/>
      <c r="OIV935" s="477"/>
      <c r="OIW935" s="477"/>
      <c r="OIX935" s="477"/>
      <c r="OIY935" s="477"/>
      <c r="OIZ935" s="477"/>
      <c r="OJA935" s="477"/>
      <c r="OJB935" s="477"/>
      <c r="OJC935" s="477"/>
      <c r="OJD935" s="477"/>
      <c r="OJE935" s="477"/>
      <c r="OJF935" s="477"/>
      <c r="OJG935" s="477"/>
      <c r="OJH935" s="477"/>
      <c r="OJI935" s="477"/>
      <c r="OJJ935" s="477"/>
      <c r="OJK935" s="477"/>
      <c r="OJL935" s="477"/>
      <c r="OJM935" s="477"/>
      <c r="OJN935" s="477"/>
      <c r="OJO935" s="477"/>
      <c r="OJP935" s="477"/>
      <c r="OJQ935" s="477"/>
      <c r="OJR935" s="477"/>
      <c r="OJS935" s="477"/>
      <c r="OJT935" s="477"/>
      <c r="OJU935" s="477"/>
      <c r="OJV935" s="477"/>
      <c r="OJW935" s="477"/>
      <c r="OJX935" s="477"/>
      <c r="OJY935" s="477"/>
      <c r="OJZ935" s="477"/>
      <c r="OKA935" s="477"/>
      <c r="OKB935" s="477"/>
      <c r="OKC935" s="477"/>
      <c r="OKD935" s="477"/>
      <c r="OKE935" s="477"/>
      <c r="OKF935" s="477"/>
      <c r="OKG935" s="477"/>
      <c r="OKH935" s="477"/>
      <c r="OKI935" s="477"/>
      <c r="OKJ935" s="477"/>
      <c r="OKK935" s="477"/>
      <c r="OKL935" s="477"/>
      <c r="OKM935" s="477"/>
      <c r="OKN935" s="477"/>
      <c r="OKO935" s="477"/>
      <c r="OKP935" s="477"/>
      <c r="OKQ935" s="477"/>
      <c r="OKR935" s="477"/>
      <c r="OKS935" s="477"/>
      <c r="OKT935" s="477"/>
      <c r="OKU935" s="477"/>
      <c r="OKV935" s="477"/>
      <c r="OKW935" s="477"/>
      <c r="OKX935" s="477"/>
      <c r="OKY935" s="477"/>
      <c r="OKZ935" s="477"/>
      <c r="OLA935" s="477"/>
      <c r="OLB935" s="477"/>
      <c r="OLC935" s="477"/>
      <c r="OLD935" s="477"/>
      <c r="OLE935" s="477"/>
      <c r="OLF935" s="477"/>
      <c r="OLG935" s="477"/>
      <c r="OLH935" s="477"/>
      <c r="OLI935" s="477"/>
      <c r="OLJ935" s="477"/>
      <c r="OLK935" s="477"/>
      <c r="OLL935" s="477"/>
      <c r="OLM935" s="477"/>
      <c r="OLN935" s="477"/>
      <c r="OLO935" s="477"/>
      <c r="OLP935" s="477"/>
      <c r="OLQ935" s="477"/>
      <c r="OLR935" s="477"/>
      <c r="OLS935" s="477"/>
      <c r="OLT935" s="477"/>
      <c r="OLU935" s="477"/>
      <c r="OLV935" s="477"/>
      <c r="OLW935" s="477"/>
      <c r="OLX935" s="477"/>
      <c r="OLY935" s="477"/>
      <c r="OLZ935" s="477"/>
      <c r="OMA935" s="477"/>
      <c r="OMB935" s="477"/>
      <c r="OMC935" s="477"/>
      <c r="OMD935" s="477"/>
      <c r="OME935" s="477"/>
      <c r="OMF935" s="477"/>
      <c r="OMG935" s="477"/>
      <c r="OMH935" s="477"/>
      <c r="OMI935" s="477"/>
      <c r="OMJ935" s="477"/>
      <c r="OMK935" s="477"/>
      <c r="OML935" s="477"/>
      <c r="OMM935" s="477"/>
      <c r="OMN935" s="477"/>
      <c r="OMO935" s="477"/>
      <c r="OMP935" s="477"/>
      <c r="OMQ935" s="477"/>
      <c r="OMR935" s="477"/>
      <c r="OMS935" s="477"/>
      <c r="OMT935" s="477"/>
      <c r="OMU935" s="477"/>
      <c r="OMV935" s="477"/>
      <c r="OMW935" s="477"/>
      <c r="OMX935" s="477"/>
      <c r="OMY935" s="477"/>
      <c r="OMZ935" s="477"/>
      <c r="ONA935" s="477"/>
      <c r="ONB935" s="477"/>
      <c r="ONC935" s="477"/>
      <c r="OND935" s="477"/>
      <c r="ONE935" s="477"/>
      <c r="ONF935" s="477"/>
      <c r="ONG935" s="477"/>
      <c r="ONH935" s="477"/>
      <c r="ONI935" s="477"/>
      <c r="ONJ935" s="477"/>
      <c r="ONK935" s="477"/>
      <c r="ONL935" s="477"/>
      <c r="ONM935" s="477"/>
      <c r="ONN935" s="477"/>
      <c r="ONO935" s="477"/>
      <c r="ONP935" s="477"/>
      <c r="ONQ935" s="477"/>
      <c r="ONR935" s="477"/>
      <c r="ONS935" s="477"/>
      <c r="ONT935" s="477"/>
      <c r="ONU935" s="477"/>
      <c r="ONV935" s="477"/>
      <c r="ONW935" s="477"/>
      <c r="ONX935" s="477"/>
      <c r="ONY935" s="477"/>
      <c r="ONZ935" s="477"/>
      <c r="OOA935" s="477"/>
      <c r="OOB935" s="477"/>
      <c r="OOC935" s="477"/>
      <c r="OOD935" s="477"/>
      <c r="OOE935" s="477"/>
      <c r="OOF935" s="477"/>
      <c r="OOG935" s="477"/>
      <c r="OOH935" s="477"/>
      <c r="OOI935" s="477"/>
      <c r="OOJ935" s="477"/>
      <c r="OOK935" s="477"/>
      <c r="OOL935" s="477"/>
      <c r="OOM935" s="477"/>
      <c r="OON935" s="477"/>
      <c r="OOO935" s="477"/>
      <c r="OOP935" s="477"/>
      <c r="OOQ935" s="477"/>
      <c r="OOR935" s="477"/>
      <c r="OOS935" s="477"/>
      <c r="OOT935" s="477"/>
      <c r="OOU935" s="477"/>
      <c r="OOV935" s="477"/>
      <c r="OOW935" s="477"/>
      <c r="OOX935" s="477"/>
      <c r="OOY935" s="477"/>
      <c r="OOZ935" s="477"/>
      <c r="OPA935" s="477"/>
      <c r="OPB935" s="477"/>
      <c r="OPC935" s="477"/>
      <c r="OPD935" s="477"/>
      <c r="OPE935" s="477"/>
      <c r="OPF935" s="477"/>
      <c r="OPG935" s="477"/>
      <c r="OPH935" s="477"/>
      <c r="OPI935" s="477"/>
      <c r="OPJ935" s="477"/>
      <c r="OPK935" s="477"/>
      <c r="OPL935" s="477"/>
      <c r="OPM935" s="477"/>
      <c r="OPN935" s="477"/>
      <c r="OPO935" s="477"/>
      <c r="OPP935" s="477"/>
      <c r="OPQ935" s="477"/>
      <c r="OPR935" s="477"/>
      <c r="OPS935" s="477"/>
      <c r="OPT935" s="477"/>
      <c r="OPU935" s="477"/>
      <c r="OPV935" s="477"/>
      <c r="OPW935" s="477"/>
      <c r="OPX935" s="477"/>
      <c r="OPY935" s="477"/>
      <c r="OPZ935" s="477"/>
      <c r="OQA935" s="477"/>
      <c r="OQB935" s="477"/>
      <c r="OQC935" s="477"/>
      <c r="OQD935" s="477"/>
      <c r="OQE935" s="477"/>
      <c r="OQF935" s="477"/>
      <c r="OQG935" s="477"/>
      <c r="OQH935" s="477"/>
      <c r="OQI935" s="477"/>
      <c r="OQJ935" s="477"/>
      <c r="OQK935" s="477"/>
      <c r="OQL935" s="477"/>
      <c r="OQM935" s="477"/>
      <c r="OQN935" s="477"/>
      <c r="OQO935" s="477"/>
      <c r="OQP935" s="477"/>
      <c r="OQQ935" s="477"/>
      <c r="OQR935" s="477"/>
      <c r="OQS935" s="477"/>
      <c r="OQT935" s="477"/>
      <c r="OQU935" s="477"/>
      <c r="OQV935" s="477"/>
      <c r="OQW935" s="477"/>
      <c r="OQX935" s="477"/>
      <c r="OQY935" s="477"/>
      <c r="OQZ935" s="477"/>
      <c r="ORA935" s="477"/>
      <c r="ORB935" s="477"/>
      <c r="ORC935" s="477"/>
      <c r="ORD935" s="477"/>
      <c r="ORE935" s="477"/>
      <c r="ORF935" s="477"/>
      <c r="ORG935" s="477"/>
      <c r="ORH935" s="477"/>
      <c r="ORI935" s="477"/>
      <c r="ORJ935" s="477"/>
      <c r="ORK935" s="477"/>
      <c r="ORL935" s="477"/>
      <c r="ORM935" s="477"/>
      <c r="ORN935" s="477"/>
      <c r="ORO935" s="477"/>
      <c r="ORP935" s="477"/>
      <c r="ORQ935" s="477"/>
      <c r="ORR935" s="477"/>
      <c r="ORS935" s="477"/>
      <c r="ORT935" s="477"/>
      <c r="ORU935" s="477"/>
      <c r="ORV935" s="477"/>
      <c r="ORW935" s="477"/>
      <c r="ORX935" s="477"/>
      <c r="ORY935" s="477"/>
      <c r="ORZ935" s="477"/>
      <c r="OSA935" s="477"/>
      <c r="OSB935" s="477"/>
      <c r="OSC935" s="477"/>
      <c r="OSD935" s="477"/>
      <c r="OSE935" s="477"/>
      <c r="OSF935" s="477"/>
      <c r="OSG935" s="477"/>
      <c r="OSH935" s="477"/>
      <c r="OSI935" s="477"/>
      <c r="OSJ935" s="477"/>
      <c r="OSK935" s="477"/>
      <c r="OSL935" s="477"/>
      <c r="OSM935" s="477"/>
      <c r="OSN935" s="477"/>
      <c r="OSO935" s="477"/>
      <c r="OSP935" s="477"/>
      <c r="OSQ935" s="477"/>
      <c r="OSR935" s="477"/>
      <c r="OSS935" s="477"/>
      <c r="OST935" s="477"/>
      <c r="OSU935" s="477"/>
      <c r="OSV935" s="477"/>
      <c r="OSW935" s="477"/>
      <c r="OSX935" s="477"/>
      <c r="OSY935" s="477"/>
      <c r="OSZ935" s="477"/>
      <c r="OTA935" s="477"/>
      <c r="OTB935" s="477"/>
      <c r="OTC935" s="477"/>
      <c r="OTD935" s="477"/>
      <c r="OTE935" s="477"/>
      <c r="OTF935" s="477"/>
      <c r="OTG935" s="477"/>
      <c r="OTH935" s="477"/>
      <c r="OTI935" s="477"/>
      <c r="OTJ935" s="477"/>
      <c r="OTK935" s="477"/>
      <c r="OTL935" s="477"/>
      <c r="OTM935" s="477"/>
      <c r="OTN935" s="477"/>
      <c r="OTO935" s="477"/>
      <c r="OTP935" s="477"/>
      <c r="OTQ935" s="477"/>
      <c r="OTR935" s="477"/>
      <c r="OTS935" s="477"/>
      <c r="OTT935" s="477"/>
      <c r="OTU935" s="477"/>
      <c r="OTV935" s="477"/>
      <c r="OTW935" s="477"/>
      <c r="OTX935" s="477"/>
      <c r="OTY935" s="477"/>
      <c r="OTZ935" s="477"/>
      <c r="OUA935" s="477"/>
      <c r="OUB935" s="477"/>
      <c r="OUC935" s="477"/>
      <c r="OUD935" s="477"/>
      <c r="OUE935" s="477"/>
      <c r="OUF935" s="477"/>
      <c r="OUG935" s="477"/>
      <c r="OUH935" s="477"/>
      <c r="OUI935" s="477"/>
      <c r="OUJ935" s="477"/>
      <c r="OUK935" s="477"/>
      <c r="OUL935" s="477"/>
      <c r="OUM935" s="477"/>
      <c r="OUN935" s="477"/>
      <c r="OUO935" s="477"/>
      <c r="OUP935" s="477"/>
      <c r="OUQ935" s="477"/>
      <c r="OUR935" s="477"/>
      <c r="OUS935" s="477"/>
      <c r="OUT935" s="477"/>
      <c r="OUU935" s="477"/>
      <c r="OUV935" s="477"/>
      <c r="OUW935" s="477"/>
      <c r="OUX935" s="477"/>
      <c r="OUY935" s="477"/>
      <c r="OUZ935" s="477"/>
      <c r="OVA935" s="477"/>
      <c r="OVB935" s="477"/>
      <c r="OVC935" s="477"/>
      <c r="OVD935" s="477"/>
      <c r="OVE935" s="477"/>
      <c r="OVF935" s="477"/>
      <c r="OVG935" s="477"/>
      <c r="OVH935" s="477"/>
      <c r="OVI935" s="477"/>
      <c r="OVJ935" s="477"/>
      <c r="OVK935" s="477"/>
      <c r="OVL935" s="477"/>
      <c r="OVM935" s="477"/>
      <c r="OVN935" s="477"/>
      <c r="OVO935" s="477"/>
      <c r="OVP935" s="477"/>
      <c r="OVQ935" s="477"/>
      <c r="OVR935" s="477"/>
      <c r="OVS935" s="477"/>
      <c r="OVT935" s="477"/>
      <c r="OVU935" s="477"/>
      <c r="OVV935" s="477"/>
      <c r="OVW935" s="477"/>
      <c r="OVX935" s="477"/>
      <c r="OVY935" s="477"/>
      <c r="OVZ935" s="477"/>
      <c r="OWA935" s="477"/>
      <c r="OWB935" s="477"/>
      <c r="OWC935" s="477"/>
      <c r="OWD935" s="477"/>
      <c r="OWE935" s="477"/>
      <c r="OWF935" s="477"/>
      <c r="OWG935" s="477"/>
      <c r="OWH935" s="477"/>
      <c r="OWI935" s="477"/>
      <c r="OWJ935" s="477"/>
      <c r="OWK935" s="477"/>
      <c r="OWL935" s="477"/>
      <c r="OWM935" s="477"/>
      <c r="OWN935" s="477"/>
      <c r="OWO935" s="477"/>
      <c r="OWP935" s="477"/>
      <c r="OWQ935" s="477"/>
      <c r="OWR935" s="477"/>
      <c r="OWS935" s="477"/>
      <c r="OWT935" s="477"/>
      <c r="OWU935" s="477"/>
      <c r="OWV935" s="477"/>
      <c r="OWW935" s="477"/>
      <c r="OWX935" s="477"/>
      <c r="OWY935" s="477"/>
      <c r="OWZ935" s="477"/>
      <c r="OXA935" s="477"/>
      <c r="OXB935" s="477"/>
      <c r="OXC935" s="477"/>
      <c r="OXD935" s="477"/>
      <c r="OXE935" s="477"/>
      <c r="OXF935" s="477"/>
      <c r="OXG935" s="477"/>
      <c r="OXH935" s="477"/>
      <c r="OXI935" s="477"/>
      <c r="OXJ935" s="477"/>
      <c r="OXK935" s="477"/>
      <c r="OXL935" s="477"/>
      <c r="OXM935" s="477"/>
      <c r="OXN935" s="477"/>
      <c r="OXO935" s="477"/>
      <c r="OXP935" s="477"/>
      <c r="OXQ935" s="477"/>
      <c r="OXR935" s="477"/>
      <c r="OXS935" s="477"/>
      <c r="OXT935" s="477"/>
      <c r="OXU935" s="477"/>
      <c r="OXV935" s="477"/>
      <c r="OXW935" s="477"/>
      <c r="OXX935" s="477"/>
      <c r="OXY935" s="477"/>
      <c r="OXZ935" s="477"/>
      <c r="OYA935" s="477"/>
      <c r="OYB935" s="477"/>
      <c r="OYC935" s="477"/>
      <c r="OYD935" s="477"/>
      <c r="OYE935" s="477"/>
      <c r="OYF935" s="477"/>
      <c r="OYG935" s="477"/>
      <c r="OYH935" s="477"/>
      <c r="OYI935" s="477"/>
      <c r="OYJ935" s="477"/>
      <c r="OYK935" s="477"/>
      <c r="OYL935" s="477"/>
      <c r="OYM935" s="477"/>
      <c r="OYN935" s="477"/>
      <c r="OYO935" s="477"/>
      <c r="OYP935" s="477"/>
      <c r="OYQ935" s="477"/>
      <c r="OYR935" s="477"/>
      <c r="OYS935" s="477"/>
      <c r="OYT935" s="477"/>
      <c r="OYU935" s="477"/>
      <c r="OYV935" s="477"/>
      <c r="OYW935" s="477"/>
      <c r="OYX935" s="477"/>
      <c r="OYY935" s="477"/>
      <c r="OYZ935" s="477"/>
      <c r="OZA935" s="477"/>
      <c r="OZB935" s="477"/>
      <c r="OZC935" s="477"/>
      <c r="OZD935" s="477"/>
      <c r="OZE935" s="477"/>
      <c r="OZF935" s="477"/>
      <c r="OZG935" s="477"/>
      <c r="OZH935" s="477"/>
      <c r="OZI935" s="477"/>
      <c r="OZJ935" s="477"/>
      <c r="OZK935" s="477"/>
      <c r="OZL935" s="477"/>
      <c r="OZM935" s="477"/>
      <c r="OZN935" s="477"/>
      <c r="OZO935" s="477"/>
      <c r="OZP935" s="477"/>
      <c r="OZQ935" s="477"/>
      <c r="OZR935" s="477"/>
      <c r="OZS935" s="477"/>
      <c r="OZT935" s="477"/>
      <c r="OZU935" s="477"/>
      <c r="OZV935" s="477"/>
      <c r="OZW935" s="477"/>
      <c r="OZX935" s="477"/>
      <c r="OZY935" s="477"/>
      <c r="OZZ935" s="477"/>
      <c r="PAA935" s="477"/>
      <c r="PAB935" s="477"/>
      <c r="PAC935" s="477"/>
      <c r="PAD935" s="477"/>
      <c r="PAE935" s="477"/>
      <c r="PAF935" s="477"/>
      <c r="PAG935" s="477"/>
      <c r="PAH935" s="477"/>
      <c r="PAI935" s="477"/>
      <c r="PAJ935" s="477"/>
      <c r="PAK935" s="477"/>
      <c r="PAL935" s="477"/>
      <c r="PAM935" s="477"/>
      <c r="PAN935" s="477"/>
      <c r="PAO935" s="477"/>
      <c r="PAP935" s="477"/>
      <c r="PAQ935" s="477"/>
      <c r="PAR935" s="477"/>
      <c r="PAS935" s="477"/>
      <c r="PAT935" s="477"/>
      <c r="PAU935" s="477"/>
      <c r="PAV935" s="477"/>
      <c r="PAW935" s="477"/>
      <c r="PAX935" s="477"/>
      <c r="PAY935" s="477"/>
      <c r="PAZ935" s="477"/>
      <c r="PBA935" s="477"/>
      <c r="PBB935" s="477"/>
      <c r="PBC935" s="477"/>
      <c r="PBD935" s="477"/>
      <c r="PBE935" s="477"/>
      <c r="PBF935" s="477"/>
      <c r="PBG935" s="477"/>
      <c r="PBH935" s="477"/>
      <c r="PBI935" s="477"/>
      <c r="PBJ935" s="477"/>
      <c r="PBK935" s="477"/>
      <c r="PBL935" s="477"/>
      <c r="PBM935" s="477"/>
      <c r="PBN935" s="477"/>
      <c r="PBO935" s="477"/>
      <c r="PBP935" s="477"/>
      <c r="PBQ935" s="477"/>
      <c r="PBR935" s="477"/>
      <c r="PBS935" s="477"/>
      <c r="PBT935" s="477"/>
      <c r="PBU935" s="477"/>
      <c r="PBV935" s="477"/>
      <c r="PBW935" s="477"/>
      <c r="PBX935" s="477"/>
      <c r="PBY935" s="477"/>
      <c r="PBZ935" s="477"/>
      <c r="PCA935" s="477"/>
      <c r="PCB935" s="477"/>
      <c r="PCC935" s="477"/>
      <c r="PCD935" s="477"/>
      <c r="PCE935" s="477"/>
      <c r="PCF935" s="477"/>
      <c r="PCG935" s="477"/>
      <c r="PCH935" s="477"/>
      <c r="PCI935" s="477"/>
      <c r="PCJ935" s="477"/>
      <c r="PCK935" s="477"/>
      <c r="PCL935" s="477"/>
      <c r="PCM935" s="477"/>
      <c r="PCN935" s="477"/>
      <c r="PCO935" s="477"/>
      <c r="PCP935" s="477"/>
      <c r="PCQ935" s="477"/>
      <c r="PCR935" s="477"/>
      <c r="PCS935" s="477"/>
      <c r="PCT935" s="477"/>
      <c r="PCU935" s="477"/>
      <c r="PCV935" s="477"/>
      <c r="PCW935" s="477"/>
      <c r="PCX935" s="477"/>
      <c r="PCY935" s="477"/>
      <c r="PCZ935" s="477"/>
      <c r="PDA935" s="477"/>
      <c r="PDB935" s="477"/>
      <c r="PDC935" s="477"/>
      <c r="PDD935" s="477"/>
      <c r="PDE935" s="477"/>
      <c r="PDF935" s="477"/>
      <c r="PDG935" s="477"/>
      <c r="PDH935" s="477"/>
      <c r="PDI935" s="477"/>
      <c r="PDJ935" s="477"/>
      <c r="PDK935" s="477"/>
      <c r="PDL935" s="477"/>
      <c r="PDM935" s="477"/>
      <c r="PDN935" s="477"/>
      <c r="PDO935" s="477"/>
      <c r="PDP935" s="477"/>
      <c r="PDQ935" s="477"/>
      <c r="PDR935" s="477"/>
      <c r="PDS935" s="477"/>
      <c r="PDT935" s="477"/>
      <c r="PDU935" s="477"/>
      <c r="PDV935" s="477"/>
      <c r="PDW935" s="477"/>
      <c r="PDX935" s="477"/>
      <c r="PDY935" s="477"/>
      <c r="PDZ935" s="477"/>
      <c r="PEA935" s="477"/>
      <c r="PEB935" s="477"/>
      <c r="PEC935" s="477"/>
      <c r="PED935" s="477"/>
      <c r="PEE935" s="477"/>
      <c r="PEF935" s="477"/>
      <c r="PEG935" s="477"/>
      <c r="PEH935" s="477"/>
      <c r="PEI935" s="477"/>
      <c r="PEJ935" s="477"/>
      <c r="PEK935" s="477"/>
      <c r="PEL935" s="477"/>
      <c r="PEM935" s="477"/>
      <c r="PEN935" s="477"/>
      <c r="PEO935" s="477"/>
      <c r="PEP935" s="477"/>
      <c r="PEQ935" s="477"/>
      <c r="PER935" s="477"/>
      <c r="PES935" s="477"/>
      <c r="PET935" s="477"/>
      <c r="PEU935" s="477"/>
      <c r="PEV935" s="477"/>
      <c r="PEW935" s="477"/>
      <c r="PEX935" s="477"/>
      <c r="PEY935" s="477"/>
      <c r="PEZ935" s="477"/>
      <c r="PFA935" s="477"/>
      <c r="PFB935" s="477"/>
      <c r="PFC935" s="477"/>
      <c r="PFD935" s="477"/>
      <c r="PFE935" s="477"/>
      <c r="PFF935" s="477"/>
      <c r="PFG935" s="477"/>
      <c r="PFH935" s="477"/>
      <c r="PFI935" s="477"/>
      <c r="PFJ935" s="477"/>
      <c r="PFK935" s="477"/>
      <c r="PFL935" s="477"/>
      <c r="PFM935" s="477"/>
      <c r="PFN935" s="477"/>
      <c r="PFO935" s="477"/>
      <c r="PFP935" s="477"/>
      <c r="PFQ935" s="477"/>
      <c r="PFR935" s="477"/>
      <c r="PFS935" s="477"/>
      <c r="PFT935" s="477"/>
      <c r="PFU935" s="477"/>
      <c r="PFV935" s="477"/>
      <c r="PFW935" s="477"/>
      <c r="PFX935" s="477"/>
      <c r="PFY935" s="477"/>
      <c r="PFZ935" s="477"/>
      <c r="PGA935" s="477"/>
      <c r="PGB935" s="477"/>
      <c r="PGC935" s="477"/>
      <c r="PGD935" s="477"/>
      <c r="PGE935" s="477"/>
      <c r="PGF935" s="477"/>
      <c r="PGG935" s="477"/>
      <c r="PGH935" s="477"/>
      <c r="PGI935" s="477"/>
      <c r="PGJ935" s="477"/>
      <c r="PGK935" s="477"/>
      <c r="PGL935" s="477"/>
      <c r="PGM935" s="477"/>
      <c r="PGN935" s="477"/>
      <c r="PGO935" s="477"/>
      <c r="PGP935" s="477"/>
      <c r="PGQ935" s="477"/>
      <c r="PGR935" s="477"/>
      <c r="PGS935" s="477"/>
      <c r="PGT935" s="477"/>
      <c r="PGU935" s="477"/>
      <c r="PGV935" s="477"/>
      <c r="PGW935" s="477"/>
      <c r="PGX935" s="477"/>
      <c r="PGY935" s="477"/>
      <c r="PGZ935" s="477"/>
      <c r="PHA935" s="477"/>
      <c r="PHB935" s="477"/>
      <c r="PHC935" s="477"/>
      <c r="PHD935" s="477"/>
      <c r="PHE935" s="477"/>
      <c r="PHF935" s="477"/>
      <c r="PHG935" s="477"/>
      <c r="PHH935" s="477"/>
      <c r="PHI935" s="477"/>
      <c r="PHJ935" s="477"/>
      <c r="PHK935" s="477"/>
      <c r="PHL935" s="477"/>
      <c r="PHM935" s="477"/>
      <c r="PHN935" s="477"/>
      <c r="PHO935" s="477"/>
      <c r="PHP935" s="477"/>
      <c r="PHQ935" s="477"/>
      <c r="PHR935" s="477"/>
      <c r="PHS935" s="477"/>
      <c r="PHT935" s="477"/>
      <c r="PHU935" s="477"/>
      <c r="PHV935" s="477"/>
      <c r="PHW935" s="477"/>
      <c r="PHX935" s="477"/>
      <c r="PHY935" s="477"/>
      <c r="PHZ935" s="477"/>
      <c r="PIA935" s="477"/>
      <c r="PIB935" s="477"/>
      <c r="PIC935" s="477"/>
      <c r="PID935" s="477"/>
      <c r="PIE935" s="477"/>
      <c r="PIF935" s="477"/>
      <c r="PIG935" s="477"/>
      <c r="PIH935" s="477"/>
      <c r="PII935" s="477"/>
      <c r="PIJ935" s="477"/>
      <c r="PIK935" s="477"/>
      <c r="PIL935" s="477"/>
      <c r="PIM935" s="477"/>
      <c r="PIN935" s="477"/>
      <c r="PIO935" s="477"/>
      <c r="PIP935" s="477"/>
      <c r="PIQ935" s="477"/>
      <c r="PIR935" s="477"/>
      <c r="PIS935" s="477"/>
      <c r="PIT935" s="477"/>
      <c r="PIU935" s="477"/>
      <c r="PIV935" s="477"/>
      <c r="PIW935" s="477"/>
      <c r="PIX935" s="477"/>
      <c r="PIY935" s="477"/>
      <c r="PIZ935" s="477"/>
      <c r="PJA935" s="477"/>
      <c r="PJB935" s="477"/>
      <c r="PJC935" s="477"/>
      <c r="PJD935" s="477"/>
      <c r="PJE935" s="477"/>
      <c r="PJF935" s="477"/>
      <c r="PJG935" s="477"/>
      <c r="PJH935" s="477"/>
      <c r="PJI935" s="477"/>
      <c r="PJJ935" s="477"/>
      <c r="PJK935" s="477"/>
      <c r="PJL935" s="477"/>
      <c r="PJM935" s="477"/>
      <c r="PJN935" s="477"/>
      <c r="PJO935" s="477"/>
      <c r="PJP935" s="477"/>
      <c r="PJQ935" s="477"/>
      <c r="PJR935" s="477"/>
      <c r="PJS935" s="477"/>
      <c r="PJT935" s="477"/>
      <c r="PJU935" s="477"/>
      <c r="PJV935" s="477"/>
      <c r="PJW935" s="477"/>
      <c r="PJX935" s="477"/>
      <c r="PJY935" s="477"/>
      <c r="PJZ935" s="477"/>
      <c r="PKA935" s="477"/>
      <c r="PKB935" s="477"/>
      <c r="PKC935" s="477"/>
      <c r="PKD935" s="477"/>
      <c r="PKE935" s="477"/>
      <c r="PKF935" s="477"/>
      <c r="PKG935" s="477"/>
      <c r="PKH935" s="477"/>
      <c r="PKI935" s="477"/>
      <c r="PKJ935" s="477"/>
      <c r="PKK935" s="477"/>
      <c r="PKL935" s="477"/>
      <c r="PKM935" s="477"/>
      <c r="PKN935" s="477"/>
      <c r="PKO935" s="477"/>
      <c r="PKP935" s="477"/>
      <c r="PKQ935" s="477"/>
      <c r="PKR935" s="477"/>
      <c r="PKS935" s="477"/>
      <c r="PKT935" s="477"/>
      <c r="PKU935" s="477"/>
      <c r="PKV935" s="477"/>
      <c r="PKW935" s="477"/>
      <c r="PKX935" s="477"/>
      <c r="PKY935" s="477"/>
      <c r="PKZ935" s="477"/>
      <c r="PLA935" s="477"/>
      <c r="PLB935" s="477"/>
      <c r="PLC935" s="477"/>
      <c r="PLD935" s="477"/>
      <c r="PLE935" s="477"/>
      <c r="PLF935" s="477"/>
      <c r="PLG935" s="477"/>
      <c r="PLH935" s="477"/>
      <c r="PLI935" s="477"/>
      <c r="PLJ935" s="477"/>
      <c r="PLK935" s="477"/>
      <c r="PLL935" s="477"/>
      <c r="PLM935" s="477"/>
      <c r="PLN935" s="477"/>
      <c r="PLO935" s="477"/>
      <c r="PLP935" s="477"/>
      <c r="PLQ935" s="477"/>
      <c r="PLR935" s="477"/>
      <c r="PLS935" s="477"/>
      <c r="PLT935" s="477"/>
      <c r="PLU935" s="477"/>
      <c r="PLV935" s="477"/>
      <c r="PLW935" s="477"/>
      <c r="PLX935" s="477"/>
      <c r="PLY935" s="477"/>
      <c r="PLZ935" s="477"/>
      <c r="PMA935" s="477"/>
      <c r="PMB935" s="477"/>
      <c r="PMC935" s="477"/>
      <c r="PMD935" s="477"/>
      <c r="PME935" s="477"/>
      <c r="PMF935" s="477"/>
      <c r="PMG935" s="477"/>
      <c r="PMH935" s="477"/>
      <c r="PMI935" s="477"/>
      <c r="PMJ935" s="477"/>
      <c r="PMK935" s="477"/>
      <c r="PML935" s="477"/>
      <c r="PMM935" s="477"/>
      <c r="PMN935" s="477"/>
      <c r="PMO935" s="477"/>
      <c r="PMP935" s="477"/>
      <c r="PMQ935" s="477"/>
      <c r="PMR935" s="477"/>
      <c r="PMS935" s="477"/>
      <c r="PMT935" s="477"/>
      <c r="PMU935" s="477"/>
      <c r="PMV935" s="477"/>
      <c r="PMW935" s="477"/>
      <c r="PMX935" s="477"/>
      <c r="PMY935" s="477"/>
      <c r="PMZ935" s="477"/>
      <c r="PNA935" s="477"/>
      <c r="PNB935" s="477"/>
      <c r="PNC935" s="477"/>
      <c r="PND935" s="477"/>
      <c r="PNE935" s="477"/>
      <c r="PNF935" s="477"/>
      <c r="PNG935" s="477"/>
      <c r="PNH935" s="477"/>
      <c r="PNI935" s="477"/>
      <c r="PNJ935" s="477"/>
      <c r="PNK935" s="477"/>
      <c r="PNL935" s="477"/>
      <c r="PNM935" s="477"/>
      <c r="PNN935" s="477"/>
      <c r="PNO935" s="477"/>
      <c r="PNP935" s="477"/>
      <c r="PNQ935" s="477"/>
      <c r="PNR935" s="477"/>
      <c r="PNS935" s="477"/>
      <c r="PNT935" s="477"/>
      <c r="PNU935" s="477"/>
      <c r="PNV935" s="477"/>
      <c r="PNW935" s="477"/>
      <c r="PNX935" s="477"/>
      <c r="PNY935" s="477"/>
      <c r="PNZ935" s="477"/>
      <c r="POA935" s="477"/>
      <c r="POB935" s="477"/>
      <c r="POC935" s="477"/>
      <c r="POD935" s="477"/>
      <c r="POE935" s="477"/>
      <c r="POF935" s="477"/>
      <c r="POG935" s="477"/>
      <c r="POH935" s="477"/>
      <c r="POI935" s="477"/>
      <c r="POJ935" s="477"/>
      <c r="POK935" s="477"/>
      <c r="POL935" s="477"/>
      <c r="POM935" s="477"/>
      <c r="PON935" s="477"/>
      <c r="POO935" s="477"/>
      <c r="POP935" s="477"/>
      <c r="POQ935" s="477"/>
      <c r="POR935" s="477"/>
      <c r="POS935" s="477"/>
      <c r="POT935" s="477"/>
      <c r="POU935" s="477"/>
      <c r="POV935" s="477"/>
      <c r="POW935" s="477"/>
      <c r="POX935" s="477"/>
      <c r="POY935" s="477"/>
      <c r="POZ935" s="477"/>
      <c r="PPA935" s="477"/>
      <c r="PPB935" s="477"/>
      <c r="PPC935" s="477"/>
      <c r="PPD935" s="477"/>
      <c r="PPE935" s="477"/>
      <c r="PPF935" s="477"/>
      <c r="PPG935" s="477"/>
      <c r="PPH935" s="477"/>
      <c r="PPI935" s="477"/>
      <c r="PPJ935" s="477"/>
      <c r="PPK935" s="477"/>
      <c r="PPL935" s="477"/>
      <c r="PPM935" s="477"/>
      <c r="PPN935" s="477"/>
      <c r="PPO935" s="477"/>
      <c r="PPP935" s="477"/>
      <c r="PPQ935" s="477"/>
      <c r="PPR935" s="477"/>
      <c r="PPS935" s="477"/>
      <c r="PPT935" s="477"/>
      <c r="PPU935" s="477"/>
      <c r="PPV935" s="477"/>
      <c r="PPW935" s="477"/>
      <c r="PPX935" s="477"/>
      <c r="PPY935" s="477"/>
      <c r="PPZ935" s="477"/>
      <c r="PQA935" s="477"/>
      <c r="PQB935" s="477"/>
      <c r="PQC935" s="477"/>
      <c r="PQD935" s="477"/>
      <c r="PQE935" s="477"/>
      <c r="PQF935" s="477"/>
      <c r="PQG935" s="477"/>
      <c r="PQH935" s="477"/>
      <c r="PQI935" s="477"/>
      <c r="PQJ935" s="477"/>
      <c r="PQK935" s="477"/>
      <c r="PQL935" s="477"/>
      <c r="PQM935" s="477"/>
      <c r="PQN935" s="477"/>
      <c r="PQO935" s="477"/>
      <c r="PQP935" s="477"/>
      <c r="PQQ935" s="477"/>
      <c r="PQR935" s="477"/>
      <c r="PQS935" s="477"/>
      <c r="PQT935" s="477"/>
      <c r="PQU935" s="477"/>
      <c r="PQV935" s="477"/>
      <c r="PQW935" s="477"/>
      <c r="PQX935" s="477"/>
      <c r="PQY935" s="477"/>
      <c r="PQZ935" s="477"/>
      <c r="PRA935" s="477"/>
      <c r="PRB935" s="477"/>
      <c r="PRC935" s="477"/>
      <c r="PRD935" s="477"/>
      <c r="PRE935" s="477"/>
      <c r="PRF935" s="477"/>
      <c r="PRG935" s="477"/>
      <c r="PRH935" s="477"/>
      <c r="PRI935" s="477"/>
      <c r="PRJ935" s="477"/>
      <c r="PRK935" s="477"/>
      <c r="PRL935" s="477"/>
      <c r="PRM935" s="477"/>
      <c r="PRN935" s="477"/>
      <c r="PRO935" s="477"/>
      <c r="PRP935" s="477"/>
      <c r="PRQ935" s="477"/>
      <c r="PRR935" s="477"/>
      <c r="PRS935" s="477"/>
      <c r="PRT935" s="477"/>
      <c r="PRU935" s="477"/>
      <c r="PRV935" s="477"/>
      <c r="PRW935" s="477"/>
      <c r="PRX935" s="477"/>
      <c r="PRY935" s="477"/>
      <c r="PRZ935" s="477"/>
      <c r="PSA935" s="477"/>
      <c r="PSB935" s="477"/>
      <c r="PSC935" s="477"/>
      <c r="PSD935" s="477"/>
      <c r="PSE935" s="477"/>
      <c r="PSF935" s="477"/>
      <c r="PSG935" s="477"/>
      <c r="PSH935" s="477"/>
      <c r="PSI935" s="477"/>
      <c r="PSJ935" s="477"/>
      <c r="PSK935" s="477"/>
      <c r="PSL935" s="477"/>
      <c r="PSM935" s="477"/>
      <c r="PSN935" s="477"/>
      <c r="PSO935" s="477"/>
      <c r="PSP935" s="477"/>
      <c r="PSQ935" s="477"/>
      <c r="PSR935" s="477"/>
      <c r="PSS935" s="477"/>
      <c r="PST935" s="477"/>
      <c r="PSU935" s="477"/>
      <c r="PSV935" s="477"/>
      <c r="PSW935" s="477"/>
      <c r="PSX935" s="477"/>
      <c r="PSY935" s="477"/>
      <c r="PSZ935" s="477"/>
      <c r="PTA935" s="477"/>
      <c r="PTB935" s="477"/>
      <c r="PTC935" s="477"/>
      <c r="PTD935" s="477"/>
      <c r="PTE935" s="477"/>
      <c r="PTF935" s="477"/>
      <c r="PTG935" s="477"/>
      <c r="PTH935" s="477"/>
      <c r="PTI935" s="477"/>
      <c r="PTJ935" s="477"/>
      <c r="PTK935" s="477"/>
      <c r="PTL935" s="477"/>
      <c r="PTM935" s="477"/>
      <c r="PTN935" s="477"/>
      <c r="PTO935" s="477"/>
      <c r="PTP935" s="477"/>
      <c r="PTQ935" s="477"/>
      <c r="PTR935" s="477"/>
      <c r="PTS935" s="477"/>
      <c r="PTT935" s="477"/>
      <c r="PTU935" s="477"/>
      <c r="PTV935" s="477"/>
      <c r="PTW935" s="477"/>
      <c r="PTX935" s="477"/>
      <c r="PTY935" s="477"/>
      <c r="PTZ935" s="477"/>
      <c r="PUA935" s="477"/>
      <c r="PUB935" s="477"/>
      <c r="PUC935" s="477"/>
      <c r="PUD935" s="477"/>
      <c r="PUE935" s="477"/>
      <c r="PUF935" s="477"/>
      <c r="PUG935" s="477"/>
      <c r="PUH935" s="477"/>
      <c r="PUI935" s="477"/>
      <c r="PUJ935" s="477"/>
      <c r="PUK935" s="477"/>
      <c r="PUL935" s="477"/>
      <c r="PUM935" s="477"/>
      <c r="PUN935" s="477"/>
      <c r="PUO935" s="477"/>
      <c r="PUP935" s="477"/>
      <c r="PUQ935" s="477"/>
      <c r="PUR935" s="477"/>
      <c r="PUS935" s="477"/>
      <c r="PUT935" s="477"/>
      <c r="PUU935" s="477"/>
      <c r="PUV935" s="477"/>
      <c r="PUW935" s="477"/>
      <c r="PUX935" s="477"/>
      <c r="PUY935" s="477"/>
      <c r="PUZ935" s="477"/>
      <c r="PVA935" s="477"/>
      <c r="PVB935" s="477"/>
      <c r="PVC935" s="477"/>
      <c r="PVD935" s="477"/>
      <c r="PVE935" s="477"/>
      <c r="PVF935" s="477"/>
      <c r="PVG935" s="477"/>
      <c r="PVH935" s="477"/>
      <c r="PVI935" s="477"/>
      <c r="PVJ935" s="477"/>
      <c r="PVK935" s="477"/>
      <c r="PVL935" s="477"/>
      <c r="PVM935" s="477"/>
      <c r="PVN935" s="477"/>
      <c r="PVO935" s="477"/>
      <c r="PVP935" s="477"/>
      <c r="PVQ935" s="477"/>
      <c r="PVR935" s="477"/>
      <c r="PVS935" s="477"/>
      <c r="PVT935" s="477"/>
      <c r="PVU935" s="477"/>
      <c r="PVV935" s="477"/>
      <c r="PVW935" s="477"/>
      <c r="PVX935" s="477"/>
      <c r="PVY935" s="477"/>
      <c r="PVZ935" s="477"/>
      <c r="PWA935" s="477"/>
      <c r="PWB935" s="477"/>
      <c r="PWC935" s="477"/>
      <c r="PWD935" s="477"/>
      <c r="PWE935" s="477"/>
      <c r="PWF935" s="477"/>
      <c r="PWG935" s="477"/>
      <c r="PWH935" s="477"/>
      <c r="PWI935" s="477"/>
      <c r="PWJ935" s="477"/>
      <c r="PWK935" s="477"/>
      <c r="PWL935" s="477"/>
      <c r="PWM935" s="477"/>
      <c r="PWN935" s="477"/>
      <c r="PWO935" s="477"/>
      <c r="PWP935" s="477"/>
      <c r="PWQ935" s="477"/>
      <c r="PWR935" s="477"/>
      <c r="PWS935" s="477"/>
      <c r="PWT935" s="477"/>
      <c r="PWU935" s="477"/>
      <c r="PWV935" s="477"/>
      <c r="PWW935" s="477"/>
      <c r="PWX935" s="477"/>
      <c r="PWY935" s="477"/>
      <c r="PWZ935" s="477"/>
      <c r="PXA935" s="477"/>
      <c r="PXB935" s="477"/>
      <c r="PXC935" s="477"/>
      <c r="PXD935" s="477"/>
      <c r="PXE935" s="477"/>
      <c r="PXF935" s="477"/>
      <c r="PXG935" s="477"/>
      <c r="PXH935" s="477"/>
      <c r="PXI935" s="477"/>
      <c r="PXJ935" s="477"/>
      <c r="PXK935" s="477"/>
      <c r="PXL935" s="477"/>
      <c r="PXM935" s="477"/>
      <c r="PXN935" s="477"/>
      <c r="PXO935" s="477"/>
      <c r="PXP935" s="477"/>
      <c r="PXQ935" s="477"/>
      <c r="PXR935" s="477"/>
      <c r="PXS935" s="477"/>
      <c r="PXT935" s="477"/>
      <c r="PXU935" s="477"/>
      <c r="PXV935" s="477"/>
      <c r="PXW935" s="477"/>
      <c r="PXX935" s="477"/>
      <c r="PXY935" s="477"/>
      <c r="PXZ935" s="477"/>
      <c r="PYA935" s="477"/>
      <c r="PYB935" s="477"/>
      <c r="PYC935" s="477"/>
      <c r="PYD935" s="477"/>
      <c r="PYE935" s="477"/>
      <c r="PYF935" s="477"/>
      <c r="PYG935" s="477"/>
      <c r="PYH935" s="477"/>
      <c r="PYI935" s="477"/>
      <c r="PYJ935" s="477"/>
      <c r="PYK935" s="477"/>
      <c r="PYL935" s="477"/>
      <c r="PYM935" s="477"/>
      <c r="PYN935" s="477"/>
      <c r="PYO935" s="477"/>
      <c r="PYP935" s="477"/>
      <c r="PYQ935" s="477"/>
      <c r="PYR935" s="477"/>
      <c r="PYS935" s="477"/>
      <c r="PYT935" s="477"/>
      <c r="PYU935" s="477"/>
      <c r="PYV935" s="477"/>
      <c r="PYW935" s="477"/>
      <c r="PYX935" s="477"/>
      <c r="PYY935" s="477"/>
      <c r="PYZ935" s="477"/>
      <c r="PZA935" s="477"/>
      <c r="PZB935" s="477"/>
      <c r="PZC935" s="477"/>
      <c r="PZD935" s="477"/>
      <c r="PZE935" s="477"/>
      <c r="PZF935" s="477"/>
      <c r="PZG935" s="477"/>
      <c r="PZH935" s="477"/>
      <c r="PZI935" s="477"/>
      <c r="PZJ935" s="477"/>
      <c r="PZK935" s="477"/>
      <c r="PZL935" s="477"/>
      <c r="PZM935" s="477"/>
      <c r="PZN935" s="477"/>
      <c r="PZO935" s="477"/>
      <c r="PZP935" s="477"/>
      <c r="PZQ935" s="477"/>
      <c r="PZR935" s="477"/>
      <c r="PZS935" s="477"/>
      <c r="PZT935" s="477"/>
      <c r="PZU935" s="477"/>
      <c r="PZV935" s="477"/>
      <c r="PZW935" s="477"/>
      <c r="PZX935" s="477"/>
      <c r="PZY935" s="477"/>
      <c r="PZZ935" s="477"/>
      <c r="QAA935" s="477"/>
      <c r="QAB935" s="477"/>
      <c r="QAC935" s="477"/>
      <c r="QAD935" s="477"/>
      <c r="QAE935" s="477"/>
      <c r="QAF935" s="477"/>
      <c r="QAG935" s="477"/>
      <c r="QAH935" s="477"/>
      <c r="QAI935" s="477"/>
      <c r="QAJ935" s="477"/>
      <c r="QAK935" s="477"/>
      <c r="QAL935" s="477"/>
      <c r="QAM935" s="477"/>
      <c r="QAN935" s="477"/>
      <c r="QAO935" s="477"/>
      <c r="QAP935" s="477"/>
      <c r="QAQ935" s="477"/>
      <c r="QAR935" s="477"/>
      <c r="QAS935" s="477"/>
      <c r="QAT935" s="477"/>
      <c r="QAU935" s="477"/>
      <c r="QAV935" s="477"/>
      <c r="QAW935" s="477"/>
      <c r="QAX935" s="477"/>
      <c r="QAY935" s="477"/>
      <c r="QAZ935" s="477"/>
      <c r="QBA935" s="477"/>
      <c r="QBB935" s="477"/>
      <c r="QBC935" s="477"/>
      <c r="QBD935" s="477"/>
      <c r="QBE935" s="477"/>
      <c r="QBF935" s="477"/>
      <c r="QBG935" s="477"/>
      <c r="QBH935" s="477"/>
      <c r="QBI935" s="477"/>
      <c r="QBJ935" s="477"/>
      <c r="QBK935" s="477"/>
      <c r="QBL935" s="477"/>
      <c r="QBM935" s="477"/>
      <c r="QBN935" s="477"/>
      <c r="QBO935" s="477"/>
      <c r="QBP935" s="477"/>
      <c r="QBQ935" s="477"/>
      <c r="QBR935" s="477"/>
      <c r="QBS935" s="477"/>
      <c r="QBT935" s="477"/>
      <c r="QBU935" s="477"/>
      <c r="QBV935" s="477"/>
      <c r="QBW935" s="477"/>
      <c r="QBX935" s="477"/>
      <c r="QBY935" s="477"/>
      <c r="QBZ935" s="477"/>
      <c r="QCA935" s="477"/>
      <c r="QCB935" s="477"/>
      <c r="QCC935" s="477"/>
      <c r="QCD935" s="477"/>
      <c r="QCE935" s="477"/>
      <c r="QCF935" s="477"/>
      <c r="QCG935" s="477"/>
      <c r="QCH935" s="477"/>
      <c r="QCI935" s="477"/>
      <c r="QCJ935" s="477"/>
      <c r="QCK935" s="477"/>
      <c r="QCL935" s="477"/>
      <c r="QCM935" s="477"/>
      <c r="QCN935" s="477"/>
      <c r="QCO935" s="477"/>
      <c r="QCP935" s="477"/>
      <c r="QCQ935" s="477"/>
      <c r="QCR935" s="477"/>
      <c r="QCS935" s="477"/>
      <c r="QCT935" s="477"/>
      <c r="QCU935" s="477"/>
      <c r="QCV935" s="477"/>
      <c r="QCW935" s="477"/>
      <c r="QCX935" s="477"/>
      <c r="QCY935" s="477"/>
      <c r="QCZ935" s="477"/>
      <c r="QDA935" s="477"/>
      <c r="QDB935" s="477"/>
      <c r="QDC935" s="477"/>
      <c r="QDD935" s="477"/>
      <c r="QDE935" s="477"/>
      <c r="QDF935" s="477"/>
      <c r="QDG935" s="477"/>
      <c r="QDH935" s="477"/>
      <c r="QDI935" s="477"/>
      <c r="QDJ935" s="477"/>
      <c r="QDK935" s="477"/>
      <c r="QDL935" s="477"/>
      <c r="QDM935" s="477"/>
      <c r="QDN935" s="477"/>
      <c r="QDO935" s="477"/>
      <c r="QDP935" s="477"/>
      <c r="QDQ935" s="477"/>
      <c r="QDR935" s="477"/>
      <c r="QDS935" s="477"/>
      <c r="QDT935" s="477"/>
      <c r="QDU935" s="477"/>
      <c r="QDV935" s="477"/>
      <c r="QDW935" s="477"/>
      <c r="QDX935" s="477"/>
      <c r="QDY935" s="477"/>
      <c r="QDZ935" s="477"/>
      <c r="QEA935" s="477"/>
      <c r="QEB935" s="477"/>
      <c r="QEC935" s="477"/>
      <c r="QED935" s="477"/>
      <c r="QEE935" s="477"/>
      <c r="QEF935" s="477"/>
      <c r="QEG935" s="477"/>
      <c r="QEH935" s="477"/>
      <c r="QEI935" s="477"/>
      <c r="QEJ935" s="477"/>
      <c r="QEK935" s="477"/>
      <c r="QEL935" s="477"/>
      <c r="QEM935" s="477"/>
      <c r="QEN935" s="477"/>
      <c r="QEO935" s="477"/>
      <c r="QEP935" s="477"/>
      <c r="QEQ935" s="477"/>
      <c r="QER935" s="477"/>
      <c r="QES935" s="477"/>
      <c r="QET935" s="477"/>
      <c r="QEU935" s="477"/>
      <c r="QEV935" s="477"/>
      <c r="QEW935" s="477"/>
      <c r="QEX935" s="477"/>
      <c r="QEY935" s="477"/>
      <c r="QEZ935" s="477"/>
      <c r="QFA935" s="477"/>
      <c r="QFB935" s="477"/>
      <c r="QFC935" s="477"/>
      <c r="QFD935" s="477"/>
      <c r="QFE935" s="477"/>
      <c r="QFF935" s="477"/>
      <c r="QFG935" s="477"/>
      <c r="QFH935" s="477"/>
      <c r="QFI935" s="477"/>
      <c r="QFJ935" s="477"/>
      <c r="QFK935" s="477"/>
      <c r="QFL935" s="477"/>
      <c r="QFM935" s="477"/>
      <c r="QFN935" s="477"/>
      <c r="QFO935" s="477"/>
      <c r="QFP935" s="477"/>
      <c r="QFQ935" s="477"/>
      <c r="QFR935" s="477"/>
      <c r="QFS935" s="477"/>
      <c r="QFT935" s="477"/>
      <c r="QFU935" s="477"/>
      <c r="QFV935" s="477"/>
      <c r="QFW935" s="477"/>
      <c r="QFX935" s="477"/>
      <c r="QFY935" s="477"/>
      <c r="QFZ935" s="477"/>
      <c r="QGA935" s="477"/>
      <c r="QGB935" s="477"/>
      <c r="QGC935" s="477"/>
      <c r="QGD935" s="477"/>
      <c r="QGE935" s="477"/>
      <c r="QGF935" s="477"/>
      <c r="QGG935" s="477"/>
      <c r="QGH935" s="477"/>
      <c r="QGI935" s="477"/>
      <c r="QGJ935" s="477"/>
      <c r="QGK935" s="477"/>
      <c r="QGL935" s="477"/>
      <c r="QGM935" s="477"/>
      <c r="QGN935" s="477"/>
      <c r="QGO935" s="477"/>
      <c r="QGP935" s="477"/>
      <c r="QGQ935" s="477"/>
      <c r="QGR935" s="477"/>
      <c r="QGS935" s="477"/>
      <c r="QGT935" s="477"/>
      <c r="QGU935" s="477"/>
      <c r="QGV935" s="477"/>
      <c r="QGW935" s="477"/>
      <c r="QGX935" s="477"/>
      <c r="QGY935" s="477"/>
      <c r="QGZ935" s="477"/>
      <c r="QHA935" s="477"/>
      <c r="QHB935" s="477"/>
      <c r="QHC935" s="477"/>
      <c r="QHD935" s="477"/>
      <c r="QHE935" s="477"/>
      <c r="QHF935" s="477"/>
      <c r="QHG935" s="477"/>
      <c r="QHH935" s="477"/>
      <c r="QHI935" s="477"/>
      <c r="QHJ935" s="477"/>
      <c r="QHK935" s="477"/>
      <c r="QHL935" s="477"/>
      <c r="QHM935" s="477"/>
      <c r="QHN935" s="477"/>
      <c r="QHO935" s="477"/>
      <c r="QHP935" s="477"/>
      <c r="QHQ935" s="477"/>
      <c r="QHR935" s="477"/>
      <c r="QHS935" s="477"/>
      <c r="QHT935" s="477"/>
      <c r="QHU935" s="477"/>
      <c r="QHV935" s="477"/>
      <c r="QHW935" s="477"/>
      <c r="QHX935" s="477"/>
      <c r="QHY935" s="477"/>
      <c r="QHZ935" s="477"/>
      <c r="QIA935" s="477"/>
      <c r="QIB935" s="477"/>
      <c r="QIC935" s="477"/>
      <c r="QID935" s="477"/>
      <c r="QIE935" s="477"/>
      <c r="QIF935" s="477"/>
      <c r="QIG935" s="477"/>
      <c r="QIH935" s="477"/>
      <c r="QII935" s="477"/>
      <c r="QIJ935" s="477"/>
      <c r="QIK935" s="477"/>
      <c r="QIL935" s="477"/>
      <c r="QIM935" s="477"/>
      <c r="QIN935" s="477"/>
      <c r="QIO935" s="477"/>
      <c r="QIP935" s="477"/>
      <c r="QIQ935" s="477"/>
      <c r="QIR935" s="477"/>
      <c r="QIS935" s="477"/>
      <c r="QIT935" s="477"/>
      <c r="QIU935" s="477"/>
      <c r="QIV935" s="477"/>
      <c r="QIW935" s="477"/>
      <c r="QIX935" s="477"/>
      <c r="QIY935" s="477"/>
      <c r="QIZ935" s="477"/>
      <c r="QJA935" s="477"/>
      <c r="QJB935" s="477"/>
      <c r="QJC935" s="477"/>
      <c r="QJD935" s="477"/>
      <c r="QJE935" s="477"/>
      <c r="QJF935" s="477"/>
      <c r="QJG935" s="477"/>
      <c r="QJH935" s="477"/>
      <c r="QJI935" s="477"/>
      <c r="QJJ935" s="477"/>
      <c r="QJK935" s="477"/>
      <c r="QJL935" s="477"/>
      <c r="QJM935" s="477"/>
      <c r="QJN935" s="477"/>
      <c r="QJO935" s="477"/>
      <c r="QJP935" s="477"/>
      <c r="QJQ935" s="477"/>
      <c r="QJR935" s="477"/>
      <c r="QJS935" s="477"/>
      <c r="QJT935" s="477"/>
      <c r="QJU935" s="477"/>
      <c r="QJV935" s="477"/>
      <c r="QJW935" s="477"/>
      <c r="QJX935" s="477"/>
      <c r="QJY935" s="477"/>
      <c r="QJZ935" s="477"/>
      <c r="QKA935" s="477"/>
      <c r="QKB935" s="477"/>
      <c r="QKC935" s="477"/>
      <c r="QKD935" s="477"/>
      <c r="QKE935" s="477"/>
      <c r="QKF935" s="477"/>
      <c r="QKG935" s="477"/>
      <c r="QKH935" s="477"/>
      <c r="QKI935" s="477"/>
      <c r="QKJ935" s="477"/>
      <c r="QKK935" s="477"/>
      <c r="QKL935" s="477"/>
      <c r="QKM935" s="477"/>
      <c r="QKN935" s="477"/>
      <c r="QKO935" s="477"/>
      <c r="QKP935" s="477"/>
      <c r="QKQ935" s="477"/>
      <c r="QKR935" s="477"/>
      <c r="QKS935" s="477"/>
      <c r="QKT935" s="477"/>
      <c r="QKU935" s="477"/>
      <c r="QKV935" s="477"/>
      <c r="QKW935" s="477"/>
      <c r="QKX935" s="477"/>
      <c r="QKY935" s="477"/>
      <c r="QKZ935" s="477"/>
      <c r="QLA935" s="477"/>
      <c r="QLB935" s="477"/>
      <c r="QLC935" s="477"/>
      <c r="QLD935" s="477"/>
      <c r="QLE935" s="477"/>
      <c r="QLF935" s="477"/>
      <c r="QLG935" s="477"/>
      <c r="QLH935" s="477"/>
      <c r="QLI935" s="477"/>
      <c r="QLJ935" s="477"/>
      <c r="QLK935" s="477"/>
      <c r="QLL935" s="477"/>
      <c r="QLM935" s="477"/>
      <c r="QLN935" s="477"/>
      <c r="QLO935" s="477"/>
      <c r="QLP935" s="477"/>
      <c r="QLQ935" s="477"/>
      <c r="QLR935" s="477"/>
      <c r="QLS935" s="477"/>
      <c r="QLT935" s="477"/>
      <c r="QLU935" s="477"/>
      <c r="QLV935" s="477"/>
      <c r="QLW935" s="477"/>
      <c r="QLX935" s="477"/>
      <c r="QLY935" s="477"/>
      <c r="QLZ935" s="477"/>
      <c r="QMA935" s="477"/>
      <c r="QMB935" s="477"/>
      <c r="QMC935" s="477"/>
      <c r="QMD935" s="477"/>
      <c r="QME935" s="477"/>
      <c r="QMF935" s="477"/>
      <c r="QMG935" s="477"/>
      <c r="QMH935" s="477"/>
      <c r="QMI935" s="477"/>
      <c r="QMJ935" s="477"/>
      <c r="QMK935" s="477"/>
      <c r="QML935" s="477"/>
      <c r="QMM935" s="477"/>
      <c r="QMN935" s="477"/>
      <c r="QMO935" s="477"/>
      <c r="QMP935" s="477"/>
      <c r="QMQ935" s="477"/>
      <c r="QMR935" s="477"/>
      <c r="QMS935" s="477"/>
      <c r="QMT935" s="477"/>
      <c r="QMU935" s="477"/>
      <c r="QMV935" s="477"/>
      <c r="QMW935" s="477"/>
      <c r="QMX935" s="477"/>
      <c r="QMY935" s="477"/>
      <c r="QMZ935" s="477"/>
      <c r="QNA935" s="477"/>
      <c r="QNB935" s="477"/>
      <c r="QNC935" s="477"/>
      <c r="QND935" s="477"/>
      <c r="QNE935" s="477"/>
      <c r="QNF935" s="477"/>
      <c r="QNG935" s="477"/>
      <c r="QNH935" s="477"/>
      <c r="QNI935" s="477"/>
      <c r="QNJ935" s="477"/>
      <c r="QNK935" s="477"/>
      <c r="QNL935" s="477"/>
      <c r="QNM935" s="477"/>
      <c r="QNN935" s="477"/>
      <c r="QNO935" s="477"/>
      <c r="QNP935" s="477"/>
      <c r="QNQ935" s="477"/>
      <c r="QNR935" s="477"/>
      <c r="QNS935" s="477"/>
      <c r="QNT935" s="477"/>
      <c r="QNU935" s="477"/>
      <c r="QNV935" s="477"/>
      <c r="QNW935" s="477"/>
      <c r="QNX935" s="477"/>
      <c r="QNY935" s="477"/>
      <c r="QNZ935" s="477"/>
      <c r="QOA935" s="477"/>
      <c r="QOB935" s="477"/>
      <c r="QOC935" s="477"/>
      <c r="QOD935" s="477"/>
      <c r="QOE935" s="477"/>
      <c r="QOF935" s="477"/>
      <c r="QOG935" s="477"/>
      <c r="QOH935" s="477"/>
      <c r="QOI935" s="477"/>
      <c r="QOJ935" s="477"/>
      <c r="QOK935" s="477"/>
      <c r="QOL935" s="477"/>
      <c r="QOM935" s="477"/>
      <c r="QON935" s="477"/>
      <c r="QOO935" s="477"/>
      <c r="QOP935" s="477"/>
      <c r="QOQ935" s="477"/>
      <c r="QOR935" s="477"/>
      <c r="QOS935" s="477"/>
      <c r="QOT935" s="477"/>
      <c r="QOU935" s="477"/>
      <c r="QOV935" s="477"/>
      <c r="QOW935" s="477"/>
      <c r="QOX935" s="477"/>
      <c r="QOY935" s="477"/>
      <c r="QOZ935" s="477"/>
      <c r="QPA935" s="477"/>
      <c r="QPB935" s="477"/>
      <c r="QPC935" s="477"/>
      <c r="QPD935" s="477"/>
      <c r="QPE935" s="477"/>
      <c r="QPF935" s="477"/>
      <c r="QPG935" s="477"/>
      <c r="QPH935" s="477"/>
      <c r="QPI935" s="477"/>
      <c r="QPJ935" s="477"/>
      <c r="QPK935" s="477"/>
      <c r="QPL935" s="477"/>
      <c r="QPM935" s="477"/>
      <c r="QPN935" s="477"/>
      <c r="QPO935" s="477"/>
      <c r="QPP935" s="477"/>
      <c r="QPQ935" s="477"/>
      <c r="QPR935" s="477"/>
      <c r="QPS935" s="477"/>
      <c r="QPT935" s="477"/>
      <c r="QPU935" s="477"/>
      <c r="QPV935" s="477"/>
      <c r="QPW935" s="477"/>
      <c r="QPX935" s="477"/>
      <c r="QPY935" s="477"/>
      <c r="QPZ935" s="477"/>
      <c r="QQA935" s="477"/>
      <c r="QQB935" s="477"/>
      <c r="QQC935" s="477"/>
      <c r="QQD935" s="477"/>
      <c r="QQE935" s="477"/>
      <c r="QQF935" s="477"/>
      <c r="QQG935" s="477"/>
      <c r="QQH935" s="477"/>
      <c r="QQI935" s="477"/>
      <c r="QQJ935" s="477"/>
      <c r="QQK935" s="477"/>
      <c r="QQL935" s="477"/>
      <c r="QQM935" s="477"/>
      <c r="QQN935" s="477"/>
      <c r="QQO935" s="477"/>
      <c r="QQP935" s="477"/>
      <c r="QQQ935" s="477"/>
      <c r="QQR935" s="477"/>
      <c r="QQS935" s="477"/>
      <c r="QQT935" s="477"/>
      <c r="QQU935" s="477"/>
      <c r="QQV935" s="477"/>
      <c r="QQW935" s="477"/>
      <c r="QQX935" s="477"/>
      <c r="QQY935" s="477"/>
      <c r="QQZ935" s="477"/>
      <c r="QRA935" s="477"/>
      <c r="QRB935" s="477"/>
      <c r="QRC935" s="477"/>
      <c r="QRD935" s="477"/>
      <c r="QRE935" s="477"/>
      <c r="QRF935" s="477"/>
      <c r="QRG935" s="477"/>
      <c r="QRH935" s="477"/>
      <c r="QRI935" s="477"/>
      <c r="QRJ935" s="477"/>
      <c r="QRK935" s="477"/>
      <c r="QRL935" s="477"/>
      <c r="QRM935" s="477"/>
      <c r="QRN935" s="477"/>
      <c r="QRO935" s="477"/>
      <c r="QRP935" s="477"/>
      <c r="QRQ935" s="477"/>
      <c r="QRR935" s="477"/>
      <c r="QRS935" s="477"/>
      <c r="QRT935" s="477"/>
      <c r="QRU935" s="477"/>
      <c r="QRV935" s="477"/>
      <c r="QRW935" s="477"/>
      <c r="QRX935" s="477"/>
      <c r="QRY935" s="477"/>
      <c r="QRZ935" s="477"/>
      <c r="QSA935" s="477"/>
      <c r="QSB935" s="477"/>
      <c r="QSC935" s="477"/>
      <c r="QSD935" s="477"/>
      <c r="QSE935" s="477"/>
      <c r="QSF935" s="477"/>
      <c r="QSG935" s="477"/>
      <c r="QSH935" s="477"/>
      <c r="QSI935" s="477"/>
      <c r="QSJ935" s="477"/>
      <c r="QSK935" s="477"/>
      <c r="QSL935" s="477"/>
      <c r="QSM935" s="477"/>
      <c r="QSN935" s="477"/>
      <c r="QSO935" s="477"/>
      <c r="QSP935" s="477"/>
      <c r="QSQ935" s="477"/>
      <c r="QSR935" s="477"/>
      <c r="QSS935" s="477"/>
      <c r="QST935" s="477"/>
      <c r="QSU935" s="477"/>
      <c r="QSV935" s="477"/>
      <c r="QSW935" s="477"/>
      <c r="QSX935" s="477"/>
      <c r="QSY935" s="477"/>
      <c r="QSZ935" s="477"/>
      <c r="QTA935" s="477"/>
      <c r="QTB935" s="477"/>
      <c r="QTC935" s="477"/>
      <c r="QTD935" s="477"/>
      <c r="QTE935" s="477"/>
      <c r="QTF935" s="477"/>
      <c r="QTG935" s="477"/>
      <c r="QTH935" s="477"/>
      <c r="QTI935" s="477"/>
      <c r="QTJ935" s="477"/>
      <c r="QTK935" s="477"/>
      <c r="QTL935" s="477"/>
      <c r="QTM935" s="477"/>
      <c r="QTN935" s="477"/>
      <c r="QTO935" s="477"/>
      <c r="QTP935" s="477"/>
      <c r="QTQ935" s="477"/>
      <c r="QTR935" s="477"/>
      <c r="QTS935" s="477"/>
      <c r="QTT935" s="477"/>
      <c r="QTU935" s="477"/>
      <c r="QTV935" s="477"/>
      <c r="QTW935" s="477"/>
      <c r="QTX935" s="477"/>
      <c r="QTY935" s="477"/>
      <c r="QTZ935" s="477"/>
      <c r="QUA935" s="477"/>
      <c r="QUB935" s="477"/>
      <c r="QUC935" s="477"/>
      <c r="QUD935" s="477"/>
      <c r="QUE935" s="477"/>
      <c r="QUF935" s="477"/>
      <c r="QUG935" s="477"/>
      <c r="QUH935" s="477"/>
      <c r="QUI935" s="477"/>
      <c r="QUJ935" s="477"/>
      <c r="QUK935" s="477"/>
      <c r="QUL935" s="477"/>
      <c r="QUM935" s="477"/>
      <c r="QUN935" s="477"/>
      <c r="QUO935" s="477"/>
      <c r="QUP935" s="477"/>
      <c r="QUQ935" s="477"/>
      <c r="QUR935" s="477"/>
      <c r="QUS935" s="477"/>
      <c r="QUT935" s="477"/>
      <c r="QUU935" s="477"/>
      <c r="QUV935" s="477"/>
      <c r="QUW935" s="477"/>
      <c r="QUX935" s="477"/>
      <c r="QUY935" s="477"/>
      <c r="QUZ935" s="477"/>
      <c r="QVA935" s="477"/>
      <c r="QVB935" s="477"/>
      <c r="QVC935" s="477"/>
      <c r="QVD935" s="477"/>
      <c r="QVE935" s="477"/>
      <c r="QVF935" s="477"/>
      <c r="QVG935" s="477"/>
      <c r="QVH935" s="477"/>
      <c r="QVI935" s="477"/>
      <c r="QVJ935" s="477"/>
      <c r="QVK935" s="477"/>
      <c r="QVL935" s="477"/>
      <c r="QVM935" s="477"/>
      <c r="QVN935" s="477"/>
      <c r="QVO935" s="477"/>
      <c r="QVP935" s="477"/>
      <c r="QVQ935" s="477"/>
      <c r="QVR935" s="477"/>
      <c r="QVS935" s="477"/>
      <c r="QVT935" s="477"/>
      <c r="QVU935" s="477"/>
      <c r="QVV935" s="477"/>
      <c r="QVW935" s="477"/>
      <c r="QVX935" s="477"/>
      <c r="QVY935" s="477"/>
      <c r="QVZ935" s="477"/>
      <c r="QWA935" s="477"/>
      <c r="QWB935" s="477"/>
      <c r="QWC935" s="477"/>
      <c r="QWD935" s="477"/>
      <c r="QWE935" s="477"/>
      <c r="QWF935" s="477"/>
      <c r="QWG935" s="477"/>
      <c r="QWH935" s="477"/>
      <c r="QWI935" s="477"/>
      <c r="QWJ935" s="477"/>
      <c r="QWK935" s="477"/>
      <c r="QWL935" s="477"/>
      <c r="QWM935" s="477"/>
      <c r="QWN935" s="477"/>
      <c r="QWO935" s="477"/>
      <c r="QWP935" s="477"/>
      <c r="QWQ935" s="477"/>
      <c r="QWR935" s="477"/>
      <c r="QWS935" s="477"/>
      <c r="QWT935" s="477"/>
      <c r="QWU935" s="477"/>
      <c r="QWV935" s="477"/>
      <c r="QWW935" s="477"/>
      <c r="QWX935" s="477"/>
      <c r="QWY935" s="477"/>
      <c r="QWZ935" s="477"/>
      <c r="QXA935" s="477"/>
      <c r="QXB935" s="477"/>
      <c r="QXC935" s="477"/>
      <c r="QXD935" s="477"/>
      <c r="QXE935" s="477"/>
      <c r="QXF935" s="477"/>
      <c r="QXG935" s="477"/>
      <c r="QXH935" s="477"/>
      <c r="QXI935" s="477"/>
      <c r="QXJ935" s="477"/>
      <c r="QXK935" s="477"/>
      <c r="QXL935" s="477"/>
      <c r="QXM935" s="477"/>
      <c r="QXN935" s="477"/>
      <c r="QXO935" s="477"/>
      <c r="QXP935" s="477"/>
      <c r="QXQ935" s="477"/>
      <c r="QXR935" s="477"/>
      <c r="QXS935" s="477"/>
      <c r="QXT935" s="477"/>
      <c r="QXU935" s="477"/>
      <c r="QXV935" s="477"/>
      <c r="QXW935" s="477"/>
      <c r="QXX935" s="477"/>
      <c r="QXY935" s="477"/>
      <c r="QXZ935" s="477"/>
      <c r="QYA935" s="477"/>
      <c r="QYB935" s="477"/>
      <c r="QYC935" s="477"/>
      <c r="QYD935" s="477"/>
      <c r="QYE935" s="477"/>
      <c r="QYF935" s="477"/>
      <c r="QYG935" s="477"/>
      <c r="QYH935" s="477"/>
      <c r="QYI935" s="477"/>
      <c r="QYJ935" s="477"/>
      <c r="QYK935" s="477"/>
      <c r="QYL935" s="477"/>
      <c r="QYM935" s="477"/>
      <c r="QYN935" s="477"/>
      <c r="QYO935" s="477"/>
      <c r="QYP935" s="477"/>
      <c r="QYQ935" s="477"/>
      <c r="QYR935" s="477"/>
      <c r="QYS935" s="477"/>
      <c r="QYT935" s="477"/>
      <c r="QYU935" s="477"/>
      <c r="QYV935" s="477"/>
      <c r="QYW935" s="477"/>
      <c r="QYX935" s="477"/>
      <c r="QYY935" s="477"/>
      <c r="QYZ935" s="477"/>
      <c r="QZA935" s="477"/>
      <c r="QZB935" s="477"/>
      <c r="QZC935" s="477"/>
      <c r="QZD935" s="477"/>
      <c r="QZE935" s="477"/>
      <c r="QZF935" s="477"/>
      <c r="QZG935" s="477"/>
      <c r="QZH935" s="477"/>
      <c r="QZI935" s="477"/>
      <c r="QZJ935" s="477"/>
      <c r="QZK935" s="477"/>
      <c r="QZL935" s="477"/>
      <c r="QZM935" s="477"/>
      <c r="QZN935" s="477"/>
      <c r="QZO935" s="477"/>
      <c r="QZP935" s="477"/>
      <c r="QZQ935" s="477"/>
      <c r="QZR935" s="477"/>
      <c r="QZS935" s="477"/>
      <c r="QZT935" s="477"/>
      <c r="QZU935" s="477"/>
      <c r="QZV935" s="477"/>
      <c r="QZW935" s="477"/>
      <c r="QZX935" s="477"/>
      <c r="QZY935" s="477"/>
      <c r="QZZ935" s="477"/>
      <c r="RAA935" s="477"/>
      <c r="RAB935" s="477"/>
      <c r="RAC935" s="477"/>
      <c r="RAD935" s="477"/>
      <c r="RAE935" s="477"/>
      <c r="RAF935" s="477"/>
      <c r="RAG935" s="477"/>
      <c r="RAH935" s="477"/>
      <c r="RAI935" s="477"/>
      <c r="RAJ935" s="477"/>
      <c r="RAK935" s="477"/>
      <c r="RAL935" s="477"/>
      <c r="RAM935" s="477"/>
      <c r="RAN935" s="477"/>
      <c r="RAO935" s="477"/>
      <c r="RAP935" s="477"/>
      <c r="RAQ935" s="477"/>
      <c r="RAR935" s="477"/>
      <c r="RAS935" s="477"/>
      <c r="RAT935" s="477"/>
      <c r="RAU935" s="477"/>
      <c r="RAV935" s="477"/>
      <c r="RAW935" s="477"/>
      <c r="RAX935" s="477"/>
      <c r="RAY935" s="477"/>
      <c r="RAZ935" s="477"/>
      <c r="RBA935" s="477"/>
      <c r="RBB935" s="477"/>
      <c r="RBC935" s="477"/>
      <c r="RBD935" s="477"/>
      <c r="RBE935" s="477"/>
      <c r="RBF935" s="477"/>
      <c r="RBG935" s="477"/>
      <c r="RBH935" s="477"/>
      <c r="RBI935" s="477"/>
      <c r="RBJ935" s="477"/>
      <c r="RBK935" s="477"/>
      <c r="RBL935" s="477"/>
      <c r="RBM935" s="477"/>
      <c r="RBN935" s="477"/>
      <c r="RBO935" s="477"/>
      <c r="RBP935" s="477"/>
      <c r="RBQ935" s="477"/>
      <c r="RBR935" s="477"/>
      <c r="RBS935" s="477"/>
      <c r="RBT935" s="477"/>
      <c r="RBU935" s="477"/>
      <c r="RBV935" s="477"/>
      <c r="RBW935" s="477"/>
      <c r="RBX935" s="477"/>
      <c r="RBY935" s="477"/>
      <c r="RBZ935" s="477"/>
      <c r="RCA935" s="477"/>
      <c r="RCB935" s="477"/>
      <c r="RCC935" s="477"/>
      <c r="RCD935" s="477"/>
      <c r="RCE935" s="477"/>
      <c r="RCF935" s="477"/>
      <c r="RCG935" s="477"/>
      <c r="RCH935" s="477"/>
      <c r="RCI935" s="477"/>
      <c r="RCJ935" s="477"/>
      <c r="RCK935" s="477"/>
      <c r="RCL935" s="477"/>
      <c r="RCM935" s="477"/>
      <c r="RCN935" s="477"/>
      <c r="RCO935" s="477"/>
      <c r="RCP935" s="477"/>
      <c r="RCQ935" s="477"/>
      <c r="RCR935" s="477"/>
      <c r="RCS935" s="477"/>
      <c r="RCT935" s="477"/>
      <c r="RCU935" s="477"/>
      <c r="RCV935" s="477"/>
      <c r="RCW935" s="477"/>
      <c r="RCX935" s="477"/>
      <c r="RCY935" s="477"/>
      <c r="RCZ935" s="477"/>
      <c r="RDA935" s="477"/>
      <c r="RDB935" s="477"/>
      <c r="RDC935" s="477"/>
      <c r="RDD935" s="477"/>
      <c r="RDE935" s="477"/>
      <c r="RDF935" s="477"/>
      <c r="RDG935" s="477"/>
      <c r="RDH935" s="477"/>
      <c r="RDI935" s="477"/>
      <c r="RDJ935" s="477"/>
      <c r="RDK935" s="477"/>
      <c r="RDL935" s="477"/>
      <c r="RDM935" s="477"/>
      <c r="RDN935" s="477"/>
      <c r="RDO935" s="477"/>
      <c r="RDP935" s="477"/>
      <c r="RDQ935" s="477"/>
      <c r="RDR935" s="477"/>
      <c r="RDS935" s="477"/>
      <c r="RDT935" s="477"/>
      <c r="RDU935" s="477"/>
      <c r="RDV935" s="477"/>
      <c r="RDW935" s="477"/>
      <c r="RDX935" s="477"/>
      <c r="RDY935" s="477"/>
      <c r="RDZ935" s="477"/>
      <c r="REA935" s="477"/>
      <c r="REB935" s="477"/>
      <c r="REC935" s="477"/>
      <c r="RED935" s="477"/>
      <c r="REE935" s="477"/>
      <c r="REF935" s="477"/>
      <c r="REG935" s="477"/>
      <c r="REH935" s="477"/>
      <c r="REI935" s="477"/>
      <c r="REJ935" s="477"/>
      <c r="REK935" s="477"/>
      <c r="REL935" s="477"/>
      <c r="REM935" s="477"/>
      <c r="REN935" s="477"/>
      <c r="REO935" s="477"/>
      <c r="REP935" s="477"/>
      <c r="REQ935" s="477"/>
      <c r="RER935" s="477"/>
      <c r="RES935" s="477"/>
      <c r="RET935" s="477"/>
      <c r="REU935" s="477"/>
      <c r="REV935" s="477"/>
      <c r="REW935" s="477"/>
      <c r="REX935" s="477"/>
      <c r="REY935" s="477"/>
      <c r="REZ935" s="477"/>
      <c r="RFA935" s="477"/>
      <c r="RFB935" s="477"/>
      <c r="RFC935" s="477"/>
      <c r="RFD935" s="477"/>
      <c r="RFE935" s="477"/>
      <c r="RFF935" s="477"/>
      <c r="RFG935" s="477"/>
      <c r="RFH935" s="477"/>
      <c r="RFI935" s="477"/>
      <c r="RFJ935" s="477"/>
      <c r="RFK935" s="477"/>
      <c r="RFL935" s="477"/>
      <c r="RFM935" s="477"/>
      <c r="RFN935" s="477"/>
      <c r="RFO935" s="477"/>
      <c r="RFP935" s="477"/>
      <c r="RFQ935" s="477"/>
      <c r="RFR935" s="477"/>
      <c r="RFS935" s="477"/>
      <c r="RFT935" s="477"/>
      <c r="RFU935" s="477"/>
      <c r="RFV935" s="477"/>
      <c r="RFW935" s="477"/>
      <c r="RFX935" s="477"/>
      <c r="RFY935" s="477"/>
      <c r="RFZ935" s="477"/>
      <c r="RGA935" s="477"/>
      <c r="RGB935" s="477"/>
      <c r="RGC935" s="477"/>
      <c r="RGD935" s="477"/>
      <c r="RGE935" s="477"/>
      <c r="RGF935" s="477"/>
      <c r="RGG935" s="477"/>
      <c r="RGH935" s="477"/>
      <c r="RGI935" s="477"/>
      <c r="RGJ935" s="477"/>
      <c r="RGK935" s="477"/>
      <c r="RGL935" s="477"/>
      <c r="RGM935" s="477"/>
      <c r="RGN935" s="477"/>
      <c r="RGO935" s="477"/>
      <c r="RGP935" s="477"/>
      <c r="RGQ935" s="477"/>
      <c r="RGR935" s="477"/>
      <c r="RGS935" s="477"/>
      <c r="RGT935" s="477"/>
      <c r="RGU935" s="477"/>
      <c r="RGV935" s="477"/>
      <c r="RGW935" s="477"/>
      <c r="RGX935" s="477"/>
      <c r="RGY935" s="477"/>
      <c r="RGZ935" s="477"/>
      <c r="RHA935" s="477"/>
      <c r="RHB935" s="477"/>
      <c r="RHC935" s="477"/>
      <c r="RHD935" s="477"/>
      <c r="RHE935" s="477"/>
      <c r="RHF935" s="477"/>
      <c r="RHG935" s="477"/>
      <c r="RHH935" s="477"/>
      <c r="RHI935" s="477"/>
      <c r="RHJ935" s="477"/>
      <c r="RHK935" s="477"/>
      <c r="RHL935" s="477"/>
      <c r="RHM935" s="477"/>
      <c r="RHN935" s="477"/>
      <c r="RHO935" s="477"/>
      <c r="RHP935" s="477"/>
      <c r="RHQ935" s="477"/>
      <c r="RHR935" s="477"/>
      <c r="RHS935" s="477"/>
      <c r="RHT935" s="477"/>
      <c r="RHU935" s="477"/>
      <c r="RHV935" s="477"/>
      <c r="RHW935" s="477"/>
      <c r="RHX935" s="477"/>
      <c r="RHY935" s="477"/>
      <c r="RHZ935" s="477"/>
      <c r="RIA935" s="477"/>
      <c r="RIB935" s="477"/>
      <c r="RIC935" s="477"/>
      <c r="RID935" s="477"/>
      <c r="RIE935" s="477"/>
      <c r="RIF935" s="477"/>
      <c r="RIG935" s="477"/>
      <c r="RIH935" s="477"/>
      <c r="RII935" s="477"/>
      <c r="RIJ935" s="477"/>
      <c r="RIK935" s="477"/>
      <c r="RIL935" s="477"/>
      <c r="RIM935" s="477"/>
      <c r="RIN935" s="477"/>
      <c r="RIO935" s="477"/>
      <c r="RIP935" s="477"/>
      <c r="RIQ935" s="477"/>
      <c r="RIR935" s="477"/>
      <c r="RIS935" s="477"/>
      <c r="RIT935" s="477"/>
      <c r="RIU935" s="477"/>
      <c r="RIV935" s="477"/>
      <c r="RIW935" s="477"/>
      <c r="RIX935" s="477"/>
      <c r="RIY935" s="477"/>
      <c r="RIZ935" s="477"/>
      <c r="RJA935" s="477"/>
      <c r="RJB935" s="477"/>
      <c r="RJC935" s="477"/>
      <c r="RJD935" s="477"/>
      <c r="RJE935" s="477"/>
      <c r="RJF935" s="477"/>
      <c r="RJG935" s="477"/>
      <c r="RJH935" s="477"/>
      <c r="RJI935" s="477"/>
      <c r="RJJ935" s="477"/>
      <c r="RJK935" s="477"/>
      <c r="RJL935" s="477"/>
      <c r="RJM935" s="477"/>
      <c r="RJN935" s="477"/>
      <c r="RJO935" s="477"/>
      <c r="RJP935" s="477"/>
      <c r="RJQ935" s="477"/>
      <c r="RJR935" s="477"/>
      <c r="RJS935" s="477"/>
      <c r="RJT935" s="477"/>
      <c r="RJU935" s="477"/>
      <c r="RJV935" s="477"/>
      <c r="RJW935" s="477"/>
      <c r="RJX935" s="477"/>
      <c r="RJY935" s="477"/>
      <c r="RJZ935" s="477"/>
      <c r="RKA935" s="477"/>
      <c r="RKB935" s="477"/>
      <c r="RKC935" s="477"/>
      <c r="RKD935" s="477"/>
      <c r="RKE935" s="477"/>
      <c r="RKF935" s="477"/>
      <c r="RKG935" s="477"/>
      <c r="RKH935" s="477"/>
      <c r="RKI935" s="477"/>
      <c r="RKJ935" s="477"/>
      <c r="RKK935" s="477"/>
      <c r="RKL935" s="477"/>
      <c r="RKM935" s="477"/>
      <c r="RKN935" s="477"/>
      <c r="RKO935" s="477"/>
      <c r="RKP935" s="477"/>
      <c r="RKQ935" s="477"/>
      <c r="RKR935" s="477"/>
      <c r="RKS935" s="477"/>
      <c r="RKT935" s="477"/>
      <c r="RKU935" s="477"/>
      <c r="RKV935" s="477"/>
      <c r="RKW935" s="477"/>
      <c r="RKX935" s="477"/>
      <c r="RKY935" s="477"/>
      <c r="RKZ935" s="477"/>
      <c r="RLA935" s="477"/>
      <c r="RLB935" s="477"/>
      <c r="RLC935" s="477"/>
      <c r="RLD935" s="477"/>
      <c r="RLE935" s="477"/>
      <c r="RLF935" s="477"/>
      <c r="RLG935" s="477"/>
      <c r="RLH935" s="477"/>
      <c r="RLI935" s="477"/>
      <c r="RLJ935" s="477"/>
      <c r="RLK935" s="477"/>
      <c r="RLL935" s="477"/>
      <c r="RLM935" s="477"/>
      <c r="RLN935" s="477"/>
      <c r="RLO935" s="477"/>
      <c r="RLP935" s="477"/>
      <c r="RLQ935" s="477"/>
      <c r="RLR935" s="477"/>
      <c r="RLS935" s="477"/>
      <c r="RLT935" s="477"/>
      <c r="RLU935" s="477"/>
      <c r="RLV935" s="477"/>
      <c r="RLW935" s="477"/>
      <c r="RLX935" s="477"/>
      <c r="RLY935" s="477"/>
      <c r="RLZ935" s="477"/>
      <c r="RMA935" s="477"/>
      <c r="RMB935" s="477"/>
      <c r="RMC935" s="477"/>
      <c r="RMD935" s="477"/>
      <c r="RME935" s="477"/>
      <c r="RMF935" s="477"/>
      <c r="RMG935" s="477"/>
      <c r="RMH935" s="477"/>
      <c r="RMI935" s="477"/>
      <c r="RMJ935" s="477"/>
      <c r="RMK935" s="477"/>
      <c r="RML935" s="477"/>
      <c r="RMM935" s="477"/>
      <c r="RMN935" s="477"/>
      <c r="RMO935" s="477"/>
      <c r="RMP935" s="477"/>
      <c r="RMQ935" s="477"/>
      <c r="RMR935" s="477"/>
      <c r="RMS935" s="477"/>
      <c r="RMT935" s="477"/>
      <c r="RMU935" s="477"/>
      <c r="RMV935" s="477"/>
      <c r="RMW935" s="477"/>
      <c r="RMX935" s="477"/>
      <c r="RMY935" s="477"/>
      <c r="RMZ935" s="477"/>
      <c r="RNA935" s="477"/>
      <c r="RNB935" s="477"/>
      <c r="RNC935" s="477"/>
      <c r="RND935" s="477"/>
      <c r="RNE935" s="477"/>
      <c r="RNF935" s="477"/>
      <c r="RNG935" s="477"/>
      <c r="RNH935" s="477"/>
      <c r="RNI935" s="477"/>
      <c r="RNJ935" s="477"/>
      <c r="RNK935" s="477"/>
      <c r="RNL935" s="477"/>
      <c r="RNM935" s="477"/>
      <c r="RNN935" s="477"/>
      <c r="RNO935" s="477"/>
      <c r="RNP935" s="477"/>
      <c r="RNQ935" s="477"/>
      <c r="RNR935" s="477"/>
      <c r="RNS935" s="477"/>
      <c r="RNT935" s="477"/>
      <c r="RNU935" s="477"/>
      <c r="RNV935" s="477"/>
      <c r="RNW935" s="477"/>
      <c r="RNX935" s="477"/>
      <c r="RNY935" s="477"/>
      <c r="RNZ935" s="477"/>
      <c r="ROA935" s="477"/>
      <c r="ROB935" s="477"/>
      <c r="ROC935" s="477"/>
      <c r="ROD935" s="477"/>
      <c r="ROE935" s="477"/>
      <c r="ROF935" s="477"/>
      <c r="ROG935" s="477"/>
      <c r="ROH935" s="477"/>
      <c r="ROI935" s="477"/>
      <c r="ROJ935" s="477"/>
      <c r="ROK935" s="477"/>
      <c r="ROL935" s="477"/>
      <c r="ROM935" s="477"/>
      <c r="RON935" s="477"/>
      <c r="ROO935" s="477"/>
      <c r="ROP935" s="477"/>
      <c r="ROQ935" s="477"/>
      <c r="ROR935" s="477"/>
      <c r="ROS935" s="477"/>
      <c r="ROT935" s="477"/>
      <c r="ROU935" s="477"/>
      <c r="ROV935" s="477"/>
      <c r="ROW935" s="477"/>
      <c r="ROX935" s="477"/>
      <c r="ROY935" s="477"/>
      <c r="ROZ935" s="477"/>
      <c r="RPA935" s="477"/>
      <c r="RPB935" s="477"/>
      <c r="RPC935" s="477"/>
      <c r="RPD935" s="477"/>
      <c r="RPE935" s="477"/>
      <c r="RPF935" s="477"/>
      <c r="RPG935" s="477"/>
      <c r="RPH935" s="477"/>
      <c r="RPI935" s="477"/>
      <c r="RPJ935" s="477"/>
      <c r="RPK935" s="477"/>
      <c r="RPL935" s="477"/>
      <c r="RPM935" s="477"/>
      <c r="RPN935" s="477"/>
      <c r="RPO935" s="477"/>
      <c r="RPP935" s="477"/>
      <c r="RPQ935" s="477"/>
      <c r="RPR935" s="477"/>
      <c r="RPS935" s="477"/>
      <c r="RPT935" s="477"/>
      <c r="RPU935" s="477"/>
      <c r="RPV935" s="477"/>
      <c r="RPW935" s="477"/>
      <c r="RPX935" s="477"/>
      <c r="RPY935" s="477"/>
      <c r="RPZ935" s="477"/>
      <c r="RQA935" s="477"/>
      <c r="RQB935" s="477"/>
      <c r="RQC935" s="477"/>
      <c r="RQD935" s="477"/>
      <c r="RQE935" s="477"/>
      <c r="RQF935" s="477"/>
      <c r="RQG935" s="477"/>
      <c r="RQH935" s="477"/>
      <c r="RQI935" s="477"/>
      <c r="RQJ935" s="477"/>
      <c r="RQK935" s="477"/>
      <c r="RQL935" s="477"/>
      <c r="RQM935" s="477"/>
      <c r="RQN935" s="477"/>
      <c r="RQO935" s="477"/>
      <c r="RQP935" s="477"/>
      <c r="RQQ935" s="477"/>
      <c r="RQR935" s="477"/>
      <c r="RQS935" s="477"/>
      <c r="RQT935" s="477"/>
      <c r="RQU935" s="477"/>
      <c r="RQV935" s="477"/>
      <c r="RQW935" s="477"/>
      <c r="RQX935" s="477"/>
      <c r="RQY935" s="477"/>
      <c r="RQZ935" s="477"/>
      <c r="RRA935" s="477"/>
      <c r="RRB935" s="477"/>
      <c r="RRC935" s="477"/>
      <c r="RRD935" s="477"/>
      <c r="RRE935" s="477"/>
      <c r="RRF935" s="477"/>
      <c r="RRG935" s="477"/>
      <c r="RRH935" s="477"/>
      <c r="RRI935" s="477"/>
      <c r="RRJ935" s="477"/>
      <c r="RRK935" s="477"/>
      <c r="RRL935" s="477"/>
      <c r="RRM935" s="477"/>
      <c r="RRN935" s="477"/>
      <c r="RRO935" s="477"/>
      <c r="RRP935" s="477"/>
      <c r="RRQ935" s="477"/>
      <c r="RRR935" s="477"/>
      <c r="RRS935" s="477"/>
      <c r="RRT935" s="477"/>
      <c r="RRU935" s="477"/>
      <c r="RRV935" s="477"/>
      <c r="RRW935" s="477"/>
      <c r="RRX935" s="477"/>
      <c r="RRY935" s="477"/>
      <c r="RRZ935" s="477"/>
      <c r="RSA935" s="477"/>
      <c r="RSB935" s="477"/>
      <c r="RSC935" s="477"/>
      <c r="RSD935" s="477"/>
      <c r="RSE935" s="477"/>
      <c r="RSF935" s="477"/>
      <c r="RSG935" s="477"/>
      <c r="RSH935" s="477"/>
      <c r="RSI935" s="477"/>
      <c r="RSJ935" s="477"/>
      <c r="RSK935" s="477"/>
      <c r="RSL935" s="477"/>
      <c r="RSM935" s="477"/>
      <c r="RSN935" s="477"/>
      <c r="RSO935" s="477"/>
      <c r="RSP935" s="477"/>
      <c r="RSQ935" s="477"/>
      <c r="RSR935" s="477"/>
      <c r="RSS935" s="477"/>
      <c r="RST935" s="477"/>
      <c r="RSU935" s="477"/>
      <c r="RSV935" s="477"/>
      <c r="RSW935" s="477"/>
      <c r="RSX935" s="477"/>
      <c r="RSY935" s="477"/>
      <c r="RSZ935" s="477"/>
      <c r="RTA935" s="477"/>
      <c r="RTB935" s="477"/>
      <c r="RTC935" s="477"/>
      <c r="RTD935" s="477"/>
      <c r="RTE935" s="477"/>
      <c r="RTF935" s="477"/>
      <c r="RTG935" s="477"/>
      <c r="RTH935" s="477"/>
      <c r="RTI935" s="477"/>
      <c r="RTJ935" s="477"/>
      <c r="RTK935" s="477"/>
      <c r="RTL935" s="477"/>
      <c r="RTM935" s="477"/>
      <c r="RTN935" s="477"/>
      <c r="RTO935" s="477"/>
      <c r="RTP935" s="477"/>
      <c r="RTQ935" s="477"/>
      <c r="RTR935" s="477"/>
      <c r="RTS935" s="477"/>
      <c r="RTT935" s="477"/>
      <c r="RTU935" s="477"/>
      <c r="RTV935" s="477"/>
      <c r="RTW935" s="477"/>
      <c r="RTX935" s="477"/>
      <c r="RTY935" s="477"/>
      <c r="RTZ935" s="477"/>
      <c r="RUA935" s="477"/>
      <c r="RUB935" s="477"/>
      <c r="RUC935" s="477"/>
      <c r="RUD935" s="477"/>
      <c r="RUE935" s="477"/>
      <c r="RUF935" s="477"/>
      <c r="RUG935" s="477"/>
      <c r="RUH935" s="477"/>
      <c r="RUI935" s="477"/>
      <c r="RUJ935" s="477"/>
      <c r="RUK935" s="477"/>
      <c r="RUL935" s="477"/>
      <c r="RUM935" s="477"/>
      <c r="RUN935" s="477"/>
      <c r="RUO935" s="477"/>
      <c r="RUP935" s="477"/>
      <c r="RUQ935" s="477"/>
      <c r="RUR935" s="477"/>
      <c r="RUS935" s="477"/>
      <c r="RUT935" s="477"/>
      <c r="RUU935" s="477"/>
      <c r="RUV935" s="477"/>
      <c r="RUW935" s="477"/>
      <c r="RUX935" s="477"/>
      <c r="RUY935" s="477"/>
      <c r="RUZ935" s="477"/>
      <c r="RVA935" s="477"/>
      <c r="RVB935" s="477"/>
      <c r="RVC935" s="477"/>
      <c r="RVD935" s="477"/>
      <c r="RVE935" s="477"/>
      <c r="RVF935" s="477"/>
      <c r="RVG935" s="477"/>
      <c r="RVH935" s="477"/>
      <c r="RVI935" s="477"/>
      <c r="RVJ935" s="477"/>
      <c r="RVK935" s="477"/>
      <c r="RVL935" s="477"/>
      <c r="RVM935" s="477"/>
      <c r="RVN935" s="477"/>
      <c r="RVO935" s="477"/>
      <c r="RVP935" s="477"/>
      <c r="RVQ935" s="477"/>
      <c r="RVR935" s="477"/>
      <c r="RVS935" s="477"/>
      <c r="RVT935" s="477"/>
      <c r="RVU935" s="477"/>
      <c r="RVV935" s="477"/>
      <c r="RVW935" s="477"/>
      <c r="RVX935" s="477"/>
      <c r="RVY935" s="477"/>
      <c r="RVZ935" s="477"/>
      <c r="RWA935" s="477"/>
      <c r="RWB935" s="477"/>
      <c r="RWC935" s="477"/>
      <c r="RWD935" s="477"/>
      <c r="RWE935" s="477"/>
      <c r="RWF935" s="477"/>
      <c r="RWG935" s="477"/>
      <c r="RWH935" s="477"/>
      <c r="RWI935" s="477"/>
      <c r="RWJ935" s="477"/>
      <c r="RWK935" s="477"/>
      <c r="RWL935" s="477"/>
      <c r="RWM935" s="477"/>
      <c r="RWN935" s="477"/>
      <c r="RWO935" s="477"/>
      <c r="RWP935" s="477"/>
      <c r="RWQ935" s="477"/>
      <c r="RWR935" s="477"/>
      <c r="RWS935" s="477"/>
      <c r="RWT935" s="477"/>
      <c r="RWU935" s="477"/>
      <c r="RWV935" s="477"/>
      <c r="RWW935" s="477"/>
      <c r="RWX935" s="477"/>
      <c r="RWY935" s="477"/>
      <c r="RWZ935" s="477"/>
      <c r="RXA935" s="477"/>
      <c r="RXB935" s="477"/>
      <c r="RXC935" s="477"/>
      <c r="RXD935" s="477"/>
      <c r="RXE935" s="477"/>
      <c r="RXF935" s="477"/>
      <c r="RXG935" s="477"/>
      <c r="RXH935" s="477"/>
      <c r="RXI935" s="477"/>
      <c r="RXJ935" s="477"/>
      <c r="RXK935" s="477"/>
      <c r="RXL935" s="477"/>
      <c r="RXM935" s="477"/>
      <c r="RXN935" s="477"/>
      <c r="RXO935" s="477"/>
      <c r="RXP935" s="477"/>
      <c r="RXQ935" s="477"/>
      <c r="RXR935" s="477"/>
      <c r="RXS935" s="477"/>
      <c r="RXT935" s="477"/>
      <c r="RXU935" s="477"/>
      <c r="RXV935" s="477"/>
      <c r="RXW935" s="477"/>
      <c r="RXX935" s="477"/>
      <c r="RXY935" s="477"/>
      <c r="RXZ935" s="477"/>
      <c r="RYA935" s="477"/>
      <c r="RYB935" s="477"/>
      <c r="RYC935" s="477"/>
      <c r="RYD935" s="477"/>
      <c r="RYE935" s="477"/>
      <c r="RYF935" s="477"/>
      <c r="RYG935" s="477"/>
      <c r="RYH935" s="477"/>
      <c r="RYI935" s="477"/>
      <c r="RYJ935" s="477"/>
      <c r="RYK935" s="477"/>
      <c r="RYL935" s="477"/>
      <c r="RYM935" s="477"/>
      <c r="RYN935" s="477"/>
      <c r="RYO935" s="477"/>
      <c r="RYP935" s="477"/>
      <c r="RYQ935" s="477"/>
      <c r="RYR935" s="477"/>
      <c r="RYS935" s="477"/>
      <c r="RYT935" s="477"/>
      <c r="RYU935" s="477"/>
      <c r="RYV935" s="477"/>
      <c r="RYW935" s="477"/>
      <c r="RYX935" s="477"/>
      <c r="RYY935" s="477"/>
      <c r="RYZ935" s="477"/>
      <c r="RZA935" s="477"/>
      <c r="RZB935" s="477"/>
      <c r="RZC935" s="477"/>
      <c r="RZD935" s="477"/>
      <c r="RZE935" s="477"/>
      <c r="RZF935" s="477"/>
      <c r="RZG935" s="477"/>
      <c r="RZH935" s="477"/>
      <c r="RZI935" s="477"/>
      <c r="RZJ935" s="477"/>
      <c r="RZK935" s="477"/>
      <c r="RZL935" s="477"/>
      <c r="RZM935" s="477"/>
      <c r="RZN935" s="477"/>
      <c r="RZO935" s="477"/>
      <c r="RZP935" s="477"/>
      <c r="RZQ935" s="477"/>
      <c r="RZR935" s="477"/>
      <c r="RZS935" s="477"/>
      <c r="RZT935" s="477"/>
      <c r="RZU935" s="477"/>
      <c r="RZV935" s="477"/>
      <c r="RZW935" s="477"/>
      <c r="RZX935" s="477"/>
      <c r="RZY935" s="477"/>
      <c r="RZZ935" s="477"/>
      <c r="SAA935" s="477"/>
      <c r="SAB935" s="477"/>
      <c r="SAC935" s="477"/>
      <c r="SAD935" s="477"/>
      <c r="SAE935" s="477"/>
      <c r="SAF935" s="477"/>
      <c r="SAG935" s="477"/>
      <c r="SAH935" s="477"/>
      <c r="SAI935" s="477"/>
      <c r="SAJ935" s="477"/>
      <c r="SAK935" s="477"/>
      <c r="SAL935" s="477"/>
      <c r="SAM935" s="477"/>
      <c r="SAN935" s="477"/>
      <c r="SAO935" s="477"/>
      <c r="SAP935" s="477"/>
      <c r="SAQ935" s="477"/>
      <c r="SAR935" s="477"/>
      <c r="SAS935" s="477"/>
      <c r="SAT935" s="477"/>
      <c r="SAU935" s="477"/>
      <c r="SAV935" s="477"/>
      <c r="SAW935" s="477"/>
      <c r="SAX935" s="477"/>
      <c r="SAY935" s="477"/>
      <c r="SAZ935" s="477"/>
      <c r="SBA935" s="477"/>
      <c r="SBB935" s="477"/>
      <c r="SBC935" s="477"/>
      <c r="SBD935" s="477"/>
      <c r="SBE935" s="477"/>
      <c r="SBF935" s="477"/>
      <c r="SBG935" s="477"/>
      <c r="SBH935" s="477"/>
      <c r="SBI935" s="477"/>
      <c r="SBJ935" s="477"/>
      <c r="SBK935" s="477"/>
      <c r="SBL935" s="477"/>
      <c r="SBM935" s="477"/>
      <c r="SBN935" s="477"/>
      <c r="SBO935" s="477"/>
      <c r="SBP935" s="477"/>
      <c r="SBQ935" s="477"/>
      <c r="SBR935" s="477"/>
      <c r="SBS935" s="477"/>
      <c r="SBT935" s="477"/>
      <c r="SBU935" s="477"/>
      <c r="SBV935" s="477"/>
      <c r="SBW935" s="477"/>
      <c r="SBX935" s="477"/>
      <c r="SBY935" s="477"/>
      <c r="SBZ935" s="477"/>
      <c r="SCA935" s="477"/>
      <c r="SCB935" s="477"/>
      <c r="SCC935" s="477"/>
      <c r="SCD935" s="477"/>
      <c r="SCE935" s="477"/>
      <c r="SCF935" s="477"/>
      <c r="SCG935" s="477"/>
      <c r="SCH935" s="477"/>
      <c r="SCI935" s="477"/>
      <c r="SCJ935" s="477"/>
      <c r="SCK935" s="477"/>
      <c r="SCL935" s="477"/>
      <c r="SCM935" s="477"/>
      <c r="SCN935" s="477"/>
      <c r="SCO935" s="477"/>
      <c r="SCP935" s="477"/>
      <c r="SCQ935" s="477"/>
      <c r="SCR935" s="477"/>
      <c r="SCS935" s="477"/>
      <c r="SCT935" s="477"/>
      <c r="SCU935" s="477"/>
      <c r="SCV935" s="477"/>
      <c r="SCW935" s="477"/>
      <c r="SCX935" s="477"/>
      <c r="SCY935" s="477"/>
      <c r="SCZ935" s="477"/>
      <c r="SDA935" s="477"/>
      <c r="SDB935" s="477"/>
      <c r="SDC935" s="477"/>
      <c r="SDD935" s="477"/>
      <c r="SDE935" s="477"/>
      <c r="SDF935" s="477"/>
      <c r="SDG935" s="477"/>
      <c r="SDH935" s="477"/>
      <c r="SDI935" s="477"/>
      <c r="SDJ935" s="477"/>
      <c r="SDK935" s="477"/>
      <c r="SDL935" s="477"/>
      <c r="SDM935" s="477"/>
      <c r="SDN935" s="477"/>
      <c r="SDO935" s="477"/>
      <c r="SDP935" s="477"/>
      <c r="SDQ935" s="477"/>
      <c r="SDR935" s="477"/>
      <c r="SDS935" s="477"/>
      <c r="SDT935" s="477"/>
      <c r="SDU935" s="477"/>
      <c r="SDV935" s="477"/>
      <c r="SDW935" s="477"/>
      <c r="SDX935" s="477"/>
      <c r="SDY935" s="477"/>
      <c r="SDZ935" s="477"/>
      <c r="SEA935" s="477"/>
      <c r="SEB935" s="477"/>
      <c r="SEC935" s="477"/>
      <c r="SED935" s="477"/>
      <c r="SEE935" s="477"/>
      <c r="SEF935" s="477"/>
      <c r="SEG935" s="477"/>
      <c r="SEH935" s="477"/>
      <c r="SEI935" s="477"/>
      <c r="SEJ935" s="477"/>
      <c r="SEK935" s="477"/>
      <c r="SEL935" s="477"/>
      <c r="SEM935" s="477"/>
      <c r="SEN935" s="477"/>
      <c r="SEO935" s="477"/>
      <c r="SEP935" s="477"/>
      <c r="SEQ935" s="477"/>
      <c r="SER935" s="477"/>
      <c r="SES935" s="477"/>
      <c r="SET935" s="477"/>
      <c r="SEU935" s="477"/>
      <c r="SEV935" s="477"/>
      <c r="SEW935" s="477"/>
      <c r="SEX935" s="477"/>
      <c r="SEY935" s="477"/>
      <c r="SEZ935" s="477"/>
      <c r="SFA935" s="477"/>
      <c r="SFB935" s="477"/>
      <c r="SFC935" s="477"/>
      <c r="SFD935" s="477"/>
      <c r="SFE935" s="477"/>
      <c r="SFF935" s="477"/>
      <c r="SFG935" s="477"/>
      <c r="SFH935" s="477"/>
      <c r="SFI935" s="477"/>
      <c r="SFJ935" s="477"/>
      <c r="SFK935" s="477"/>
      <c r="SFL935" s="477"/>
      <c r="SFM935" s="477"/>
      <c r="SFN935" s="477"/>
      <c r="SFO935" s="477"/>
      <c r="SFP935" s="477"/>
      <c r="SFQ935" s="477"/>
      <c r="SFR935" s="477"/>
      <c r="SFS935" s="477"/>
      <c r="SFT935" s="477"/>
      <c r="SFU935" s="477"/>
      <c r="SFV935" s="477"/>
      <c r="SFW935" s="477"/>
      <c r="SFX935" s="477"/>
      <c r="SFY935" s="477"/>
      <c r="SFZ935" s="477"/>
      <c r="SGA935" s="477"/>
      <c r="SGB935" s="477"/>
      <c r="SGC935" s="477"/>
      <c r="SGD935" s="477"/>
      <c r="SGE935" s="477"/>
      <c r="SGF935" s="477"/>
      <c r="SGG935" s="477"/>
      <c r="SGH935" s="477"/>
      <c r="SGI935" s="477"/>
      <c r="SGJ935" s="477"/>
      <c r="SGK935" s="477"/>
      <c r="SGL935" s="477"/>
      <c r="SGM935" s="477"/>
      <c r="SGN935" s="477"/>
      <c r="SGO935" s="477"/>
      <c r="SGP935" s="477"/>
      <c r="SGQ935" s="477"/>
      <c r="SGR935" s="477"/>
      <c r="SGS935" s="477"/>
      <c r="SGT935" s="477"/>
      <c r="SGU935" s="477"/>
      <c r="SGV935" s="477"/>
      <c r="SGW935" s="477"/>
      <c r="SGX935" s="477"/>
      <c r="SGY935" s="477"/>
      <c r="SGZ935" s="477"/>
      <c r="SHA935" s="477"/>
      <c r="SHB935" s="477"/>
      <c r="SHC935" s="477"/>
      <c r="SHD935" s="477"/>
      <c r="SHE935" s="477"/>
      <c r="SHF935" s="477"/>
      <c r="SHG935" s="477"/>
      <c r="SHH935" s="477"/>
      <c r="SHI935" s="477"/>
      <c r="SHJ935" s="477"/>
      <c r="SHK935" s="477"/>
      <c r="SHL935" s="477"/>
      <c r="SHM935" s="477"/>
      <c r="SHN935" s="477"/>
      <c r="SHO935" s="477"/>
      <c r="SHP935" s="477"/>
      <c r="SHQ935" s="477"/>
      <c r="SHR935" s="477"/>
      <c r="SHS935" s="477"/>
      <c r="SHT935" s="477"/>
      <c r="SHU935" s="477"/>
      <c r="SHV935" s="477"/>
      <c r="SHW935" s="477"/>
      <c r="SHX935" s="477"/>
      <c r="SHY935" s="477"/>
      <c r="SHZ935" s="477"/>
      <c r="SIA935" s="477"/>
      <c r="SIB935" s="477"/>
      <c r="SIC935" s="477"/>
      <c r="SID935" s="477"/>
      <c r="SIE935" s="477"/>
      <c r="SIF935" s="477"/>
      <c r="SIG935" s="477"/>
      <c r="SIH935" s="477"/>
      <c r="SII935" s="477"/>
      <c r="SIJ935" s="477"/>
      <c r="SIK935" s="477"/>
      <c r="SIL935" s="477"/>
      <c r="SIM935" s="477"/>
      <c r="SIN935" s="477"/>
      <c r="SIO935" s="477"/>
      <c r="SIP935" s="477"/>
      <c r="SIQ935" s="477"/>
      <c r="SIR935" s="477"/>
      <c r="SIS935" s="477"/>
      <c r="SIT935" s="477"/>
      <c r="SIU935" s="477"/>
      <c r="SIV935" s="477"/>
      <c r="SIW935" s="477"/>
      <c r="SIX935" s="477"/>
      <c r="SIY935" s="477"/>
      <c r="SIZ935" s="477"/>
      <c r="SJA935" s="477"/>
      <c r="SJB935" s="477"/>
      <c r="SJC935" s="477"/>
      <c r="SJD935" s="477"/>
      <c r="SJE935" s="477"/>
      <c r="SJF935" s="477"/>
      <c r="SJG935" s="477"/>
      <c r="SJH935" s="477"/>
      <c r="SJI935" s="477"/>
      <c r="SJJ935" s="477"/>
      <c r="SJK935" s="477"/>
      <c r="SJL935" s="477"/>
      <c r="SJM935" s="477"/>
      <c r="SJN935" s="477"/>
      <c r="SJO935" s="477"/>
      <c r="SJP935" s="477"/>
      <c r="SJQ935" s="477"/>
      <c r="SJR935" s="477"/>
      <c r="SJS935" s="477"/>
      <c r="SJT935" s="477"/>
      <c r="SJU935" s="477"/>
      <c r="SJV935" s="477"/>
      <c r="SJW935" s="477"/>
      <c r="SJX935" s="477"/>
      <c r="SJY935" s="477"/>
      <c r="SJZ935" s="477"/>
      <c r="SKA935" s="477"/>
      <c r="SKB935" s="477"/>
      <c r="SKC935" s="477"/>
      <c r="SKD935" s="477"/>
      <c r="SKE935" s="477"/>
      <c r="SKF935" s="477"/>
      <c r="SKG935" s="477"/>
      <c r="SKH935" s="477"/>
      <c r="SKI935" s="477"/>
      <c r="SKJ935" s="477"/>
      <c r="SKK935" s="477"/>
      <c r="SKL935" s="477"/>
      <c r="SKM935" s="477"/>
      <c r="SKN935" s="477"/>
      <c r="SKO935" s="477"/>
      <c r="SKP935" s="477"/>
      <c r="SKQ935" s="477"/>
      <c r="SKR935" s="477"/>
      <c r="SKS935" s="477"/>
      <c r="SKT935" s="477"/>
      <c r="SKU935" s="477"/>
      <c r="SKV935" s="477"/>
      <c r="SKW935" s="477"/>
      <c r="SKX935" s="477"/>
      <c r="SKY935" s="477"/>
      <c r="SKZ935" s="477"/>
      <c r="SLA935" s="477"/>
      <c r="SLB935" s="477"/>
      <c r="SLC935" s="477"/>
      <c r="SLD935" s="477"/>
      <c r="SLE935" s="477"/>
      <c r="SLF935" s="477"/>
      <c r="SLG935" s="477"/>
      <c r="SLH935" s="477"/>
      <c r="SLI935" s="477"/>
      <c r="SLJ935" s="477"/>
      <c r="SLK935" s="477"/>
      <c r="SLL935" s="477"/>
      <c r="SLM935" s="477"/>
      <c r="SLN935" s="477"/>
      <c r="SLO935" s="477"/>
      <c r="SLP935" s="477"/>
      <c r="SLQ935" s="477"/>
      <c r="SLR935" s="477"/>
      <c r="SLS935" s="477"/>
      <c r="SLT935" s="477"/>
      <c r="SLU935" s="477"/>
      <c r="SLV935" s="477"/>
      <c r="SLW935" s="477"/>
      <c r="SLX935" s="477"/>
      <c r="SLY935" s="477"/>
      <c r="SLZ935" s="477"/>
      <c r="SMA935" s="477"/>
      <c r="SMB935" s="477"/>
      <c r="SMC935" s="477"/>
      <c r="SMD935" s="477"/>
      <c r="SME935" s="477"/>
      <c r="SMF935" s="477"/>
      <c r="SMG935" s="477"/>
      <c r="SMH935" s="477"/>
      <c r="SMI935" s="477"/>
      <c r="SMJ935" s="477"/>
      <c r="SMK935" s="477"/>
      <c r="SML935" s="477"/>
      <c r="SMM935" s="477"/>
      <c r="SMN935" s="477"/>
      <c r="SMO935" s="477"/>
      <c r="SMP935" s="477"/>
      <c r="SMQ935" s="477"/>
      <c r="SMR935" s="477"/>
      <c r="SMS935" s="477"/>
      <c r="SMT935" s="477"/>
      <c r="SMU935" s="477"/>
      <c r="SMV935" s="477"/>
      <c r="SMW935" s="477"/>
      <c r="SMX935" s="477"/>
      <c r="SMY935" s="477"/>
      <c r="SMZ935" s="477"/>
      <c r="SNA935" s="477"/>
      <c r="SNB935" s="477"/>
      <c r="SNC935" s="477"/>
      <c r="SND935" s="477"/>
      <c r="SNE935" s="477"/>
      <c r="SNF935" s="477"/>
      <c r="SNG935" s="477"/>
      <c r="SNH935" s="477"/>
      <c r="SNI935" s="477"/>
      <c r="SNJ935" s="477"/>
      <c r="SNK935" s="477"/>
      <c r="SNL935" s="477"/>
      <c r="SNM935" s="477"/>
      <c r="SNN935" s="477"/>
      <c r="SNO935" s="477"/>
      <c r="SNP935" s="477"/>
      <c r="SNQ935" s="477"/>
      <c r="SNR935" s="477"/>
      <c r="SNS935" s="477"/>
      <c r="SNT935" s="477"/>
      <c r="SNU935" s="477"/>
      <c r="SNV935" s="477"/>
      <c r="SNW935" s="477"/>
      <c r="SNX935" s="477"/>
      <c r="SNY935" s="477"/>
      <c r="SNZ935" s="477"/>
      <c r="SOA935" s="477"/>
      <c r="SOB935" s="477"/>
      <c r="SOC935" s="477"/>
      <c r="SOD935" s="477"/>
      <c r="SOE935" s="477"/>
      <c r="SOF935" s="477"/>
      <c r="SOG935" s="477"/>
      <c r="SOH935" s="477"/>
      <c r="SOI935" s="477"/>
      <c r="SOJ935" s="477"/>
      <c r="SOK935" s="477"/>
      <c r="SOL935" s="477"/>
      <c r="SOM935" s="477"/>
      <c r="SON935" s="477"/>
      <c r="SOO935" s="477"/>
      <c r="SOP935" s="477"/>
      <c r="SOQ935" s="477"/>
      <c r="SOR935" s="477"/>
      <c r="SOS935" s="477"/>
      <c r="SOT935" s="477"/>
      <c r="SOU935" s="477"/>
      <c r="SOV935" s="477"/>
      <c r="SOW935" s="477"/>
      <c r="SOX935" s="477"/>
      <c r="SOY935" s="477"/>
      <c r="SOZ935" s="477"/>
      <c r="SPA935" s="477"/>
      <c r="SPB935" s="477"/>
      <c r="SPC935" s="477"/>
      <c r="SPD935" s="477"/>
      <c r="SPE935" s="477"/>
      <c r="SPF935" s="477"/>
      <c r="SPG935" s="477"/>
      <c r="SPH935" s="477"/>
      <c r="SPI935" s="477"/>
      <c r="SPJ935" s="477"/>
      <c r="SPK935" s="477"/>
      <c r="SPL935" s="477"/>
      <c r="SPM935" s="477"/>
      <c r="SPN935" s="477"/>
      <c r="SPO935" s="477"/>
      <c r="SPP935" s="477"/>
      <c r="SPQ935" s="477"/>
      <c r="SPR935" s="477"/>
      <c r="SPS935" s="477"/>
      <c r="SPT935" s="477"/>
      <c r="SPU935" s="477"/>
      <c r="SPV935" s="477"/>
      <c r="SPW935" s="477"/>
      <c r="SPX935" s="477"/>
      <c r="SPY935" s="477"/>
      <c r="SPZ935" s="477"/>
      <c r="SQA935" s="477"/>
      <c r="SQB935" s="477"/>
      <c r="SQC935" s="477"/>
      <c r="SQD935" s="477"/>
      <c r="SQE935" s="477"/>
      <c r="SQF935" s="477"/>
      <c r="SQG935" s="477"/>
      <c r="SQH935" s="477"/>
      <c r="SQI935" s="477"/>
      <c r="SQJ935" s="477"/>
      <c r="SQK935" s="477"/>
      <c r="SQL935" s="477"/>
      <c r="SQM935" s="477"/>
      <c r="SQN935" s="477"/>
      <c r="SQO935" s="477"/>
      <c r="SQP935" s="477"/>
      <c r="SQQ935" s="477"/>
      <c r="SQR935" s="477"/>
      <c r="SQS935" s="477"/>
      <c r="SQT935" s="477"/>
      <c r="SQU935" s="477"/>
      <c r="SQV935" s="477"/>
      <c r="SQW935" s="477"/>
      <c r="SQX935" s="477"/>
      <c r="SQY935" s="477"/>
      <c r="SQZ935" s="477"/>
      <c r="SRA935" s="477"/>
      <c r="SRB935" s="477"/>
      <c r="SRC935" s="477"/>
      <c r="SRD935" s="477"/>
      <c r="SRE935" s="477"/>
      <c r="SRF935" s="477"/>
      <c r="SRG935" s="477"/>
      <c r="SRH935" s="477"/>
      <c r="SRI935" s="477"/>
      <c r="SRJ935" s="477"/>
      <c r="SRK935" s="477"/>
      <c r="SRL935" s="477"/>
      <c r="SRM935" s="477"/>
      <c r="SRN935" s="477"/>
      <c r="SRO935" s="477"/>
      <c r="SRP935" s="477"/>
      <c r="SRQ935" s="477"/>
      <c r="SRR935" s="477"/>
      <c r="SRS935" s="477"/>
      <c r="SRT935" s="477"/>
      <c r="SRU935" s="477"/>
      <c r="SRV935" s="477"/>
      <c r="SRW935" s="477"/>
      <c r="SRX935" s="477"/>
      <c r="SRY935" s="477"/>
      <c r="SRZ935" s="477"/>
      <c r="SSA935" s="477"/>
      <c r="SSB935" s="477"/>
      <c r="SSC935" s="477"/>
      <c r="SSD935" s="477"/>
      <c r="SSE935" s="477"/>
      <c r="SSF935" s="477"/>
      <c r="SSG935" s="477"/>
      <c r="SSH935" s="477"/>
      <c r="SSI935" s="477"/>
      <c r="SSJ935" s="477"/>
      <c r="SSK935" s="477"/>
      <c r="SSL935" s="477"/>
      <c r="SSM935" s="477"/>
      <c r="SSN935" s="477"/>
      <c r="SSO935" s="477"/>
      <c r="SSP935" s="477"/>
      <c r="SSQ935" s="477"/>
      <c r="SSR935" s="477"/>
      <c r="SSS935" s="477"/>
      <c r="SST935" s="477"/>
      <c r="SSU935" s="477"/>
      <c r="SSV935" s="477"/>
      <c r="SSW935" s="477"/>
      <c r="SSX935" s="477"/>
      <c r="SSY935" s="477"/>
      <c r="SSZ935" s="477"/>
      <c r="STA935" s="477"/>
      <c r="STB935" s="477"/>
      <c r="STC935" s="477"/>
      <c r="STD935" s="477"/>
      <c r="STE935" s="477"/>
      <c r="STF935" s="477"/>
      <c r="STG935" s="477"/>
      <c r="STH935" s="477"/>
      <c r="STI935" s="477"/>
      <c r="STJ935" s="477"/>
      <c r="STK935" s="477"/>
      <c r="STL935" s="477"/>
      <c r="STM935" s="477"/>
      <c r="STN935" s="477"/>
      <c r="STO935" s="477"/>
      <c r="STP935" s="477"/>
      <c r="STQ935" s="477"/>
      <c r="STR935" s="477"/>
      <c r="STS935" s="477"/>
      <c r="STT935" s="477"/>
      <c r="STU935" s="477"/>
      <c r="STV935" s="477"/>
      <c r="STW935" s="477"/>
      <c r="STX935" s="477"/>
      <c r="STY935" s="477"/>
      <c r="STZ935" s="477"/>
      <c r="SUA935" s="477"/>
      <c r="SUB935" s="477"/>
      <c r="SUC935" s="477"/>
      <c r="SUD935" s="477"/>
      <c r="SUE935" s="477"/>
      <c r="SUF935" s="477"/>
      <c r="SUG935" s="477"/>
      <c r="SUH935" s="477"/>
      <c r="SUI935" s="477"/>
      <c r="SUJ935" s="477"/>
      <c r="SUK935" s="477"/>
      <c r="SUL935" s="477"/>
      <c r="SUM935" s="477"/>
      <c r="SUN935" s="477"/>
      <c r="SUO935" s="477"/>
      <c r="SUP935" s="477"/>
      <c r="SUQ935" s="477"/>
      <c r="SUR935" s="477"/>
      <c r="SUS935" s="477"/>
      <c r="SUT935" s="477"/>
      <c r="SUU935" s="477"/>
      <c r="SUV935" s="477"/>
      <c r="SUW935" s="477"/>
      <c r="SUX935" s="477"/>
      <c r="SUY935" s="477"/>
      <c r="SUZ935" s="477"/>
      <c r="SVA935" s="477"/>
      <c r="SVB935" s="477"/>
      <c r="SVC935" s="477"/>
      <c r="SVD935" s="477"/>
      <c r="SVE935" s="477"/>
      <c r="SVF935" s="477"/>
      <c r="SVG935" s="477"/>
      <c r="SVH935" s="477"/>
      <c r="SVI935" s="477"/>
      <c r="SVJ935" s="477"/>
      <c r="SVK935" s="477"/>
      <c r="SVL935" s="477"/>
      <c r="SVM935" s="477"/>
      <c r="SVN935" s="477"/>
      <c r="SVO935" s="477"/>
      <c r="SVP935" s="477"/>
      <c r="SVQ935" s="477"/>
      <c r="SVR935" s="477"/>
      <c r="SVS935" s="477"/>
      <c r="SVT935" s="477"/>
      <c r="SVU935" s="477"/>
      <c r="SVV935" s="477"/>
      <c r="SVW935" s="477"/>
      <c r="SVX935" s="477"/>
      <c r="SVY935" s="477"/>
      <c r="SVZ935" s="477"/>
      <c r="SWA935" s="477"/>
      <c r="SWB935" s="477"/>
      <c r="SWC935" s="477"/>
      <c r="SWD935" s="477"/>
      <c r="SWE935" s="477"/>
      <c r="SWF935" s="477"/>
      <c r="SWG935" s="477"/>
      <c r="SWH935" s="477"/>
      <c r="SWI935" s="477"/>
      <c r="SWJ935" s="477"/>
      <c r="SWK935" s="477"/>
      <c r="SWL935" s="477"/>
      <c r="SWM935" s="477"/>
      <c r="SWN935" s="477"/>
      <c r="SWO935" s="477"/>
      <c r="SWP935" s="477"/>
      <c r="SWQ935" s="477"/>
      <c r="SWR935" s="477"/>
      <c r="SWS935" s="477"/>
      <c r="SWT935" s="477"/>
      <c r="SWU935" s="477"/>
      <c r="SWV935" s="477"/>
      <c r="SWW935" s="477"/>
      <c r="SWX935" s="477"/>
      <c r="SWY935" s="477"/>
      <c r="SWZ935" s="477"/>
      <c r="SXA935" s="477"/>
      <c r="SXB935" s="477"/>
      <c r="SXC935" s="477"/>
      <c r="SXD935" s="477"/>
      <c r="SXE935" s="477"/>
      <c r="SXF935" s="477"/>
      <c r="SXG935" s="477"/>
      <c r="SXH935" s="477"/>
      <c r="SXI935" s="477"/>
      <c r="SXJ935" s="477"/>
      <c r="SXK935" s="477"/>
      <c r="SXL935" s="477"/>
      <c r="SXM935" s="477"/>
      <c r="SXN935" s="477"/>
      <c r="SXO935" s="477"/>
      <c r="SXP935" s="477"/>
      <c r="SXQ935" s="477"/>
      <c r="SXR935" s="477"/>
      <c r="SXS935" s="477"/>
      <c r="SXT935" s="477"/>
      <c r="SXU935" s="477"/>
      <c r="SXV935" s="477"/>
      <c r="SXW935" s="477"/>
      <c r="SXX935" s="477"/>
      <c r="SXY935" s="477"/>
      <c r="SXZ935" s="477"/>
      <c r="SYA935" s="477"/>
      <c r="SYB935" s="477"/>
      <c r="SYC935" s="477"/>
      <c r="SYD935" s="477"/>
      <c r="SYE935" s="477"/>
      <c r="SYF935" s="477"/>
      <c r="SYG935" s="477"/>
      <c r="SYH935" s="477"/>
      <c r="SYI935" s="477"/>
      <c r="SYJ935" s="477"/>
      <c r="SYK935" s="477"/>
      <c r="SYL935" s="477"/>
      <c r="SYM935" s="477"/>
      <c r="SYN935" s="477"/>
      <c r="SYO935" s="477"/>
      <c r="SYP935" s="477"/>
      <c r="SYQ935" s="477"/>
      <c r="SYR935" s="477"/>
      <c r="SYS935" s="477"/>
      <c r="SYT935" s="477"/>
      <c r="SYU935" s="477"/>
      <c r="SYV935" s="477"/>
      <c r="SYW935" s="477"/>
      <c r="SYX935" s="477"/>
      <c r="SYY935" s="477"/>
      <c r="SYZ935" s="477"/>
      <c r="SZA935" s="477"/>
      <c r="SZB935" s="477"/>
      <c r="SZC935" s="477"/>
      <c r="SZD935" s="477"/>
      <c r="SZE935" s="477"/>
      <c r="SZF935" s="477"/>
      <c r="SZG935" s="477"/>
      <c r="SZH935" s="477"/>
      <c r="SZI935" s="477"/>
      <c r="SZJ935" s="477"/>
      <c r="SZK935" s="477"/>
      <c r="SZL935" s="477"/>
      <c r="SZM935" s="477"/>
      <c r="SZN935" s="477"/>
      <c r="SZO935" s="477"/>
      <c r="SZP935" s="477"/>
      <c r="SZQ935" s="477"/>
      <c r="SZR935" s="477"/>
      <c r="SZS935" s="477"/>
      <c r="SZT935" s="477"/>
      <c r="SZU935" s="477"/>
      <c r="SZV935" s="477"/>
      <c r="SZW935" s="477"/>
      <c r="SZX935" s="477"/>
      <c r="SZY935" s="477"/>
      <c r="SZZ935" s="477"/>
      <c r="TAA935" s="477"/>
      <c r="TAB935" s="477"/>
      <c r="TAC935" s="477"/>
      <c r="TAD935" s="477"/>
      <c r="TAE935" s="477"/>
      <c r="TAF935" s="477"/>
      <c r="TAG935" s="477"/>
      <c r="TAH935" s="477"/>
      <c r="TAI935" s="477"/>
      <c r="TAJ935" s="477"/>
      <c r="TAK935" s="477"/>
      <c r="TAL935" s="477"/>
      <c r="TAM935" s="477"/>
      <c r="TAN935" s="477"/>
      <c r="TAO935" s="477"/>
      <c r="TAP935" s="477"/>
      <c r="TAQ935" s="477"/>
      <c r="TAR935" s="477"/>
      <c r="TAS935" s="477"/>
      <c r="TAT935" s="477"/>
      <c r="TAU935" s="477"/>
      <c r="TAV935" s="477"/>
      <c r="TAW935" s="477"/>
      <c r="TAX935" s="477"/>
      <c r="TAY935" s="477"/>
      <c r="TAZ935" s="477"/>
      <c r="TBA935" s="477"/>
      <c r="TBB935" s="477"/>
      <c r="TBC935" s="477"/>
      <c r="TBD935" s="477"/>
      <c r="TBE935" s="477"/>
      <c r="TBF935" s="477"/>
      <c r="TBG935" s="477"/>
      <c r="TBH935" s="477"/>
      <c r="TBI935" s="477"/>
      <c r="TBJ935" s="477"/>
      <c r="TBK935" s="477"/>
      <c r="TBL935" s="477"/>
      <c r="TBM935" s="477"/>
      <c r="TBN935" s="477"/>
      <c r="TBO935" s="477"/>
      <c r="TBP935" s="477"/>
      <c r="TBQ935" s="477"/>
      <c r="TBR935" s="477"/>
      <c r="TBS935" s="477"/>
      <c r="TBT935" s="477"/>
      <c r="TBU935" s="477"/>
      <c r="TBV935" s="477"/>
      <c r="TBW935" s="477"/>
      <c r="TBX935" s="477"/>
      <c r="TBY935" s="477"/>
      <c r="TBZ935" s="477"/>
      <c r="TCA935" s="477"/>
      <c r="TCB935" s="477"/>
      <c r="TCC935" s="477"/>
      <c r="TCD935" s="477"/>
      <c r="TCE935" s="477"/>
      <c r="TCF935" s="477"/>
      <c r="TCG935" s="477"/>
      <c r="TCH935" s="477"/>
      <c r="TCI935" s="477"/>
      <c r="TCJ935" s="477"/>
      <c r="TCK935" s="477"/>
      <c r="TCL935" s="477"/>
      <c r="TCM935" s="477"/>
      <c r="TCN935" s="477"/>
      <c r="TCO935" s="477"/>
      <c r="TCP935" s="477"/>
      <c r="TCQ935" s="477"/>
      <c r="TCR935" s="477"/>
      <c r="TCS935" s="477"/>
      <c r="TCT935" s="477"/>
      <c r="TCU935" s="477"/>
      <c r="TCV935" s="477"/>
      <c r="TCW935" s="477"/>
      <c r="TCX935" s="477"/>
      <c r="TCY935" s="477"/>
      <c r="TCZ935" s="477"/>
      <c r="TDA935" s="477"/>
      <c r="TDB935" s="477"/>
      <c r="TDC935" s="477"/>
      <c r="TDD935" s="477"/>
      <c r="TDE935" s="477"/>
      <c r="TDF935" s="477"/>
      <c r="TDG935" s="477"/>
      <c r="TDH935" s="477"/>
      <c r="TDI935" s="477"/>
      <c r="TDJ935" s="477"/>
      <c r="TDK935" s="477"/>
      <c r="TDL935" s="477"/>
      <c r="TDM935" s="477"/>
      <c r="TDN935" s="477"/>
      <c r="TDO935" s="477"/>
      <c r="TDP935" s="477"/>
      <c r="TDQ935" s="477"/>
      <c r="TDR935" s="477"/>
      <c r="TDS935" s="477"/>
      <c r="TDT935" s="477"/>
      <c r="TDU935" s="477"/>
      <c r="TDV935" s="477"/>
      <c r="TDW935" s="477"/>
      <c r="TDX935" s="477"/>
      <c r="TDY935" s="477"/>
      <c r="TDZ935" s="477"/>
      <c r="TEA935" s="477"/>
      <c r="TEB935" s="477"/>
      <c r="TEC935" s="477"/>
      <c r="TED935" s="477"/>
      <c r="TEE935" s="477"/>
      <c r="TEF935" s="477"/>
      <c r="TEG935" s="477"/>
      <c r="TEH935" s="477"/>
      <c r="TEI935" s="477"/>
      <c r="TEJ935" s="477"/>
      <c r="TEK935" s="477"/>
      <c r="TEL935" s="477"/>
      <c r="TEM935" s="477"/>
      <c r="TEN935" s="477"/>
      <c r="TEO935" s="477"/>
      <c r="TEP935" s="477"/>
      <c r="TEQ935" s="477"/>
      <c r="TER935" s="477"/>
      <c r="TES935" s="477"/>
      <c r="TET935" s="477"/>
      <c r="TEU935" s="477"/>
      <c r="TEV935" s="477"/>
      <c r="TEW935" s="477"/>
      <c r="TEX935" s="477"/>
      <c r="TEY935" s="477"/>
      <c r="TEZ935" s="477"/>
      <c r="TFA935" s="477"/>
      <c r="TFB935" s="477"/>
      <c r="TFC935" s="477"/>
      <c r="TFD935" s="477"/>
      <c r="TFE935" s="477"/>
      <c r="TFF935" s="477"/>
      <c r="TFG935" s="477"/>
      <c r="TFH935" s="477"/>
      <c r="TFI935" s="477"/>
      <c r="TFJ935" s="477"/>
      <c r="TFK935" s="477"/>
      <c r="TFL935" s="477"/>
      <c r="TFM935" s="477"/>
      <c r="TFN935" s="477"/>
      <c r="TFO935" s="477"/>
      <c r="TFP935" s="477"/>
      <c r="TFQ935" s="477"/>
      <c r="TFR935" s="477"/>
      <c r="TFS935" s="477"/>
      <c r="TFT935" s="477"/>
      <c r="TFU935" s="477"/>
      <c r="TFV935" s="477"/>
      <c r="TFW935" s="477"/>
      <c r="TFX935" s="477"/>
      <c r="TFY935" s="477"/>
      <c r="TFZ935" s="477"/>
      <c r="TGA935" s="477"/>
      <c r="TGB935" s="477"/>
      <c r="TGC935" s="477"/>
      <c r="TGD935" s="477"/>
      <c r="TGE935" s="477"/>
      <c r="TGF935" s="477"/>
      <c r="TGG935" s="477"/>
      <c r="TGH935" s="477"/>
      <c r="TGI935" s="477"/>
      <c r="TGJ935" s="477"/>
      <c r="TGK935" s="477"/>
      <c r="TGL935" s="477"/>
      <c r="TGM935" s="477"/>
      <c r="TGN935" s="477"/>
      <c r="TGO935" s="477"/>
      <c r="TGP935" s="477"/>
      <c r="TGQ935" s="477"/>
      <c r="TGR935" s="477"/>
      <c r="TGS935" s="477"/>
      <c r="TGT935" s="477"/>
      <c r="TGU935" s="477"/>
      <c r="TGV935" s="477"/>
      <c r="TGW935" s="477"/>
      <c r="TGX935" s="477"/>
      <c r="TGY935" s="477"/>
      <c r="TGZ935" s="477"/>
      <c r="THA935" s="477"/>
      <c r="THB935" s="477"/>
      <c r="THC935" s="477"/>
      <c r="THD935" s="477"/>
      <c r="THE935" s="477"/>
      <c r="THF935" s="477"/>
      <c r="THG935" s="477"/>
      <c r="THH935" s="477"/>
      <c r="THI935" s="477"/>
      <c r="THJ935" s="477"/>
      <c r="THK935" s="477"/>
      <c r="THL935" s="477"/>
      <c r="THM935" s="477"/>
      <c r="THN935" s="477"/>
      <c r="THO935" s="477"/>
      <c r="THP935" s="477"/>
      <c r="THQ935" s="477"/>
      <c r="THR935" s="477"/>
      <c r="THS935" s="477"/>
      <c r="THT935" s="477"/>
      <c r="THU935" s="477"/>
      <c r="THV935" s="477"/>
      <c r="THW935" s="477"/>
      <c r="THX935" s="477"/>
      <c r="THY935" s="477"/>
      <c r="THZ935" s="477"/>
      <c r="TIA935" s="477"/>
      <c r="TIB935" s="477"/>
      <c r="TIC935" s="477"/>
      <c r="TID935" s="477"/>
      <c r="TIE935" s="477"/>
      <c r="TIF935" s="477"/>
      <c r="TIG935" s="477"/>
      <c r="TIH935" s="477"/>
      <c r="TII935" s="477"/>
      <c r="TIJ935" s="477"/>
      <c r="TIK935" s="477"/>
      <c r="TIL935" s="477"/>
      <c r="TIM935" s="477"/>
      <c r="TIN935" s="477"/>
      <c r="TIO935" s="477"/>
      <c r="TIP935" s="477"/>
      <c r="TIQ935" s="477"/>
      <c r="TIR935" s="477"/>
      <c r="TIS935" s="477"/>
      <c r="TIT935" s="477"/>
      <c r="TIU935" s="477"/>
      <c r="TIV935" s="477"/>
      <c r="TIW935" s="477"/>
      <c r="TIX935" s="477"/>
      <c r="TIY935" s="477"/>
      <c r="TIZ935" s="477"/>
      <c r="TJA935" s="477"/>
      <c r="TJB935" s="477"/>
      <c r="TJC935" s="477"/>
      <c r="TJD935" s="477"/>
      <c r="TJE935" s="477"/>
      <c r="TJF935" s="477"/>
      <c r="TJG935" s="477"/>
      <c r="TJH935" s="477"/>
      <c r="TJI935" s="477"/>
      <c r="TJJ935" s="477"/>
      <c r="TJK935" s="477"/>
      <c r="TJL935" s="477"/>
      <c r="TJM935" s="477"/>
      <c r="TJN935" s="477"/>
      <c r="TJO935" s="477"/>
      <c r="TJP935" s="477"/>
      <c r="TJQ935" s="477"/>
      <c r="TJR935" s="477"/>
      <c r="TJS935" s="477"/>
      <c r="TJT935" s="477"/>
      <c r="TJU935" s="477"/>
      <c r="TJV935" s="477"/>
      <c r="TJW935" s="477"/>
      <c r="TJX935" s="477"/>
      <c r="TJY935" s="477"/>
      <c r="TJZ935" s="477"/>
      <c r="TKA935" s="477"/>
      <c r="TKB935" s="477"/>
      <c r="TKC935" s="477"/>
      <c r="TKD935" s="477"/>
      <c r="TKE935" s="477"/>
      <c r="TKF935" s="477"/>
      <c r="TKG935" s="477"/>
      <c r="TKH935" s="477"/>
      <c r="TKI935" s="477"/>
      <c r="TKJ935" s="477"/>
      <c r="TKK935" s="477"/>
      <c r="TKL935" s="477"/>
      <c r="TKM935" s="477"/>
      <c r="TKN935" s="477"/>
      <c r="TKO935" s="477"/>
      <c r="TKP935" s="477"/>
      <c r="TKQ935" s="477"/>
      <c r="TKR935" s="477"/>
      <c r="TKS935" s="477"/>
      <c r="TKT935" s="477"/>
      <c r="TKU935" s="477"/>
      <c r="TKV935" s="477"/>
      <c r="TKW935" s="477"/>
      <c r="TKX935" s="477"/>
      <c r="TKY935" s="477"/>
      <c r="TKZ935" s="477"/>
      <c r="TLA935" s="477"/>
      <c r="TLB935" s="477"/>
      <c r="TLC935" s="477"/>
      <c r="TLD935" s="477"/>
      <c r="TLE935" s="477"/>
      <c r="TLF935" s="477"/>
      <c r="TLG935" s="477"/>
      <c r="TLH935" s="477"/>
      <c r="TLI935" s="477"/>
      <c r="TLJ935" s="477"/>
      <c r="TLK935" s="477"/>
      <c r="TLL935" s="477"/>
      <c r="TLM935" s="477"/>
      <c r="TLN935" s="477"/>
      <c r="TLO935" s="477"/>
      <c r="TLP935" s="477"/>
      <c r="TLQ935" s="477"/>
      <c r="TLR935" s="477"/>
      <c r="TLS935" s="477"/>
      <c r="TLT935" s="477"/>
      <c r="TLU935" s="477"/>
      <c r="TLV935" s="477"/>
      <c r="TLW935" s="477"/>
      <c r="TLX935" s="477"/>
      <c r="TLY935" s="477"/>
      <c r="TLZ935" s="477"/>
      <c r="TMA935" s="477"/>
      <c r="TMB935" s="477"/>
      <c r="TMC935" s="477"/>
      <c r="TMD935" s="477"/>
      <c r="TME935" s="477"/>
      <c r="TMF935" s="477"/>
      <c r="TMG935" s="477"/>
      <c r="TMH935" s="477"/>
      <c r="TMI935" s="477"/>
      <c r="TMJ935" s="477"/>
      <c r="TMK935" s="477"/>
      <c r="TML935" s="477"/>
      <c r="TMM935" s="477"/>
      <c r="TMN935" s="477"/>
      <c r="TMO935" s="477"/>
      <c r="TMP935" s="477"/>
      <c r="TMQ935" s="477"/>
      <c r="TMR935" s="477"/>
      <c r="TMS935" s="477"/>
      <c r="TMT935" s="477"/>
      <c r="TMU935" s="477"/>
      <c r="TMV935" s="477"/>
      <c r="TMW935" s="477"/>
      <c r="TMX935" s="477"/>
      <c r="TMY935" s="477"/>
      <c r="TMZ935" s="477"/>
      <c r="TNA935" s="477"/>
      <c r="TNB935" s="477"/>
      <c r="TNC935" s="477"/>
      <c r="TND935" s="477"/>
      <c r="TNE935" s="477"/>
      <c r="TNF935" s="477"/>
      <c r="TNG935" s="477"/>
      <c r="TNH935" s="477"/>
      <c r="TNI935" s="477"/>
      <c r="TNJ935" s="477"/>
      <c r="TNK935" s="477"/>
      <c r="TNL935" s="477"/>
      <c r="TNM935" s="477"/>
      <c r="TNN935" s="477"/>
      <c r="TNO935" s="477"/>
      <c r="TNP935" s="477"/>
      <c r="TNQ935" s="477"/>
      <c r="TNR935" s="477"/>
      <c r="TNS935" s="477"/>
      <c r="TNT935" s="477"/>
      <c r="TNU935" s="477"/>
      <c r="TNV935" s="477"/>
      <c r="TNW935" s="477"/>
      <c r="TNX935" s="477"/>
      <c r="TNY935" s="477"/>
      <c r="TNZ935" s="477"/>
      <c r="TOA935" s="477"/>
      <c r="TOB935" s="477"/>
      <c r="TOC935" s="477"/>
      <c r="TOD935" s="477"/>
      <c r="TOE935" s="477"/>
      <c r="TOF935" s="477"/>
      <c r="TOG935" s="477"/>
      <c r="TOH935" s="477"/>
      <c r="TOI935" s="477"/>
      <c r="TOJ935" s="477"/>
      <c r="TOK935" s="477"/>
      <c r="TOL935" s="477"/>
      <c r="TOM935" s="477"/>
      <c r="TON935" s="477"/>
      <c r="TOO935" s="477"/>
      <c r="TOP935" s="477"/>
      <c r="TOQ935" s="477"/>
      <c r="TOR935" s="477"/>
      <c r="TOS935" s="477"/>
      <c r="TOT935" s="477"/>
      <c r="TOU935" s="477"/>
      <c r="TOV935" s="477"/>
      <c r="TOW935" s="477"/>
      <c r="TOX935" s="477"/>
      <c r="TOY935" s="477"/>
      <c r="TOZ935" s="477"/>
      <c r="TPA935" s="477"/>
      <c r="TPB935" s="477"/>
      <c r="TPC935" s="477"/>
      <c r="TPD935" s="477"/>
      <c r="TPE935" s="477"/>
      <c r="TPF935" s="477"/>
      <c r="TPG935" s="477"/>
      <c r="TPH935" s="477"/>
      <c r="TPI935" s="477"/>
      <c r="TPJ935" s="477"/>
      <c r="TPK935" s="477"/>
      <c r="TPL935" s="477"/>
      <c r="TPM935" s="477"/>
      <c r="TPN935" s="477"/>
      <c r="TPO935" s="477"/>
      <c r="TPP935" s="477"/>
      <c r="TPQ935" s="477"/>
      <c r="TPR935" s="477"/>
      <c r="TPS935" s="477"/>
      <c r="TPT935" s="477"/>
      <c r="TPU935" s="477"/>
      <c r="TPV935" s="477"/>
      <c r="TPW935" s="477"/>
      <c r="TPX935" s="477"/>
      <c r="TPY935" s="477"/>
      <c r="TPZ935" s="477"/>
      <c r="TQA935" s="477"/>
      <c r="TQB935" s="477"/>
      <c r="TQC935" s="477"/>
      <c r="TQD935" s="477"/>
      <c r="TQE935" s="477"/>
      <c r="TQF935" s="477"/>
      <c r="TQG935" s="477"/>
      <c r="TQH935" s="477"/>
      <c r="TQI935" s="477"/>
      <c r="TQJ935" s="477"/>
      <c r="TQK935" s="477"/>
      <c r="TQL935" s="477"/>
      <c r="TQM935" s="477"/>
      <c r="TQN935" s="477"/>
      <c r="TQO935" s="477"/>
      <c r="TQP935" s="477"/>
      <c r="TQQ935" s="477"/>
      <c r="TQR935" s="477"/>
      <c r="TQS935" s="477"/>
      <c r="TQT935" s="477"/>
      <c r="TQU935" s="477"/>
      <c r="TQV935" s="477"/>
      <c r="TQW935" s="477"/>
      <c r="TQX935" s="477"/>
      <c r="TQY935" s="477"/>
      <c r="TQZ935" s="477"/>
      <c r="TRA935" s="477"/>
      <c r="TRB935" s="477"/>
      <c r="TRC935" s="477"/>
      <c r="TRD935" s="477"/>
      <c r="TRE935" s="477"/>
      <c r="TRF935" s="477"/>
      <c r="TRG935" s="477"/>
      <c r="TRH935" s="477"/>
      <c r="TRI935" s="477"/>
      <c r="TRJ935" s="477"/>
      <c r="TRK935" s="477"/>
      <c r="TRL935" s="477"/>
      <c r="TRM935" s="477"/>
      <c r="TRN935" s="477"/>
      <c r="TRO935" s="477"/>
      <c r="TRP935" s="477"/>
      <c r="TRQ935" s="477"/>
      <c r="TRR935" s="477"/>
      <c r="TRS935" s="477"/>
      <c r="TRT935" s="477"/>
      <c r="TRU935" s="477"/>
      <c r="TRV935" s="477"/>
      <c r="TRW935" s="477"/>
      <c r="TRX935" s="477"/>
      <c r="TRY935" s="477"/>
      <c r="TRZ935" s="477"/>
      <c r="TSA935" s="477"/>
      <c r="TSB935" s="477"/>
      <c r="TSC935" s="477"/>
      <c r="TSD935" s="477"/>
      <c r="TSE935" s="477"/>
      <c r="TSF935" s="477"/>
      <c r="TSG935" s="477"/>
      <c r="TSH935" s="477"/>
      <c r="TSI935" s="477"/>
      <c r="TSJ935" s="477"/>
      <c r="TSK935" s="477"/>
      <c r="TSL935" s="477"/>
      <c r="TSM935" s="477"/>
      <c r="TSN935" s="477"/>
      <c r="TSO935" s="477"/>
      <c r="TSP935" s="477"/>
      <c r="TSQ935" s="477"/>
      <c r="TSR935" s="477"/>
      <c r="TSS935" s="477"/>
      <c r="TST935" s="477"/>
      <c r="TSU935" s="477"/>
      <c r="TSV935" s="477"/>
      <c r="TSW935" s="477"/>
      <c r="TSX935" s="477"/>
      <c r="TSY935" s="477"/>
      <c r="TSZ935" s="477"/>
      <c r="TTA935" s="477"/>
      <c r="TTB935" s="477"/>
      <c r="TTC935" s="477"/>
      <c r="TTD935" s="477"/>
      <c r="TTE935" s="477"/>
      <c r="TTF935" s="477"/>
      <c r="TTG935" s="477"/>
      <c r="TTH935" s="477"/>
      <c r="TTI935" s="477"/>
      <c r="TTJ935" s="477"/>
      <c r="TTK935" s="477"/>
      <c r="TTL935" s="477"/>
      <c r="TTM935" s="477"/>
      <c r="TTN935" s="477"/>
      <c r="TTO935" s="477"/>
      <c r="TTP935" s="477"/>
      <c r="TTQ935" s="477"/>
      <c r="TTR935" s="477"/>
      <c r="TTS935" s="477"/>
      <c r="TTT935" s="477"/>
      <c r="TTU935" s="477"/>
      <c r="TTV935" s="477"/>
      <c r="TTW935" s="477"/>
      <c r="TTX935" s="477"/>
      <c r="TTY935" s="477"/>
      <c r="TTZ935" s="477"/>
      <c r="TUA935" s="477"/>
      <c r="TUB935" s="477"/>
      <c r="TUC935" s="477"/>
      <c r="TUD935" s="477"/>
      <c r="TUE935" s="477"/>
      <c r="TUF935" s="477"/>
      <c r="TUG935" s="477"/>
      <c r="TUH935" s="477"/>
      <c r="TUI935" s="477"/>
      <c r="TUJ935" s="477"/>
      <c r="TUK935" s="477"/>
      <c r="TUL935" s="477"/>
      <c r="TUM935" s="477"/>
      <c r="TUN935" s="477"/>
      <c r="TUO935" s="477"/>
      <c r="TUP935" s="477"/>
      <c r="TUQ935" s="477"/>
      <c r="TUR935" s="477"/>
      <c r="TUS935" s="477"/>
      <c r="TUT935" s="477"/>
      <c r="TUU935" s="477"/>
      <c r="TUV935" s="477"/>
      <c r="TUW935" s="477"/>
      <c r="TUX935" s="477"/>
      <c r="TUY935" s="477"/>
      <c r="TUZ935" s="477"/>
      <c r="TVA935" s="477"/>
      <c r="TVB935" s="477"/>
      <c r="TVC935" s="477"/>
      <c r="TVD935" s="477"/>
      <c r="TVE935" s="477"/>
      <c r="TVF935" s="477"/>
      <c r="TVG935" s="477"/>
      <c r="TVH935" s="477"/>
      <c r="TVI935" s="477"/>
      <c r="TVJ935" s="477"/>
      <c r="TVK935" s="477"/>
      <c r="TVL935" s="477"/>
      <c r="TVM935" s="477"/>
      <c r="TVN935" s="477"/>
      <c r="TVO935" s="477"/>
      <c r="TVP935" s="477"/>
      <c r="TVQ935" s="477"/>
      <c r="TVR935" s="477"/>
      <c r="TVS935" s="477"/>
      <c r="TVT935" s="477"/>
      <c r="TVU935" s="477"/>
      <c r="TVV935" s="477"/>
      <c r="TVW935" s="477"/>
      <c r="TVX935" s="477"/>
      <c r="TVY935" s="477"/>
      <c r="TVZ935" s="477"/>
      <c r="TWA935" s="477"/>
      <c r="TWB935" s="477"/>
      <c r="TWC935" s="477"/>
      <c r="TWD935" s="477"/>
      <c r="TWE935" s="477"/>
      <c r="TWF935" s="477"/>
      <c r="TWG935" s="477"/>
      <c r="TWH935" s="477"/>
      <c r="TWI935" s="477"/>
      <c r="TWJ935" s="477"/>
      <c r="TWK935" s="477"/>
      <c r="TWL935" s="477"/>
      <c r="TWM935" s="477"/>
      <c r="TWN935" s="477"/>
      <c r="TWO935" s="477"/>
      <c r="TWP935" s="477"/>
      <c r="TWQ935" s="477"/>
      <c r="TWR935" s="477"/>
      <c r="TWS935" s="477"/>
      <c r="TWT935" s="477"/>
      <c r="TWU935" s="477"/>
      <c r="TWV935" s="477"/>
      <c r="TWW935" s="477"/>
      <c r="TWX935" s="477"/>
      <c r="TWY935" s="477"/>
      <c r="TWZ935" s="477"/>
      <c r="TXA935" s="477"/>
      <c r="TXB935" s="477"/>
      <c r="TXC935" s="477"/>
      <c r="TXD935" s="477"/>
      <c r="TXE935" s="477"/>
      <c r="TXF935" s="477"/>
      <c r="TXG935" s="477"/>
      <c r="TXH935" s="477"/>
      <c r="TXI935" s="477"/>
      <c r="TXJ935" s="477"/>
      <c r="TXK935" s="477"/>
      <c r="TXL935" s="477"/>
      <c r="TXM935" s="477"/>
      <c r="TXN935" s="477"/>
      <c r="TXO935" s="477"/>
      <c r="TXP935" s="477"/>
      <c r="TXQ935" s="477"/>
      <c r="TXR935" s="477"/>
      <c r="TXS935" s="477"/>
      <c r="TXT935" s="477"/>
      <c r="TXU935" s="477"/>
      <c r="TXV935" s="477"/>
      <c r="TXW935" s="477"/>
      <c r="TXX935" s="477"/>
      <c r="TXY935" s="477"/>
      <c r="TXZ935" s="477"/>
      <c r="TYA935" s="477"/>
      <c r="TYB935" s="477"/>
      <c r="TYC935" s="477"/>
      <c r="TYD935" s="477"/>
      <c r="TYE935" s="477"/>
      <c r="TYF935" s="477"/>
      <c r="TYG935" s="477"/>
      <c r="TYH935" s="477"/>
      <c r="TYI935" s="477"/>
      <c r="TYJ935" s="477"/>
      <c r="TYK935" s="477"/>
      <c r="TYL935" s="477"/>
      <c r="TYM935" s="477"/>
      <c r="TYN935" s="477"/>
      <c r="TYO935" s="477"/>
      <c r="TYP935" s="477"/>
      <c r="TYQ935" s="477"/>
      <c r="TYR935" s="477"/>
      <c r="TYS935" s="477"/>
      <c r="TYT935" s="477"/>
      <c r="TYU935" s="477"/>
      <c r="TYV935" s="477"/>
      <c r="TYW935" s="477"/>
      <c r="TYX935" s="477"/>
      <c r="TYY935" s="477"/>
      <c r="TYZ935" s="477"/>
      <c r="TZA935" s="477"/>
      <c r="TZB935" s="477"/>
      <c r="TZC935" s="477"/>
      <c r="TZD935" s="477"/>
      <c r="TZE935" s="477"/>
      <c r="TZF935" s="477"/>
      <c r="TZG935" s="477"/>
      <c r="TZH935" s="477"/>
      <c r="TZI935" s="477"/>
      <c r="TZJ935" s="477"/>
      <c r="TZK935" s="477"/>
      <c r="TZL935" s="477"/>
      <c r="TZM935" s="477"/>
      <c r="TZN935" s="477"/>
      <c r="TZO935" s="477"/>
      <c r="TZP935" s="477"/>
      <c r="TZQ935" s="477"/>
      <c r="TZR935" s="477"/>
      <c r="TZS935" s="477"/>
      <c r="TZT935" s="477"/>
      <c r="TZU935" s="477"/>
      <c r="TZV935" s="477"/>
      <c r="TZW935" s="477"/>
      <c r="TZX935" s="477"/>
      <c r="TZY935" s="477"/>
      <c r="TZZ935" s="477"/>
      <c r="UAA935" s="477"/>
      <c r="UAB935" s="477"/>
      <c r="UAC935" s="477"/>
      <c r="UAD935" s="477"/>
      <c r="UAE935" s="477"/>
      <c r="UAF935" s="477"/>
      <c r="UAG935" s="477"/>
      <c r="UAH935" s="477"/>
      <c r="UAI935" s="477"/>
      <c r="UAJ935" s="477"/>
      <c r="UAK935" s="477"/>
      <c r="UAL935" s="477"/>
      <c r="UAM935" s="477"/>
      <c r="UAN935" s="477"/>
      <c r="UAO935" s="477"/>
      <c r="UAP935" s="477"/>
      <c r="UAQ935" s="477"/>
      <c r="UAR935" s="477"/>
      <c r="UAS935" s="477"/>
      <c r="UAT935" s="477"/>
      <c r="UAU935" s="477"/>
      <c r="UAV935" s="477"/>
      <c r="UAW935" s="477"/>
      <c r="UAX935" s="477"/>
      <c r="UAY935" s="477"/>
      <c r="UAZ935" s="477"/>
      <c r="UBA935" s="477"/>
      <c r="UBB935" s="477"/>
      <c r="UBC935" s="477"/>
      <c r="UBD935" s="477"/>
      <c r="UBE935" s="477"/>
      <c r="UBF935" s="477"/>
      <c r="UBG935" s="477"/>
      <c r="UBH935" s="477"/>
      <c r="UBI935" s="477"/>
      <c r="UBJ935" s="477"/>
      <c r="UBK935" s="477"/>
      <c r="UBL935" s="477"/>
      <c r="UBM935" s="477"/>
      <c r="UBN935" s="477"/>
      <c r="UBO935" s="477"/>
      <c r="UBP935" s="477"/>
      <c r="UBQ935" s="477"/>
      <c r="UBR935" s="477"/>
      <c r="UBS935" s="477"/>
      <c r="UBT935" s="477"/>
      <c r="UBU935" s="477"/>
      <c r="UBV935" s="477"/>
      <c r="UBW935" s="477"/>
      <c r="UBX935" s="477"/>
      <c r="UBY935" s="477"/>
      <c r="UBZ935" s="477"/>
      <c r="UCA935" s="477"/>
      <c r="UCB935" s="477"/>
      <c r="UCC935" s="477"/>
      <c r="UCD935" s="477"/>
      <c r="UCE935" s="477"/>
      <c r="UCF935" s="477"/>
      <c r="UCG935" s="477"/>
      <c r="UCH935" s="477"/>
      <c r="UCI935" s="477"/>
      <c r="UCJ935" s="477"/>
      <c r="UCK935" s="477"/>
      <c r="UCL935" s="477"/>
      <c r="UCM935" s="477"/>
      <c r="UCN935" s="477"/>
      <c r="UCO935" s="477"/>
      <c r="UCP935" s="477"/>
      <c r="UCQ935" s="477"/>
      <c r="UCR935" s="477"/>
      <c r="UCS935" s="477"/>
      <c r="UCT935" s="477"/>
      <c r="UCU935" s="477"/>
      <c r="UCV935" s="477"/>
      <c r="UCW935" s="477"/>
      <c r="UCX935" s="477"/>
      <c r="UCY935" s="477"/>
      <c r="UCZ935" s="477"/>
      <c r="UDA935" s="477"/>
      <c r="UDB935" s="477"/>
      <c r="UDC935" s="477"/>
      <c r="UDD935" s="477"/>
      <c r="UDE935" s="477"/>
      <c r="UDF935" s="477"/>
      <c r="UDG935" s="477"/>
      <c r="UDH935" s="477"/>
      <c r="UDI935" s="477"/>
      <c r="UDJ935" s="477"/>
      <c r="UDK935" s="477"/>
      <c r="UDL935" s="477"/>
      <c r="UDM935" s="477"/>
      <c r="UDN935" s="477"/>
      <c r="UDO935" s="477"/>
      <c r="UDP935" s="477"/>
      <c r="UDQ935" s="477"/>
      <c r="UDR935" s="477"/>
      <c r="UDS935" s="477"/>
      <c r="UDT935" s="477"/>
      <c r="UDU935" s="477"/>
      <c r="UDV935" s="477"/>
      <c r="UDW935" s="477"/>
      <c r="UDX935" s="477"/>
      <c r="UDY935" s="477"/>
      <c r="UDZ935" s="477"/>
      <c r="UEA935" s="477"/>
      <c r="UEB935" s="477"/>
      <c r="UEC935" s="477"/>
      <c r="UED935" s="477"/>
      <c r="UEE935" s="477"/>
      <c r="UEF935" s="477"/>
      <c r="UEG935" s="477"/>
      <c r="UEH935" s="477"/>
      <c r="UEI935" s="477"/>
      <c r="UEJ935" s="477"/>
      <c r="UEK935" s="477"/>
      <c r="UEL935" s="477"/>
      <c r="UEM935" s="477"/>
      <c r="UEN935" s="477"/>
      <c r="UEO935" s="477"/>
      <c r="UEP935" s="477"/>
      <c r="UEQ935" s="477"/>
      <c r="UER935" s="477"/>
      <c r="UES935" s="477"/>
      <c r="UET935" s="477"/>
      <c r="UEU935" s="477"/>
      <c r="UEV935" s="477"/>
      <c r="UEW935" s="477"/>
      <c r="UEX935" s="477"/>
      <c r="UEY935" s="477"/>
      <c r="UEZ935" s="477"/>
      <c r="UFA935" s="477"/>
      <c r="UFB935" s="477"/>
      <c r="UFC935" s="477"/>
      <c r="UFD935" s="477"/>
      <c r="UFE935" s="477"/>
      <c r="UFF935" s="477"/>
      <c r="UFG935" s="477"/>
      <c r="UFH935" s="477"/>
      <c r="UFI935" s="477"/>
      <c r="UFJ935" s="477"/>
      <c r="UFK935" s="477"/>
      <c r="UFL935" s="477"/>
      <c r="UFM935" s="477"/>
      <c r="UFN935" s="477"/>
      <c r="UFO935" s="477"/>
      <c r="UFP935" s="477"/>
      <c r="UFQ935" s="477"/>
      <c r="UFR935" s="477"/>
      <c r="UFS935" s="477"/>
      <c r="UFT935" s="477"/>
      <c r="UFU935" s="477"/>
      <c r="UFV935" s="477"/>
      <c r="UFW935" s="477"/>
      <c r="UFX935" s="477"/>
      <c r="UFY935" s="477"/>
      <c r="UFZ935" s="477"/>
      <c r="UGA935" s="477"/>
      <c r="UGB935" s="477"/>
      <c r="UGC935" s="477"/>
      <c r="UGD935" s="477"/>
      <c r="UGE935" s="477"/>
      <c r="UGF935" s="477"/>
      <c r="UGG935" s="477"/>
      <c r="UGH935" s="477"/>
      <c r="UGI935" s="477"/>
      <c r="UGJ935" s="477"/>
      <c r="UGK935" s="477"/>
      <c r="UGL935" s="477"/>
      <c r="UGM935" s="477"/>
      <c r="UGN935" s="477"/>
      <c r="UGO935" s="477"/>
      <c r="UGP935" s="477"/>
      <c r="UGQ935" s="477"/>
      <c r="UGR935" s="477"/>
      <c r="UGS935" s="477"/>
      <c r="UGT935" s="477"/>
      <c r="UGU935" s="477"/>
      <c r="UGV935" s="477"/>
      <c r="UGW935" s="477"/>
      <c r="UGX935" s="477"/>
      <c r="UGY935" s="477"/>
      <c r="UGZ935" s="477"/>
      <c r="UHA935" s="477"/>
      <c r="UHB935" s="477"/>
      <c r="UHC935" s="477"/>
      <c r="UHD935" s="477"/>
      <c r="UHE935" s="477"/>
      <c r="UHF935" s="477"/>
      <c r="UHG935" s="477"/>
      <c r="UHH935" s="477"/>
      <c r="UHI935" s="477"/>
      <c r="UHJ935" s="477"/>
      <c r="UHK935" s="477"/>
      <c r="UHL935" s="477"/>
      <c r="UHM935" s="477"/>
      <c r="UHN935" s="477"/>
      <c r="UHO935" s="477"/>
      <c r="UHP935" s="477"/>
      <c r="UHQ935" s="477"/>
      <c r="UHR935" s="477"/>
      <c r="UHS935" s="477"/>
      <c r="UHT935" s="477"/>
      <c r="UHU935" s="477"/>
      <c r="UHV935" s="477"/>
      <c r="UHW935" s="477"/>
      <c r="UHX935" s="477"/>
      <c r="UHY935" s="477"/>
      <c r="UHZ935" s="477"/>
      <c r="UIA935" s="477"/>
      <c r="UIB935" s="477"/>
      <c r="UIC935" s="477"/>
      <c r="UID935" s="477"/>
      <c r="UIE935" s="477"/>
      <c r="UIF935" s="477"/>
      <c r="UIG935" s="477"/>
      <c r="UIH935" s="477"/>
      <c r="UII935" s="477"/>
      <c r="UIJ935" s="477"/>
      <c r="UIK935" s="477"/>
      <c r="UIL935" s="477"/>
      <c r="UIM935" s="477"/>
      <c r="UIN935" s="477"/>
      <c r="UIO935" s="477"/>
      <c r="UIP935" s="477"/>
      <c r="UIQ935" s="477"/>
      <c r="UIR935" s="477"/>
      <c r="UIS935" s="477"/>
      <c r="UIT935" s="477"/>
      <c r="UIU935" s="477"/>
      <c r="UIV935" s="477"/>
      <c r="UIW935" s="477"/>
      <c r="UIX935" s="477"/>
      <c r="UIY935" s="477"/>
      <c r="UIZ935" s="477"/>
      <c r="UJA935" s="477"/>
      <c r="UJB935" s="477"/>
      <c r="UJC935" s="477"/>
      <c r="UJD935" s="477"/>
      <c r="UJE935" s="477"/>
      <c r="UJF935" s="477"/>
      <c r="UJG935" s="477"/>
      <c r="UJH935" s="477"/>
      <c r="UJI935" s="477"/>
      <c r="UJJ935" s="477"/>
      <c r="UJK935" s="477"/>
      <c r="UJL935" s="477"/>
      <c r="UJM935" s="477"/>
      <c r="UJN935" s="477"/>
      <c r="UJO935" s="477"/>
      <c r="UJP935" s="477"/>
      <c r="UJQ935" s="477"/>
      <c r="UJR935" s="477"/>
      <c r="UJS935" s="477"/>
      <c r="UJT935" s="477"/>
      <c r="UJU935" s="477"/>
      <c r="UJV935" s="477"/>
      <c r="UJW935" s="477"/>
      <c r="UJX935" s="477"/>
      <c r="UJY935" s="477"/>
      <c r="UJZ935" s="477"/>
      <c r="UKA935" s="477"/>
      <c r="UKB935" s="477"/>
      <c r="UKC935" s="477"/>
      <c r="UKD935" s="477"/>
      <c r="UKE935" s="477"/>
      <c r="UKF935" s="477"/>
      <c r="UKG935" s="477"/>
      <c r="UKH935" s="477"/>
      <c r="UKI935" s="477"/>
      <c r="UKJ935" s="477"/>
      <c r="UKK935" s="477"/>
      <c r="UKL935" s="477"/>
      <c r="UKM935" s="477"/>
      <c r="UKN935" s="477"/>
      <c r="UKO935" s="477"/>
      <c r="UKP935" s="477"/>
      <c r="UKQ935" s="477"/>
      <c r="UKR935" s="477"/>
      <c r="UKS935" s="477"/>
      <c r="UKT935" s="477"/>
      <c r="UKU935" s="477"/>
      <c r="UKV935" s="477"/>
      <c r="UKW935" s="477"/>
      <c r="UKX935" s="477"/>
      <c r="UKY935" s="477"/>
      <c r="UKZ935" s="477"/>
      <c r="ULA935" s="477"/>
      <c r="ULB935" s="477"/>
      <c r="ULC935" s="477"/>
      <c r="ULD935" s="477"/>
      <c r="ULE935" s="477"/>
      <c r="ULF935" s="477"/>
      <c r="ULG935" s="477"/>
      <c r="ULH935" s="477"/>
      <c r="ULI935" s="477"/>
      <c r="ULJ935" s="477"/>
      <c r="ULK935" s="477"/>
      <c r="ULL935" s="477"/>
      <c r="ULM935" s="477"/>
      <c r="ULN935" s="477"/>
      <c r="ULO935" s="477"/>
      <c r="ULP935" s="477"/>
      <c r="ULQ935" s="477"/>
      <c r="ULR935" s="477"/>
      <c r="ULS935" s="477"/>
      <c r="ULT935" s="477"/>
      <c r="ULU935" s="477"/>
      <c r="ULV935" s="477"/>
      <c r="ULW935" s="477"/>
      <c r="ULX935" s="477"/>
      <c r="ULY935" s="477"/>
      <c r="ULZ935" s="477"/>
      <c r="UMA935" s="477"/>
      <c r="UMB935" s="477"/>
      <c r="UMC935" s="477"/>
      <c r="UMD935" s="477"/>
      <c r="UME935" s="477"/>
      <c r="UMF935" s="477"/>
      <c r="UMG935" s="477"/>
      <c r="UMH935" s="477"/>
      <c r="UMI935" s="477"/>
      <c r="UMJ935" s="477"/>
      <c r="UMK935" s="477"/>
      <c r="UML935" s="477"/>
      <c r="UMM935" s="477"/>
      <c r="UMN935" s="477"/>
      <c r="UMO935" s="477"/>
      <c r="UMP935" s="477"/>
      <c r="UMQ935" s="477"/>
      <c r="UMR935" s="477"/>
      <c r="UMS935" s="477"/>
      <c r="UMT935" s="477"/>
      <c r="UMU935" s="477"/>
      <c r="UMV935" s="477"/>
      <c r="UMW935" s="477"/>
      <c r="UMX935" s="477"/>
      <c r="UMY935" s="477"/>
      <c r="UMZ935" s="477"/>
      <c r="UNA935" s="477"/>
      <c r="UNB935" s="477"/>
      <c r="UNC935" s="477"/>
      <c r="UND935" s="477"/>
      <c r="UNE935" s="477"/>
      <c r="UNF935" s="477"/>
      <c r="UNG935" s="477"/>
      <c r="UNH935" s="477"/>
      <c r="UNI935" s="477"/>
      <c r="UNJ935" s="477"/>
      <c r="UNK935" s="477"/>
      <c r="UNL935" s="477"/>
      <c r="UNM935" s="477"/>
      <c r="UNN935" s="477"/>
      <c r="UNO935" s="477"/>
      <c r="UNP935" s="477"/>
      <c r="UNQ935" s="477"/>
      <c r="UNR935" s="477"/>
      <c r="UNS935" s="477"/>
      <c r="UNT935" s="477"/>
      <c r="UNU935" s="477"/>
      <c r="UNV935" s="477"/>
      <c r="UNW935" s="477"/>
      <c r="UNX935" s="477"/>
      <c r="UNY935" s="477"/>
      <c r="UNZ935" s="477"/>
      <c r="UOA935" s="477"/>
      <c r="UOB935" s="477"/>
      <c r="UOC935" s="477"/>
      <c r="UOD935" s="477"/>
      <c r="UOE935" s="477"/>
      <c r="UOF935" s="477"/>
      <c r="UOG935" s="477"/>
      <c r="UOH935" s="477"/>
      <c r="UOI935" s="477"/>
      <c r="UOJ935" s="477"/>
      <c r="UOK935" s="477"/>
      <c r="UOL935" s="477"/>
      <c r="UOM935" s="477"/>
      <c r="UON935" s="477"/>
      <c r="UOO935" s="477"/>
      <c r="UOP935" s="477"/>
      <c r="UOQ935" s="477"/>
      <c r="UOR935" s="477"/>
      <c r="UOS935" s="477"/>
      <c r="UOT935" s="477"/>
      <c r="UOU935" s="477"/>
      <c r="UOV935" s="477"/>
      <c r="UOW935" s="477"/>
      <c r="UOX935" s="477"/>
      <c r="UOY935" s="477"/>
      <c r="UOZ935" s="477"/>
      <c r="UPA935" s="477"/>
      <c r="UPB935" s="477"/>
      <c r="UPC935" s="477"/>
      <c r="UPD935" s="477"/>
      <c r="UPE935" s="477"/>
      <c r="UPF935" s="477"/>
      <c r="UPG935" s="477"/>
      <c r="UPH935" s="477"/>
      <c r="UPI935" s="477"/>
      <c r="UPJ935" s="477"/>
      <c r="UPK935" s="477"/>
      <c r="UPL935" s="477"/>
      <c r="UPM935" s="477"/>
      <c r="UPN935" s="477"/>
      <c r="UPO935" s="477"/>
      <c r="UPP935" s="477"/>
      <c r="UPQ935" s="477"/>
      <c r="UPR935" s="477"/>
      <c r="UPS935" s="477"/>
      <c r="UPT935" s="477"/>
      <c r="UPU935" s="477"/>
      <c r="UPV935" s="477"/>
      <c r="UPW935" s="477"/>
      <c r="UPX935" s="477"/>
      <c r="UPY935" s="477"/>
      <c r="UPZ935" s="477"/>
      <c r="UQA935" s="477"/>
      <c r="UQB935" s="477"/>
      <c r="UQC935" s="477"/>
      <c r="UQD935" s="477"/>
      <c r="UQE935" s="477"/>
      <c r="UQF935" s="477"/>
      <c r="UQG935" s="477"/>
      <c r="UQH935" s="477"/>
      <c r="UQI935" s="477"/>
      <c r="UQJ935" s="477"/>
      <c r="UQK935" s="477"/>
      <c r="UQL935" s="477"/>
      <c r="UQM935" s="477"/>
      <c r="UQN935" s="477"/>
      <c r="UQO935" s="477"/>
      <c r="UQP935" s="477"/>
      <c r="UQQ935" s="477"/>
      <c r="UQR935" s="477"/>
      <c r="UQS935" s="477"/>
      <c r="UQT935" s="477"/>
      <c r="UQU935" s="477"/>
      <c r="UQV935" s="477"/>
      <c r="UQW935" s="477"/>
      <c r="UQX935" s="477"/>
      <c r="UQY935" s="477"/>
      <c r="UQZ935" s="477"/>
      <c r="URA935" s="477"/>
      <c r="URB935" s="477"/>
      <c r="URC935" s="477"/>
      <c r="URD935" s="477"/>
      <c r="URE935" s="477"/>
      <c r="URF935" s="477"/>
      <c r="URG935" s="477"/>
      <c r="URH935" s="477"/>
      <c r="URI935" s="477"/>
      <c r="URJ935" s="477"/>
      <c r="URK935" s="477"/>
      <c r="URL935" s="477"/>
      <c r="URM935" s="477"/>
      <c r="URN935" s="477"/>
      <c r="URO935" s="477"/>
      <c r="URP935" s="477"/>
      <c r="URQ935" s="477"/>
      <c r="URR935" s="477"/>
      <c r="URS935" s="477"/>
      <c r="URT935" s="477"/>
      <c r="URU935" s="477"/>
      <c r="URV935" s="477"/>
      <c r="URW935" s="477"/>
      <c r="URX935" s="477"/>
      <c r="URY935" s="477"/>
      <c r="URZ935" s="477"/>
      <c r="USA935" s="477"/>
      <c r="USB935" s="477"/>
      <c r="USC935" s="477"/>
      <c r="USD935" s="477"/>
      <c r="USE935" s="477"/>
      <c r="USF935" s="477"/>
      <c r="USG935" s="477"/>
      <c r="USH935" s="477"/>
      <c r="USI935" s="477"/>
      <c r="USJ935" s="477"/>
      <c r="USK935" s="477"/>
      <c r="USL935" s="477"/>
      <c r="USM935" s="477"/>
      <c r="USN935" s="477"/>
      <c r="USO935" s="477"/>
      <c r="USP935" s="477"/>
      <c r="USQ935" s="477"/>
      <c r="USR935" s="477"/>
      <c r="USS935" s="477"/>
      <c r="UST935" s="477"/>
      <c r="USU935" s="477"/>
      <c r="USV935" s="477"/>
      <c r="USW935" s="477"/>
      <c r="USX935" s="477"/>
      <c r="USY935" s="477"/>
      <c r="USZ935" s="477"/>
      <c r="UTA935" s="477"/>
      <c r="UTB935" s="477"/>
      <c r="UTC935" s="477"/>
      <c r="UTD935" s="477"/>
      <c r="UTE935" s="477"/>
      <c r="UTF935" s="477"/>
      <c r="UTG935" s="477"/>
      <c r="UTH935" s="477"/>
      <c r="UTI935" s="477"/>
      <c r="UTJ935" s="477"/>
      <c r="UTK935" s="477"/>
      <c r="UTL935" s="477"/>
      <c r="UTM935" s="477"/>
      <c r="UTN935" s="477"/>
      <c r="UTO935" s="477"/>
      <c r="UTP935" s="477"/>
      <c r="UTQ935" s="477"/>
      <c r="UTR935" s="477"/>
      <c r="UTS935" s="477"/>
      <c r="UTT935" s="477"/>
      <c r="UTU935" s="477"/>
      <c r="UTV935" s="477"/>
      <c r="UTW935" s="477"/>
      <c r="UTX935" s="477"/>
      <c r="UTY935" s="477"/>
      <c r="UTZ935" s="477"/>
      <c r="UUA935" s="477"/>
      <c r="UUB935" s="477"/>
      <c r="UUC935" s="477"/>
      <c r="UUD935" s="477"/>
      <c r="UUE935" s="477"/>
      <c r="UUF935" s="477"/>
      <c r="UUG935" s="477"/>
      <c r="UUH935" s="477"/>
      <c r="UUI935" s="477"/>
      <c r="UUJ935" s="477"/>
      <c r="UUK935" s="477"/>
      <c r="UUL935" s="477"/>
      <c r="UUM935" s="477"/>
      <c r="UUN935" s="477"/>
      <c r="UUO935" s="477"/>
      <c r="UUP935" s="477"/>
      <c r="UUQ935" s="477"/>
      <c r="UUR935" s="477"/>
      <c r="UUS935" s="477"/>
      <c r="UUT935" s="477"/>
      <c r="UUU935" s="477"/>
      <c r="UUV935" s="477"/>
      <c r="UUW935" s="477"/>
      <c r="UUX935" s="477"/>
      <c r="UUY935" s="477"/>
      <c r="UUZ935" s="477"/>
      <c r="UVA935" s="477"/>
      <c r="UVB935" s="477"/>
      <c r="UVC935" s="477"/>
      <c r="UVD935" s="477"/>
      <c r="UVE935" s="477"/>
      <c r="UVF935" s="477"/>
      <c r="UVG935" s="477"/>
      <c r="UVH935" s="477"/>
      <c r="UVI935" s="477"/>
      <c r="UVJ935" s="477"/>
      <c r="UVK935" s="477"/>
      <c r="UVL935" s="477"/>
      <c r="UVM935" s="477"/>
      <c r="UVN935" s="477"/>
      <c r="UVO935" s="477"/>
      <c r="UVP935" s="477"/>
      <c r="UVQ935" s="477"/>
      <c r="UVR935" s="477"/>
      <c r="UVS935" s="477"/>
      <c r="UVT935" s="477"/>
      <c r="UVU935" s="477"/>
      <c r="UVV935" s="477"/>
      <c r="UVW935" s="477"/>
      <c r="UVX935" s="477"/>
      <c r="UVY935" s="477"/>
      <c r="UVZ935" s="477"/>
      <c r="UWA935" s="477"/>
      <c r="UWB935" s="477"/>
      <c r="UWC935" s="477"/>
      <c r="UWD935" s="477"/>
      <c r="UWE935" s="477"/>
      <c r="UWF935" s="477"/>
      <c r="UWG935" s="477"/>
      <c r="UWH935" s="477"/>
      <c r="UWI935" s="477"/>
      <c r="UWJ935" s="477"/>
      <c r="UWK935" s="477"/>
      <c r="UWL935" s="477"/>
      <c r="UWM935" s="477"/>
      <c r="UWN935" s="477"/>
      <c r="UWO935" s="477"/>
      <c r="UWP935" s="477"/>
      <c r="UWQ935" s="477"/>
      <c r="UWR935" s="477"/>
      <c r="UWS935" s="477"/>
      <c r="UWT935" s="477"/>
      <c r="UWU935" s="477"/>
      <c r="UWV935" s="477"/>
      <c r="UWW935" s="477"/>
      <c r="UWX935" s="477"/>
      <c r="UWY935" s="477"/>
      <c r="UWZ935" s="477"/>
      <c r="UXA935" s="477"/>
      <c r="UXB935" s="477"/>
      <c r="UXC935" s="477"/>
      <c r="UXD935" s="477"/>
      <c r="UXE935" s="477"/>
      <c r="UXF935" s="477"/>
      <c r="UXG935" s="477"/>
      <c r="UXH935" s="477"/>
      <c r="UXI935" s="477"/>
      <c r="UXJ935" s="477"/>
      <c r="UXK935" s="477"/>
      <c r="UXL935" s="477"/>
      <c r="UXM935" s="477"/>
      <c r="UXN935" s="477"/>
      <c r="UXO935" s="477"/>
      <c r="UXP935" s="477"/>
      <c r="UXQ935" s="477"/>
      <c r="UXR935" s="477"/>
      <c r="UXS935" s="477"/>
      <c r="UXT935" s="477"/>
      <c r="UXU935" s="477"/>
      <c r="UXV935" s="477"/>
      <c r="UXW935" s="477"/>
      <c r="UXX935" s="477"/>
      <c r="UXY935" s="477"/>
      <c r="UXZ935" s="477"/>
      <c r="UYA935" s="477"/>
      <c r="UYB935" s="477"/>
      <c r="UYC935" s="477"/>
      <c r="UYD935" s="477"/>
      <c r="UYE935" s="477"/>
      <c r="UYF935" s="477"/>
      <c r="UYG935" s="477"/>
      <c r="UYH935" s="477"/>
      <c r="UYI935" s="477"/>
      <c r="UYJ935" s="477"/>
      <c r="UYK935" s="477"/>
      <c r="UYL935" s="477"/>
      <c r="UYM935" s="477"/>
      <c r="UYN935" s="477"/>
      <c r="UYO935" s="477"/>
      <c r="UYP935" s="477"/>
      <c r="UYQ935" s="477"/>
      <c r="UYR935" s="477"/>
      <c r="UYS935" s="477"/>
      <c r="UYT935" s="477"/>
      <c r="UYU935" s="477"/>
      <c r="UYV935" s="477"/>
      <c r="UYW935" s="477"/>
      <c r="UYX935" s="477"/>
      <c r="UYY935" s="477"/>
      <c r="UYZ935" s="477"/>
      <c r="UZA935" s="477"/>
      <c r="UZB935" s="477"/>
      <c r="UZC935" s="477"/>
      <c r="UZD935" s="477"/>
      <c r="UZE935" s="477"/>
      <c r="UZF935" s="477"/>
      <c r="UZG935" s="477"/>
      <c r="UZH935" s="477"/>
      <c r="UZI935" s="477"/>
      <c r="UZJ935" s="477"/>
      <c r="UZK935" s="477"/>
      <c r="UZL935" s="477"/>
      <c r="UZM935" s="477"/>
      <c r="UZN935" s="477"/>
      <c r="UZO935" s="477"/>
      <c r="UZP935" s="477"/>
      <c r="UZQ935" s="477"/>
      <c r="UZR935" s="477"/>
      <c r="UZS935" s="477"/>
      <c r="UZT935" s="477"/>
      <c r="UZU935" s="477"/>
      <c r="UZV935" s="477"/>
      <c r="UZW935" s="477"/>
      <c r="UZX935" s="477"/>
      <c r="UZY935" s="477"/>
      <c r="UZZ935" s="477"/>
      <c r="VAA935" s="477"/>
      <c r="VAB935" s="477"/>
      <c r="VAC935" s="477"/>
      <c r="VAD935" s="477"/>
      <c r="VAE935" s="477"/>
      <c r="VAF935" s="477"/>
      <c r="VAG935" s="477"/>
      <c r="VAH935" s="477"/>
      <c r="VAI935" s="477"/>
      <c r="VAJ935" s="477"/>
      <c r="VAK935" s="477"/>
      <c r="VAL935" s="477"/>
      <c r="VAM935" s="477"/>
      <c r="VAN935" s="477"/>
      <c r="VAO935" s="477"/>
      <c r="VAP935" s="477"/>
      <c r="VAQ935" s="477"/>
      <c r="VAR935" s="477"/>
      <c r="VAS935" s="477"/>
      <c r="VAT935" s="477"/>
      <c r="VAU935" s="477"/>
      <c r="VAV935" s="477"/>
      <c r="VAW935" s="477"/>
      <c r="VAX935" s="477"/>
      <c r="VAY935" s="477"/>
      <c r="VAZ935" s="477"/>
      <c r="VBA935" s="477"/>
      <c r="VBB935" s="477"/>
      <c r="VBC935" s="477"/>
      <c r="VBD935" s="477"/>
      <c r="VBE935" s="477"/>
      <c r="VBF935" s="477"/>
      <c r="VBG935" s="477"/>
      <c r="VBH935" s="477"/>
      <c r="VBI935" s="477"/>
      <c r="VBJ935" s="477"/>
      <c r="VBK935" s="477"/>
      <c r="VBL935" s="477"/>
      <c r="VBM935" s="477"/>
      <c r="VBN935" s="477"/>
      <c r="VBO935" s="477"/>
      <c r="VBP935" s="477"/>
      <c r="VBQ935" s="477"/>
      <c r="VBR935" s="477"/>
      <c r="VBS935" s="477"/>
      <c r="VBT935" s="477"/>
      <c r="VBU935" s="477"/>
      <c r="VBV935" s="477"/>
      <c r="VBW935" s="477"/>
      <c r="VBX935" s="477"/>
      <c r="VBY935" s="477"/>
      <c r="VBZ935" s="477"/>
      <c r="VCA935" s="477"/>
      <c r="VCB935" s="477"/>
      <c r="VCC935" s="477"/>
      <c r="VCD935" s="477"/>
      <c r="VCE935" s="477"/>
      <c r="VCF935" s="477"/>
      <c r="VCG935" s="477"/>
      <c r="VCH935" s="477"/>
      <c r="VCI935" s="477"/>
      <c r="VCJ935" s="477"/>
      <c r="VCK935" s="477"/>
      <c r="VCL935" s="477"/>
      <c r="VCM935" s="477"/>
      <c r="VCN935" s="477"/>
      <c r="VCO935" s="477"/>
      <c r="VCP935" s="477"/>
      <c r="VCQ935" s="477"/>
      <c r="VCR935" s="477"/>
      <c r="VCS935" s="477"/>
      <c r="VCT935" s="477"/>
      <c r="VCU935" s="477"/>
      <c r="VCV935" s="477"/>
      <c r="VCW935" s="477"/>
      <c r="VCX935" s="477"/>
      <c r="VCY935" s="477"/>
      <c r="VCZ935" s="477"/>
      <c r="VDA935" s="477"/>
      <c r="VDB935" s="477"/>
      <c r="VDC935" s="477"/>
      <c r="VDD935" s="477"/>
      <c r="VDE935" s="477"/>
      <c r="VDF935" s="477"/>
      <c r="VDG935" s="477"/>
      <c r="VDH935" s="477"/>
      <c r="VDI935" s="477"/>
      <c r="VDJ935" s="477"/>
      <c r="VDK935" s="477"/>
      <c r="VDL935" s="477"/>
      <c r="VDM935" s="477"/>
      <c r="VDN935" s="477"/>
      <c r="VDO935" s="477"/>
      <c r="VDP935" s="477"/>
      <c r="VDQ935" s="477"/>
      <c r="VDR935" s="477"/>
      <c r="VDS935" s="477"/>
      <c r="VDT935" s="477"/>
      <c r="VDU935" s="477"/>
      <c r="VDV935" s="477"/>
      <c r="VDW935" s="477"/>
      <c r="VDX935" s="477"/>
      <c r="VDY935" s="477"/>
      <c r="VDZ935" s="477"/>
      <c r="VEA935" s="477"/>
      <c r="VEB935" s="477"/>
      <c r="VEC935" s="477"/>
      <c r="VED935" s="477"/>
      <c r="VEE935" s="477"/>
      <c r="VEF935" s="477"/>
      <c r="VEG935" s="477"/>
      <c r="VEH935" s="477"/>
      <c r="VEI935" s="477"/>
      <c r="VEJ935" s="477"/>
      <c r="VEK935" s="477"/>
      <c r="VEL935" s="477"/>
      <c r="VEM935" s="477"/>
      <c r="VEN935" s="477"/>
      <c r="VEO935" s="477"/>
      <c r="VEP935" s="477"/>
      <c r="VEQ935" s="477"/>
      <c r="VER935" s="477"/>
      <c r="VES935" s="477"/>
      <c r="VET935" s="477"/>
      <c r="VEU935" s="477"/>
      <c r="VEV935" s="477"/>
      <c r="VEW935" s="477"/>
      <c r="VEX935" s="477"/>
      <c r="VEY935" s="477"/>
      <c r="VEZ935" s="477"/>
      <c r="VFA935" s="477"/>
      <c r="VFB935" s="477"/>
      <c r="VFC935" s="477"/>
      <c r="VFD935" s="477"/>
      <c r="VFE935" s="477"/>
      <c r="VFF935" s="477"/>
      <c r="VFG935" s="477"/>
      <c r="VFH935" s="477"/>
      <c r="VFI935" s="477"/>
      <c r="VFJ935" s="477"/>
      <c r="VFK935" s="477"/>
      <c r="VFL935" s="477"/>
      <c r="VFM935" s="477"/>
      <c r="VFN935" s="477"/>
      <c r="VFO935" s="477"/>
      <c r="VFP935" s="477"/>
      <c r="VFQ935" s="477"/>
      <c r="VFR935" s="477"/>
      <c r="VFS935" s="477"/>
      <c r="VFT935" s="477"/>
      <c r="VFU935" s="477"/>
      <c r="VFV935" s="477"/>
      <c r="VFW935" s="477"/>
      <c r="VFX935" s="477"/>
      <c r="VFY935" s="477"/>
      <c r="VFZ935" s="477"/>
      <c r="VGA935" s="477"/>
      <c r="VGB935" s="477"/>
      <c r="VGC935" s="477"/>
      <c r="VGD935" s="477"/>
      <c r="VGE935" s="477"/>
      <c r="VGF935" s="477"/>
      <c r="VGG935" s="477"/>
      <c r="VGH935" s="477"/>
      <c r="VGI935" s="477"/>
      <c r="VGJ935" s="477"/>
      <c r="VGK935" s="477"/>
      <c r="VGL935" s="477"/>
      <c r="VGM935" s="477"/>
      <c r="VGN935" s="477"/>
      <c r="VGO935" s="477"/>
      <c r="VGP935" s="477"/>
      <c r="VGQ935" s="477"/>
      <c r="VGR935" s="477"/>
      <c r="VGS935" s="477"/>
      <c r="VGT935" s="477"/>
      <c r="VGU935" s="477"/>
      <c r="VGV935" s="477"/>
      <c r="VGW935" s="477"/>
      <c r="VGX935" s="477"/>
      <c r="VGY935" s="477"/>
      <c r="VGZ935" s="477"/>
      <c r="VHA935" s="477"/>
      <c r="VHB935" s="477"/>
      <c r="VHC935" s="477"/>
      <c r="VHD935" s="477"/>
      <c r="VHE935" s="477"/>
      <c r="VHF935" s="477"/>
      <c r="VHG935" s="477"/>
      <c r="VHH935" s="477"/>
      <c r="VHI935" s="477"/>
      <c r="VHJ935" s="477"/>
      <c r="VHK935" s="477"/>
      <c r="VHL935" s="477"/>
      <c r="VHM935" s="477"/>
      <c r="VHN935" s="477"/>
      <c r="VHO935" s="477"/>
      <c r="VHP935" s="477"/>
      <c r="VHQ935" s="477"/>
      <c r="VHR935" s="477"/>
      <c r="VHS935" s="477"/>
      <c r="VHT935" s="477"/>
      <c r="VHU935" s="477"/>
      <c r="VHV935" s="477"/>
      <c r="VHW935" s="477"/>
      <c r="VHX935" s="477"/>
      <c r="VHY935" s="477"/>
      <c r="VHZ935" s="477"/>
      <c r="VIA935" s="477"/>
      <c r="VIB935" s="477"/>
      <c r="VIC935" s="477"/>
      <c r="VID935" s="477"/>
      <c r="VIE935" s="477"/>
      <c r="VIF935" s="477"/>
      <c r="VIG935" s="477"/>
      <c r="VIH935" s="477"/>
      <c r="VII935" s="477"/>
      <c r="VIJ935" s="477"/>
      <c r="VIK935" s="477"/>
      <c r="VIL935" s="477"/>
      <c r="VIM935" s="477"/>
      <c r="VIN935" s="477"/>
      <c r="VIO935" s="477"/>
      <c r="VIP935" s="477"/>
      <c r="VIQ935" s="477"/>
      <c r="VIR935" s="477"/>
      <c r="VIS935" s="477"/>
      <c r="VIT935" s="477"/>
      <c r="VIU935" s="477"/>
      <c r="VIV935" s="477"/>
      <c r="VIW935" s="477"/>
      <c r="VIX935" s="477"/>
      <c r="VIY935" s="477"/>
      <c r="VIZ935" s="477"/>
      <c r="VJA935" s="477"/>
      <c r="VJB935" s="477"/>
      <c r="VJC935" s="477"/>
      <c r="VJD935" s="477"/>
      <c r="VJE935" s="477"/>
      <c r="VJF935" s="477"/>
      <c r="VJG935" s="477"/>
      <c r="VJH935" s="477"/>
      <c r="VJI935" s="477"/>
      <c r="VJJ935" s="477"/>
      <c r="VJK935" s="477"/>
      <c r="VJL935" s="477"/>
      <c r="VJM935" s="477"/>
      <c r="VJN935" s="477"/>
      <c r="VJO935" s="477"/>
      <c r="VJP935" s="477"/>
      <c r="VJQ935" s="477"/>
      <c r="VJR935" s="477"/>
      <c r="VJS935" s="477"/>
      <c r="VJT935" s="477"/>
      <c r="VJU935" s="477"/>
      <c r="VJV935" s="477"/>
      <c r="VJW935" s="477"/>
      <c r="VJX935" s="477"/>
      <c r="VJY935" s="477"/>
      <c r="VJZ935" s="477"/>
      <c r="VKA935" s="477"/>
      <c r="VKB935" s="477"/>
      <c r="VKC935" s="477"/>
      <c r="VKD935" s="477"/>
      <c r="VKE935" s="477"/>
      <c r="VKF935" s="477"/>
      <c r="VKG935" s="477"/>
      <c r="VKH935" s="477"/>
      <c r="VKI935" s="477"/>
      <c r="VKJ935" s="477"/>
      <c r="VKK935" s="477"/>
      <c r="VKL935" s="477"/>
      <c r="VKM935" s="477"/>
      <c r="VKN935" s="477"/>
      <c r="VKO935" s="477"/>
      <c r="VKP935" s="477"/>
      <c r="VKQ935" s="477"/>
      <c r="VKR935" s="477"/>
      <c r="VKS935" s="477"/>
      <c r="VKT935" s="477"/>
      <c r="VKU935" s="477"/>
      <c r="VKV935" s="477"/>
      <c r="VKW935" s="477"/>
      <c r="VKX935" s="477"/>
      <c r="VKY935" s="477"/>
      <c r="VKZ935" s="477"/>
      <c r="VLA935" s="477"/>
      <c r="VLB935" s="477"/>
      <c r="VLC935" s="477"/>
      <c r="VLD935" s="477"/>
      <c r="VLE935" s="477"/>
      <c r="VLF935" s="477"/>
      <c r="VLG935" s="477"/>
      <c r="VLH935" s="477"/>
      <c r="VLI935" s="477"/>
      <c r="VLJ935" s="477"/>
      <c r="VLK935" s="477"/>
      <c r="VLL935" s="477"/>
      <c r="VLM935" s="477"/>
      <c r="VLN935" s="477"/>
      <c r="VLO935" s="477"/>
      <c r="VLP935" s="477"/>
      <c r="VLQ935" s="477"/>
      <c r="VLR935" s="477"/>
      <c r="VLS935" s="477"/>
      <c r="VLT935" s="477"/>
      <c r="VLU935" s="477"/>
      <c r="VLV935" s="477"/>
      <c r="VLW935" s="477"/>
      <c r="VLX935" s="477"/>
      <c r="VLY935" s="477"/>
      <c r="VLZ935" s="477"/>
      <c r="VMA935" s="477"/>
      <c r="VMB935" s="477"/>
      <c r="VMC935" s="477"/>
      <c r="VMD935" s="477"/>
      <c r="VME935" s="477"/>
      <c r="VMF935" s="477"/>
      <c r="VMG935" s="477"/>
      <c r="VMH935" s="477"/>
      <c r="VMI935" s="477"/>
      <c r="VMJ935" s="477"/>
      <c r="VMK935" s="477"/>
      <c r="VML935" s="477"/>
      <c r="VMM935" s="477"/>
      <c r="VMN935" s="477"/>
      <c r="VMO935" s="477"/>
      <c r="VMP935" s="477"/>
      <c r="VMQ935" s="477"/>
      <c r="VMR935" s="477"/>
      <c r="VMS935" s="477"/>
      <c r="VMT935" s="477"/>
      <c r="VMU935" s="477"/>
      <c r="VMV935" s="477"/>
      <c r="VMW935" s="477"/>
      <c r="VMX935" s="477"/>
      <c r="VMY935" s="477"/>
      <c r="VMZ935" s="477"/>
      <c r="VNA935" s="477"/>
      <c r="VNB935" s="477"/>
      <c r="VNC935" s="477"/>
      <c r="VND935" s="477"/>
      <c r="VNE935" s="477"/>
      <c r="VNF935" s="477"/>
      <c r="VNG935" s="477"/>
      <c r="VNH935" s="477"/>
      <c r="VNI935" s="477"/>
      <c r="VNJ935" s="477"/>
      <c r="VNK935" s="477"/>
      <c r="VNL935" s="477"/>
      <c r="VNM935" s="477"/>
      <c r="VNN935" s="477"/>
      <c r="VNO935" s="477"/>
      <c r="VNP935" s="477"/>
      <c r="VNQ935" s="477"/>
      <c r="VNR935" s="477"/>
      <c r="VNS935" s="477"/>
      <c r="VNT935" s="477"/>
      <c r="VNU935" s="477"/>
      <c r="VNV935" s="477"/>
      <c r="VNW935" s="477"/>
      <c r="VNX935" s="477"/>
      <c r="VNY935" s="477"/>
      <c r="VNZ935" s="477"/>
      <c r="VOA935" s="477"/>
      <c r="VOB935" s="477"/>
      <c r="VOC935" s="477"/>
      <c r="VOD935" s="477"/>
      <c r="VOE935" s="477"/>
      <c r="VOF935" s="477"/>
      <c r="VOG935" s="477"/>
      <c r="VOH935" s="477"/>
      <c r="VOI935" s="477"/>
      <c r="VOJ935" s="477"/>
      <c r="VOK935" s="477"/>
      <c r="VOL935" s="477"/>
      <c r="VOM935" s="477"/>
      <c r="VON935" s="477"/>
      <c r="VOO935" s="477"/>
      <c r="VOP935" s="477"/>
      <c r="VOQ935" s="477"/>
      <c r="VOR935" s="477"/>
      <c r="VOS935" s="477"/>
      <c r="VOT935" s="477"/>
      <c r="VOU935" s="477"/>
      <c r="VOV935" s="477"/>
      <c r="VOW935" s="477"/>
      <c r="VOX935" s="477"/>
      <c r="VOY935" s="477"/>
      <c r="VOZ935" s="477"/>
      <c r="VPA935" s="477"/>
      <c r="VPB935" s="477"/>
      <c r="VPC935" s="477"/>
      <c r="VPD935" s="477"/>
      <c r="VPE935" s="477"/>
      <c r="VPF935" s="477"/>
      <c r="VPG935" s="477"/>
      <c r="VPH935" s="477"/>
      <c r="VPI935" s="477"/>
      <c r="VPJ935" s="477"/>
      <c r="VPK935" s="477"/>
      <c r="VPL935" s="477"/>
      <c r="VPM935" s="477"/>
      <c r="VPN935" s="477"/>
      <c r="VPO935" s="477"/>
      <c r="VPP935" s="477"/>
      <c r="VPQ935" s="477"/>
      <c r="VPR935" s="477"/>
      <c r="VPS935" s="477"/>
      <c r="VPT935" s="477"/>
      <c r="VPU935" s="477"/>
      <c r="VPV935" s="477"/>
      <c r="VPW935" s="477"/>
      <c r="VPX935" s="477"/>
      <c r="VPY935" s="477"/>
      <c r="VPZ935" s="477"/>
      <c r="VQA935" s="477"/>
      <c r="VQB935" s="477"/>
      <c r="VQC935" s="477"/>
      <c r="VQD935" s="477"/>
      <c r="VQE935" s="477"/>
      <c r="VQF935" s="477"/>
      <c r="VQG935" s="477"/>
      <c r="VQH935" s="477"/>
      <c r="VQI935" s="477"/>
      <c r="VQJ935" s="477"/>
      <c r="VQK935" s="477"/>
      <c r="VQL935" s="477"/>
      <c r="VQM935" s="477"/>
      <c r="VQN935" s="477"/>
      <c r="VQO935" s="477"/>
      <c r="VQP935" s="477"/>
      <c r="VQQ935" s="477"/>
      <c r="VQR935" s="477"/>
      <c r="VQS935" s="477"/>
      <c r="VQT935" s="477"/>
      <c r="VQU935" s="477"/>
      <c r="VQV935" s="477"/>
      <c r="VQW935" s="477"/>
      <c r="VQX935" s="477"/>
      <c r="VQY935" s="477"/>
      <c r="VQZ935" s="477"/>
      <c r="VRA935" s="477"/>
      <c r="VRB935" s="477"/>
      <c r="VRC935" s="477"/>
      <c r="VRD935" s="477"/>
      <c r="VRE935" s="477"/>
      <c r="VRF935" s="477"/>
      <c r="VRG935" s="477"/>
      <c r="VRH935" s="477"/>
      <c r="VRI935" s="477"/>
      <c r="VRJ935" s="477"/>
      <c r="VRK935" s="477"/>
      <c r="VRL935" s="477"/>
      <c r="VRM935" s="477"/>
      <c r="VRN935" s="477"/>
      <c r="VRO935" s="477"/>
      <c r="VRP935" s="477"/>
      <c r="VRQ935" s="477"/>
      <c r="VRR935" s="477"/>
      <c r="VRS935" s="477"/>
      <c r="VRT935" s="477"/>
      <c r="VRU935" s="477"/>
      <c r="VRV935" s="477"/>
      <c r="VRW935" s="477"/>
      <c r="VRX935" s="477"/>
      <c r="VRY935" s="477"/>
      <c r="VRZ935" s="477"/>
      <c r="VSA935" s="477"/>
      <c r="VSB935" s="477"/>
      <c r="VSC935" s="477"/>
      <c r="VSD935" s="477"/>
      <c r="VSE935" s="477"/>
      <c r="VSF935" s="477"/>
      <c r="VSG935" s="477"/>
      <c r="VSH935" s="477"/>
      <c r="VSI935" s="477"/>
      <c r="VSJ935" s="477"/>
      <c r="VSK935" s="477"/>
      <c r="VSL935" s="477"/>
      <c r="VSM935" s="477"/>
      <c r="VSN935" s="477"/>
      <c r="VSO935" s="477"/>
      <c r="VSP935" s="477"/>
      <c r="VSQ935" s="477"/>
      <c r="VSR935" s="477"/>
      <c r="VSS935" s="477"/>
      <c r="VST935" s="477"/>
      <c r="VSU935" s="477"/>
      <c r="VSV935" s="477"/>
      <c r="VSW935" s="477"/>
      <c r="VSX935" s="477"/>
      <c r="VSY935" s="477"/>
      <c r="VSZ935" s="477"/>
      <c r="VTA935" s="477"/>
      <c r="VTB935" s="477"/>
      <c r="VTC935" s="477"/>
      <c r="VTD935" s="477"/>
      <c r="VTE935" s="477"/>
      <c r="VTF935" s="477"/>
      <c r="VTG935" s="477"/>
      <c r="VTH935" s="477"/>
      <c r="VTI935" s="477"/>
      <c r="VTJ935" s="477"/>
      <c r="VTK935" s="477"/>
      <c r="VTL935" s="477"/>
      <c r="VTM935" s="477"/>
      <c r="VTN935" s="477"/>
      <c r="VTO935" s="477"/>
      <c r="VTP935" s="477"/>
      <c r="VTQ935" s="477"/>
      <c r="VTR935" s="477"/>
      <c r="VTS935" s="477"/>
      <c r="VTT935" s="477"/>
      <c r="VTU935" s="477"/>
      <c r="VTV935" s="477"/>
      <c r="VTW935" s="477"/>
      <c r="VTX935" s="477"/>
      <c r="VTY935" s="477"/>
      <c r="VTZ935" s="477"/>
      <c r="VUA935" s="477"/>
      <c r="VUB935" s="477"/>
      <c r="VUC935" s="477"/>
      <c r="VUD935" s="477"/>
      <c r="VUE935" s="477"/>
      <c r="VUF935" s="477"/>
      <c r="VUG935" s="477"/>
      <c r="VUH935" s="477"/>
      <c r="VUI935" s="477"/>
      <c r="VUJ935" s="477"/>
      <c r="VUK935" s="477"/>
      <c r="VUL935" s="477"/>
      <c r="VUM935" s="477"/>
      <c r="VUN935" s="477"/>
      <c r="VUO935" s="477"/>
      <c r="VUP935" s="477"/>
      <c r="VUQ935" s="477"/>
      <c r="VUR935" s="477"/>
      <c r="VUS935" s="477"/>
      <c r="VUT935" s="477"/>
      <c r="VUU935" s="477"/>
      <c r="VUV935" s="477"/>
      <c r="VUW935" s="477"/>
      <c r="VUX935" s="477"/>
      <c r="VUY935" s="477"/>
      <c r="VUZ935" s="477"/>
      <c r="VVA935" s="477"/>
      <c r="VVB935" s="477"/>
      <c r="VVC935" s="477"/>
      <c r="VVD935" s="477"/>
      <c r="VVE935" s="477"/>
      <c r="VVF935" s="477"/>
      <c r="VVG935" s="477"/>
      <c r="VVH935" s="477"/>
      <c r="VVI935" s="477"/>
      <c r="VVJ935" s="477"/>
      <c r="VVK935" s="477"/>
      <c r="VVL935" s="477"/>
      <c r="VVM935" s="477"/>
      <c r="VVN935" s="477"/>
      <c r="VVO935" s="477"/>
      <c r="VVP935" s="477"/>
      <c r="VVQ935" s="477"/>
      <c r="VVR935" s="477"/>
      <c r="VVS935" s="477"/>
      <c r="VVT935" s="477"/>
      <c r="VVU935" s="477"/>
      <c r="VVV935" s="477"/>
      <c r="VVW935" s="477"/>
      <c r="VVX935" s="477"/>
      <c r="VVY935" s="477"/>
      <c r="VVZ935" s="477"/>
      <c r="VWA935" s="477"/>
      <c r="VWB935" s="477"/>
      <c r="VWC935" s="477"/>
      <c r="VWD935" s="477"/>
      <c r="VWE935" s="477"/>
      <c r="VWF935" s="477"/>
      <c r="VWG935" s="477"/>
      <c r="VWH935" s="477"/>
      <c r="VWI935" s="477"/>
      <c r="VWJ935" s="477"/>
      <c r="VWK935" s="477"/>
      <c r="VWL935" s="477"/>
      <c r="VWM935" s="477"/>
      <c r="VWN935" s="477"/>
      <c r="VWO935" s="477"/>
      <c r="VWP935" s="477"/>
      <c r="VWQ935" s="477"/>
      <c r="VWR935" s="477"/>
      <c r="VWS935" s="477"/>
      <c r="VWT935" s="477"/>
      <c r="VWU935" s="477"/>
      <c r="VWV935" s="477"/>
      <c r="VWW935" s="477"/>
      <c r="VWX935" s="477"/>
      <c r="VWY935" s="477"/>
      <c r="VWZ935" s="477"/>
      <c r="VXA935" s="477"/>
      <c r="VXB935" s="477"/>
      <c r="VXC935" s="477"/>
      <c r="VXD935" s="477"/>
      <c r="VXE935" s="477"/>
      <c r="VXF935" s="477"/>
      <c r="VXG935" s="477"/>
      <c r="VXH935" s="477"/>
      <c r="VXI935" s="477"/>
      <c r="VXJ935" s="477"/>
      <c r="VXK935" s="477"/>
      <c r="VXL935" s="477"/>
      <c r="VXM935" s="477"/>
      <c r="VXN935" s="477"/>
      <c r="VXO935" s="477"/>
      <c r="VXP935" s="477"/>
      <c r="VXQ935" s="477"/>
      <c r="VXR935" s="477"/>
      <c r="VXS935" s="477"/>
      <c r="VXT935" s="477"/>
      <c r="VXU935" s="477"/>
      <c r="VXV935" s="477"/>
      <c r="VXW935" s="477"/>
      <c r="VXX935" s="477"/>
      <c r="VXY935" s="477"/>
      <c r="VXZ935" s="477"/>
      <c r="VYA935" s="477"/>
      <c r="VYB935" s="477"/>
      <c r="VYC935" s="477"/>
      <c r="VYD935" s="477"/>
      <c r="VYE935" s="477"/>
      <c r="VYF935" s="477"/>
      <c r="VYG935" s="477"/>
      <c r="VYH935" s="477"/>
      <c r="VYI935" s="477"/>
      <c r="VYJ935" s="477"/>
      <c r="VYK935" s="477"/>
      <c r="VYL935" s="477"/>
      <c r="VYM935" s="477"/>
      <c r="VYN935" s="477"/>
      <c r="VYO935" s="477"/>
      <c r="VYP935" s="477"/>
      <c r="VYQ935" s="477"/>
      <c r="VYR935" s="477"/>
      <c r="VYS935" s="477"/>
      <c r="VYT935" s="477"/>
      <c r="VYU935" s="477"/>
      <c r="VYV935" s="477"/>
      <c r="VYW935" s="477"/>
      <c r="VYX935" s="477"/>
      <c r="VYY935" s="477"/>
      <c r="VYZ935" s="477"/>
      <c r="VZA935" s="477"/>
      <c r="VZB935" s="477"/>
      <c r="VZC935" s="477"/>
      <c r="VZD935" s="477"/>
      <c r="VZE935" s="477"/>
      <c r="VZF935" s="477"/>
      <c r="VZG935" s="477"/>
      <c r="VZH935" s="477"/>
      <c r="VZI935" s="477"/>
      <c r="VZJ935" s="477"/>
      <c r="VZK935" s="477"/>
      <c r="VZL935" s="477"/>
      <c r="VZM935" s="477"/>
      <c r="VZN935" s="477"/>
      <c r="VZO935" s="477"/>
      <c r="VZP935" s="477"/>
      <c r="VZQ935" s="477"/>
      <c r="VZR935" s="477"/>
      <c r="VZS935" s="477"/>
      <c r="VZT935" s="477"/>
      <c r="VZU935" s="477"/>
      <c r="VZV935" s="477"/>
      <c r="VZW935" s="477"/>
      <c r="VZX935" s="477"/>
      <c r="VZY935" s="477"/>
      <c r="VZZ935" s="477"/>
      <c r="WAA935" s="477"/>
      <c r="WAB935" s="477"/>
      <c r="WAC935" s="477"/>
      <c r="WAD935" s="477"/>
      <c r="WAE935" s="477"/>
      <c r="WAF935" s="477"/>
      <c r="WAG935" s="477"/>
      <c r="WAH935" s="477"/>
      <c r="WAI935" s="477"/>
      <c r="WAJ935" s="477"/>
      <c r="WAK935" s="477"/>
      <c r="WAL935" s="477"/>
      <c r="WAM935" s="477"/>
      <c r="WAN935" s="477"/>
      <c r="WAO935" s="477"/>
      <c r="WAP935" s="477"/>
      <c r="WAQ935" s="477"/>
      <c r="WAR935" s="477"/>
      <c r="WAS935" s="477"/>
      <c r="WAT935" s="477"/>
      <c r="WAU935" s="477"/>
      <c r="WAV935" s="477"/>
      <c r="WAW935" s="477"/>
      <c r="WAX935" s="477"/>
      <c r="WAY935" s="477"/>
      <c r="WAZ935" s="477"/>
      <c r="WBA935" s="477"/>
      <c r="WBB935" s="477"/>
      <c r="WBC935" s="477"/>
      <c r="WBD935" s="477"/>
      <c r="WBE935" s="477"/>
      <c r="WBF935" s="477"/>
      <c r="WBG935" s="477"/>
      <c r="WBH935" s="477"/>
      <c r="WBI935" s="477"/>
      <c r="WBJ935" s="477"/>
      <c r="WBK935" s="477"/>
      <c r="WBL935" s="477"/>
      <c r="WBM935" s="477"/>
      <c r="WBN935" s="477"/>
      <c r="WBO935" s="477"/>
      <c r="WBP935" s="477"/>
      <c r="WBQ935" s="477"/>
      <c r="WBR935" s="477"/>
      <c r="WBS935" s="477"/>
      <c r="WBT935" s="477"/>
      <c r="WBU935" s="477"/>
      <c r="WBV935" s="477"/>
      <c r="WBW935" s="477"/>
      <c r="WBX935" s="477"/>
      <c r="WBY935" s="477"/>
      <c r="WBZ935" s="477"/>
      <c r="WCA935" s="477"/>
      <c r="WCB935" s="477"/>
      <c r="WCC935" s="477"/>
      <c r="WCD935" s="477"/>
      <c r="WCE935" s="477"/>
      <c r="WCF935" s="477"/>
      <c r="WCG935" s="477"/>
      <c r="WCH935" s="477"/>
      <c r="WCI935" s="477"/>
      <c r="WCJ935" s="477"/>
      <c r="WCK935" s="477"/>
      <c r="WCL935" s="477"/>
      <c r="WCM935" s="477"/>
      <c r="WCN935" s="477"/>
      <c r="WCO935" s="477"/>
      <c r="WCP935" s="477"/>
      <c r="WCQ935" s="477"/>
      <c r="WCR935" s="477"/>
      <c r="WCS935" s="477"/>
      <c r="WCT935" s="477"/>
      <c r="WCU935" s="477"/>
      <c r="WCV935" s="477"/>
      <c r="WCW935" s="477"/>
      <c r="WCX935" s="477"/>
      <c r="WCY935" s="477"/>
      <c r="WCZ935" s="477"/>
      <c r="WDA935" s="477"/>
      <c r="WDB935" s="477"/>
      <c r="WDC935" s="477"/>
      <c r="WDD935" s="477"/>
      <c r="WDE935" s="477"/>
      <c r="WDF935" s="477"/>
      <c r="WDG935" s="477"/>
      <c r="WDH935" s="477"/>
      <c r="WDI935" s="477"/>
      <c r="WDJ935" s="477"/>
      <c r="WDK935" s="477"/>
      <c r="WDL935" s="477"/>
      <c r="WDM935" s="477"/>
      <c r="WDN935" s="477"/>
      <c r="WDO935" s="477"/>
      <c r="WDP935" s="477"/>
      <c r="WDQ935" s="477"/>
      <c r="WDR935" s="477"/>
      <c r="WDS935" s="477"/>
      <c r="WDT935" s="477"/>
      <c r="WDU935" s="477"/>
      <c r="WDV935" s="477"/>
      <c r="WDW935" s="477"/>
      <c r="WDX935" s="477"/>
      <c r="WDY935" s="477"/>
      <c r="WDZ935" s="477"/>
      <c r="WEA935" s="477"/>
      <c r="WEB935" s="477"/>
      <c r="WEC935" s="477"/>
      <c r="WED935" s="477"/>
      <c r="WEE935" s="477"/>
      <c r="WEF935" s="477"/>
      <c r="WEG935" s="477"/>
      <c r="WEH935" s="477"/>
      <c r="WEI935" s="477"/>
      <c r="WEJ935" s="477"/>
      <c r="WEK935" s="477"/>
      <c r="WEL935" s="477"/>
      <c r="WEM935" s="477"/>
      <c r="WEN935" s="477"/>
      <c r="WEO935" s="477"/>
      <c r="WEP935" s="477"/>
      <c r="WEQ935" s="477"/>
      <c r="WER935" s="477"/>
      <c r="WES935" s="477"/>
      <c r="WET935" s="477"/>
      <c r="WEU935" s="477"/>
      <c r="WEV935" s="477"/>
      <c r="WEW935" s="477"/>
      <c r="WEX935" s="477"/>
      <c r="WEY935" s="477"/>
      <c r="WEZ935" s="477"/>
      <c r="WFA935" s="477"/>
      <c r="WFB935" s="477"/>
      <c r="WFC935" s="477"/>
      <c r="WFD935" s="477"/>
      <c r="WFE935" s="477"/>
      <c r="WFF935" s="477"/>
      <c r="WFG935" s="477"/>
      <c r="WFH935" s="477"/>
      <c r="WFI935" s="477"/>
      <c r="WFJ935" s="477"/>
      <c r="WFK935" s="477"/>
      <c r="WFL935" s="477"/>
      <c r="WFM935" s="477"/>
      <c r="WFN935" s="477"/>
      <c r="WFO935" s="477"/>
      <c r="WFP935" s="477"/>
      <c r="WFQ935" s="477"/>
      <c r="WFR935" s="477"/>
      <c r="WFS935" s="477"/>
      <c r="WFT935" s="477"/>
      <c r="WFU935" s="477"/>
      <c r="WFV935" s="477"/>
      <c r="WFW935" s="477"/>
      <c r="WFX935" s="477"/>
      <c r="WFY935" s="477"/>
      <c r="WFZ935" s="477"/>
      <c r="WGA935" s="477"/>
      <c r="WGB935" s="477"/>
      <c r="WGC935" s="477"/>
      <c r="WGD935" s="477"/>
      <c r="WGE935" s="477"/>
      <c r="WGF935" s="477"/>
      <c r="WGG935" s="477"/>
      <c r="WGH935" s="477"/>
      <c r="WGI935" s="477"/>
      <c r="WGJ935" s="477"/>
      <c r="WGK935" s="477"/>
      <c r="WGL935" s="477"/>
      <c r="WGM935" s="477"/>
      <c r="WGN935" s="477"/>
      <c r="WGO935" s="477"/>
      <c r="WGP935" s="477"/>
      <c r="WGQ935" s="477"/>
      <c r="WGR935" s="477"/>
      <c r="WGS935" s="477"/>
      <c r="WGT935" s="477"/>
      <c r="WGU935" s="477"/>
      <c r="WGV935" s="477"/>
      <c r="WGW935" s="477"/>
      <c r="WGX935" s="477"/>
      <c r="WGY935" s="477"/>
      <c r="WGZ935" s="477"/>
      <c r="WHA935" s="477"/>
      <c r="WHB935" s="477"/>
      <c r="WHC935" s="477"/>
      <c r="WHD935" s="477"/>
      <c r="WHE935" s="477"/>
      <c r="WHF935" s="477"/>
      <c r="WHG935" s="477"/>
      <c r="WHH935" s="477"/>
      <c r="WHI935" s="477"/>
      <c r="WHJ935" s="477"/>
      <c r="WHK935" s="477"/>
      <c r="WHL935" s="477"/>
      <c r="WHM935" s="477"/>
      <c r="WHN935" s="477"/>
      <c r="WHO935" s="477"/>
      <c r="WHP935" s="477"/>
      <c r="WHQ935" s="477"/>
      <c r="WHR935" s="477"/>
      <c r="WHS935" s="477"/>
      <c r="WHT935" s="477"/>
      <c r="WHU935" s="477"/>
      <c r="WHV935" s="477"/>
      <c r="WHW935" s="477"/>
      <c r="WHX935" s="477"/>
      <c r="WHY935" s="477"/>
      <c r="WHZ935" s="477"/>
      <c r="WIA935" s="477"/>
      <c r="WIB935" s="477"/>
      <c r="WIC935" s="477"/>
      <c r="WID935" s="477"/>
      <c r="WIE935" s="477"/>
      <c r="WIF935" s="477"/>
      <c r="WIG935" s="477"/>
      <c r="WIH935" s="477"/>
      <c r="WII935" s="477"/>
      <c r="WIJ935" s="477"/>
      <c r="WIK935" s="477"/>
      <c r="WIL935" s="477"/>
      <c r="WIM935" s="477"/>
      <c r="WIN935" s="477"/>
      <c r="WIO935" s="477"/>
      <c r="WIP935" s="477"/>
      <c r="WIQ935" s="477"/>
      <c r="WIR935" s="477"/>
      <c r="WIS935" s="477"/>
      <c r="WIT935" s="477"/>
      <c r="WIU935" s="477"/>
      <c r="WIV935" s="477"/>
      <c r="WIW935" s="477"/>
      <c r="WIX935" s="477"/>
      <c r="WIY935" s="477"/>
      <c r="WIZ935" s="477"/>
      <c r="WJA935" s="477"/>
      <c r="WJB935" s="477"/>
      <c r="WJC935" s="477"/>
      <c r="WJD935" s="477"/>
      <c r="WJE935" s="477"/>
      <c r="WJF935" s="477"/>
      <c r="WJG935" s="477"/>
      <c r="WJH935" s="477"/>
      <c r="WJI935" s="477"/>
      <c r="WJJ935" s="477"/>
      <c r="WJK935" s="477"/>
      <c r="WJL935" s="477"/>
      <c r="WJM935" s="477"/>
      <c r="WJN935" s="477"/>
      <c r="WJO935" s="477"/>
      <c r="WJP935" s="477"/>
      <c r="WJQ935" s="477"/>
      <c r="WJR935" s="477"/>
      <c r="WJS935" s="477"/>
      <c r="WJT935" s="477"/>
      <c r="WJU935" s="477"/>
      <c r="WJV935" s="477"/>
      <c r="WJW935" s="477"/>
      <c r="WJX935" s="477"/>
      <c r="WJY935" s="477"/>
      <c r="WJZ935" s="477"/>
      <c r="WKA935" s="477"/>
      <c r="WKB935" s="477"/>
      <c r="WKC935" s="477"/>
      <c r="WKD935" s="477"/>
      <c r="WKE935" s="477"/>
      <c r="WKF935" s="477"/>
      <c r="WKG935" s="477"/>
      <c r="WKH935" s="477"/>
      <c r="WKI935" s="477"/>
      <c r="WKJ935" s="477"/>
      <c r="WKK935" s="477"/>
      <c r="WKL935" s="477"/>
      <c r="WKM935" s="477"/>
      <c r="WKN935" s="477"/>
      <c r="WKO935" s="477"/>
      <c r="WKP935" s="477"/>
      <c r="WKQ935" s="477"/>
      <c r="WKR935" s="477"/>
      <c r="WKS935" s="477"/>
      <c r="WKT935" s="477"/>
      <c r="WKU935" s="477"/>
      <c r="WKV935" s="477"/>
      <c r="WKW935" s="477"/>
      <c r="WKX935" s="477"/>
      <c r="WKY935" s="477"/>
      <c r="WKZ935" s="477"/>
      <c r="WLA935" s="477"/>
      <c r="WLB935" s="477"/>
      <c r="WLC935" s="477"/>
      <c r="WLD935" s="477"/>
      <c r="WLE935" s="477"/>
      <c r="WLF935" s="477"/>
      <c r="WLG935" s="477"/>
      <c r="WLH935" s="477"/>
      <c r="WLI935" s="477"/>
      <c r="WLJ935" s="477"/>
      <c r="WLK935" s="477"/>
      <c r="WLL935" s="477"/>
      <c r="WLM935" s="477"/>
      <c r="WLN935" s="477"/>
      <c r="WLO935" s="477"/>
      <c r="WLP935" s="477"/>
      <c r="WLQ935" s="477"/>
      <c r="WLR935" s="477"/>
      <c r="WLS935" s="477"/>
      <c r="WLT935" s="477"/>
      <c r="WLU935" s="477"/>
      <c r="WLV935" s="477"/>
      <c r="WLW935" s="477"/>
      <c r="WLX935" s="477"/>
      <c r="WLY935" s="477"/>
      <c r="WLZ935" s="477"/>
      <c r="WMA935" s="477"/>
      <c r="WMB935" s="477"/>
      <c r="WMC935" s="477"/>
      <c r="WMD935" s="477"/>
      <c r="WME935" s="477"/>
      <c r="WMF935" s="477"/>
      <c r="WMG935" s="477"/>
      <c r="WMH935" s="477"/>
      <c r="WMI935" s="477"/>
      <c r="WMJ935" s="477"/>
      <c r="WMK935" s="477"/>
      <c r="WML935" s="477"/>
      <c r="WMM935" s="477"/>
      <c r="WMN935" s="477"/>
      <c r="WMO935" s="477"/>
      <c r="WMP935" s="477"/>
      <c r="WMQ935" s="477"/>
      <c r="WMR935" s="477"/>
      <c r="WMS935" s="477"/>
      <c r="WMT935" s="477"/>
      <c r="WMU935" s="477"/>
      <c r="WMV935" s="477"/>
      <c r="WMW935" s="477"/>
      <c r="WMX935" s="477"/>
      <c r="WMY935" s="477"/>
      <c r="WMZ935" s="477"/>
      <c r="WNA935" s="477"/>
      <c r="WNB935" s="477"/>
      <c r="WNC935" s="477"/>
      <c r="WND935" s="477"/>
      <c r="WNE935" s="477"/>
      <c r="WNF935" s="477"/>
      <c r="WNG935" s="477"/>
      <c r="WNH935" s="477"/>
      <c r="WNI935" s="477"/>
      <c r="WNJ935" s="477"/>
      <c r="WNK935" s="477"/>
      <c r="WNL935" s="477"/>
      <c r="WNM935" s="477"/>
      <c r="WNN935" s="477"/>
      <c r="WNO935" s="477"/>
      <c r="WNP935" s="477"/>
      <c r="WNQ935" s="477"/>
      <c r="WNR935" s="477"/>
      <c r="WNS935" s="477"/>
      <c r="WNT935" s="477"/>
      <c r="WNU935" s="477"/>
      <c r="WNV935" s="477"/>
      <c r="WNW935" s="477"/>
      <c r="WNX935" s="477"/>
      <c r="WNY935" s="477"/>
      <c r="WNZ935" s="477"/>
      <c r="WOA935" s="477"/>
      <c r="WOB935" s="477"/>
      <c r="WOC935" s="477"/>
      <c r="WOD935" s="477"/>
      <c r="WOE935" s="477"/>
      <c r="WOF935" s="477"/>
      <c r="WOG935" s="477"/>
      <c r="WOH935" s="477"/>
      <c r="WOI935" s="477"/>
      <c r="WOJ935" s="477"/>
      <c r="WOK935" s="477"/>
      <c r="WOL935" s="477"/>
      <c r="WOM935" s="477"/>
      <c r="WON935" s="477"/>
      <c r="WOO935" s="477"/>
      <c r="WOP935" s="477"/>
      <c r="WOQ935" s="477"/>
      <c r="WOR935" s="477"/>
      <c r="WOS935" s="477"/>
      <c r="WOT935" s="477"/>
      <c r="WOU935" s="477"/>
      <c r="WOV935" s="477"/>
      <c r="WOW935" s="477"/>
      <c r="WOX935" s="477"/>
      <c r="WOY935" s="477"/>
      <c r="WOZ935" s="477"/>
      <c r="WPA935" s="477"/>
      <c r="WPB935" s="477"/>
      <c r="WPC935" s="477"/>
      <c r="WPD935" s="477"/>
      <c r="WPE935" s="477"/>
      <c r="WPF935" s="477"/>
      <c r="WPG935" s="477"/>
      <c r="WPH935" s="477"/>
      <c r="WPI935" s="477"/>
      <c r="WPJ935" s="477"/>
      <c r="WPK935" s="477"/>
      <c r="WPL935" s="477"/>
      <c r="WPM935" s="477"/>
      <c r="WPN935" s="477"/>
      <c r="WPO935" s="477"/>
      <c r="WPP935" s="477"/>
      <c r="WPQ935" s="477"/>
      <c r="WPR935" s="477"/>
      <c r="WPS935" s="477"/>
      <c r="WPT935" s="477"/>
      <c r="WPU935" s="477"/>
      <c r="WPV935" s="477"/>
      <c r="WPW935" s="477"/>
      <c r="WPX935" s="477"/>
      <c r="WPY935" s="477"/>
      <c r="WPZ935" s="477"/>
      <c r="WQA935" s="477"/>
      <c r="WQB935" s="477"/>
      <c r="WQC935" s="477"/>
      <c r="WQD935" s="477"/>
      <c r="WQE935" s="477"/>
      <c r="WQF935" s="477"/>
      <c r="WQG935" s="477"/>
      <c r="WQH935" s="477"/>
      <c r="WQI935" s="477"/>
      <c r="WQJ935" s="477"/>
      <c r="WQK935" s="477"/>
      <c r="WQL935" s="477"/>
      <c r="WQM935" s="477"/>
      <c r="WQN935" s="477"/>
      <c r="WQO935" s="477"/>
      <c r="WQP935" s="477"/>
      <c r="WQQ935" s="477"/>
      <c r="WQR935" s="477"/>
      <c r="WQS935" s="477"/>
      <c r="WQT935" s="477"/>
      <c r="WQU935" s="477"/>
      <c r="WQV935" s="477"/>
      <c r="WQW935" s="477"/>
      <c r="WQX935" s="477"/>
      <c r="WQY935" s="477"/>
      <c r="WQZ935" s="477"/>
      <c r="WRA935" s="477"/>
      <c r="WRB935" s="477"/>
      <c r="WRC935" s="477"/>
      <c r="WRD935" s="477"/>
      <c r="WRE935" s="477"/>
      <c r="WRF935" s="477"/>
      <c r="WRG935" s="477"/>
      <c r="WRH935" s="477"/>
      <c r="WRI935" s="477"/>
      <c r="WRJ935" s="477"/>
      <c r="WRK935" s="477"/>
      <c r="WRL935" s="477"/>
      <c r="WRM935" s="477"/>
      <c r="WRN935" s="477"/>
      <c r="WRO935" s="477"/>
      <c r="WRP935" s="477"/>
      <c r="WRQ935" s="477"/>
      <c r="WRR935" s="477"/>
      <c r="WRS935" s="477"/>
      <c r="WRT935" s="477"/>
      <c r="WRU935" s="477"/>
      <c r="WRV935" s="477"/>
      <c r="WRW935" s="477"/>
      <c r="WRX935" s="477"/>
      <c r="WRY935" s="477"/>
      <c r="WRZ935" s="477"/>
      <c r="WSA935" s="477"/>
      <c r="WSB935" s="477"/>
      <c r="WSC935" s="477"/>
      <c r="WSD935" s="477"/>
      <c r="WSE935" s="477"/>
      <c r="WSF935" s="477"/>
      <c r="WSG935" s="477"/>
      <c r="WSH935" s="477"/>
      <c r="WSI935" s="477"/>
      <c r="WSJ935" s="477"/>
      <c r="WSK935" s="477"/>
      <c r="WSL935" s="477"/>
      <c r="WSM935" s="477"/>
      <c r="WSN935" s="477"/>
      <c r="WSO935" s="477"/>
      <c r="WSP935" s="477"/>
      <c r="WSQ935" s="477"/>
      <c r="WSR935" s="477"/>
      <c r="WSS935" s="477"/>
      <c r="WST935" s="477"/>
      <c r="WSU935" s="477"/>
      <c r="WSV935" s="477"/>
      <c r="WSW935" s="477"/>
      <c r="WSX935" s="477"/>
      <c r="WSY935" s="477"/>
      <c r="WSZ935" s="477"/>
      <c r="WTA935" s="477"/>
      <c r="WTB935" s="477"/>
      <c r="WTC935" s="477"/>
      <c r="WTD935" s="477"/>
      <c r="WTE935" s="477"/>
      <c r="WTF935" s="477"/>
      <c r="WTG935" s="477"/>
      <c r="WTH935" s="477"/>
      <c r="WTI935" s="477"/>
      <c r="WTJ935" s="477"/>
      <c r="WTK935" s="477"/>
      <c r="WTL935" s="477"/>
      <c r="WTM935" s="477"/>
      <c r="WTN935" s="477"/>
      <c r="WTO935" s="477"/>
      <c r="WTP935" s="477"/>
      <c r="WTQ935" s="477"/>
      <c r="WTR935" s="477"/>
      <c r="WTS935" s="477"/>
      <c r="WTT935" s="477"/>
      <c r="WTU935" s="477"/>
      <c r="WTV935" s="477"/>
      <c r="WTW935" s="477"/>
      <c r="WTX935" s="477"/>
      <c r="WTY935" s="477"/>
      <c r="WTZ935" s="477"/>
      <c r="WUA935" s="477"/>
      <c r="WUB935" s="477"/>
      <c r="WUC935" s="477"/>
      <c r="WUD935" s="477"/>
      <c r="WUE935" s="477"/>
      <c r="WUF935" s="477"/>
      <c r="WUG935" s="477"/>
      <c r="WUH935" s="477"/>
      <c r="WUI935" s="477"/>
      <c r="WUJ935" s="477"/>
      <c r="WUK935" s="477"/>
      <c r="WUL935" s="477"/>
      <c r="WUM935" s="477"/>
      <c r="WUN935" s="477"/>
      <c r="WUO935" s="477"/>
      <c r="WUP935" s="477"/>
      <c r="WUQ935" s="477"/>
      <c r="WUR935" s="477"/>
      <c r="WUS935" s="477"/>
      <c r="WUT935" s="477"/>
      <c r="WUU935" s="477"/>
      <c r="WUV935" s="477"/>
      <c r="WUW935" s="477"/>
      <c r="WUX935" s="477"/>
      <c r="WUY935" s="477"/>
      <c r="WUZ935" s="477"/>
      <c r="WVA935" s="477"/>
      <c r="WVB935" s="477"/>
      <c r="WVC935" s="477"/>
      <c r="WVD935" s="477"/>
      <c r="WVE935" s="477"/>
      <c r="WVF935" s="477"/>
      <c r="WVG935" s="477"/>
      <c r="WVH935" s="477"/>
      <c r="WVI935" s="477"/>
      <c r="WVJ935" s="477"/>
      <c r="WVK935" s="477"/>
      <c r="WVL935" s="477"/>
      <c r="WVM935" s="477"/>
      <c r="WVN935" s="477"/>
      <c r="WVO935" s="477"/>
      <c r="WVP935" s="477"/>
      <c r="WVQ935" s="477"/>
      <c r="WVR935" s="477"/>
      <c r="WVS935" s="477"/>
      <c r="WVT935" s="477"/>
      <c r="WVU935" s="477"/>
      <c r="WVV935" s="477"/>
      <c r="WVW935" s="477"/>
      <c r="WVX935" s="477"/>
      <c r="WVY935" s="477"/>
      <c r="WVZ935" s="477"/>
      <c r="WWA935" s="477"/>
      <c r="WWB935" s="477"/>
      <c r="WWC935" s="477"/>
      <c r="WWD935" s="477"/>
      <c r="WWE935" s="477"/>
      <c r="WWF935" s="477"/>
      <c r="WWG935" s="477"/>
      <c r="WWH935" s="477"/>
      <c r="WWI935" s="477"/>
      <c r="WWJ935" s="477"/>
      <c r="WWK935" s="477"/>
      <c r="WWL935" s="477"/>
      <c r="WWM935" s="477"/>
      <c r="WWN935" s="477"/>
      <c r="WWO935" s="477"/>
      <c r="WWP935" s="477"/>
      <c r="WWQ935" s="477"/>
      <c r="WWR935" s="477"/>
      <c r="WWS935" s="477"/>
      <c r="WWT935" s="477"/>
      <c r="WWU935" s="477"/>
      <c r="WWV935" s="477"/>
      <c r="WWW935" s="477"/>
      <c r="WWX935" s="477"/>
      <c r="WWY935" s="477"/>
      <c r="WWZ935" s="477"/>
      <c r="WXA935" s="477"/>
      <c r="WXB935" s="477"/>
      <c r="WXC935" s="477"/>
      <c r="WXD935" s="477"/>
      <c r="WXE935" s="477"/>
      <c r="WXF935" s="477"/>
      <c r="WXG935" s="477"/>
      <c r="WXH935" s="477"/>
      <c r="WXI935" s="477"/>
      <c r="WXJ935" s="477"/>
      <c r="WXK935" s="477"/>
      <c r="WXL935" s="477"/>
      <c r="WXM935" s="477"/>
      <c r="WXN935" s="477"/>
      <c r="WXO935" s="477"/>
      <c r="WXP935" s="477"/>
      <c r="WXQ935" s="477"/>
      <c r="WXR935" s="477"/>
      <c r="WXS935" s="477"/>
      <c r="WXT935" s="477"/>
      <c r="WXU935" s="477"/>
      <c r="WXV935" s="477"/>
      <c r="WXW935" s="477"/>
      <c r="WXX935" s="477"/>
      <c r="WXY935" s="477"/>
      <c r="WXZ935" s="477"/>
      <c r="WYA935" s="477"/>
      <c r="WYB935" s="477"/>
      <c r="WYC935" s="477"/>
      <c r="WYD935" s="477"/>
      <c r="WYE935" s="477"/>
      <c r="WYF935" s="477"/>
      <c r="WYG935" s="477"/>
      <c r="WYH935" s="477"/>
      <c r="WYI935" s="477"/>
      <c r="WYJ935" s="477"/>
      <c r="WYK935" s="477"/>
      <c r="WYL935" s="477"/>
      <c r="WYM935" s="477"/>
      <c r="WYN935" s="477"/>
      <c r="WYO935" s="477"/>
      <c r="WYP935" s="477"/>
      <c r="WYQ935" s="477"/>
      <c r="WYR935" s="477"/>
      <c r="WYS935" s="477"/>
      <c r="WYT935" s="477"/>
      <c r="WYU935" s="477"/>
      <c r="WYV935" s="477"/>
      <c r="WYW935" s="477"/>
      <c r="WYX935" s="477"/>
      <c r="WYY935" s="477"/>
      <c r="WYZ935" s="477"/>
      <c r="WZA935" s="477"/>
      <c r="WZB935" s="477"/>
      <c r="WZC935" s="477"/>
      <c r="WZD935" s="477"/>
      <c r="WZE935" s="477"/>
      <c r="WZF935" s="477"/>
      <c r="WZG935" s="477"/>
      <c r="WZH935" s="477"/>
      <c r="WZI935" s="477"/>
      <c r="WZJ935" s="477"/>
      <c r="WZK935" s="477"/>
      <c r="WZL935" s="477"/>
      <c r="WZM935" s="477"/>
      <c r="WZN935" s="477"/>
      <c r="WZO935" s="477"/>
      <c r="WZP935" s="477"/>
      <c r="WZQ935" s="477"/>
      <c r="WZR935" s="477"/>
      <c r="WZS935" s="477"/>
      <c r="WZT935" s="477"/>
      <c r="WZU935" s="477"/>
      <c r="WZV935" s="477"/>
      <c r="WZW935" s="477"/>
      <c r="WZX935" s="477"/>
      <c r="WZY935" s="477"/>
      <c r="WZZ935" s="477"/>
      <c r="XAA935" s="477"/>
      <c r="XAB935" s="477"/>
      <c r="XAC935" s="477"/>
      <c r="XAD935" s="477"/>
      <c r="XAE935" s="477"/>
      <c r="XAF935" s="477"/>
      <c r="XAG935" s="477"/>
      <c r="XAH935" s="477"/>
      <c r="XAI935" s="477"/>
      <c r="XAJ935" s="477"/>
      <c r="XAK935" s="477"/>
      <c r="XAL935" s="477"/>
      <c r="XAM935" s="477"/>
      <c r="XAN935" s="477"/>
      <c r="XAO935" s="477"/>
      <c r="XAP935" s="477"/>
      <c r="XAQ935" s="477"/>
      <c r="XAR935" s="477"/>
      <c r="XAS935" s="477"/>
      <c r="XAT935" s="477"/>
      <c r="XAU935" s="477"/>
      <c r="XAV935" s="477"/>
      <c r="XAW935" s="477"/>
      <c r="XAX935" s="477"/>
      <c r="XAY935" s="477"/>
      <c r="XAZ935" s="477"/>
      <c r="XBA935" s="477"/>
      <c r="XBB935" s="477"/>
      <c r="XBC935" s="477"/>
      <c r="XBD935" s="477"/>
      <c r="XBE935" s="477"/>
      <c r="XBF935" s="477"/>
      <c r="XBG935" s="477"/>
      <c r="XBH935" s="477"/>
      <c r="XBI935" s="477"/>
      <c r="XBJ935" s="477"/>
      <c r="XBK935" s="477"/>
      <c r="XBL935" s="477"/>
      <c r="XBM935" s="477"/>
      <c r="XBN935" s="477"/>
      <c r="XBO935" s="477"/>
      <c r="XBP935" s="477"/>
      <c r="XBQ935" s="477"/>
      <c r="XBR935" s="477"/>
      <c r="XBS935" s="477"/>
      <c r="XBT935" s="477"/>
      <c r="XBU935" s="477"/>
      <c r="XBV935" s="477"/>
      <c r="XBW935" s="477"/>
      <c r="XBX935" s="477"/>
      <c r="XBY935" s="477"/>
      <c r="XBZ935" s="477"/>
      <c r="XCA935" s="477"/>
      <c r="XCB935" s="477"/>
      <c r="XCC935" s="477"/>
      <c r="XCD935" s="477"/>
      <c r="XCE935" s="477"/>
      <c r="XCF935" s="477"/>
      <c r="XCG935" s="477"/>
      <c r="XCH935" s="477"/>
      <c r="XCI935" s="477"/>
      <c r="XCJ935" s="477"/>
      <c r="XCK935" s="477"/>
      <c r="XCL935" s="477"/>
      <c r="XCM935" s="477"/>
      <c r="XCN935" s="477"/>
      <c r="XCO935" s="477"/>
      <c r="XCP935" s="477"/>
      <c r="XCQ935" s="477"/>
      <c r="XCR935" s="477"/>
      <c r="XCS935" s="477"/>
      <c r="XCT935" s="477"/>
      <c r="XCU935" s="477"/>
      <c r="XCV935" s="477"/>
      <c r="XCW935" s="477"/>
      <c r="XCX935" s="477"/>
      <c r="XCY935" s="477"/>
      <c r="XCZ935" s="477"/>
      <c r="XDA935" s="477"/>
      <c r="XDB935" s="477"/>
      <c r="XDC935" s="477"/>
      <c r="XDD935" s="477"/>
      <c r="XDE935" s="477"/>
      <c r="XDF935" s="477"/>
      <c r="XDG935" s="477"/>
      <c r="XDH935" s="477"/>
      <c r="XDI935" s="477"/>
      <c r="XDJ935" s="477"/>
      <c r="XDK935" s="477"/>
      <c r="XDL935" s="477"/>
      <c r="XDM935" s="477"/>
      <c r="XDN935" s="477"/>
      <c r="XDO935" s="477"/>
      <c r="XDP935" s="477"/>
      <c r="XDQ935" s="477"/>
      <c r="XDR935" s="477"/>
      <c r="XDS935" s="477"/>
      <c r="XDT935" s="477"/>
      <c r="XDU935" s="477"/>
      <c r="XDV935" s="477"/>
      <c r="XDW935" s="477"/>
      <c r="XDX935" s="477"/>
      <c r="XDY935" s="477"/>
      <c r="XDZ935" s="477"/>
      <c r="XEA935" s="477"/>
      <c r="XEB935" s="477"/>
      <c r="XEC935" s="477"/>
      <c r="XED935" s="477"/>
      <c r="XEE935" s="477"/>
      <c r="XEF935" s="477"/>
      <c r="XEG935" s="477"/>
      <c r="XEH935" s="477"/>
      <c r="XEI935" s="477"/>
      <c r="XEJ935" s="477"/>
      <c r="XEK935" s="477"/>
      <c r="XEL935" s="477"/>
      <c r="XEM935" s="477"/>
      <c r="XEN935" s="477"/>
      <c r="XEO935" s="477"/>
      <c r="XEP935" s="477"/>
      <c r="XEQ935" s="477"/>
      <c r="XER935" s="477"/>
      <c r="XES935" s="477"/>
      <c r="XET935" s="477"/>
      <c r="XEU935" s="477"/>
      <c r="XEV935" s="477"/>
      <c r="XEW935" s="477"/>
      <c r="XEX935" s="477"/>
      <c r="XEY935" s="477"/>
      <c r="XEZ935" s="477"/>
      <c r="XFA935" s="477"/>
      <c r="XFB935" s="477"/>
    </row>
    <row r="936" spans="1:16382" ht="30" customHeight="1" x14ac:dyDescent="0.7">
      <c r="A936" s="477"/>
      <c r="B936" s="331"/>
      <c r="C936" s="368"/>
      <c r="D936" s="318"/>
      <c r="E936" s="393"/>
      <c r="F936" s="320"/>
      <c r="G936" s="321"/>
      <c r="H936" s="336"/>
      <c r="I936" s="336"/>
      <c r="J936" s="324"/>
      <c r="K936" s="483"/>
      <c r="L936" s="477"/>
      <c r="M936" s="477"/>
      <c r="N936" s="477"/>
      <c r="O936" s="477"/>
      <c r="P936" s="477"/>
      <c r="Q936" s="477"/>
      <c r="R936" s="477"/>
      <c r="S936" s="477"/>
      <c r="T936" s="477"/>
      <c r="U936" s="477"/>
      <c r="V936" s="477"/>
      <c r="W936" s="477"/>
      <c r="X936" s="477"/>
      <c r="Y936" s="477"/>
      <c r="Z936" s="477"/>
      <c r="AA936" s="477"/>
      <c r="AB936" s="477"/>
      <c r="AC936" s="477"/>
      <c r="AD936" s="477"/>
      <c r="AE936" s="477"/>
      <c r="AF936" s="477"/>
      <c r="AG936" s="477"/>
      <c r="AH936" s="477"/>
      <c r="AI936" s="477"/>
      <c r="AJ936" s="477"/>
      <c r="AK936" s="477"/>
      <c r="AL936" s="477"/>
      <c r="AM936" s="477"/>
      <c r="AN936" s="477"/>
      <c r="AO936" s="477"/>
      <c r="AP936" s="477"/>
      <c r="AQ936" s="477"/>
      <c r="AR936" s="477"/>
      <c r="AS936" s="477"/>
      <c r="AT936" s="477"/>
      <c r="AU936" s="477"/>
      <c r="AV936" s="477"/>
      <c r="AW936" s="477"/>
      <c r="AX936" s="477"/>
      <c r="AY936" s="477"/>
      <c r="AZ936" s="477"/>
      <c r="BA936" s="477"/>
      <c r="BB936" s="477"/>
      <c r="BC936" s="477"/>
      <c r="BD936" s="477"/>
      <c r="BE936" s="477"/>
      <c r="BF936" s="477"/>
      <c r="BG936" s="477"/>
      <c r="BH936" s="477"/>
      <c r="BI936" s="477"/>
      <c r="BJ936" s="477"/>
      <c r="BK936" s="477"/>
      <c r="BL936" s="477"/>
      <c r="BM936" s="477"/>
      <c r="BN936" s="477"/>
      <c r="BO936" s="477"/>
      <c r="BP936" s="477"/>
      <c r="BQ936" s="477"/>
      <c r="BR936" s="477"/>
      <c r="BS936" s="477"/>
      <c r="BT936" s="477"/>
      <c r="BU936" s="477"/>
      <c r="BV936" s="477"/>
      <c r="BW936" s="477"/>
      <c r="BX936" s="477"/>
      <c r="BY936" s="477"/>
      <c r="BZ936" s="477"/>
      <c r="CA936" s="477"/>
      <c r="CB936" s="477"/>
      <c r="CC936" s="477"/>
      <c r="CD936" s="477"/>
      <c r="CE936" s="477"/>
      <c r="CF936" s="477"/>
      <c r="CG936" s="477"/>
      <c r="CH936" s="477"/>
      <c r="CI936" s="477"/>
      <c r="CJ936" s="477"/>
      <c r="CK936" s="477"/>
      <c r="CL936" s="477"/>
      <c r="CM936" s="477"/>
      <c r="CN936" s="477"/>
      <c r="CO936" s="477"/>
      <c r="CP936" s="477"/>
      <c r="CQ936" s="477"/>
      <c r="CR936" s="477"/>
      <c r="CS936" s="477"/>
      <c r="CT936" s="477"/>
      <c r="CU936" s="477"/>
      <c r="CV936" s="477"/>
      <c r="CW936" s="477"/>
      <c r="CX936" s="477"/>
      <c r="CY936" s="477"/>
      <c r="CZ936" s="477"/>
      <c r="DA936" s="477"/>
      <c r="DB936" s="477"/>
      <c r="DC936" s="477"/>
      <c r="DD936" s="477"/>
      <c r="DE936" s="477"/>
      <c r="DF936" s="477"/>
      <c r="DG936" s="477"/>
      <c r="DH936" s="477"/>
      <c r="DI936" s="477"/>
      <c r="DJ936" s="477"/>
      <c r="DK936" s="477"/>
      <c r="DL936" s="477"/>
      <c r="DM936" s="477"/>
      <c r="DN936" s="477"/>
      <c r="DO936" s="477"/>
      <c r="DP936" s="477"/>
      <c r="DQ936" s="477"/>
      <c r="DR936" s="477"/>
      <c r="DS936" s="477"/>
      <c r="DT936" s="477"/>
      <c r="DU936" s="477"/>
      <c r="DV936" s="477"/>
      <c r="DW936" s="477"/>
      <c r="DX936" s="477"/>
      <c r="DY936" s="477"/>
      <c r="DZ936" s="477"/>
      <c r="EA936" s="477"/>
      <c r="EB936" s="477"/>
      <c r="EC936" s="477"/>
      <c r="ED936" s="477"/>
      <c r="EE936" s="477"/>
      <c r="EF936" s="477"/>
      <c r="EG936" s="477"/>
      <c r="EH936" s="477"/>
      <c r="EI936" s="477"/>
      <c r="EJ936" s="477"/>
      <c r="EK936" s="477"/>
      <c r="EL936" s="477"/>
      <c r="EM936" s="477"/>
      <c r="EN936" s="477"/>
      <c r="EO936" s="477"/>
      <c r="EP936" s="477"/>
      <c r="EQ936" s="477"/>
      <c r="ER936" s="477"/>
      <c r="ES936" s="477"/>
      <c r="ET936" s="477"/>
      <c r="EU936" s="477"/>
      <c r="EV936" s="477"/>
      <c r="EW936" s="477"/>
      <c r="EX936" s="477"/>
      <c r="EY936" s="477"/>
      <c r="EZ936" s="477"/>
      <c r="FA936" s="477"/>
      <c r="FB936" s="477"/>
      <c r="FC936" s="477"/>
      <c r="FD936" s="477"/>
      <c r="FE936" s="477"/>
      <c r="FF936" s="477"/>
      <c r="FG936" s="477"/>
      <c r="FH936" s="477"/>
      <c r="FI936" s="477"/>
      <c r="FJ936" s="477"/>
      <c r="FK936" s="477"/>
      <c r="FL936" s="477"/>
      <c r="FM936" s="477"/>
      <c r="FN936" s="477"/>
      <c r="FO936" s="477"/>
      <c r="FP936" s="477"/>
      <c r="FQ936" s="477"/>
      <c r="FR936" s="477"/>
      <c r="FS936" s="477"/>
      <c r="FT936" s="477"/>
      <c r="FU936" s="477"/>
      <c r="FV936" s="477"/>
      <c r="FW936" s="477"/>
      <c r="FX936" s="477"/>
      <c r="FY936" s="477"/>
      <c r="FZ936" s="477"/>
      <c r="GA936" s="477"/>
      <c r="GB936" s="477"/>
      <c r="GC936" s="477"/>
      <c r="GD936" s="477"/>
      <c r="GE936" s="477"/>
      <c r="GF936" s="477"/>
      <c r="GG936" s="477"/>
      <c r="GH936" s="477"/>
      <c r="GI936" s="477"/>
      <c r="GJ936" s="477"/>
      <c r="GK936" s="477"/>
      <c r="GL936" s="477"/>
      <c r="GM936" s="477"/>
      <c r="GN936" s="477"/>
      <c r="GO936" s="477"/>
      <c r="GP936" s="477"/>
      <c r="GQ936" s="477"/>
      <c r="GR936" s="477"/>
      <c r="GS936" s="477"/>
      <c r="GT936" s="477"/>
      <c r="GU936" s="477"/>
      <c r="GV936" s="477"/>
      <c r="GW936" s="477"/>
      <c r="GX936" s="477"/>
      <c r="GY936" s="477"/>
      <c r="GZ936" s="477"/>
      <c r="HA936" s="477"/>
      <c r="HB936" s="477"/>
      <c r="HC936" s="477"/>
      <c r="HD936" s="477"/>
      <c r="HE936" s="477"/>
      <c r="HF936" s="477"/>
      <c r="HG936" s="477"/>
      <c r="HH936" s="477"/>
      <c r="HI936" s="477"/>
      <c r="HJ936" s="477"/>
      <c r="HK936" s="477"/>
      <c r="HL936" s="477"/>
      <c r="HM936" s="477"/>
      <c r="HN936" s="477"/>
      <c r="HO936" s="477"/>
      <c r="HP936" s="477"/>
      <c r="HQ936" s="477"/>
      <c r="HR936" s="477"/>
      <c r="HS936" s="477"/>
      <c r="HT936" s="477"/>
      <c r="HU936" s="477"/>
      <c r="HV936" s="477"/>
      <c r="HW936" s="477"/>
      <c r="HX936" s="477"/>
      <c r="HY936" s="477"/>
      <c r="HZ936" s="477"/>
      <c r="IA936" s="477"/>
      <c r="IB936" s="477"/>
      <c r="IC936" s="477"/>
      <c r="ID936" s="477"/>
      <c r="IE936" s="477"/>
      <c r="IF936" s="477"/>
      <c r="IG936" s="477"/>
      <c r="IH936" s="477"/>
      <c r="II936" s="477"/>
      <c r="IJ936" s="477"/>
      <c r="IK936" s="477"/>
      <c r="IL936" s="477"/>
      <c r="IM936" s="477"/>
      <c r="IN936" s="477"/>
      <c r="IO936" s="477"/>
      <c r="IP936" s="477"/>
      <c r="IQ936" s="477"/>
      <c r="IR936" s="477"/>
      <c r="IS936" s="477"/>
      <c r="IT936" s="477"/>
      <c r="IU936" s="477"/>
      <c r="IV936" s="477"/>
      <c r="IW936" s="477"/>
      <c r="IX936" s="477"/>
      <c r="IY936" s="477"/>
      <c r="IZ936" s="477"/>
      <c r="JA936" s="477"/>
      <c r="JB936" s="477"/>
      <c r="JC936" s="477"/>
      <c r="JD936" s="477"/>
      <c r="JE936" s="477"/>
      <c r="JF936" s="477"/>
      <c r="JG936" s="477"/>
      <c r="JH936" s="477"/>
      <c r="JI936" s="477"/>
      <c r="JJ936" s="477"/>
      <c r="JK936" s="477"/>
      <c r="JL936" s="477"/>
      <c r="JM936" s="477"/>
      <c r="JN936" s="477"/>
      <c r="JO936" s="477"/>
      <c r="JP936" s="477"/>
      <c r="JQ936" s="477"/>
      <c r="JR936" s="477"/>
      <c r="JS936" s="477"/>
      <c r="JT936" s="477"/>
      <c r="JU936" s="477"/>
      <c r="JV936" s="477"/>
      <c r="JW936" s="477"/>
      <c r="JX936" s="477"/>
      <c r="JY936" s="477"/>
      <c r="JZ936" s="477"/>
      <c r="KA936" s="477"/>
      <c r="KB936" s="477"/>
      <c r="KC936" s="477"/>
      <c r="KD936" s="477"/>
      <c r="KE936" s="477"/>
      <c r="KF936" s="477"/>
      <c r="KG936" s="477"/>
      <c r="KH936" s="477"/>
      <c r="KI936" s="477"/>
      <c r="KJ936" s="477"/>
      <c r="KK936" s="477"/>
      <c r="KL936" s="477"/>
      <c r="KM936" s="477"/>
      <c r="KN936" s="477"/>
      <c r="KO936" s="477"/>
      <c r="KP936" s="477"/>
      <c r="KQ936" s="477"/>
      <c r="KR936" s="477"/>
      <c r="KS936" s="477"/>
      <c r="KT936" s="477"/>
      <c r="KU936" s="477"/>
      <c r="KV936" s="477"/>
      <c r="KW936" s="477"/>
      <c r="KX936" s="477"/>
      <c r="KY936" s="477"/>
      <c r="KZ936" s="477"/>
      <c r="LA936" s="477"/>
      <c r="LB936" s="477"/>
      <c r="LC936" s="477"/>
      <c r="LD936" s="477"/>
      <c r="LE936" s="477"/>
      <c r="LF936" s="477"/>
      <c r="LG936" s="477"/>
      <c r="LH936" s="477"/>
      <c r="LI936" s="477"/>
      <c r="LJ936" s="477"/>
      <c r="LK936" s="477"/>
      <c r="LL936" s="477"/>
      <c r="LM936" s="477"/>
      <c r="LN936" s="477"/>
      <c r="LO936" s="477"/>
      <c r="LP936" s="477"/>
      <c r="LQ936" s="477"/>
      <c r="LR936" s="477"/>
      <c r="LS936" s="477"/>
      <c r="LT936" s="477"/>
      <c r="LU936" s="477"/>
      <c r="LV936" s="477"/>
      <c r="LW936" s="477"/>
      <c r="LX936" s="477"/>
      <c r="LY936" s="477"/>
      <c r="LZ936" s="477"/>
      <c r="MA936" s="477"/>
      <c r="MB936" s="477"/>
      <c r="MC936" s="477"/>
      <c r="MD936" s="477"/>
      <c r="ME936" s="477"/>
      <c r="MF936" s="477"/>
      <c r="MG936" s="477"/>
      <c r="MH936" s="477"/>
      <c r="MI936" s="477"/>
      <c r="MJ936" s="477"/>
      <c r="MK936" s="477"/>
      <c r="ML936" s="477"/>
      <c r="MM936" s="477"/>
      <c r="MN936" s="477"/>
      <c r="MO936" s="477"/>
      <c r="MP936" s="477"/>
      <c r="MQ936" s="477"/>
      <c r="MR936" s="477"/>
      <c r="MS936" s="477"/>
      <c r="MT936" s="477"/>
      <c r="MU936" s="477"/>
      <c r="MV936" s="477"/>
      <c r="MW936" s="477"/>
      <c r="MX936" s="477"/>
      <c r="MY936" s="477"/>
      <c r="MZ936" s="477"/>
      <c r="NA936" s="477"/>
      <c r="NB936" s="477"/>
      <c r="NC936" s="477"/>
      <c r="ND936" s="477"/>
      <c r="NE936" s="477"/>
      <c r="NF936" s="477"/>
      <c r="NG936" s="477"/>
      <c r="NH936" s="477"/>
      <c r="NI936" s="477"/>
      <c r="NJ936" s="477"/>
      <c r="NK936" s="477"/>
      <c r="NL936" s="477"/>
      <c r="NM936" s="477"/>
      <c r="NN936" s="477"/>
      <c r="NO936" s="477"/>
      <c r="NP936" s="477"/>
      <c r="NQ936" s="477"/>
      <c r="NR936" s="477"/>
      <c r="NS936" s="477"/>
      <c r="NT936" s="477"/>
      <c r="NU936" s="477"/>
      <c r="NV936" s="477"/>
      <c r="NW936" s="477"/>
      <c r="NX936" s="477"/>
      <c r="NY936" s="477"/>
      <c r="NZ936" s="477"/>
      <c r="OA936" s="477"/>
      <c r="OB936" s="477"/>
      <c r="OC936" s="477"/>
      <c r="OD936" s="477"/>
      <c r="OE936" s="477"/>
      <c r="OF936" s="477"/>
      <c r="OG936" s="477"/>
      <c r="OH936" s="477"/>
      <c r="OI936" s="477"/>
      <c r="OJ936" s="477"/>
      <c r="OK936" s="477"/>
      <c r="OL936" s="477"/>
      <c r="OM936" s="477"/>
      <c r="ON936" s="477"/>
      <c r="OO936" s="477"/>
      <c r="OP936" s="477"/>
      <c r="OQ936" s="477"/>
      <c r="OR936" s="477"/>
      <c r="OS936" s="477"/>
      <c r="OT936" s="477"/>
      <c r="OU936" s="477"/>
      <c r="OV936" s="477"/>
      <c r="OW936" s="477"/>
      <c r="OX936" s="477"/>
      <c r="OY936" s="477"/>
      <c r="OZ936" s="477"/>
      <c r="PA936" s="477"/>
      <c r="PB936" s="477"/>
      <c r="PC936" s="477"/>
      <c r="PD936" s="477"/>
      <c r="PE936" s="477"/>
      <c r="PF936" s="477"/>
      <c r="PG936" s="477"/>
      <c r="PH936" s="477"/>
      <c r="PI936" s="477"/>
      <c r="PJ936" s="477"/>
      <c r="PK936" s="477"/>
      <c r="PL936" s="477"/>
      <c r="PM936" s="477"/>
      <c r="PN936" s="477"/>
      <c r="PO936" s="477"/>
      <c r="PP936" s="477"/>
      <c r="PQ936" s="477"/>
      <c r="PR936" s="477"/>
      <c r="PS936" s="477"/>
      <c r="PT936" s="477"/>
      <c r="PU936" s="477"/>
      <c r="PV936" s="477"/>
      <c r="PW936" s="477"/>
      <c r="PX936" s="477"/>
      <c r="PY936" s="477"/>
      <c r="PZ936" s="477"/>
      <c r="QA936" s="477"/>
      <c r="QB936" s="477"/>
      <c r="QC936" s="477"/>
      <c r="QD936" s="477"/>
      <c r="QE936" s="477"/>
      <c r="QF936" s="477"/>
      <c r="QG936" s="477"/>
      <c r="QH936" s="477"/>
      <c r="QI936" s="477"/>
      <c r="QJ936" s="477"/>
      <c r="QK936" s="477"/>
      <c r="QL936" s="477"/>
      <c r="QM936" s="477"/>
      <c r="QN936" s="477"/>
      <c r="QO936" s="477"/>
      <c r="QP936" s="477"/>
      <c r="QQ936" s="477"/>
      <c r="QR936" s="477"/>
      <c r="QS936" s="477"/>
      <c r="QT936" s="477"/>
      <c r="QU936" s="477"/>
      <c r="QV936" s="477"/>
      <c r="QW936" s="477"/>
      <c r="QX936" s="477"/>
      <c r="QY936" s="477"/>
      <c r="QZ936" s="477"/>
      <c r="RA936" s="477"/>
      <c r="RB936" s="477"/>
      <c r="RC936" s="477"/>
      <c r="RD936" s="477"/>
      <c r="RE936" s="477"/>
      <c r="RF936" s="477"/>
      <c r="RG936" s="477"/>
      <c r="RH936" s="477"/>
      <c r="RI936" s="477"/>
      <c r="RJ936" s="477"/>
      <c r="RK936" s="477"/>
      <c r="RL936" s="477"/>
      <c r="RM936" s="477"/>
      <c r="RN936" s="477"/>
      <c r="RO936" s="477"/>
      <c r="RP936" s="477"/>
      <c r="RQ936" s="477"/>
      <c r="RR936" s="477"/>
      <c r="RS936" s="477"/>
      <c r="RT936" s="477"/>
      <c r="RU936" s="477"/>
      <c r="RV936" s="477"/>
      <c r="RW936" s="477"/>
      <c r="RX936" s="477"/>
      <c r="RY936" s="477"/>
      <c r="RZ936" s="477"/>
      <c r="SA936" s="477"/>
      <c r="SB936" s="477"/>
      <c r="SC936" s="477"/>
      <c r="SD936" s="477"/>
      <c r="SE936" s="477"/>
      <c r="SF936" s="477"/>
      <c r="SG936" s="477"/>
      <c r="SH936" s="477"/>
      <c r="SI936" s="477"/>
      <c r="SJ936" s="477"/>
      <c r="SK936" s="477"/>
      <c r="SL936" s="477"/>
      <c r="SM936" s="477"/>
      <c r="SN936" s="477"/>
      <c r="SO936" s="477"/>
      <c r="SP936" s="477"/>
      <c r="SQ936" s="477"/>
      <c r="SR936" s="477"/>
      <c r="SS936" s="477"/>
      <c r="ST936" s="477"/>
      <c r="SU936" s="477"/>
      <c r="SV936" s="477"/>
      <c r="SW936" s="477"/>
      <c r="SX936" s="477"/>
      <c r="SY936" s="477"/>
      <c r="SZ936" s="477"/>
      <c r="TA936" s="477"/>
      <c r="TB936" s="477"/>
      <c r="TC936" s="477"/>
      <c r="TD936" s="477"/>
      <c r="TE936" s="477"/>
      <c r="TF936" s="477"/>
      <c r="TG936" s="477"/>
      <c r="TH936" s="477"/>
      <c r="TI936" s="477"/>
      <c r="TJ936" s="477"/>
      <c r="TK936" s="477"/>
      <c r="TL936" s="477"/>
      <c r="TM936" s="477"/>
      <c r="TN936" s="477"/>
      <c r="TO936" s="477"/>
      <c r="TP936" s="477"/>
      <c r="TQ936" s="477"/>
      <c r="TR936" s="477"/>
      <c r="TS936" s="477"/>
      <c r="TT936" s="477"/>
      <c r="TU936" s="477"/>
      <c r="TV936" s="477"/>
      <c r="TW936" s="477"/>
      <c r="TX936" s="477"/>
      <c r="TY936" s="477"/>
      <c r="TZ936" s="477"/>
      <c r="UA936" s="477"/>
      <c r="UB936" s="477"/>
      <c r="UC936" s="477"/>
      <c r="UD936" s="477"/>
      <c r="UE936" s="477"/>
      <c r="UF936" s="477"/>
      <c r="UG936" s="477"/>
      <c r="UH936" s="477"/>
      <c r="UI936" s="477"/>
      <c r="UJ936" s="477"/>
      <c r="UK936" s="477"/>
      <c r="UL936" s="477"/>
      <c r="UM936" s="477"/>
      <c r="UN936" s="477"/>
      <c r="UO936" s="477"/>
      <c r="UP936" s="477"/>
      <c r="UQ936" s="477"/>
      <c r="UR936" s="477"/>
      <c r="US936" s="477"/>
      <c r="UT936" s="477"/>
      <c r="UU936" s="477"/>
      <c r="UV936" s="477"/>
      <c r="UW936" s="477"/>
      <c r="UX936" s="477"/>
      <c r="UY936" s="477"/>
      <c r="UZ936" s="477"/>
      <c r="VA936" s="477"/>
      <c r="VB936" s="477"/>
      <c r="VC936" s="477"/>
      <c r="VD936" s="477"/>
      <c r="VE936" s="477"/>
      <c r="VF936" s="477"/>
      <c r="VG936" s="477"/>
      <c r="VH936" s="477"/>
      <c r="VI936" s="477"/>
      <c r="VJ936" s="477"/>
      <c r="VK936" s="477"/>
      <c r="VL936" s="477"/>
      <c r="VM936" s="477"/>
      <c r="VN936" s="477"/>
      <c r="VO936" s="477"/>
      <c r="VP936" s="477"/>
      <c r="VQ936" s="477"/>
      <c r="VR936" s="477"/>
      <c r="VS936" s="477"/>
      <c r="VT936" s="477"/>
      <c r="VU936" s="477"/>
      <c r="VV936" s="477"/>
      <c r="VW936" s="477"/>
      <c r="VX936" s="477"/>
      <c r="VY936" s="477"/>
      <c r="VZ936" s="477"/>
      <c r="WA936" s="477"/>
      <c r="WB936" s="477"/>
      <c r="WC936" s="477"/>
      <c r="WD936" s="477"/>
      <c r="WE936" s="477"/>
      <c r="WF936" s="477"/>
      <c r="WG936" s="477"/>
      <c r="WH936" s="477"/>
      <c r="WI936" s="477"/>
      <c r="WJ936" s="477"/>
      <c r="WK936" s="477"/>
      <c r="WL936" s="477"/>
      <c r="WM936" s="477"/>
      <c r="WN936" s="477"/>
      <c r="WO936" s="477"/>
      <c r="WP936" s="477"/>
      <c r="WQ936" s="477"/>
      <c r="WR936" s="477"/>
      <c r="WS936" s="477"/>
      <c r="WT936" s="477"/>
      <c r="WU936" s="477"/>
      <c r="WV936" s="477"/>
      <c r="WW936" s="477"/>
      <c r="WX936" s="477"/>
      <c r="WY936" s="477"/>
      <c r="WZ936" s="477"/>
      <c r="XA936" s="477"/>
      <c r="XB936" s="477"/>
      <c r="XC936" s="477"/>
      <c r="XD936" s="477"/>
      <c r="XE936" s="477"/>
      <c r="XF936" s="477"/>
      <c r="XG936" s="477"/>
      <c r="XH936" s="477"/>
      <c r="XI936" s="477"/>
      <c r="XJ936" s="477"/>
      <c r="XK936" s="477"/>
      <c r="XL936" s="477"/>
      <c r="XM936" s="477"/>
      <c r="XN936" s="477"/>
      <c r="XO936" s="477"/>
      <c r="XP936" s="477"/>
      <c r="XQ936" s="477"/>
      <c r="XR936" s="477"/>
      <c r="XS936" s="477"/>
      <c r="XT936" s="477"/>
      <c r="XU936" s="477"/>
      <c r="XV936" s="477"/>
      <c r="XW936" s="477"/>
      <c r="XX936" s="477"/>
      <c r="XY936" s="477"/>
      <c r="XZ936" s="477"/>
      <c r="YA936" s="477"/>
      <c r="YB936" s="477"/>
      <c r="YC936" s="477"/>
      <c r="YD936" s="477"/>
      <c r="YE936" s="477"/>
      <c r="YF936" s="477"/>
      <c r="YG936" s="477"/>
      <c r="YH936" s="477"/>
      <c r="YI936" s="477"/>
      <c r="YJ936" s="477"/>
      <c r="YK936" s="477"/>
      <c r="YL936" s="477"/>
      <c r="YM936" s="477"/>
      <c r="YN936" s="477"/>
      <c r="YO936" s="477"/>
      <c r="YP936" s="477"/>
      <c r="YQ936" s="477"/>
      <c r="YR936" s="477"/>
      <c r="YS936" s="477"/>
      <c r="YT936" s="477"/>
      <c r="YU936" s="477"/>
      <c r="YV936" s="477"/>
      <c r="YW936" s="477"/>
      <c r="YX936" s="477"/>
      <c r="YY936" s="477"/>
      <c r="YZ936" s="477"/>
      <c r="ZA936" s="477"/>
      <c r="ZB936" s="477"/>
      <c r="ZC936" s="477"/>
      <c r="ZD936" s="477"/>
      <c r="ZE936" s="477"/>
      <c r="ZF936" s="477"/>
      <c r="ZG936" s="477"/>
      <c r="ZH936" s="477"/>
      <c r="ZI936" s="477"/>
      <c r="ZJ936" s="477"/>
      <c r="ZK936" s="477"/>
      <c r="ZL936" s="477"/>
      <c r="ZM936" s="477"/>
      <c r="ZN936" s="477"/>
      <c r="ZO936" s="477"/>
      <c r="ZP936" s="477"/>
      <c r="ZQ936" s="477"/>
      <c r="ZR936" s="477"/>
      <c r="ZS936" s="477"/>
      <c r="ZT936" s="477"/>
      <c r="ZU936" s="477"/>
      <c r="ZV936" s="477"/>
      <c r="ZW936" s="477"/>
      <c r="ZX936" s="477"/>
      <c r="ZY936" s="477"/>
      <c r="ZZ936" s="477"/>
      <c r="AAA936" s="477"/>
      <c r="AAB936" s="477"/>
      <c r="AAC936" s="477"/>
      <c r="AAD936" s="477"/>
      <c r="AAE936" s="477"/>
      <c r="AAF936" s="477"/>
      <c r="AAG936" s="477"/>
      <c r="AAH936" s="477"/>
      <c r="AAI936" s="477"/>
      <c r="AAJ936" s="477"/>
      <c r="AAK936" s="477"/>
      <c r="AAL936" s="477"/>
      <c r="AAM936" s="477"/>
      <c r="AAN936" s="477"/>
      <c r="AAO936" s="477"/>
      <c r="AAP936" s="477"/>
      <c r="AAQ936" s="477"/>
      <c r="AAR936" s="477"/>
      <c r="AAS936" s="477"/>
      <c r="AAT936" s="477"/>
      <c r="AAU936" s="477"/>
      <c r="AAV936" s="477"/>
      <c r="AAW936" s="477"/>
      <c r="AAX936" s="477"/>
      <c r="AAY936" s="477"/>
      <c r="AAZ936" s="477"/>
      <c r="ABA936" s="477"/>
      <c r="ABB936" s="477"/>
      <c r="ABC936" s="477"/>
      <c r="ABD936" s="477"/>
      <c r="ABE936" s="477"/>
      <c r="ABF936" s="477"/>
      <c r="ABG936" s="477"/>
      <c r="ABH936" s="477"/>
      <c r="ABI936" s="477"/>
      <c r="ABJ936" s="477"/>
      <c r="ABK936" s="477"/>
      <c r="ABL936" s="477"/>
      <c r="ABM936" s="477"/>
      <c r="ABN936" s="477"/>
      <c r="ABO936" s="477"/>
      <c r="ABP936" s="477"/>
      <c r="ABQ936" s="477"/>
      <c r="ABR936" s="477"/>
      <c r="ABS936" s="477"/>
      <c r="ABT936" s="477"/>
      <c r="ABU936" s="477"/>
      <c r="ABV936" s="477"/>
      <c r="ABW936" s="477"/>
      <c r="ABX936" s="477"/>
      <c r="ABY936" s="477"/>
      <c r="ABZ936" s="477"/>
      <c r="ACA936" s="477"/>
      <c r="ACB936" s="477"/>
      <c r="ACC936" s="477"/>
      <c r="ACD936" s="477"/>
      <c r="ACE936" s="477"/>
      <c r="ACF936" s="477"/>
      <c r="ACG936" s="477"/>
      <c r="ACH936" s="477"/>
      <c r="ACI936" s="477"/>
      <c r="ACJ936" s="477"/>
      <c r="ACK936" s="477"/>
      <c r="ACL936" s="477"/>
      <c r="ACM936" s="477"/>
      <c r="ACN936" s="477"/>
      <c r="ACO936" s="477"/>
      <c r="ACP936" s="477"/>
      <c r="ACQ936" s="477"/>
      <c r="ACR936" s="477"/>
      <c r="ACS936" s="477"/>
      <c r="ACT936" s="477"/>
      <c r="ACU936" s="477"/>
      <c r="ACV936" s="477"/>
      <c r="ACW936" s="477"/>
      <c r="ACX936" s="477"/>
      <c r="ACY936" s="477"/>
      <c r="ACZ936" s="477"/>
      <c r="ADA936" s="477"/>
      <c r="ADB936" s="477"/>
      <c r="ADC936" s="477"/>
      <c r="ADD936" s="477"/>
      <c r="ADE936" s="477"/>
      <c r="ADF936" s="477"/>
      <c r="ADG936" s="477"/>
      <c r="ADH936" s="477"/>
      <c r="ADI936" s="477"/>
      <c r="ADJ936" s="477"/>
      <c r="ADK936" s="477"/>
      <c r="ADL936" s="477"/>
      <c r="ADM936" s="477"/>
      <c r="ADN936" s="477"/>
      <c r="ADO936" s="477"/>
      <c r="ADP936" s="477"/>
      <c r="ADQ936" s="477"/>
      <c r="ADR936" s="477"/>
      <c r="ADS936" s="477"/>
      <c r="ADT936" s="477"/>
      <c r="ADU936" s="477"/>
      <c r="ADV936" s="477"/>
      <c r="ADW936" s="477"/>
      <c r="ADX936" s="477"/>
      <c r="ADY936" s="477"/>
      <c r="ADZ936" s="477"/>
      <c r="AEA936" s="477"/>
      <c r="AEB936" s="477"/>
      <c r="AEC936" s="477"/>
      <c r="AED936" s="477"/>
      <c r="AEE936" s="477"/>
      <c r="AEF936" s="477"/>
      <c r="AEG936" s="477"/>
      <c r="AEH936" s="477"/>
      <c r="AEI936" s="477"/>
      <c r="AEJ936" s="477"/>
      <c r="AEK936" s="477"/>
      <c r="AEL936" s="477"/>
      <c r="AEM936" s="477"/>
      <c r="AEN936" s="477"/>
      <c r="AEO936" s="477"/>
      <c r="AEP936" s="477"/>
      <c r="AEQ936" s="477"/>
      <c r="AER936" s="477"/>
      <c r="AES936" s="477"/>
      <c r="AET936" s="477"/>
      <c r="AEU936" s="477"/>
      <c r="AEV936" s="477"/>
      <c r="AEW936" s="477"/>
      <c r="AEX936" s="477"/>
      <c r="AEY936" s="477"/>
      <c r="AEZ936" s="477"/>
      <c r="AFA936" s="477"/>
      <c r="AFB936" s="477"/>
      <c r="AFC936" s="477"/>
      <c r="AFD936" s="477"/>
      <c r="AFE936" s="477"/>
      <c r="AFF936" s="477"/>
      <c r="AFG936" s="477"/>
      <c r="AFH936" s="477"/>
      <c r="AFI936" s="477"/>
      <c r="AFJ936" s="477"/>
      <c r="AFK936" s="477"/>
      <c r="AFL936" s="477"/>
      <c r="AFM936" s="477"/>
      <c r="AFN936" s="477"/>
      <c r="AFO936" s="477"/>
      <c r="AFP936" s="477"/>
      <c r="AFQ936" s="477"/>
      <c r="AFR936" s="477"/>
      <c r="AFS936" s="477"/>
      <c r="AFT936" s="477"/>
      <c r="AFU936" s="477"/>
      <c r="AFV936" s="477"/>
      <c r="AFW936" s="477"/>
      <c r="AFX936" s="477"/>
      <c r="AFY936" s="477"/>
      <c r="AFZ936" s="477"/>
      <c r="AGA936" s="477"/>
      <c r="AGB936" s="477"/>
      <c r="AGC936" s="477"/>
      <c r="AGD936" s="477"/>
      <c r="AGE936" s="477"/>
      <c r="AGF936" s="477"/>
      <c r="AGG936" s="477"/>
      <c r="AGH936" s="477"/>
      <c r="AGI936" s="477"/>
      <c r="AGJ936" s="477"/>
      <c r="AGK936" s="477"/>
      <c r="AGL936" s="477"/>
      <c r="AGM936" s="477"/>
      <c r="AGN936" s="477"/>
      <c r="AGO936" s="477"/>
      <c r="AGP936" s="477"/>
      <c r="AGQ936" s="477"/>
      <c r="AGR936" s="477"/>
      <c r="AGS936" s="477"/>
      <c r="AGT936" s="477"/>
      <c r="AGU936" s="477"/>
      <c r="AGV936" s="477"/>
      <c r="AGW936" s="477"/>
      <c r="AGX936" s="477"/>
      <c r="AGY936" s="477"/>
      <c r="AGZ936" s="477"/>
      <c r="AHA936" s="477"/>
      <c r="AHB936" s="477"/>
      <c r="AHC936" s="477"/>
      <c r="AHD936" s="477"/>
      <c r="AHE936" s="477"/>
      <c r="AHF936" s="477"/>
      <c r="AHG936" s="477"/>
      <c r="AHH936" s="477"/>
      <c r="AHI936" s="477"/>
      <c r="AHJ936" s="477"/>
      <c r="AHK936" s="477"/>
      <c r="AHL936" s="477"/>
      <c r="AHM936" s="477"/>
      <c r="AHN936" s="477"/>
      <c r="AHO936" s="477"/>
      <c r="AHP936" s="477"/>
      <c r="AHQ936" s="477"/>
      <c r="AHR936" s="477"/>
      <c r="AHS936" s="477"/>
      <c r="AHT936" s="477"/>
      <c r="AHU936" s="477"/>
      <c r="AHV936" s="477"/>
      <c r="AHW936" s="477"/>
      <c r="AHX936" s="477"/>
      <c r="AHY936" s="477"/>
      <c r="AHZ936" s="477"/>
      <c r="AIA936" s="477"/>
      <c r="AIB936" s="477"/>
      <c r="AIC936" s="477"/>
      <c r="AID936" s="477"/>
      <c r="AIE936" s="477"/>
      <c r="AIF936" s="477"/>
      <c r="AIG936" s="477"/>
      <c r="AIH936" s="477"/>
      <c r="AII936" s="477"/>
      <c r="AIJ936" s="477"/>
      <c r="AIK936" s="477"/>
      <c r="AIL936" s="477"/>
      <c r="AIM936" s="477"/>
      <c r="AIN936" s="477"/>
      <c r="AIO936" s="477"/>
      <c r="AIP936" s="477"/>
      <c r="AIQ936" s="477"/>
      <c r="AIR936" s="477"/>
      <c r="AIS936" s="477"/>
      <c r="AIT936" s="477"/>
      <c r="AIU936" s="477"/>
      <c r="AIV936" s="477"/>
      <c r="AIW936" s="477"/>
      <c r="AIX936" s="477"/>
      <c r="AIY936" s="477"/>
      <c r="AIZ936" s="477"/>
      <c r="AJA936" s="477"/>
      <c r="AJB936" s="477"/>
      <c r="AJC936" s="477"/>
      <c r="AJD936" s="477"/>
      <c r="AJE936" s="477"/>
      <c r="AJF936" s="477"/>
      <c r="AJG936" s="477"/>
      <c r="AJH936" s="477"/>
      <c r="AJI936" s="477"/>
      <c r="AJJ936" s="477"/>
      <c r="AJK936" s="477"/>
      <c r="AJL936" s="477"/>
      <c r="AJM936" s="477"/>
      <c r="AJN936" s="477"/>
      <c r="AJO936" s="477"/>
      <c r="AJP936" s="477"/>
      <c r="AJQ936" s="477"/>
      <c r="AJR936" s="477"/>
      <c r="AJS936" s="477"/>
      <c r="AJT936" s="477"/>
      <c r="AJU936" s="477"/>
      <c r="AJV936" s="477"/>
      <c r="AJW936" s="477"/>
      <c r="AJX936" s="477"/>
      <c r="AJY936" s="477"/>
      <c r="AJZ936" s="477"/>
      <c r="AKA936" s="477"/>
      <c r="AKB936" s="477"/>
      <c r="AKC936" s="477"/>
      <c r="AKD936" s="477"/>
      <c r="AKE936" s="477"/>
      <c r="AKF936" s="477"/>
      <c r="AKG936" s="477"/>
      <c r="AKH936" s="477"/>
      <c r="AKI936" s="477"/>
      <c r="AKJ936" s="477"/>
      <c r="AKK936" s="477"/>
      <c r="AKL936" s="477"/>
      <c r="AKM936" s="477"/>
      <c r="AKN936" s="477"/>
      <c r="AKO936" s="477"/>
      <c r="AKP936" s="477"/>
      <c r="AKQ936" s="477"/>
      <c r="AKR936" s="477"/>
      <c r="AKS936" s="477"/>
      <c r="AKT936" s="477"/>
      <c r="AKU936" s="477"/>
      <c r="AKV936" s="477"/>
      <c r="AKW936" s="477"/>
      <c r="AKX936" s="477"/>
      <c r="AKY936" s="477"/>
      <c r="AKZ936" s="477"/>
      <c r="ALA936" s="477"/>
      <c r="ALB936" s="477"/>
      <c r="ALC936" s="477"/>
      <c r="ALD936" s="477"/>
      <c r="ALE936" s="477"/>
      <c r="ALF936" s="477"/>
      <c r="ALG936" s="477"/>
      <c r="ALH936" s="477"/>
      <c r="ALI936" s="477"/>
      <c r="ALJ936" s="477"/>
      <c r="ALK936" s="477"/>
      <c r="ALL936" s="477"/>
      <c r="ALM936" s="477"/>
      <c r="ALN936" s="477"/>
      <c r="ALO936" s="477"/>
      <c r="ALP936" s="477"/>
      <c r="ALQ936" s="477"/>
      <c r="ALR936" s="477"/>
      <c r="ALS936" s="477"/>
      <c r="ALT936" s="477"/>
      <c r="ALU936" s="477"/>
      <c r="ALV936" s="477"/>
      <c r="ALW936" s="477"/>
      <c r="ALX936" s="477"/>
      <c r="ALY936" s="477"/>
      <c r="ALZ936" s="477"/>
      <c r="AMA936" s="477"/>
      <c r="AMB936" s="477"/>
      <c r="AMC936" s="477"/>
      <c r="AMD936" s="477"/>
      <c r="AME936" s="477"/>
      <c r="AMF936" s="477"/>
      <c r="AMG936" s="477"/>
      <c r="AMH936" s="477"/>
      <c r="AMI936" s="477"/>
      <c r="AMJ936" s="477"/>
      <c r="AMK936" s="477"/>
      <c r="AML936" s="477"/>
      <c r="AMM936" s="477"/>
      <c r="AMN936" s="477"/>
      <c r="AMO936" s="477"/>
      <c r="AMP936" s="477"/>
      <c r="AMQ936" s="477"/>
      <c r="AMR936" s="477"/>
      <c r="AMS936" s="477"/>
      <c r="AMT936" s="477"/>
      <c r="AMU936" s="477"/>
      <c r="AMV936" s="477"/>
      <c r="AMW936" s="477"/>
      <c r="AMX936" s="477"/>
      <c r="AMY936" s="477"/>
      <c r="AMZ936" s="477"/>
      <c r="ANA936" s="477"/>
      <c r="ANB936" s="477"/>
      <c r="ANC936" s="477"/>
      <c r="AND936" s="477"/>
      <c r="ANE936" s="477"/>
      <c r="ANF936" s="477"/>
      <c r="ANG936" s="477"/>
      <c r="ANH936" s="477"/>
      <c r="ANI936" s="477"/>
      <c r="ANJ936" s="477"/>
      <c r="ANK936" s="477"/>
      <c r="ANL936" s="477"/>
      <c r="ANM936" s="477"/>
      <c r="ANN936" s="477"/>
      <c r="ANO936" s="477"/>
      <c r="ANP936" s="477"/>
      <c r="ANQ936" s="477"/>
      <c r="ANR936" s="477"/>
      <c r="ANS936" s="477"/>
      <c r="ANT936" s="477"/>
      <c r="ANU936" s="477"/>
      <c r="ANV936" s="477"/>
      <c r="ANW936" s="477"/>
      <c r="ANX936" s="477"/>
      <c r="ANY936" s="477"/>
      <c r="ANZ936" s="477"/>
      <c r="AOA936" s="477"/>
      <c r="AOB936" s="477"/>
      <c r="AOC936" s="477"/>
      <c r="AOD936" s="477"/>
      <c r="AOE936" s="477"/>
      <c r="AOF936" s="477"/>
      <c r="AOG936" s="477"/>
      <c r="AOH936" s="477"/>
      <c r="AOI936" s="477"/>
      <c r="AOJ936" s="477"/>
      <c r="AOK936" s="477"/>
      <c r="AOL936" s="477"/>
      <c r="AOM936" s="477"/>
      <c r="AON936" s="477"/>
      <c r="AOO936" s="477"/>
      <c r="AOP936" s="477"/>
      <c r="AOQ936" s="477"/>
      <c r="AOR936" s="477"/>
      <c r="AOS936" s="477"/>
      <c r="AOT936" s="477"/>
      <c r="AOU936" s="477"/>
      <c r="AOV936" s="477"/>
      <c r="AOW936" s="477"/>
      <c r="AOX936" s="477"/>
      <c r="AOY936" s="477"/>
      <c r="AOZ936" s="477"/>
      <c r="APA936" s="477"/>
      <c r="APB936" s="477"/>
      <c r="APC936" s="477"/>
      <c r="APD936" s="477"/>
      <c r="APE936" s="477"/>
      <c r="APF936" s="477"/>
      <c r="APG936" s="477"/>
      <c r="APH936" s="477"/>
      <c r="API936" s="477"/>
      <c r="APJ936" s="477"/>
      <c r="APK936" s="477"/>
      <c r="APL936" s="477"/>
      <c r="APM936" s="477"/>
      <c r="APN936" s="477"/>
      <c r="APO936" s="477"/>
      <c r="APP936" s="477"/>
      <c r="APQ936" s="477"/>
      <c r="APR936" s="477"/>
      <c r="APS936" s="477"/>
      <c r="APT936" s="477"/>
      <c r="APU936" s="477"/>
      <c r="APV936" s="477"/>
      <c r="APW936" s="477"/>
      <c r="APX936" s="477"/>
      <c r="APY936" s="477"/>
      <c r="APZ936" s="477"/>
      <c r="AQA936" s="477"/>
      <c r="AQB936" s="477"/>
      <c r="AQC936" s="477"/>
      <c r="AQD936" s="477"/>
      <c r="AQE936" s="477"/>
      <c r="AQF936" s="477"/>
      <c r="AQG936" s="477"/>
      <c r="AQH936" s="477"/>
      <c r="AQI936" s="477"/>
      <c r="AQJ936" s="477"/>
      <c r="AQK936" s="477"/>
      <c r="AQL936" s="477"/>
      <c r="AQM936" s="477"/>
      <c r="AQN936" s="477"/>
      <c r="AQO936" s="477"/>
      <c r="AQP936" s="477"/>
      <c r="AQQ936" s="477"/>
      <c r="AQR936" s="477"/>
      <c r="AQS936" s="477"/>
      <c r="AQT936" s="477"/>
      <c r="AQU936" s="477"/>
      <c r="AQV936" s="477"/>
      <c r="AQW936" s="477"/>
      <c r="AQX936" s="477"/>
      <c r="AQY936" s="477"/>
      <c r="AQZ936" s="477"/>
      <c r="ARA936" s="477"/>
      <c r="ARB936" s="477"/>
      <c r="ARC936" s="477"/>
      <c r="ARD936" s="477"/>
      <c r="ARE936" s="477"/>
      <c r="ARF936" s="477"/>
      <c r="ARG936" s="477"/>
      <c r="ARH936" s="477"/>
      <c r="ARI936" s="477"/>
      <c r="ARJ936" s="477"/>
      <c r="ARK936" s="477"/>
      <c r="ARL936" s="477"/>
      <c r="ARM936" s="477"/>
      <c r="ARN936" s="477"/>
      <c r="ARO936" s="477"/>
      <c r="ARP936" s="477"/>
      <c r="ARQ936" s="477"/>
      <c r="ARR936" s="477"/>
      <c r="ARS936" s="477"/>
      <c r="ART936" s="477"/>
      <c r="ARU936" s="477"/>
      <c r="ARV936" s="477"/>
      <c r="ARW936" s="477"/>
      <c r="ARX936" s="477"/>
      <c r="ARY936" s="477"/>
      <c r="ARZ936" s="477"/>
      <c r="ASA936" s="477"/>
      <c r="ASB936" s="477"/>
      <c r="ASC936" s="477"/>
      <c r="ASD936" s="477"/>
      <c r="ASE936" s="477"/>
      <c r="ASF936" s="477"/>
      <c r="ASG936" s="477"/>
      <c r="ASH936" s="477"/>
      <c r="ASI936" s="477"/>
      <c r="ASJ936" s="477"/>
      <c r="ASK936" s="477"/>
      <c r="ASL936" s="477"/>
      <c r="ASM936" s="477"/>
      <c r="ASN936" s="477"/>
      <c r="ASO936" s="477"/>
      <c r="ASP936" s="477"/>
      <c r="ASQ936" s="477"/>
      <c r="ASR936" s="477"/>
      <c r="ASS936" s="477"/>
      <c r="AST936" s="477"/>
      <c r="ASU936" s="477"/>
      <c r="ASV936" s="477"/>
      <c r="ASW936" s="477"/>
      <c r="ASX936" s="477"/>
      <c r="ASY936" s="477"/>
      <c r="ASZ936" s="477"/>
      <c r="ATA936" s="477"/>
      <c r="ATB936" s="477"/>
      <c r="ATC936" s="477"/>
      <c r="ATD936" s="477"/>
      <c r="ATE936" s="477"/>
      <c r="ATF936" s="477"/>
      <c r="ATG936" s="477"/>
      <c r="ATH936" s="477"/>
      <c r="ATI936" s="477"/>
      <c r="ATJ936" s="477"/>
      <c r="ATK936" s="477"/>
      <c r="ATL936" s="477"/>
      <c r="ATM936" s="477"/>
      <c r="ATN936" s="477"/>
      <c r="ATO936" s="477"/>
      <c r="ATP936" s="477"/>
      <c r="ATQ936" s="477"/>
      <c r="ATR936" s="477"/>
      <c r="ATS936" s="477"/>
      <c r="ATT936" s="477"/>
      <c r="ATU936" s="477"/>
      <c r="ATV936" s="477"/>
      <c r="ATW936" s="477"/>
      <c r="ATX936" s="477"/>
      <c r="ATY936" s="477"/>
      <c r="ATZ936" s="477"/>
      <c r="AUA936" s="477"/>
      <c r="AUB936" s="477"/>
      <c r="AUC936" s="477"/>
      <c r="AUD936" s="477"/>
      <c r="AUE936" s="477"/>
      <c r="AUF936" s="477"/>
      <c r="AUG936" s="477"/>
      <c r="AUH936" s="477"/>
      <c r="AUI936" s="477"/>
      <c r="AUJ936" s="477"/>
      <c r="AUK936" s="477"/>
      <c r="AUL936" s="477"/>
      <c r="AUM936" s="477"/>
      <c r="AUN936" s="477"/>
      <c r="AUO936" s="477"/>
      <c r="AUP936" s="477"/>
      <c r="AUQ936" s="477"/>
      <c r="AUR936" s="477"/>
      <c r="AUS936" s="477"/>
      <c r="AUT936" s="477"/>
      <c r="AUU936" s="477"/>
      <c r="AUV936" s="477"/>
      <c r="AUW936" s="477"/>
      <c r="AUX936" s="477"/>
      <c r="AUY936" s="477"/>
      <c r="AUZ936" s="477"/>
      <c r="AVA936" s="477"/>
      <c r="AVB936" s="477"/>
      <c r="AVC936" s="477"/>
      <c r="AVD936" s="477"/>
      <c r="AVE936" s="477"/>
      <c r="AVF936" s="477"/>
      <c r="AVG936" s="477"/>
      <c r="AVH936" s="477"/>
      <c r="AVI936" s="477"/>
      <c r="AVJ936" s="477"/>
      <c r="AVK936" s="477"/>
      <c r="AVL936" s="477"/>
      <c r="AVM936" s="477"/>
      <c r="AVN936" s="477"/>
      <c r="AVO936" s="477"/>
      <c r="AVP936" s="477"/>
      <c r="AVQ936" s="477"/>
      <c r="AVR936" s="477"/>
      <c r="AVS936" s="477"/>
      <c r="AVT936" s="477"/>
      <c r="AVU936" s="477"/>
      <c r="AVV936" s="477"/>
      <c r="AVW936" s="477"/>
      <c r="AVX936" s="477"/>
      <c r="AVY936" s="477"/>
      <c r="AVZ936" s="477"/>
      <c r="AWA936" s="477"/>
      <c r="AWB936" s="477"/>
      <c r="AWC936" s="477"/>
      <c r="AWD936" s="477"/>
      <c r="AWE936" s="477"/>
      <c r="AWF936" s="477"/>
      <c r="AWG936" s="477"/>
      <c r="AWH936" s="477"/>
      <c r="AWI936" s="477"/>
      <c r="AWJ936" s="477"/>
      <c r="AWK936" s="477"/>
      <c r="AWL936" s="477"/>
      <c r="AWM936" s="477"/>
      <c r="AWN936" s="477"/>
      <c r="AWO936" s="477"/>
      <c r="AWP936" s="477"/>
      <c r="AWQ936" s="477"/>
      <c r="AWR936" s="477"/>
      <c r="AWS936" s="477"/>
      <c r="AWT936" s="477"/>
      <c r="AWU936" s="477"/>
      <c r="AWV936" s="477"/>
      <c r="AWW936" s="477"/>
      <c r="AWX936" s="477"/>
      <c r="AWY936" s="477"/>
      <c r="AWZ936" s="477"/>
      <c r="AXA936" s="477"/>
      <c r="AXB936" s="477"/>
      <c r="AXC936" s="477"/>
      <c r="AXD936" s="477"/>
      <c r="AXE936" s="477"/>
      <c r="AXF936" s="477"/>
      <c r="AXG936" s="477"/>
      <c r="AXH936" s="477"/>
      <c r="AXI936" s="477"/>
      <c r="AXJ936" s="477"/>
      <c r="AXK936" s="477"/>
      <c r="AXL936" s="477"/>
      <c r="AXM936" s="477"/>
      <c r="AXN936" s="477"/>
      <c r="AXO936" s="477"/>
      <c r="AXP936" s="477"/>
      <c r="AXQ936" s="477"/>
      <c r="AXR936" s="477"/>
      <c r="AXS936" s="477"/>
      <c r="AXT936" s="477"/>
      <c r="AXU936" s="477"/>
      <c r="AXV936" s="477"/>
      <c r="AXW936" s="477"/>
      <c r="AXX936" s="477"/>
      <c r="AXY936" s="477"/>
      <c r="AXZ936" s="477"/>
      <c r="AYA936" s="477"/>
      <c r="AYB936" s="477"/>
      <c r="AYC936" s="477"/>
      <c r="AYD936" s="477"/>
      <c r="AYE936" s="477"/>
      <c r="AYF936" s="477"/>
      <c r="AYG936" s="477"/>
      <c r="AYH936" s="477"/>
      <c r="AYI936" s="477"/>
      <c r="AYJ936" s="477"/>
      <c r="AYK936" s="477"/>
      <c r="AYL936" s="477"/>
      <c r="AYM936" s="477"/>
      <c r="AYN936" s="477"/>
      <c r="AYO936" s="477"/>
      <c r="AYP936" s="477"/>
      <c r="AYQ936" s="477"/>
      <c r="AYR936" s="477"/>
      <c r="AYS936" s="477"/>
      <c r="AYT936" s="477"/>
      <c r="AYU936" s="477"/>
      <c r="AYV936" s="477"/>
      <c r="AYW936" s="477"/>
      <c r="AYX936" s="477"/>
      <c r="AYY936" s="477"/>
      <c r="AYZ936" s="477"/>
      <c r="AZA936" s="477"/>
      <c r="AZB936" s="477"/>
      <c r="AZC936" s="477"/>
      <c r="AZD936" s="477"/>
      <c r="AZE936" s="477"/>
      <c r="AZF936" s="477"/>
      <c r="AZG936" s="477"/>
      <c r="AZH936" s="477"/>
      <c r="AZI936" s="477"/>
      <c r="AZJ936" s="477"/>
      <c r="AZK936" s="477"/>
      <c r="AZL936" s="477"/>
      <c r="AZM936" s="477"/>
      <c r="AZN936" s="477"/>
      <c r="AZO936" s="477"/>
      <c r="AZP936" s="477"/>
      <c r="AZQ936" s="477"/>
      <c r="AZR936" s="477"/>
      <c r="AZS936" s="477"/>
      <c r="AZT936" s="477"/>
      <c r="AZU936" s="477"/>
      <c r="AZV936" s="477"/>
      <c r="AZW936" s="477"/>
      <c r="AZX936" s="477"/>
      <c r="AZY936" s="477"/>
      <c r="AZZ936" s="477"/>
      <c r="BAA936" s="477"/>
      <c r="BAB936" s="477"/>
      <c r="BAC936" s="477"/>
      <c r="BAD936" s="477"/>
      <c r="BAE936" s="477"/>
      <c r="BAF936" s="477"/>
      <c r="BAG936" s="477"/>
      <c r="BAH936" s="477"/>
      <c r="BAI936" s="477"/>
      <c r="BAJ936" s="477"/>
      <c r="BAK936" s="477"/>
      <c r="BAL936" s="477"/>
      <c r="BAM936" s="477"/>
      <c r="BAN936" s="477"/>
      <c r="BAO936" s="477"/>
      <c r="BAP936" s="477"/>
      <c r="BAQ936" s="477"/>
      <c r="BAR936" s="477"/>
      <c r="BAS936" s="477"/>
      <c r="BAT936" s="477"/>
      <c r="BAU936" s="477"/>
      <c r="BAV936" s="477"/>
      <c r="BAW936" s="477"/>
      <c r="BAX936" s="477"/>
      <c r="BAY936" s="477"/>
      <c r="BAZ936" s="477"/>
      <c r="BBA936" s="477"/>
      <c r="BBB936" s="477"/>
      <c r="BBC936" s="477"/>
      <c r="BBD936" s="477"/>
      <c r="BBE936" s="477"/>
      <c r="BBF936" s="477"/>
      <c r="BBG936" s="477"/>
      <c r="BBH936" s="477"/>
      <c r="BBI936" s="477"/>
      <c r="BBJ936" s="477"/>
      <c r="BBK936" s="477"/>
      <c r="BBL936" s="477"/>
      <c r="BBM936" s="477"/>
      <c r="BBN936" s="477"/>
      <c r="BBO936" s="477"/>
      <c r="BBP936" s="477"/>
      <c r="BBQ936" s="477"/>
      <c r="BBR936" s="477"/>
      <c r="BBS936" s="477"/>
      <c r="BBT936" s="477"/>
      <c r="BBU936" s="477"/>
      <c r="BBV936" s="477"/>
      <c r="BBW936" s="477"/>
      <c r="BBX936" s="477"/>
      <c r="BBY936" s="477"/>
      <c r="BBZ936" s="477"/>
      <c r="BCA936" s="477"/>
      <c r="BCB936" s="477"/>
      <c r="BCC936" s="477"/>
      <c r="BCD936" s="477"/>
      <c r="BCE936" s="477"/>
      <c r="BCF936" s="477"/>
      <c r="BCG936" s="477"/>
      <c r="BCH936" s="477"/>
      <c r="BCI936" s="477"/>
      <c r="BCJ936" s="477"/>
      <c r="BCK936" s="477"/>
      <c r="BCL936" s="477"/>
      <c r="BCM936" s="477"/>
      <c r="BCN936" s="477"/>
      <c r="BCO936" s="477"/>
      <c r="BCP936" s="477"/>
      <c r="BCQ936" s="477"/>
      <c r="BCR936" s="477"/>
      <c r="BCS936" s="477"/>
      <c r="BCT936" s="477"/>
      <c r="BCU936" s="477"/>
      <c r="BCV936" s="477"/>
      <c r="BCW936" s="477"/>
      <c r="BCX936" s="477"/>
      <c r="BCY936" s="477"/>
      <c r="BCZ936" s="477"/>
      <c r="BDA936" s="477"/>
      <c r="BDB936" s="477"/>
      <c r="BDC936" s="477"/>
      <c r="BDD936" s="477"/>
      <c r="BDE936" s="477"/>
      <c r="BDF936" s="477"/>
      <c r="BDG936" s="477"/>
      <c r="BDH936" s="477"/>
      <c r="BDI936" s="477"/>
      <c r="BDJ936" s="477"/>
      <c r="BDK936" s="477"/>
      <c r="BDL936" s="477"/>
      <c r="BDM936" s="477"/>
      <c r="BDN936" s="477"/>
      <c r="BDO936" s="477"/>
      <c r="BDP936" s="477"/>
      <c r="BDQ936" s="477"/>
      <c r="BDR936" s="477"/>
      <c r="BDS936" s="477"/>
      <c r="BDT936" s="477"/>
      <c r="BDU936" s="477"/>
      <c r="BDV936" s="477"/>
      <c r="BDW936" s="477"/>
      <c r="BDX936" s="477"/>
      <c r="BDY936" s="477"/>
      <c r="BDZ936" s="477"/>
      <c r="BEA936" s="477"/>
      <c r="BEB936" s="477"/>
      <c r="BEC936" s="477"/>
      <c r="BED936" s="477"/>
      <c r="BEE936" s="477"/>
      <c r="BEF936" s="477"/>
      <c r="BEG936" s="477"/>
      <c r="BEH936" s="477"/>
      <c r="BEI936" s="477"/>
      <c r="BEJ936" s="477"/>
      <c r="BEK936" s="477"/>
      <c r="BEL936" s="477"/>
      <c r="BEM936" s="477"/>
      <c r="BEN936" s="477"/>
      <c r="BEO936" s="477"/>
      <c r="BEP936" s="477"/>
      <c r="BEQ936" s="477"/>
      <c r="BER936" s="477"/>
      <c r="BES936" s="477"/>
      <c r="BET936" s="477"/>
      <c r="BEU936" s="477"/>
      <c r="BEV936" s="477"/>
      <c r="BEW936" s="477"/>
      <c r="BEX936" s="477"/>
      <c r="BEY936" s="477"/>
      <c r="BEZ936" s="477"/>
      <c r="BFA936" s="477"/>
      <c r="BFB936" s="477"/>
      <c r="BFC936" s="477"/>
      <c r="BFD936" s="477"/>
      <c r="BFE936" s="477"/>
      <c r="BFF936" s="477"/>
      <c r="BFG936" s="477"/>
      <c r="BFH936" s="477"/>
      <c r="BFI936" s="477"/>
      <c r="BFJ936" s="477"/>
      <c r="BFK936" s="477"/>
      <c r="BFL936" s="477"/>
      <c r="BFM936" s="477"/>
      <c r="BFN936" s="477"/>
      <c r="BFO936" s="477"/>
      <c r="BFP936" s="477"/>
      <c r="BFQ936" s="477"/>
      <c r="BFR936" s="477"/>
      <c r="BFS936" s="477"/>
      <c r="BFT936" s="477"/>
      <c r="BFU936" s="477"/>
      <c r="BFV936" s="477"/>
      <c r="BFW936" s="477"/>
      <c r="BFX936" s="477"/>
      <c r="BFY936" s="477"/>
      <c r="BFZ936" s="477"/>
      <c r="BGA936" s="477"/>
      <c r="BGB936" s="477"/>
      <c r="BGC936" s="477"/>
      <c r="BGD936" s="477"/>
      <c r="BGE936" s="477"/>
      <c r="BGF936" s="477"/>
      <c r="BGG936" s="477"/>
      <c r="BGH936" s="477"/>
      <c r="BGI936" s="477"/>
      <c r="BGJ936" s="477"/>
      <c r="BGK936" s="477"/>
      <c r="BGL936" s="477"/>
      <c r="BGM936" s="477"/>
      <c r="BGN936" s="477"/>
      <c r="BGO936" s="477"/>
      <c r="BGP936" s="477"/>
      <c r="BGQ936" s="477"/>
      <c r="BGR936" s="477"/>
      <c r="BGS936" s="477"/>
      <c r="BGT936" s="477"/>
      <c r="BGU936" s="477"/>
      <c r="BGV936" s="477"/>
      <c r="BGW936" s="477"/>
      <c r="BGX936" s="477"/>
      <c r="BGY936" s="477"/>
      <c r="BGZ936" s="477"/>
      <c r="BHA936" s="477"/>
      <c r="BHB936" s="477"/>
      <c r="BHC936" s="477"/>
      <c r="BHD936" s="477"/>
      <c r="BHE936" s="477"/>
      <c r="BHF936" s="477"/>
      <c r="BHG936" s="477"/>
      <c r="BHH936" s="477"/>
      <c r="BHI936" s="477"/>
      <c r="BHJ936" s="477"/>
      <c r="BHK936" s="477"/>
      <c r="BHL936" s="477"/>
      <c r="BHM936" s="477"/>
      <c r="BHN936" s="477"/>
      <c r="BHO936" s="477"/>
      <c r="BHP936" s="477"/>
      <c r="BHQ936" s="477"/>
      <c r="BHR936" s="477"/>
      <c r="BHS936" s="477"/>
      <c r="BHT936" s="477"/>
      <c r="BHU936" s="477"/>
      <c r="BHV936" s="477"/>
      <c r="BHW936" s="477"/>
      <c r="BHX936" s="477"/>
      <c r="BHY936" s="477"/>
      <c r="BHZ936" s="477"/>
      <c r="BIA936" s="477"/>
      <c r="BIB936" s="477"/>
      <c r="BIC936" s="477"/>
      <c r="BID936" s="477"/>
      <c r="BIE936" s="477"/>
      <c r="BIF936" s="477"/>
      <c r="BIG936" s="477"/>
      <c r="BIH936" s="477"/>
      <c r="BII936" s="477"/>
      <c r="BIJ936" s="477"/>
      <c r="BIK936" s="477"/>
      <c r="BIL936" s="477"/>
      <c r="BIM936" s="477"/>
      <c r="BIN936" s="477"/>
      <c r="BIO936" s="477"/>
      <c r="BIP936" s="477"/>
      <c r="BIQ936" s="477"/>
      <c r="BIR936" s="477"/>
      <c r="BIS936" s="477"/>
      <c r="BIT936" s="477"/>
      <c r="BIU936" s="477"/>
      <c r="BIV936" s="477"/>
      <c r="BIW936" s="477"/>
      <c r="BIX936" s="477"/>
      <c r="BIY936" s="477"/>
      <c r="BIZ936" s="477"/>
      <c r="BJA936" s="477"/>
      <c r="BJB936" s="477"/>
      <c r="BJC936" s="477"/>
      <c r="BJD936" s="477"/>
      <c r="BJE936" s="477"/>
      <c r="BJF936" s="477"/>
      <c r="BJG936" s="477"/>
      <c r="BJH936" s="477"/>
      <c r="BJI936" s="477"/>
      <c r="BJJ936" s="477"/>
      <c r="BJK936" s="477"/>
      <c r="BJL936" s="477"/>
      <c r="BJM936" s="477"/>
      <c r="BJN936" s="477"/>
      <c r="BJO936" s="477"/>
      <c r="BJP936" s="477"/>
      <c r="BJQ936" s="477"/>
      <c r="BJR936" s="477"/>
      <c r="BJS936" s="477"/>
      <c r="BJT936" s="477"/>
      <c r="BJU936" s="477"/>
      <c r="BJV936" s="477"/>
      <c r="BJW936" s="477"/>
      <c r="BJX936" s="477"/>
      <c r="BJY936" s="477"/>
      <c r="BJZ936" s="477"/>
      <c r="BKA936" s="477"/>
      <c r="BKB936" s="477"/>
      <c r="BKC936" s="477"/>
      <c r="BKD936" s="477"/>
      <c r="BKE936" s="477"/>
      <c r="BKF936" s="477"/>
      <c r="BKG936" s="477"/>
      <c r="BKH936" s="477"/>
      <c r="BKI936" s="477"/>
      <c r="BKJ936" s="477"/>
      <c r="BKK936" s="477"/>
      <c r="BKL936" s="477"/>
      <c r="BKM936" s="477"/>
      <c r="BKN936" s="477"/>
      <c r="BKO936" s="477"/>
      <c r="BKP936" s="477"/>
      <c r="BKQ936" s="477"/>
      <c r="BKR936" s="477"/>
      <c r="BKS936" s="477"/>
      <c r="BKT936" s="477"/>
      <c r="BKU936" s="477"/>
      <c r="BKV936" s="477"/>
      <c r="BKW936" s="477"/>
      <c r="BKX936" s="477"/>
      <c r="BKY936" s="477"/>
      <c r="BKZ936" s="477"/>
      <c r="BLA936" s="477"/>
      <c r="BLB936" s="477"/>
      <c r="BLC936" s="477"/>
      <c r="BLD936" s="477"/>
      <c r="BLE936" s="477"/>
      <c r="BLF936" s="477"/>
      <c r="BLG936" s="477"/>
      <c r="BLH936" s="477"/>
      <c r="BLI936" s="477"/>
      <c r="BLJ936" s="477"/>
      <c r="BLK936" s="477"/>
      <c r="BLL936" s="477"/>
      <c r="BLM936" s="477"/>
      <c r="BLN936" s="477"/>
      <c r="BLO936" s="477"/>
      <c r="BLP936" s="477"/>
      <c r="BLQ936" s="477"/>
      <c r="BLR936" s="477"/>
      <c r="BLS936" s="477"/>
      <c r="BLT936" s="477"/>
      <c r="BLU936" s="477"/>
      <c r="BLV936" s="477"/>
      <c r="BLW936" s="477"/>
      <c r="BLX936" s="477"/>
      <c r="BLY936" s="477"/>
      <c r="BLZ936" s="477"/>
      <c r="BMA936" s="477"/>
      <c r="BMB936" s="477"/>
      <c r="BMC936" s="477"/>
      <c r="BMD936" s="477"/>
      <c r="BME936" s="477"/>
      <c r="BMF936" s="477"/>
      <c r="BMG936" s="477"/>
      <c r="BMH936" s="477"/>
      <c r="BMI936" s="477"/>
      <c r="BMJ936" s="477"/>
      <c r="BMK936" s="477"/>
      <c r="BML936" s="477"/>
      <c r="BMM936" s="477"/>
      <c r="BMN936" s="477"/>
      <c r="BMO936" s="477"/>
      <c r="BMP936" s="477"/>
      <c r="BMQ936" s="477"/>
      <c r="BMR936" s="477"/>
      <c r="BMS936" s="477"/>
      <c r="BMT936" s="477"/>
      <c r="BMU936" s="477"/>
      <c r="BMV936" s="477"/>
      <c r="BMW936" s="477"/>
      <c r="BMX936" s="477"/>
      <c r="BMY936" s="477"/>
      <c r="BMZ936" s="477"/>
      <c r="BNA936" s="477"/>
      <c r="BNB936" s="477"/>
      <c r="BNC936" s="477"/>
      <c r="BND936" s="477"/>
      <c r="BNE936" s="477"/>
      <c r="BNF936" s="477"/>
      <c r="BNG936" s="477"/>
      <c r="BNH936" s="477"/>
      <c r="BNI936" s="477"/>
      <c r="BNJ936" s="477"/>
      <c r="BNK936" s="477"/>
      <c r="BNL936" s="477"/>
      <c r="BNM936" s="477"/>
      <c r="BNN936" s="477"/>
      <c r="BNO936" s="477"/>
      <c r="BNP936" s="477"/>
      <c r="BNQ936" s="477"/>
      <c r="BNR936" s="477"/>
      <c r="BNS936" s="477"/>
      <c r="BNT936" s="477"/>
      <c r="BNU936" s="477"/>
      <c r="BNV936" s="477"/>
      <c r="BNW936" s="477"/>
      <c r="BNX936" s="477"/>
      <c r="BNY936" s="477"/>
      <c r="BNZ936" s="477"/>
      <c r="BOA936" s="477"/>
      <c r="BOB936" s="477"/>
      <c r="BOC936" s="477"/>
      <c r="BOD936" s="477"/>
      <c r="BOE936" s="477"/>
      <c r="BOF936" s="477"/>
      <c r="BOG936" s="477"/>
      <c r="BOH936" s="477"/>
      <c r="BOI936" s="477"/>
      <c r="BOJ936" s="477"/>
      <c r="BOK936" s="477"/>
      <c r="BOL936" s="477"/>
      <c r="BOM936" s="477"/>
      <c r="BON936" s="477"/>
      <c r="BOO936" s="477"/>
      <c r="BOP936" s="477"/>
      <c r="BOQ936" s="477"/>
      <c r="BOR936" s="477"/>
      <c r="BOS936" s="477"/>
      <c r="BOT936" s="477"/>
      <c r="BOU936" s="477"/>
      <c r="BOV936" s="477"/>
      <c r="BOW936" s="477"/>
      <c r="BOX936" s="477"/>
      <c r="BOY936" s="477"/>
      <c r="BOZ936" s="477"/>
      <c r="BPA936" s="477"/>
      <c r="BPB936" s="477"/>
      <c r="BPC936" s="477"/>
      <c r="BPD936" s="477"/>
      <c r="BPE936" s="477"/>
      <c r="BPF936" s="477"/>
      <c r="BPG936" s="477"/>
      <c r="BPH936" s="477"/>
      <c r="BPI936" s="477"/>
      <c r="BPJ936" s="477"/>
      <c r="BPK936" s="477"/>
      <c r="BPL936" s="477"/>
      <c r="BPM936" s="477"/>
      <c r="BPN936" s="477"/>
      <c r="BPO936" s="477"/>
      <c r="BPP936" s="477"/>
      <c r="BPQ936" s="477"/>
      <c r="BPR936" s="477"/>
      <c r="BPS936" s="477"/>
      <c r="BPT936" s="477"/>
      <c r="BPU936" s="477"/>
      <c r="BPV936" s="477"/>
      <c r="BPW936" s="477"/>
      <c r="BPX936" s="477"/>
      <c r="BPY936" s="477"/>
      <c r="BPZ936" s="477"/>
      <c r="BQA936" s="477"/>
      <c r="BQB936" s="477"/>
      <c r="BQC936" s="477"/>
      <c r="BQD936" s="477"/>
      <c r="BQE936" s="477"/>
      <c r="BQF936" s="477"/>
      <c r="BQG936" s="477"/>
      <c r="BQH936" s="477"/>
      <c r="BQI936" s="477"/>
      <c r="BQJ936" s="477"/>
      <c r="BQK936" s="477"/>
      <c r="BQL936" s="477"/>
      <c r="BQM936" s="477"/>
      <c r="BQN936" s="477"/>
      <c r="BQO936" s="477"/>
      <c r="BQP936" s="477"/>
      <c r="BQQ936" s="477"/>
      <c r="BQR936" s="477"/>
      <c r="BQS936" s="477"/>
      <c r="BQT936" s="477"/>
      <c r="BQU936" s="477"/>
      <c r="BQV936" s="477"/>
      <c r="BQW936" s="477"/>
      <c r="BQX936" s="477"/>
      <c r="BQY936" s="477"/>
      <c r="BQZ936" s="477"/>
      <c r="BRA936" s="477"/>
      <c r="BRB936" s="477"/>
      <c r="BRC936" s="477"/>
      <c r="BRD936" s="477"/>
      <c r="BRE936" s="477"/>
      <c r="BRF936" s="477"/>
      <c r="BRG936" s="477"/>
      <c r="BRH936" s="477"/>
      <c r="BRI936" s="477"/>
      <c r="BRJ936" s="477"/>
      <c r="BRK936" s="477"/>
      <c r="BRL936" s="477"/>
      <c r="BRM936" s="477"/>
      <c r="BRN936" s="477"/>
      <c r="BRO936" s="477"/>
      <c r="BRP936" s="477"/>
      <c r="BRQ936" s="477"/>
      <c r="BRR936" s="477"/>
      <c r="BRS936" s="477"/>
      <c r="BRT936" s="477"/>
      <c r="BRU936" s="477"/>
      <c r="BRV936" s="477"/>
      <c r="BRW936" s="477"/>
      <c r="BRX936" s="477"/>
      <c r="BRY936" s="477"/>
      <c r="BRZ936" s="477"/>
      <c r="BSA936" s="477"/>
      <c r="BSB936" s="477"/>
      <c r="BSC936" s="477"/>
      <c r="BSD936" s="477"/>
      <c r="BSE936" s="477"/>
      <c r="BSF936" s="477"/>
      <c r="BSG936" s="477"/>
      <c r="BSH936" s="477"/>
      <c r="BSI936" s="477"/>
      <c r="BSJ936" s="477"/>
      <c r="BSK936" s="477"/>
      <c r="BSL936" s="477"/>
      <c r="BSM936" s="477"/>
      <c r="BSN936" s="477"/>
      <c r="BSO936" s="477"/>
      <c r="BSP936" s="477"/>
      <c r="BSQ936" s="477"/>
      <c r="BSR936" s="477"/>
      <c r="BSS936" s="477"/>
      <c r="BST936" s="477"/>
      <c r="BSU936" s="477"/>
      <c r="BSV936" s="477"/>
      <c r="BSW936" s="477"/>
      <c r="BSX936" s="477"/>
      <c r="BSY936" s="477"/>
      <c r="BSZ936" s="477"/>
      <c r="BTA936" s="477"/>
      <c r="BTB936" s="477"/>
      <c r="BTC936" s="477"/>
      <c r="BTD936" s="477"/>
      <c r="BTE936" s="477"/>
      <c r="BTF936" s="477"/>
      <c r="BTG936" s="477"/>
      <c r="BTH936" s="477"/>
      <c r="BTI936" s="477"/>
      <c r="BTJ936" s="477"/>
      <c r="BTK936" s="477"/>
      <c r="BTL936" s="477"/>
      <c r="BTM936" s="477"/>
      <c r="BTN936" s="477"/>
      <c r="BTO936" s="477"/>
      <c r="BTP936" s="477"/>
      <c r="BTQ936" s="477"/>
      <c r="BTR936" s="477"/>
      <c r="BTS936" s="477"/>
      <c r="BTT936" s="477"/>
      <c r="BTU936" s="477"/>
      <c r="BTV936" s="477"/>
      <c r="BTW936" s="477"/>
      <c r="BTX936" s="477"/>
      <c r="BTY936" s="477"/>
      <c r="BTZ936" s="477"/>
      <c r="BUA936" s="477"/>
      <c r="BUB936" s="477"/>
      <c r="BUC936" s="477"/>
      <c r="BUD936" s="477"/>
      <c r="BUE936" s="477"/>
      <c r="BUF936" s="477"/>
      <c r="BUG936" s="477"/>
      <c r="BUH936" s="477"/>
      <c r="BUI936" s="477"/>
      <c r="BUJ936" s="477"/>
      <c r="BUK936" s="477"/>
      <c r="BUL936" s="477"/>
      <c r="BUM936" s="477"/>
      <c r="BUN936" s="477"/>
      <c r="BUO936" s="477"/>
      <c r="BUP936" s="477"/>
      <c r="BUQ936" s="477"/>
      <c r="BUR936" s="477"/>
      <c r="BUS936" s="477"/>
      <c r="BUT936" s="477"/>
      <c r="BUU936" s="477"/>
      <c r="BUV936" s="477"/>
      <c r="BUW936" s="477"/>
      <c r="BUX936" s="477"/>
      <c r="BUY936" s="477"/>
      <c r="BUZ936" s="477"/>
      <c r="BVA936" s="477"/>
      <c r="BVB936" s="477"/>
      <c r="BVC936" s="477"/>
      <c r="BVD936" s="477"/>
      <c r="BVE936" s="477"/>
      <c r="BVF936" s="477"/>
      <c r="BVG936" s="477"/>
      <c r="BVH936" s="477"/>
      <c r="BVI936" s="477"/>
      <c r="BVJ936" s="477"/>
      <c r="BVK936" s="477"/>
      <c r="BVL936" s="477"/>
      <c r="BVM936" s="477"/>
      <c r="BVN936" s="477"/>
      <c r="BVO936" s="477"/>
      <c r="BVP936" s="477"/>
      <c r="BVQ936" s="477"/>
      <c r="BVR936" s="477"/>
      <c r="BVS936" s="477"/>
      <c r="BVT936" s="477"/>
      <c r="BVU936" s="477"/>
      <c r="BVV936" s="477"/>
      <c r="BVW936" s="477"/>
      <c r="BVX936" s="477"/>
      <c r="BVY936" s="477"/>
      <c r="BVZ936" s="477"/>
      <c r="BWA936" s="477"/>
      <c r="BWB936" s="477"/>
      <c r="BWC936" s="477"/>
      <c r="BWD936" s="477"/>
      <c r="BWE936" s="477"/>
      <c r="BWF936" s="477"/>
      <c r="BWG936" s="477"/>
      <c r="BWH936" s="477"/>
      <c r="BWI936" s="477"/>
      <c r="BWJ936" s="477"/>
      <c r="BWK936" s="477"/>
      <c r="BWL936" s="477"/>
      <c r="BWM936" s="477"/>
      <c r="BWN936" s="477"/>
      <c r="BWO936" s="477"/>
      <c r="BWP936" s="477"/>
      <c r="BWQ936" s="477"/>
      <c r="BWR936" s="477"/>
      <c r="BWS936" s="477"/>
      <c r="BWT936" s="477"/>
      <c r="BWU936" s="477"/>
      <c r="BWV936" s="477"/>
      <c r="BWW936" s="477"/>
      <c r="BWX936" s="477"/>
      <c r="BWY936" s="477"/>
      <c r="BWZ936" s="477"/>
      <c r="BXA936" s="477"/>
      <c r="BXB936" s="477"/>
      <c r="BXC936" s="477"/>
      <c r="BXD936" s="477"/>
      <c r="BXE936" s="477"/>
      <c r="BXF936" s="477"/>
      <c r="BXG936" s="477"/>
      <c r="BXH936" s="477"/>
      <c r="BXI936" s="477"/>
      <c r="BXJ936" s="477"/>
      <c r="BXK936" s="477"/>
      <c r="BXL936" s="477"/>
      <c r="BXM936" s="477"/>
      <c r="BXN936" s="477"/>
      <c r="BXO936" s="477"/>
      <c r="BXP936" s="477"/>
      <c r="BXQ936" s="477"/>
      <c r="BXR936" s="477"/>
      <c r="BXS936" s="477"/>
      <c r="BXT936" s="477"/>
      <c r="BXU936" s="477"/>
      <c r="BXV936" s="477"/>
      <c r="BXW936" s="477"/>
      <c r="BXX936" s="477"/>
      <c r="BXY936" s="477"/>
      <c r="BXZ936" s="477"/>
      <c r="BYA936" s="477"/>
      <c r="BYB936" s="477"/>
      <c r="BYC936" s="477"/>
      <c r="BYD936" s="477"/>
      <c r="BYE936" s="477"/>
      <c r="BYF936" s="477"/>
      <c r="BYG936" s="477"/>
      <c r="BYH936" s="477"/>
      <c r="BYI936" s="477"/>
      <c r="BYJ936" s="477"/>
      <c r="BYK936" s="477"/>
      <c r="BYL936" s="477"/>
      <c r="BYM936" s="477"/>
      <c r="BYN936" s="477"/>
      <c r="BYO936" s="477"/>
      <c r="BYP936" s="477"/>
      <c r="BYQ936" s="477"/>
      <c r="BYR936" s="477"/>
      <c r="BYS936" s="477"/>
      <c r="BYT936" s="477"/>
      <c r="BYU936" s="477"/>
      <c r="BYV936" s="477"/>
      <c r="BYW936" s="477"/>
      <c r="BYX936" s="477"/>
      <c r="BYY936" s="477"/>
      <c r="BYZ936" s="477"/>
      <c r="BZA936" s="477"/>
      <c r="BZB936" s="477"/>
      <c r="BZC936" s="477"/>
      <c r="BZD936" s="477"/>
      <c r="BZE936" s="477"/>
      <c r="BZF936" s="477"/>
      <c r="BZG936" s="477"/>
      <c r="BZH936" s="477"/>
      <c r="BZI936" s="477"/>
      <c r="BZJ936" s="477"/>
      <c r="BZK936" s="477"/>
      <c r="BZL936" s="477"/>
      <c r="BZM936" s="477"/>
      <c r="BZN936" s="477"/>
      <c r="BZO936" s="477"/>
      <c r="BZP936" s="477"/>
      <c r="BZQ936" s="477"/>
      <c r="BZR936" s="477"/>
      <c r="BZS936" s="477"/>
      <c r="BZT936" s="477"/>
      <c r="BZU936" s="477"/>
      <c r="BZV936" s="477"/>
      <c r="BZW936" s="477"/>
      <c r="BZX936" s="477"/>
      <c r="BZY936" s="477"/>
      <c r="BZZ936" s="477"/>
      <c r="CAA936" s="477"/>
      <c r="CAB936" s="477"/>
      <c r="CAC936" s="477"/>
      <c r="CAD936" s="477"/>
      <c r="CAE936" s="477"/>
      <c r="CAF936" s="477"/>
      <c r="CAG936" s="477"/>
      <c r="CAH936" s="477"/>
      <c r="CAI936" s="477"/>
      <c r="CAJ936" s="477"/>
      <c r="CAK936" s="477"/>
      <c r="CAL936" s="477"/>
      <c r="CAM936" s="477"/>
      <c r="CAN936" s="477"/>
      <c r="CAO936" s="477"/>
      <c r="CAP936" s="477"/>
      <c r="CAQ936" s="477"/>
      <c r="CAR936" s="477"/>
      <c r="CAS936" s="477"/>
      <c r="CAT936" s="477"/>
      <c r="CAU936" s="477"/>
      <c r="CAV936" s="477"/>
      <c r="CAW936" s="477"/>
      <c r="CAX936" s="477"/>
      <c r="CAY936" s="477"/>
      <c r="CAZ936" s="477"/>
      <c r="CBA936" s="477"/>
      <c r="CBB936" s="477"/>
      <c r="CBC936" s="477"/>
      <c r="CBD936" s="477"/>
      <c r="CBE936" s="477"/>
      <c r="CBF936" s="477"/>
      <c r="CBG936" s="477"/>
      <c r="CBH936" s="477"/>
      <c r="CBI936" s="477"/>
      <c r="CBJ936" s="477"/>
      <c r="CBK936" s="477"/>
      <c r="CBL936" s="477"/>
      <c r="CBM936" s="477"/>
      <c r="CBN936" s="477"/>
      <c r="CBO936" s="477"/>
      <c r="CBP936" s="477"/>
      <c r="CBQ936" s="477"/>
      <c r="CBR936" s="477"/>
      <c r="CBS936" s="477"/>
      <c r="CBT936" s="477"/>
      <c r="CBU936" s="477"/>
      <c r="CBV936" s="477"/>
      <c r="CBW936" s="477"/>
      <c r="CBX936" s="477"/>
      <c r="CBY936" s="477"/>
      <c r="CBZ936" s="477"/>
      <c r="CCA936" s="477"/>
      <c r="CCB936" s="477"/>
      <c r="CCC936" s="477"/>
      <c r="CCD936" s="477"/>
      <c r="CCE936" s="477"/>
      <c r="CCF936" s="477"/>
      <c r="CCG936" s="477"/>
      <c r="CCH936" s="477"/>
      <c r="CCI936" s="477"/>
      <c r="CCJ936" s="477"/>
      <c r="CCK936" s="477"/>
      <c r="CCL936" s="477"/>
      <c r="CCM936" s="477"/>
      <c r="CCN936" s="477"/>
      <c r="CCO936" s="477"/>
      <c r="CCP936" s="477"/>
      <c r="CCQ936" s="477"/>
      <c r="CCR936" s="477"/>
      <c r="CCS936" s="477"/>
      <c r="CCT936" s="477"/>
      <c r="CCU936" s="477"/>
      <c r="CCV936" s="477"/>
      <c r="CCW936" s="477"/>
      <c r="CCX936" s="477"/>
      <c r="CCY936" s="477"/>
      <c r="CCZ936" s="477"/>
      <c r="CDA936" s="477"/>
      <c r="CDB936" s="477"/>
      <c r="CDC936" s="477"/>
      <c r="CDD936" s="477"/>
      <c r="CDE936" s="477"/>
      <c r="CDF936" s="477"/>
      <c r="CDG936" s="477"/>
      <c r="CDH936" s="477"/>
      <c r="CDI936" s="477"/>
      <c r="CDJ936" s="477"/>
      <c r="CDK936" s="477"/>
      <c r="CDL936" s="477"/>
      <c r="CDM936" s="477"/>
      <c r="CDN936" s="477"/>
      <c r="CDO936" s="477"/>
      <c r="CDP936" s="477"/>
      <c r="CDQ936" s="477"/>
      <c r="CDR936" s="477"/>
      <c r="CDS936" s="477"/>
      <c r="CDT936" s="477"/>
      <c r="CDU936" s="477"/>
      <c r="CDV936" s="477"/>
      <c r="CDW936" s="477"/>
      <c r="CDX936" s="477"/>
      <c r="CDY936" s="477"/>
      <c r="CDZ936" s="477"/>
      <c r="CEA936" s="477"/>
      <c r="CEB936" s="477"/>
      <c r="CEC936" s="477"/>
      <c r="CED936" s="477"/>
      <c r="CEE936" s="477"/>
      <c r="CEF936" s="477"/>
      <c r="CEG936" s="477"/>
      <c r="CEH936" s="477"/>
      <c r="CEI936" s="477"/>
      <c r="CEJ936" s="477"/>
      <c r="CEK936" s="477"/>
      <c r="CEL936" s="477"/>
      <c r="CEM936" s="477"/>
      <c r="CEN936" s="477"/>
      <c r="CEO936" s="477"/>
      <c r="CEP936" s="477"/>
      <c r="CEQ936" s="477"/>
      <c r="CER936" s="477"/>
      <c r="CES936" s="477"/>
      <c r="CET936" s="477"/>
      <c r="CEU936" s="477"/>
      <c r="CEV936" s="477"/>
      <c r="CEW936" s="477"/>
      <c r="CEX936" s="477"/>
      <c r="CEY936" s="477"/>
      <c r="CEZ936" s="477"/>
      <c r="CFA936" s="477"/>
      <c r="CFB936" s="477"/>
      <c r="CFC936" s="477"/>
      <c r="CFD936" s="477"/>
      <c r="CFE936" s="477"/>
      <c r="CFF936" s="477"/>
      <c r="CFG936" s="477"/>
      <c r="CFH936" s="477"/>
      <c r="CFI936" s="477"/>
      <c r="CFJ936" s="477"/>
      <c r="CFK936" s="477"/>
      <c r="CFL936" s="477"/>
      <c r="CFM936" s="477"/>
      <c r="CFN936" s="477"/>
      <c r="CFO936" s="477"/>
      <c r="CFP936" s="477"/>
      <c r="CFQ936" s="477"/>
      <c r="CFR936" s="477"/>
      <c r="CFS936" s="477"/>
      <c r="CFT936" s="477"/>
      <c r="CFU936" s="477"/>
      <c r="CFV936" s="477"/>
      <c r="CFW936" s="477"/>
      <c r="CFX936" s="477"/>
      <c r="CFY936" s="477"/>
      <c r="CFZ936" s="477"/>
      <c r="CGA936" s="477"/>
      <c r="CGB936" s="477"/>
      <c r="CGC936" s="477"/>
      <c r="CGD936" s="477"/>
      <c r="CGE936" s="477"/>
      <c r="CGF936" s="477"/>
      <c r="CGG936" s="477"/>
      <c r="CGH936" s="477"/>
      <c r="CGI936" s="477"/>
      <c r="CGJ936" s="477"/>
      <c r="CGK936" s="477"/>
      <c r="CGL936" s="477"/>
      <c r="CGM936" s="477"/>
      <c r="CGN936" s="477"/>
      <c r="CGO936" s="477"/>
      <c r="CGP936" s="477"/>
      <c r="CGQ936" s="477"/>
      <c r="CGR936" s="477"/>
      <c r="CGS936" s="477"/>
      <c r="CGT936" s="477"/>
      <c r="CGU936" s="477"/>
      <c r="CGV936" s="477"/>
      <c r="CGW936" s="477"/>
      <c r="CGX936" s="477"/>
      <c r="CGY936" s="477"/>
      <c r="CGZ936" s="477"/>
      <c r="CHA936" s="477"/>
      <c r="CHB936" s="477"/>
      <c r="CHC936" s="477"/>
      <c r="CHD936" s="477"/>
      <c r="CHE936" s="477"/>
      <c r="CHF936" s="477"/>
      <c r="CHG936" s="477"/>
      <c r="CHH936" s="477"/>
      <c r="CHI936" s="477"/>
      <c r="CHJ936" s="477"/>
      <c r="CHK936" s="477"/>
      <c r="CHL936" s="477"/>
      <c r="CHM936" s="477"/>
      <c r="CHN936" s="477"/>
      <c r="CHO936" s="477"/>
      <c r="CHP936" s="477"/>
      <c r="CHQ936" s="477"/>
      <c r="CHR936" s="477"/>
      <c r="CHS936" s="477"/>
      <c r="CHT936" s="477"/>
      <c r="CHU936" s="477"/>
      <c r="CHV936" s="477"/>
      <c r="CHW936" s="477"/>
      <c r="CHX936" s="477"/>
      <c r="CHY936" s="477"/>
      <c r="CHZ936" s="477"/>
      <c r="CIA936" s="477"/>
      <c r="CIB936" s="477"/>
      <c r="CIC936" s="477"/>
      <c r="CID936" s="477"/>
      <c r="CIE936" s="477"/>
      <c r="CIF936" s="477"/>
      <c r="CIG936" s="477"/>
      <c r="CIH936" s="477"/>
      <c r="CII936" s="477"/>
      <c r="CIJ936" s="477"/>
      <c r="CIK936" s="477"/>
      <c r="CIL936" s="477"/>
      <c r="CIM936" s="477"/>
      <c r="CIN936" s="477"/>
      <c r="CIO936" s="477"/>
      <c r="CIP936" s="477"/>
      <c r="CIQ936" s="477"/>
      <c r="CIR936" s="477"/>
      <c r="CIS936" s="477"/>
      <c r="CIT936" s="477"/>
      <c r="CIU936" s="477"/>
      <c r="CIV936" s="477"/>
      <c r="CIW936" s="477"/>
      <c r="CIX936" s="477"/>
      <c r="CIY936" s="477"/>
      <c r="CIZ936" s="477"/>
      <c r="CJA936" s="477"/>
      <c r="CJB936" s="477"/>
      <c r="CJC936" s="477"/>
      <c r="CJD936" s="477"/>
      <c r="CJE936" s="477"/>
      <c r="CJF936" s="477"/>
      <c r="CJG936" s="477"/>
      <c r="CJH936" s="477"/>
      <c r="CJI936" s="477"/>
      <c r="CJJ936" s="477"/>
      <c r="CJK936" s="477"/>
      <c r="CJL936" s="477"/>
      <c r="CJM936" s="477"/>
      <c r="CJN936" s="477"/>
      <c r="CJO936" s="477"/>
      <c r="CJP936" s="477"/>
      <c r="CJQ936" s="477"/>
      <c r="CJR936" s="477"/>
      <c r="CJS936" s="477"/>
      <c r="CJT936" s="477"/>
      <c r="CJU936" s="477"/>
      <c r="CJV936" s="477"/>
      <c r="CJW936" s="477"/>
      <c r="CJX936" s="477"/>
      <c r="CJY936" s="477"/>
      <c r="CJZ936" s="477"/>
      <c r="CKA936" s="477"/>
      <c r="CKB936" s="477"/>
      <c r="CKC936" s="477"/>
      <c r="CKD936" s="477"/>
      <c r="CKE936" s="477"/>
      <c r="CKF936" s="477"/>
      <c r="CKG936" s="477"/>
      <c r="CKH936" s="477"/>
      <c r="CKI936" s="477"/>
      <c r="CKJ936" s="477"/>
      <c r="CKK936" s="477"/>
      <c r="CKL936" s="477"/>
      <c r="CKM936" s="477"/>
      <c r="CKN936" s="477"/>
      <c r="CKO936" s="477"/>
      <c r="CKP936" s="477"/>
      <c r="CKQ936" s="477"/>
      <c r="CKR936" s="477"/>
      <c r="CKS936" s="477"/>
      <c r="CKT936" s="477"/>
      <c r="CKU936" s="477"/>
      <c r="CKV936" s="477"/>
      <c r="CKW936" s="477"/>
      <c r="CKX936" s="477"/>
      <c r="CKY936" s="477"/>
      <c r="CKZ936" s="477"/>
      <c r="CLA936" s="477"/>
      <c r="CLB936" s="477"/>
      <c r="CLC936" s="477"/>
      <c r="CLD936" s="477"/>
      <c r="CLE936" s="477"/>
      <c r="CLF936" s="477"/>
      <c r="CLG936" s="477"/>
      <c r="CLH936" s="477"/>
      <c r="CLI936" s="477"/>
      <c r="CLJ936" s="477"/>
      <c r="CLK936" s="477"/>
      <c r="CLL936" s="477"/>
      <c r="CLM936" s="477"/>
      <c r="CLN936" s="477"/>
      <c r="CLO936" s="477"/>
      <c r="CLP936" s="477"/>
      <c r="CLQ936" s="477"/>
      <c r="CLR936" s="477"/>
      <c r="CLS936" s="477"/>
      <c r="CLT936" s="477"/>
      <c r="CLU936" s="477"/>
      <c r="CLV936" s="477"/>
      <c r="CLW936" s="477"/>
      <c r="CLX936" s="477"/>
      <c r="CLY936" s="477"/>
      <c r="CLZ936" s="477"/>
      <c r="CMA936" s="477"/>
      <c r="CMB936" s="477"/>
      <c r="CMC936" s="477"/>
      <c r="CMD936" s="477"/>
      <c r="CME936" s="477"/>
      <c r="CMF936" s="477"/>
      <c r="CMG936" s="477"/>
      <c r="CMH936" s="477"/>
      <c r="CMI936" s="477"/>
      <c r="CMJ936" s="477"/>
      <c r="CMK936" s="477"/>
      <c r="CML936" s="477"/>
      <c r="CMM936" s="477"/>
      <c r="CMN936" s="477"/>
      <c r="CMO936" s="477"/>
      <c r="CMP936" s="477"/>
      <c r="CMQ936" s="477"/>
      <c r="CMR936" s="477"/>
      <c r="CMS936" s="477"/>
      <c r="CMT936" s="477"/>
      <c r="CMU936" s="477"/>
      <c r="CMV936" s="477"/>
      <c r="CMW936" s="477"/>
      <c r="CMX936" s="477"/>
      <c r="CMY936" s="477"/>
      <c r="CMZ936" s="477"/>
      <c r="CNA936" s="477"/>
      <c r="CNB936" s="477"/>
      <c r="CNC936" s="477"/>
      <c r="CND936" s="477"/>
      <c r="CNE936" s="477"/>
      <c r="CNF936" s="477"/>
      <c r="CNG936" s="477"/>
      <c r="CNH936" s="477"/>
      <c r="CNI936" s="477"/>
      <c r="CNJ936" s="477"/>
      <c r="CNK936" s="477"/>
      <c r="CNL936" s="477"/>
      <c r="CNM936" s="477"/>
      <c r="CNN936" s="477"/>
      <c r="CNO936" s="477"/>
      <c r="CNP936" s="477"/>
      <c r="CNQ936" s="477"/>
      <c r="CNR936" s="477"/>
      <c r="CNS936" s="477"/>
      <c r="CNT936" s="477"/>
      <c r="CNU936" s="477"/>
      <c r="CNV936" s="477"/>
      <c r="CNW936" s="477"/>
      <c r="CNX936" s="477"/>
      <c r="CNY936" s="477"/>
      <c r="CNZ936" s="477"/>
      <c r="COA936" s="477"/>
      <c r="COB936" s="477"/>
      <c r="COC936" s="477"/>
      <c r="COD936" s="477"/>
      <c r="COE936" s="477"/>
      <c r="COF936" s="477"/>
      <c r="COG936" s="477"/>
      <c r="COH936" s="477"/>
      <c r="COI936" s="477"/>
      <c r="COJ936" s="477"/>
      <c r="COK936" s="477"/>
      <c r="COL936" s="477"/>
      <c r="COM936" s="477"/>
      <c r="CON936" s="477"/>
      <c r="COO936" s="477"/>
      <c r="COP936" s="477"/>
      <c r="COQ936" s="477"/>
      <c r="COR936" s="477"/>
      <c r="COS936" s="477"/>
      <c r="COT936" s="477"/>
      <c r="COU936" s="477"/>
      <c r="COV936" s="477"/>
      <c r="COW936" s="477"/>
      <c r="COX936" s="477"/>
      <c r="COY936" s="477"/>
      <c r="COZ936" s="477"/>
      <c r="CPA936" s="477"/>
      <c r="CPB936" s="477"/>
      <c r="CPC936" s="477"/>
      <c r="CPD936" s="477"/>
      <c r="CPE936" s="477"/>
      <c r="CPF936" s="477"/>
      <c r="CPG936" s="477"/>
      <c r="CPH936" s="477"/>
      <c r="CPI936" s="477"/>
      <c r="CPJ936" s="477"/>
      <c r="CPK936" s="477"/>
      <c r="CPL936" s="477"/>
      <c r="CPM936" s="477"/>
      <c r="CPN936" s="477"/>
      <c r="CPO936" s="477"/>
      <c r="CPP936" s="477"/>
      <c r="CPQ936" s="477"/>
      <c r="CPR936" s="477"/>
      <c r="CPS936" s="477"/>
      <c r="CPT936" s="477"/>
      <c r="CPU936" s="477"/>
      <c r="CPV936" s="477"/>
      <c r="CPW936" s="477"/>
      <c r="CPX936" s="477"/>
      <c r="CPY936" s="477"/>
      <c r="CPZ936" s="477"/>
      <c r="CQA936" s="477"/>
      <c r="CQB936" s="477"/>
      <c r="CQC936" s="477"/>
      <c r="CQD936" s="477"/>
      <c r="CQE936" s="477"/>
      <c r="CQF936" s="477"/>
      <c r="CQG936" s="477"/>
      <c r="CQH936" s="477"/>
      <c r="CQI936" s="477"/>
      <c r="CQJ936" s="477"/>
      <c r="CQK936" s="477"/>
      <c r="CQL936" s="477"/>
      <c r="CQM936" s="477"/>
      <c r="CQN936" s="477"/>
      <c r="CQO936" s="477"/>
      <c r="CQP936" s="477"/>
      <c r="CQQ936" s="477"/>
      <c r="CQR936" s="477"/>
      <c r="CQS936" s="477"/>
      <c r="CQT936" s="477"/>
      <c r="CQU936" s="477"/>
      <c r="CQV936" s="477"/>
      <c r="CQW936" s="477"/>
      <c r="CQX936" s="477"/>
      <c r="CQY936" s="477"/>
      <c r="CQZ936" s="477"/>
      <c r="CRA936" s="477"/>
      <c r="CRB936" s="477"/>
      <c r="CRC936" s="477"/>
      <c r="CRD936" s="477"/>
      <c r="CRE936" s="477"/>
      <c r="CRF936" s="477"/>
      <c r="CRG936" s="477"/>
      <c r="CRH936" s="477"/>
      <c r="CRI936" s="477"/>
      <c r="CRJ936" s="477"/>
      <c r="CRK936" s="477"/>
      <c r="CRL936" s="477"/>
      <c r="CRM936" s="477"/>
      <c r="CRN936" s="477"/>
      <c r="CRO936" s="477"/>
      <c r="CRP936" s="477"/>
      <c r="CRQ936" s="477"/>
      <c r="CRR936" s="477"/>
      <c r="CRS936" s="477"/>
      <c r="CRT936" s="477"/>
      <c r="CRU936" s="477"/>
      <c r="CRV936" s="477"/>
      <c r="CRW936" s="477"/>
      <c r="CRX936" s="477"/>
      <c r="CRY936" s="477"/>
      <c r="CRZ936" s="477"/>
      <c r="CSA936" s="477"/>
      <c r="CSB936" s="477"/>
      <c r="CSC936" s="477"/>
      <c r="CSD936" s="477"/>
      <c r="CSE936" s="477"/>
      <c r="CSF936" s="477"/>
      <c r="CSG936" s="477"/>
      <c r="CSH936" s="477"/>
      <c r="CSI936" s="477"/>
      <c r="CSJ936" s="477"/>
      <c r="CSK936" s="477"/>
      <c r="CSL936" s="477"/>
      <c r="CSM936" s="477"/>
      <c r="CSN936" s="477"/>
      <c r="CSO936" s="477"/>
      <c r="CSP936" s="477"/>
      <c r="CSQ936" s="477"/>
      <c r="CSR936" s="477"/>
      <c r="CSS936" s="477"/>
      <c r="CST936" s="477"/>
      <c r="CSU936" s="477"/>
      <c r="CSV936" s="477"/>
      <c r="CSW936" s="477"/>
      <c r="CSX936" s="477"/>
      <c r="CSY936" s="477"/>
      <c r="CSZ936" s="477"/>
      <c r="CTA936" s="477"/>
      <c r="CTB936" s="477"/>
      <c r="CTC936" s="477"/>
      <c r="CTD936" s="477"/>
      <c r="CTE936" s="477"/>
      <c r="CTF936" s="477"/>
      <c r="CTG936" s="477"/>
      <c r="CTH936" s="477"/>
      <c r="CTI936" s="477"/>
      <c r="CTJ936" s="477"/>
      <c r="CTK936" s="477"/>
      <c r="CTL936" s="477"/>
      <c r="CTM936" s="477"/>
      <c r="CTN936" s="477"/>
      <c r="CTO936" s="477"/>
      <c r="CTP936" s="477"/>
      <c r="CTQ936" s="477"/>
      <c r="CTR936" s="477"/>
      <c r="CTS936" s="477"/>
      <c r="CTT936" s="477"/>
      <c r="CTU936" s="477"/>
      <c r="CTV936" s="477"/>
      <c r="CTW936" s="477"/>
      <c r="CTX936" s="477"/>
      <c r="CTY936" s="477"/>
      <c r="CTZ936" s="477"/>
      <c r="CUA936" s="477"/>
      <c r="CUB936" s="477"/>
      <c r="CUC936" s="477"/>
      <c r="CUD936" s="477"/>
      <c r="CUE936" s="477"/>
      <c r="CUF936" s="477"/>
      <c r="CUG936" s="477"/>
      <c r="CUH936" s="477"/>
      <c r="CUI936" s="477"/>
      <c r="CUJ936" s="477"/>
      <c r="CUK936" s="477"/>
      <c r="CUL936" s="477"/>
      <c r="CUM936" s="477"/>
      <c r="CUN936" s="477"/>
      <c r="CUO936" s="477"/>
      <c r="CUP936" s="477"/>
      <c r="CUQ936" s="477"/>
      <c r="CUR936" s="477"/>
      <c r="CUS936" s="477"/>
      <c r="CUT936" s="477"/>
      <c r="CUU936" s="477"/>
      <c r="CUV936" s="477"/>
      <c r="CUW936" s="477"/>
      <c r="CUX936" s="477"/>
      <c r="CUY936" s="477"/>
      <c r="CUZ936" s="477"/>
      <c r="CVA936" s="477"/>
      <c r="CVB936" s="477"/>
      <c r="CVC936" s="477"/>
      <c r="CVD936" s="477"/>
      <c r="CVE936" s="477"/>
      <c r="CVF936" s="477"/>
      <c r="CVG936" s="477"/>
      <c r="CVH936" s="477"/>
      <c r="CVI936" s="477"/>
      <c r="CVJ936" s="477"/>
      <c r="CVK936" s="477"/>
      <c r="CVL936" s="477"/>
      <c r="CVM936" s="477"/>
      <c r="CVN936" s="477"/>
      <c r="CVO936" s="477"/>
      <c r="CVP936" s="477"/>
      <c r="CVQ936" s="477"/>
      <c r="CVR936" s="477"/>
      <c r="CVS936" s="477"/>
      <c r="CVT936" s="477"/>
      <c r="CVU936" s="477"/>
      <c r="CVV936" s="477"/>
      <c r="CVW936" s="477"/>
      <c r="CVX936" s="477"/>
      <c r="CVY936" s="477"/>
      <c r="CVZ936" s="477"/>
      <c r="CWA936" s="477"/>
      <c r="CWB936" s="477"/>
      <c r="CWC936" s="477"/>
      <c r="CWD936" s="477"/>
      <c r="CWE936" s="477"/>
      <c r="CWF936" s="477"/>
      <c r="CWG936" s="477"/>
      <c r="CWH936" s="477"/>
      <c r="CWI936" s="477"/>
      <c r="CWJ936" s="477"/>
      <c r="CWK936" s="477"/>
      <c r="CWL936" s="477"/>
      <c r="CWM936" s="477"/>
      <c r="CWN936" s="477"/>
      <c r="CWO936" s="477"/>
      <c r="CWP936" s="477"/>
      <c r="CWQ936" s="477"/>
      <c r="CWR936" s="477"/>
      <c r="CWS936" s="477"/>
      <c r="CWT936" s="477"/>
      <c r="CWU936" s="477"/>
      <c r="CWV936" s="477"/>
      <c r="CWW936" s="477"/>
      <c r="CWX936" s="477"/>
      <c r="CWY936" s="477"/>
      <c r="CWZ936" s="477"/>
      <c r="CXA936" s="477"/>
      <c r="CXB936" s="477"/>
      <c r="CXC936" s="477"/>
      <c r="CXD936" s="477"/>
      <c r="CXE936" s="477"/>
      <c r="CXF936" s="477"/>
      <c r="CXG936" s="477"/>
      <c r="CXH936" s="477"/>
      <c r="CXI936" s="477"/>
      <c r="CXJ936" s="477"/>
      <c r="CXK936" s="477"/>
      <c r="CXL936" s="477"/>
      <c r="CXM936" s="477"/>
      <c r="CXN936" s="477"/>
      <c r="CXO936" s="477"/>
      <c r="CXP936" s="477"/>
      <c r="CXQ936" s="477"/>
      <c r="CXR936" s="477"/>
      <c r="CXS936" s="477"/>
      <c r="CXT936" s="477"/>
      <c r="CXU936" s="477"/>
      <c r="CXV936" s="477"/>
      <c r="CXW936" s="477"/>
      <c r="CXX936" s="477"/>
      <c r="CXY936" s="477"/>
      <c r="CXZ936" s="477"/>
      <c r="CYA936" s="477"/>
      <c r="CYB936" s="477"/>
      <c r="CYC936" s="477"/>
      <c r="CYD936" s="477"/>
      <c r="CYE936" s="477"/>
      <c r="CYF936" s="477"/>
      <c r="CYG936" s="477"/>
      <c r="CYH936" s="477"/>
      <c r="CYI936" s="477"/>
      <c r="CYJ936" s="477"/>
      <c r="CYK936" s="477"/>
      <c r="CYL936" s="477"/>
      <c r="CYM936" s="477"/>
      <c r="CYN936" s="477"/>
      <c r="CYO936" s="477"/>
      <c r="CYP936" s="477"/>
      <c r="CYQ936" s="477"/>
      <c r="CYR936" s="477"/>
      <c r="CYS936" s="477"/>
      <c r="CYT936" s="477"/>
      <c r="CYU936" s="477"/>
      <c r="CYV936" s="477"/>
      <c r="CYW936" s="477"/>
      <c r="CYX936" s="477"/>
      <c r="CYY936" s="477"/>
      <c r="CYZ936" s="477"/>
      <c r="CZA936" s="477"/>
      <c r="CZB936" s="477"/>
      <c r="CZC936" s="477"/>
      <c r="CZD936" s="477"/>
      <c r="CZE936" s="477"/>
      <c r="CZF936" s="477"/>
      <c r="CZG936" s="477"/>
      <c r="CZH936" s="477"/>
      <c r="CZI936" s="477"/>
      <c r="CZJ936" s="477"/>
      <c r="CZK936" s="477"/>
      <c r="CZL936" s="477"/>
      <c r="CZM936" s="477"/>
      <c r="CZN936" s="477"/>
      <c r="CZO936" s="477"/>
      <c r="CZP936" s="477"/>
      <c r="CZQ936" s="477"/>
      <c r="CZR936" s="477"/>
      <c r="CZS936" s="477"/>
      <c r="CZT936" s="477"/>
      <c r="CZU936" s="477"/>
      <c r="CZV936" s="477"/>
      <c r="CZW936" s="477"/>
      <c r="CZX936" s="477"/>
      <c r="CZY936" s="477"/>
      <c r="CZZ936" s="477"/>
      <c r="DAA936" s="477"/>
      <c r="DAB936" s="477"/>
      <c r="DAC936" s="477"/>
      <c r="DAD936" s="477"/>
      <c r="DAE936" s="477"/>
      <c r="DAF936" s="477"/>
      <c r="DAG936" s="477"/>
      <c r="DAH936" s="477"/>
      <c r="DAI936" s="477"/>
      <c r="DAJ936" s="477"/>
      <c r="DAK936" s="477"/>
      <c r="DAL936" s="477"/>
      <c r="DAM936" s="477"/>
      <c r="DAN936" s="477"/>
      <c r="DAO936" s="477"/>
      <c r="DAP936" s="477"/>
      <c r="DAQ936" s="477"/>
      <c r="DAR936" s="477"/>
      <c r="DAS936" s="477"/>
      <c r="DAT936" s="477"/>
      <c r="DAU936" s="477"/>
      <c r="DAV936" s="477"/>
      <c r="DAW936" s="477"/>
      <c r="DAX936" s="477"/>
      <c r="DAY936" s="477"/>
      <c r="DAZ936" s="477"/>
      <c r="DBA936" s="477"/>
      <c r="DBB936" s="477"/>
      <c r="DBC936" s="477"/>
      <c r="DBD936" s="477"/>
      <c r="DBE936" s="477"/>
      <c r="DBF936" s="477"/>
      <c r="DBG936" s="477"/>
      <c r="DBH936" s="477"/>
      <c r="DBI936" s="477"/>
      <c r="DBJ936" s="477"/>
      <c r="DBK936" s="477"/>
      <c r="DBL936" s="477"/>
      <c r="DBM936" s="477"/>
      <c r="DBN936" s="477"/>
      <c r="DBO936" s="477"/>
      <c r="DBP936" s="477"/>
      <c r="DBQ936" s="477"/>
      <c r="DBR936" s="477"/>
      <c r="DBS936" s="477"/>
      <c r="DBT936" s="477"/>
      <c r="DBU936" s="477"/>
      <c r="DBV936" s="477"/>
      <c r="DBW936" s="477"/>
      <c r="DBX936" s="477"/>
      <c r="DBY936" s="477"/>
      <c r="DBZ936" s="477"/>
      <c r="DCA936" s="477"/>
      <c r="DCB936" s="477"/>
      <c r="DCC936" s="477"/>
      <c r="DCD936" s="477"/>
      <c r="DCE936" s="477"/>
      <c r="DCF936" s="477"/>
      <c r="DCG936" s="477"/>
      <c r="DCH936" s="477"/>
      <c r="DCI936" s="477"/>
      <c r="DCJ936" s="477"/>
      <c r="DCK936" s="477"/>
      <c r="DCL936" s="477"/>
      <c r="DCM936" s="477"/>
      <c r="DCN936" s="477"/>
      <c r="DCO936" s="477"/>
      <c r="DCP936" s="477"/>
      <c r="DCQ936" s="477"/>
      <c r="DCR936" s="477"/>
      <c r="DCS936" s="477"/>
      <c r="DCT936" s="477"/>
      <c r="DCU936" s="477"/>
      <c r="DCV936" s="477"/>
      <c r="DCW936" s="477"/>
      <c r="DCX936" s="477"/>
      <c r="DCY936" s="477"/>
      <c r="DCZ936" s="477"/>
      <c r="DDA936" s="477"/>
      <c r="DDB936" s="477"/>
      <c r="DDC936" s="477"/>
      <c r="DDD936" s="477"/>
      <c r="DDE936" s="477"/>
      <c r="DDF936" s="477"/>
      <c r="DDG936" s="477"/>
      <c r="DDH936" s="477"/>
      <c r="DDI936" s="477"/>
      <c r="DDJ936" s="477"/>
      <c r="DDK936" s="477"/>
      <c r="DDL936" s="477"/>
      <c r="DDM936" s="477"/>
      <c r="DDN936" s="477"/>
      <c r="DDO936" s="477"/>
      <c r="DDP936" s="477"/>
      <c r="DDQ936" s="477"/>
      <c r="DDR936" s="477"/>
      <c r="DDS936" s="477"/>
      <c r="DDT936" s="477"/>
      <c r="DDU936" s="477"/>
      <c r="DDV936" s="477"/>
      <c r="DDW936" s="477"/>
      <c r="DDX936" s="477"/>
      <c r="DDY936" s="477"/>
      <c r="DDZ936" s="477"/>
      <c r="DEA936" s="477"/>
      <c r="DEB936" s="477"/>
      <c r="DEC936" s="477"/>
      <c r="DED936" s="477"/>
      <c r="DEE936" s="477"/>
      <c r="DEF936" s="477"/>
      <c r="DEG936" s="477"/>
      <c r="DEH936" s="477"/>
      <c r="DEI936" s="477"/>
      <c r="DEJ936" s="477"/>
      <c r="DEK936" s="477"/>
      <c r="DEL936" s="477"/>
      <c r="DEM936" s="477"/>
      <c r="DEN936" s="477"/>
      <c r="DEO936" s="477"/>
      <c r="DEP936" s="477"/>
      <c r="DEQ936" s="477"/>
      <c r="DER936" s="477"/>
      <c r="DES936" s="477"/>
      <c r="DET936" s="477"/>
      <c r="DEU936" s="477"/>
      <c r="DEV936" s="477"/>
      <c r="DEW936" s="477"/>
      <c r="DEX936" s="477"/>
      <c r="DEY936" s="477"/>
      <c r="DEZ936" s="477"/>
      <c r="DFA936" s="477"/>
      <c r="DFB936" s="477"/>
      <c r="DFC936" s="477"/>
      <c r="DFD936" s="477"/>
      <c r="DFE936" s="477"/>
      <c r="DFF936" s="477"/>
      <c r="DFG936" s="477"/>
      <c r="DFH936" s="477"/>
      <c r="DFI936" s="477"/>
      <c r="DFJ936" s="477"/>
      <c r="DFK936" s="477"/>
      <c r="DFL936" s="477"/>
      <c r="DFM936" s="477"/>
      <c r="DFN936" s="477"/>
      <c r="DFO936" s="477"/>
      <c r="DFP936" s="477"/>
      <c r="DFQ936" s="477"/>
      <c r="DFR936" s="477"/>
      <c r="DFS936" s="477"/>
      <c r="DFT936" s="477"/>
      <c r="DFU936" s="477"/>
      <c r="DFV936" s="477"/>
      <c r="DFW936" s="477"/>
      <c r="DFX936" s="477"/>
      <c r="DFY936" s="477"/>
      <c r="DFZ936" s="477"/>
      <c r="DGA936" s="477"/>
      <c r="DGB936" s="477"/>
      <c r="DGC936" s="477"/>
      <c r="DGD936" s="477"/>
      <c r="DGE936" s="477"/>
      <c r="DGF936" s="477"/>
      <c r="DGG936" s="477"/>
      <c r="DGH936" s="477"/>
      <c r="DGI936" s="477"/>
      <c r="DGJ936" s="477"/>
      <c r="DGK936" s="477"/>
      <c r="DGL936" s="477"/>
      <c r="DGM936" s="477"/>
      <c r="DGN936" s="477"/>
      <c r="DGO936" s="477"/>
      <c r="DGP936" s="477"/>
      <c r="DGQ936" s="477"/>
      <c r="DGR936" s="477"/>
      <c r="DGS936" s="477"/>
      <c r="DGT936" s="477"/>
      <c r="DGU936" s="477"/>
      <c r="DGV936" s="477"/>
      <c r="DGW936" s="477"/>
      <c r="DGX936" s="477"/>
      <c r="DGY936" s="477"/>
      <c r="DGZ936" s="477"/>
      <c r="DHA936" s="477"/>
      <c r="DHB936" s="477"/>
      <c r="DHC936" s="477"/>
      <c r="DHD936" s="477"/>
      <c r="DHE936" s="477"/>
      <c r="DHF936" s="477"/>
      <c r="DHG936" s="477"/>
      <c r="DHH936" s="477"/>
      <c r="DHI936" s="477"/>
      <c r="DHJ936" s="477"/>
      <c r="DHK936" s="477"/>
      <c r="DHL936" s="477"/>
      <c r="DHM936" s="477"/>
      <c r="DHN936" s="477"/>
      <c r="DHO936" s="477"/>
      <c r="DHP936" s="477"/>
      <c r="DHQ936" s="477"/>
      <c r="DHR936" s="477"/>
      <c r="DHS936" s="477"/>
      <c r="DHT936" s="477"/>
      <c r="DHU936" s="477"/>
      <c r="DHV936" s="477"/>
      <c r="DHW936" s="477"/>
      <c r="DHX936" s="477"/>
      <c r="DHY936" s="477"/>
      <c r="DHZ936" s="477"/>
      <c r="DIA936" s="477"/>
      <c r="DIB936" s="477"/>
      <c r="DIC936" s="477"/>
      <c r="DID936" s="477"/>
      <c r="DIE936" s="477"/>
      <c r="DIF936" s="477"/>
      <c r="DIG936" s="477"/>
      <c r="DIH936" s="477"/>
      <c r="DII936" s="477"/>
      <c r="DIJ936" s="477"/>
      <c r="DIK936" s="477"/>
      <c r="DIL936" s="477"/>
      <c r="DIM936" s="477"/>
      <c r="DIN936" s="477"/>
      <c r="DIO936" s="477"/>
      <c r="DIP936" s="477"/>
      <c r="DIQ936" s="477"/>
      <c r="DIR936" s="477"/>
      <c r="DIS936" s="477"/>
      <c r="DIT936" s="477"/>
      <c r="DIU936" s="477"/>
      <c r="DIV936" s="477"/>
      <c r="DIW936" s="477"/>
      <c r="DIX936" s="477"/>
      <c r="DIY936" s="477"/>
      <c r="DIZ936" s="477"/>
      <c r="DJA936" s="477"/>
      <c r="DJB936" s="477"/>
      <c r="DJC936" s="477"/>
      <c r="DJD936" s="477"/>
      <c r="DJE936" s="477"/>
      <c r="DJF936" s="477"/>
      <c r="DJG936" s="477"/>
      <c r="DJH936" s="477"/>
      <c r="DJI936" s="477"/>
      <c r="DJJ936" s="477"/>
      <c r="DJK936" s="477"/>
      <c r="DJL936" s="477"/>
      <c r="DJM936" s="477"/>
      <c r="DJN936" s="477"/>
      <c r="DJO936" s="477"/>
      <c r="DJP936" s="477"/>
      <c r="DJQ936" s="477"/>
      <c r="DJR936" s="477"/>
      <c r="DJS936" s="477"/>
      <c r="DJT936" s="477"/>
      <c r="DJU936" s="477"/>
      <c r="DJV936" s="477"/>
      <c r="DJW936" s="477"/>
      <c r="DJX936" s="477"/>
      <c r="DJY936" s="477"/>
      <c r="DJZ936" s="477"/>
      <c r="DKA936" s="477"/>
      <c r="DKB936" s="477"/>
      <c r="DKC936" s="477"/>
      <c r="DKD936" s="477"/>
      <c r="DKE936" s="477"/>
      <c r="DKF936" s="477"/>
      <c r="DKG936" s="477"/>
      <c r="DKH936" s="477"/>
      <c r="DKI936" s="477"/>
      <c r="DKJ936" s="477"/>
      <c r="DKK936" s="477"/>
      <c r="DKL936" s="477"/>
      <c r="DKM936" s="477"/>
      <c r="DKN936" s="477"/>
      <c r="DKO936" s="477"/>
      <c r="DKP936" s="477"/>
      <c r="DKQ936" s="477"/>
      <c r="DKR936" s="477"/>
      <c r="DKS936" s="477"/>
      <c r="DKT936" s="477"/>
      <c r="DKU936" s="477"/>
      <c r="DKV936" s="477"/>
      <c r="DKW936" s="477"/>
      <c r="DKX936" s="477"/>
      <c r="DKY936" s="477"/>
      <c r="DKZ936" s="477"/>
      <c r="DLA936" s="477"/>
      <c r="DLB936" s="477"/>
      <c r="DLC936" s="477"/>
      <c r="DLD936" s="477"/>
      <c r="DLE936" s="477"/>
      <c r="DLF936" s="477"/>
      <c r="DLG936" s="477"/>
      <c r="DLH936" s="477"/>
      <c r="DLI936" s="477"/>
      <c r="DLJ936" s="477"/>
      <c r="DLK936" s="477"/>
      <c r="DLL936" s="477"/>
      <c r="DLM936" s="477"/>
      <c r="DLN936" s="477"/>
      <c r="DLO936" s="477"/>
      <c r="DLP936" s="477"/>
      <c r="DLQ936" s="477"/>
      <c r="DLR936" s="477"/>
      <c r="DLS936" s="477"/>
      <c r="DLT936" s="477"/>
      <c r="DLU936" s="477"/>
      <c r="DLV936" s="477"/>
      <c r="DLW936" s="477"/>
      <c r="DLX936" s="477"/>
      <c r="DLY936" s="477"/>
      <c r="DLZ936" s="477"/>
      <c r="DMA936" s="477"/>
      <c r="DMB936" s="477"/>
      <c r="DMC936" s="477"/>
      <c r="DMD936" s="477"/>
      <c r="DME936" s="477"/>
      <c r="DMF936" s="477"/>
      <c r="DMG936" s="477"/>
      <c r="DMH936" s="477"/>
      <c r="DMI936" s="477"/>
      <c r="DMJ936" s="477"/>
      <c r="DMK936" s="477"/>
      <c r="DML936" s="477"/>
      <c r="DMM936" s="477"/>
      <c r="DMN936" s="477"/>
      <c r="DMO936" s="477"/>
      <c r="DMP936" s="477"/>
      <c r="DMQ936" s="477"/>
      <c r="DMR936" s="477"/>
      <c r="DMS936" s="477"/>
      <c r="DMT936" s="477"/>
      <c r="DMU936" s="477"/>
      <c r="DMV936" s="477"/>
      <c r="DMW936" s="477"/>
      <c r="DMX936" s="477"/>
      <c r="DMY936" s="477"/>
      <c r="DMZ936" s="477"/>
      <c r="DNA936" s="477"/>
      <c r="DNB936" s="477"/>
      <c r="DNC936" s="477"/>
      <c r="DND936" s="477"/>
      <c r="DNE936" s="477"/>
      <c r="DNF936" s="477"/>
      <c r="DNG936" s="477"/>
      <c r="DNH936" s="477"/>
      <c r="DNI936" s="477"/>
      <c r="DNJ936" s="477"/>
      <c r="DNK936" s="477"/>
      <c r="DNL936" s="477"/>
      <c r="DNM936" s="477"/>
      <c r="DNN936" s="477"/>
      <c r="DNO936" s="477"/>
      <c r="DNP936" s="477"/>
      <c r="DNQ936" s="477"/>
      <c r="DNR936" s="477"/>
      <c r="DNS936" s="477"/>
      <c r="DNT936" s="477"/>
      <c r="DNU936" s="477"/>
      <c r="DNV936" s="477"/>
      <c r="DNW936" s="477"/>
      <c r="DNX936" s="477"/>
      <c r="DNY936" s="477"/>
      <c r="DNZ936" s="477"/>
      <c r="DOA936" s="477"/>
      <c r="DOB936" s="477"/>
      <c r="DOC936" s="477"/>
      <c r="DOD936" s="477"/>
      <c r="DOE936" s="477"/>
      <c r="DOF936" s="477"/>
      <c r="DOG936" s="477"/>
      <c r="DOH936" s="477"/>
      <c r="DOI936" s="477"/>
      <c r="DOJ936" s="477"/>
      <c r="DOK936" s="477"/>
      <c r="DOL936" s="477"/>
      <c r="DOM936" s="477"/>
      <c r="DON936" s="477"/>
      <c r="DOO936" s="477"/>
      <c r="DOP936" s="477"/>
      <c r="DOQ936" s="477"/>
      <c r="DOR936" s="477"/>
      <c r="DOS936" s="477"/>
      <c r="DOT936" s="477"/>
      <c r="DOU936" s="477"/>
      <c r="DOV936" s="477"/>
      <c r="DOW936" s="477"/>
      <c r="DOX936" s="477"/>
      <c r="DOY936" s="477"/>
      <c r="DOZ936" s="477"/>
      <c r="DPA936" s="477"/>
      <c r="DPB936" s="477"/>
      <c r="DPC936" s="477"/>
      <c r="DPD936" s="477"/>
      <c r="DPE936" s="477"/>
      <c r="DPF936" s="477"/>
      <c r="DPG936" s="477"/>
      <c r="DPH936" s="477"/>
      <c r="DPI936" s="477"/>
      <c r="DPJ936" s="477"/>
      <c r="DPK936" s="477"/>
      <c r="DPL936" s="477"/>
      <c r="DPM936" s="477"/>
      <c r="DPN936" s="477"/>
      <c r="DPO936" s="477"/>
      <c r="DPP936" s="477"/>
      <c r="DPQ936" s="477"/>
      <c r="DPR936" s="477"/>
      <c r="DPS936" s="477"/>
      <c r="DPT936" s="477"/>
      <c r="DPU936" s="477"/>
      <c r="DPV936" s="477"/>
      <c r="DPW936" s="477"/>
      <c r="DPX936" s="477"/>
      <c r="DPY936" s="477"/>
      <c r="DPZ936" s="477"/>
      <c r="DQA936" s="477"/>
      <c r="DQB936" s="477"/>
      <c r="DQC936" s="477"/>
      <c r="DQD936" s="477"/>
      <c r="DQE936" s="477"/>
      <c r="DQF936" s="477"/>
      <c r="DQG936" s="477"/>
      <c r="DQH936" s="477"/>
      <c r="DQI936" s="477"/>
      <c r="DQJ936" s="477"/>
      <c r="DQK936" s="477"/>
      <c r="DQL936" s="477"/>
      <c r="DQM936" s="477"/>
      <c r="DQN936" s="477"/>
      <c r="DQO936" s="477"/>
      <c r="DQP936" s="477"/>
      <c r="DQQ936" s="477"/>
      <c r="DQR936" s="477"/>
      <c r="DQS936" s="477"/>
      <c r="DQT936" s="477"/>
      <c r="DQU936" s="477"/>
      <c r="DQV936" s="477"/>
      <c r="DQW936" s="477"/>
      <c r="DQX936" s="477"/>
      <c r="DQY936" s="477"/>
      <c r="DQZ936" s="477"/>
      <c r="DRA936" s="477"/>
      <c r="DRB936" s="477"/>
      <c r="DRC936" s="477"/>
      <c r="DRD936" s="477"/>
      <c r="DRE936" s="477"/>
      <c r="DRF936" s="477"/>
      <c r="DRG936" s="477"/>
      <c r="DRH936" s="477"/>
      <c r="DRI936" s="477"/>
      <c r="DRJ936" s="477"/>
      <c r="DRK936" s="477"/>
      <c r="DRL936" s="477"/>
      <c r="DRM936" s="477"/>
      <c r="DRN936" s="477"/>
      <c r="DRO936" s="477"/>
      <c r="DRP936" s="477"/>
      <c r="DRQ936" s="477"/>
      <c r="DRR936" s="477"/>
      <c r="DRS936" s="477"/>
      <c r="DRT936" s="477"/>
      <c r="DRU936" s="477"/>
      <c r="DRV936" s="477"/>
      <c r="DRW936" s="477"/>
      <c r="DRX936" s="477"/>
      <c r="DRY936" s="477"/>
      <c r="DRZ936" s="477"/>
      <c r="DSA936" s="477"/>
      <c r="DSB936" s="477"/>
      <c r="DSC936" s="477"/>
      <c r="DSD936" s="477"/>
      <c r="DSE936" s="477"/>
      <c r="DSF936" s="477"/>
      <c r="DSG936" s="477"/>
      <c r="DSH936" s="477"/>
      <c r="DSI936" s="477"/>
      <c r="DSJ936" s="477"/>
      <c r="DSK936" s="477"/>
      <c r="DSL936" s="477"/>
      <c r="DSM936" s="477"/>
      <c r="DSN936" s="477"/>
      <c r="DSO936" s="477"/>
      <c r="DSP936" s="477"/>
      <c r="DSQ936" s="477"/>
      <c r="DSR936" s="477"/>
      <c r="DSS936" s="477"/>
      <c r="DST936" s="477"/>
      <c r="DSU936" s="477"/>
      <c r="DSV936" s="477"/>
      <c r="DSW936" s="477"/>
      <c r="DSX936" s="477"/>
      <c r="DSY936" s="477"/>
      <c r="DSZ936" s="477"/>
      <c r="DTA936" s="477"/>
      <c r="DTB936" s="477"/>
      <c r="DTC936" s="477"/>
      <c r="DTD936" s="477"/>
      <c r="DTE936" s="477"/>
      <c r="DTF936" s="477"/>
      <c r="DTG936" s="477"/>
      <c r="DTH936" s="477"/>
      <c r="DTI936" s="477"/>
      <c r="DTJ936" s="477"/>
      <c r="DTK936" s="477"/>
      <c r="DTL936" s="477"/>
      <c r="DTM936" s="477"/>
      <c r="DTN936" s="477"/>
      <c r="DTO936" s="477"/>
      <c r="DTP936" s="477"/>
      <c r="DTQ936" s="477"/>
      <c r="DTR936" s="477"/>
      <c r="DTS936" s="477"/>
      <c r="DTT936" s="477"/>
      <c r="DTU936" s="477"/>
      <c r="DTV936" s="477"/>
      <c r="DTW936" s="477"/>
      <c r="DTX936" s="477"/>
      <c r="DTY936" s="477"/>
      <c r="DTZ936" s="477"/>
      <c r="DUA936" s="477"/>
      <c r="DUB936" s="477"/>
      <c r="DUC936" s="477"/>
      <c r="DUD936" s="477"/>
      <c r="DUE936" s="477"/>
      <c r="DUF936" s="477"/>
      <c r="DUG936" s="477"/>
      <c r="DUH936" s="477"/>
      <c r="DUI936" s="477"/>
      <c r="DUJ936" s="477"/>
      <c r="DUK936" s="477"/>
      <c r="DUL936" s="477"/>
      <c r="DUM936" s="477"/>
      <c r="DUN936" s="477"/>
      <c r="DUO936" s="477"/>
      <c r="DUP936" s="477"/>
      <c r="DUQ936" s="477"/>
      <c r="DUR936" s="477"/>
      <c r="DUS936" s="477"/>
      <c r="DUT936" s="477"/>
      <c r="DUU936" s="477"/>
      <c r="DUV936" s="477"/>
      <c r="DUW936" s="477"/>
      <c r="DUX936" s="477"/>
      <c r="DUY936" s="477"/>
      <c r="DUZ936" s="477"/>
      <c r="DVA936" s="477"/>
      <c r="DVB936" s="477"/>
      <c r="DVC936" s="477"/>
      <c r="DVD936" s="477"/>
      <c r="DVE936" s="477"/>
      <c r="DVF936" s="477"/>
      <c r="DVG936" s="477"/>
      <c r="DVH936" s="477"/>
      <c r="DVI936" s="477"/>
      <c r="DVJ936" s="477"/>
      <c r="DVK936" s="477"/>
      <c r="DVL936" s="477"/>
      <c r="DVM936" s="477"/>
      <c r="DVN936" s="477"/>
      <c r="DVO936" s="477"/>
      <c r="DVP936" s="477"/>
      <c r="DVQ936" s="477"/>
      <c r="DVR936" s="477"/>
      <c r="DVS936" s="477"/>
      <c r="DVT936" s="477"/>
      <c r="DVU936" s="477"/>
      <c r="DVV936" s="477"/>
      <c r="DVW936" s="477"/>
      <c r="DVX936" s="477"/>
      <c r="DVY936" s="477"/>
      <c r="DVZ936" s="477"/>
      <c r="DWA936" s="477"/>
      <c r="DWB936" s="477"/>
      <c r="DWC936" s="477"/>
      <c r="DWD936" s="477"/>
      <c r="DWE936" s="477"/>
      <c r="DWF936" s="477"/>
      <c r="DWG936" s="477"/>
      <c r="DWH936" s="477"/>
      <c r="DWI936" s="477"/>
      <c r="DWJ936" s="477"/>
      <c r="DWK936" s="477"/>
      <c r="DWL936" s="477"/>
      <c r="DWM936" s="477"/>
      <c r="DWN936" s="477"/>
      <c r="DWO936" s="477"/>
      <c r="DWP936" s="477"/>
      <c r="DWQ936" s="477"/>
      <c r="DWR936" s="477"/>
      <c r="DWS936" s="477"/>
      <c r="DWT936" s="477"/>
      <c r="DWU936" s="477"/>
      <c r="DWV936" s="477"/>
      <c r="DWW936" s="477"/>
      <c r="DWX936" s="477"/>
      <c r="DWY936" s="477"/>
      <c r="DWZ936" s="477"/>
      <c r="DXA936" s="477"/>
      <c r="DXB936" s="477"/>
      <c r="DXC936" s="477"/>
      <c r="DXD936" s="477"/>
      <c r="DXE936" s="477"/>
      <c r="DXF936" s="477"/>
      <c r="DXG936" s="477"/>
      <c r="DXH936" s="477"/>
      <c r="DXI936" s="477"/>
      <c r="DXJ936" s="477"/>
      <c r="DXK936" s="477"/>
      <c r="DXL936" s="477"/>
      <c r="DXM936" s="477"/>
      <c r="DXN936" s="477"/>
      <c r="DXO936" s="477"/>
      <c r="DXP936" s="477"/>
      <c r="DXQ936" s="477"/>
      <c r="DXR936" s="477"/>
      <c r="DXS936" s="477"/>
      <c r="DXT936" s="477"/>
      <c r="DXU936" s="477"/>
      <c r="DXV936" s="477"/>
      <c r="DXW936" s="477"/>
      <c r="DXX936" s="477"/>
      <c r="DXY936" s="477"/>
      <c r="DXZ936" s="477"/>
      <c r="DYA936" s="477"/>
      <c r="DYB936" s="477"/>
      <c r="DYC936" s="477"/>
      <c r="DYD936" s="477"/>
      <c r="DYE936" s="477"/>
      <c r="DYF936" s="477"/>
      <c r="DYG936" s="477"/>
      <c r="DYH936" s="477"/>
      <c r="DYI936" s="477"/>
      <c r="DYJ936" s="477"/>
      <c r="DYK936" s="477"/>
      <c r="DYL936" s="477"/>
      <c r="DYM936" s="477"/>
      <c r="DYN936" s="477"/>
      <c r="DYO936" s="477"/>
      <c r="DYP936" s="477"/>
      <c r="DYQ936" s="477"/>
      <c r="DYR936" s="477"/>
      <c r="DYS936" s="477"/>
      <c r="DYT936" s="477"/>
      <c r="DYU936" s="477"/>
      <c r="DYV936" s="477"/>
      <c r="DYW936" s="477"/>
      <c r="DYX936" s="477"/>
      <c r="DYY936" s="477"/>
      <c r="DYZ936" s="477"/>
      <c r="DZA936" s="477"/>
      <c r="DZB936" s="477"/>
      <c r="DZC936" s="477"/>
      <c r="DZD936" s="477"/>
      <c r="DZE936" s="477"/>
      <c r="DZF936" s="477"/>
      <c r="DZG936" s="477"/>
      <c r="DZH936" s="477"/>
      <c r="DZI936" s="477"/>
      <c r="DZJ936" s="477"/>
      <c r="DZK936" s="477"/>
      <c r="DZL936" s="477"/>
      <c r="DZM936" s="477"/>
      <c r="DZN936" s="477"/>
      <c r="DZO936" s="477"/>
      <c r="DZP936" s="477"/>
      <c r="DZQ936" s="477"/>
      <c r="DZR936" s="477"/>
      <c r="DZS936" s="477"/>
      <c r="DZT936" s="477"/>
      <c r="DZU936" s="477"/>
      <c r="DZV936" s="477"/>
      <c r="DZW936" s="477"/>
      <c r="DZX936" s="477"/>
      <c r="DZY936" s="477"/>
      <c r="DZZ936" s="477"/>
      <c r="EAA936" s="477"/>
      <c r="EAB936" s="477"/>
      <c r="EAC936" s="477"/>
      <c r="EAD936" s="477"/>
      <c r="EAE936" s="477"/>
      <c r="EAF936" s="477"/>
      <c r="EAG936" s="477"/>
      <c r="EAH936" s="477"/>
      <c r="EAI936" s="477"/>
      <c r="EAJ936" s="477"/>
      <c r="EAK936" s="477"/>
      <c r="EAL936" s="477"/>
      <c r="EAM936" s="477"/>
      <c r="EAN936" s="477"/>
      <c r="EAO936" s="477"/>
      <c r="EAP936" s="477"/>
      <c r="EAQ936" s="477"/>
      <c r="EAR936" s="477"/>
      <c r="EAS936" s="477"/>
      <c r="EAT936" s="477"/>
      <c r="EAU936" s="477"/>
      <c r="EAV936" s="477"/>
      <c r="EAW936" s="477"/>
      <c r="EAX936" s="477"/>
      <c r="EAY936" s="477"/>
      <c r="EAZ936" s="477"/>
      <c r="EBA936" s="477"/>
      <c r="EBB936" s="477"/>
      <c r="EBC936" s="477"/>
      <c r="EBD936" s="477"/>
      <c r="EBE936" s="477"/>
      <c r="EBF936" s="477"/>
      <c r="EBG936" s="477"/>
      <c r="EBH936" s="477"/>
      <c r="EBI936" s="477"/>
      <c r="EBJ936" s="477"/>
      <c r="EBK936" s="477"/>
      <c r="EBL936" s="477"/>
      <c r="EBM936" s="477"/>
      <c r="EBN936" s="477"/>
      <c r="EBO936" s="477"/>
      <c r="EBP936" s="477"/>
      <c r="EBQ936" s="477"/>
      <c r="EBR936" s="477"/>
      <c r="EBS936" s="477"/>
      <c r="EBT936" s="477"/>
      <c r="EBU936" s="477"/>
      <c r="EBV936" s="477"/>
      <c r="EBW936" s="477"/>
      <c r="EBX936" s="477"/>
      <c r="EBY936" s="477"/>
      <c r="EBZ936" s="477"/>
      <c r="ECA936" s="477"/>
      <c r="ECB936" s="477"/>
      <c r="ECC936" s="477"/>
      <c r="ECD936" s="477"/>
      <c r="ECE936" s="477"/>
      <c r="ECF936" s="477"/>
      <c r="ECG936" s="477"/>
      <c r="ECH936" s="477"/>
      <c r="ECI936" s="477"/>
      <c r="ECJ936" s="477"/>
      <c r="ECK936" s="477"/>
      <c r="ECL936" s="477"/>
      <c r="ECM936" s="477"/>
      <c r="ECN936" s="477"/>
      <c r="ECO936" s="477"/>
      <c r="ECP936" s="477"/>
      <c r="ECQ936" s="477"/>
      <c r="ECR936" s="477"/>
      <c r="ECS936" s="477"/>
      <c r="ECT936" s="477"/>
      <c r="ECU936" s="477"/>
      <c r="ECV936" s="477"/>
      <c r="ECW936" s="477"/>
      <c r="ECX936" s="477"/>
      <c r="ECY936" s="477"/>
      <c r="ECZ936" s="477"/>
      <c r="EDA936" s="477"/>
      <c r="EDB936" s="477"/>
      <c r="EDC936" s="477"/>
      <c r="EDD936" s="477"/>
      <c r="EDE936" s="477"/>
      <c r="EDF936" s="477"/>
      <c r="EDG936" s="477"/>
      <c r="EDH936" s="477"/>
      <c r="EDI936" s="477"/>
      <c r="EDJ936" s="477"/>
      <c r="EDK936" s="477"/>
      <c r="EDL936" s="477"/>
      <c r="EDM936" s="477"/>
      <c r="EDN936" s="477"/>
      <c r="EDO936" s="477"/>
      <c r="EDP936" s="477"/>
      <c r="EDQ936" s="477"/>
      <c r="EDR936" s="477"/>
      <c r="EDS936" s="477"/>
      <c r="EDT936" s="477"/>
      <c r="EDU936" s="477"/>
      <c r="EDV936" s="477"/>
      <c r="EDW936" s="477"/>
      <c r="EDX936" s="477"/>
      <c r="EDY936" s="477"/>
      <c r="EDZ936" s="477"/>
      <c r="EEA936" s="477"/>
      <c r="EEB936" s="477"/>
      <c r="EEC936" s="477"/>
      <c r="EED936" s="477"/>
      <c r="EEE936" s="477"/>
      <c r="EEF936" s="477"/>
      <c r="EEG936" s="477"/>
      <c r="EEH936" s="477"/>
      <c r="EEI936" s="477"/>
      <c r="EEJ936" s="477"/>
      <c r="EEK936" s="477"/>
      <c r="EEL936" s="477"/>
      <c r="EEM936" s="477"/>
      <c r="EEN936" s="477"/>
      <c r="EEO936" s="477"/>
      <c r="EEP936" s="477"/>
      <c r="EEQ936" s="477"/>
      <c r="EER936" s="477"/>
      <c r="EES936" s="477"/>
      <c r="EET936" s="477"/>
      <c r="EEU936" s="477"/>
      <c r="EEV936" s="477"/>
      <c r="EEW936" s="477"/>
      <c r="EEX936" s="477"/>
      <c r="EEY936" s="477"/>
      <c r="EEZ936" s="477"/>
      <c r="EFA936" s="477"/>
      <c r="EFB936" s="477"/>
      <c r="EFC936" s="477"/>
      <c r="EFD936" s="477"/>
      <c r="EFE936" s="477"/>
      <c r="EFF936" s="477"/>
      <c r="EFG936" s="477"/>
      <c r="EFH936" s="477"/>
      <c r="EFI936" s="477"/>
      <c r="EFJ936" s="477"/>
      <c r="EFK936" s="477"/>
      <c r="EFL936" s="477"/>
      <c r="EFM936" s="477"/>
      <c r="EFN936" s="477"/>
      <c r="EFO936" s="477"/>
      <c r="EFP936" s="477"/>
      <c r="EFQ936" s="477"/>
      <c r="EFR936" s="477"/>
      <c r="EFS936" s="477"/>
      <c r="EFT936" s="477"/>
      <c r="EFU936" s="477"/>
      <c r="EFV936" s="477"/>
      <c r="EFW936" s="477"/>
      <c r="EFX936" s="477"/>
      <c r="EFY936" s="477"/>
      <c r="EFZ936" s="477"/>
      <c r="EGA936" s="477"/>
      <c r="EGB936" s="477"/>
      <c r="EGC936" s="477"/>
      <c r="EGD936" s="477"/>
      <c r="EGE936" s="477"/>
      <c r="EGF936" s="477"/>
      <c r="EGG936" s="477"/>
      <c r="EGH936" s="477"/>
      <c r="EGI936" s="477"/>
      <c r="EGJ936" s="477"/>
      <c r="EGK936" s="477"/>
      <c r="EGL936" s="477"/>
      <c r="EGM936" s="477"/>
      <c r="EGN936" s="477"/>
      <c r="EGO936" s="477"/>
      <c r="EGP936" s="477"/>
      <c r="EGQ936" s="477"/>
      <c r="EGR936" s="477"/>
      <c r="EGS936" s="477"/>
      <c r="EGT936" s="477"/>
      <c r="EGU936" s="477"/>
      <c r="EGV936" s="477"/>
      <c r="EGW936" s="477"/>
      <c r="EGX936" s="477"/>
      <c r="EGY936" s="477"/>
      <c r="EGZ936" s="477"/>
      <c r="EHA936" s="477"/>
      <c r="EHB936" s="477"/>
      <c r="EHC936" s="477"/>
      <c r="EHD936" s="477"/>
      <c r="EHE936" s="477"/>
      <c r="EHF936" s="477"/>
      <c r="EHG936" s="477"/>
      <c r="EHH936" s="477"/>
      <c r="EHI936" s="477"/>
      <c r="EHJ936" s="477"/>
      <c r="EHK936" s="477"/>
      <c r="EHL936" s="477"/>
      <c r="EHM936" s="477"/>
      <c r="EHN936" s="477"/>
      <c r="EHO936" s="477"/>
      <c r="EHP936" s="477"/>
      <c r="EHQ936" s="477"/>
      <c r="EHR936" s="477"/>
      <c r="EHS936" s="477"/>
      <c r="EHT936" s="477"/>
      <c r="EHU936" s="477"/>
      <c r="EHV936" s="477"/>
      <c r="EHW936" s="477"/>
      <c r="EHX936" s="477"/>
      <c r="EHY936" s="477"/>
      <c r="EHZ936" s="477"/>
      <c r="EIA936" s="477"/>
      <c r="EIB936" s="477"/>
      <c r="EIC936" s="477"/>
      <c r="EID936" s="477"/>
      <c r="EIE936" s="477"/>
      <c r="EIF936" s="477"/>
      <c r="EIG936" s="477"/>
      <c r="EIH936" s="477"/>
      <c r="EII936" s="477"/>
      <c r="EIJ936" s="477"/>
      <c r="EIK936" s="477"/>
      <c r="EIL936" s="477"/>
      <c r="EIM936" s="477"/>
      <c r="EIN936" s="477"/>
      <c r="EIO936" s="477"/>
      <c r="EIP936" s="477"/>
      <c r="EIQ936" s="477"/>
      <c r="EIR936" s="477"/>
      <c r="EIS936" s="477"/>
      <c r="EIT936" s="477"/>
      <c r="EIU936" s="477"/>
      <c r="EIV936" s="477"/>
      <c r="EIW936" s="477"/>
      <c r="EIX936" s="477"/>
      <c r="EIY936" s="477"/>
      <c r="EIZ936" s="477"/>
      <c r="EJA936" s="477"/>
      <c r="EJB936" s="477"/>
      <c r="EJC936" s="477"/>
      <c r="EJD936" s="477"/>
      <c r="EJE936" s="477"/>
      <c r="EJF936" s="477"/>
      <c r="EJG936" s="477"/>
      <c r="EJH936" s="477"/>
      <c r="EJI936" s="477"/>
      <c r="EJJ936" s="477"/>
      <c r="EJK936" s="477"/>
      <c r="EJL936" s="477"/>
      <c r="EJM936" s="477"/>
      <c r="EJN936" s="477"/>
      <c r="EJO936" s="477"/>
      <c r="EJP936" s="477"/>
      <c r="EJQ936" s="477"/>
      <c r="EJR936" s="477"/>
      <c r="EJS936" s="477"/>
      <c r="EJT936" s="477"/>
      <c r="EJU936" s="477"/>
      <c r="EJV936" s="477"/>
      <c r="EJW936" s="477"/>
      <c r="EJX936" s="477"/>
      <c r="EJY936" s="477"/>
      <c r="EJZ936" s="477"/>
      <c r="EKA936" s="477"/>
      <c r="EKB936" s="477"/>
      <c r="EKC936" s="477"/>
      <c r="EKD936" s="477"/>
      <c r="EKE936" s="477"/>
      <c r="EKF936" s="477"/>
      <c r="EKG936" s="477"/>
      <c r="EKH936" s="477"/>
      <c r="EKI936" s="477"/>
      <c r="EKJ936" s="477"/>
      <c r="EKK936" s="477"/>
      <c r="EKL936" s="477"/>
      <c r="EKM936" s="477"/>
      <c r="EKN936" s="477"/>
      <c r="EKO936" s="477"/>
      <c r="EKP936" s="477"/>
      <c r="EKQ936" s="477"/>
      <c r="EKR936" s="477"/>
      <c r="EKS936" s="477"/>
      <c r="EKT936" s="477"/>
      <c r="EKU936" s="477"/>
      <c r="EKV936" s="477"/>
      <c r="EKW936" s="477"/>
      <c r="EKX936" s="477"/>
      <c r="EKY936" s="477"/>
      <c r="EKZ936" s="477"/>
      <c r="ELA936" s="477"/>
      <c r="ELB936" s="477"/>
      <c r="ELC936" s="477"/>
      <c r="ELD936" s="477"/>
      <c r="ELE936" s="477"/>
      <c r="ELF936" s="477"/>
      <c r="ELG936" s="477"/>
      <c r="ELH936" s="477"/>
      <c r="ELI936" s="477"/>
      <c r="ELJ936" s="477"/>
      <c r="ELK936" s="477"/>
      <c r="ELL936" s="477"/>
      <c r="ELM936" s="477"/>
      <c r="ELN936" s="477"/>
      <c r="ELO936" s="477"/>
      <c r="ELP936" s="477"/>
      <c r="ELQ936" s="477"/>
      <c r="ELR936" s="477"/>
      <c r="ELS936" s="477"/>
      <c r="ELT936" s="477"/>
      <c r="ELU936" s="477"/>
      <c r="ELV936" s="477"/>
      <c r="ELW936" s="477"/>
      <c r="ELX936" s="477"/>
      <c r="ELY936" s="477"/>
      <c r="ELZ936" s="477"/>
      <c r="EMA936" s="477"/>
      <c r="EMB936" s="477"/>
      <c r="EMC936" s="477"/>
      <c r="EMD936" s="477"/>
      <c r="EME936" s="477"/>
      <c r="EMF936" s="477"/>
      <c r="EMG936" s="477"/>
      <c r="EMH936" s="477"/>
      <c r="EMI936" s="477"/>
      <c r="EMJ936" s="477"/>
      <c r="EMK936" s="477"/>
      <c r="EML936" s="477"/>
      <c r="EMM936" s="477"/>
      <c r="EMN936" s="477"/>
      <c r="EMO936" s="477"/>
      <c r="EMP936" s="477"/>
      <c r="EMQ936" s="477"/>
      <c r="EMR936" s="477"/>
      <c r="EMS936" s="477"/>
      <c r="EMT936" s="477"/>
      <c r="EMU936" s="477"/>
      <c r="EMV936" s="477"/>
      <c r="EMW936" s="477"/>
      <c r="EMX936" s="477"/>
      <c r="EMY936" s="477"/>
      <c r="EMZ936" s="477"/>
      <c r="ENA936" s="477"/>
      <c r="ENB936" s="477"/>
      <c r="ENC936" s="477"/>
      <c r="END936" s="477"/>
      <c r="ENE936" s="477"/>
      <c r="ENF936" s="477"/>
      <c r="ENG936" s="477"/>
      <c r="ENH936" s="477"/>
      <c r="ENI936" s="477"/>
      <c r="ENJ936" s="477"/>
      <c r="ENK936" s="477"/>
      <c r="ENL936" s="477"/>
      <c r="ENM936" s="477"/>
      <c r="ENN936" s="477"/>
      <c r="ENO936" s="477"/>
      <c r="ENP936" s="477"/>
      <c r="ENQ936" s="477"/>
      <c r="ENR936" s="477"/>
      <c r="ENS936" s="477"/>
      <c r="ENT936" s="477"/>
      <c r="ENU936" s="477"/>
      <c r="ENV936" s="477"/>
      <c r="ENW936" s="477"/>
      <c r="ENX936" s="477"/>
      <c r="ENY936" s="477"/>
      <c r="ENZ936" s="477"/>
      <c r="EOA936" s="477"/>
      <c r="EOB936" s="477"/>
      <c r="EOC936" s="477"/>
      <c r="EOD936" s="477"/>
      <c r="EOE936" s="477"/>
      <c r="EOF936" s="477"/>
      <c r="EOG936" s="477"/>
      <c r="EOH936" s="477"/>
      <c r="EOI936" s="477"/>
      <c r="EOJ936" s="477"/>
      <c r="EOK936" s="477"/>
      <c r="EOL936" s="477"/>
      <c r="EOM936" s="477"/>
      <c r="EON936" s="477"/>
      <c r="EOO936" s="477"/>
      <c r="EOP936" s="477"/>
      <c r="EOQ936" s="477"/>
      <c r="EOR936" s="477"/>
      <c r="EOS936" s="477"/>
      <c r="EOT936" s="477"/>
      <c r="EOU936" s="477"/>
      <c r="EOV936" s="477"/>
      <c r="EOW936" s="477"/>
      <c r="EOX936" s="477"/>
      <c r="EOY936" s="477"/>
      <c r="EOZ936" s="477"/>
      <c r="EPA936" s="477"/>
      <c r="EPB936" s="477"/>
      <c r="EPC936" s="477"/>
      <c r="EPD936" s="477"/>
      <c r="EPE936" s="477"/>
      <c r="EPF936" s="477"/>
      <c r="EPG936" s="477"/>
      <c r="EPH936" s="477"/>
      <c r="EPI936" s="477"/>
      <c r="EPJ936" s="477"/>
      <c r="EPK936" s="477"/>
      <c r="EPL936" s="477"/>
      <c r="EPM936" s="477"/>
      <c r="EPN936" s="477"/>
      <c r="EPO936" s="477"/>
      <c r="EPP936" s="477"/>
      <c r="EPQ936" s="477"/>
      <c r="EPR936" s="477"/>
      <c r="EPS936" s="477"/>
      <c r="EPT936" s="477"/>
      <c r="EPU936" s="477"/>
      <c r="EPV936" s="477"/>
      <c r="EPW936" s="477"/>
      <c r="EPX936" s="477"/>
      <c r="EPY936" s="477"/>
      <c r="EPZ936" s="477"/>
      <c r="EQA936" s="477"/>
      <c r="EQB936" s="477"/>
      <c r="EQC936" s="477"/>
      <c r="EQD936" s="477"/>
      <c r="EQE936" s="477"/>
      <c r="EQF936" s="477"/>
      <c r="EQG936" s="477"/>
      <c r="EQH936" s="477"/>
      <c r="EQI936" s="477"/>
      <c r="EQJ936" s="477"/>
      <c r="EQK936" s="477"/>
      <c r="EQL936" s="477"/>
      <c r="EQM936" s="477"/>
      <c r="EQN936" s="477"/>
      <c r="EQO936" s="477"/>
      <c r="EQP936" s="477"/>
      <c r="EQQ936" s="477"/>
      <c r="EQR936" s="477"/>
      <c r="EQS936" s="477"/>
      <c r="EQT936" s="477"/>
      <c r="EQU936" s="477"/>
      <c r="EQV936" s="477"/>
      <c r="EQW936" s="477"/>
      <c r="EQX936" s="477"/>
      <c r="EQY936" s="477"/>
      <c r="EQZ936" s="477"/>
      <c r="ERA936" s="477"/>
      <c r="ERB936" s="477"/>
      <c r="ERC936" s="477"/>
      <c r="ERD936" s="477"/>
      <c r="ERE936" s="477"/>
      <c r="ERF936" s="477"/>
      <c r="ERG936" s="477"/>
      <c r="ERH936" s="477"/>
      <c r="ERI936" s="477"/>
      <c r="ERJ936" s="477"/>
      <c r="ERK936" s="477"/>
      <c r="ERL936" s="477"/>
      <c r="ERM936" s="477"/>
      <c r="ERN936" s="477"/>
      <c r="ERO936" s="477"/>
      <c r="ERP936" s="477"/>
      <c r="ERQ936" s="477"/>
      <c r="ERR936" s="477"/>
      <c r="ERS936" s="477"/>
      <c r="ERT936" s="477"/>
      <c r="ERU936" s="477"/>
      <c r="ERV936" s="477"/>
      <c r="ERW936" s="477"/>
      <c r="ERX936" s="477"/>
      <c r="ERY936" s="477"/>
      <c r="ERZ936" s="477"/>
      <c r="ESA936" s="477"/>
      <c r="ESB936" s="477"/>
      <c r="ESC936" s="477"/>
      <c r="ESD936" s="477"/>
      <c r="ESE936" s="477"/>
      <c r="ESF936" s="477"/>
      <c r="ESG936" s="477"/>
      <c r="ESH936" s="477"/>
      <c r="ESI936" s="477"/>
      <c r="ESJ936" s="477"/>
      <c r="ESK936" s="477"/>
      <c r="ESL936" s="477"/>
      <c r="ESM936" s="477"/>
      <c r="ESN936" s="477"/>
      <c r="ESO936" s="477"/>
      <c r="ESP936" s="477"/>
      <c r="ESQ936" s="477"/>
      <c r="ESR936" s="477"/>
      <c r="ESS936" s="477"/>
      <c r="EST936" s="477"/>
      <c r="ESU936" s="477"/>
      <c r="ESV936" s="477"/>
      <c r="ESW936" s="477"/>
      <c r="ESX936" s="477"/>
      <c r="ESY936" s="477"/>
      <c r="ESZ936" s="477"/>
      <c r="ETA936" s="477"/>
      <c r="ETB936" s="477"/>
      <c r="ETC936" s="477"/>
      <c r="ETD936" s="477"/>
      <c r="ETE936" s="477"/>
      <c r="ETF936" s="477"/>
      <c r="ETG936" s="477"/>
      <c r="ETH936" s="477"/>
      <c r="ETI936" s="477"/>
      <c r="ETJ936" s="477"/>
      <c r="ETK936" s="477"/>
      <c r="ETL936" s="477"/>
      <c r="ETM936" s="477"/>
      <c r="ETN936" s="477"/>
      <c r="ETO936" s="477"/>
      <c r="ETP936" s="477"/>
      <c r="ETQ936" s="477"/>
      <c r="ETR936" s="477"/>
      <c r="ETS936" s="477"/>
      <c r="ETT936" s="477"/>
      <c r="ETU936" s="477"/>
      <c r="ETV936" s="477"/>
      <c r="ETW936" s="477"/>
      <c r="ETX936" s="477"/>
      <c r="ETY936" s="477"/>
      <c r="ETZ936" s="477"/>
      <c r="EUA936" s="477"/>
      <c r="EUB936" s="477"/>
      <c r="EUC936" s="477"/>
      <c r="EUD936" s="477"/>
      <c r="EUE936" s="477"/>
      <c r="EUF936" s="477"/>
      <c r="EUG936" s="477"/>
      <c r="EUH936" s="477"/>
      <c r="EUI936" s="477"/>
      <c r="EUJ936" s="477"/>
      <c r="EUK936" s="477"/>
      <c r="EUL936" s="477"/>
      <c r="EUM936" s="477"/>
      <c r="EUN936" s="477"/>
      <c r="EUO936" s="477"/>
      <c r="EUP936" s="477"/>
      <c r="EUQ936" s="477"/>
      <c r="EUR936" s="477"/>
      <c r="EUS936" s="477"/>
      <c r="EUT936" s="477"/>
      <c r="EUU936" s="477"/>
      <c r="EUV936" s="477"/>
      <c r="EUW936" s="477"/>
      <c r="EUX936" s="477"/>
      <c r="EUY936" s="477"/>
      <c r="EUZ936" s="477"/>
      <c r="EVA936" s="477"/>
      <c r="EVB936" s="477"/>
      <c r="EVC936" s="477"/>
      <c r="EVD936" s="477"/>
      <c r="EVE936" s="477"/>
      <c r="EVF936" s="477"/>
      <c r="EVG936" s="477"/>
      <c r="EVH936" s="477"/>
      <c r="EVI936" s="477"/>
      <c r="EVJ936" s="477"/>
      <c r="EVK936" s="477"/>
      <c r="EVL936" s="477"/>
      <c r="EVM936" s="477"/>
      <c r="EVN936" s="477"/>
      <c r="EVO936" s="477"/>
      <c r="EVP936" s="477"/>
      <c r="EVQ936" s="477"/>
      <c r="EVR936" s="477"/>
      <c r="EVS936" s="477"/>
      <c r="EVT936" s="477"/>
      <c r="EVU936" s="477"/>
      <c r="EVV936" s="477"/>
      <c r="EVW936" s="477"/>
      <c r="EVX936" s="477"/>
      <c r="EVY936" s="477"/>
      <c r="EVZ936" s="477"/>
      <c r="EWA936" s="477"/>
      <c r="EWB936" s="477"/>
      <c r="EWC936" s="477"/>
      <c r="EWD936" s="477"/>
      <c r="EWE936" s="477"/>
      <c r="EWF936" s="477"/>
      <c r="EWG936" s="477"/>
      <c r="EWH936" s="477"/>
      <c r="EWI936" s="477"/>
      <c r="EWJ936" s="477"/>
      <c r="EWK936" s="477"/>
      <c r="EWL936" s="477"/>
      <c r="EWM936" s="477"/>
      <c r="EWN936" s="477"/>
      <c r="EWO936" s="477"/>
      <c r="EWP936" s="477"/>
      <c r="EWQ936" s="477"/>
      <c r="EWR936" s="477"/>
      <c r="EWS936" s="477"/>
      <c r="EWT936" s="477"/>
      <c r="EWU936" s="477"/>
      <c r="EWV936" s="477"/>
      <c r="EWW936" s="477"/>
      <c r="EWX936" s="477"/>
      <c r="EWY936" s="477"/>
      <c r="EWZ936" s="477"/>
      <c r="EXA936" s="477"/>
      <c r="EXB936" s="477"/>
      <c r="EXC936" s="477"/>
      <c r="EXD936" s="477"/>
      <c r="EXE936" s="477"/>
      <c r="EXF936" s="477"/>
      <c r="EXG936" s="477"/>
      <c r="EXH936" s="477"/>
      <c r="EXI936" s="477"/>
      <c r="EXJ936" s="477"/>
      <c r="EXK936" s="477"/>
      <c r="EXL936" s="477"/>
      <c r="EXM936" s="477"/>
      <c r="EXN936" s="477"/>
      <c r="EXO936" s="477"/>
      <c r="EXP936" s="477"/>
      <c r="EXQ936" s="477"/>
      <c r="EXR936" s="477"/>
      <c r="EXS936" s="477"/>
      <c r="EXT936" s="477"/>
      <c r="EXU936" s="477"/>
      <c r="EXV936" s="477"/>
      <c r="EXW936" s="477"/>
      <c r="EXX936" s="477"/>
      <c r="EXY936" s="477"/>
      <c r="EXZ936" s="477"/>
      <c r="EYA936" s="477"/>
      <c r="EYB936" s="477"/>
      <c r="EYC936" s="477"/>
      <c r="EYD936" s="477"/>
      <c r="EYE936" s="477"/>
      <c r="EYF936" s="477"/>
      <c r="EYG936" s="477"/>
      <c r="EYH936" s="477"/>
      <c r="EYI936" s="477"/>
      <c r="EYJ936" s="477"/>
      <c r="EYK936" s="477"/>
      <c r="EYL936" s="477"/>
      <c r="EYM936" s="477"/>
      <c r="EYN936" s="477"/>
      <c r="EYO936" s="477"/>
      <c r="EYP936" s="477"/>
      <c r="EYQ936" s="477"/>
      <c r="EYR936" s="477"/>
      <c r="EYS936" s="477"/>
      <c r="EYT936" s="477"/>
      <c r="EYU936" s="477"/>
      <c r="EYV936" s="477"/>
      <c r="EYW936" s="477"/>
      <c r="EYX936" s="477"/>
      <c r="EYY936" s="477"/>
      <c r="EYZ936" s="477"/>
      <c r="EZA936" s="477"/>
      <c r="EZB936" s="477"/>
      <c r="EZC936" s="477"/>
      <c r="EZD936" s="477"/>
      <c r="EZE936" s="477"/>
      <c r="EZF936" s="477"/>
      <c r="EZG936" s="477"/>
      <c r="EZH936" s="477"/>
      <c r="EZI936" s="477"/>
      <c r="EZJ936" s="477"/>
      <c r="EZK936" s="477"/>
      <c r="EZL936" s="477"/>
      <c r="EZM936" s="477"/>
      <c r="EZN936" s="477"/>
      <c r="EZO936" s="477"/>
      <c r="EZP936" s="477"/>
      <c r="EZQ936" s="477"/>
      <c r="EZR936" s="477"/>
      <c r="EZS936" s="477"/>
      <c r="EZT936" s="477"/>
      <c r="EZU936" s="477"/>
      <c r="EZV936" s="477"/>
      <c r="EZW936" s="477"/>
      <c r="EZX936" s="477"/>
      <c r="EZY936" s="477"/>
      <c r="EZZ936" s="477"/>
      <c r="FAA936" s="477"/>
      <c r="FAB936" s="477"/>
      <c r="FAC936" s="477"/>
      <c r="FAD936" s="477"/>
      <c r="FAE936" s="477"/>
      <c r="FAF936" s="477"/>
      <c r="FAG936" s="477"/>
      <c r="FAH936" s="477"/>
      <c r="FAI936" s="477"/>
      <c r="FAJ936" s="477"/>
      <c r="FAK936" s="477"/>
      <c r="FAL936" s="477"/>
      <c r="FAM936" s="477"/>
      <c r="FAN936" s="477"/>
      <c r="FAO936" s="477"/>
      <c r="FAP936" s="477"/>
      <c r="FAQ936" s="477"/>
      <c r="FAR936" s="477"/>
      <c r="FAS936" s="477"/>
      <c r="FAT936" s="477"/>
      <c r="FAU936" s="477"/>
      <c r="FAV936" s="477"/>
      <c r="FAW936" s="477"/>
      <c r="FAX936" s="477"/>
      <c r="FAY936" s="477"/>
      <c r="FAZ936" s="477"/>
      <c r="FBA936" s="477"/>
      <c r="FBB936" s="477"/>
      <c r="FBC936" s="477"/>
      <c r="FBD936" s="477"/>
      <c r="FBE936" s="477"/>
      <c r="FBF936" s="477"/>
      <c r="FBG936" s="477"/>
      <c r="FBH936" s="477"/>
      <c r="FBI936" s="477"/>
      <c r="FBJ936" s="477"/>
      <c r="FBK936" s="477"/>
      <c r="FBL936" s="477"/>
      <c r="FBM936" s="477"/>
      <c r="FBN936" s="477"/>
      <c r="FBO936" s="477"/>
      <c r="FBP936" s="477"/>
      <c r="FBQ936" s="477"/>
      <c r="FBR936" s="477"/>
      <c r="FBS936" s="477"/>
      <c r="FBT936" s="477"/>
      <c r="FBU936" s="477"/>
      <c r="FBV936" s="477"/>
      <c r="FBW936" s="477"/>
      <c r="FBX936" s="477"/>
      <c r="FBY936" s="477"/>
      <c r="FBZ936" s="477"/>
      <c r="FCA936" s="477"/>
      <c r="FCB936" s="477"/>
      <c r="FCC936" s="477"/>
      <c r="FCD936" s="477"/>
      <c r="FCE936" s="477"/>
      <c r="FCF936" s="477"/>
      <c r="FCG936" s="477"/>
      <c r="FCH936" s="477"/>
      <c r="FCI936" s="477"/>
      <c r="FCJ936" s="477"/>
      <c r="FCK936" s="477"/>
      <c r="FCL936" s="477"/>
      <c r="FCM936" s="477"/>
      <c r="FCN936" s="477"/>
      <c r="FCO936" s="477"/>
      <c r="FCP936" s="477"/>
      <c r="FCQ936" s="477"/>
      <c r="FCR936" s="477"/>
      <c r="FCS936" s="477"/>
      <c r="FCT936" s="477"/>
      <c r="FCU936" s="477"/>
      <c r="FCV936" s="477"/>
      <c r="FCW936" s="477"/>
      <c r="FCX936" s="477"/>
      <c r="FCY936" s="477"/>
      <c r="FCZ936" s="477"/>
      <c r="FDA936" s="477"/>
      <c r="FDB936" s="477"/>
      <c r="FDC936" s="477"/>
      <c r="FDD936" s="477"/>
      <c r="FDE936" s="477"/>
      <c r="FDF936" s="477"/>
      <c r="FDG936" s="477"/>
      <c r="FDH936" s="477"/>
      <c r="FDI936" s="477"/>
      <c r="FDJ936" s="477"/>
      <c r="FDK936" s="477"/>
      <c r="FDL936" s="477"/>
      <c r="FDM936" s="477"/>
      <c r="FDN936" s="477"/>
      <c r="FDO936" s="477"/>
      <c r="FDP936" s="477"/>
      <c r="FDQ936" s="477"/>
      <c r="FDR936" s="477"/>
      <c r="FDS936" s="477"/>
      <c r="FDT936" s="477"/>
      <c r="FDU936" s="477"/>
      <c r="FDV936" s="477"/>
      <c r="FDW936" s="477"/>
      <c r="FDX936" s="477"/>
      <c r="FDY936" s="477"/>
      <c r="FDZ936" s="477"/>
      <c r="FEA936" s="477"/>
      <c r="FEB936" s="477"/>
      <c r="FEC936" s="477"/>
      <c r="FED936" s="477"/>
      <c r="FEE936" s="477"/>
      <c r="FEF936" s="477"/>
      <c r="FEG936" s="477"/>
      <c r="FEH936" s="477"/>
      <c r="FEI936" s="477"/>
      <c r="FEJ936" s="477"/>
      <c r="FEK936" s="477"/>
      <c r="FEL936" s="477"/>
      <c r="FEM936" s="477"/>
      <c r="FEN936" s="477"/>
      <c r="FEO936" s="477"/>
      <c r="FEP936" s="477"/>
      <c r="FEQ936" s="477"/>
      <c r="FER936" s="477"/>
      <c r="FES936" s="477"/>
      <c r="FET936" s="477"/>
      <c r="FEU936" s="477"/>
      <c r="FEV936" s="477"/>
      <c r="FEW936" s="477"/>
      <c r="FEX936" s="477"/>
      <c r="FEY936" s="477"/>
      <c r="FEZ936" s="477"/>
      <c r="FFA936" s="477"/>
      <c r="FFB936" s="477"/>
      <c r="FFC936" s="477"/>
      <c r="FFD936" s="477"/>
      <c r="FFE936" s="477"/>
      <c r="FFF936" s="477"/>
      <c r="FFG936" s="477"/>
      <c r="FFH936" s="477"/>
      <c r="FFI936" s="477"/>
      <c r="FFJ936" s="477"/>
      <c r="FFK936" s="477"/>
      <c r="FFL936" s="477"/>
      <c r="FFM936" s="477"/>
      <c r="FFN936" s="477"/>
      <c r="FFO936" s="477"/>
      <c r="FFP936" s="477"/>
      <c r="FFQ936" s="477"/>
      <c r="FFR936" s="477"/>
      <c r="FFS936" s="477"/>
      <c r="FFT936" s="477"/>
      <c r="FFU936" s="477"/>
      <c r="FFV936" s="477"/>
      <c r="FFW936" s="477"/>
      <c r="FFX936" s="477"/>
      <c r="FFY936" s="477"/>
      <c r="FFZ936" s="477"/>
      <c r="FGA936" s="477"/>
      <c r="FGB936" s="477"/>
      <c r="FGC936" s="477"/>
      <c r="FGD936" s="477"/>
      <c r="FGE936" s="477"/>
      <c r="FGF936" s="477"/>
      <c r="FGG936" s="477"/>
      <c r="FGH936" s="477"/>
      <c r="FGI936" s="477"/>
      <c r="FGJ936" s="477"/>
      <c r="FGK936" s="477"/>
      <c r="FGL936" s="477"/>
      <c r="FGM936" s="477"/>
      <c r="FGN936" s="477"/>
      <c r="FGO936" s="477"/>
      <c r="FGP936" s="477"/>
      <c r="FGQ936" s="477"/>
      <c r="FGR936" s="477"/>
      <c r="FGS936" s="477"/>
      <c r="FGT936" s="477"/>
      <c r="FGU936" s="477"/>
      <c r="FGV936" s="477"/>
      <c r="FGW936" s="477"/>
      <c r="FGX936" s="477"/>
      <c r="FGY936" s="477"/>
      <c r="FGZ936" s="477"/>
      <c r="FHA936" s="477"/>
      <c r="FHB936" s="477"/>
      <c r="FHC936" s="477"/>
      <c r="FHD936" s="477"/>
      <c r="FHE936" s="477"/>
      <c r="FHF936" s="477"/>
      <c r="FHG936" s="477"/>
      <c r="FHH936" s="477"/>
      <c r="FHI936" s="477"/>
      <c r="FHJ936" s="477"/>
      <c r="FHK936" s="477"/>
      <c r="FHL936" s="477"/>
      <c r="FHM936" s="477"/>
      <c r="FHN936" s="477"/>
      <c r="FHO936" s="477"/>
      <c r="FHP936" s="477"/>
      <c r="FHQ936" s="477"/>
      <c r="FHR936" s="477"/>
      <c r="FHS936" s="477"/>
      <c r="FHT936" s="477"/>
      <c r="FHU936" s="477"/>
      <c r="FHV936" s="477"/>
      <c r="FHW936" s="477"/>
      <c r="FHX936" s="477"/>
      <c r="FHY936" s="477"/>
      <c r="FHZ936" s="477"/>
      <c r="FIA936" s="477"/>
      <c r="FIB936" s="477"/>
      <c r="FIC936" s="477"/>
      <c r="FID936" s="477"/>
      <c r="FIE936" s="477"/>
      <c r="FIF936" s="477"/>
      <c r="FIG936" s="477"/>
      <c r="FIH936" s="477"/>
      <c r="FII936" s="477"/>
      <c r="FIJ936" s="477"/>
      <c r="FIK936" s="477"/>
      <c r="FIL936" s="477"/>
      <c r="FIM936" s="477"/>
      <c r="FIN936" s="477"/>
      <c r="FIO936" s="477"/>
      <c r="FIP936" s="477"/>
      <c r="FIQ936" s="477"/>
      <c r="FIR936" s="477"/>
      <c r="FIS936" s="477"/>
      <c r="FIT936" s="477"/>
      <c r="FIU936" s="477"/>
      <c r="FIV936" s="477"/>
      <c r="FIW936" s="477"/>
      <c r="FIX936" s="477"/>
      <c r="FIY936" s="477"/>
      <c r="FIZ936" s="477"/>
      <c r="FJA936" s="477"/>
      <c r="FJB936" s="477"/>
      <c r="FJC936" s="477"/>
      <c r="FJD936" s="477"/>
      <c r="FJE936" s="477"/>
      <c r="FJF936" s="477"/>
      <c r="FJG936" s="477"/>
      <c r="FJH936" s="477"/>
      <c r="FJI936" s="477"/>
      <c r="FJJ936" s="477"/>
      <c r="FJK936" s="477"/>
      <c r="FJL936" s="477"/>
      <c r="FJM936" s="477"/>
      <c r="FJN936" s="477"/>
      <c r="FJO936" s="477"/>
      <c r="FJP936" s="477"/>
      <c r="FJQ936" s="477"/>
      <c r="FJR936" s="477"/>
      <c r="FJS936" s="477"/>
      <c r="FJT936" s="477"/>
      <c r="FJU936" s="477"/>
      <c r="FJV936" s="477"/>
      <c r="FJW936" s="477"/>
      <c r="FJX936" s="477"/>
      <c r="FJY936" s="477"/>
      <c r="FJZ936" s="477"/>
      <c r="FKA936" s="477"/>
      <c r="FKB936" s="477"/>
      <c r="FKC936" s="477"/>
      <c r="FKD936" s="477"/>
      <c r="FKE936" s="477"/>
      <c r="FKF936" s="477"/>
      <c r="FKG936" s="477"/>
      <c r="FKH936" s="477"/>
      <c r="FKI936" s="477"/>
      <c r="FKJ936" s="477"/>
      <c r="FKK936" s="477"/>
      <c r="FKL936" s="477"/>
      <c r="FKM936" s="477"/>
      <c r="FKN936" s="477"/>
      <c r="FKO936" s="477"/>
      <c r="FKP936" s="477"/>
      <c r="FKQ936" s="477"/>
      <c r="FKR936" s="477"/>
      <c r="FKS936" s="477"/>
      <c r="FKT936" s="477"/>
      <c r="FKU936" s="477"/>
      <c r="FKV936" s="477"/>
      <c r="FKW936" s="477"/>
      <c r="FKX936" s="477"/>
      <c r="FKY936" s="477"/>
      <c r="FKZ936" s="477"/>
      <c r="FLA936" s="477"/>
      <c r="FLB936" s="477"/>
      <c r="FLC936" s="477"/>
      <c r="FLD936" s="477"/>
      <c r="FLE936" s="477"/>
      <c r="FLF936" s="477"/>
      <c r="FLG936" s="477"/>
      <c r="FLH936" s="477"/>
      <c r="FLI936" s="477"/>
      <c r="FLJ936" s="477"/>
      <c r="FLK936" s="477"/>
      <c r="FLL936" s="477"/>
      <c r="FLM936" s="477"/>
      <c r="FLN936" s="477"/>
      <c r="FLO936" s="477"/>
      <c r="FLP936" s="477"/>
      <c r="FLQ936" s="477"/>
      <c r="FLR936" s="477"/>
      <c r="FLS936" s="477"/>
      <c r="FLT936" s="477"/>
      <c r="FLU936" s="477"/>
      <c r="FLV936" s="477"/>
      <c r="FLW936" s="477"/>
      <c r="FLX936" s="477"/>
      <c r="FLY936" s="477"/>
      <c r="FLZ936" s="477"/>
      <c r="FMA936" s="477"/>
      <c r="FMB936" s="477"/>
      <c r="FMC936" s="477"/>
      <c r="FMD936" s="477"/>
      <c r="FME936" s="477"/>
      <c r="FMF936" s="477"/>
      <c r="FMG936" s="477"/>
      <c r="FMH936" s="477"/>
      <c r="FMI936" s="477"/>
      <c r="FMJ936" s="477"/>
      <c r="FMK936" s="477"/>
      <c r="FML936" s="477"/>
      <c r="FMM936" s="477"/>
      <c r="FMN936" s="477"/>
      <c r="FMO936" s="477"/>
      <c r="FMP936" s="477"/>
      <c r="FMQ936" s="477"/>
      <c r="FMR936" s="477"/>
      <c r="FMS936" s="477"/>
      <c r="FMT936" s="477"/>
      <c r="FMU936" s="477"/>
      <c r="FMV936" s="477"/>
      <c r="FMW936" s="477"/>
      <c r="FMX936" s="477"/>
      <c r="FMY936" s="477"/>
      <c r="FMZ936" s="477"/>
      <c r="FNA936" s="477"/>
      <c r="FNB936" s="477"/>
      <c r="FNC936" s="477"/>
      <c r="FND936" s="477"/>
      <c r="FNE936" s="477"/>
      <c r="FNF936" s="477"/>
      <c r="FNG936" s="477"/>
      <c r="FNH936" s="477"/>
      <c r="FNI936" s="477"/>
      <c r="FNJ936" s="477"/>
      <c r="FNK936" s="477"/>
      <c r="FNL936" s="477"/>
      <c r="FNM936" s="477"/>
      <c r="FNN936" s="477"/>
      <c r="FNO936" s="477"/>
      <c r="FNP936" s="477"/>
      <c r="FNQ936" s="477"/>
      <c r="FNR936" s="477"/>
      <c r="FNS936" s="477"/>
      <c r="FNT936" s="477"/>
      <c r="FNU936" s="477"/>
      <c r="FNV936" s="477"/>
      <c r="FNW936" s="477"/>
      <c r="FNX936" s="477"/>
      <c r="FNY936" s="477"/>
      <c r="FNZ936" s="477"/>
      <c r="FOA936" s="477"/>
      <c r="FOB936" s="477"/>
      <c r="FOC936" s="477"/>
      <c r="FOD936" s="477"/>
      <c r="FOE936" s="477"/>
      <c r="FOF936" s="477"/>
      <c r="FOG936" s="477"/>
      <c r="FOH936" s="477"/>
      <c r="FOI936" s="477"/>
      <c r="FOJ936" s="477"/>
      <c r="FOK936" s="477"/>
      <c r="FOL936" s="477"/>
      <c r="FOM936" s="477"/>
      <c r="FON936" s="477"/>
      <c r="FOO936" s="477"/>
      <c r="FOP936" s="477"/>
      <c r="FOQ936" s="477"/>
      <c r="FOR936" s="477"/>
      <c r="FOS936" s="477"/>
      <c r="FOT936" s="477"/>
      <c r="FOU936" s="477"/>
      <c r="FOV936" s="477"/>
      <c r="FOW936" s="477"/>
      <c r="FOX936" s="477"/>
      <c r="FOY936" s="477"/>
      <c r="FOZ936" s="477"/>
      <c r="FPA936" s="477"/>
      <c r="FPB936" s="477"/>
      <c r="FPC936" s="477"/>
      <c r="FPD936" s="477"/>
      <c r="FPE936" s="477"/>
      <c r="FPF936" s="477"/>
      <c r="FPG936" s="477"/>
      <c r="FPH936" s="477"/>
      <c r="FPI936" s="477"/>
      <c r="FPJ936" s="477"/>
      <c r="FPK936" s="477"/>
      <c r="FPL936" s="477"/>
      <c r="FPM936" s="477"/>
      <c r="FPN936" s="477"/>
      <c r="FPO936" s="477"/>
      <c r="FPP936" s="477"/>
      <c r="FPQ936" s="477"/>
      <c r="FPR936" s="477"/>
      <c r="FPS936" s="477"/>
      <c r="FPT936" s="477"/>
      <c r="FPU936" s="477"/>
      <c r="FPV936" s="477"/>
      <c r="FPW936" s="477"/>
      <c r="FPX936" s="477"/>
      <c r="FPY936" s="477"/>
      <c r="FPZ936" s="477"/>
      <c r="FQA936" s="477"/>
      <c r="FQB936" s="477"/>
      <c r="FQC936" s="477"/>
      <c r="FQD936" s="477"/>
      <c r="FQE936" s="477"/>
      <c r="FQF936" s="477"/>
      <c r="FQG936" s="477"/>
      <c r="FQH936" s="477"/>
      <c r="FQI936" s="477"/>
      <c r="FQJ936" s="477"/>
      <c r="FQK936" s="477"/>
      <c r="FQL936" s="477"/>
      <c r="FQM936" s="477"/>
      <c r="FQN936" s="477"/>
      <c r="FQO936" s="477"/>
      <c r="FQP936" s="477"/>
      <c r="FQQ936" s="477"/>
      <c r="FQR936" s="477"/>
      <c r="FQS936" s="477"/>
      <c r="FQT936" s="477"/>
      <c r="FQU936" s="477"/>
      <c r="FQV936" s="477"/>
      <c r="FQW936" s="477"/>
      <c r="FQX936" s="477"/>
      <c r="FQY936" s="477"/>
      <c r="FQZ936" s="477"/>
      <c r="FRA936" s="477"/>
      <c r="FRB936" s="477"/>
      <c r="FRC936" s="477"/>
      <c r="FRD936" s="477"/>
      <c r="FRE936" s="477"/>
      <c r="FRF936" s="477"/>
      <c r="FRG936" s="477"/>
      <c r="FRH936" s="477"/>
      <c r="FRI936" s="477"/>
      <c r="FRJ936" s="477"/>
      <c r="FRK936" s="477"/>
      <c r="FRL936" s="477"/>
      <c r="FRM936" s="477"/>
      <c r="FRN936" s="477"/>
      <c r="FRO936" s="477"/>
      <c r="FRP936" s="477"/>
      <c r="FRQ936" s="477"/>
      <c r="FRR936" s="477"/>
      <c r="FRS936" s="477"/>
      <c r="FRT936" s="477"/>
      <c r="FRU936" s="477"/>
      <c r="FRV936" s="477"/>
      <c r="FRW936" s="477"/>
      <c r="FRX936" s="477"/>
      <c r="FRY936" s="477"/>
      <c r="FRZ936" s="477"/>
      <c r="FSA936" s="477"/>
      <c r="FSB936" s="477"/>
      <c r="FSC936" s="477"/>
      <c r="FSD936" s="477"/>
      <c r="FSE936" s="477"/>
      <c r="FSF936" s="477"/>
      <c r="FSG936" s="477"/>
      <c r="FSH936" s="477"/>
      <c r="FSI936" s="477"/>
      <c r="FSJ936" s="477"/>
      <c r="FSK936" s="477"/>
      <c r="FSL936" s="477"/>
      <c r="FSM936" s="477"/>
      <c r="FSN936" s="477"/>
      <c r="FSO936" s="477"/>
      <c r="FSP936" s="477"/>
      <c r="FSQ936" s="477"/>
      <c r="FSR936" s="477"/>
      <c r="FSS936" s="477"/>
      <c r="FST936" s="477"/>
      <c r="FSU936" s="477"/>
      <c r="FSV936" s="477"/>
      <c r="FSW936" s="477"/>
      <c r="FSX936" s="477"/>
      <c r="FSY936" s="477"/>
      <c r="FSZ936" s="477"/>
      <c r="FTA936" s="477"/>
      <c r="FTB936" s="477"/>
      <c r="FTC936" s="477"/>
      <c r="FTD936" s="477"/>
      <c r="FTE936" s="477"/>
      <c r="FTF936" s="477"/>
      <c r="FTG936" s="477"/>
      <c r="FTH936" s="477"/>
      <c r="FTI936" s="477"/>
      <c r="FTJ936" s="477"/>
      <c r="FTK936" s="477"/>
      <c r="FTL936" s="477"/>
      <c r="FTM936" s="477"/>
      <c r="FTN936" s="477"/>
      <c r="FTO936" s="477"/>
      <c r="FTP936" s="477"/>
      <c r="FTQ936" s="477"/>
      <c r="FTR936" s="477"/>
      <c r="FTS936" s="477"/>
      <c r="FTT936" s="477"/>
      <c r="FTU936" s="477"/>
      <c r="FTV936" s="477"/>
      <c r="FTW936" s="477"/>
      <c r="FTX936" s="477"/>
      <c r="FTY936" s="477"/>
      <c r="FTZ936" s="477"/>
      <c r="FUA936" s="477"/>
      <c r="FUB936" s="477"/>
      <c r="FUC936" s="477"/>
      <c r="FUD936" s="477"/>
      <c r="FUE936" s="477"/>
      <c r="FUF936" s="477"/>
      <c r="FUG936" s="477"/>
      <c r="FUH936" s="477"/>
      <c r="FUI936" s="477"/>
      <c r="FUJ936" s="477"/>
      <c r="FUK936" s="477"/>
      <c r="FUL936" s="477"/>
      <c r="FUM936" s="477"/>
      <c r="FUN936" s="477"/>
      <c r="FUO936" s="477"/>
      <c r="FUP936" s="477"/>
      <c r="FUQ936" s="477"/>
      <c r="FUR936" s="477"/>
      <c r="FUS936" s="477"/>
      <c r="FUT936" s="477"/>
      <c r="FUU936" s="477"/>
      <c r="FUV936" s="477"/>
      <c r="FUW936" s="477"/>
      <c r="FUX936" s="477"/>
      <c r="FUY936" s="477"/>
      <c r="FUZ936" s="477"/>
      <c r="FVA936" s="477"/>
      <c r="FVB936" s="477"/>
      <c r="FVC936" s="477"/>
      <c r="FVD936" s="477"/>
      <c r="FVE936" s="477"/>
      <c r="FVF936" s="477"/>
      <c r="FVG936" s="477"/>
      <c r="FVH936" s="477"/>
      <c r="FVI936" s="477"/>
      <c r="FVJ936" s="477"/>
      <c r="FVK936" s="477"/>
      <c r="FVL936" s="477"/>
      <c r="FVM936" s="477"/>
      <c r="FVN936" s="477"/>
      <c r="FVO936" s="477"/>
      <c r="FVP936" s="477"/>
      <c r="FVQ936" s="477"/>
      <c r="FVR936" s="477"/>
      <c r="FVS936" s="477"/>
      <c r="FVT936" s="477"/>
      <c r="FVU936" s="477"/>
      <c r="FVV936" s="477"/>
      <c r="FVW936" s="477"/>
      <c r="FVX936" s="477"/>
      <c r="FVY936" s="477"/>
      <c r="FVZ936" s="477"/>
      <c r="FWA936" s="477"/>
      <c r="FWB936" s="477"/>
      <c r="FWC936" s="477"/>
      <c r="FWD936" s="477"/>
      <c r="FWE936" s="477"/>
      <c r="FWF936" s="477"/>
      <c r="FWG936" s="477"/>
      <c r="FWH936" s="477"/>
      <c r="FWI936" s="477"/>
      <c r="FWJ936" s="477"/>
      <c r="FWK936" s="477"/>
      <c r="FWL936" s="477"/>
      <c r="FWM936" s="477"/>
      <c r="FWN936" s="477"/>
      <c r="FWO936" s="477"/>
      <c r="FWP936" s="477"/>
      <c r="FWQ936" s="477"/>
      <c r="FWR936" s="477"/>
      <c r="FWS936" s="477"/>
      <c r="FWT936" s="477"/>
      <c r="FWU936" s="477"/>
      <c r="FWV936" s="477"/>
      <c r="FWW936" s="477"/>
      <c r="FWX936" s="477"/>
      <c r="FWY936" s="477"/>
      <c r="FWZ936" s="477"/>
      <c r="FXA936" s="477"/>
      <c r="FXB936" s="477"/>
      <c r="FXC936" s="477"/>
      <c r="FXD936" s="477"/>
      <c r="FXE936" s="477"/>
      <c r="FXF936" s="477"/>
      <c r="FXG936" s="477"/>
      <c r="FXH936" s="477"/>
      <c r="FXI936" s="477"/>
      <c r="FXJ936" s="477"/>
      <c r="FXK936" s="477"/>
      <c r="FXL936" s="477"/>
      <c r="FXM936" s="477"/>
      <c r="FXN936" s="477"/>
      <c r="FXO936" s="477"/>
      <c r="FXP936" s="477"/>
      <c r="FXQ936" s="477"/>
      <c r="FXR936" s="477"/>
      <c r="FXS936" s="477"/>
      <c r="FXT936" s="477"/>
      <c r="FXU936" s="477"/>
      <c r="FXV936" s="477"/>
      <c r="FXW936" s="477"/>
      <c r="FXX936" s="477"/>
      <c r="FXY936" s="477"/>
      <c r="FXZ936" s="477"/>
      <c r="FYA936" s="477"/>
      <c r="FYB936" s="477"/>
      <c r="FYC936" s="477"/>
      <c r="FYD936" s="477"/>
      <c r="FYE936" s="477"/>
      <c r="FYF936" s="477"/>
      <c r="FYG936" s="477"/>
      <c r="FYH936" s="477"/>
      <c r="FYI936" s="477"/>
      <c r="FYJ936" s="477"/>
      <c r="FYK936" s="477"/>
      <c r="FYL936" s="477"/>
      <c r="FYM936" s="477"/>
      <c r="FYN936" s="477"/>
      <c r="FYO936" s="477"/>
      <c r="FYP936" s="477"/>
      <c r="FYQ936" s="477"/>
      <c r="FYR936" s="477"/>
      <c r="FYS936" s="477"/>
      <c r="FYT936" s="477"/>
      <c r="FYU936" s="477"/>
      <c r="FYV936" s="477"/>
      <c r="FYW936" s="477"/>
      <c r="FYX936" s="477"/>
      <c r="FYY936" s="477"/>
      <c r="FYZ936" s="477"/>
      <c r="FZA936" s="477"/>
      <c r="FZB936" s="477"/>
      <c r="FZC936" s="477"/>
      <c r="FZD936" s="477"/>
      <c r="FZE936" s="477"/>
      <c r="FZF936" s="477"/>
      <c r="FZG936" s="477"/>
      <c r="FZH936" s="477"/>
      <c r="FZI936" s="477"/>
      <c r="FZJ936" s="477"/>
      <c r="FZK936" s="477"/>
      <c r="FZL936" s="477"/>
      <c r="FZM936" s="477"/>
      <c r="FZN936" s="477"/>
      <c r="FZO936" s="477"/>
      <c r="FZP936" s="477"/>
      <c r="FZQ936" s="477"/>
      <c r="FZR936" s="477"/>
      <c r="FZS936" s="477"/>
      <c r="FZT936" s="477"/>
      <c r="FZU936" s="477"/>
      <c r="FZV936" s="477"/>
      <c r="FZW936" s="477"/>
      <c r="FZX936" s="477"/>
      <c r="FZY936" s="477"/>
      <c r="FZZ936" s="477"/>
      <c r="GAA936" s="477"/>
      <c r="GAB936" s="477"/>
      <c r="GAC936" s="477"/>
      <c r="GAD936" s="477"/>
      <c r="GAE936" s="477"/>
      <c r="GAF936" s="477"/>
      <c r="GAG936" s="477"/>
      <c r="GAH936" s="477"/>
      <c r="GAI936" s="477"/>
      <c r="GAJ936" s="477"/>
      <c r="GAK936" s="477"/>
      <c r="GAL936" s="477"/>
      <c r="GAM936" s="477"/>
      <c r="GAN936" s="477"/>
      <c r="GAO936" s="477"/>
      <c r="GAP936" s="477"/>
      <c r="GAQ936" s="477"/>
      <c r="GAR936" s="477"/>
      <c r="GAS936" s="477"/>
      <c r="GAT936" s="477"/>
      <c r="GAU936" s="477"/>
      <c r="GAV936" s="477"/>
      <c r="GAW936" s="477"/>
      <c r="GAX936" s="477"/>
      <c r="GAY936" s="477"/>
      <c r="GAZ936" s="477"/>
      <c r="GBA936" s="477"/>
      <c r="GBB936" s="477"/>
      <c r="GBC936" s="477"/>
      <c r="GBD936" s="477"/>
      <c r="GBE936" s="477"/>
      <c r="GBF936" s="477"/>
      <c r="GBG936" s="477"/>
      <c r="GBH936" s="477"/>
      <c r="GBI936" s="477"/>
      <c r="GBJ936" s="477"/>
      <c r="GBK936" s="477"/>
      <c r="GBL936" s="477"/>
      <c r="GBM936" s="477"/>
      <c r="GBN936" s="477"/>
      <c r="GBO936" s="477"/>
      <c r="GBP936" s="477"/>
      <c r="GBQ936" s="477"/>
      <c r="GBR936" s="477"/>
      <c r="GBS936" s="477"/>
      <c r="GBT936" s="477"/>
      <c r="GBU936" s="477"/>
      <c r="GBV936" s="477"/>
      <c r="GBW936" s="477"/>
      <c r="GBX936" s="477"/>
      <c r="GBY936" s="477"/>
      <c r="GBZ936" s="477"/>
      <c r="GCA936" s="477"/>
      <c r="GCB936" s="477"/>
      <c r="GCC936" s="477"/>
      <c r="GCD936" s="477"/>
      <c r="GCE936" s="477"/>
      <c r="GCF936" s="477"/>
      <c r="GCG936" s="477"/>
      <c r="GCH936" s="477"/>
      <c r="GCI936" s="477"/>
      <c r="GCJ936" s="477"/>
      <c r="GCK936" s="477"/>
      <c r="GCL936" s="477"/>
      <c r="GCM936" s="477"/>
      <c r="GCN936" s="477"/>
      <c r="GCO936" s="477"/>
      <c r="GCP936" s="477"/>
      <c r="GCQ936" s="477"/>
      <c r="GCR936" s="477"/>
      <c r="GCS936" s="477"/>
      <c r="GCT936" s="477"/>
      <c r="GCU936" s="477"/>
      <c r="GCV936" s="477"/>
      <c r="GCW936" s="477"/>
      <c r="GCX936" s="477"/>
      <c r="GCY936" s="477"/>
      <c r="GCZ936" s="477"/>
      <c r="GDA936" s="477"/>
      <c r="GDB936" s="477"/>
      <c r="GDC936" s="477"/>
      <c r="GDD936" s="477"/>
      <c r="GDE936" s="477"/>
      <c r="GDF936" s="477"/>
      <c r="GDG936" s="477"/>
      <c r="GDH936" s="477"/>
      <c r="GDI936" s="477"/>
      <c r="GDJ936" s="477"/>
      <c r="GDK936" s="477"/>
      <c r="GDL936" s="477"/>
      <c r="GDM936" s="477"/>
      <c r="GDN936" s="477"/>
      <c r="GDO936" s="477"/>
      <c r="GDP936" s="477"/>
      <c r="GDQ936" s="477"/>
      <c r="GDR936" s="477"/>
      <c r="GDS936" s="477"/>
      <c r="GDT936" s="477"/>
      <c r="GDU936" s="477"/>
      <c r="GDV936" s="477"/>
      <c r="GDW936" s="477"/>
      <c r="GDX936" s="477"/>
      <c r="GDY936" s="477"/>
      <c r="GDZ936" s="477"/>
      <c r="GEA936" s="477"/>
      <c r="GEB936" s="477"/>
      <c r="GEC936" s="477"/>
      <c r="GED936" s="477"/>
      <c r="GEE936" s="477"/>
      <c r="GEF936" s="477"/>
      <c r="GEG936" s="477"/>
      <c r="GEH936" s="477"/>
      <c r="GEI936" s="477"/>
      <c r="GEJ936" s="477"/>
      <c r="GEK936" s="477"/>
      <c r="GEL936" s="477"/>
      <c r="GEM936" s="477"/>
      <c r="GEN936" s="477"/>
      <c r="GEO936" s="477"/>
      <c r="GEP936" s="477"/>
      <c r="GEQ936" s="477"/>
      <c r="GER936" s="477"/>
      <c r="GES936" s="477"/>
      <c r="GET936" s="477"/>
      <c r="GEU936" s="477"/>
      <c r="GEV936" s="477"/>
      <c r="GEW936" s="477"/>
      <c r="GEX936" s="477"/>
      <c r="GEY936" s="477"/>
      <c r="GEZ936" s="477"/>
      <c r="GFA936" s="477"/>
      <c r="GFB936" s="477"/>
      <c r="GFC936" s="477"/>
      <c r="GFD936" s="477"/>
      <c r="GFE936" s="477"/>
      <c r="GFF936" s="477"/>
      <c r="GFG936" s="477"/>
      <c r="GFH936" s="477"/>
      <c r="GFI936" s="477"/>
      <c r="GFJ936" s="477"/>
      <c r="GFK936" s="477"/>
      <c r="GFL936" s="477"/>
      <c r="GFM936" s="477"/>
      <c r="GFN936" s="477"/>
      <c r="GFO936" s="477"/>
      <c r="GFP936" s="477"/>
      <c r="GFQ936" s="477"/>
      <c r="GFR936" s="477"/>
      <c r="GFS936" s="477"/>
      <c r="GFT936" s="477"/>
      <c r="GFU936" s="477"/>
      <c r="GFV936" s="477"/>
      <c r="GFW936" s="477"/>
      <c r="GFX936" s="477"/>
      <c r="GFY936" s="477"/>
      <c r="GFZ936" s="477"/>
      <c r="GGA936" s="477"/>
      <c r="GGB936" s="477"/>
      <c r="GGC936" s="477"/>
      <c r="GGD936" s="477"/>
      <c r="GGE936" s="477"/>
      <c r="GGF936" s="477"/>
      <c r="GGG936" s="477"/>
      <c r="GGH936" s="477"/>
      <c r="GGI936" s="477"/>
      <c r="GGJ936" s="477"/>
      <c r="GGK936" s="477"/>
      <c r="GGL936" s="477"/>
      <c r="GGM936" s="477"/>
      <c r="GGN936" s="477"/>
      <c r="GGO936" s="477"/>
      <c r="GGP936" s="477"/>
      <c r="GGQ936" s="477"/>
      <c r="GGR936" s="477"/>
      <c r="GGS936" s="477"/>
      <c r="GGT936" s="477"/>
      <c r="GGU936" s="477"/>
      <c r="GGV936" s="477"/>
      <c r="GGW936" s="477"/>
      <c r="GGX936" s="477"/>
      <c r="GGY936" s="477"/>
      <c r="GGZ936" s="477"/>
      <c r="GHA936" s="477"/>
      <c r="GHB936" s="477"/>
      <c r="GHC936" s="477"/>
      <c r="GHD936" s="477"/>
      <c r="GHE936" s="477"/>
      <c r="GHF936" s="477"/>
      <c r="GHG936" s="477"/>
      <c r="GHH936" s="477"/>
      <c r="GHI936" s="477"/>
      <c r="GHJ936" s="477"/>
      <c r="GHK936" s="477"/>
      <c r="GHL936" s="477"/>
      <c r="GHM936" s="477"/>
      <c r="GHN936" s="477"/>
      <c r="GHO936" s="477"/>
      <c r="GHP936" s="477"/>
      <c r="GHQ936" s="477"/>
      <c r="GHR936" s="477"/>
      <c r="GHS936" s="477"/>
      <c r="GHT936" s="477"/>
      <c r="GHU936" s="477"/>
      <c r="GHV936" s="477"/>
      <c r="GHW936" s="477"/>
      <c r="GHX936" s="477"/>
      <c r="GHY936" s="477"/>
      <c r="GHZ936" s="477"/>
      <c r="GIA936" s="477"/>
      <c r="GIB936" s="477"/>
      <c r="GIC936" s="477"/>
      <c r="GID936" s="477"/>
      <c r="GIE936" s="477"/>
      <c r="GIF936" s="477"/>
      <c r="GIG936" s="477"/>
      <c r="GIH936" s="477"/>
      <c r="GII936" s="477"/>
      <c r="GIJ936" s="477"/>
      <c r="GIK936" s="477"/>
      <c r="GIL936" s="477"/>
      <c r="GIM936" s="477"/>
      <c r="GIN936" s="477"/>
      <c r="GIO936" s="477"/>
      <c r="GIP936" s="477"/>
      <c r="GIQ936" s="477"/>
      <c r="GIR936" s="477"/>
      <c r="GIS936" s="477"/>
      <c r="GIT936" s="477"/>
      <c r="GIU936" s="477"/>
      <c r="GIV936" s="477"/>
      <c r="GIW936" s="477"/>
      <c r="GIX936" s="477"/>
      <c r="GIY936" s="477"/>
      <c r="GIZ936" s="477"/>
      <c r="GJA936" s="477"/>
      <c r="GJB936" s="477"/>
      <c r="GJC936" s="477"/>
      <c r="GJD936" s="477"/>
      <c r="GJE936" s="477"/>
      <c r="GJF936" s="477"/>
      <c r="GJG936" s="477"/>
      <c r="GJH936" s="477"/>
      <c r="GJI936" s="477"/>
      <c r="GJJ936" s="477"/>
      <c r="GJK936" s="477"/>
      <c r="GJL936" s="477"/>
      <c r="GJM936" s="477"/>
      <c r="GJN936" s="477"/>
      <c r="GJO936" s="477"/>
      <c r="GJP936" s="477"/>
      <c r="GJQ936" s="477"/>
      <c r="GJR936" s="477"/>
      <c r="GJS936" s="477"/>
      <c r="GJT936" s="477"/>
      <c r="GJU936" s="477"/>
      <c r="GJV936" s="477"/>
      <c r="GJW936" s="477"/>
      <c r="GJX936" s="477"/>
      <c r="GJY936" s="477"/>
      <c r="GJZ936" s="477"/>
      <c r="GKA936" s="477"/>
      <c r="GKB936" s="477"/>
      <c r="GKC936" s="477"/>
      <c r="GKD936" s="477"/>
      <c r="GKE936" s="477"/>
      <c r="GKF936" s="477"/>
      <c r="GKG936" s="477"/>
      <c r="GKH936" s="477"/>
      <c r="GKI936" s="477"/>
      <c r="GKJ936" s="477"/>
      <c r="GKK936" s="477"/>
      <c r="GKL936" s="477"/>
      <c r="GKM936" s="477"/>
      <c r="GKN936" s="477"/>
      <c r="GKO936" s="477"/>
      <c r="GKP936" s="477"/>
      <c r="GKQ936" s="477"/>
      <c r="GKR936" s="477"/>
      <c r="GKS936" s="477"/>
      <c r="GKT936" s="477"/>
      <c r="GKU936" s="477"/>
      <c r="GKV936" s="477"/>
      <c r="GKW936" s="477"/>
      <c r="GKX936" s="477"/>
      <c r="GKY936" s="477"/>
      <c r="GKZ936" s="477"/>
      <c r="GLA936" s="477"/>
      <c r="GLB936" s="477"/>
      <c r="GLC936" s="477"/>
      <c r="GLD936" s="477"/>
      <c r="GLE936" s="477"/>
      <c r="GLF936" s="477"/>
      <c r="GLG936" s="477"/>
      <c r="GLH936" s="477"/>
      <c r="GLI936" s="477"/>
      <c r="GLJ936" s="477"/>
      <c r="GLK936" s="477"/>
      <c r="GLL936" s="477"/>
      <c r="GLM936" s="477"/>
      <c r="GLN936" s="477"/>
      <c r="GLO936" s="477"/>
      <c r="GLP936" s="477"/>
      <c r="GLQ936" s="477"/>
      <c r="GLR936" s="477"/>
      <c r="GLS936" s="477"/>
      <c r="GLT936" s="477"/>
      <c r="GLU936" s="477"/>
      <c r="GLV936" s="477"/>
      <c r="GLW936" s="477"/>
      <c r="GLX936" s="477"/>
      <c r="GLY936" s="477"/>
      <c r="GLZ936" s="477"/>
      <c r="GMA936" s="477"/>
      <c r="GMB936" s="477"/>
      <c r="GMC936" s="477"/>
      <c r="GMD936" s="477"/>
      <c r="GME936" s="477"/>
      <c r="GMF936" s="477"/>
      <c r="GMG936" s="477"/>
      <c r="GMH936" s="477"/>
      <c r="GMI936" s="477"/>
      <c r="GMJ936" s="477"/>
      <c r="GMK936" s="477"/>
      <c r="GML936" s="477"/>
      <c r="GMM936" s="477"/>
      <c r="GMN936" s="477"/>
      <c r="GMO936" s="477"/>
      <c r="GMP936" s="477"/>
      <c r="GMQ936" s="477"/>
      <c r="GMR936" s="477"/>
      <c r="GMS936" s="477"/>
      <c r="GMT936" s="477"/>
      <c r="GMU936" s="477"/>
      <c r="GMV936" s="477"/>
      <c r="GMW936" s="477"/>
      <c r="GMX936" s="477"/>
      <c r="GMY936" s="477"/>
      <c r="GMZ936" s="477"/>
      <c r="GNA936" s="477"/>
      <c r="GNB936" s="477"/>
      <c r="GNC936" s="477"/>
      <c r="GND936" s="477"/>
      <c r="GNE936" s="477"/>
      <c r="GNF936" s="477"/>
      <c r="GNG936" s="477"/>
      <c r="GNH936" s="477"/>
      <c r="GNI936" s="477"/>
      <c r="GNJ936" s="477"/>
      <c r="GNK936" s="477"/>
      <c r="GNL936" s="477"/>
      <c r="GNM936" s="477"/>
      <c r="GNN936" s="477"/>
      <c r="GNO936" s="477"/>
      <c r="GNP936" s="477"/>
      <c r="GNQ936" s="477"/>
      <c r="GNR936" s="477"/>
      <c r="GNS936" s="477"/>
      <c r="GNT936" s="477"/>
      <c r="GNU936" s="477"/>
      <c r="GNV936" s="477"/>
      <c r="GNW936" s="477"/>
      <c r="GNX936" s="477"/>
      <c r="GNY936" s="477"/>
      <c r="GNZ936" s="477"/>
      <c r="GOA936" s="477"/>
      <c r="GOB936" s="477"/>
      <c r="GOC936" s="477"/>
      <c r="GOD936" s="477"/>
      <c r="GOE936" s="477"/>
      <c r="GOF936" s="477"/>
      <c r="GOG936" s="477"/>
      <c r="GOH936" s="477"/>
      <c r="GOI936" s="477"/>
      <c r="GOJ936" s="477"/>
      <c r="GOK936" s="477"/>
      <c r="GOL936" s="477"/>
      <c r="GOM936" s="477"/>
      <c r="GON936" s="477"/>
      <c r="GOO936" s="477"/>
      <c r="GOP936" s="477"/>
      <c r="GOQ936" s="477"/>
      <c r="GOR936" s="477"/>
      <c r="GOS936" s="477"/>
      <c r="GOT936" s="477"/>
      <c r="GOU936" s="477"/>
      <c r="GOV936" s="477"/>
      <c r="GOW936" s="477"/>
      <c r="GOX936" s="477"/>
      <c r="GOY936" s="477"/>
      <c r="GOZ936" s="477"/>
      <c r="GPA936" s="477"/>
      <c r="GPB936" s="477"/>
      <c r="GPC936" s="477"/>
      <c r="GPD936" s="477"/>
      <c r="GPE936" s="477"/>
      <c r="GPF936" s="477"/>
      <c r="GPG936" s="477"/>
      <c r="GPH936" s="477"/>
      <c r="GPI936" s="477"/>
      <c r="GPJ936" s="477"/>
      <c r="GPK936" s="477"/>
      <c r="GPL936" s="477"/>
      <c r="GPM936" s="477"/>
      <c r="GPN936" s="477"/>
      <c r="GPO936" s="477"/>
      <c r="GPP936" s="477"/>
      <c r="GPQ936" s="477"/>
      <c r="GPR936" s="477"/>
      <c r="GPS936" s="477"/>
      <c r="GPT936" s="477"/>
      <c r="GPU936" s="477"/>
      <c r="GPV936" s="477"/>
      <c r="GPW936" s="477"/>
      <c r="GPX936" s="477"/>
      <c r="GPY936" s="477"/>
      <c r="GPZ936" s="477"/>
      <c r="GQA936" s="477"/>
      <c r="GQB936" s="477"/>
      <c r="GQC936" s="477"/>
      <c r="GQD936" s="477"/>
      <c r="GQE936" s="477"/>
      <c r="GQF936" s="477"/>
      <c r="GQG936" s="477"/>
      <c r="GQH936" s="477"/>
      <c r="GQI936" s="477"/>
      <c r="GQJ936" s="477"/>
      <c r="GQK936" s="477"/>
      <c r="GQL936" s="477"/>
      <c r="GQM936" s="477"/>
      <c r="GQN936" s="477"/>
      <c r="GQO936" s="477"/>
      <c r="GQP936" s="477"/>
      <c r="GQQ936" s="477"/>
      <c r="GQR936" s="477"/>
      <c r="GQS936" s="477"/>
      <c r="GQT936" s="477"/>
      <c r="GQU936" s="477"/>
      <c r="GQV936" s="477"/>
      <c r="GQW936" s="477"/>
      <c r="GQX936" s="477"/>
      <c r="GQY936" s="477"/>
      <c r="GQZ936" s="477"/>
      <c r="GRA936" s="477"/>
      <c r="GRB936" s="477"/>
      <c r="GRC936" s="477"/>
      <c r="GRD936" s="477"/>
      <c r="GRE936" s="477"/>
      <c r="GRF936" s="477"/>
      <c r="GRG936" s="477"/>
      <c r="GRH936" s="477"/>
      <c r="GRI936" s="477"/>
      <c r="GRJ936" s="477"/>
      <c r="GRK936" s="477"/>
      <c r="GRL936" s="477"/>
      <c r="GRM936" s="477"/>
      <c r="GRN936" s="477"/>
      <c r="GRO936" s="477"/>
      <c r="GRP936" s="477"/>
      <c r="GRQ936" s="477"/>
      <c r="GRR936" s="477"/>
      <c r="GRS936" s="477"/>
      <c r="GRT936" s="477"/>
      <c r="GRU936" s="477"/>
      <c r="GRV936" s="477"/>
      <c r="GRW936" s="477"/>
      <c r="GRX936" s="477"/>
      <c r="GRY936" s="477"/>
      <c r="GRZ936" s="477"/>
      <c r="GSA936" s="477"/>
      <c r="GSB936" s="477"/>
      <c r="GSC936" s="477"/>
      <c r="GSD936" s="477"/>
      <c r="GSE936" s="477"/>
      <c r="GSF936" s="477"/>
      <c r="GSG936" s="477"/>
      <c r="GSH936" s="477"/>
      <c r="GSI936" s="477"/>
      <c r="GSJ936" s="477"/>
      <c r="GSK936" s="477"/>
      <c r="GSL936" s="477"/>
      <c r="GSM936" s="477"/>
      <c r="GSN936" s="477"/>
      <c r="GSO936" s="477"/>
      <c r="GSP936" s="477"/>
      <c r="GSQ936" s="477"/>
      <c r="GSR936" s="477"/>
      <c r="GSS936" s="477"/>
      <c r="GST936" s="477"/>
      <c r="GSU936" s="477"/>
      <c r="GSV936" s="477"/>
      <c r="GSW936" s="477"/>
      <c r="GSX936" s="477"/>
      <c r="GSY936" s="477"/>
      <c r="GSZ936" s="477"/>
      <c r="GTA936" s="477"/>
      <c r="GTB936" s="477"/>
      <c r="GTC936" s="477"/>
      <c r="GTD936" s="477"/>
      <c r="GTE936" s="477"/>
      <c r="GTF936" s="477"/>
      <c r="GTG936" s="477"/>
      <c r="GTH936" s="477"/>
      <c r="GTI936" s="477"/>
      <c r="GTJ936" s="477"/>
      <c r="GTK936" s="477"/>
      <c r="GTL936" s="477"/>
      <c r="GTM936" s="477"/>
      <c r="GTN936" s="477"/>
      <c r="GTO936" s="477"/>
      <c r="GTP936" s="477"/>
      <c r="GTQ936" s="477"/>
      <c r="GTR936" s="477"/>
      <c r="GTS936" s="477"/>
      <c r="GTT936" s="477"/>
      <c r="GTU936" s="477"/>
      <c r="GTV936" s="477"/>
      <c r="GTW936" s="477"/>
      <c r="GTX936" s="477"/>
      <c r="GTY936" s="477"/>
      <c r="GTZ936" s="477"/>
      <c r="GUA936" s="477"/>
      <c r="GUB936" s="477"/>
      <c r="GUC936" s="477"/>
      <c r="GUD936" s="477"/>
      <c r="GUE936" s="477"/>
      <c r="GUF936" s="477"/>
      <c r="GUG936" s="477"/>
      <c r="GUH936" s="477"/>
      <c r="GUI936" s="477"/>
      <c r="GUJ936" s="477"/>
      <c r="GUK936" s="477"/>
      <c r="GUL936" s="477"/>
      <c r="GUM936" s="477"/>
      <c r="GUN936" s="477"/>
      <c r="GUO936" s="477"/>
      <c r="GUP936" s="477"/>
      <c r="GUQ936" s="477"/>
      <c r="GUR936" s="477"/>
      <c r="GUS936" s="477"/>
      <c r="GUT936" s="477"/>
      <c r="GUU936" s="477"/>
      <c r="GUV936" s="477"/>
      <c r="GUW936" s="477"/>
      <c r="GUX936" s="477"/>
      <c r="GUY936" s="477"/>
      <c r="GUZ936" s="477"/>
      <c r="GVA936" s="477"/>
      <c r="GVB936" s="477"/>
      <c r="GVC936" s="477"/>
      <c r="GVD936" s="477"/>
      <c r="GVE936" s="477"/>
      <c r="GVF936" s="477"/>
      <c r="GVG936" s="477"/>
      <c r="GVH936" s="477"/>
      <c r="GVI936" s="477"/>
      <c r="GVJ936" s="477"/>
      <c r="GVK936" s="477"/>
      <c r="GVL936" s="477"/>
      <c r="GVM936" s="477"/>
      <c r="GVN936" s="477"/>
      <c r="GVO936" s="477"/>
      <c r="GVP936" s="477"/>
      <c r="GVQ936" s="477"/>
      <c r="GVR936" s="477"/>
      <c r="GVS936" s="477"/>
      <c r="GVT936" s="477"/>
      <c r="GVU936" s="477"/>
      <c r="GVV936" s="477"/>
      <c r="GVW936" s="477"/>
      <c r="GVX936" s="477"/>
      <c r="GVY936" s="477"/>
      <c r="GVZ936" s="477"/>
      <c r="GWA936" s="477"/>
      <c r="GWB936" s="477"/>
      <c r="GWC936" s="477"/>
      <c r="GWD936" s="477"/>
      <c r="GWE936" s="477"/>
      <c r="GWF936" s="477"/>
      <c r="GWG936" s="477"/>
      <c r="GWH936" s="477"/>
      <c r="GWI936" s="477"/>
      <c r="GWJ936" s="477"/>
      <c r="GWK936" s="477"/>
      <c r="GWL936" s="477"/>
      <c r="GWM936" s="477"/>
      <c r="GWN936" s="477"/>
      <c r="GWO936" s="477"/>
      <c r="GWP936" s="477"/>
      <c r="GWQ936" s="477"/>
      <c r="GWR936" s="477"/>
      <c r="GWS936" s="477"/>
      <c r="GWT936" s="477"/>
      <c r="GWU936" s="477"/>
      <c r="GWV936" s="477"/>
      <c r="GWW936" s="477"/>
      <c r="GWX936" s="477"/>
      <c r="GWY936" s="477"/>
      <c r="GWZ936" s="477"/>
      <c r="GXA936" s="477"/>
      <c r="GXB936" s="477"/>
      <c r="GXC936" s="477"/>
      <c r="GXD936" s="477"/>
      <c r="GXE936" s="477"/>
      <c r="GXF936" s="477"/>
      <c r="GXG936" s="477"/>
      <c r="GXH936" s="477"/>
      <c r="GXI936" s="477"/>
      <c r="GXJ936" s="477"/>
      <c r="GXK936" s="477"/>
      <c r="GXL936" s="477"/>
      <c r="GXM936" s="477"/>
      <c r="GXN936" s="477"/>
      <c r="GXO936" s="477"/>
      <c r="GXP936" s="477"/>
      <c r="GXQ936" s="477"/>
      <c r="GXR936" s="477"/>
      <c r="GXS936" s="477"/>
      <c r="GXT936" s="477"/>
      <c r="GXU936" s="477"/>
      <c r="GXV936" s="477"/>
      <c r="GXW936" s="477"/>
      <c r="GXX936" s="477"/>
      <c r="GXY936" s="477"/>
      <c r="GXZ936" s="477"/>
      <c r="GYA936" s="477"/>
      <c r="GYB936" s="477"/>
      <c r="GYC936" s="477"/>
      <c r="GYD936" s="477"/>
      <c r="GYE936" s="477"/>
      <c r="GYF936" s="477"/>
      <c r="GYG936" s="477"/>
      <c r="GYH936" s="477"/>
      <c r="GYI936" s="477"/>
      <c r="GYJ936" s="477"/>
      <c r="GYK936" s="477"/>
      <c r="GYL936" s="477"/>
      <c r="GYM936" s="477"/>
      <c r="GYN936" s="477"/>
      <c r="GYO936" s="477"/>
      <c r="GYP936" s="477"/>
      <c r="GYQ936" s="477"/>
      <c r="GYR936" s="477"/>
      <c r="GYS936" s="477"/>
      <c r="GYT936" s="477"/>
      <c r="GYU936" s="477"/>
      <c r="GYV936" s="477"/>
      <c r="GYW936" s="477"/>
      <c r="GYX936" s="477"/>
      <c r="GYY936" s="477"/>
      <c r="GYZ936" s="477"/>
      <c r="GZA936" s="477"/>
      <c r="GZB936" s="477"/>
      <c r="GZC936" s="477"/>
      <c r="GZD936" s="477"/>
      <c r="GZE936" s="477"/>
      <c r="GZF936" s="477"/>
      <c r="GZG936" s="477"/>
      <c r="GZH936" s="477"/>
      <c r="GZI936" s="477"/>
      <c r="GZJ936" s="477"/>
      <c r="GZK936" s="477"/>
      <c r="GZL936" s="477"/>
      <c r="GZM936" s="477"/>
      <c r="GZN936" s="477"/>
      <c r="GZO936" s="477"/>
      <c r="GZP936" s="477"/>
      <c r="GZQ936" s="477"/>
      <c r="GZR936" s="477"/>
      <c r="GZS936" s="477"/>
      <c r="GZT936" s="477"/>
      <c r="GZU936" s="477"/>
      <c r="GZV936" s="477"/>
      <c r="GZW936" s="477"/>
      <c r="GZX936" s="477"/>
      <c r="GZY936" s="477"/>
      <c r="GZZ936" s="477"/>
      <c r="HAA936" s="477"/>
      <c r="HAB936" s="477"/>
      <c r="HAC936" s="477"/>
      <c r="HAD936" s="477"/>
      <c r="HAE936" s="477"/>
      <c r="HAF936" s="477"/>
      <c r="HAG936" s="477"/>
      <c r="HAH936" s="477"/>
      <c r="HAI936" s="477"/>
      <c r="HAJ936" s="477"/>
      <c r="HAK936" s="477"/>
      <c r="HAL936" s="477"/>
      <c r="HAM936" s="477"/>
      <c r="HAN936" s="477"/>
      <c r="HAO936" s="477"/>
      <c r="HAP936" s="477"/>
      <c r="HAQ936" s="477"/>
      <c r="HAR936" s="477"/>
      <c r="HAS936" s="477"/>
      <c r="HAT936" s="477"/>
      <c r="HAU936" s="477"/>
      <c r="HAV936" s="477"/>
      <c r="HAW936" s="477"/>
      <c r="HAX936" s="477"/>
      <c r="HAY936" s="477"/>
      <c r="HAZ936" s="477"/>
      <c r="HBA936" s="477"/>
      <c r="HBB936" s="477"/>
      <c r="HBC936" s="477"/>
      <c r="HBD936" s="477"/>
      <c r="HBE936" s="477"/>
      <c r="HBF936" s="477"/>
      <c r="HBG936" s="477"/>
      <c r="HBH936" s="477"/>
      <c r="HBI936" s="477"/>
      <c r="HBJ936" s="477"/>
      <c r="HBK936" s="477"/>
      <c r="HBL936" s="477"/>
      <c r="HBM936" s="477"/>
      <c r="HBN936" s="477"/>
      <c r="HBO936" s="477"/>
      <c r="HBP936" s="477"/>
      <c r="HBQ936" s="477"/>
      <c r="HBR936" s="477"/>
      <c r="HBS936" s="477"/>
      <c r="HBT936" s="477"/>
      <c r="HBU936" s="477"/>
      <c r="HBV936" s="477"/>
      <c r="HBW936" s="477"/>
      <c r="HBX936" s="477"/>
      <c r="HBY936" s="477"/>
      <c r="HBZ936" s="477"/>
      <c r="HCA936" s="477"/>
      <c r="HCB936" s="477"/>
      <c r="HCC936" s="477"/>
      <c r="HCD936" s="477"/>
      <c r="HCE936" s="477"/>
      <c r="HCF936" s="477"/>
      <c r="HCG936" s="477"/>
      <c r="HCH936" s="477"/>
      <c r="HCI936" s="477"/>
      <c r="HCJ936" s="477"/>
      <c r="HCK936" s="477"/>
      <c r="HCL936" s="477"/>
      <c r="HCM936" s="477"/>
      <c r="HCN936" s="477"/>
      <c r="HCO936" s="477"/>
      <c r="HCP936" s="477"/>
      <c r="HCQ936" s="477"/>
      <c r="HCR936" s="477"/>
      <c r="HCS936" s="477"/>
      <c r="HCT936" s="477"/>
      <c r="HCU936" s="477"/>
      <c r="HCV936" s="477"/>
      <c r="HCW936" s="477"/>
      <c r="HCX936" s="477"/>
      <c r="HCY936" s="477"/>
      <c r="HCZ936" s="477"/>
      <c r="HDA936" s="477"/>
      <c r="HDB936" s="477"/>
      <c r="HDC936" s="477"/>
      <c r="HDD936" s="477"/>
      <c r="HDE936" s="477"/>
      <c r="HDF936" s="477"/>
      <c r="HDG936" s="477"/>
      <c r="HDH936" s="477"/>
      <c r="HDI936" s="477"/>
      <c r="HDJ936" s="477"/>
      <c r="HDK936" s="477"/>
      <c r="HDL936" s="477"/>
      <c r="HDM936" s="477"/>
      <c r="HDN936" s="477"/>
      <c r="HDO936" s="477"/>
      <c r="HDP936" s="477"/>
      <c r="HDQ936" s="477"/>
      <c r="HDR936" s="477"/>
      <c r="HDS936" s="477"/>
      <c r="HDT936" s="477"/>
      <c r="HDU936" s="477"/>
      <c r="HDV936" s="477"/>
      <c r="HDW936" s="477"/>
      <c r="HDX936" s="477"/>
      <c r="HDY936" s="477"/>
      <c r="HDZ936" s="477"/>
      <c r="HEA936" s="477"/>
      <c r="HEB936" s="477"/>
      <c r="HEC936" s="477"/>
      <c r="HED936" s="477"/>
      <c r="HEE936" s="477"/>
      <c r="HEF936" s="477"/>
      <c r="HEG936" s="477"/>
      <c r="HEH936" s="477"/>
      <c r="HEI936" s="477"/>
      <c r="HEJ936" s="477"/>
      <c r="HEK936" s="477"/>
      <c r="HEL936" s="477"/>
      <c r="HEM936" s="477"/>
      <c r="HEN936" s="477"/>
      <c r="HEO936" s="477"/>
      <c r="HEP936" s="477"/>
      <c r="HEQ936" s="477"/>
      <c r="HER936" s="477"/>
      <c r="HES936" s="477"/>
      <c r="HET936" s="477"/>
      <c r="HEU936" s="477"/>
      <c r="HEV936" s="477"/>
      <c r="HEW936" s="477"/>
      <c r="HEX936" s="477"/>
      <c r="HEY936" s="477"/>
      <c r="HEZ936" s="477"/>
      <c r="HFA936" s="477"/>
      <c r="HFB936" s="477"/>
      <c r="HFC936" s="477"/>
      <c r="HFD936" s="477"/>
      <c r="HFE936" s="477"/>
      <c r="HFF936" s="477"/>
      <c r="HFG936" s="477"/>
      <c r="HFH936" s="477"/>
      <c r="HFI936" s="477"/>
      <c r="HFJ936" s="477"/>
      <c r="HFK936" s="477"/>
      <c r="HFL936" s="477"/>
      <c r="HFM936" s="477"/>
      <c r="HFN936" s="477"/>
      <c r="HFO936" s="477"/>
      <c r="HFP936" s="477"/>
      <c r="HFQ936" s="477"/>
      <c r="HFR936" s="477"/>
      <c r="HFS936" s="477"/>
      <c r="HFT936" s="477"/>
      <c r="HFU936" s="477"/>
      <c r="HFV936" s="477"/>
      <c r="HFW936" s="477"/>
      <c r="HFX936" s="477"/>
      <c r="HFY936" s="477"/>
      <c r="HFZ936" s="477"/>
      <c r="HGA936" s="477"/>
      <c r="HGB936" s="477"/>
      <c r="HGC936" s="477"/>
      <c r="HGD936" s="477"/>
      <c r="HGE936" s="477"/>
      <c r="HGF936" s="477"/>
      <c r="HGG936" s="477"/>
      <c r="HGH936" s="477"/>
      <c r="HGI936" s="477"/>
      <c r="HGJ936" s="477"/>
      <c r="HGK936" s="477"/>
      <c r="HGL936" s="477"/>
      <c r="HGM936" s="477"/>
      <c r="HGN936" s="477"/>
      <c r="HGO936" s="477"/>
      <c r="HGP936" s="477"/>
      <c r="HGQ936" s="477"/>
      <c r="HGR936" s="477"/>
      <c r="HGS936" s="477"/>
      <c r="HGT936" s="477"/>
      <c r="HGU936" s="477"/>
      <c r="HGV936" s="477"/>
      <c r="HGW936" s="477"/>
      <c r="HGX936" s="477"/>
      <c r="HGY936" s="477"/>
      <c r="HGZ936" s="477"/>
      <c r="HHA936" s="477"/>
      <c r="HHB936" s="477"/>
      <c r="HHC936" s="477"/>
      <c r="HHD936" s="477"/>
      <c r="HHE936" s="477"/>
      <c r="HHF936" s="477"/>
      <c r="HHG936" s="477"/>
      <c r="HHH936" s="477"/>
      <c r="HHI936" s="477"/>
      <c r="HHJ936" s="477"/>
      <c r="HHK936" s="477"/>
      <c r="HHL936" s="477"/>
      <c r="HHM936" s="477"/>
      <c r="HHN936" s="477"/>
      <c r="HHO936" s="477"/>
      <c r="HHP936" s="477"/>
      <c r="HHQ936" s="477"/>
      <c r="HHR936" s="477"/>
      <c r="HHS936" s="477"/>
      <c r="HHT936" s="477"/>
      <c r="HHU936" s="477"/>
      <c r="HHV936" s="477"/>
      <c r="HHW936" s="477"/>
      <c r="HHX936" s="477"/>
      <c r="HHY936" s="477"/>
      <c r="HHZ936" s="477"/>
      <c r="HIA936" s="477"/>
      <c r="HIB936" s="477"/>
      <c r="HIC936" s="477"/>
      <c r="HID936" s="477"/>
      <c r="HIE936" s="477"/>
      <c r="HIF936" s="477"/>
      <c r="HIG936" s="477"/>
      <c r="HIH936" s="477"/>
      <c r="HII936" s="477"/>
      <c r="HIJ936" s="477"/>
      <c r="HIK936" s="477"/>
      <c r="HIL936" s="477"/>
      <c r="HIM936" s="477"/>
      <c r="HIN936" s="477"/>
      <c r="HIO936" s="477"/>
      <c r="HIP936" s="477"/>
      <c r="HIQ936" s="477"/>
      <c r="HIR936" s="477"/>
      <c r="HIS936" s="477"/>
      <c r="HIT936" s="477"/>
      <c r="HIU936" s="477"/>
      <c r="HIV936" s="477"/>
      <c r="HIW936" s="477"/>
      <c r="HIX936" s="477"/>
      <c r="HIY936" s="477"/>
      <c r="HIZ936" s="477"/>
      <c r="HJA936" s="477"/>
      <c r="HJB936" s="477"/>
      <c r="HJC936" s="477"/>
      <c r="HJD936" s="477"/>
      <c r="HJE936" s="477"/>
      <c r="HJF936" s="477"/>
      <c r="HJG936" s="477"/>
      <c r="HJH936" s="477"/>
      <c r="HJI936" s="477"/>
      <c r="HJJ936" s="477"/>
      <c r="HJK936" s="477"/>
      <c r="HJL936" s="477"/>
      <c r="HJM936" s="477"/>
      <c r="HJN936" s="477"/>
      <c r="HJO936" s="477"/>
      <c r="HJP936" s="477"/>
      <c r="HJQ936" s="477"/>
      <c r="HJR936" s="477"/>
      <c r="HJS936" s="477"/>
      <c r="HJT936" s="477"/>
      <c r="HJU936" s="477"/>
      <c r="HJV936" s="477"/>
      <c r="HJW936" s="477"/>
      <c r="HJX936" s="477"/>
      <c r="HJY936" s="477"/>
      <c r="HJZ936" s="477"/>
      <c r="HKA936" s="477"/>
      <c r="HKB936" s="477"/>
      <c r="HKC936" s="477"/>
      <c r="HKD936" s="477"/>
      <c r="HKE936" s="477"/>
      <c r="HKF936" s="477"/>
      <c r="HKG936" s="477"/>
      <c r="HKH936" s="477"/>
      <c r="HKI936" s="477"/>
      <c r="HKJ936" s="477"/>
      <c r="HKK936" s="477"/>
      <c r="HKL936" s="477"/>
      <c r="HKM936" s="477"/>
      <c r="HKN936" s="477"/>
      <c r="HKO936" s="477"/>
      <c r="HKP936" s="477"/>
      <c r="HKQ936" s="477"/>
      <c r="HKR936" s="477"/>
      <c r="HKS936" s="477"/>
      <c r="HKT936" s="477"/>
      <c r="HKU936" s="477"/>
      <c r="HKV936" s="477"/>
      <c r="HKW936" s="477"/>
      <c r="HKX936" s="477"/>
      <c r="HKY936" s="477"/>
      <c r="HKZ936" s="477"/>
      <c r="HLA936" s="477"/>
      <c r="HLB936" s="477"/>
      <c r="HLC936" s="477"/>
      <c r="HLD936" s="477"/>
      <c r="HLE936" s="477"/>
      <c r="HLF936" s="477"/>
      <c r="HLG936" s="477"/>
      <c r="HLH936" s="477"/>
      <c r="HLI936" s="477"/>
      <c r="HLJ936" s="477"/>
      <c r="HLK936" s="477"/>
      <c r="HLL936" s="477"/>
      <c r="HLM936" s="477"/>
      <c r="HLN936" s="477"/>
      <c r="HLO936" s="477"/>
      <c r="HLP936" s="477"/>
      <c r="HLQ936" s="477"/>
      <c r="HLR936" s="477"/>
      <c r="HLS936" s="477"/>
      <c r="HLT936" s="477"/>
      <c r="HLU936" s="477"/>
      <c r="HLV936" s="477"/>
      <c r="HLW936" s="477"/>
      <c r="HLX936" s="477"/>
      <c r="HLY936" s="477"/>
      <c r="HLZ936" s="477"/>
      <c r="HMA936" s="477"/>
      <c r="HMB936" s="477"/>
      <c r="HMC936" s="477"/>
      <c r="HMD936" s="477"/>
      <c r="HME936" s="477"/>
      <c r="HMF936" s="477"/>
      <c r="HMG936" s="477"/>
      <c r="HMH936" s="477"/>
      <c r="HMI936" s="477"/>
      <c r="HMJ936" s="477"/>
      <c r="HMK936" s="477"/>
      <c r="HML936" s="477"/>
      <c r="HMM936" s="477"/>
      <c r="HMN936" s="477"/>
      <c r="HMO936" s="477"/>
      <c r="HMP936" s="477"/>
      <c r="HMQ936" s="477"/>
      <c r="HMR936" s="477"/>
      <c r="HMS936" s="477"/>
      <c r="HMT936" s="477"/>
      <c r="HMU936" s="477"/>
      <c r="HMV936" s="477"/>
      <c r="HMW936" s="477"/>
      <c r="HMX936" s="477"/>
      <c r="HMY936" s="477"/>
      <c r="HMZ936" s="477"/>
      <c r="HNA936" s="477"/>
      <c r="HNB936" s="477"/>
      <c r="HNC936" s="477"/>
      <c r="HND936" s="477"/>
      <c r="HNE936" s="477"/>
      <c r="HNF936" s="477"/>
      <c r="HNG936" s="477"/>
      <c r="HNH936" s="477"/>
      <c r="HNI936" s="477"/>
      <c r="HNJ936" s="477"/>
      <c r="HNK936" s="477"/>
      <c r="HNL936" s="477"/>
      <c r="HNM936" s="477"/>
      <c r="HNN936" s="477"/>
      <c r="HNO936" s="477"/>
      <c r="HNP936" s="477"/>
      <c r="HNQ936" s="477"/>
      <c r="HNR936" s="477"/>
      <c r="HNS936" s="477"/>
      <c r="HNT936" s="477"/>
      <c r="HNU936" s="477"/>
      <c r="HNV936" s="477"/>
      <c r="HNW936" s="477"/>
      <c r="HNX936" s="477"/>
      <c r="HNY936" s="477"/>
      <c r="HNZ936" s="477"/>
      <c r="HOA936" s="477"/>
      <c r="HOB936" s="477"/>
      <c r="HOC936" s="477"/>
      <c r="HOD936" s="477"/>
      <c r="HOE936" s="477"/>
      <c r="HOF936" s="477"/>
      <c r="HOG936" s="477"/>
      <c r="HOH936" s="477"/>
      <c r="HOI936" s="477"/>
      <c r="HOJ936" s="477"/>
      <c r="HOK936" s="477"/>
      <c r="HOL936" s="477"/>
      <c r="HOM936" s="477"/>
      <c r="HON936" s="477"/>
      <c r="HOO936" s="477"/>
      <c r="HOP936" s="477"/>
      <c r="HOQ936" s="477"/>
      <c r="HOR936" s="477"/>
      <c r="HOS936" s="477"/>
      <c r="HOT936" s="477"/>
      <c r="HOU936" s="477"/>
      <c r="HOV936" s="477"/>
      <c r="HOW936" s="477"/>
      <c r="HOX936" s="477"/>
      <c r="HOY936" s="477"/>
      <c r="HOZ936" s="477"/>
      <c r="HPA936" s="477"/>
      <c r="HPB936" s="477"/>
      <c r="HPC936" s="477"/>
      <c r="HPD936" s="477"/>
      <c r="HPE936" s="477"/>
      <c r="HPF936" s="477"/>
      <c r="HPG936" s="477"/>
      <c r="HPH936" s="477"/>
      <c r="HPI936" s="477"/>
      <c r="HPJ936" s="477"/>
      <c r="HPK936" s="477"/>
      <c r="HPL936" s="477"/>
      <c r="HPM936" s="477"/>
      <c r="HPN936" s="477"/>
      <c r="HPO936" s="477"/>
      <c r="HPP936" s="477"/>
      <c r="HPQ936" s="477"/>
      <c r="HPR936" s="477"/>
      <c r="HPS936" s="477"/>
      <c r="HPT936" s="477"/>
      <c r="HPU936" s="477"/>
      <c r="HPV936" s="477"/>
      <c r="HPW936" s="477"/>
      <c r="HPX936" s="477"/>
      <c r="HPY936" s="477"/>
      <c r="HPZ936" s="477"/>
      <c r="HQA936" s="477"/>
      <c r="HQB936" s="477"/>
      <c r="HQC936" s="477"/>
      <c r="HQD936" s="477"/>
      <c r="HQE936" s="477"/>
      <c r="HQF936" s="477"/>
      <c r="HQG936" s="477"/>
      <c r="HQH936" s="477"/>
      <c r="HQI936" s="477"/>
      <c r="HQJ936" s="477"/>
      <c r="HQK936" s="477"/>
      <c r="HQL936" s="477"/>
      <c r="HQM936" s="477"/>
      <c r="HQN936" s="477"/>
      <c r="HQO936" s="477"/>
      <c r="HQP936" s="477"/>
      <c r="HQQ936" s="477"/>
      <c r="HQR936" s="477"/>
      <c r="HQS936" s="477"/>
      <c r="HQT936" s="477"/>
      <c r="HQU936" s="477"/>
      <c r="HQV936" s="477"/>
      <c r="HQW936" s="477"/>
      <c r="HQX936" s="477"/>
      <c r="HQY936" s="477"/>
      <c r="HQZ936" s="477"/>
      <c r="HRA936" s="477"/>
      <c r="HRB936" s="477"/>
      <c r="HRC936" s="477"/>
      <c r="HRD936" s="477"/>
      <c r="HRE936" s="477"/>
      <c r="HRF936" s="477"/>
      <c r="HRG936" s="477"/>
      <c r="HRH936" s="477"/>
      <c r="HRI936" s="477"/>
      <c r="HRJ936" s="477"/>
      <c r="HRK936" s="477"/>
      <c r="HRL936" s="477"/>
      <c r="HRM936" s="477"/>
      <c r="HRN936" s="477"/>
      <c r="HRO936" s="477"/>
      <c r="HRP936" s="477"/>
      <c r="HRQ936" s="477"/>
      <c r="HRR936" s="477"/>
      <c r="HRS936" s="477"/>
      <c r="HRT936" s="477"/>
      <c r="HRU936" s="477"/>
      <c r="HRV936" s="477"/>
      <c r="HRW936" s="477"/>
      <c r="HRX936" s="477"/>
      <c r="HRY936" s="477"/>
      <c r="HRZ936" s="477"/>
      <c r="HSA936" s="477"/>
      <c r="HSB936" s="477"/>
      <c r="HSC936" s="477"/>
      <c r="HSD936" s="477"/>
      <c r="HSE936" s="477"/>
      <c r="HSF936" s="477"/>
      <c r="HSG936" s="477"/>
      <c r="HSH936" s="477"/>
      <c r="HSI936" s="477"/>
      <c r="HSJ936" s="477"/>
      <c r="HSK936" s="477"/>
      <c r="HSL936" s="477"/>
      <c r="HSM936" s="477"/>
      <c r="HSN936" s="477"/>
      <c r="HSO936" s="477"/>
      <c r="HSP936" s="477"/>
      <c r="HSQ936" s="477"/>
      <c r="HSR936" s="477"/>
      <c r="HSS936" s="477"/>
      <c r="HST936" s="477"/>
      <c r="HSU936" s="477"/>
      <c r="HSV936" s="477"/>
      <c r="HSW936" s="477"/>
      <c r="HSX936" s="477"/>
      <c r="HSY936" s="477"/>
      <c r="HSZ936" s="477"/>
      <c r="HTA936" s="477"/>
      <c r="HTB936" s="477"/>
      <c r="HTC936" s="477"/>
      <c r="HTD936" s="477"/>
      <c r="HTE936" s="477"/>
      <c r="HTF936" s="477"/>
      <c r="HTG936" s="477"/>
      <c r="HTH936" s="477"/>
      <c r="HTI936" s="477"/>
      <c r="HTJ936" s="477"/>
      <c r="HTK936" s="477"/>
      <c r="HTL936" s="477"/>
      <c r="HTM936" s="477"/>
      <c r="HTN936" s="477"/>
      <c r="HTO936" s="477"/>
      <c r="HTP936" s="477"/>
      <c r="HTQ936" s="477"/>
      <c r="HTR936" s="477"/>
      <c r="HTS936" s="477"/>
      <c r="HTT936" s="477"/>
      <c r="HTU936" s="477"/>
      <c r="HTV936" s="477"/>
      <c r="HTW936" s="477"/>
      <c r="HTX936" s="477"/>
      <c r="HTY936" s="477"/>
      <c r="HTZ936" s="477"/>
      <c r="HUA936" s="477"/>
      <c r="HUB936" s="477"/>
      <c r="HUC936" s="477"/>
      <c r="HUD936" s="477"/>
      <c r="HUE936" s="477"/>
      <c r="HUF936" s="477"/>
      <c r="HUG936" s="477"/>
      <c r="HUH936" s="477"/>
      <c r="HUI936" s="477"/>
      <c r="HUJ936" s="477"/>
      <c r="HUK936" s="477"/>
      <c r="HUL936" s="477"/>
      <c r="HUM936" s="477"/>
      <c r="HUN936" s="477"/>
      <c r="HUO936" s="477"/>
      <c r="HUP936" s="477"/>
      <c r="HUQ936" s="477"/>
      <c r="HUR936" s="477"/>
      <c r="HUS936" s="477"/>
      <c r="HUT936" s="477"/>
      <c r="HUU936" s="477"/>
      <c r="HUV936" s="477"/>
      <c r="HUW936" s="477"/>
      <c r="HUX936" s="477"/>
      <c r="HUY936" s="477"/>
      <c r="HUZ936" s="477"/>
      <c r="HVA936" s="477"/>
      <c r="HVB936" s="477"/>
      <c r="HVC936" s="477"/>
      <c r="HVD936" s="477"/>
      <c r="HVE936" s="477"/>
      <c r="HVF936" s="477"/>
      <c r="HVG936" s="477"/>
      <c r="HVH936" s="477"/>
      <c r="HVI936" s="477"/>
      <c r="HVJ936" s="477"/>
      <c r="HVK936" s="477"/>
      <c r="HVL936" s="477"/>
      <c r="HVM936" s="477"/>
      <c r="HVN936" s="477"/>
      <c r="HVO936" s="477"/>
      <c r="HVP936" s="477"/>
      <c r="HVQ936" s="477"/>
      <c r="HVR936" s="477"/>
      <c r="HVS936" s="477"/>
      <c r="HVT936" s="477"/>
      <c r="HVU936" s="477"/>
      <c r="HVV936" s="477"/>
      <c r="HVW936" s="477"/>
      <c r="HVX936" s="477"/>
      <c r="HVY936" s="477"/>
      <c r="HVZ936" s="477"/>
      <c r="HWA936" s="477"/>
      <c r="HWB936" s="477"/>
      <c r="HWC936" s="477"/>
      <c r="HWD936" s="477"/>
      <c r="HWE936" s="477"/>
      <c r="HWF936" s="477"/>
      <c r="HWG936" s="477"/>
      <c r="HWH936" s="477"/>
      <c r="HWI936" s="477"/>
      <c r="HWJ936" s="477"/>
      <c r="HWK936" s="477"/>
      <c r="HWL936" s="477"/>
      <c r="HWM936" s="477"/>
      <c r="HWN936" s="477"/>
      <c r="HWO936" s="477"/>
      <c r="HWP936" s="477"/>
      <c r="HWQ936" s="477"/>
      <c r="HWR936" s="477"/>
      <c r="HWS936" s="477"/>
      <c r="HWT936" s="477"/>
      <c r="HWU936" s="477"/>
      <c r="HWV936" s="477"/>
      <c r="HWW936" s="477"/>
      <c r="HWX936" s="477"/>
      <c r="HWY936" s="477"/>
      <c r="HWZ936" s="477"/>
      <c r="HXA936" s="477"/>
      <c r="HXB936" s="477"/>
      <c r="HXC936" s="477"/>
      <c r="HXD936" s="477"/>
      <c r="HXE936" s="477"/>
      <c r="HXF936" s="477"/>
      <c r="HXG936" s="477"/>
      <c r="HXH936" s="477"/>
      <c r="HXI936" s="477"/>
      <c r="HXJ936" s="477"/>
      <c r="HXK936" s="477"/>
      <c r="HXL936" s="477"/>
      <c r="HXM936" s="477"/>
      <c r="HXN936" s="477"/>
      <c r="HXO936" s="477"/>
      <c r="HXP936" s="477"/>
      <c r="HXQ936" s="477"/>
      <c r="HXR936" s="477"/>
      <c r="HXS936" s="477"/>
      <c r="HXT936" s="477"/>
      <c r="HXU936" s="477"/>
      <c r="HXV936" s="477"/>
      <c r="HXW936" s="477"/>
      <c r="HXX936" s="477"/>
      <c r="HXY936" s="477"/>
      <c r="HXZ936" s="477"/>
      <c r="HYA936" s="477"/>
      <c r="HYB936" s="477"/>
      <c r="HYC936" s="477"/>
      <c r="HYD936" s="477"/>
      <c r="HYE936" s="477"/>
      <c r="HYF936" s="477"/>
      <c r="HYG936" s="477"/>
      <c r="HYH936" s="477"/>
      <c r="HYI936" s="477"/>
      <c r="HYJ936" s="477"/>
      <c r="HYK936" s="477"/>
      <c r="HYL936" s="477"/>
      <c r="HYM936" s="477"/>
      <c r="HYN936" s="477"/>
      <c r="HYO936" s="477"/>
      <c r="HYP936" s="477"/>
      <c r="HYQ936" s="477"/>
      <c r="HYR936" s="477"/>
      <c r="HYS936" s="477"/>
      <c r="HYT936" s="477"/>
      <c r="HYU936" s="477"/>
      <c r="HYV936" s="477"/>
      <c r="HYW936" s="477"/>
      <c r="HYX936" s="477"/>
      <c r="HYY936" s="477"/>
      <c r="HYZ936" s="477"/>
      <c r="HZA936" s="477"/>
      <c r="HZB936" s="477"/>
      <c r="HZC936" s="477"/>
      <c r="HZD936" s="477"/>
      <c r="HZE936" s="477"/>
      <c r="HZF936" s="477"/>
      <c r="HZG936" s="477"/>
      <c r="HZH936" s="477"/>
      <c r="HZI936" s="477"/>
      <c r="HZJ936" s="477"/>
      <c r="HZK936" s="477"/>
      <c r="HZL936" s="477"/>
      <c r="HZM936" s="477"/>
      <c r="HZN936" s="477"/>
      <c r="HZO936" s="477"/>
      <c r="HZP936" s="477"/>
      <c r="HZQ936" s="477"/>
      <c r="HZR936" s="477"/>
      <c r="HZS936" s="477"/>
      <c r="HZT936" s="477"/>
      <c r="HZU936" s="477"/>
      <c r="HZV936" s="477"/>
      <c r="HZW936" s="477"/>
      <c r="HZX936" s="477"/>
      <c r="HZY936" s="477"/>
      <c r="HZZ936" s="477"/>
      <c r="IAA936" s="477"/>
      <c r="IAB936" s="477"/>
      <c r="IAC936" s="477"/>
      <c r="IAD936" s="477"/>
      <c r="IAE936" s="477"/>
      <c r="IAF936" s="477"/>
      <c r="IAG936" s="477"/>
      <c r="IAH936" s="477"/>
      <c r="IAI936" s="477"/>
      <c r="IAJ936" s="477"/>
      <c r="IAK936" s="477"/>
      <c r="IAL936" s="477"/>
      <c r="IAM936" s="477"/>
      <c r="IAN936" s="477"/>
      <c r="IAO936" s="477"/>
      <c r="IAP936" s="477"/>
      <c r="IAQ936" s="477"/>
      <c r="IAR936" s="477"/>
      <c r="IAS936" s="477"/>
      <c r="IAT936" s="477"/>
      <c r="IAU936" s="477"/>
      <c r="IAV936" s="477"/>
      <c r="IAW936" s="477"/>
      <c r="IAX936" s="477"/>
      <c r="IAY936" s="477"/>
      <c r="IAZ936" s="477"/>
      <c r="IBA936" s="477"/>
      <c r="IBB936" s="477"/>
      <c r="IBC936" s="477"/>
      <c r="IBD936" s="477"/>
      <c r="IBE936" s="477"/>
      <c r="IBF936" s="477"/>
      <c r="IBG936" s="477"/>
      <c r="IBH936" s="477"/>
      <c r="IBI936" s="477"/>
      <c r="IBJ936" s="477"/>
      <c r="IBK936" s="477"/>
      <c r="IBL936" s="477"/>
      <c r="IBM936" s="477"/>
      <c r="IBN936" s="477"/>
      <c r="IBO936" s="477"/>
      <c r="IBP936" s="477"/>
      <c r="IBQ936" s="477"/>
      <c r="IBR936" s="477"/>
      <c r="IBS936" s="477"/>
      <c r="IBT936" s="477"/>
      <c r="IBU936" s="477"/>
      <c r="IBV936" s="477"/>
      <c r="IBW936" s="477"/>
      <c r="IBX936" s="477"/>
      <c r="IBY936" s="477"/>
      <c r="IBZ936" s="477"/>
      <c r="ICA936" s="477"/>
      <c r="ICB936" s="477"/>
      <c r="ICC936" s="477"/>
      <c r="ICD936" s="477"/>
      <c r="ICE936" s="477"/>
      <c r="ICF936" s="477"/>
      <c r="ICG936" s="477"/>
      <c r="ICH936" s="477"/>
      <c r="ICI936" s="477"/>
      <c r="ICJ936" s="477"/>
      <c r="ICK936" s="477"/>
      <c r="ICL936" s="477"/>
      <c r="ICM936" s="477"/>
      <c r="ICN936" s="477"/>
      <c r="ICO936" s="477"/>
      <c r="ICP936" s="477"/>
      <c r="ICQ936" s="477"/>
      <c r="ICR936" s="477"/>
      <c r="ICS936" s="477"/>
      <c r="ICT936" s="477"/>
      <c r="ICU936" s="477"/>
      <c r="ICV936" s="477"/>
      <c r="ICW936" s="477"/>
      <c r="ICX936" s="477"/>
      <c r="ICY936" s="477"/>
      <c r="ICZ936" s="477"/>
      <c r="IDA936" s="477"/>
      <c r="IDB936" s="477"/>
      <c r="IDC936" s="477"/>
      <c r="IDD936" s="477"/>
      <c r="IDE936" s="477"/>
      <c r="IDF936" s="477"/>
      <c r="IDG936" s="477"/>
      <c r="IDH936" s="477"/>
      <c r="IDI936" s="477"/>
      <c r="IDJ936" s="477"/>
      <c r="IDK936" s="477"/>
      <c r="IDL936" s="477"/>
      <c r="IDM936" s="477"/>
      <c r="IDN936" s="477"/>
      <c r="IDO936" s="477"/>
      <c r="IDP936" s="477"/>
      <c r="IDQ936" s="477"/>
      <c r="IDR936" s="477"/>
      <c r="IDS936" s="477"/>
      <c r="IDT936" s="477"/>
      <c r="IDU936" s="477"/>
      <c r="IDV936" s="477"/>
      <c r="IDW936" s="477"/>
      <c r="IDX936" s="477"/>
      <c r="IDY936" s="477"/>
      <c r="IDZ936" s="477"/>
      <c r="IEA936" s="477"/>
      <c r="IEB936" s="477"/>
      <c r="IEC936" s="477"/>
      <c r="IED936" s="477"/>
      <c r="IEE936" s="477"/>
      <c r="IEF936" s="477"/>
      <c r="IEG936" s="477"/>
      <c r="IEH936" s="477"/>
      <c r="IEI936" s="477"/>
      <c r="IEJ936" s="477"/>
      <c r="IEK936" s="477"/>
      <c r="IEL936" s="477"/>
      <c r="IEM936" s="477"/>
      <c r="IEN936" s="477"/>
      <c r="IEO936" s="477"/>
      <c r="IEP936" s="477"/>
      <c r="IEQ936" s="477"/>
      <c r="IER936" s="477"/>
      <c r="IES936" s="477"/>
      <c r="IET936" s="477"/>
      <c r="IEU936" s="477"/>
      <c r="IEV936" s="477"/>
      <c r="IEW936" s="477"/>
      <c r="IEX936" s="477"/>
      <c r="IEY936" s="477"/>
      <c r="IEZ936" s="477"/>
      <c r="IFA936" s="477"/>
      <c r="IFB936" s="477"/>
      <c r="IFC936" s="477"/>
      <c r="IFD936" s="477"/>
      <c r="IFE936" s="477"/>
      <c r="IFF936" s="477"/>
      <c r="IFG936" s="477"/>
      <c r="IFH936" s="477"/>
      <c r="IFI936" s="477"/>
      <c r="IFJ936" s="477"/>
      <c r="IFK936" s="477"/>
      <c r="IFL936" s="477"/>
      <c r="IFM936" s="477"/>
      <c r="IFN936" s="477"/>
      <c r="IFO936" s="477"/>
      <c r="IFP936" s="477"/>
      <c r="IFQ936" s="477"/>
      <c r="IFR936" s="477"/>
      <c r="IFS936" s="477"/>
      <c r="IFT936" s="477"/>
      <c r="IFU936" s="477"/>
      <c r="IFV936" s="477"/>
      <c r="IFW936" s="477"/>
      <c r="IFX936" s="477"/>
      <c r="IFY936" s="477"/>
      <c r="IFZ936" s="477"/>
      <c r="IGA936" s="477"/>
      <c r="IGB936" s="477"/>
      <c r="IGC936" s="477"/>
      <c r="IGD936" s="477"/>
      <c r="IGE936" s="477"/>
      <c r="IGF936" s="477"/>
      <c r="IGG936" s="477"/>
      <c r="IGH936" s="477"/>
      <c r="IGI936" s="477"/>
      <c r="IGJ936" s="477"/>
      <c r="IGK936" s="477"/>
      <c r="IGL936" s="477"/>
      <c r="IGM936" s="477"/>
      <c r="IGN936" s="477"/>
      <c r="IGO936" s="477"/>
      <c r="IGP936" s="477"/>
      <c r="IGQ936" s="477"/>
      <c r="IGR936" s="477"/>
      <c r="IGS936" s="477"/>
      <c r="IGT936" s="477"/>
      <c r="IGU936" s="477"/>
      <c r="IGV936" s="477"/>
      <c r="IGW936" s="477"/>
      <c r="IGX936" s="477"/>
      <c r="IGY936" s="477"/>
      <c r="IGZ936" s="477"/>
      <c r="IHA936" s="477"/>
      <c r="IHB936" s="477"/>
      <c r="IHC936" s="477"/>
      <c r="IHD936" s="477"/>
      <c r="IHE936" s="477"/>
      <c r="IHF936" s="477"/>
      <c r="IHG936" s="477"/>
      <c r="IHH936" s="477"/>
      <c r="IHI936" s="477"/>
      <c r="IHJ936" s="477"/>
      <c r="IHK936" s="477"/>
      <c r="IHL936" s="477"/>
      <c r="IHM936" s="477"/>
      <c r="IHN936" s="477"/>
      <c r="IHO936" s="477"/>
      <c r="IHP936" s="477"/>
      <c r="IHQ936" s="477"/>
      <c r="IHR936" s="477"/>
      <c r="IHS936" s="477"/>
      <c r="IHT936" s="477"/>
      <c r="IHU936" s="477"/>
      <c r="IHV936" s="477"/>
      <c r="IHW936" s="477"/>
      <c r="IHX936" s="477"/>
      <c r="IHY936" s="477"/>
      <c r="IHZ936" s="477"/>
      <c r="IIA936" s="477"/>
      <c r="IIB936" s="477"/>
      <c r="IIC936" s="477"/>
      <c r="IID936" s="477"/>
      <c r="IIE936" s="477"/>
      <c r="IIF936" s="477"/>
      <c r="IIG936" s="477"/>
      <c r="IIH936" s="477"/>
      <c r="III936" s="477"/>
      <c r="IIJ936" s="477"/>
      <c r="IIK936" s="477"/>
      <c r="IIL936" s="477"/>
      <c r="IIM936" s="477"/>
      <c r="IIN936" s="477"/>
      <c r="IIO936" s="477"/>
      <c r="IIP936" s="477"/>
      <c r="IIQ936" s="477"/>
      <c r="IIR936" s="477"/>
      <c r="IIS936" s="477"/>
      <c r="IIT936" s="477"/>
      <c r="IIU936" s="477"/>
      <c r="IIV936" s="477"/>
      <c r="IIW936" s="477"/>
      <c r="IIX936" s="477"/>
      <c r="IIY936" s="477"/>
      <c r="IIZ936" s="477"/>
      <c r="IJA936" s="477"/>
      <c r="IJB936" s="477"/>
      <c r="IJC936" s="477"/>
      <c r="IJD936" s="477"/>
      <c r="IJE936" s="477"/>
      <c r="IJF936" s="477"/>
      <c r="IJG936" s="477"/>
      <c r="IJH936" s="477"/>
      <c r="IJI936" s="477"/>
      <c r="IJJ936" s="477"/>
      <c r="IJK936" s="477"/>
      <c r="IJL936" s="477"/>
      <c r="IJM936" s="477"/>
      <c r="IJN936" s="477"/>
      <c r="IJO936" s="477"/>
      <c r="IJP936" s="477"/>
      <c r="IJQ936" s="477"/>
      <c r="IJR936" s="477"/>
      <c r="IJS936" s="477"/>
      <c r="IJT936" s="477"/>
      <c r="IJU936" s="477"/>
      <c r="IJV936" s="477"/>
      <c r="IJW936" s="477"/>
      <c r="IJX936" s="477"/>
      <c r="IJY936" s="477"/>
      <c r="IJZ936" s="477"/>
      <c r="IKA936" s="477"/>
      <c r="IKB936" s="477"/>
      <c r="IKC936" s="477"/>
      <c r="IKD936" s="477"/>
      <c r="IKE936" s="477"/>
      <c r="IKF936" s="477"/>
      <c r="IKG936" s="477"/>
      <c r="IKH936" s="477"/>
      <c r="IKI936" s="477"/>
      <c r="IKJ936" s="477"/>
      <c r="IKK936" s="477"/>
      <c r="IKL936" s="477"/>
      <c r="IKM936" s="477"/>
      <c r="IKN936" s="477"/>
      <c r="IKO936" s="477"/>
      <c r="IKP936" s="477"/>
      <c r="IKQ936" s="477"/>
      <c r="IKR936" s="477"/>
      <c r="IKS936" s="477"/>
      <c r="IKT936" s="477"/>
      <c r="IKU936" s="477"/>
      <c r="IKV936" s="477"/>
      <c r="IKW936" s="477"/>
      <c r="IKX936" s="477"/>
      <c r="IKY936" s="477"/>
      <c r="IKZ936" s="477"/>
      <c r="ILA936" s="477"/>
      <c r="ILB936" s="477"/>
      <c r="ILC936" s="477"/>
      <c r="ILD936" s="477"/>
      <c r="ILE936" s="477"/>
      <c r="ILF936" s="477"/>
      <c r="ILG936" s="477"/>
      <c r="ILH936" s="477"/>
      <c r="ILI936" s="477"/>
      <c r="ILJ936" s="477"/>
      <c r="ILK936" s="477"/>
      <c r="ILL936" s="477"/>
      <c r="ILM936" s="477"/>
      <c r="ILN936" s="477"/>
      <c r="ILO936" s="477"/>
      <c r="ILP936" s="477"/>
      <c r="ILQ936" s="477"/>
      <c r="ILR936" s="477"/>
      <c r="ILS936" s="477"/>
      <c r="ILT936" s="477"/>
      <c r="ILU936" s="477"/>
      <c r="ILV936" s="477"/>
      <c r="ILW936" s="477"/>
      <c r="ILX936" s="477"/>
      <c r="ILY936" s="477"/>
      <c r="ILZ936" s="477"/>
      <c r="IMA936" s="477"/>
      <c r="IMB936" s="477"/>
      <c r="IMC936" s="477"/>
      <c r="IMD936" s="477"/>
      <c r="IME936" s="477"/>
      <c r="IMF936" s="477"/>
      <c r="IMG936" s="477"/>
      <c r="IMH936" s="477"/>
      <c r="IMI936" s="477"/>
      <c r="IMJ936" s="477"/>
      <c r="IMK936" s="477"/>
      <c r="IML936" s="477"/>
      <c r="IMM936" s="477"/>
      <c r="IMN936" s="477"/>
      <c r="IMO936" s="477"/>
      <c r="IMP936" s="477"/>
      <c r="IMQ936" s="477"/>
      <c r="IMR936" s="477"/>
      <c r="IMS936" s="477"/>
      <c r="IMT936" s="477"/>
      <c r="IMU936" s="477"/>
      <c r="IMV936" s="477"/>
      <c r="IMW936" s="477"/>
      <c r="IMX936" s="477"/>
      <c r="IMY936" s="477"/>
      <c r="IMZ936" s="477"/>
      <c r="INA936" s="477"/>
      <c r="INB936" s="477"/>
      <c r="INC936" s="477"/>
      <c r="IND936" s="477"/>
      <c r="INE936" s="477"/>
      <c r="INF936" s="477"/>
      <c r="ING936" s="477"/>
      <c r="INH936" s="477"/>
      <c r="INI936" s="477"/>
      <c r="INJ936" s="477"/>
      <c r="INK936" s="477"/>
      <c r="INL936" s="477"/>
      <c r="INM936" s="477"/>
      <c r="INN936" s="477"/>
      <c r="INO936" s="477"/>
      <c r="INP936" s="477"/>
      <c r="INQ936" s="477"/>
      <c r="INR936" s="477"/>
      <c r="INS936" s="477"/>
      <c r="INT936" s="477"/>
      <c r="INU936" s="477"/>
      <c r="INV936" s="477"/>
      <c r="INW936" s="477"/>
      <c r="INX936" s="477"/>
      <c r="INY936" s="477"/>
      <c r="INZ936" s="477"/>
      <c r="IOA936" s="477"/>
      <c r="IOB936" s="477"/>
      <c r="IOC936" s="477"/>
      <c r="IOD936" s="477"/>
      <c r="IOE936" s="477"/>
      <c r="IOF936" s="477"/>
      <c r="IOG936" s="477"/>
      <c r="IOH936" s="477"/>
      <c r="IOI936" s="477"/>
      <c r="IOJ936" s="477"/>
      <c r="IOK936" s="477"/>
      <c r="IOL936" s="477"/>
      <c r="IOM936" s="477"/>
      <c r="ION936" s="477"/>
      <c r="IOO936" s="477"/>
      <c r="IOP936" s="477"/>
      <c r="IOQ936" s="477"/>
      <c r="IOR936" s="477"/>
      <c r="IOS936" s="477"/>
      <c r="IOT936" s="477"/>
      <c r="IOU936" s="477"/>
      <c r="IOV936" s="477"/>
      <c r="IOW936" s="477"/>
      <c r="IOX936" s="477"/>
      <c r="IOY936" s="477"/>
      <c r="IOZ936" s="477"/>
      <c r="IPA936" s="477"/>
      <c r="IPB936" s="477"/>
      <c r="IPC936" s="477"/>
      <c r="IPD936" s="477"/>
      <c r="IPE936" s="477"/>
      <c r="IPF936" s="477"/>
      <c r="IPG936" s="477"/>
      <c r="IPH936" s="477"/>
      <c r="IPI936" s="477"/>
      <c r="IPJ936" s="477"/>
      <c r="IPK936" s="477"/>
      <c r="IPL936" s="477"/>
      <c r="IPM936" s="477"/>
      <c r="IPN936" s="477"/>
      <c r="IPO936" s="477"/>
      <c r="IPP936" s="477"/>
      <c r="IPQ936" s="477"/>
      <c r="IPR936" s="477"/>
      <c r="IPS936" s="477"/>
      <c r="IPT936" s="477"/>
      <c r="IPU936" s="477"/>
      <c r="IPV936" s="477"/>
      <c r="IPW936" s="477"/>
      <c r="IPX936" s="477"/>
      <c r="IPY936" s="477"/>
      <c r="IPZ936" s="477"/>
      <c r="IQA936" s="477"/>
      <c r="IQB936" s="477"/>
      <c r="IQC936" s="477"/>
      <c r="IQD936" s="477"/>
      <c r="IQE936" s="477"/>
      <c r="IQF936" s="477"/>
      <c r="IQG936" s="477"/>
      <c r="IQH936" s="477"/>
      <c r="IQI936" s="477"/>
      <c r="IQJ936" s="477"/>
      <c r="IQK936" s="477"/>
      <c r="IQL936" s="477"/>
      <c r="IQM936" s="477"/>
      <c r="IQN936" s="477"/>
      <c r="IQO936" s="477"/>
      <c r="IQP936" s="477"/>
      <c r="IQQ936" s="477"/>
      <c r="IQR936" s="477"/>
      <c r="IQS936" s="477"/>
      <c r="IQT936" s="477"/>
      <c r="IQU936" s="477"/>
      <c r="IQV936" s="477"/>
      <c r="IQW936" s="477"/>
      <c r="IQX936" s="477"/>
      <c r="IQY936" s="477"/>
      <c r="IQZ936" s="477"/>
      <c r="IRA936" s="477"/>
      <c r="IRB936" s="477"/>
      <c r="IRC936" s="477"/>
      <c r="IRD936" s="477"/>
      <c r="IRE936" s="477"/>
      <c r="IRF936" s="477"/>
      <c r="IRG936" s="477"/>
      <c r="IRH936" s="477"/>
      <c r="IRI936" s="477"/>
      <c r="IRJ936" s="477"/>
      <c r="IRK936" s="477"/>
      <c r="IRL936" s="477"/>
      <c r="IRM936" s="477"/>
      <c r="IRN936" s="477"/>
      <c r="IRO936" s="477"/>
      <c r="IRP936" s="477"/>
      <c r="IRQ936" s="477"/>
      <c r="IRR936" s="477"/>
      <c r="IRS936" s="477"/>
      <c r="IRT936" s="477"/>
      <c r="IRU936" s="477"/>
      <c r="IRV936" s="477"/>
      <c r="IRW936" s="477"/>
      <c r="IRX936" s="477"/>
      <c r="IRY936" s="477"/>
      <c r="IRZ936" s="477"/>
      <c r="ISA936" s="477"/>
      <c r="ISB936" s="477"/>
      <c r="ISC936" s="477"/>
      <c r="ISD936" s="477"/>
      <c r="ISE936" s="477"/>
      <c r="ISF936" s="477"/>
      <c r="ISG936" s="477"/>
      <c r="ISH936" s="477"/>
      <c r="ISI936" s="477"/>
      <c r="ISJ936" s="477"/>
      <c r="ISK936" s="477"/>
      <c r="ISL936" s="477"/>
      <c r="ISM936" s="477"/>
      <c r="ISN936" s="477"/>
      <c r="ISO936" s="477"/>
      <c r="ISP936" s="477"/>
      <c r="ISQ936" s="477"/>
      <c r="ISR936" s="477"/>
      <c r="ISS936" s="477"/>
      <c r="IST936" s="477"/>
      <c r="ISU936" s="477"/>
      <c r="ISV936" s="477"/>
      <c r="ISW936" s="477"/>
      <c r="ISX936" s="477"/>
      <c r="ISY936" s="477"/>
      <c r="ISZ936" s="477"/>
      <c r="ITA936" s="477"/>
      <c r="ITB936" s="477"/>
      <c r="ITC936" s="477"/>
      <c r="ITD936" s="477"/>
      <c r="ITE936" s="477"/>
      <c r="ITF936" s="477"/>
      <c r="ITG936" s="477"/>
      <c r="ITH936" s="477"/>
      <c r="ITI936" s="477"/>
      <c r="ITJ936" s="477"/>
      <c r="ITK936" s="477"/>
      <c r="ITL936" s="477"/>
      <c r="ITM936" s="477"/>
      <c r="ITN936" s="477"/>
      <c r="ITO936" s="477"/>
      <c r="ITP936" s="477"/>
      <c r="ITQ936" s="477"/>
      <c r="ITR936" s="477"/>
      <c r="ITS936" s="477"/>
      <c r="ITT936" s="477"/>
      <c r="ITU936" s="477"/>
      <c r="ITV936" s="477"/>
      <c r="ITW936" s="477"/>
      <c r="ITX936" s="477"/>
      <c r="ITY936" s="477"/>
      <c r="ITZ936" s="477"/>
      <c r="IUA936" s="477"/>
      <c r="IUB936" s="477"/>
      <c r="IUC936" s="477"/>
      <c r="IUD936" s="477"/>
      <c r="IUE936" s="477"/>
      <c r="IUF936" s="477"/>
      <c r="IUG936" s="477"/>
      <c r="IUH936" s="477"/>
      <c r="IUI936" s="477"/>
      <c r="IUJ936" s="477"/>
      <c r="IUK936" s="477"/>
      <c r="IUL936" s="477"/>
      <c r="IUM936" s="477"/>
      <c r="IUN936" s="477"/>
      <c r="IUO936" s="477"/>
      <c r="IUP936" s="477"/>
      <c r="IUQ936" s="477"/>
      <c r="IUR936" s="477"/>
      <c r="IUS936" s="477"/>
      <c r="IUT936" s="477"/>
      <c r="IUU936" s="477"/>
      <c r="IUV936" s="477"/>
      <c r="IUW936" s="477"/>
      <c r="IUX936" s="477"/>
      <c r="IUY936" s="477"/>
      <c r="IUZ936" s="477"/>
      <c r="IVA936" s="477"/>
      <c r="IVB936" s="477"/>
      <c r="IVC936" s="477"/>
      <c r="IVD936" s="477"/>
      <c r="IVE936" s="477"/>
      <c r="IVF936" s="477"/>
      <c r="IVG936" s="477"/>
      <c r="IVH936" s="477"/>
      <c r="IVI936" s="477"/>
      <c r="IVJ936" s="477"/>
      <c r="IVK936" s="477"/>
      <c r="IVL936" s="477"/>
      <c r="IVM936" s="477"/>
      <c r="IVN936" s="477"/>
      <c r="IVO936" s="477"/>
      <c r="IVP936" s="477"/>
      <c r="IVQ936" s="477"/>
      <c r="IVR936" s="477"/>
      <c r="IVS936" s="477"/>
      <c r="IVT936" s="477"/>
      <c r="IVU936" s="477"/>
      <c r="IVV936" s="477"/>
      <c r="IVW936" s="477"/>
      <c r="IVX936" s="477"/>
      <c r="IVY936" s="477"/>
      <c r="IVZ936" s="477"/>
      <c r="IWA936" s="477"/>
      <c r="IWB936" s="477"/>
      <c r="IWC936" s="477"/>
      <c r="IWD936" s="477"/>
      <c r="IWE936" s="477"/>
      <c r="IWF936" s="477"/>
      <c r="IWG936" s="477"/>
      <c r="IWH936" s="477"/>
      <c r="IWI936" s="477"/>
      <c r="IWJ936" s="477"/>
      <c r="IWK936" s="477"/>
      <c r="IWL936" s="477"/>
      <c r="IWM936" s="477"/>
      <c r="IWN936" s="477"/>
      <c r="IWO936" s="477"/>
      <c r="IWP936" s="477"/>
      <c r="IWQ936" s="477"/>
      <c r="IWR936" s="477"/>
      <c r="IWS936" s="477"/>
      <c r="IWT936" s="477"/>
      <c r="IWU936" s="477"/>
      <c r="IWV936" s="477"/>
      <c r="IWW936" s="477"/>
      <c r="IWX936" s="477"/>
      <c r="IWY936" s="477"/>
      <c r="IWZ936" s="477"/>
      <c r="IXA936" s="477"/>
      <c r="IXB936" s="477"/>
      <c r="IXC936" s="477"/>
      <c r="IXD936" s="477"/>
      <c r="IXE936" s="477"/>
      <c r="IXF936" s="477"/>
      <c r="IXG936" s="477"/>
      <c r="IXH936" s="477"/>
      <c r="IXI936" s="477"/>
      <c r="IXJ936" s="477"/>
      <c r="IXK936" s="477"/>
      <c r="IXL936" s="477"/>
      <c r="IXM936" s="477"/>
      <c r="IXN936" s="477"/>
      <c r="IXO936" s="477"/>
      <c r="IXP936" s="477"/>
      <c r="IXQ936" s="477"/>
      <c r="IXR936" s="477"/>
      <c r="IXS936" s="477"/>
      <c r="IXT936" s="477"/>
      <c r="IXU936" s="477"/>
      <c r="IXV936" s="477"/>
      <c r="IXW936" s="477"/>
      <c r="IXX936" s="477"/>
      <c r="IXY936" s="477"/>
      <c r="IXZ936" s="477"/>
      <c r="IYA936" s="477"/>
      <c r="IYB936" s="477"/>
      <c r="IYC936" s="477"/>
      <c r="IYD936" s="477"/>
      <c r="IYE936" s="477"/>
      <c r="IYF936" s="477"/>
      <c r="IYG936" s="477"/>
      <c r="IYH936" s="477"/>
      <c r="IYI936" s="477"/>
      <c r="IYJ936" s="477"/>
      <c r="IYK936" s="477"/>
      <c r="IYL936" s="477"/>
      <c r="IYM936" s="477"/>
      <c r="IYN936" s="477"/>
      <c r="IYO936" s="477"/>
      <c r="IYP936" s="477"/>
      <c r="IYQ936" s="477"/>
      <c r="IYR936" s="477"/>
      <c r="IYS936" s="477"/>
      <c r="IYT936" s="477"/>
      <c r="IYU936" s="477"/>
      <c r="IYV936" s="477"/>
      <c r="IYW936" s="477"/>
      <c r="IYX936" s="477"/>
      <c r="IYY936" s="477"/>
      <c r="IYZ936" s="477"/>
      <c r="IZA936" s="477"/>
      <c r="IZB936" s="477"/>
      <c r="IZC936" s="477"/>
      <c r="IZD936" s="477"/>
      <c r="IZE936" s="477"/>
      <c r="IZF936" s="477"/>
      <c r="IZG936" s="477"/>
      <c r="IZH936" s="477"/>
      <c r="IZI936" s="477"/>
      <c r="IZJ936" s="477"/>
      <c r="IZK936" s="477"/>
      <c r="IZL936" s="477"/>
      <c r="IZM936" s="477"/>
      <c r="IZN936" s="477"/>
      <c r="IZO936" s="477"/>
      <c r="IZP936" s="477"/>
      <c r="IZQ936" s="477"/>
      <c r="IZR936" s="477"/>
      <c r="IZS936" s="477"/>
      <c r="IZT936" s="477"/>
      <c r="IZU936" s="477"/>
      <c r="IZV936" s="477"/>
      <c r="IZW936" s="477"/>
      <c r="IZX936" s="477"/>
      <c r="IZY936" s="477"/>
      <c r="IZZ936" s="477"/>
      <c r="JAA936" s="477"/>
      <c r="JAB936" s="477"/>
      <c r="JAC936" s="477"/>
      <c r="JAD936" s="477"/>
      <c r="JAE936" s="477"/>
      <c r="JAF936" s="477"/>
      <c r="JAG936" s="477"/>
      <c r="JAH936" s="477"/>
      <c r="JAI936" s="477"/>
      <c r="JAJ936" s="477"/>
      <c r="JAK936" s="477"/>
      <c r="JAL936" s="477"/>
      <c r="JAM936" s="477"/>
      <c r="JAN936" s="477"/>
      <c r="JAO936" s="477"/>
      <c r="JAP936" s="477"/>
      <c r="JAQ936" s="477"/>
      <c r="JAR936" s="477"/>
      <c r="JAS936" s="477"/>
      <c r="JAT936" s="477"/>
      <c r="JAU936" s="477"/>
      <c r="JAV936" s="477"/>
      <c r="JAW936" s="477"/>
      <c r="JAX936" s="477"/>
      <c r="JAY936" s="477"/>
      <c r="JAZ936" s="477"/>
      <c r="JBA936" s="477"/>
      <c r="JBB936" s="477"/>
      <c r="JBC936" s="477"/>
      <c r="JBD936" s="477"/>
      <c r="JBE936" s="477"/>
      <c r="JBF936" s="477"/>
      <c r="JBG936" s="477"/>
      <c r="JBH936" s="477"/>
      <c r="JBI936" s="477"/>
      <c r="JBJ936" s="477"/>
      <c r="JBK936" s="477"/>
      <c r="JBL936" s="477"/>
      <c r="JBM936" s="477"/>
      <c r="JBN936" s="477"/>
      <c r="JBO936" s="477"/>
      <c r="JBP936" s="477"/>
      <c r="JBQ936" s="477"/>
      <c r="JBR936" s="477"/>
      <c r="JBS936" s="477"/>
      <c r="JBT936" s="477"/>
      <c r="JBU936" s="477"/>
      <c r="JBV936" s="477"/>
      <c r="JBW936" s="477"/>
      <c r="JBX936" s="477"/>
      <c r="JBY936" s="477"/>
      <c r="JBZ936" s="477"/>
      <c r="JCA936" s="477"/>
      <c r="JCB936" s="477"/>
      <c r="JCC936" s="477"/>
      <c r="JCD936" s="477"/>
      <c r="JCE936" s="477"/>
      <c r="JCF936" s="477"/>
      <c r="JCG936" s="477"/>
      <c r="JCH936" s="477"/>
      <c r="JCI936" s="477"/>
      <c r="JCJ936" s="477"/>
      <c r="JCK936" s="477"/>
      <c r="JCL936" s="477"/>
      <c r="JCM936" s="477"/>
      <c r="JCN936" s="477"/>
      <c r="JCO936" s="477"/>
      <c r="JCP936" s="477"/>
      <c r="JCQ936" s="477"/>
      <c r="JCR936" s="477"/>
      <c r="JCS936" s="477"/>
      <c r="JCT936" s="477"/>
      <c r="JCU936" s="477"/>
      <c r="JCV936" s="477"/>
      <c r="JCW936" s="477"/>
      <c r="JCX936" s="477"/>
      <c r="JCY936" s="477"/>
      <c r="JCZ936" s="477"/>
      <c r="JDA936" s="477"/>
      <c r="JDB936" s="477"/>
      <c r="JDC936" s="477"/>
      <c r="JDD936" s="477"/>
      <c r="JDE936" s="477"/>
      <c r="JDF936" s="477"/>
      <c r="JDG936" s="477"/>
      <c r="JDH936" s="477"/>
      <c r="JDI936" s="477"/>
      <c r="JDJ936" s="477"/>
      <c r="JDK936" s="477"/>
      <c r="JDL936" s="477"/>
      <c r="JDM936" s="477"/>
      <c r="JDN936" s="477"/>
      <c r="JDO936" s="477"/>
      <c r="JDP936" s="477"/>
      <c r="JDQ936" s="477"/>
      <c r="JDR936" s="477"/>
      <c r="JDS936" s="477"/>
      <c r="JDT936" s="477"/>
      <c r="JDU936" s="477"/>
      <c r="JDV936" s="477"/>
      <c r="JDW936" s="477"/>
      <c r="JDX936" s="477"/>
      <c r="JDY936" s="477"/>
      <c r="JDZ936" s="477"/>
      <c r="JEA936" s="477"/>
      <c r="JEB936" s="477"/>
      <c r="JEC936" s="477"/>
      <c r="JED936" s="477"/>
      <c r="JEE936" s="477"/>
      <c r="JEF936" s="477"/>
      <c r="JEG936" s="477"/>
      <c r="JEH936" s="477"/>
      <c r="JEI936" s="477"/>
      <c r="JEJ936" s="477"/>
      <c r="JEK936" s="477"/>
      <c r="JEL936" s="477"/>
      <c r="JEM936" s="477"/>
      <c r="JEN936" s="477"/>
      <c r="JEO936" s="477"/>
      <c r="JEP936" s="477"/>
      <c r="JEQ936" s="477"/>
      <c r="JER936" s="477"/>
      <c r="JES936" s="477"/>
      <c r="JET936" s="477"/>
      <c r="JEU936" s="477"/>
      <c r="JEV936" s="477"/>
      <c r="JEW936" s="477"/>
      <c r="JEX936" s="477"/>
      <c r="JEY936" s="477"/>
      <c r="JEZ936" s="477"/>
      <c r="JFA936" s="477"/>
      <c r="JFB936" s="477"/>
      <c r="JFC936" s="477"/>
      <c r="JFD936" s="477"/>
      <c r="JFE936" s="477"/>
      <c r="JFF936" s="477"/>
      <c r="JFG936" s="477"/>
      <c r="JFH936" s="477"/>
      <c r="JFI936" s="477"/>
      <c r="JFJ936" s="477"/>
      <c r="JFK936" s="477"/>
      <c r="JFL936" s="477"/>
      <c r="JFM936" s="477"/>
      <c r="JFN936" s="477"/>
      <c r="JFO936" s="477"/>
      <c r="JFP936" s="477"/>
      <c r="JFQ936" s="477"/>
      <c r="JFR936" s="477"/>
      <c r="JFS936" s="477"/>
      <c r="JFT936" s="477"/>
      <c r="JFU936" s="477"/>
      <c r="JFV936" s="477"/>
      <c r="JFW936" s="477"/>
      <c r="JFX936" s="477"/>
      <c r="JFY936" s="477"/>
      <c r="JFZ936" s="477"/>
      <c r="JGA936" s="477"/>
      <c r="JGB936" s="477"/>
      <c r="JGC936" s="477"/>
      <c r="JGD936" s="477"/>
      <c r="JGE936" s="477"/>
      <c r="JGF936" s="477"/>
      <c r="JGG936" s="477"/>
      <c r="JGH936" s="477"/>
      <c r="JGI936" s="477"/>
      <c r="JGJ936" s="477"/>
      <c r="JGK936" s="477"/>
      <c r="JGL936" s="477"/>
      <c r="JGM936" s="477"/>
      <c r="JGN936" s="477"/>
      <c r="JGO936" s="477"/>
      <c r="JGP936" s="477"/>
      <c r="JGQ936" s="477"/>
      <c r="JGR936" s="477"/>
      <c r="JGS936" s="477"/>
      <c r="JGT936" s="477"/>
      <c r="JGU936" s="477"/>
      <c r="JGV936" s="477"/>
      <c r="JGW936" s="477"/>
      <c r="JGX936" s="477"/>
      <c r="JGY936" s="477"/>
      <c r="JGZ936" s="477"/>
      <c r="JHA936" s="477"/>
      <c r="JHB936" s="477"/>
      <c r="JHC936" s="477"/>
      <c r="JHD936" s="477"/>
      <c r="JHE936" s="477"/>
      <c r="JHF936" s="477"/>
      <c r="JHG936" s="477"/>
      <c r="JHH936" s="477"/>
      <c r="JHI936" s="477"/>
      <c r="JHJ936" s="477"/>
      <c r="JHK936" s="477"/>
      <c r="JHL936" s="477"/>
      <c r="JHM936" s="477"/>
      <c r="JHN936" s="477"/>
      <c r="JHO936" s="477"/>
      <c r="JHP936" s="477"/>
      <c r="JHQ936" s="477"/>
      <c r="JHR936" s="477"/>
      <c r="JHS936" s="477"/>
      <c r="JHT936" s="477"/>
      <c r="JHU936" s="477"/>
      <c r="JHV936" s="477"/>
      <c r="JHW936" s="477"/>
      <c r="JHX936" s="477"/>
      <c r="JHY936" s="477"/>
      <c r="JHZ936" s="477"/>
      <c r="JIA936" s="477"/>
      <c r="JIB936" s="477"/>
      <c r="JIC936" s="477"/>
      <c r="JID936" s="477"/>
      <c r="JIE936" s="477"/>
      <c r="JIF936" s="477"/>
      <c r="JIG936" s="477"/>
      <c r="JIH936" s="477"/>
      <c r="JII936" s="477"/>
      <c r="JIJ936" s="477"/>
      <c r="JIK936" s="477"/>
      <c r="JIL936" s="477"/>
      <c r="JIM936" s="477"/>
      <c r="JIN936" s="477"/>
      <c r="JIO936" s="477"/>
      <c r="JIP936" s="477"/>
      <c r="JIQ936" s="477"/>
      <c r="JIR936" s="477"/>
      <c r="JIS936" s="477"/>
      <c r="JIT936" s="477"/>
      <c r="JIU936" s="477"/>
      <c r="JIV936" s="477"/>
      <c r="JIW936" s="477"/>
      <c r="JIX936" s="477"/>
      <c r="JIY936" s="477"/>
      <c r="JIZ936" s="477"/>
      <c r="JJA936" s="477"/>
      <c r="JJB936" s="477"/>
      <c r="JJC936" s="477"/>
      <c r="JJD936" s="477"/>
      <c r="JJE936" s="477"/>
      <c r="JJF936" s="477"/>
      <c r="JJG936" s="477"/>
      <c r="JJH936" s="477"/>
      <c r="JJI936" s="477"/>
      <c r="JJJ936" s="477"/>
      <c r="JJK936" s="477"/>
      <c r="JJL936" s="477"/>
      <c r="JJM936" s="477"/>
      <c r="JJN936" s="477"/>
      <c r="JJO936" s="477"/>
      <c r="JJP936" s="477"/>
      <c r="JJQ936" s="477"/>
      <c r="JJR936" s="477"/>
      <c r="JJS936" s="477"/>
      <c r="JJT936" s="477"/>
      <c r="JJU936" s="477"/>
      <c r="JJV936" s="477"/>
      <c r="JJW936" s="477"/>
      <c r="JJX936" s="477"/>
      <c r="JJY936" s="477"/>
      <c r="JJZ936" s="477"/>
      <c r="JKA936" s="477"/>
      <c r="JKB936" s="477"/>
      <c r="JKC936" s="477"/>
      <c r="JKD936" s="477"/>
      <c r="JKE936" s="477"/>
      <c r="JKF936" s="477"/>
      <c r="JKG936" s="477"/>
      <c r="JKH936" s="477"/>
      <c r="JKI936" s="477"/>
      <c r="JKJ936" s="477"/>
      <c r="JKK936" s="477"/>
      <c r="JKL936" s="477"/>
      <c r="JKM936" s="477"/>
      <c r="JKN936" s="477"/>
      <c r="JKO936" s="477"/>
      <c r="JKP936" s="477"/>
      <c r="JKQ936" s="477"/>
      <c r="JKR936" s="477"/>
      <c r="JKS936" s="477"/>
      <c r="JKT936" s="477"/>
      <c r="JKU936" s="477"/>
      <c r="JKV936" s="477"/>
      <c r="JKW936" s="477"/>
      <c r="JKX936" s="477"/>
      <c r="JKY936" s="477"/>
      <c r="JKZ936" s="477"/>
      <c r="JLA936" s="477"/>
      <c r="JLB936" s="477"/>
      <c r="JLC936" s="477"/>
      <c r="JLD936" s="477"/>
      <c r="JLE936" s="477"/>
      <c r="JLF936" s="477"/>
      <c r="JLG936" s="477"/>
      <c r="JLH936" s="477"/>
      <c r="JLI936" s="477"/>
      <c r="JLJ936" s="477"/>
      <c r="JLK936" s="477"/>
      <c r="JLL936" s="477"/>
      <c r="JLM936" s="477"/>
      <c r="JLN936" s="477"/>
      <c r="JLO936" s="477"/>
      <c r="JLP936" s="477"/>
      <c r="JLQ936" s="477"/>
      <c r="JLR936" s="477"/>
      <c r="JLS936" s="477"/>
      <c r="JLT936" s="477"/>
      <c r="JLU936" s="477"/>
      <c r="JLV936" s="477"/>
      <c r="JLW936" s="477"/>
      <c r="JLX936" s="477"/>
      <c r="JLY936" s="477"/>
      <c r="JLZ936" s="477"/>
      <c r="JMA936" s="477"/>
      <c r="JMB936" s="477"/>
      <c r="JMC936" s="477"/>
      <c r="JMD936" s="477"/>
      <c r="JME936" s="477"/>
      <c r="JMF936" s="477"/>
      <c r="JMG936" s="477"/>
      <c r="JMH936" s="477"/>
      <c r="JMI936" s="477"/>
      <c r="JMJ936" s="477"/>
      <c r="JMK936" s="477"/>
      <c r="JML936" s="477"/>
      <c r="JMM936" s="477"/>
      <c r="JMN936" s="477"/>
      <c r="JMO936" s="477"/>
      <c r="JMP936" s="477"/>
      <c r="JMQ936" s="477"/>
      <c r="JMR936" s="477"/>
      <c r="JMS936" s="477"/>
      <c r="JMT936" s="477"/>
      <c r="JMU936" s="477"/>
      <c r="JMV936" s="477"/>
      <c r="JMW936" s="477"/>
      <c r="JMX936" s="477"/>
      <c r="JMY936" s="477"/>
      <c r="JMZ936" s="477"/>
      <c r="JNA936" s="477"/>
      <c r="JNB936" s="477"/>
      <c r="JNC936" s="477"/>
      <c r="JND936" s="477"/>
      <c r="JNE936" s="477"/>
      <c r="JNF936" s="477"/>
      <c r="JNG936" s="477"/>
      <c r="JNH936" s="477"/>
      <c r="JNI936" s="477"/>
      <c r="JNJ936" s="477"/>
      <c r="JNK936" s="477"/>
      <c r="JNL936" s="477"/>
      <c r="JNM936" s="477"/>
      <c r="JNN936" s="477"/>
      <c r="JNO936" s="477"/>
      <c r="JNP936" s="477"/>
      <c r="JNQ936" s="477"/>
      <c r="JNR936" s="477"/>
      <c r="JNS936" s="477"/>
      <c r="JNT936" s="477"/>
      <c r="JNU936" s="477"/>
      <c r="JNV936" s="477"/>
      <c r="JNW936" s="477"/>
      <c r="JNX936" s="477"/>
      <c r="JNY936" s="477"/>
      <c r="JNZ936" s="477"/>
      <c r="JOA936" s="477"/>
      <c r="JOB936" s="477"/>
      <c r="JOC936" s="477"/>
      <c r="JOD936" s="477"/>
      <c r="JOE936" s="477"/>
      <c r="JOF936" s="477"/>
      <c r="JOG936" s="477"/>
      <c r="JOH936" s="477"/>
      <c r="JOI936" s="477"/>
      <c r="JOJ936" s="477"/>
      <c r="JOK936" s="477"/>
      <c r="JOL936" s="477"/>
      <c r="JOM936" s="477"/>
      <c r="JON936" s="477"/>
      <c r="JOO936" s="477"/>
      <c r="JOP936" s="477"/>
      <c r="JOQ936" s="477"/>
      <c r="JOR936" s="477"/>
      <c r="JOS936" s="477"/>
      <c r="JOT936" s="477"/>
      <c r="JOU936" s="477"/>
      <c r="JOV936" s="477"/>
      <c r="JOW936" s="477"/>
      <c r="JOX936" s="477"/>
      <c r="JOY936" s="477"/>
      <c r="JOZ936" s="477"/>
      <c r="JPA936" s="477"/>
      <c r="JPB936" s="477"/>
      <c r="JPC936" s="477"/>
      <c r="JPD936" s="477"/>
      <c r="JPE936" s="477"/>
      <c r="JPF936" s="477"/>
      <c r="JPG936" s="477"/>
      <c r="JPH936" s="477"/>
      <c r="JPI936" s="477"/>
      <c r="JPJ936" s="477"/>
      <c r="JPK936" s="477"/>
      <c r="JPL936" s="477"/>
      <c r="JPM936" s="477"/>
      <c r="JPN936" s="477"/>
      <c r="JPO936" s="477"/>
      <c r="JPP936" s="477"/>
      <c r="JPQ936" s="477"/>
      <c r="JPR936" s="477"/>
      <c r="JPS936" s="477"/>
      <c r="JPT936" s="477"/>
      <c r="JPU936" s="477"/>
      <c r="JPV936" s="477"/>
      <c r="JPW936" s="477"/>
      <c r="JPX936" s="477"/>
      <c r="JPY936" s="477"/>
      <c r="JPZ936" s="477"/>
      <c r="JQA936" s="477"/>
      <c r="JQB936" s="477"/>
      <c r="JQC936" s="477"/>
      <c r="JQD936" s="477"/>
      <c r="JQE936" s="477"/>
      <c r="JQF936" s="477"/>
      <c r="JQG936" s="477"/>
      <c r="JQH936" s="477"/>
      <c r="JQI936" s="477"/>
      <c r="JQJ936" s="477"/>
      <c r="JQK936" s="477"/>
      <c r="JQL936" s="477"/>
      <c r="JQM936" s="477"/>
      <c r="JQN936" s="477"/>
      <c r="JQO936" s="477"/>
      <c r="JQP936" s="477"/>
      <c r="JQQ936" s="477"/>
      <c r="JQR936" s="477"/>
      <c r="JQS936" s="477"/>
      <c r="JQT936" s="477"/>
      <c r="JQU936" s="477"/>
      <c r="JQV936" s="477"/>
      <c r="JQW936" s="477"/>
      <c r="JQX936" s="477"/>
      <c r="JQY936" s="477"/>
      <c r="JQZ936" s="477"/>
      <c r="JRA936" s="477"/>
      <c r="JRB936" s="477"/>
      <c r="JRC936" s="477"/>
      <c r="JRD936" s="477"/>
      <c r="JRE936" s="477"/>
      <c r="JRF936" s="477"/>
      <c r="JRG936" s="477"/>
      <c r="JRH936" s="477"/>
      <c r="JRI936" s="477"/>
      <c r="JRJ936" s="477"/>
      <c r="JRK936" s="477"/>
      <c r="JRL936" s="477"/>
      <c r="JRM936" s="477"/>
      <c r="JRN936" s="477"/>
      <c r="JRO936" s="477"/>
      <c r="JRP936" s="477"/>
      <c r="JRQ936" s="477"/>
      <c r="JRR936" s="477"/>
      <c r="JRS936" s="477"/>
      <c r="JRT936" s="477"/>
      <c r="JRU936" s="477"/>
      <c r="JRV936" s="477"/>
      <c r="JRW936" s="477"/>
      <c r="JRX936" s="477"/>
      <c r="JRY936" s="477"/>
      <c r="JRZ936" s="477"/>
      <c r="JSA936" s="477"/>
      <c r="JSB936" s="477"/>
      <c r="JSC936" s="477"/>
      <c r="JSD936" s="477"/>
      <c r="JSE936" s="477"/>
      <c r="JSF936" s="477"/>
      <c r="JSG936" s="477"/>
      <c r="JSH936" s="477"/>
      <c r="JSI936" s="477"/>
      <c r="JSJ936" s="477"/>
      <c r="JSK936" s="477"/>
      <c r="JSL936" s="477"/>
      <c r="JSM936" s="477"/>
      <c r="JSN936" s="477"/>
      <c r="JSO936" s="477"/>
      <c r="JSP936" s="477"/>
      <c r="JSQ936" s="477"/>
      <c r="JSR936" s="477"/>
      <c r="JSS936" s="477"/>
      <c r="JST936" s="477"/>
      <c r="JSU936" s="477"/>
      <c r="JSV936" s="477"/>
      <c r="JSW936" s="477"/>
      <c r="JSX936" s="477"/>
      <c r="JSY936" s="477"/>
      <c r="JSZ936" s="477"/>
      <c r="JTA936" s="477"/>
      <c r="JTB936" s="477"/>
      <c r="JTC936" s="477"/>
      <c r="JTD936" s="477"/>
      <c r="JTE936" s="477"/>
      <c r="JTF936" s="477"/>
      <c r="JTG936" s="477"/>
      <c r="JTH936" s="477"/>
      <c r="JTI936" s="477"/>
      <c r="JTJ936" s="477"/>
      <c r="JTK936" s="477"/>
      <c r="JTL936" s="477"/>
      <c r="JTM936" s="477"/>
      <c r="JTN936" s="477"/>
      <c r="JTO936" s="477"/>
      <c r="JTP936" s="477"/>
      <c r="JTQ936" s="477"/>
      <c r="JTR936" s="477"/>
      <c r="JTS936" s="477"/>
      <c r="JTT936" s="477"/>
      <c r="JTU936" s="477"/>
      <c r="JTV936" s="477"/>
      <c r="JTW936" s="477"/>
      <c r="JTX936" s="477"/>
      <c r="JTY936" s="477"/>
      <c r="JTZ936" s="477"/>
      <c r="JUA936" s="477"/>
      <c r="JUB936" s="477"/>
      <c r="JUC936" s="477"/>
      <c r="JUD936" s="477"/>
      <c r="JUE936" s="477"/>
      <c r="JUF936" s="477"/>
      <c r="JUG936" s="477"/>
      <c r="JUH936" s="477"/>
      <c r="JUI936" s="477"/>
      <c r="JUJ936" s="477"/>
      <c r="JUK936" s="477"/>
      <c r="JUL936" s="477"/>
      <c r="JUM936" s="477"/>
      <c r="JUN936" s="477"/>
      <c r="JUO936" s="477"/>
      <c r="JUP936" s="477"/>
      <c r="JUQ936" s="477"/>
      <c r="JUR936" s="477"/>
      <c r="JUS936" s="477"/>
      <c r="JUT936" s="477"/>
      <c r="JUU936" s="477"/>
      <c r="JUV936" s="477"/>
      <c r="JUW936" s="477"/>
      <c r="JUX936" s="477"/>
      <c r="JUY936" s="477"/>
      <c r="JUZ936" s="477"/>
      <c r="JVA936" s="477"/>
      <c r="JVB936" s="477"/>
      <c r="JVC936" s="477"/>
      <c r="JVD936" s="477"/>
      <c r="JVE936" s="477"/>
      <c r="JVF936" s="477"/>
      <c r="JVG936" s="477"/>
      <c r="JVH936" s="477"/>
      <c r="JVI936" s="477"/>
      <c r="JVJ936" s="477"/>
      <c r="JVK936" s="477"/>
      <c r="JVL936" s="477"/>
      <c r="JVM936" s="477"/>
      <c r="JVN936" s="477"/>
      <c r="JVO936" s="477"/>
      <c r="JVP936" s="477"/>
      <c r="JVQ936" s="477"/>
      <c r="JVR936" s="477"/>
      <c r="JVS936" s="477"/>
      <c r="JVT936" s="477"/>
      <c r="JVU936" s="477"/>
      <c r="JVV936" s="477"/>
      <c r="JVW936" s="477"/>
      <c r="JVX936" s="477"/>
      <c r="JVY936" s="477"/>
      <c r="JVZ936" s="477"/>
      <c r="JWA936" s="477"/>
      <c r="JWB936" s="477"/>
      <c r="JWC936" s="477"/>
      <c r="JWD936" s="477"/>
      <c r="JWE936" s="477"/>
      <c r="JWF936" s="477"/>
      <c r="JWG936" s="477"/>
      <c r="JWH936" s="477"/>
      <c r="JWI936" s="477"/>
      <c r="JWJ936" s="477"/>
      <c r="JWK936" s="477"/>
      <c r="JWL936" s="477"/>
      <c r="JWM936" s="477"/>
      <c r="JWN936" s="477"/>
      <c r="JWO936" s="477"/>
      <c r="JWP936" s="477"/>
      <c r="JWQ936" s="477"/>
      <c r="JWR936" s="477"/>
      <c r="JWS936" s="477"/>
      <c r="JWT936" s="477"/>
      <c r="JWU936" s="477"/>
      <c r="JWV936" s="477"/>
      <c r="JWW936" s="477"/>
      <c r="JWX936" s="477"/>
      <c r="JWY936" s="477"/>
      <c r="JWZ936" s="477"/>
      <c r="JXA936" s="477"/>
      <c r="JXB936" s="477"/>
      <c r="JXC936" s="477"/>
      <c r="JXD936" s="477"/>
      <c r="JXE936" s="477"/>
      <c r="JXF936" s="477"/>
      <c r="JXG936" s="477"/>
      <c r="JXH936" s="477"/>
      <c r="JXI936" s="477"/>
      <c r="JXJ936" s="477"/>
      <c r="JXK936" s="477"/>
      <c r="JXL936" s="477"/>
      <c r="JXM936" s="477"/>
      <c r="JXN936" s="477"/>
      <c r="JXO936" s="477"/>
      <c r="JXP936" s="477"/>
      <c r="JXQ936" s="477"/>
      <c r="JXR936" s="477"/>
      <c r="JXS936" s="477"/>
      <c r="JXT936" s="477"/>
      <c r="JXU936" s="477"/>
      <c r="JXV936" s="477"/>
      <c r="JXW936" s="477"/>
      <c r="JXX936" s="477"/>
      <c r="JXY936" s="477"/>
      <c r="JXZ936" s="477"/>
      <c r="JYA936" s="477"/>
      <c r="JYB936" s="477"/>
      <c r="JYC936" s="477"/>
      <c r="JYD936" s="477"/>
      <c r="JYE936" s="477"/>
      <c r="JYF936" s="477"/>
      <c r="JYG936" s="477"/>
      <c r="JYH936" s="477"/>
      <c r="JYI936" s="477"/>
      <c r="JYJ936" s="477"/>
      <c r="JYK936" s="477"/>
      <c r="JYL936" s="477"/>
      <c r="JYM936" s="477"/>
      <c r="JYN936" s="477"/>
      <c r="JYO936" s="477"/>
      <c r="JYP936" s="477"/>
      <c r="JYQ936" s="477"/>
      <c r="JYR936" s="477"/>
      <c r="JYS936" s="477"/>
      <c r="JYT936" s="477"/>
      <c r="JYU936" s="477"/>
      <c r="JYV936" s="477"/>
      <c r="JYW936" s="477"/>
      <c r="JYX936" s="477"/>
      <c r="JYY936" s="477"/>
      <c r="JYZ936" s="477"/>
      <c r="JZA936" s="477"/>
      <c r="JZB936" s="477"/>
      <c r="JZC936" s="477"/>
      <c r="JZD936" s="477"/>
      <c r="JZE936" s="477"/>
      <c r="JZF936" s="477"/>
      <c r="JZG936" s="477"/>
      <c r="JZH936" s="477"/>
      <c r="JZI936" s="477"/>
      <c r="JZJ936" s="477"/>
      <c r="JZK936" s="477"/>
      <c r="JZL936" s="477"/>
      <c r="JZM936" s="477"/>
      <c r="JZN936" s="477"/>
      <c r="JZO936" s="477"/>
      <c r="JZP936" s="477"/>
      <c r="JZQ936" s="477"/>
      <c r="JZR936" s="477"/>
      <c r="JZS936" s="477"/>
      <c r="JZT936" s="477"/>
      <c r="JZU936" s="477"/>
      <c r="JZV936" s="477"/>
      <c r="JZW936" s="477"/>
      <c r="JZX936" s="477"/>
      <c r="JZY936" s="477"/>
      <c r="JZZ936" s="477"/>
      <c r="KAA936" s="477"/>
      <c r="KAB936" s="477"/>
      <c r="KAC936" s="477"/>
      <c r="KAD936" s="477"/>
      <c r="KAE936" s="477"/>
      <c r="KAF936" s="477"/>
      <c r="KAG936" s="477"/>
      <c r="KAH936" s="477"/>
      <c r="KAI936" s="477"/>
      <c r="KAJ936" s="477"/>
      <c r="KAK936" s="477"/>
      <c r="KAL936" s="477"/>
      <c r="KAM936" s="477"/>
      <c r="KAN936" s="477"/>
      <c r="KAO936" s="477"/>
      <c r="KAP936" s="477"/>
      <c r="KAQ936" s="477"/>
      <c r="KAR936" s="477"/>
      <c r="KAS936" s="477"/>
      <c r="KAT936" s="477"/>
      <c r="KAU936" s="477"/>
      <c r="KAV936" s="477"/>
      <c r="KAW936" s="477"/>
      <c r="KAX936" s="477"/>
      <c r="KAY936" s="477"/>
      <c r="KAZ936" s="477"/>
      <c r="KBA936" s="477"/>
      <c r="KBB936" s="477"/>
      <c r="KBC936" s="477"/>
      <c r="KBD936" s="477"/>
      <c r="KBE936" s="477"/>
      <c r="KBF936" s="477"/>
      <c r="KBG936" s="477"/>
      <c r="KBH936" s="477"/>
      <c r="KBI936" s="477"/>
      <c r="KBJ936" s="477"/>
      <c r="KBK936" s="477"/>
      <c r="KBL936" s="477"/>
      <c r="KBM936" s="477"/>
      <c r="KBN936" s="477"/>
      <c r="KBO936" s="477"/>
      <c r="KBP936" s="477"/>
      <c r="KBQ936" s="477"/>
      <c r="KBR936" s="477"/>
      <c r="KBS936" s="477"/>
      <c r="KBT936" s="477"/>
      <c r="KBU936" s="477"/>
      <c r="KBV936" s="477"/>
      <c r="KBW936" s="477"/>
      <c r="KBX936" s="477"/>
      <c r="KBY936" s="477"/>
      <c r="KBZ936" s="477"/>
      <c r="KCA936" s="477"/>
      <c r="KCB936" s="477"/>
      <c r="KCC936" s="477"/>
      <c r="KCD936" s="477"/>
      <c r="KCE936" s="477"/>
      <c r="KCF936" s="477"/>
      <c r="KCG936" s="477"/>
      <c r="KCH936" s="477"/>
      <c r="KCI936" s="477"/>
      <c r="KCJ936" s="477"/>
      <c r="KCK936" s="477"/>
      <c r="KCL936" s="477"/>
      <c r="KCM936" s="477"/>
      <c r="KCN936" s="477"/>
      <c r="KCO936" s="477"/>
      <c r="KCP936" s="477"/>
      <c r="KCQ936" s="477"/>
      <c r="KCR936" s="477"/>
      <c r="KCS936" s="477"/>
      <c r="KCT936" s="477"/>
      <c r="KCU936" s="477"/>
      <c r="KCV936" s="477"/>
      <c r="KCW936" s="477"/>
      <c r="KCX936" s="477"/>
      <c r="KCY936" s="477"/>
      <c r="KCZ936" s="477"/>
      <c r="KDA936" s="477"/>
      <c r="KDB936" s="477"/>
      <c r="KDC936" s="477"/>
      <c r="KDD936" s="477"/>
      <c r="KDE936" s="477"/>
      <c r="KDF936" s="477"/>
      <c r="KDG936" s="477"/>
      <c r="KDH936" s="477"/>
      <c r="KDI936" s="477"/>
      <c r="KDJ936" s="477"/>
      <c r="KDK936" s="477"/>
      <c r="KDL936" s="477"/>
      <c r="KDM936" s="477"/>
      <c r="KDN936" s="477"/>
      <c r="KDO936" s="477"/>
      <c r="KDP936" s="477"/>
      <c r="KDQ936" s="477"/>
      <c r="KDR936" s="477"/>
      <c r="KDS936" s="477"/>
      <c r="KDT936" s="477"/>
      <c r="KDU936" s="477"/>
      <c r="KDV936" s="477"/>
      <c r="KDW936" s="477"/>
      <c r="KDX936" s="477"/>
      <c r="KDY936" s="477"/>
      <c r="KDZ936" s="477"/>
      <c r="KEA936" s="477"/>
      <c r="KEB936" s="477"/>
      <c r="KEC936" s="477"/>
      <c r="KED936" s="477"/>
      <c r="KEE936" s="477"/>
      <c r="KEF936" s="477"/>
      <c r="KEG936" s="477"/>
      <c r="KEH936" s="477"/>
      <c r="KEI936" s="477"/>
      <c r="KEJ936" s="477"/>
      <c r="KEK936" s="477"/>
      <c r="KEL936" s="477"/>
      <c r="KEM936" s="477"/>
      <c r="KEN936" s="477"/>
      <c r="KEO936" s="477"/>
      <c r="KEP936" s="477"/>
      <c r="KEQ936" s="477"/>
      <c r="KER936" s="477"/>
      <c r="KES936" s="477"/>
      <c r="KET936" s="477"/>
      <c r="KEU936" s="477"/>
      <c r="KEV936" s="477"/>
      <c r="KEW936" s="477"/>
      <c r="KEX936" s="477"/>
      <c r="KEY936" s="477"/>
      <c r="KEZ936" s="477"/>
      <c r="KFA936" s="477"/>
      <c r="KFB936" s="477"/>
      <c r="KFC936" s="477"/>
      <c r="KFD936" s="477"/>
      <c r="KFE936" s="477"/>
      <c r="KFF936" s="477"/>
      <c r="KFG936" s="477"/>
      <c r="KFH936" s="477"/>
      <c r="KFI936" s="477"/>
      <c r="KFJ936" s="477"/>
      <c r="KFK936" s="477"/>
      <c r="KFL936" s="477"/>
      <c r="KFM936" s="477"/>
      <c r="KFN936" s="477"/>
      <c r="KFO936" s="477"/>
      <c r="KFP936" s="477"/>
      <c r="KFQ936" s="477"/>
      <c r="KFR936" s="477"/>
      <c r="KFS936" s="477"/>
      <c r="KFT936" s="477"/>
      <c r="KFU936" s="477"/>
      <c r="KFV936" s="477"/>
      <c r="KFW936" s="477"/>
      <c r="KFX936" s="477"/>
      <c r="KFY936" s="477"/>
      <c r="KFZ936" s="477"/>
      <c r="KGA936" s="477"/>
      <c r="KGB936" s="477"/>
      <c r="KGC936" s="477"/>
      <c r="KGD936" s="477"/>
      <c r="KGE936" s="477"/>
      <c r="KGF936" s="477"/>
      <c r="KGG936" s="477"/>
      <c r="KGH936" s="477"/>
      <c r="KGI936" s="477"/>
      <c r="KGJ936" s="477"/>
      <c r="KGK936" s="477"/>
      <c r="KGL936" s="477"/>
      <c r="KGM936" s="477"/>
      <c r="KGN936" s="477"/>
      <c r="KGO936" s="477"/>
      <c r="KGP936" s="477"/>
      <c r="KGQ936" s="477"/>
      <c r="KGR936" s="477"/>
      <c r="KGS936" s="477"/>
      <c r="KGT936" s="477"/>
      <c r="KGU936" s="477"/>
      <c r="KGV936" s="477"/>
      <c r="KGW936" s="477"/>
      <c r="KGX936" s="477"/>
      <c r="KGY936" s="477"/>
      <c r="KGZ936" s="477"/>
      <c r="KHA936" s="477"/>
      <c r="KHB936" s="477"/>
      <c r="KHC936" s="477"/>
      <c r="KHD936" s="477"/>
      <c r="KHE936" s="477"/>
      <c r="KHF936" s="477"/>
      <c r="KHG936" s="477"/>
      <c r="KHH936" s="477"/>
      <c r="KHI936" s="477"/>
      <c r="KHJ936" s="477"/>
      <c r="KHK936" s="477"/>
      <c r="KHL936" s="477"/>
      <c r="KHM936" s="477"/>
      <c r="KHN936" s="477"/>
      <c r="KHO936" s="477"/>
      <c r="KHP936" s="477"/>
      <c r="KHQ936" s="477"/>
      <c r="KHR936" s="477"/>
      <c r="KHS936" s="477"/>
      <c r="KHT936" s="477"/>
      <c r="KHU936" s="477"/>
      <c r="KHV936" s="477"/>
      <c r="KHW936" s="477"/>
      <c r="KHX936" s="477"/>
      <c r="KHY936" s="477"/>
      <c r="KHZ936" s="477"/>
      <c r="KIA936" s="477"/>
      <c r="KIB936" s="477"/>
      <c r="KIC936" s="477"/>
      <c r="KID936" s="477"/>
      <c r="KIE936" s="477"/>
      <c r="KIF936" s="477"/>
      <c r="KIG936" s="477"/>
      <c r="KIH936" s="477"/>
      <c r="KII936" s="477"/>
      <c r="KIJ936" s="477"/>
      <c r="KIK936" s="477"/>
      <c r="KIL936" s="477"/>
      <c r="KIM936" s="477"/>
      <c r="KIN936" s="477"/>
      <c r="KIO936" s="477"/>
      <c r="KIP936" s="477"/>
      <c r="KIQ936" s="477"/>
      <c r="KIR936" s="477"/>
      <c r="KIS936" s="477"/>
      <c r="KIT936" s="477"/>
      <c r="KIU936" s="477"/>
      <c r="KIV936" s="477"/>
      <c r="KIW936" s="477"/>
      <c r="KIX936" s="477"/>
      <c r="KIY936" s="477"/>
      <c r="KIZ936" s="477"/>
      <c r="KJA936" s="477"/>
      <c r="KJB936" s="477"/>
      <c r="KJC936" s="477"/>
      <c r="KJD936" s="477"/>
      <c r="KJE936" s="477"/>
      <c r="KJF936" s="477"/>
      <c r="KJG936" s="477"/>
      <c r="KJH936" s="477"/>
      <c r="KJI936" s="477"/>
      <c r="KJJ936" s="477"/>
      <c r="KJK936" s="477"/>
      <c r="KJL936" s="477"/>
      <c r="KJM936" s="477"/>
      <c r="KJN936" s="477"/>
      <c r="KJO936" s="477"/>
      <c r="KJP936" s="477"/>
      <c r="KJQ936" s="477"/>
      <c r="KJR936" s="477"/>
      <c r="KJS936" s="477"/>
      <c r="KJT936" s="477"/>
      <c r="KJU936" s="477"/>
      <c r="KJV936" s="477"/>
      <c r="KJW936" s="477"/>
      <c r="KJX936" s="477"/>
      <c r="KJY936" s="477"/>
      <c r="KJZ936" s="477"/>
      <c r="KKA936" s="477"/>
      <c r="KKB936" s="477"/>
      <c r="KKC936" s="477"/>
      <c r="KKD936" s="477"/>
      <c r="KKE936" s="477"/>
      <c r="KKF936" s="477"/>
      <c r="KKG936" s="477"/>
      <c r="KKH936" s="477"/>
      <c r="KKI936" s="477"/>
      <c r="KKJ936" s="477"/>
      <c r="KKK936" s="477"/>
      <c r="KKL936" s="477"/>
      <c r="KKM936" s="477"/>
      <c r="KKN936" s="477"/>
      <c r="KKO936" s="477"/>
      <c r="KKP936" s="477"/>
      <c r="KKQ936" s="477"/>
      <c r="KKR936" s="477"/>
      <c r="KKS936" s="477"/>
      <c r="KKT936" s="477"/>
      <c r="KKU936" s="477"/>
      <c r="KKV936" s="477"/>
      <c r="KKW936" s="477"/>
      <c r="KKX936" s="477"/>
      <c r="KKY936" s="477"/>
      <c r="KKZ936" s="477"/>
      <c r="KLA936" s="477"/>
      <c r="KLB936" s="477"/>
      <c r="KLC936" s="477"/>
      <c r="KLD936" s="477"/>
      <c r="KLE936" s="477"/>
      <c r="KLF936" s="477"/>
      <c r="KLG936" s="477"/>
      <c r="KLH936" s="477"/>
      <c r="KLI936" s="477"/>
      <c r="KLJ936" s="477"/>
      <c r="KLK936" s="477"/>
      <c r="KLL936" s="477"/>
      <c r="KLM936" s="477"/>
      <c r="KLN936" s="477"/>
      <c r="KLO936" s="477"/>
      <c r="KLP936" s="477"/>
      <c r="KLQ936" s="477"/>
      <c r="KLR936" s="477"/>
      <c r="KLS936" s="477"/>
      <c r="KLT936" s="477"/>
      <c r="KLU936" s="477"/>
      <c r="KLV936" s="477"/>
      <c r="KLW936" s="477"/>
      <c r="KLX936" s="477"/>
      <c r="KLY936" s="477"/>
      <c r="KLZ936" s="477"/>
      <c r="KMA936" s="477"/>
      <c r="KMB936" s="477"/>
      <c r="KMC936" s="477"/>
      <c r="KMD936" s="477"/>
      <c r="KME936" s="477"/>
      <c r="KMF936" s="477"/>
      <c r="KMG936" s="477"/>
      <c r="KMH936" s="477"/>
      <c r="KMI936" s="477"/>
      <c r="KMJ936" s="477"/>
      <c r="KMK936" s="477"/>
      <c r="KML936" s="477"/>
      <c r="KMM936" s="477"/>
      <c r="KMN936" s="477"/>
      <c r="KMO936" s="477"/>
      <c r="KMP936" s="477"/>
      <c r="KMQ936" s="477"/>
      <c r="KMR936" s="477"/>
      <c r="KMS936" s="477"/>
      <c r="KMT936" s="477"/>
      <c r="KMU936" s="477"/>
      <c r="KMV936" s="477"/>
      <c r="KMW936" s="477"/>
      <c r="KMX936" s="477"/>
      <c r="KMY936" s="477"/>
      <c r="KMZ936" s="477"/>
      <c r="KNA936" s="477"/>
      <c r="KNB936" s="477"/>
      <c r="KNC936" s="477"/>
      <c r="KND936" s="477"/>
      <c r="KNE936" s="477"/>
      <c r="KNF936" s="477"/>
      <c r="KNG936" s="477"/>
      <c r="KNH936" s="477"/>
      <c r="KNI936" s="477"/>
      <c r="KNJ936" s="477"/>
      <c r="KNK936" s="477"/>
      <c r="KNL936" s="477"/>
      <c r="KNM936" s="477"/>
      <c r="KNN936" s="477"/>
      <c r="KNO936" s="477"/>
      <c r="KNP936" s="477"/>
      <c r="KNQ936" s="477"/>
      <c r="KNR936" s="477"/>
      <c r="KNS936" s="477"/>
      <c r="KNT936" s="477"/>
      <c r="KNU936" s="477"/>
      <c r="KNV936" s="477"/>
      <c r="KNW936" s="477"/>
      <c r="KNX936" s="477"/>
      <c r="KNY936" s="477"/>
      <c r="KNZ936" s="477"/>
      <c r="KOA936" s="477"/>
      <c r="KOB936" s="477"/>
      <c r="KOC936" s="477"/>
      <c r="KOD936" s="477"/>
      <c r="KOE936" s="477"/>
      <c r="KOF936" s="477"/>
      <c r="KOG936" s="477"/>
      <c r="KOH936" s="477"/>
      <c r="KOI936" s="477"/>
      <c r="KOJ936" s="477"/>
      <c r="KOK936" s="477"/>
      <c r="KOL936" s="477"/>
      <c r="KOM936" s="477"/>
      <c r="KON936" s="477"/>
      <c r="KOO936" s="477"/>
      <c r="KOP936" s="477"/>
      <c r="KOQ936" s="477"/>
      <c r="KOR936" s="477"/>
      <c r="KOS936" s="477"/>
      <c r="KOT936" s="477"/>
      <c r="KOU936" s="477"/>
      <c r="KOV936" s="477"/>
      <c r="KOW936" s="477"/>
      <c r="KOX936" s="477"/>
      <c r="KOY936" s="477"/>
      <c r="KOZ936" s="477"/>
      <c r="KPA936" s="477"/>
      <c r="KPB936" s="477"/>
      <c r="KPC936" s="477"/>
      <c r="KPD936" s="477"/>
      <c r="KPE936" s="477"/>
      <c r="KPF936" s="477"/>
      <c r="KPG936" s="477"/>
      <c r="KPH936" s="477"/>
      <c r="KPI936" s="477"/>
      <c r="KPJ936" s="477"/>
      <c r="KPK936" s="477"/>
      <c r="KPL936" s="477"/>
      <c r="KPM936" s="477"/>
      <c r="KPN936" s="477"/>
      <c r="KPO936" s="477"/>
      <c r="KPP936" s="477"/>
      <c r="KPQ936" s="477"/>
      <c r="KPR936" s="477"/>
      <c r="KPS936" s="477"/>
      <c r="KPT936" s="477"/>
      <c r="KPU936" s="477"/>
      <c r="KPV936" s="477"/>
      <c r="KPW936" s="477"/>
      <c r="KPX936" s="477"/>
      <c r="KPY936" s="477"/>
      <c r="KPZ936" s="477"/>
      <c r="KQA936" s="477"/>
      <c r="KQB936" s="477"/>
      <c r="KQC936" s="477"/>
      <c r="KQD936" s="477"/>
      <c r="KQE936" s="477"/>
      <c r="KQF936" s="477"/>
      <c r="KQG936" s="477"/>
      <c r="KQH936" s="477"/>
      <c r="KQI936" s="477"/>
      <c r="KQJ936" s="477"/>
      <c r="KQK936" s="477"/>
      <c r="KQL936" s="477"/>
      <c r="KQM936" s="477"/>
      <c r="KQN936" s="477"/>
      <c r="KQO936" s="477"/>
      <c r="KQP936" s="477"/>
      <c r="KQQ936" s="477"/>
      <c r="KQR936" s="477"/>
      <c r="KQS936" s="477"/>
      <c r="KQT936" s="477"/>
      <c r="KQU936" s="477"/>
      <c r="KQV936" s="477"/>
      <c r="KQW936" s="477"/>
      <c r="KQX936" s="477"/>
      <c r="KQY936" s="477"/>
      <c r="KQZ936" s="477"/>
      <c r="KRA936" s="477"/>
      <c r="KRB936" s="477"/>
      <c r="KRC936" s="477"/>
      <c r="KRD936" s="477"/>
      <c r="KRE936" s="477"/>
      <c r="KRF936" s="477"/>
      <c r="KRG936" s="477"/>
      <c r="KRH936" s="477"/>
      <c r="KRI936" s="477"/>
      <c r="KRJ936" s="477"/>
      <c r="KRK936" s="477"/>
      <c r="KRL936" s="477"/>
      <c r="KRM936" s="477"/>
      <c r="KRN936" s="477"/>
      <c r="KRO936" s="477"/>
      <c r="KRP936" s="477"/>
      <c r="KRQ936" s="477"/>
      <c r="KRR936" s="477"/>
      <c r="KRS936" s="477"/>
      <c r="KRT936" s="477"/>
      <c r="KRU936" s="477"/>
      <c r="KRV936" s="477"/>
      <c r="KRW936" s="477"/>
      <c r="KRX936" s="477"/>
      <c r="KRY936" s="477"/>
      <c r="KRZ936" s="477"/>
      <c r="KSA936" s="477"/>
      <c r="KSB936" s="477"/>
      <c r="KSC936" s="477"/>
      <c r="KSD936" s="477"/>
      <c r="KSE936" s="477"/>
      <c r="KSF936" s="477"/>
      <c r="KSG936" s="477"/>
      <c r="KSH936" s="477"/>
      <c r="KSI936" s="477"/>
      <c r="KSJ936" s="477"/>
      <c r="KSK936" s="477"/>
      <c r="KSL936" s="477"/>
      <c r="KSM936" s="477"/>
      <c r="KSN936" s="477"/>
      <c r="KSO936" s="477"/>
      <c r="KSP936" s="477"/>
      <c r="KSQ936" s="477"/>
      <c r="KSR936" s="477"/>
      <c r="KSS936" s="477"/>
      <c r="KST936" s="477"/>
      <c r="KSU936" s="477"/>
      <c r="KSV936" s="477"/>
      <c r="KSW936" s="477"/>
      <c r="KSX936" s="477"/>
      <c r="KSY936" s="477"/>
      <c r="KSZ936" s="477"/>
      <c r="KTA936" s="477"/>
      <c r="KTB936" s="477"/>
      <c r="KTC936" s="477"/>
      <c r="KTD936" s="477"/>
      <c r="KTE936" s="477"/>
      <c r="KTF936" s="477"/>
      <c r="KTG936" s="477"/>
      <c r="KTH936" s="477"/>
      <c r="KTI936" s="477"/>
      <c r="KTJ936" s="477"/>
      <c r="KTK936" s="477"/>
      <c r="KTL936" s="477"/>
      <c r="KTM936" s="477"/>
      <c r="KTN936" s="477"/>
      <c r="KTO936" s="477"/>
      <c r="KTP936" s="477"/>
      <c r="KTQ936" s="477"/>
      <c r="KTR936" s="477"/>
      <c r="KTS936" s="477"/>
      <c r="KTT936" s="477"/>
      <c r="KTU936" s="477"/>
      <c r="KTV936" s="477"/>
      <c r="KTW936" s="477"/>
      <c r="KTX936" s="477"/>
      <c r="KTY936" s="477"/>
      <c r="KTZ936" s="477"/>
      <c r="KUA936" s="477"/>
      <c r="KUB936" s="477"/>
      <c r="KUC936" s="477"/>
      <c r="KUD936" s="477"/>
      <c r="KUE936" s="477"/>
      <c r="KUF936" s="477"/>
      <c r="KUG936" s="477"/>
      <c r="KUH936" s="477"/>
      <c r="KUI936" s="477"/>
      <c r="KUJ936" s="477"/>
      <c r="KUK936" s="477"/>
      <c r="KUL936" s="477"/>
      <c r="KUM936" s="477"/>
      <c r="KUN936" s="477"/>
      <c r="KUO936" s="477"/>
      <c r="KUP936" s="477"/>
      <c r="KUQ936" s="477"/>
      <c r="KUR936" s="477"/>
      <c r="KUS936" s="477"/>
      <c r="KUT936" s="477"/>
      <c r="KUU936" s="477"/>
      <c r="KUV936" s="477"/>
      <c r="KUW936" s="477"/>
      <c r="KUX936" s="477"/>
      <c r="KUY936" s="477"/>
      <c r="KUZ936" s="477"/>
      <c r="KVA936" s="477"/>
      <c r="KVB936" s="477"/>
      <c r="KVC936" s="477"/>
      <c r="KVD936" s="477"/>
      <c r="KVE936" s="477"/>
      <c r="KVF936" s="477"/>
      <c r="KVG936" s="477"/>
      <c r="KVH936" s="477"/>
      <c r="KVI936" s="477"/>
      <c r="KVJ936" s="477"/>
      <c r="KVK936" s="477"/>
      <c r="KVL936" s="477"/>
      <c r="KVM936" s="477"/>
      <c r="KVN936" s="477"/>
      <c r="KVO936" s="477"/>
      <c r="KVP936" s="477"/>
      <c r="KVQ936" s="477"/>
      <c r="KVR936" s="477"/>
      <c r="KVS936" s="477"/>
      <c r="KVT936" s="477"/>
      <c r="KVU936" s="477"/>
      <c r="KVV936" s="477"/>
      <c r="KVW936" s="477"/>
      <c r="KVX936" s="477"/>
      <c r="KVY936" s="477"/>
      <c r="KVZ936" s="477"/>
      <c r="KWA936" s="477"/>
      <c r="KWB936" s="477"/>
      <c r="KWC936" s="477"/>
      <c r="KWD936" s="477"/>
      <c r="KWE936" s="477"/>
      <c r="KWF936" s="477"/>
      <c r="KWG936" s="477"/>
      <c r="KWH936" s="477"/>
      <c r="KWI936" s="477"/>
      <c r="KWJ936" s="477"/>
      <c r="KWK936" s="477"/>
      <c r="KWL936" s="477"/>
      <c r="KWM936" s="477"/>
      <c r="KWN936" s="477"/>
      <c r="KWO936" s="477"/>
      <c r="KWP936" s="477"/>
      <c r="KWQ936" s="477"/>
      <c r="KWR936" s="477"/>
      <c r="KWS936" s="477"/>
      <c r="KWT936" s="477"/>
      <c r="KWU936" s="477"/>
      <c r="KWV936" s="477"/>
      <c r="KWW936" s="477"/>
      <c r="KWX936" s="477"/>
      <c r="KWY936" s="477"/>
      <c r="KWZ936" s="477"/>
      <c r="KXA936" s="477"/>
      <c r="KXB936" s="477"/>
      <c r="KXC936" s="477"/>
      <c r="KXD936" s="477"/>
      <c r="KXE936" s="477"/>
      <c r="KXF936" s="477"/>
      <c r="KXG936" s="477"/>
      <c r="KXH936" s="477"/>
      <c r="KXI936" s="477"/>
      <c r="KXJ936" s="477"/>
      <c r="KXK936" s="477"/>
      <c r="KXL936" s="477"/>
      <c r="KXM936" s="477"/>
      <c r="KXN936" s="477"/>
      <c r="KXO936" s="477"/>
      <c r="KXP936" s="477"/>
      <c r="KXQ936" s="477"/>
      <c r="KXR936" s="477"/>
      <c r="KXS936" s="477"/>
      <c r="KXT936" s="477"/>
      <c r="KXU936" s="477"/>
      <c r="KXV936" s="477"/>
      <c r="KXW936" s="477"/>
      <c r="KXX936" s="477"/>
      <c r="KXY936" s="477"/>
      <c r="KXZ936" s="477"/>
      <c r="KYA936" s="477"/>
      <c r="KYB936" s="477"/>
      <c r="KYC936" s="477"/>
      <c r="KYD936" s="477"/>
      <c r="KYE936" s="477"/>
      <c r="KYF936" s="477"/>
      <c r="KYG936" s="477"/>
      <c r="KYH936" s="477"/>
      <c r="KYI936" s="477"/>
      <c r="KYJ936" s="477"/>
      <c r="KYK936" s="477"/>
      <c r="KYL936" s="477"/>
      <c r="KYM936" s="477"/>
      <c r="KYN936" s="477"/>
      <c r="KYO936" s="477"/>
      <c r="KYP936" s="477"/>
      <c r="KYQ936" s="477"/>
      <c r="KYR936" s="477"/>
      <c r="KYS936" s="477"/>
      <c r="KYT936" s="477"/>
      <c r="KYU936" s="477"/>
      <c r="KYV936" s="477"/>
      <c r="KYW936" s="477"/>
      <c r="KYX936" s="477"/>
      <c r="KYY936" s="477"/>
      <c r="KYZ936" s="477"/>
      <c r="KZA936" s="477"/>
      <c r="KZB936" s="477"/>
      <c r="KZC936" s="477"/>
      <c r="KZD936" s="477"/>
      <c r="KZE936" s="477"/>
      <c r="KZF936" s="477"/>
      <c r="KZG936" s="477"/>
      <c r="KZH936" s="477"/>
      <c r="KZI936" s="477"/>
      <c r="KZJ936" s="477"/>
      <c r="KZK936" s="477"/>
      <c r="KZL936" s="477"/>
      <c r="KZM936" s="477"/>
      <c r="KZN936" s="477"/>
      <c r="KZO936" s="477"/>
      <c r="KZP936" s="477"/>
      <c r="KZQ936" s="477"/>
      <c r="KZR936" s="477"/>
      <c r="KZS936" s="477"/>
      <c r="KZT936" s="477"/>
      <c r="KZU936" s="477"/>
      <c r="KZV936" s="477"/>
      <c r="KZW936" s="477"/>
      <c r="KZX936" s="477"/>
      <c r="KZY936" s="477"/>
      <c r="KZZ936" s="477"/>
      <c r="LAA936" s="477"/>
      <c r="LAB936" s="477"/>
      <c r="LAC936" s="477"/>
      <c r="LAD936" s="477"/>
      <c r="LAE936" s="477"/>
      <c r="LAF936" s="477"/>
      <c r="LAG936" s="477"/>
      <c r="LAH936" s="477"/>
      <c r="LAI936" s="477"/>
      <c r="LAJ936" s="477"/>
      <c r="LAK936" s="477"/>
      <c r="LAL936" s="477"/>
      <c r="LAM936" s="477"/>
      <c r="LAN936" s="477"/>
      <c r="LAO936" s="477"/>
      <c r="LAP936" s="477"/>
      <c r="LAQ936" s="477"/>
      <c r="LAR936" s="477"/>
      <c r="LAS936" s="477"/>
      <c r="LAT936" s="477"/>
      <c r="LAU936" s="477"/>
      <c r="LAV936" s="477"/>
      <c r="LAW936" s="477"/>
      <c r="LAX936" s="477"/>
      <c r="LAY936" s="477"/>
      <c r="LAZ936" s="477"/>
      <c r="LBA936" s="477"/>
      <c r="LBB936" s="477"/>
      <c r="LBC936" s="477"/>
      <c r="LBD936" s="477"/>
      <c r="LBE936" s="477"/>
      <c r="LBF936" s="477"/>
      <c r="LBG936" s="477"/>
      <c r="LBH936" s="477"/>
      <c r="LBI936" s="477"/>
      <c r="LBJ936" s="477"/>
      <c r="LBK936" s="477"/>
      <c r="LBL936" s="477"/>
      <c r="LBM936" s="477"/>
      <c r="LBN936" s="477"/>
      <c r="LBO936" s="477"/>
      <c r="LBP936" s="477"/>
      <c r="LBQ936" s="477"/>
      <c r="LBR936" s="477"/>
      <c r="LBS936" s="477"/>
      <c r="LBT936" s="477"/>
      <c r="LBU936" s="477"/>
      <c r="LBV936" s="477"/>
      <c r="LBW936" s="477"/>
      <c r="LBX936" s="477"/>
      <c r="LBY936" s="477"/>
      <c r="LBZ936" s="477"/>
      <c r="LCA936" s="477"/>
      <c r="LCB936" s="477"/>
      <c r="LCC936" s="477"/>
      <c r="LCD936" s="477"/>
      <c r="LCE936" s="477"/>
      <c r="LCF936" s="477"/>
      <c r="LCG936" s="477"/>
      <c r="LCH936" s="477"/>
      <c r="LCI936" s="477"/>
      <c r="LCJ936" s="477"/>
      <c r="LCK936" s="477"/>
      <c r="LCL936" s="477"/>
      <c r="LCM936" s="477"/>
      <c r="LCN936" s="477"/>
      <c r="LCO936" s="477"/>
      <c r="LCP936" s="477"/>
      <c r="LCQ936" s="477"/>
      <c r="LCR936" s="477"/>
      <c r="LCS936" s="477"/>
      <c r="LCT936" s="477"/>
      <c r="LCU936" s="477"/>
      <c r="LCV936" s="477"/>
      <c r="LCW936" s="477"/>
      <c r="LCX936" s="477"/>
      <c r="LCY936" s="477"/>
      <c r="LCZ936" s="477"/>
      <c r="LDA936" s="477"/>
      <c r="LDB936" s="477"/>
      <c r="LDC936" s="477"/>
      <c r="LDD936" s="477"/>
      <c r="LDE936" s="477"/>
      <c r="LDF936" s="477"/>
      <c r="LDG936" s="477"/>
      <c r="LDH936" s="477"/>
      <c r="LDI936" s="477"/>
      <c r="LDJ936" s="477"/>
      <c r="LDK936" s="477"/>
      <c r="LDL936" s="477"/>
      <c r="LDM936" s="477"/>
      <c r="LDN936" s="477"/>
      <c r="LDO936" s="477"/>
      <c r="LDP936" s="477"/>
      <c r="LDQ936" s="477"/>
      <c r="LDR936" s="477"/>
      <c r="LDS936" s="477"/>
      <c r="LDT936" s="477"/>
      <c r="LDU936" s="477"/>
      <c r="LDV936" s="477"/>
      <c r="LDW936" s="477"/>
      <c r="LDX936" s="477"/>
      <c r="LDY936" s="477"/>
      <c r="LDZ936" s="477"/>
      <c r="LEA936" s="477"/>
      <c r="LEB936" s="477"/>
      <c r="LEC936" s="477"/>
      <c r="LED936" s="477"/>
      <c r="LEE936" s="477"/>
      <c r="LEF936" s="477"/>
      <c r="LEG936" s="477"/>
      <c r="LEH936" s="477"/>
      <c r="LEI936" s="477"/>
      <c r="LEJ936" s="477"/>
      <c r="LEK936" s="477"/>
      <c r="LEL936" s="477"/>
      <c r="LEM936" s="477"/>
      <c r="LEN936" s="477"/>
      <c r="LEO936" s="477"/>
      <c r="LEP936" s="477"/>
      <c r="LEQ936" s="477"/>
      <c r="LER936" s="477"/>
      <c r="LES936" s="477"/>
      <c r="LET936" s="477"/>
      <c r="LEU936" s="477"/>
      <c r="LEV936" s="477"/>
      <c r="LEW936" s="477"/>
      <c r="LEX936" s="477"/>
      <c r="LEY936" s="477"/>
      <c r="LEZ936" s="477"/>
      <c r="LFA936" s="477"/>
      <c r="LFB936" s="477"/>
      <c r="LFC936" s="477"/>
      <c r="LFD936" s="477"/>
      <c r="LFE936" s="477"/>
      <c r="LFF936" s="477"/>
      <c r="LFG936" s="477"/>
      <c r="LFH936" s="477"/>
      <c r="LFI936" s="477"/>
      <c r="LFJ936" s="477"/>
      <c r="LFK936" s="477"/>
      <c r="LFL936" s="477"/>
      <c r="LFM936" s="477"/>
      <c r="LFN936" s="477"/>
      <c r="LFO936" s="477"/>
      <c r="LFP936" s="477"/>
      <c r="LFQ936" s="477"/>
      <c r="LFR936" s="477"/>
      <c r="LFS936" s="477"/>
      <c r="LFT936" s="477"/>
      <c r="LFU936" s="477"/>
      <c r="LFV936" s="477"/>
      <c r="LFW936" s="477"/>
      <c r="LFX936" s="477"/>
      <c r="LFY936" s="477"/>
      <c r="LFZ936" s="477"/>
      <c r="LGA936" s="477"/>
      <c r="LGB936" s="477"/>
      <c r="LGC936" s="477"/>
      <c r="LGD936" s="477"/>
      <c r="LGE936" s="477"/>
      <c r="LGF936" s="477"/>
      <c r="LGG936" s="477"/>
      <c r="LGH936" s="477"/>
      <c r="LGI936" s="477"/>
      <c r="LGJ936" s="477"/>
      <c r="LGK936" s="477"/>
      <c r="LGL936" s="477"/>
      <c r="LGM936" s="477"/>
      <c r="LGN936" s="477"/>
      <c r="LGO936" s="477"/>
      <c r="LGP936" s="477"/>
      <c r="LGQ936" s="477"/>
      <c r="LGR936" s="477"/>
      <c r="LGS936" s="477"/>
      <c r="LGT936" s="477"/>
      <c r="LGU936" s="477"/>
      <c r="LGV936" s="477"/>
      <c r="LGW936" s="477"/>
      <c r="LGX936" s="477"/>
      <c r="LGY936" s="477"/>
      <c r="LGZ936" s="477"/>
      <c r="LHA936" s="477"/>
      <c r="LHB936" s="477"/>
      <c r="LHC936" s="477"/>
      <c r="LHD936" s="477"/>
      <c r="LHE936" s="477"/>
      <c r="LHF936" s="477"/>
      <c r="LHG936" s="477"/>
      <c r="LHH936" s="477"/>
      <c r="LHI936" s="477"/>
      <c r="LHJ936" s="477"/>
      <c r="LHK936" s="477"/>
      <c r="LHL936" s="477"/>
      <c r="LHM936" s="477"/>
      <c r="LHN936" s="477"/>
      <c r="LHO936" s="477"/>
      <c r="LHP936" s="477"/>
      <c r="LHQ936" s="477"/>
      <c r="LHR936" s="477"/>
      <c r="LHS936" s="477"/>
      <c r="LHT936" s="477"/>
      <c r="LHU936" s="477"/>
      <c r="LHV936" s="477"/>
      <c r="LHW936" s="477"/>
      <c r="LHX936" s="477"/>
      <c r="LHY936" s="477"/>
      <c r="LHZ936" s="477"/>
      <c r="LIA936" s="477"/>
      <c r="LIB936" s="477"/>
      <c r="LIC936" s="477"/>
      <c r="LID936" s="477"/>
      <c r="LIE936" s="477"/>
      <c r="LIF936" s="477"/>
      <c r="LIG936" s="477"/>
      <c r="LIH936" s="477"/>
      <c r="LII936" s="477"/>
      <c r="LIJ936" s="477"/>
      <c r="LIK936" s="477"/>
      <c r="LIL936" s="477"/>
      <c r="LIM936" s="477"/>
      <c r="LIN936" s="477"/>
      <c r="LIO936" s="477"/>
      <c r="LIP936" s="477"/>
      <c r="LIQ936" s="477"/>
      <c r="LIR936" s="477"/>
      <c r="LIS936" s="477"/>
      <c r="LIT936" s="477"/>
      <c r="LIU936" s="477"/>
      <c r="LIV936" s="477"/>
      <c r="LIW936" s="477"/>
      <c r="LIX936" s="477"/>
      <c r="LIY936" s="477"/>
      <c r="LIZ936" s="477"/>
      <c r="LJA936" s="477"/>
      <c r="LJB936" s="477"/>
      <c r="LJC936" s="477"/>
      <c r="LJD936" s="477"/>
      <c r="LJE936" s="477"/>
      <c r="LJF936" s="477"/>
      <c r="LJG936" s="477"/>
      <c r="LJH936" s="477"/>
      <c r="LJI936" s="477"/>
      <c r="LJJ936" s="477"/>
      <c r="LJK936" s="477"/>
      <c r="LJL936" s="477"/>
      <c r="LJM936" s="477"/>
      <c r="LJN936" s="477"/>
      <c r="LJO936" s="477"/>
      <c r="LJP936" s="477"/>
      <c r="LJQ936" s="477"/>
      <c r="LJR936" s="477"/>
      <c r="LJS936" s="477"/>
      <c r="LJT936" s="477"/>
      <c r="LJU936" s="477"/>
      <c r="LJV936" s="477"/>
      <c r="LJW936" s="477"/>
      <c r="LJX936" s="477"/>
      <c r="LJY936" s="477"/>
      <c r="LJZ936" s="477"/>
      <c r="LKA936" s="477"/>
      <c r="LKB936" s="477"/>
      <c r="LKC936" s="477"/>
      <c r="LKD936" s="477"/>
      <c r="LKE936" s="477"/>
      <c r="LKF936" s="477"/>
      <c r="LKG936" s="477"/>
      <c r="LKH936" s="477"/>
      <c r="LKI936" s="477"/>
      <c r="LKJ936" s="477"/>
      <c r="LKK936" s="477"/>
      <c r="LKL936" s="477"/>
      <c r="LKM936" s="477"/>
      <c r="LKN936" s="477"/>
      <c r="LKO936" s="477"/>
      <c r="LKP936" s="477"/>
      <c r="LKQ936" s="477"/>
      <c r="LKR936" s="477"/>
      <c r="LKS936" s="477"/>
      <c r="LKT936" s="477"/>
      <c r="LKU936" s="477"/>
      <c r="LKV936" s="477"/>
      <c r="LKW936" s="477"/>
      <c r="LKX936" s="477"/>
      <c r="LKY936" s="477"/>
      <c r="LKZ936" s="477"/>
      <c r="LLA936" s="477"/>
      <c r="LLB936" s="477"/>
      <c r="LLC936" s="477"/>
      <c r="LLD936" s="477"/>
      <c r="LLE936" s="477"/>
      <c r="LLF936" s="477"/>
      <c r="LLG936" s="477"/>
      <c r="LLH936" s="477"/>
      <c r="LLI936" s="477"/>
      <c r="LLJ936" s="477"/>
      <c r="LLK936" s="477"/>
      <c r="LLL936" s="477"/>
      <c r="LLM936" s="477"/>
      <c r="LLN936" s="477"/>
      <c r="LLO936" s="477"/>
      <c r="LLP936" s="477"/>
      <c r="LLQ936" s="477"/>
      <c r="LLR936" s="477"/>
      <c r="LLS936" s="477"/>
      <c r="LLT936" s="477"/>
      <c r="LLU936" s="477"/>
      <c r="LLV936" s="477"/>
      <c r="LLW936" s="477"/>
      <c r="LLX936" s="477"/>
      <c r="LLY936" s="477"/>
      <c r="LLZ936" s="477"/>
      <c r="LMA936" s="477"/>
      <c r="LMB936" s="477"/>
      <c r="LMC936" s="477"/>
      <c r="LMD936" s="477"/>
      <c r="LME936" s="477"/>
      <c r="LMF936" s="477"/>
      <c r="LMG936" s="477"/>
      <c r="LMH936" s="477"/>
      <c r="LMI936" s="477"/>
      <c r="LMJ936" s="477"/>
      <c r="LMK936" s="477"/>
      <c r="LML936" s="477"/>
      <c r="LMM936" s="477"/>
      <c r="LMN936" s="477"/>
      <c r="LMO936" s="477"/>
      <c r="LMP936" s="477"/>
      <c r="LMQ936" s="477"/>
      <c r="LMR936" s="477"/>
      <c r="LMS936" s="477"/>
      <c r="LMT936" s="477"/>
      <c r="LMU936" s="477"/>
      <c r="LMV936" s="477"/>
      <c r="LMW936" s="477"/>
      <c r="LMX936" s="477"/>
      <c r="LMY936" s="477"/>
      <c r="LMZ936" s="477"/>
      <c r="LNA936" s="477"/>
      <c r="LNB936" s="477"/>
      <c r="LNC936" s="477"/>
      <c r="LND936" s="477"/>
      <c r="LNE936" s="477"/>
      <c r="LNF936" s="477"/>
      <c r="LNG936" s="477"/>
      <c r="LNH936" s="477"/>
      <c r="LNI936" s="477"/>
      <c r="LNJ936" s="477"/>
      <c r="LNK936" s="477"/>
      <c r="LNL936" s="477"/>
      <c r="LNM936" s="477"/>
      <c r="LNN936" s="477"/>
      <c r="LNO936" s="477"/>
      <c r="LNP936" s="477"/>
      <c r="LNQ936" s="477"/>
      <c r="LNR936" s="477"/>
      <c r="LNS936" s="477"/>
      <c r="LNT936" s="477"/>
      <c r="LNU936" s="477"/>
      <c r="LNV936" s="477"/>
      <c r="LNW936" s="477"/>
      <c r="LNX936" s="477"/>
      <c r="LNY936" s="477"/>
      <c r="LNZ936" s="477"/>
      <c r="LOA936" s="477"/>
      <c r="LOB936" s="477"/>
      <c r="LOC936" s="477"/>
      <c r="LOD936" s="477"/>
      <c r="LOE936" s="477"/>
      <c r="LOF936" s="477"/>
      <c r="LOG936" s="477"/>
      <c r="LOH936" s="477"/>
      <c r="LOI936" s="477"/>
      <c r="LOJ936" s="477"/>
      <c r="LOK936" s="477"/>
      <c r="LOL936" s="477"/>
      <c r="LOM936" s="477"/>
      <c r="LON936" s="477"/>
      <c r="LOO936" s="477"/>
      <c r="LOP936" s="477"/>
      <c r="LOQ936" s="477"/>
      <c r="LOR936" s="477"/>
      <c r="LOS936" s="477"/>
      <c r="LOT936" s="477"/>
      <c r="LOU936" s="477"/>
      <c r="LOV936" s="477"/>
      <c r="LOW936" s="477"/>
      <c r="LOX936" s="477"/>
      <c r="LOY936" s="477"/>
      <c r="LOZ936" s="477"/>
      <c r="LPA936" s="477"/>
      <c r="LPB936" s="477"/>
      <c r="LPC936" s="477"/>
      <c r="LPD936" s="477"/>
      <c r="LPE936" s="477"/>
      <c r="LPF936" s="477"/>
      <c r="LPG936" s="477"/>
      <c r="LPH936" s="477"/>
      <c r="LPI936" s="477"/>
      <c r="LPJ936" s="477"/>
      <c r="LPK936" s="477"/>
      <c r="LPL936" s="477"/>
      <c r="LPM936" s="477"/>
      <c r="LPN936" s="477"/>
      <c r="LPO936" s="477"/>
      <c r="LPP936" s="477"/>
      <c r="LPQ936" s="477"/>
      <c r="LPR936" s="477"/>
      <c r="LPS936" s="477"/>
      <c r="LPT936" s="477"/>
      <c r="LPU936" s="477"/>
      <c r="LPV936" s="477"/>
      <c r="LPW936" s="477"/>
      <c r="LPX936" s="477"/>
      <c r="LPY936" s="477"/>
      <c r="LPZ936" s="477"/>
      <c r="LQA936" s="477"/>
      <c r="LQB936" s="477"/>
      <c r="LQC936" s="477"/>
      <c r="LQD936" s="477"/>
      <c r="LQE936" s="477"/>
      <c r="LQF936" s="477"/>
      <c r="LQG936" s="477"/>
      <c r="LQH936" s="477"/>
      <c r="LQI936" s="477"/>
      <c r="LQJ936" s="477"/>
      <c r="LQK936" s="477"/>
      <c r="LQL936" s="477"/>
      <c r="LQM936" s="477"/>
      <c r="LQN936" s="477"/>
      <c r="LQO936" s="477"/>
      <c r="LQP936" s="477"/>
      <c r="LQQ936" s="477"/>
      <c r="LQR936" s="477"/>
      <c r="LQS936" s="477"/>
      <c r="LQT936" s="477"/>
      <c r="LQU936" s="477"/>
      <c r="LQV936" s="477"/>
      <c r="LQW936" s="477"/>
      <c r="LQX936" s="477"/>
      <c r="LQY936" s="477"/>
      <c r="LQZ936" s="477"/>
      <c r="LRA936" s="477"/>
      <c r="LRB936" s="477"/>
      <c r="LRC936" s="477"/>
      <c r="LRD936" s="477"/>
      <c r="LRE936" s="477"/>
      <c r="LRF936" s="477"/>
      <c r="LRG936" s="477"/>
      <c r="LRH936" s="477"/>
      <c r="LRI936" s="477"/>
      <c r="LRJ936" s="477"/>
      <c r="LRK936" s="477"/>
      <c r="LRL936" s="477"/>
      <c r="LRM936" s="477"/>
      <c r="LRN936" s="477"/>
      <c r="LRO936" s="477"/>
      <c r="LRP936" s="477"/>
      <c r="LRQ936" s="477"/>
      <c r="LRR936" s="477"/>
      <c r="LRS936" s="477"/>
      <c r="LRT936" s="477"/>
      <c r="LRU936" s="477"/>
      <c r="LRV936" s="477"/>
      <c r="LRW936" s="477"/>
      <c r="LRX936" s="477"/>
      <c r="LRY936" s="477"/>
      <c r="LRZ936" s="477"/>
      <c r="LSA936" s="477"/>
      <c r="LSB936" s="477"/>
      <c r="LSC936" s="477"/>
      <c r="LSD936" s="477"/>
      <c r="LSE936" s="477"/>
      <c r="LSF936" s="477"/>
      <c r="LSG936" s="477"/>
      <c r="LSH936" s="477"/>
      <c r="LSI936" s="477"/>
      <c r="LSJ936" s="477"/>
      <c r="LSK936" s="477"/>
      <c r="LSL936" s="477"/>
      <c r="LSM936" s="477"/>
      <c r="LSN936" s="477"/>
      <c r="LSO936" s="477"/>
      <c r="LSP936" s="477"/>
      <c r="LSQ936" s="477"/>
      <c r="LSR936" s="477"/>
      <c r="LSS936" s="477"/>
      <c r="LST936" s="477"/>
      <c r="LSU936" s="477"/>
      <c r="LSV936" s="477"/>
      <c r="LSW936" s="477"/>
      <c r="LSX936" s="477"/>
      <c r="LSY936" s="477"/>
      <c r="LSZ936" s="477"/>
      <c r="LTA936" s="477"/>
      <c r="LTB936" s="477"/>
      <c r="LTC936" s="477"/>
      <c r="LTD936" s="477"/>
      <c r="LTE936" s="477"/>
      <c r="LTF936" s="477"/>
      <c r="LTG936" s="477"/>
      <c r="LTH936" s="477"/>
      <c r="LTI936" s="477"/>
      <c r="LTJ936" s="477"/>
      <c r="LTK936" s="477"/>
      <c r="LTL936" s="477"/>
      <c r="LTM936" s="477"/>
      <c r="LTN936" s="477"/>
      <c r="LTO936" s="477"/>
      <c r="LTP936" s="477"/>
      <c r="LTQ936" s="477"/>
      <c r="LTR936" s="477"/>
      <c r="LTS936" s="477"/>
      <c r="LTT936" s="477"/>
      <c r="LTU936" s="477"/>
      <c r="LTV936" s="477"/>
      <c r="LTW936" s="477"/>
      <c r="LTX936" s="477"/>
      <c r="LTY936" s="477"/>
      <c r="LTZ936" s="477"/>
      <c r="LUA936" s="477"/>
      <c r="LUB936" s="477"/>
      <c r="LUC936" s="477"/>
      <c r="LUD936" s="477"/>
      <c r="LUE936" s="477"/>
      <c r="LUF936" s="477"/>
      <c r="LUG936" s="477"/>
      <c r="LUH936" s="477"/>
      <c r="LUI936" s="477"/>
      <c r="LUJ936" s="477"/>
      <c r="LUK936" s="477"/>
      <c r="LUL936" s="477"/>
      <c r="LUM936" s="477"/>
      <c r="LUN936" s="477"/>
      <c r="LUO936" s="477"/>
      <c r="LUP936" s="477"/>
      <c r="LUQ936" s="477"/>
      <c r="LUR936" s="477"/>
      <c r="LUS936" s="477"/>
      <c r="LUT936" s="477"/>
      <c r="LUU936" s="477"/>
      <c r="LUV936" s="477"/>
      <c r="LUW936" s="477"/>
      <c r="LUX936" s="477"/>
      <c r="LUY936" s="477"/>
      <c r="LUZ936" s="477"/>
      <c r="LVA936" s="477"/>
      <c r="LVB936" s="477"/>
      <c r="LVC936" s="477"/>
      <c r="LVD936" s="477"/>
      <c r="LVE936" s="477"/>
      <c r="LVF936" s="477"/>
      <c r="LVG936" s="477"/>
      <c r="LVH936" s="477"/>
      <c r="LVI936" s="477"/>
      <c r="LVJ936" s="477"/>
      <c r="LVK936" s="477"/>
      <c r="LVL936" s="477"/>
      <c r="LVM936" s="477"/>
      <c r="LVN936" s="477"/>
      <c r="LVO936" s="477"/>
      <c r="LVP936" s="477"/>
      <c r="LVQ936" s="477"/>
      <c r="LVR936" s="477"/>
      <c r="LVS936" s="477"/>
      <c r="LVT936" s="477"/>
      <c r="LVU936" s="477"/>
      <c r="LVV936" s="477"/>
      <c r="LVW936" s="477"/>
      <c r="LVX936" s="477"/>
      <c r="LVY936" s="477"/>
      <c r="LVZ936" s="477"/>
      <c r="LWA936" s="477"/>
      <c r="LWB936" s="477"/>
      <c r="LWC936" s="477"/>
      <c r="LWD936" s="477"/>
      <c r="LWE936" s="477"/>
      <c r="LWF936" s="477"/>
      <c r="LWG936" s="477"/>
      <c r="LWH936" s="477"/>
      <c r="LWI936" s="477"/>
      <c r="LWJ936" s="477"/>
      <c r="LWK936" s="477"/>
      <c r="LWL936" s="477"/>
      <c r="LWM936" s="477"/>
      <c r="LWN936" s="477"/>
      <c r="LWO936" s="477"/>
      <c r="LWP936" s="477"/>
      <c r="LWQ936" s="477"/>
      <c r="LWR936" s="477"/>
      <c r="LWS936" s="477"/>
      <c r="LWT936" s="477"/>
      <c r="LWU936" s="477"/>
      <c r="LWV936" s="477"/>
      <c r="LWW936" s="477"/>
      <c r="LWX936" s="477"/>
      <c r="LWY936" s="477"/>
      <c r="LWZ936" s="477"/>
      <c r="LXA936" s="477"/>
      <c r="LXB936" s="477"/>
      <c r="LXC936" s="477"/>
      <c r="LXD936" s="477"/>
      <c r="LXE936" s="477"/>
      <c r="LXF936" s="477"/>
      <c r="LXG936" s="477"/>
      <c r="LXH936" s="477"/>
      <c r="LXI936" s="477"/>
      <c r="LXJ936" s="477"/>
      <c r="LXK936" s="477"/>
      <c r="LXL936" s="477"/>
      <c r="LXM936" s="477"/>
      <c r="LXN936" s="477"/>
      <c r="LXO936" s="477"/>
      <c r="LXP936" s="477"/>
      <c r="LXQ936" s="477"/>
      <c r="LXR936" s="477"/>
      <c r="LXS936" s="477"/>
      <c r="LXT936" s="477"/>
      <c r="LXU936" s="477"/>
      <c r="LXV936" s="477"/>
      <c r="LXW936" s="477"/>
      <c r="LXX936" s="477"/>
      <c r="LXY936" s="477"/>
      <c r="LXZ936" s="477"/>
      <c r="LYA936" s="477"/>
      <c r="LYB936" s="477"/>
      <c r="LYC936" s="477"/>
      <c r="LYD936" s="477"/>
      <c r="LYE936" s="477"/>
      <c r="LYF936" s="477"/>
      <c r="LYG936" s="477"/>
      <c r="LYH936" s="477"/>
      <c r="LYI936" s="477"/>
      <c r="LYJ936" s="477"/>
      <c r="LYK936" s="477"/>
      <c r="LYL936" s="477"/>
      <c r="LYM936" s="477"/>
      <c r="LYN936" s="477"/>
      <c r="LYO936" s="477"/>
      <c r="LYP936" s="477"/>
      <c r="LYQ936" s="477"/>
      <c r="LYR936" s="477"/>
      <c r="LYS936" s="477"/>
      <c r="LYT936" s="477"/>
      <c r="LYU936" s="477"/>
      <c r="LYV936" s="477"/>
      <c r="LYW936" s="477"/>
      <c r="LYX936" s="477"/>
      <c r="LYY936" s="477"/>
      <c r="LYZ936" s="477"/>
      <c r="LZA936" s="477"/>
      <c r="LZB936" s="477"/>
      <c r="LZC936" s="477"/>
      <c r="LZD936" s="477"/>
      <c r="LZE936" s="477"/>
      <c r="LZF936" s="477"/>
      <c r="LZG936" s="477"/>
      <c r="LZH936" s="477"/>
      <c r="LZI936" s="477"/>
      <c r="LZJ936" s="477"/>
      <c r="LZK936" s="477"/>
      <c r="LZL936" s="477"/>
      <c r="LZM936" s="477"/>
      <c r="LZN936" s="477"/>
      <c r="LZO936" s="477"/>
      <c r="LZP936" s="477"/>
      <c r="LZQ936" s="477"/>
      <c r="LZR936" s="477"/>
      <c r="LZS936" s="477"/>
      <c r="LZT936" s="477"/>
      <c r="LZU936" s="477"/>
      <c r="LZV936" s="477"/>
      <c r="LZW936" s="477"/>
      <c r="LZX936" s="477"/>
      <c r="LZY936" s="477"/>
      <c r="LZZ936" s="477"/>
      <c r="MAA936" s="477"/>
      <c r="MAB936" s="477"/>
      <c r="MAC936" s="477"/>
      <c r="MAD936" s="477"/>
      <c r="MAE936" s="477"/>
      <c r="MAF936" s="477"/>
      <c r="MAG936" s="477"/>
      <c r="MAH936" s="477"/>
      <c r="MAI936" s="477"/>
      <c r="MAJ936" s="477"/>
      <c r="MAK936" s="477"/>
      <c r="MAL936" s="477"/>
      <c r="MAM936" s="477"/>
      <c r="MAN936" s="477"/>
      <c r="MAO936" s="477"/>
      <c r="MAP936" s="477"/>
      <c r="MAQ936" s="477"/>
      <c r="MAR936" s="477"/>
      <c r="MAS936" s="477"/>
      <c r="MAT936" s="477"/>
      <c r="MAU936" s="477"/>
      <c r="MAV936" s="477"/>
      <c r="MAW936" s="477"/>
      <c r="MAX936" s="477"/>
      <c r="MAY936" s="477"/>
      <c r="MAZ936" s="477"/>
      <c r="MBA936" s="477"/>
      <c r="MBB936" s="477"/>
      <c r="MBC936" s="477"/>
      <c r="MBD936" s="477"/>
      <c r="MBE936" s="477"/>
      <c r="MBF936" s="477"/>
      <c r="MBG936" s="477"/>
      <c r="MBH936" s="477"/>
      <c r="MBI936" s="477"/>
      <c r="MBJ936" s="477"/>
      <c r="MBK936" s="477"/>
      <c r="MBL936" s="477"/>
      <c r="MBM936" s="477"/>
      <c r="MBN936" s="477"/>
      <c r="MBO936" s="477"/>
      <c r="MBP936" s="477"/>
      <c r="MBQ936" s="477"/>
      <c r="MBR936" s="477"/>
      <c r="MBS936" s="477"/>
      <c r="MBT936" s="477"/>
      <c r="MBU936" s="477"/>
      <c r="MBV936" s="477"/>
      <c r="MBW936" s="477"/>
      <c r="MBX936" s="477"/>
      <c r="MBY936" s="477"/>
      <c r="MBZ936" s="477"/>
      <c r="MCA936" s="477"/>
      <c r="MCB936" s="477"/>
      <c r="MCC936" s="477"/>
      <c r="MCD936" s="477"/>
      <c r="MCE936" s="477"/>
      <c r="MCF936" s="477"/>
      <c r="MCG936" s="477"/>
      <c r="MCH936" s="477"/>
      <c r="MCI936" s="477"/>
      <c r="MCJ936" s="477"/>
      <c r="MCK936" s="477"/>
      <c r="MCL936" s="477"/>
      <c r="MCM936" s="477"/>
      <c r="MCN936" s="477"/>
      <c r="MCO936" s="477"/>
      <c r="MCP936" s="477"/>
      <c r="MCQ936" s="477"/>
      <c r="MCR936" s="477"/>
      <c r="MCS936" s="477"/>
      <c r="MCT936" s="477"/>
      <c r="MCU936" s="477"/>
      <c r="MCV936" s="477"/>
      <c r="MCW936" s="477"/>
      <c r="MCX936" s="477"/>
      <c r="MCY936" s="477"/>
      <c r="MCZ936" s="477"/>
      <c r="MDA936" s="477"/>
      <c r="MDB936" s="477"/>
      <c r="MDC936" s="477"/>
      <c r="MDD936" s="477"/>
      <c r="MDE936" s="477"/>
      <c r="MDF936" s="477"/>
      <c r="MDG936" s="477"/>
      <c r="MDH936" s="477"/>
      <c r="MDI936" s="477"/>
      <c r="MDJ936" s="477"/>
      <c r="MDK936" s="477"/>
      <c r="MDL936" s="477"/>
      <c r="MDM936" s="477"/>
      <c r="MDN936" s="477"/>
      <c r="MDO936" s="477"/>
      <c r="MDP936" s="477"/>
      <c r="MDQ936" s="477"/>
      <c r="MDR936" s="477"/>
      <c r="MDS936" s="477"/>
      <c r="MDT936" s="477"/>
      <c r="MDU936" s="477"/>
      <c r="MDV936" s="477"/>
      <c r="MDW936" s="477"/>
      <c r="MDX936" s="477"/>
      <c r="MDY936" s="477"/>
      <c r="MDZ936" s="477"/>
      <c r="MEA936" s="477"/>
      <c r="MEB936" s="477"/>
      <c r="MEC936" s="477"/>
      <c r="MED936" s="477"/>
      <c r="MEE936" s="477"/>
      <c r="MEF936" s="477"/>
      <c r="MEG936" s="477"/>
      <c r="MEH936" s="477"/>
      <c r="MEI936" s="477"/>
      <c r="MEJ936" s="477"/>
      <c r="MEK936" s="477"/>
      <c r="MEL936" s="477"/>
      <c r="MEM936" s="477"/>
      <c r="MEN936" s="477"/>
      <c r="MEO936" s="477"/>
      <c r="MEP936" s="477"/>
      <c r="MEQ936" s="477"/>
      <c r="MER936" s="477"/>
      <c r="MES936" s="477"/>
      <c r="MET936" s="477"/>
      <c r="MEU936" s="477"/>
      <c r="MEV936" s="477"/>
      <c r="MEW936" s="477"/>
      <c r="MEX936" s="477"/>
      <c r="MEY936" s="477"/>
      <c r="MEZ936" s="477"/>
      <c r="MFA936" s="477"/>
      <c r="MFB936" s="477"/>
      <c r="MFC936" s="477"/>
      <c r="MFD936" s="477"/>
      <c r="MFE936" s="477"/>
      <c r="MFF936" s="477"/>
      <c r="MFG936" s="477"/>
      <c r="MFH936" s="477"/>
      <c r="MFI936" s="477"/>
      <c r="MFJ936" s="477"/>
      <c r="MFK936" s="477"/>
      <c r="MFL936" s="477"/>
      <c r="MFM936" s="477"/>
      <c r="MFN936" s="477"/>
      <c r="MFO936" s="477"/>
      <c r="MFP936" s="477"/>
      <c r="MFQ936" s="477"/>
      <c r="MFR936" s="477"/>
      <c r="MFS936" s="477"/>
      <c r="MFT936" s="477"/>
      <c r="MFU936" s="477"/>
      <c r="MFV936" s="477"/>
      <c r="MFW936" s="477"/>
      <c r="MFX936" s="477"/>
      <c r="MFY936" s="477"/>
      <c r="MFZ936" s="477"/>
      <c r="MGA936" s="477"/>
      <c r="MGB936" s="477"/>
      <c r="MGC936" s="477"/>
      <c r="MGD936" s="477"/>
      <c r="MGE936" s="477"/>
      <c r="MGF936" s="477"/>
      <c r="MGG936" s="477"/>
      <c r="MGH936" s="477"/>
      <c r="MGI936" s="477"/>
      <c r="MGJ936" s="477"/>
      <c r="MGK936" s="477"/>
      <c r="MGL936" s="477"/>
      <c r="MGM936" s="477"/>
      <c r="MGN936" s="477"/>
      <c r="MGO936" s="477"/>
      <c r="MGP936" s="477"/>
      <c r="MGQ936" s="477"/>
      <c r="MGR936" s="477"/>
      <c r="MGS936" s="477"/>
      <c r="MGT936" s="477"/>
      <c r="MGU936" s="477"/>
      <c r="MGV936" s="477"/>
      <c r="MGW936" s="477"/>
      <c r="MGX936" s="477"/>
      <c r="MGY936" s="477"/>
      <c r="MGZ936" s="477"/>
      <c r="MHA936" s="477"/>
      <c r="MHB936" s="477"/>
      <c r="MHC936" s="477"/>
      <c r="MHD936" s="477"/>
      <c r="MHE936" s="477"/>
      <c r="MHF936" s="477"/>
      <c r="MHG936" s="477"/>
      <c r="MHH936" s="477"/>
      <c r="MHI936" s="477"/>
      <c r="MHJ936" s="477"/>
      <c r="MHK936" s="477"/>
      <c r="MHL936" s="477"/>
      <c r="MHM936" s="477"/>
      <c r="MHN936" s="477"/>
      <c r="MHO936" s="477"/>
      <c r="MHP936" s="477"/>
      <c r="MHQ936" s="477"/>
      <c r="MHR936" s="477"/>
      <c r="MHS936" s="477"/>
      <c r="MHT936" s="477"/>
      <c r="MHU936" s="477"/>
      <c r="MHV936" s="477"/>
      <c r="MHW936" s="477"/>
      <c r="MHX936" s="477"/>
      <c r="MHY936" s="477"/>
      <c r="MHZ936" s="477"/>
      <c r="MIA936" s="477"/>
      <c r="MIB936" s="477"/>
      <c r="MIC936" s="477"/>
      <c r="MID936" s="477"/>
      <c r="MIE936" s="477"/>
      <c r="MIF936" s="477"/>
      <c r="MIG936" s="477"/>
      <c r="MIH936" s="477"/>
      <c r="MII936" s="477"/>
      <c r="MIJ936" s="477"/>
      <c r="MIK936" s="477"/>
      <c r="MIL936" s="477"/>
      <c r="MIM936" s="477"/>
      <c r="MIN936" s="477"/>
      <c r="MIO936" s="477"/>
      <c r="MIP936" s="477"/>
      <c r="MIQ936" s="477"/>
      <c r="MIR936" s="477"/>
      <c r="MIS936" s="477"/>
      <c r="MIT936" s="477"/>
      <c r="MIU936" s="477"/>
      <c r="MIV936" s="477"/>
      <c r="MIW936" s="477"/>
      <c r="MIX936" s="477"/>
      <c r="MIY936" s="477"/>
      <c r="MIZ936" s="477"/>
      <c r="MJA936" s="477"/>
      <c r="MJB936" s="477"/>
      <c r="MJC936" s="477"/>
      <c r="MJD936" s="477"/>
      <c r="MJE936" s="477"/>
      <c r="MJF936" s="477"/>
      <c r="MJG936" s="477"/>
      <c r="MJH936" s="477"/>
      <c r="MJI936" s="477"/>
      <c r="MJJ936" s="477"/>
      <c r="MJK936" s="477"/>
      <c r="MJL936" s="477"/>
      <c r="MJM936" s="477"/>
      <c r="MJN936" s="477"/>
      <c r="MJO936" s="477"/>
      <c r="MJP936" s="477"/>
      <c r="MJQ936" s="477"/>
      <c r="MJR936" s="477"/>
      <c r="MJS936" s="477"/>
      <c r="MJT936" s="477"/>
      <c r="MJU936" s="477"/>
      <c r="MJV936" s="477"/>
      <c r="MJW936" s="477"/>
      <c r="MJX936" s="477"/>
      <c r="MJY936" s="477"/>
      <c r="MJZ936" s="477"/>
      <c r="MKA936" s="477"/>
      <c r="MKB936" s="477"/>
      <c r="MKC936" s="477"/>
      <c r="MKD936" s="477"/>
      <c r="MKE936" s="477"/>
      <c r="MKF936" s="477"/>
      <c r="MKG936" s="477"/>
      <c r="MKH936" s="477"/>
      <c r="MKI936" s="477"/>
      <c r="MKJ936" s="477"/>
      <c r="MKK936" s="477"/>
      <c r="MKL936" s="477"/>
      <c r="MKM936" s="477"/>
      <c r="MKN936" s="477"/>
      <c r="MKO936" s="477"/>
      <c r="MKP936" s="477"/>
      <c r="MKQ936" s="477"/>
      <c r="MKR936" s="477"/>
      <c r="MKS936" s="477"/>
      <c r="MKT936" s="477"/>
      <c r="MKU936" s="477"/>
      <c r="MKV936" s="477"/>
      <c r="MKW936" s="477"/>
      <c r="MKX936" s="477"/>
      <c r="MKY936" s="477"/>
      <c r="MKZ936" s="477"/>
      <c r="MLA936" s="477"/>
      <c r="MLB936" s="477"/>
      <c r="MLC936" s="477"/>
      <c r="MLD936" s="477"/>
      <c r="MLE936" s="477"/>
      <c r="MLF936" s="477"/>
      <c r="MLG936" s="477"/>
      <c r="MLH936" s="477"/>
      <c r="MLI936" s="477"/>
      <c r="MLJ936" s="477"/>
      <c r="MLK936" s="477"/>
      <c r="MLL936" s="477"/>
      <c r="MLM936" s="477"/>
      <c r="MLN936" s="477"/>
      <c r="MLO936" s="477"/>
      <c r="MLP936" s="477"/>
      <c r="MLQ936" s="477"/>
      <c r="MLR936" s="477"/>
      <c r="MLS936" s="477"/>
      <c r="MLT936" s="477"/>
      <c r="MLU936" s="477"/>
      <c r="MLV936" s="477"/>
      <c r="MLW936" s="477"/>
      <c r="MLX936" s="477"/>
      <c r="MLY936" s="477"/>
      <c r="MLZ936" s="477"/>
      <c r="MMA936" s="477"/>
      <c r="MMB936" s="477"/>
      <c r="MMC936" s="477"/>
      <c r="MMD936" s="477"/>
      <c r="MME936" s="477"/>
      <c r="MMF936" s="477"/>
      <c r="MMG936" s="477"/>
      <c r="MMH936" s="477"/>
      <c r="MMI936" s="477"/>
      <c r="MMJ936" s="477"/>
      <c r="MMK936" s="477"/>
      <c r="MML936" s="477"/>
      <c r="MMM936" s="477"/>
      <c r="MMN936" s="477"/>
      <c r="MMO936" s="477"/>
      <c r="MMP936" s="477"/>
      <c r="MMQ936" s="477"/>
      <c r="MMR936" s="477"/>
      <c r="MMS936" s="477"/>
      <c r="MMT936" s="477"/>
      <c r="MMU936" s="477"/>
      <c r="MMV936" s="477"/>
      <c r="MMW936" s="477"/>
      <c r="MMX936" s="477"/>
      <c r="MMY936" s="477"/>
      <c r="MMZ936" s="477"/>
      <c r="MNA936" s="477"/>
      <c r="MNB936" s="477"/>
      <c r="MNC936" s="477"/>
      <c r="MND936" s="477"/>
      <c r="MNE936" s="477"/>
      <c r="MNF936" s="477"/>
      <c r="MNG936" s="477"/>
      <c r="MNH936" s="477"/>
      <c r="MNI936" s="477"/>
      <c r="MNJ936" s="477"/>
      <c r="MNK936" s="477"/>
      <c r="MNL936" s="477"/>
      <c r="MNM936" s="477"/>
      <c r="MNN936" s="477"/>
      <c r="MNO936" s="477"/>
      <c r="MNP936" s="477"/>
      <c r="MNQ936" s="477"/>
      <c r="MNR936" s="477"/>
      <c r="MNS936" s="477"/>
      <c r="MNT936" s="477"/>
      <c r="MNU936" s="477"/>
      <c r="MNV936" s="477"/>
      <c r="MNW936" s="477"/>
      <c r="MNX936" s="477"/>
      <c r="MNY936" s="477"/>
      <c r="MNZ936" s="477"/>
      <c r="MOA936" s="477"/>
      <c r="MOB936" s="477"/>
      <c r="MOC936" s="477"/>
      <c r="MOD936" s="477"/>
      <c r="MOE936" s="477"/>
      <c r="MOF936" s="477"/>
      <c r="MOG936" s="477"/>
      <c r="MOH936" s="477"/>
      <c r="MOI936" s="477"/>
      <c r="MOJ936" s="477"/>
      <c r="MOK936" s="477"/>
      <c r="MOL936" s="477"/>
      <c r="MOM936" s="477"/>
      <c r="MON936" s="477"/>
      <c r="MOO936" s="477"/>
      <c r="MOP936" s="477"/>
      <c r="MOQ936" s="477"/>
      <c r="MOR936" s="477"/>
      <c r="MOS936" s="477"/>
      <c r="MOT936" s="477"/>
      <c r="MOU936" s="477"/>
      <c r="MOV936" s="477"/>
      <c r="MOW936" s="477"/>
      <c r="MOX936" s="477"/>
      <c r="MOY936" s="477"/>
      <c r="MOZ936" s="477"/>
      <c r="MPA936" s="477"/>
      <c r="MPB936" s="477"/>
      <c r="MPC936" s="477"/>
      <c r="MPD936" s="477"/>
      <c r="MPE936" s="477"/>
      <c r="MPF936" s="477"/>
      <c r="MPG936" s="477"/>
      <c r="MPH936" s="477"/>
      <c r="MPI936" s="477"/>
      <c r="MPJ936" s="477"/>
      <c r="MPK936" s="477"/>
      <c r="MPL936" s="477"/>
      <c r="MPM936" s="477"/>
      <c r="MPN936" s="477"/>
      <c r="MPO936" s="477"/>
      <c r="MPP936" s="477"/>
      <c r="MPQ936" s="477"/>
      <c r="MPR936" s="477"/>
      <c r="MPS936" s="477"/>
      <c r="MPT936" s="477"/>
      <c r="MPU936" s="477"/>
      <c r="MPV936" s="477"/>
      <c r="MPW936" s="477"/>
      <c r="MPX936" s="477"/>
      <c r="MPY936" s="477"/>
      <c r="MPZ936" s="477"/>
      <c r="MQA936" s="477"/>
      <c r="MQB936" s="477"/>
      <c r="MQC936" s="477"/>
      <c r="MQD936" s="477"/>
      <c r="MQE936" s="477"/>
      <c r="MQF936" s="477"/>
      <c r="MQG936" s="477"/>
      <c r="MQH936" s="477"/>
      <c r="MQI936" s="477"/>
      <c r="MQJ936" s="477"/>
      <c r="MQK936" s="477"/>
      <c r="MQL936" s="477"/>
      <c r="MQM936" s="477"/>
      <c r="MQN936" s="477"/>
      <c r="MQO936" s="477"/>
      <c r="MQP936" s="477"/>
      <c r="MQQ936" s="477"/>
      <c r="MQR936" s="477"/>
      <c r="MQS936" s="477"/>
      <c r="MQT936" s="477"/>
      <c r="MQU936" s="477"/>
      <c r="MQV936" s="477"/>
      <c r="MQW936" s="477"/>
      <c r="MQX936" s="477"/>
      <c r="MQY936" s="477"/>
      <c r="MQZ936" s="477"/>
      <c r="MRA936" s="477"/>
      <c r="MRB936" s="477"/>
      <c r="MRC936" s="477"/>
      <c r="MRD936" s="477"/>
      <c r="MRE936" s="477"/>
      <c r="MRF936" s="477"/>
      <c r="MRG936" s="477"/>
      <c r="MRH936" s="477"/>
      <c r="MRI936" s="477"/>
      <c r="MRJ936" s="477"/>
      <c r="MRK936" s="477"/>
      <c r="MRL936" s="477"/>
      <c r="MRM936" s="477"/>
      <c r="MRN936" s="477"/>
      <c r="MRO936" s="477"/>
      <c r="MRP936" s="477"/>
      <c r="MRQ936" s="477"/>
      <c r="MRR936" s="477"/>
      <c r="MRS936" s="477"/>
      <c r="MRT936" s="477"/>
      <c r="MRU936" s="477"/>
      <c r="MRV936" s="477"/>
      <c r="MRW936" s="477"/>
      <c r="MRX936" s="477"/>
      <c r="MRY936" s="477"/>
      <c r="MRZ936" s="477"/>
      <c r="MSA936" s="477"/>
      <c r="MSB936" s="477"/>
      <c r="MSC936" s="477"/>
      <c r="MSD936" s="477"/>
      <c r="MSE936" s="477"/>
      <c r="MSF936" s="477"/>
      <c r="MSG936" s="477"/>
      <c r="MSH936" s="477"/>
      <c r="MSI936" s="477"/>
      <c r="MSJ936" s="477"/>
      <c r="MSK936" s="477"/>
      <c r="MSL936" s="477"/>
      <c r="MSM936" s="477"/>
      <c r="MSN936" s="477"/>
      <c r="MSO936" s="477"/>
      <c r="MSP936" s="477"/>
      <c r="MSQ936" s="477"/>
      <c r="MSR936" s="477"/>
      <c r="MSS936" s="477"/>
      <c r="MST936" s="477"/>
      <c r="MSU936" s="477"/>
      <c r="MSV936" s="477"/>
      <c r="MSW936" s="477"/>
      <c r="MSX936" s="477"/>
      <c r="MSY936" s="477"/>
      <c r="MSZ936" s="477"/>
      <c r="MTA936" s="477"/>
      <c r="MTB936" s="477"/>
      <c r="MTC936" s="477"/>
      <c r="MTD936" s="477"/>
      <c r="MTE936" s="477"/>
      <c r="MTF936" s="477"/>
      <c r="MTG936" s="477"/>
      <c r="MTH936" s="477"/>
      <c r="MTI936" s="477"/>
      <c r="MTJ936" s="477"/>
      <c r="MTK936" s="477"/>
      <c r="MTL936" s="477"/>
      <c r="MTM936" s="477"/>
      <c r="MTN936" s="477"/>
      <c r="MTO936" s="477"/>
      <c r="MTP936" s="477"/>
      <c r="MTQ936" s="477"/>
      <c r="MTR936" s="477"/>
      <c r="MTS936" s="477"/>
      <c r="MTT936" s="477"/>
      <c r="MTU936" s="477"/>
      <c r="MTV936" s="477"/>
      <c r="MTW936" s="477"/>
      <c r="MTX936" s="477"/>
      <c r="MTY936" s="477"/>
      <c r="MTZ936" s="477"/>
      <c r="MUA936" s="477"/>
      <c r="MUB936" s="477"/>
      <c r="MUC936" s="477"/>
      <c r="MUD936" s="477"/>
      <c r="MUE936" s="477"/>
      <c r="MUF936" s="477"/>
      <c r="MUG936" s="477"/>
      <c r="MUH936" s="477"/>
      <c r="MUI936" s="477"/>
      <c r="MUJ936" s="477"/>
      <c r="MUK936" s="477"/>
      <c r="MUL936" s="477"/>
      <c r="MUM936" s="477"/>
      <c r="MUN936" s="477"/>
      <c r="MUO936" s="477"/>
      <c r="MUP936" s="477"/>
      <c r="MUQ936" s="477"/>
      <c r="MUR936" s="477"/>
      <c r="MUS936" s="477"/>
      <c r="MUT936" s="477"/>
      <c r="MUU936" s="477"/>
      <c r="MUV936" s="477"/>
      <c r="MUW936" s="477"/>
      <c r="MUX936" s="477"/>
      <c r="MUY936" s="477"/>
      <c r="MUZ936" s="477"/>
      <c r="MVA936" s="477"/>
      <c r="MVB936" s="477"/>
      <c r="MVC936" s="477"/>
      <c r="MVD936" s="477"/>
      <c r="MVE936" s="477"/>
      <c r="MVF936" s="477"/>
      <c r="MVG936" s="477"/>
      <c r="MVH936" s="477"/>
      <c r="MVI936" s="477"/>
      <c r="MVJ936" s="477"/>
      <c r="MVK936" s="477"/>
      <c r="MVL936" s="477"/>
      <c r="MVM936" s="477"/>
      <c r="MVN936" s="477"/>
      <c r="MVO936" s="477"/>
      <c r="MVP936" s="477"/>
      <c r="MVQ936" s="477"/>
      <c r="MVR936" s="477"/>
      <c r="MVS936" s="477"/>
      <c r="MVT936" s="477"/>
      <c r="MVU936" s="477"/>
      <c r="MVV936" s="477"/>
      <c r="MVW936" s="477"/>
      <c r="MVX936" s="477"/>
      <c r="MVY936" s="477"/>
      <c r="MVZ936" s="477"/>
      <c r="MWA936" s="477"/>
      <c r="MWB936" s="477"/>
      <c r="MWC936" s="477"/>
      <c r="MWD936" s="477"/>
      <c r="MWE936" s="477"/>
      <c r="MWF936" s="477"/>
      <c r="MWG936" s="477"/>
      <c r="MWH936" s="477"/>
      <c r="MWI936" s="477"/>
      <c r="MWJ936" s="477"/>
      <c r="MWK936" s="477"/>
      <c r="MWL936" s="477"/>
      <c r="MWM936" s="477"/>
      <c r="MWN936" s="477"/>
      <c r="MWO936" s="477"/>
      <c r="MWP936" s="477"/>
      <c r="MWQ936" s="477"/>
      <c r="MWR936" s="477"/>
      <c r="MWS936" s="477"/>
      <c r="MWT936" s="477"/>
      <c r="MWU936" s="477"/>
      <c r="MWV936" s="477"/>
      <c r="MWW936" s="477"/>
      <c r="MWX936" s="477"/>
      <c r="MWY936" s="477"/>
      <c r="MWZ936" s="477"/>
      <c r="MXA936" s="477"/>
      <c r="MXB936" s="477"/>
      <c r="MXC936" s="477"/>
      <c r="MXD936" s="477"/>
      <c r="MXE936" s="477"/>
      <c r="MXF936" s="477"/>
      <c r="MXG936" s="477"/>
      <c r="MXH936" s="477"/>
      <c r="MXI936" s="477"/>
      <c r="MXJ936" s="477"/>
      <c r="MXK936" s="477"/>
      <c r="MXL936" s="477"/>
      <c r="MXM936" s="477"/>
      <c r="MXN936" s="477"/>
      <c r="MXO936" s="477"/>
      <c r="MXP936" s="477"/>
      <c r="MXQ936" s="477"/>
      <c r="MXR936" s="477"/>
      <c r="MXS936" s="477"/>
      <c r="MXT936" s="477"/>
      <c r="MXU936" s="477"/>
      <c r="MXV936" s="477"/>
      <c r="MXW936" s="477"/>
      <c r="MXX936" s="477"/>
      <c r="MXY936" s="477"/>
      <c r="MXZ936" s="477"/>
      <c r="MYA936" s="477"/>
      <c r="MYB936" s="477"/>
      <c r="MYC936" s="477"/>
      <c r="MYD936" s="477"/>
      <c r="MYE936" s="477"/>
      <c r="MYF936" s="477"/>
      <c r="MYG936" s="477"/>
      <c r="MYH936" s="477"/>
      <c r="MYI936" s="477"/>
      <c r="MYJ936" s="477"/>
      <c r="MYK936" s="477"/>
      <c r="MYL936" s="477"/>
      <c r="MYM936" s="477"/>
      <c r="MYN936" s="477"/>
      <c r="MYO936" s="477"/>
      <c r="MYP936" s="477"/>
      <c r="MYQ936" s="477"/>
      <c r="MYR936" s="477"/>
      <c r="MYS936" s="477"/>
      <c r="MYT936" s="477"/>
      <c r="MYU936" s="477"/>
      <c r="MYV936" s="477"/>
      <c r="MYW936" s="477"/>
      <c r="MYX936" s="477"/>
      <c r="MYY936" s="477"/>
      <c r="MYZ936" s="477"/>
      <c r="MZA936" s="477"/>
      <c r="MZB936" s="477"/>
      <c r="MZC936" s="477"/>
      <c r="MZD936" s="477"/>
      <c r="MZE936" s="477"/>
      <c r="MZF936" s="477"/>
      <c r="MZG936" s="477"/>
      <c r="MZH936" s="477"/>
      <c r="MZI936" s="477"/>
      <c r="MZJ936" s="477"/>
      <c r="MZK936" s="477"/>
      <c r="MZL936" s="477"/>
      <c r="MZM936" s="477"/>
      <c r="MZN936" s="477"/>
      <c r="MZO936" s="477"/>
      <c r="MZP936" s="477"/>
      <c r="MZQ936" s="477"/>
      <c r="MZR936" s="477"/>
      <c r="MZS936" s="477"/>
      <c r="MZT936" s="477"/>
      <c r="MZU936" s="477"/>
      <c r="MZV936" s="477"/>
      <c r="MZW936" s="477"/>
      <c r="MZX936" s="477"/>
      <c r="MZY936" s="477"/>
      <c r="MZZ936" s="477"/>
      <c r="NAA936" s="477"/>
      <c r="NAB936" s="477"/>
      <c r="NAC936" s="477"/>
      <c r="NAD936" s="477"/>
      <c r="NAE936" s="477"/>
      <c r="NAF936" s="477"/>
      <c r="NAG936" s="477"/>
      <c r="NAH936" s="477"/>
      <c r="NAI936" s="477"/>
      <c r="NAJ936" s="477"/>
      <c r="NAK936" s="477"/>
      <c r="NAL936" s="477"/>
      <c r="NAM936" s="477"/>
      <c r="NAN936" s="477"/>
      <c r="NAO936" s="477"/>
      <c r="NAP936" s="477"/>
      <c r="NAQ936" s="477"/>
      <c r="NAR936" s="477"/>
      <c r="NAS936" s="477"/>
      <c r="NAT936" s="477"/>
      <c r="NAU936" s="477"/>
      <c r="NAV936" s="477"/>
      <c r="NAW936" s="477"/>
      <c r="NAX936" s="477"/>
      <c r="NAY936" s="477"/>
      <c r="NAZ936" s="477"/>
      <c r="NBA936" s="477"/>
      <c r="NBB936" s="477"/>
      <c r="NBC936" s="477"/>
      <c r="NBD936" s="477"/>
      <c r="NBE936" s="477"/>
      <c r="NBF936" s="477"/>
      <c r="NBG936" s="477"/>
      <c r="NBH936" s="477"/>
      <c r="NBI936" s="477"/>
      <c r="NBJ936" s="477"/>
      <c r="NBK936" s="477"/>
      <c r="NBL936" s="477"/>
      <c r="NBM936" s="477"/>
      <c r="NBN936" s="477"/>
      <c r="NBO936" s="477"/>
      <c r="NBP936" s="477"/>
      <c r="NBQ936" s="477"/>
      <c r="NBR936" s="477"/>
      <c r="NBS936" s="477"/>
      <c r="NBT936" s="477"/>
      <c r="NBU936" s="477"/>
      <c r="NBV936" s="477"/>
      <c r="NBW936" s="477"/>
      <c r="NBX936" s="477"/>
      <c r="NBY936" s="477"/>
      <c r="NBZ936" s="477"/>
      <c r="NCA936" s="477"/>
      <c r="NCB936" s="477"/>
      <c r="NCC936" s="477"/>
      <c r="NCD936" s="477"/>
      <c r="NCE936" s="477"/>
      <c r="NCF936" s="477"/>
      <c r="NCG936" s="477"/>
      <c r="NCH936" s="477"/>
      <c r="NCI936" s="477"/>
      <c r="NCJ936" s="477"/>
      <c r="NCK936" s="477"/>
      <c r="NCL936" s="477"/>
      <c r="NCM936" s="477"/>
      <c r="NCN936" s="477"/>
      <c r="NCO936" s="477"/>
      <c r="NCP936" s="477"/>
      <c r="NCQ936" s="477"/>
      <c r="NCR936" s="477"/>
      <c r="NCS936" s="477"/>
      <c r="NCT936" s="477"/>
      <c r="NCU936" s="477"/>
      <c r="NCV936" s="477"/>
      <c r="NCW936" s="477"/>
      <c r="NCX936" s="477"/>
      <c r="NCY936" s="477"/>
      <c r="NCZ936" s="477"/>
      <c r="NDA936" s="477"/>
      <c r="NDB936" s="477"/>
      <c r="NDC936" s="477"/>
      <c r="NDD936" s="477"/>
      <c r="NDE936" s="477"/>
      <c r="NDF936" s="477"/>
      <c r="NDG936" s="477"/>
      <c r="NDH936" s="477"/>
      <c r="NDI936" s="477"/>
      <c r="NDJ936" s="477"/>
      <c r="NDK936" s="477"/>
      <c r="NDL936" s="477"/>
      <c r="NDM936" s="477"/>
      <c r="NDN936" s="477"/>
      <c r="NDO936" s="477"/>
      <c r="NDP936" s="477"/>
      <c r="NDQ936" s="477"/>
      <c r="NDR936" s="477"/>
      <c r="NDS936" s="477"/>
      <c r="NDT936" s="477"/>
      <c r="NDU936" s="477"/>
      <c r="NDV936" s="477"/>
      <c r="NDW936" s="477"/>
      <c r="NDX936" s="477"/>
      <c r="NDY936" s="477"/>
      <c r="NDZ936" s="477"/>
      <c r="NEA936" s="477"/>
      <c r="NEB936" s="477"/>
      <c r="NEC936" s="477"/>
      <c r="NED936" s="477"/>
      <c r="NEE936" s="477"/>
      <c r="NEF936" s="477"/>
      <c r="NEG936" s="477"/>
      <c r="NEH936" s="477"/>
      <c r="NEI936" s="477"/>
      <c r="NEJ936" s="477"/>
      <c r="NEK936" s="477"/>
      <c r="NEL936" s="477"/>
      <c r="NEM936" s="477"/>
      <c r="NEN936" s="477"/>
      <c r="NEO936" s="477"/>
      <c r="NEP936" s="477"/>
      <c r="NEQ936" s="477"/>
      <c r="NER936" s="477"/>
      <c r="NES936" s="477"/>
      <c r="NET936" s="477"/>
      <c r="NEU936" s="477"/>
      <c r="NEV936" s="477"/>
      <c r="NEW936" s="477"/>
      <c r="NEX936" s="477"/>
      <c r="NEY936" s="477"/>
      <c r="NEZ936" s="477"/>
      <c r="NFA936" s="477"/>
      <c r="NFB936" s="477"/>
      <c r="NFC936" s="477"/>
      <c r="NFD936" s="477"/>
      <c r="NFE936" s="477"/>
      <c r="NFF936" s="477"/>
      <c r="NFG936" s="477"/>
      <c r="NFH936" s="477"/>
      <c r="NFI936" s="477"/>
      <c r="NFJ936" s="477"/>
      <c r="NFK936" s="477"/>
      <c r="NFL936" s="477"/>
      <c r="NFM936" s="477"/>
      <c r="NFN936" s="477"/>
      <c r="NFO936" s="477"/>
      <c r="NFP936" s="477"/>
      <c r="NFQ936" s="477"/>
      <c r="NFR936" s="477"/>
      <c r="NFS936" s="477"/>
      <c r="NFT936" s="477"/>
      <c r="NFU936" s="477"/>
      <c r="NFV936" s="477"/>
      <c r="NFW936" s="477"/>
      <c r="NFX936" s="477"/>
      <c r="NFY936" s="477"/>
      <c r="NFZ936" s="477"/>
      <c r="NGA936" s="477"/>
      <c r="NGB936" s="477"/>
      <c r="NGC936" s="477"/>
      <c r="NGD936" s="477"/>
      <c r="NGE936" s="477"/>
      <c r="NGF936" s="477"/>
      <c r="NGG936" s="477"/>
      <c r="NGH936" s="477"/>
      <c r="NGI936" s="477"/>
      <c r="NGJ936" s="477"/>
      <c r="NGK936" s="477"/>
      <c r="NGL936" s="477"/>
      <c r="NGM936" s="477"/>
      <c r="NGN936" s="477"/>
      <c r="NGO936" s="477"/>
      <c r="NGP936" s="477"/>
      <c r="NGQ936" s="477"/>
      <c r="NGR936" s="477"/>
      <c r="NGS936" s="477"/>
      <c r="NGT936" s="477"/>
      <c r="NGU936" s="477"/>
      <c r="NGV936" s="477"/>
      <c r="NGW936" s="477"/>
      <c r="NGX936" s="477"/>
      <c r="NGY936" s="477"/>
      <c r="NGZ936" s="477"/>
      <c r="NHA936" s="477"/>
      <c r="NHB936" s="477"/>
      <c r="NHC936" s="477"/>
      <c r="NHD936" s="477"/>
      <c r="NHE936" s="477"/>
      <c r="NHF936" s="477"/>
      <c r="NHG936" s="477"/>
      <c r="NHH936" s="477"/>
      <c r="NHI936" s="477"/>
      <c r="NHJ936" s="477"/>
      <c r="NHK936" s="477"/>
      <c r="NHL936" s="477"/>
      <c r="NHM936" s="477"/>
      <c r="NHN936" s="477"/>
      <c r="NHO936" s="477"/>
      <c r="NHP936" s="477"/>
      <c r="NHQ936" s="477"/>
      <c r="NHR936" s="477"/>
      <c r="NHS936" s="477"/>
      <c r="NHT936" s="477"/>
      <c r="NHU936" s="477"/>
      <c r="NHV936" s="477"/>
      <c r="NHW936" s="477"/>
      <c r="NHX936" s="477"/>
      <c r="NHY936" s="477"/>
      <c r="NHZ936" s="477"/>
      <c r="NIA936" s="477"/>
      <c r="NIB936" s="477"/>
      <c r="NIC936" s="477"/>
      <c r="NID936" s="477"/>
      <c r="NIE936" s="477"/>
      <c r="NIF936" s="477"/>
      <c r="NIG936" s="477"/>
      <c r="NIH936" s="477"/>
      <c r="NII936" s="477"/>
      <c r="NIJ936" s="477"/>
      <c r="NIK936" s="477"/>
      <c r="NIL936" s="477"/>
      <c r="NIM936" s="477"/>
      <c r="NIN936" s="477"/>
      <c r="NIO936" s="477"/>
      <c r="NIP936" s="477"/>
      <c r="NIQ936" s="477"/>
      <c r="NIR936" s="477"/>
      <c r="NIS936" s="477"/>
      <c r="NIT936" s="477"/>
      <c r="NIU936" s="477"/>
      <c r="NIV936" s="477"/>
      <c r="NIW936" s="477"/>
      <c r="NIX936" s="477"/>
      <c r="NIY936" s="477"/>
      <c r="NIZ936" s="477"/>
      <c r="NJA936" s="477"/>
      <c r="NJB936" s="477"/>
      <c r="NJC936" s="477"/>
      <c r="NJD936" s="477"/>
      <c r="NJE936" s="477"/>
      <c r="NJF936" s="477"/>
      <c r="NJG936" s="477"/>
      <c r="NJH936" s="477"/>
      <c r="NJI936" s="477"/>
      <c r="NJJ936" s="477"/>
      <c r="NJK936" s="477"/>
      <c r="NJL936" s="477"/>
      <c r="NJM936" s="477"/>
      <c r="NJN936" s="477"/>
      <c r="NJO936" s="477"/>
      <c r="NJP936" s="477"/>
      <c r="NJQ936" s="477"/>
      <c r="NJR936" s="477"/>
      <c r="NJS936" s="477"/>
      <c r="NJT936" s="477"/>
      <c r="NJU936" s="477"/>
      <c r="NJV936" s="477"/>
      <c r="NJW936" s="477"/>
      <c r="NJX936" s="477"/>
      <c r="NJY936" s="477"/>
      <c r="NJZ936" s="477"/>
      <c r="NKA936" s="477"/>
      <c r="NKB936" s="477"/>
      <c r="NKC936" s="477"/>
      <c r="NKD936" s="477"/>
      <c r="NKE936" s="477"/>
      <c r="NKF936" s="477"/>
      <c r="NKG936" s="477"/>
      <c r="NKH936" s="477"/>
      <c r="NKI936" s="477"/>
      <c r="NKJ936" s="477"/>
      <c r="NKK936" s="477"/>
      <c r="NKL936" s="477"/>
      <c r="NKM936" s="477"/>
      <c r="NKN936" s="477"/>
      <c r="NKO936" s="477"/>
      <c r="NKP936" s="477"/>
      <c r="NKQ936" s="477"/>
      <c r="NKR936" s="477"/>
      <c r="NKS936" s="477"/>
      <c r="NKT936" s="477"/>
      <c r="NKU936" s="477"/>
      <c r="NKV936" s="477"/>
      <c r="NKW936" s="477"/>
      <c r="NKX936" s="477"/>
      <c r="NKY936" s="477"/>
      <c r="NKZ936" s="477"/>
      <c r="NLA936" s="477"/>
      <c r="NLB936" s="477"/>
      <c r="NLC936" s="477"/>
      <c r="NLD936" s="477"/>
      <c r="NLE936" s="477"/>
      <c r="NLF936" s="477"/>
      <c r="NLG936" s="477"/>
      <c r="NLH936" s="477"/>
      <c r="NLI936" s="477"/>
      <c r="NLJ936" s="477"/>
      <c r="NLK936" s="477"/>
      <c r="NLL936" s="477"/>
      <c r="NLM936" s="477"/>
      <c r="NLN936" s="477"/>
      <c r="NLO936" s="477"/>
      <c r="NLP936" s="477"/>
      <c r="NLQ936" s="477"/>
      <c r="NLR936" s="477"/>
      <c r="NLS936" s="477"/>
      <c r="NLT936" s="477"/>
      <c r="NLU936" s="477"/>
      <c r="NLV936" s="477"/>
      <c r="NLW936" s="477"/>
      <c r="NLX936" s="477"/>
      <c r="NLY936" s="477"/>
      <c r="NLZ936" s="477"/>
      <c r="NMA936" s="477"/>
      <c r="NMB936" s="477"/>
      <c r="NMC936" s="477"/>
      <c r="NMD936" s="477"/>
      <c r="NME936" s="477"/>
      <c r="NMF936" s="477"/>
      <c r="NMG936" s="477"/>
      <c r="NMH936" s="477"/>
      <c r="NMI936" s="477"/>
      <c r="NMJ936" s="477"/>
      <c r="NMK936" s="477"/>
      <c r="NML936" s="477"/>
      <c r="NMM936" s="477"/>
      <c r="NMN936" s="477"/>
      <c r="NMO936" s="477"/>
      <c r="NMP936" s="477"/>
      <c r="NMQ936" s="477"/>
      <c r="NMR936" s="477"/>
      <c r="NMS936" s="477"/>
      <c r="NMT936" s="477"/>
      <c r="NMU936" s="477"/>
      <c r="NMV936" s="477"/>
      <c r="NMW936" s="477"/>
      <c r="NMX936" s="477"/>
      <c r="NMY936" s="477"/>
      <c r="NMZ936" s="477"/>
      <c r="NNA936" s="477"/>
      <c r="NNB936" s="477"/>
      <c r="NNC936" s="477"/>
      <c r="NND936" s="477"/>
      <c r="NNE936" s="477"/>
      <c r="NNF936" s="477"/>
      <c r="NNG936" s="477"/>
      <c r="NNH936" s="477"/>
      <c r="NNI936" s="477"/>
      <c r="NNJ936" s="477"/>
      <c r="NNK936" s="477"/>
      <c r="NNL936" s="477"/>
      <c r="NNM936" s="477"/>
      <c r="NNN936" s="477"/>
      <c r="NNO936" s="477"/>
      <c r="NNP936" s="477"/>
      <c r="NNQ936" s="477"/>
      <c r="NNR936" s="477"/>
      <c r="NNS936" s="477"/>
      <c r="NNT936" s="477"/>
      <c r="NNU936" s="477"/>
      <c r="NNV936" s="477"/>
      <c r="NNW936" s="477"/>
      <c r="NNX936" s="477"/>
      <c r="NNY936" s="477"/>
      <c r="NNZ936" s="477"/>
      <c r="NOA936" s="477"/>
      <c r="NOB936" s="477"/>
      <c r="NOC936" s="477"/>
      <c r="NOD936" s="477"/>
      <c r="NOE936" s="477"/>
      <c r="NOF936" s="477"/>
      <c r="NOG936" s="477"/>
      <c r="NOH936" s="477"/>
      <c r="NOI936" s="477"/>
      <c r="NOJ936" s="477"/>
      <c r="NOK936" s="477"/>
      <c r="NOL936" s="477"/>
      <c r="NOM936" s="477"/>
      <c r="NON936" s="477"/>
      <c r="NOO936" s="477"/>
      <c r="NOP936" s="477"/>
      <c r="NOQ936" s="477"/>
      <c r="NOR936" s="477"/>
      <c r="NOS936" s="477"/>
      <c r="NOT936" s="477"/>
      <c r="NOU936" s="477"/>
      <c r="NOV936" s="477"/>
      <c r="NOW936" s="477"/>
      <c r="NOX936" s="477"/>
      <c r="NOY936" s="477"/>
      <c r="NOZ936" s="477"/>
      <c r="NPA936" s="477"/>
      <c r="NPB936" s="477"/>
      <c r="NPC936" s="477"/>
      <c r="NPD936" s="477"/>
      <c r="NPE936" s="477"/>
      <c r="NPF936" s="477"/>
      <c r="NPG936" s="477"/>
      <c r="NPH936" s="477"/>
      <c r="NPI936" s="477"/>
      <c r="NPJ936" s="477"/>
      <c r="NPK936" s="477"/>
      <c r="NPL936" s="477"/>
      <c r="NPM936" s="477"/>
      <c r="NPN936" s="477"/>
      <c r="NPO936" s="477"/>
      <c r="NPP936" s="477"/>
      <c r="NPQ936" s="477"/>
      <c r="NPR936" s="477"/>
      <c r="NPS936" s="477"/>
      <c r="NPT936" s="477"/>
      <c r="NPU936" s="477"/>
      <c r="NPV936" s="477"/>
      <c r="NPW936" s="477"/>
      <c r="NPX936" s="477"/>
      <c r="NPY936" s="477"/>
      <c r="NPZ936" s="477"/>
      <c r="NQA936" s="477"/>
      <c r="NQB936" s="477"/>
      <c r="NQC936" s="477"/>
      <c r="NQD936" s="477"/>
      <c r="NQE936" s="477"/>
      <c r="NQF936" s="477"/>
      <c r="NQG936" s="477"/>
      <c r="NQH936" s="477"/>
      <c r="NQI936" s="477"/>
      <c r="NQJ936" s="477"/>
      <c r="NQK936" s="477"/>
      <c r="NQL936" s="477"/>
      <c r="NQM936" s="477"/>
      <c r="NQN936" s="477"/>
      <c r="NQO936" s="477"/>
      <c r="NQP936" s="477"/>
      <c r="NQQ936" s="477"/>
      <c r="NQR936" s="477"/>
      <c r="NQS936" s="477"/>
      <c r="NQT936" s="477"/>
      <c r="NQU936" s="477"/>
      <c r="NQV936" s="477"/>
      <c r="NQW936" s="477"/>
      <c r="NQX936" s="477"/>
      <c r="NQY936" s="477"/>
      <c r="NQZ936" s="477"/>
      <c r="NRA936" s="477"/>
      <c r="NRB936" s="477"/>
      <c r="NRC936" s="477"/>
      <c r="NRD936" s="477"/>
      <c r="NRE936" s="477"/>
      <c r="NRF936" s="477"/>
      <c r="NRG936" s="477"/>
      <c r="NRH936" s="477"/>
      <c r="NRI936" s="477"/>
      <c r="NRJ936" s="477"/>
      <c r="NRK936" s="477"/>
      <c r="NRL936" s="477"/>
      <c r="NRM936" s="477"/>
      <c r="NRN936" s="477"/>
      <c r="NRO936" s="477"/>
      <c r="NRP936" s="477"/>
      <c r="NRQ936" s="477"/>
      <c r="NRR936" s="477"/>
      <c r="NRS936" s="477"/>
      <c r="NRT936" s="477"/>
      <c r="NRU936" s="477"/>
      <c r="NRV936" s="477"/>
      <c r="NRW936" s="477"/>
      <c r="NRX936" s="477"/>
      <c r="NRY936" s="477"/>
      <c r="NRZ936" s="477"/>
      <c r="NSA936" s="477"/>
      <c r="NSB936" s="477"/>
      <c r="NSC936" s="477"/>
      <c r="NSD936" s="477"/>
      <c r="NSE936" s="477"/>
      <c r="NSF936" s="477"/>
      <c r="NSG936" s="477"/>
      <c r="NSH936" s="477"/>
      <c r="NSI936" s="477"/>
      <c r="NSJ936" s="477"/>
      <c r="NSK936" s="477"/>
      <c r="NSL936" s="477"/>
      <c r="NSM936" s="477"/>
      <c r="NSN936" s="477"/>
      <c r="NSO936" s="477"/>
      <c r="NSP936" s="477"/>
      <c r="NSQ936" s="477"/>
      <c r="NSR936" s="477"/>
      <c r="NSS936" s="477"/>
      <c r="NST936" s="477"/>
      <c r="NSU936" s="477"/>
      <c r="NSV936" s="477"/>
      <c r="NSW936" s="477"/>
      <c r="NSX936" s="477"/>
      <c r="NSY936" s="477"/>
      <c r="NSZ936" s="477"/>
      <c r="NTA936" s="477"/>
      <c r="NTB936" s="477"/>
      <c r="NTC936" s="477"/>
      <c r="NTD936" s="477"/>
      <c r="NTE936" s="477"/>
      <c r="NTF936" s="477"/>
      <c r="NTG936" s="477"/>
      <c r="NTH936" s="477"/>
      <c r="NTI936" s="477"/>
      <c r="NTJ936" s="477"/>
      <c r="NTK936" s="477"/>
      <c r="NTL936" s="477"/>
      <c r="NTM936" s="477"/>
      <c r="NTN936" s="477"/>
      <c r="NTO936" s="477"/>
      <c r="NTP936" s="477"/>
      <c r="NTQ936" s="477"/>
      <c r="NTR936" s="477"/>
      <c r="NTS936" s="477"/>
      <c r="NTT936" s="477"/>
      <c r="NTU936" s="477"/>
      <c r="NTV936" s="477"/>
      <c r="NTW936" s="477"/>
      <c r="NTX936" s="477"/>
      <c r="NTY936" s="477"/>
      <c r="NTZ936" s="477"/>
      <c r="NUA936" s="477"/>
      <c r="NUB936" s="477"/>
      <c r="NUC936" s="477"/>
      <c r="NUD936" s="477"/>
      <c r="NUE936" s="477"/>
      <c r="NUF936" s="477"/>
      <c r="NUG936" s="477"/>
      <c r="NUH936" s="477"/>
      <c r="NUI936" s="477"/>
      <c r="NUJ936" s="477"/>
      <c r="NUK936" s="477"/>
      <c r="NUL936" s="477"/>
      <c r="NUM936" s="477"/>
      <c r="NUN936" s="477"/>
      <c r="NUO936" s="477"/>
      <c r="NUP936" s="477"/>
      <c r="NUQ936" s="477"/>
      <c r="NUR936" s="477"/>
      <c r="NUS936" s="477"/>
      <c r="NUT936" s="477"/>
      <c r="NUU936" s="477"/>
      <c r="NUV936" s="477"/>
      <c r="NUW936" s="477"/>
      <c r="NUX936" s="477"/>
      <c r="NUY936" s="477"/>
      <c r="NUZ936" s="477"/>
      <c r="NVA936" s="477"/>
      <c r="NVB936" s="477"/>
      <c r="NVC936" s="477"/>
      <c r="NVD936" s="477"/>
      <c r="NVE936" s="477"/>
      <c r="NVF936" s="477"/>
      <c r="NVG936" s="477"/>
      <c r="NVH936" s="477"/>
      <c r="NVI936" s="477"/>
      <c r="NVJ936" s="477"/>
      <c r="NVK936" s="477"/>
      <c r="NVL936" s="477"/>
      <c r="NVM936" s="477"/>
      <c r="NVN936" s="477"/>
      <c r="NVO936" s="477"/>
      <c r="NVP936" s="477"/>
      <c r="NVQ936" s="477"/>
      <c r="NVR936" s="477"/>
      <c r="NVS936" s="477"/>
      <c r="NVT936" s="477"/>
      <c r="NVU936" s="477"/>
      <c r="NVV936" s="477"/>
      <c r="NVW936" s="477"/>
      <c r="NVX936" s="477"/>
      <c r="NVY936" s="477"/>
      <c r="NVZ936" s="477"/>
      <c r="NWA936" s="477"/>
      <c r="NWB936" s="477"/>
      <c r="NWC936" s="477"/>
      <c r="NWD936" s="477"/>
      <c r="NWE936" s="477"/>
      <c r="NWF936" s="477"/>
      <c r="NWG936" s="477"/>
      <c r="NWH936" s="477"/>
      <c r="NWI936" s="477"/>
      <c r="NWJ936" s="477"/>
      <c r="NWK936" s="477"/>
      <c r="NWL936" s="477"/>
      <c r="NWM936" s="477"/>
      <c r="NWN936" s="477"/>
      <c r="NWO936" s="477"/>
      <c r="NWP936" s="477"/>
      <c r="NWQ936" s="477"/>
      <c r="NWR936" s="477"/>
      <c r="NWS936" s="477"/>
      <c r="NWT936" s="477"/>
      <c r="NWU936" s="477"/>
      <c r="NWV936" s="477"/>
      <c r="NWW936" s="477"/>
      <c r="NWX936" s="477"/>
      <c r="NWY936" s="477"/>
      <c r="NWZ936" s="477"/>
      <c r="NXA936" s="477"/>
      <c r="NXB936" s="477"/>
      <c r="NXC936" s="477"/>
      <c r="NXD936" s="477"/>
      <c r="NXE936" s="477"/>
      <c r="NXF936" s="477"/>
      <c r="NXG936" s="477"/>
      <c r="NXH936" s="477"/>
      <c r="NXI936" s="477"/>
      <c r="NXJ936" s="477"/>
      <c r="NXK936" s="477"/>
      <c r="NXL936" s="477"/>
      <c r="NXM936" s="477"/>
      <c r="NXN936" s="477"/>
      <c r="NXO936" s="477"/>
      <c r="NXP936" s="477"/>
      <c r="NXQ936" s="477"/>
      <c r="NXR936" s="477"/>
      <c r="NXS936" s="477"/>
      <c r="NXT936" s="477"/>
      <c r="NXU936" s="477"/>
      <c r="NXV936" s="477"/>
      <c r="NXW936" s="477"/>
      <c r="NXX936" s="477"/>
      <c r="NXY936" s="477"/>
      <c r="NXZ936" s="477"/>
      <c r="NYA936" s="477"/>
      <c r="NYB936" s="477"/>
      <c r="NYC936" s="477"/>
      <c r="NYD936" s="477"/>
      <c r="NYE936" s="477"/>
      <c r="NYF936" s="477"/>
      <c r="NYG936" s="477"/>
      <c r="NYH936" s="477"/>
      <c r="NYI936" s="477"/>
      <c r="NYJ936" s="477"/>
      <c r="NYK936" s="477"/>
      <c r="NYL936" s="477"/>
      <c r="NYM936" s="477"/>
      <c r="NYN936" s="477"/>
      <c r="NYO936" s="477"/>
      <c r="NYP936" s="477"/>
      <c r="NYQ936" s="477"/>
      <c r="NYR936" s="477"/>
      <c r="NYS936" s="477"/>
      <c r="NYT936" s="477"/>
      <c r="NYU936" s="477"/>
      <c r="NYV936" s="477"/>
      <c r="NYW936" s="477"/>
      <c r="NYX936" s="477"/>
      <c r="NYY936" s="477"/>
      <c r="NYZ936" s="477"/>
      <c r="NZA936" s="477"/>
      <c r="NZB936" s="477"/>
      <c r="NZC936" s="477"/>
      <c r="NZD936" s="477"/>
      <c r="NZE936" s="477"/>
      <c r="NZF936" s="477"/>
      <c r="NZG936" s="477"/>
      <c r="NZH936" s="477"/>
      <c r="NZI936" s="477"/>
      <c r="NZJ936" s="477"/>
      <c r="NZK936" s="477"/>
      <c r="NZL936" s="477"/>
      <c r="NZM936" s="477"/>
      <c r="NZN936" s="477"/>
      <c r="NZO936" s="477"/>
      <c r="NZP936" s="477"/>
      <c r="NZQ936" s="477"/>
      <c r="NZR936" s="477"/>
      <c r="NZS936" s="477"/>
      <c r="NZT936" s="477"/>
      <c r="NZU936" s="477"/>
      <c r="NZV936" s="477"/>
      <c r="NZW936" s="477"/>
      <c r="NZX936" s="477"/>
      <c r="NZY936" s="477"/>
      <c r="NZZ936" s="477"/>
      <c r="OAA936" s="477"/>
      <c r="OAB936" s="477"/>
      <c r="OAC936" s="477"/>
      <c r="OAD936" s="477"/>
      <c r="OAE936" s="477"/>
      <c r="OAF936" s="477"/>
      <c r="OAG936" s="477"/>
      <c r="OAH936" s="477"/>
      <c r="OAI936" s="477"/>
      <c r="OAJ936" s="477"/>
      <c r="OAK936" s="477"/>
      <c r="OAL936" s="477"/>
      <c r="OAM936" s="477"/>
      <c r="OAN936" s="477"/>
      <c r="OAO936" s="477"/>
      <c r="OAP936" s="477"/>
      <c r="OAQ936" s="477"/>
      <c r="OAR936" s="477"/>
      <c r="OAS936" s="477"/>
      <c r="OAT936" s="477"/>
      <c r="OAU936" s="477"/>
      <c r="OAV936" s="477"/>
      <c r="OAW936" s="477"/>
      <c r="OAX936" s="477"/>
      <c r="OAY936" s="477"/>
      <c r="OAZ936" s="477"/>
      <c r="OBA936" s="477"/>
      <c r="OBB936" s="477"/>
      <c r="OBC936" s="477"/>
      <c r="OBD936" s="477"/>
      <c r="OBE936" s="477"/>
      <c r="OBF936" s="477"/>
      <c r="OBG936" s="477"/>
      <c r="OBH936" s="477"/>
      <c r="OBI936" s="477"/>
      <c r="OBJ936" s="477"/>
      <c r="OBK936" s="477"/>
      <c r="OBL936" s="477"/>
      <c r="OBM936" s="477"/>
      <c r="OBN936" s="477"/>
      <c r="OBO936" s="477"/>
      <c r="OBP936" s="477"/>
      <c r="OBQ936" s="477"/>
      <c r="OBR936" s="477"/>
      <c r="OBS936" s="477"/>
      <c r="OBT936" s="477"/>
      <c r="OBU936" s="477"/>
      <c r="OBV936" s="477"/>
      <c r="OBW936" s="477"/>
      <c r="OBX936" s="477"/>
      <c r="OBY936" s="477"/>
      <c r="OBZ936" s="477"/>
      <c r="OCA936" s="477"/>
      <c r="OCB936" s="477"/>
      <c r="OCC936" s="477"/>
      <c r="OCD936" s="477"/>
      <c r="OCE936" s="477"/>
      <c r="OCF936" s="477"/>
      <c r="OCG936" s="477"/>
      <c r="OCH936" s="477"/>
      <c r="OCI936" s="477"/>
      <c r="OCJ936" s="477"/>
      <c r="OCK936" s="477"/>
      <c r="OCL936" s="477"/>
      <c r="OCM936" s="477"/>
      <c r="OCN936" s="477"/>
      <c r="OCO936" s="477"/>
      <c r="OCP936" s="477"/>
      <c r="OCQ936" s="477"/>
      <c r="OCR936" s="477"/>
      <c r="OCS936" s="477"/>
      <c r="OCT936" s="477"/>
      <c r="OCU936" s="477"/>
      <c r="OCV936" s="477"/>
      <c r="OCW936" s="477"/>
      <c r="OCX936" s="477"/>
      <c r="OCY936" s="477"/>
      <c r="OCZ936" s="477"/>
      <c r="ODA936" s="477"/>
      <c r="ODB936" s="477"/>
      <c r="ODC936" s="477"/>
      <c r="ODD936" s="477"/>
      <c r="ODE936" s="477"/>
      <c r="ODF936" s="477"/>
      <c r="ODG936" s="477"/>
      <c r="ODH936" s="477"/>
      <c r="ODI936" s="477"/>
      <c r="ODJ936" s="477"/>
      <c r="ODK936" s="477"/>
      <c r="ODL936" s="477"/>
      <c r="ODM936" s="477"/>
      <c r="ODN936" s="477"/>
      <c r="ODO936" s="477"/>
      <c r="ODP936" s="477"/>
      <c r="ODQ936" s="477"/>
      <c r="ODR936" s="477"/>
      <c r="ODS936" s="477"/>
      <c r="ODT936" s="477"/>
      <c r="ODU936" s="477"/>
      <c r="ODV936" s="477"/>
      <c r="ODW936" s="477"/>
      <c r="ODX936" s="477"/>
      <c r="ODY936" s="477"/>
      <c r="ODZ936" s="477"/>
      <c r="OEA936" s="477"/>
      <c r="OEB936" s="477"/>
      <c r="OEC936" s="477"/>
      <c r="OED936" s="477"/>
      <c r="OEE936" s="477"/>
      <c r="OEF936" s="477"/>
      <c r="OEG936" s="477"/>
      <c r="OEH936" s="477"/>
      <c r="OEI936" s="477"/>
      <c r="OEJ936" s="477"/>
      <c r="OEK936" s="477"/>
      <c r="OEL936" s="477"/>
      <c r="OEM936" s="477"/>
      <c r="OEN936" s="477"/>
      <c r="OEO936" s="477"/>
      <c r="OEP936" s="477"/>
      <c r="OEQ936" s="477"/>
      <c r="OER936" s="477"/>
      <c r="OES936" s="477"/>
      <c r="OET936" s="477"/>
      <c r="OEU936" s="477"/>
      <c r="OEV936" s="477"/>
      <c r="OEW936" s="477"/>
      <c r="OEX936" s="477"/>
      <c r="OEY936" s="477"/>
      <c r="OEZ936" s="477"/>
      <c r="OFA936" s="477"/>
      <c r="OFB936" s="477"/>
      <c r="OFC936" s="477"/>
      <c r="OFD936" s="477"/>
      <c r="OFE936" s="477"/>
      <c r="OFF936" s="477"/>
      <c r="OFG936" s="477"/>
      <c r="OFH936" s="477"/>
      <c r="OFI936" s="477"/>
      <c r="OFJ936" s="477"/>
      <c r="OFK936" s="477"/>
      <c r="OFL936" s="477"/>
      <c r="OFM936" s="477"/>
      <c r="OFN936" s="477"/>
      <c r="OFO936" s="477"/>
      <c r="OFP936" s="477"/>
      <c r="OFQ936" s="477"/>
      <c r="OFR936" s="477"/>
      <c r="OFS936" s="477"/>
      <c r="OFT936" s="477"/>
      <c r="OFU936" s="477"/>
      <c r="OFV936" s="477"/>
      <c r="OFW936" s="477"/>
      <c r="OFX936" s="477"/>
      <c r="OFY936" s="477"/>
      <c r="OFZ936" s="477"/>
      <c r="OGA936" s="477"/>
      <c r="OGB936" s="477"/>
      <c r="OGC936" s="477"/>
      <c r="OGD936" s="477"/>
      <c r="OGE936" s="477"/>
      <c r="OGF936" s="477"/>
      <c r="OGG936" s="477"/>
      <c r="OGH936" s="477"/>
      <c r="OGI936" s="477"/>
      <c r="OGJ936" s="477"/>
      <c r="OGK936" s="477"/>
      <c r="OGL936" s="477"/>
      <c r="OGM936" s="477"/>
      <c r="OGN936" s="477"/>
      <c r="OGO936" s="477"/>
      <c r="OGP936" s="477"/>
      <c r="OGQ936" s="477"/>
      <c r="OGR936" s="477"/>
      <c r="OGS936" s="477"/>
      <c r="OGT936" s="477"/>
      <c r="OGU936" s="477"/>
      <c r="OGV936" s="477"/>
      <c r="OGW936" s="477"/>
      <c r="OGX936" s="477"/>
      <c r="OGY936" s="477"/>
      <c r="OGZ936" s="477"/>
      <c r="OHA936" s="477"/>
      <c r="OHB936" s="477"/>
      <c r="OHC936" s="477"/>
      <c r="OHD936" s="477"/>
      <c r="OHE936" s="477"/>
      <c r="OHF936" s="477"/>
      <c r="OHG936" s="477"/>
      <c r="OHH936" s="477"/>
      <c r="OHI936" s="477"/>
      <c r="OHJ936" s="477"/>
      <c r="OHK936" s="477"/>
      <c r="OHL936" s="477"/>
      <c r="OHM936" s="477"/>
      <c r="OHN936" s="477"/>
      <c r="OHO936" s="477"/>
      <c r="OHP936" s="477"/>
      <c r="OHQ936" s="477"/>
      <c r="OHR936" s="477"/>
      <c r="OHS936" s="477"/>
      <c r="OHT936" s="477"/>
      <c r="OHU936" s="477"/>
      <c r="OHV936" s="477"/>
      <c r="OHW936" s="477"/>
      <c r="OHX936" s="477"/>
      <c r="OHY936" s="477"/>
      <c r="OHZ936" s="477"/>
      <c r="OIA936" s="477"/>
      <c r="OIB936" s="477"/>
      <c r="OIC936" s="477"/>
      <c r="OID936" s="477"/>
      <c r="OIE936" s="477"/>
      <c r="OIF936" s="477"/>
      <c r="OIG936" s="477"/>
      <c r="OIH936" s="477"/>
      <c r="OII936" s="477"/>
      <c r="OIJ936" s="477"/>
      <c r="OIK936" s="477"/>
      <c r="OIL936" s="477"/>
      <c r="OIM936" s="477"/>
      <c r="OIN936" s="477"/>
      <c r="OIO936" s="477"/>
      <c r="OIP936" s="477"/>
      <c r="OIQ936" s="477"/>
      <c r="OIR936" s="477"/>
      <c r="OIS936" s="477"/>
      <c r="OIT936" s="477"/>
      <c r="OIU936" s="477"/>
      <c r="OIV936" s="477"/>
      <c r="OIW936" s="477"/>
      <c r="OIX936" s="477"/>
      <c r="OIY936" s="477"/>
      <c r="OIZ936" s="477"/>
      <c r="OJA936" s="477"/>
      <c r="OJB936" s="477"/>
      <c r="OJC936" s="477"/>
      <c r="OJD936" s="477"/>
      <c r="OJE936" s="477"/>
      <c r="OJF936" s="477"/>
      <c r="OJG936" s="477"/>
      <c r="OJH936" s="477"/>
      <c r="OJI936" s="477"/>
      <c r="OJJ936" s="477"/>
      <c r="OJK936" s="477"/>
      <c r="OJL936" s="477"/>
      <c r="OJM936" s="477"/>
      <c r="OJN936" s="477"/>
      <c r="OJO936" s="477"/>
      <c r="OJP936" s="477"/>
      <c r="OJQ936" s="477"/>
      <c r="OJR936" s="477"/>
      <c r="OJS936" s="477"/>
      <c r="OJT936" s="477"/>
      <c r="OJU936" s="477"/>
      <c r="OJV936" s="477"/>
      <c r="OJW936" s="477"/>
      <c r="OJX936" s="477"/>
      <c r="OJY936" s="477"/>
      <c r="OJZ936" s="477"/>
      <c r="OKA936" s="477"/>
      <c r="OKB936" s="477"/>
      <c r="OKC936" s="477"/>
      <c r="OKD936" s="477"/>
      <c r="OKE936" s="477"/>
      <c r="OKF936" s="477"/>
      <c r="OKG936" s="477"/>
      <c r="OKH936" s="477"/>
      <c r="OKI936" s="477"/>
      <c r="OKJ936" s="477"/>
      <c r="OKK936" s="477"/>
      <c r="OKL936" s="477"/>
      <c r="OKM936" s="477"/>
      <c r="OKN936" s="477"/>
      <c r="OKO936" s="477"/>
      <c r="OKP936" s="477"/>
      <c r="OKQ936" s="477"/>
      <c r="OKR936" s="477"/>
      <c r="OKS936" s="477"/>
      <c r="OKT936" s="477"/>
      <c r="OKU936" s="477"/>
      <c r="OKV936" s="477"/>
      <c r="OKW936" s="477"/>
      <c r="OKX936" s="477"/>
      <c r="OKY936" s="477"/>
      <c r="OKZ936" s="477"/>
      <c r="OLA936" s="477"/>
      <c r="OLB936" s="477"/>
      <c r="OLC936" s="477"/>
      <c r="OLD936" s="477"/>
      <c r="OLE936" s="477"/>
      <c r="OLF936" s="477"/>
      <c r="OLG936" s="477"/>
      <c r="OLH936" s="477"/>
      <c r="OLI936" s="477"/>
      <c r="OLJ936" s="477"/>
      <c r="OLK936" s="477"/>
      <c r="OLL936" s="477"/>
      <c r="OLM936" s="477"/>
      <c r="OLN936" s="477"/>
      <c r="OLO936" s="477"/>
      <c r="OLP936" s="477"/>
      <c r="OLQ936" s="477"/>
      <c r="OLR936" s="477"/>
      <c r="OLS936" s="477"/>
      <c r="OLT936" s="477"/>
      <c r="OLU936" s="477"/>
      <c r="OLV936" s="477"/>
      <c r="OLW936" s="477"/>
      <c r="OLX936" s="477"/>
      <c r="OLY936" s="477"/>
      <c r="OLZ936" s="477"/>
      <c r="OMA936" s="477"/>
      <c r="OMB936" s="477"/>
      <c r="OMC936" s="477"/>
      <c r="OMD936" s="477"/>
      <c r="OME936" s="477"/>
      <c r="OMF936" s="477"/>
      <c r="OMG936" s="477"/>
      <c r="OMH936" s="477"/>
      <c r="OMI936" s="477"/>
      <c r="OMJ936" s="477"/>
      <c r="OMK936" s="477"/>
      <c r="OML936" s="477"/>
      <c r="OMM936" s="477"/>
      <c r="OMN936" s="477"/>
      <c r="OMO936" s="477"/>
      <c r="OMP936" s="477"/>
      <c r="OMQ936" s="477"/>
      <c r="OMR936" s="477"/>
      <c r="OMS936" s="477"/>
      <c r="OMT936" s="477"/>
      <c r="OMU936" s="477"/>
      <c r="OMV936" s="477"/>
      <c r="OMW936" s="477"/>
      <c r="OMX936" s="477"/>
      <c r="OMY936" s="477"/>
      <c r="OMZ936" s="477"/>
      <c r="ONA936" s="477"/>
      <c r="ONB936" s="477"/>
      <c r="ONC936" s="477"/>
      <c r="OND936" s="477"/>
      <c r="ONE936" s="477"/>
      <c r="ONF936" s="477"/>
      <c r="ONG936" s="477"/>
      <c r="ONH936" s="477"/>
      <c r="ONI936" s="477"/>
      <c r="ONJ936" s="477"/>
      <c r="ONK936" s="477"/>
      <c r="ONL936" s="477"/>
      <c r="ONM936" s="477"/>
      <c r="ONN936" s="477"/>
      <c r="ONO936" s="477"/>
      <c r="ONP936" s="477"/>
      <c r="ONQ936" s="477"/>
      <c r="ONR936" s="477"/>
      <c r="ONS936" s="477"/>
      <c r="ONT936" s="477"/>
      <c r="ONU936" s="477"/>
      <c r="ONV936" s="477"/>
      <c r="ONW936" s="477"/>
      <c r="ONX936" s="477"/>
      <c r="ONY936" s="477"/>
      <c r="ONZ936" s="477"/>
      <c r="OOA936" s="477"/>
      <c r="OOB936" s="477"/>
      <c r="OOC936" s="477"/>
      <c r="OOD936" s="477"/>
      <c r="OOE936" s="477"/>
      <c r="OOF936" s="477"/>
      <c r="OOG936" s="477"/>
      <c r="OOH936" s="477"/>
      <c r="OOI936" s="477"/>
      <c r="OOJ936" s="477"/>
      <c r="OOK936" s="477"/>
      <c r="OOL936" s="477"/>
      <c r="OOM936" s="477"/>
      <c r="OON936" s="477"/>
      <c r="OOO936" s="477"/>
      <c r="OOP936" s="477"/>
      <c r="OOQ936" s="477"/>
      <c r="OOR936" s="477"/>
      <c r="OOS936" s="477"/>
      <c r="OOT936" s="477"/>
      <c r="OOU936" s="477"/>
      <c r="OOV936" s="477"/>
      <c r="OOW936" s="477"/>
      <c r="OOX936" s="477"/>
      <c r="OOY936" s="477"/>
      <c r="OOZ936" s="477"/>
      <c r="OPA936" s="477"/>
      <c r="OPB936" s="477"/>
      <c r="OPC936" s="477"/>
      <c r="OPD936" s="477"/>
      <c r="OPE936" s="477"/>
      <c r="OPF936" s="477"/>
      <c r="OPG936" s="477"/>
      <c r="OPH936" s="477"/>
      <c r="OPI936" s="477"/>
      <c r="OPJ936" s="477"/>
      <c r="OPK936" s="477"/>
      <c r="OPL936" s="477"/>
      <c r="OPM936" s="477"/>
      <c r="OPN936" s="477"/>
      <c r="OPO936" s="477"/>
      <c r="OPP936" s="477"/>
      <c r="OPQ936" s="477"/>
      <c r="OPR936" s="477"/>
      <c r="OPS936" s="477"/>
      <c r="OPT936" s="477"/>
      <c r="OPU936" s="477"/>
      <c r="OPV936" s="477"/>
      <c r="OPW936" s="477"/>
      <c r="OPX936" s="477"/>
      <c r="OPY936" s="477"/>
      <c r="OPZ936" s="477"/>
      <c r="OQA936" s="477"/>
      <c r="OQB936" s="477"/>
      <c r="OQC936" s="477"/>
      <c r="OQD936" s="477"/>
      <c r="OQE936" s="477"/>
      <c r="OQF936" s="477"/>
      <c r="OQG936" s="477"/>
      <c r="OQH936" s="477"/>
      <c r="OQI936" s="477"/>
      <c r="OQJ936" s="477"/>
      <c r="OQK936" s="477"/>
      <c r="OQL936" s="477"/>
      <c r="OQM936" s="477"/>
      <c r="OQN936" s="477"/>
      <c r="OQO936" s="477"/>
      <c r="OQP936" s="477"/>
      <c r="OQQ936" s="477"/>
      <c r="OQR936" s="477"/>
      <c r="OQS936" s="477"/>
      <c r="OQT936" s="477"/>
      <c r="OQU936" s="477"/>
      <c r="OQV936" s="477"/>
      <c r="OQW936" s="477"/>
      <c r="OQX936" s="477"/>
      <c r="OQY936" s="477"/>
      <c r="OQZ936" s="477"/>
      <c r="ORA936" s="477"/>
      <c r="ORB936" s="477"/>
      <c r="ORC936" s="477"/>
      <c r="ORD936" s="477"/>
      <c r="ORE936" s="477"/>
      <c r="ORF936" s="477"/>
      <c r="ORG936" s="477"/>
      <c r="ORH936" s="477"/>
      <c r="ORI936" s="477"/>
      <c r="ORJ936" s="477"/>
      <c r="ORK936" s="477"/>
      <c r="ORL936" s="477"/>
      <c r="ORM936" s="477"/>
      <c r="ORN936" s="477"/>
      <c r="ORO936" s="477"/>
      <c r="ORP936" s="477"/>
      <c r="ORQ936" s="477"/>
      <c r="ORR936" s="477"/>
      <c r="ORS936" s="477"/>
      <c r="ORT936" s="477"/>
      <c r="ORU936" s="477"/>
      <c r="ORV936" s="477"/>
      <c r="ORW936" s="477"/>
      <c r="ORX936" s="477"/>
      <c r="ORY936" s="477"/>
      <c r="ORZ936" s="477"/>
      <c r="OSA936" s="477"/>
      <c r="OSB936" s="477"/>
      <c r="OSC936" s="477"/>
      <c r="OSD936" s="477"/>
      <c r="OSE936" s="477"/>
      <c r="OSF936" s="477"/>
      <c r="OSG936" s="477"/>
      <c r="OSH936" s="477"/>
      <c r="OSI936" s="477"/>
      <c r="OSJ936" s="477"/>
      <c r="OSK936" s="477"/>
      <c r="OSL936" s="477"/>
      <c r="OSM936" s="477"/>
      <c r="OSN936" s="477"/>
      <c r="OSO936" s="477"/>
      <c r="OSP936" s="477"/>
      <c r="OSQ936" s="477"/>
      <c r="OSR936" s="477"/>
      <c r="OSS936" s="477"/>
      <c r="OST936" s="477"/>
      <c r="OSU936" s="477"/>
      <c r="OSV936" s="477"/>
      <c r="OSW936" s="477"/>
      <c r="OSX936" s="477"/>
      <c r="OSY936" s="477"/>
      <c r="OSZ936" s="477"/>
      <c r="OTA936" s="477"/>
      <c r="OTB936" s="477"/>
      <c r="OTC936" s="477"/>
      <c r="OTD936" s="477"/>
      <c r="OTE936" s="477"/>
      <c r="OTF936" s="477"/>
      <c r="OTG936" s="477"/>
      <c r="OTH936" s="477"/>
      <c r="OTI936" s="477"/>
      <c r="OTJ936" s="477"/>
      <c r="OTK936" s="477"/>
      <c r="OTL936" s="477"/>
      <c r="OTM936" s="477"/>
      <c r="OTN936" s="477"/>
      <c r="OTO936" s="477"/>
      <c r="OTP936" s="477"/>
      <c r="OTQ936" s="477"/>
      <c r="OTR936" s="477"/>
      <c r="OTS936" s="477"/>
      <c r="OTT936" s="477"/>
      <c r="OTU936" s="477"/>
      <c r="OTV936" s="477"/>
      <c r="OTW936" s="477"/>
      <c r="OTX936" s="477"/>
      <c r="OTY936" s="477"/>
      <c r="OTZ936" s="477"/>
      <c r="OUA936" s="477"/>
      <c r="OUB936" s="477"/>
      <c r="OUC936" s="477"/>
      <c r="OUD936" s="477"/>
      <c r="OUE936" s="477"/>
      <c r="OUF936" s="477"/>
      <c r="OUG936" s="477"/>
      <c r="OUH936" s="477"/>
      <c r="OUI936" s="477"/>
      <c r="OUJ936" s="477"/>
      <c r="OUK936" s="477"/>
      <c r="OUL936" s="477"/>
      <c r="OUM936" s="477"/>
      <c r="OUN936" s="477"/>
      <c r="OUO936" s="477"/>
      <c r="OUP936" s="477"/>
      <c r="OUQ936" s="477"/>
      <c r="OUR936" s="477"/>
      <c r="OUS936" s="477"/>
      <c r="OUT936" s="477"/>
      <c r="OUU936" s="477"/>
      <c r="OUV936" s="477"/>
      <c r="OUW936" s="477"/>
      <c r="OUX936" s="477"/>
      <c r="OUY936" s="477"/>
      <c r="OUZ936" s="477"/>
      <c r="OVA936" s="477"/>
      <c r="OVB936" s="477"/>
      <c r="OVC936" s="477"/>
      <c r="OVD936" s="477"/>
      <c r="OVE936" s="477"/>
      <c r="OVF936" s="477"/>
      <c r="OVG936" s="477"/>
      <c r="OVH936" s="477"/>
      <c r="OVI936" s="477"/>
      <c r="OVJ936" s="477"/>
      <c r="OVK936" s="477"/>
      <c r="OVL936" s="477"/>
      <c r="OVM936" s="477"/>
      <c r="OVN936" s="477"/>
      <c r="OVO936" s="477"/>
      <c r="OVP936" s="477"/>
      <c r="OVQ936" s="477"/>
      <c r="OVR936" s="477"/>
      <c r="OVS936" s="477"/>
      <c r="OVT936" s="477"/>
      <c r="OVU936" s="477"/>
      <c r="OVV936" s="477"/>
      <c r="OVW936" s="477"/>
      <c r="OVX936" s="477"/>
      <c r="OVY936" s="477"/>
      <c r="OVZ936" s="477"/>
      <c r="OWA936" s="477"/>
      <c r="OWB936" s="477"/>
      <c r="OWC936" s="477"/>
      <c r="OWD936" s="477"/>
      <c r="OWE936" s="477"/>
      <c r="OWF936" s="477"/>
      <c r="OWG936" s="477"/>
      <c r="OWH936" s="477"/>
      <c r="OWI936" s="477"/>
      <c r="OWJ936" s="477"/>
      <c r="OWK936" s="477"/>
      <c r="OWL936" s="477"/>
      <c r="OWM936" s="477"/>
      <c r="OWN936" s="477"/>
      <c r="OWO936" s="477"/>
      <c r="OWP936" s="477"/>
      <c r="OWQ936" s="477"/>
      <c r="OWR936" s="477"/>
      <c r="OWS936" s="477"/>
      <c r="OWT936" s="477"/>
      <c r="OWU936" s="477"/>
      <c r="OWV936" s="477"/>
      <c r="OWW936" s="477"/>
      <c r="OWX936" s="477"/>
      <c r="OWY936" s="477"/>
      <c r="OWZ936" s="477"/>
      <c r="OXA936" s="477"/>
      <c r="OXB936" s="477"/>
      <c r="OXC936" s="477"/>
      <c r="OXD936" s="477"/>
      <c r="OXE936" s="477"/>
      <c r="OXF936" s="477"/>
      <c r="OXG936" s="477"/>
      <c r="OXH936" s="477"/>
      <c r="OXI936" s="477"/>
      <c r="OXJ936" s="477"/>
      <c r="OXK936" s="477"/>
      <c r="OXL936" s="477"/>
      <c r="OXM936" s="477"/>
      <c r="OXN936" s="477"/>
      <c r="OXO936" s="477"/>
      <c r="OXP936" s="477"/>
      <c r="OXQ936" s="477"/>
      <c r="OXR936" s="477"/>
      <c r="OXS936" s="477"/>
      <c r="OXT936" s="477"/>
      <c r="OXU936" s="477"/>
      <c r="OXV936" s="477"/>
      <c r="OXW936" s="477"/>
      <c r="OXX936" s="477"/>
      <c r="OXY936" s="477"/>
      <c r="OXZ936" s="477"/>
      <c r="OYA936" s="477"/>
      <c r="OYB936" s="477"/>
      <c r="OYC936" s="477"/>
      <c r="OYD936" s="477"/>
      <c r="OYE936" s="477"/>
      <c r="OYF936" s="477"/>
      <c r="OYG936" s="477"/>
      <c r="OYH936" s="477"/>
      <c r="OYI936" s="477"/>
      <c r="OYJ936" s="477"/>
      <c r="OYK936" s="477"/>
      <c r="OYL936" s="477"/>
      <c r="OYM936" s="477"/>
      <c r="OYN936" s="477"/>
      <c r="OYO936" s="477"/>
      <c r="OYP936" s="477"/>
      <c r="OYQ936" s="477"/>
      <c r="OYR936" s="477"/>
      <c r="OYS936" s="477"/>
      <c r="OYT936" s="477"/>
      <c r="OYU936" s="477"/>
      <c r="OYV936" s="477"/>
      <c r="OYW936" s="477"/>
      <c r="OYX936" s="477"/>
      <c r="OYY936" s="477"/>
      <c r="OYZ936" s="477"/>
      <c r="OZA936" s="477"/>
      <c r="OZB936" s="477"/>
      <c r="OZC936" s="477"/>
      <c r="OZD936" s="477"/>
      <c r="OZE936" s="477"/>
      <c r="OZF936" s="477"/>
      <c r="OZG936" s="477"/>
      <c r="OZH936" s="477"/>
      <c r="OZI936" s="477"/>
      <c r="OZJ936" s="477"/>
      <c r="OZK936" s="477"/>
      <c r="OZL936" s="477"/>
      <c r="OZM936" s="477"/>
      <c r="OZN936" s="477"/>
      <c r="OZO936" s="477"/>
      <c r="OZP936" s="477"/>
      <c r="OZQ936" s="477"/>
      <c r="OZR936" s="477"/>
      <c r="OZS936" s="477"/>
      <c r="OZT936" s="477"/>
      <c r="OZU936" s="477"/>
      <c r="OZV936" s="477"/>
      <c r="OZW936" s="477"/>
      <c r="OZX936" s="477"/>
      <c r="OZY936" s="477"/>
      <c r="OZZ936" s="477"/>
      <c r="PAA936" s="477"/>
      <c r="PAB936" s="477"/>
      <c r="PAC936" s="477"/>
      <c r="PAD936" s="477"/>
      <c r="PAE936" s="477"/>
      <c r="PAF936" s="477"/>
      <c r="PAG936" s="477"/>
      <c r="PAH936" s="477"/>
      <c r="PAI936" s="477"/>
      <c r="PAJ936" s="477"/>
      <c r="PAK936" s="477"/>
      <c r="PAL936" s="477"/>
      <c r="PAM936" s="477"/>
      <c r="PAN936" s="477"/>
      <c r="PAO936" s="477"/>
      <c r="PAP936" s="477"/>
      <c r="PAQ936" s="477"/>
      <c r="PAR936" s="477"/>
      <c r="PAS936" s="477"/>
      <c r="PAT936" s="477"/>
      <c r="PAU936" s="477"/>
      <c r="PAV936" s="477"/>
      <c r="PAW936" s="477"/>
      <c r="PAX936" s="477"/>
      <c r="PAY936" s="477"/>
      <c r="PAZ936" s="477"/>
      <c r="PBA936" s="477"/>
      <c r="PBB936" s="477"/>
      <c r="PBC936" s="477"/>
      <c r="PBD936" s="477"/>
      <c r="PBE936" s="477"/>
      <c r="PBF936" s="477"/>
      <c r="PBG936" s="477"/>
      <c r="PBH936" s="477"/>
      <c r="PBI936" s="477"/>
      <c r="PBJ936" s="477"/>
      <c r="PBK936" s="477"/>
      <c r="PBL936" s="477"/>
      <c r="PBM936" s="477"/>
      <c r="PBN936" s="477"/>
      <c r="PBO936" s="477"/>
      <c r="PBP936" s="477"/>
      <c r="PBQ936" s="477"/>
      <c r="PBR936" s="477"/>
      <c r="PBS936" s="477"/>
      <c r="PBT936" s="477"/>
      <c r="PBU936" s="477"/>
      <c r="PBV936" s="477"/>
      <c r="PBW936" s="477"/>
      <c r="PBX936" s="477"/>
      <c r="PBY936" s="477"/>
      <c r="PBZ936" s="477"/>
      <c r="PCA936" s="477"/>
      <c r="PCB936" s="477"/>
      <c r="PCC936" s="477"/>
      <c r="PCD936" s="477"/>
      <c r="PCE936" s="477"/>
      <c r="PCF936" s="477"/>
      <c r="PCG936" s="477"/>
      <c r="PCH936" s="477"/>
      <c r="PCI936" s="477"/>
      <c r="PCJ936" s="477"/>
      <c r="PCK936" s="477"/>
      <c r="PCL936" s="477"/>
      <c r="PCM936" s="477"/>
      <c r="PCN936" s="477"/>
      <c r="PCO936" s="477"/>
      <c r="PCP936" s="477"/>
      <c r="PCQ936" s="477"/>
      <c r="PCR936" s="477"/>
      <c r="PCS936" s="477"/>
      <c r="PCT936" s="477"/>
      <c r="PCU936" s="477"/>
      <c r="PCV936" s="477"/>
      <c r="PCW936" s="477"/>
      <c r="PCX936" s="477"/>
      <c r="PCY936" s="477"/>
      <c r="PCZ936" s="477"/>
      <c r="PDA936" s="477"/>
      <c r="PDB936" s="477"/>
      <c r="PDC936" s="477"/>
      <c r="PDD936" s="477"/>
      <c r="PDE936" s="477"/>
      <c r="PDF936" s="477"/>
      <c r="PDG936" s="477"/>
      <c r="PDH936" s="477"/>
      <c r="PDI936" s="477"/>
      <c r="PDJ936" s="477"/>
      <c r="PDK936" s="477"/>
      <c r="PDL936" s="477"/>
      <c r="PDM936" s="477"/>
      <c r="PDN936" s="477"/>
      <c r="PDO936" s="477"/>
      <c r="PDP936" s="477"/>
      <c r="PDQ936" s="477"/>
      <c r="PDR936" s="477"/>
      <c r="PDS936" s="477"/>
      <c r="PDT936" s="477"/>
      <c r="PDU936" s="477"/>
      <c r="PDV936" s="477"/>
      <c r="PDW936" s="477"/>
      <c r="PDX936" s="477"/>
      <c r="PDY936" s="477"/>
      <c r="PDZ936" s="477"/>
      <c r="PEA936" s="477"/>
      <c r="PEB936" s="477"/>
      <c r="PEC936" s="477"/>
      <c r="PED936" s="477"/>
      <c r="PEE936" s="477"/>
      <c r="PEF936" s="477"/>
      <c r="PEG936" s="477"/>
      <c r="PEH936" s="477"/>
      <c r="PEI936" s="477"/>
      <c r="PEJ936" s="477"/>
      <c r="PEK936" s="477"/>
      <c r="PEL936" s="477"/>
      <c r="PEM936" s="477"/>
      <c r="PEN936" s="477"/>
      <c r="PEO936" s="477"/>
      <c r="PEP936" s="477"/>
      <c r="PEQ936" s="477"/>
      <c r="PER936" s="477"/>
      <c r="PES936" s="477"/>
      <c r="PET936" s="477"/>
      <c r="PEU936" s="477"/>
      <c r="PEV936" s="477"/>
      <c r="PEW936" s="477"/>
      <c r="PEX936" s="477"/>
      <c r="PEY936" s="477"/>
      <c r="PEZ936" s="477"/>
      <c r="PFA936" s="477"/>
      <c r="PFB936" s="477"/>
      <c r="PFC936" s="477"/>
      <c r="PFD936" s="477"/>
      <c r="PFE936" s="477"/>
      <c r="PFF936" s="477"/>
      <c r="PFG936" s="477"/>
      <c r="PFH936" s="477"/>
      <c r="PFI936" s="477"/>
      <c r="PFJ936" s="477"/>
      <c r="PFK936" s="477"/>
      <c r="PFL936" s="477"/>
      <c r="PFM936" s="477"/>
      <c r="PFN936" s="477"/>
      <c r="PFO936" s="477"/>
      <c r="PFP936" s="477"/>
      <c r="PFQ936" s="477"/>
      <c r="PFR936" s="477"/>
      <c r="PFS936" s="477"/>
      <c r="PFT936" s="477"/>
      <c r="PFU936" s="477"/>
      <c r="PFV936" s="477"/>
      <c r="PFW936" s="477"/>
      <c r="PFX936" s="477"/>
      <c r="PFY936" s="477"/>
      <c r="PFZ936" s="477"/>
      <c r="PGA936" s="477"/>
      <c r="PGB936" s="477"/>
      <c r="PGC936" s="477"/>
      <c r="PGD936" s="477"/>
      <c r="PGE936" s="477"/>
      <c r="PGF936" s="477"/>
      <c r="PGG936" s="477"/>
      <c r="PGH936" s="477"/>
      <c r="PGI936" s="477"/>
      <c r="PGJ936" s="477"/>
      <c r="PGK936" s="477"/>
      <c r="PGL936" s="477"/>
      <c r="PGM936" s="477"/>
      <c r="PGN936" s="477"/>
      <c r="PGO936" s="477"/>
      <c r="PGP936" s="477"/>
      <c r="PGQ936" s="477"/>
      <c r="PGR936" s="477"/>
      <c r="PGS936" s="477"/>
      <c r="PGT936" s="477"/>
      <c r="PGU936" s="477"/>
      <c r="PGV936" s="477"/>
      <c r="PGW936" s="477"/>
      <c r="PGX936" s="477"/>
      <c r="PGY936" s="477"/>
      <c r="PGZ936" s="477"/>
      <c r="PHA936" s="477"/>
      <c r="PHB936" s="477"/>
      <c r="PHC936" s="477"/>
      <c r="PHD936" s="477"/>
      <c r="PHE936" s="477"/>
      <c r="PHF936" s="477"/>
      <c r="PHG936" s="477"/>
      <c r="PHH936" s="477"/>
      <c r="PHI936" s="477"/>
      <c r="PHJ936" s="477"/>
      <c r="PHK936" s="477"/>
      <c r="PHL936" s="477"/>
      <c r="PHM936" s="477"/>
      <c r="PHN936" s="477"/>
      <c r="PHO936" s="477"/>
      <c r="PHP936" s="477"/>
      <c r="PHQ936" s="477"/>
      <c r="PHR936" s="477"/>
      <c r="PHS936" s="477"/>
      <c r="PHT936" s="477"/>
      <c r="PHU936" s="477"/>
      <c r="PHV936" s="477"/>
      <c r="PHW936" s="477"/>
      <c r="PHX936" s="477"/>
      <c r="PHY936" s="477"/>
      <c r="PHZ936" s="477"/>
      <c r="PIA936" s="477"/>
      <c r="PIB936" s="477"/>
      <c r="PIC936" s="477"/>
      <c r="PID936" s="477"/>
      <c r="PIE936" s="477"/>
      <c r="PIF936" s="477"/>
      <c r="PIG936" s="477"/>
      <c r="PIH936" s="477"/>
      <c r="PII936" s="477"/>
      <c r="PIJ936" s="477"/>
      <c r="PIK936" s="477"/>
      <c r="PIL936" s="477"/>
      <c r="PIM936" s="477"/>
      <c r="PIN936" s="477"/>
      <c r="PIO936" s="477"/>
      <c r="PIP936" s="477"/>
      <c r="PIQ936" s="477"/>
      <c r="PIR936" s="477"/>
      <c r="PIS936" s="477"/>
      <c r="PIT936" s="477"/>
      <c r="PIU936" s="477"/>
      <c r="PIV936" s="477"/>
      <c r="PIW936" s="477"/>
      <c r="PIX936" s="477"/>
      <c r="PIY936" s="477"/>
      <c r="PIZ936" s="477"/>
      <c r="PJA936" s="477"/>
      <c r="PJB936" s="477"/>
      <c r="PJC936" s="477"/>
      <c r="PJD936" s="477"/>
      <c r="PJE936" s="477"/>
      <c r="PJF936" s="477"/>
      <c r="PJG936" s="477"/>
      <c r="PJH936" s="477"/>
      <c r="PJI936" s="477"/>
      <c r="PJJ936" s="477"/>
      <c r="PJK936" s="477"/>
      <c r="PJL936" s="477"/>
      <c r="PJM936" s="477"/>
      <c r="PJN936" s="477"/>
      <c r="PJO936" s="477"/>
      <c r="PJP936" s="477"/>
      <c r="PJQ936" s="477"/>
      <c r="PJR936" s="477"/>
      <c r="PJS936" s="477"/>
      <c r="PJT936" s="477"/>
      <c r="PJU936" s="477"/>
      <c r="PJV936" s="477"/>
      <c r="PJW936" s="477"/>
      <c r="PJX936" s="477"/>
      <c r="PJY936" s="477"/>
      <c r="PJZ936" s="477"/>
      <c r="PKA936" s="477"/>
      <c r="PKB936" s="477"/>
      <c r="PKC936" s="477"/>
      <c r="PKD936" s="477"/>
      <c r="PKE936" s="477"/>
      <c r="PKF936" s="477"/>
      <c r="PKG936" s="477"/>
      <c r="PKH936" s="477"/>
      <c r="PKI936" s="477"/>
      <c r="PKJ936" s="477"/>
      <c r="PKK936" s="477"/>
      <c r="PKL936" s="477"/>
      <c r="PKM936" s="477"/>
      <c r="PKN936" s="477"/>
      <c r="PKO936" s="477"/>
      <c r="PKP936" s="477"/>
      <c r="PKQ936" s="477"/>
      <c r="PKR936" s="477"/>
      <c r="PKS936" s="477"/>
      <c r="PKT936" s="477"/>
      <c r="PKU936" s="477"/>
      <c r="PKV936" s="477"/>
      <c r="PKW936" s="477"/>
      <c r="PKX936" s="477"/>
      <c r="PKY936" s="477"/>
      <c r="PKZ936" s="477"/>
      <c r="PLA936" s="477"/>
      <c r="PLB936" s="477"/>
      <c r="PLC936" s="477"/>
      <c r="PLD936" s="477"/>
      <c r="PLE936" s="477"/>
      <c r="PLF936" s="477"/>
      <c r="PLG936" s="477"/>
      <c r="PLH936" s="477"/>
      <c r="PLI936" s="477"/>
      <c r="PLJ936" s="477"/>
      <c r="PLK936" s="477"/>
      <c r="PLL936" s="477"/>
      <c r="PLM936" s="477"/>
      <c r="PLN936" s="477"/>
      <c r="PLO936" s="477"/>
      <c r="PLP936" s="477"/>
      <c r="PLQ936" s="477"/>
      <c r="PLR936" s="477"/>
      <c r="PLS936" s="477"/>
      <c r="PLT936" s="477"/>
      <c r="PLU936" s="477"/>
      <c r="PLV936" s="477"/>
      <c r="PLW936" s="477"/>
      <c r="PLX936" s="477"/>
      <c r="PLY936" s="477"/>
      <c r="PLZ936" s="477"/>
      <c r="PMA936" s="477"/>
      <c r="PMB936" s="477"/>
      <c r="PMC936" s="477"/>
      <c r="PMD936" s="477"/>
      <c r="PME936" s="477"/>
      <c r="PMF936" s="477"/>
      <c r="PMG936" s="477"/>
      <c r="PMH936" s="477"/>
      <c r="PMI936" s="477"/>
      <c r="PMJ936" s="477"/>
      <c r="PMK936" s="477"/>
      <c r="PML936" s="477"/>
      <c r="PMM936" s="477"/>
      <c r="PMN936" s="477"/>
      <c r="PMO936" s="477"/>
      <c r="PMP936" s="477"/>
      <c r="PMQ936" s="477"/>
      <c r="PMR936" s="477"/>
      <c r="PMS936" s="477"/>
      <c r="PMT936" s="477"/>
      <c r="PMU936" s="477"/>
      <c r="PMV936" s="477"/>
      <c r="PMW936" s="477"/>
      <c r="PMX936" s="477"/>
      <c r="PMY936" s="477"/>
      <c r="PMZ936" s="477"/>
      <c r="PNA936" s="477"/>
      <c r="PNB936" s="477"/>
      <c r="PNC936" s="477"/>
      <c r="PND936" s="477"/>
      <c r="PNE936" s="477"/>
      <c r="PNF936" s="477"/>
      <c r="PNG936" s="477"/>
      <c r="PNH936" s="477"/>
      <c r="PNI936" s="477"/>
      <c r="PNJ936" s="477"/>
      <c r="PNK936" s="477"/>
      <c r="PNL936" s="477"/>
      <c r="PNM936" s="477"/>
      <c r="PNN936" s="477"/>
      <c r="PNO936" s="477"/>
      <c r="PNP936" s="477"/>
      <c r="PNQ936" s="477"/>
      <c r="PNR936" s="477"/>
      <c r="PNS936" s="477"/>
      <c r="PNT936" s="477"/>
      <c r="PNU936" s="477"/>
      <c r="PNV936" s="477"/>
      <c r="PNW936" s="477"/>
      <c r="PNX936" s="477"/>
      <c r="PNY936" s="477"/>
      <c r="PNZ936" s="477"/>
      <c r="POA936" s="477"/>
      <c r="POB936" s="477"/>
      <c r="POC936" s="477"/>
      <c r="POD936" s="477"/>
      <c r="POE936" s="477"/>
      <c r="POF936" s="477"/>
      <c r="POG936" s="477"/>
      <c r="POH936" s="477"/>
      <c r="POI936" s="477"/>
      <c r="POJ936" s="477"/>
      <c r="POK936" s="477"/>
      <c r="POL936" s="477"/>
      <c r="POM936" s="477"/>
      <c r="PON936" s="477"/>
      <c r="POO936" s="477"/>
      <c r="POP936" s="477"/>
      <c r="POQ936" s="477"/>
      <c r="POR936" s="477"/>
      <c r="POS936" s="477"/>
      <c r="POT936" s="477"/>
      <c r="POU936" s="477"/>
      <c r="POV936" s="477"/>
      <c r="POW936" s="477"/>
      <c r="POX936" s="477"/>
      <c r="POY936" s="477"/>
      <c r="POZ936" s="477"/>
      <c r="PPA936" s="477"/>
      <c r="PPB936" s="477"/>
      <c r="PPC936" s="477"/>
      <c r="PPD936" s="477"/>
      <c r="PPE936" s="477"/>
      <c r="PPF936" s="477"/>
      <c r="PPG936" s="477"/>
      <c r="PPH936" s="477"/>
      <c r="PPI936" s="477"/>
      <c r="PPJ936" s="477"/>
      <c r="PPK936" s="477"/>
      <c r="PPL936" s="477"/>
      <c r="PPM936" s="477"/>
      <c r="PPN936" s="477"/>
      <c r="PPO936" s="477"/>
      <c r="PPP936" s="477"/>
      <c r="PPQ936" s="477"/>
      <c r="PPR936" s="477"/>
      <c r="PPS936" s="477"/>
      <c r="PPT936" s="477"/>
      <c r="PPU936" s="477"/>
      <c r="PPV936" s="477"/>
      <c r="PPW936" s="477"/>
      <c r="PPX936" s="477"/>
      <c r="PPY936" s="477"/>
      <c r="PPZ936" s="477"/>
      <c r="PQA936" s="477"/>
      <c r="PQB936" s="477"/>
      <c r="PQC936" s="477"/>
      <c r="PQD936" s="477"/>
      <c r="PQE936" s="477"/>
      <c r="PQF936" s="477"/>
      <c r="PQG936" s="477"/>
      <c r="PQH936" s="477"/>
      <c r="PQI936" s="477"/>
      <c r="PQJ936" s="477"/>
      <c r="PQK936" s="477"/>
      <c r="PQL936" s="477"/>
      <c r="PQM936" s="477"/>
      <c r="PQN936" s="477"/>
      <c r="PQO936" s="477"/>
      <c r="PQP936" s="477"/>
      <c r="PQQ936" s="477"/>
      <c r="PQR936" s="477"/>
      <c r="PQS936" s="477"/>
      <c r="PQT936" s="477"/>
      <c r="PQU936" s="477"/>
      <c r="PQV936" s="477"/>
      <c r="PQW936" s="477"/>
      <c r="PQX936" s="477"/>
      <c r="PQY936" s="477"/>
      <c r="PQZ936" s="477"/>
      <c r="PRA936" s="477"/>
      <c r="PRB936" s="477"/>
      <c r="PRC936" s="477"/>
      <c r="PRD936" s="477"/>
      <c r="PRE936" s="477"/>
      <c r="PRF936" s="477"/>
      <c r="PRG936" s="477"/>
      <c r="PRH936" s="477"/>
      <c r="PRI936" s="477"/>
      <c r="PRJ936" s="477"/>
      <c r="PRK936" s="477"/>
      <c r="PRL936" s="477"/>
      <c r="PRM936" s="477"/>
      <c r="PRN936" s="477"/>
      <c r="PRO936" s="477"/>
      <c r="PRP936" s="477"/>
      <c r="PRQ936" s="477"/>
      <c r="PRR936" s="477"/>
      <c r="PRS936" s="477"/>
      <c r="PRT936" s="477"/>
      <c r="PRU936" s="477"/>
      <c r="PRV936" s="477"/>
      <c r="PRW936" s="477"/>
      <c r="PRX936" s="477"/>
      <c r="PRY936" s="477"/>
      <c r="PRZ936" s="477"/>
      <c r="PSA936" s="477"/>
      <c r="PSB936" s="477"/>
      <c r="PSC936" s="477"/>
      <c r="PSD936" s="477"/>
      <c r="PSE936" s="477"/>
      <c r="PSF936" s="477"/>
      <c r="PSG936" s="477"/>
      <c r="PSH936" s="477"/>
      <c r="PSI936" s="477"/>
      <c r="PSJ936" s="477"/>
      <c r="PSK936" s="477"/>
      <c r="PSL936" s="477"/>
      <c r="PSM936" s="477"/>
      <c r="PSN936" s="477"/>
      <c r="PSO936" s="477"/>
      <c r="PSP936" s="477"/>
      <c r="PSQ936" s="477"/>
      <c r="PSR936" s="477"/>
      <c r="PSS936" s="477"/>
      <c r="PST936" s="477"/>
      <c r="PSU936" s="477"/>
      <c r="PSV936" s="477"/>
      <c r="PSW936" s="477"/>
      <c r="PSX936" s="477"/>
      <c r="PSY936" s="477"/>
      <c r="PSZ936" s="477"/>
      <c r="PTA936" s="477"/>
      <c r="PTB936" s="477"/>
      <c r="PTC936" s="477"/>
      <c r="PTD936" s="477"/>
      <c r="PTE936" s="477"/>
      <c r="PTF936" s="477"/>
      <c r="PTG936" s="477"/>
      <c r="PTH936" s="477"/>
      <c r="PTI936" s="477"/>
      <c r="PTJ936" s="477"/>
      <c r="PTK936" s="477"/>
      <c r="PTL936" s="477"/>
      <c r="PTM936" s="477"/>
      <c r="PTN936" s="477"/>
      <c r="PTO936" s="477"/>
      <c r="PTP936" s="477"/>
      <c r="PTQ936" s="477"/>
      <c r="PTR936" s="477"/>
      <c r="PTS936" s="477"/>
      <c r="PTT936" s="477"/>
      <c r="PTU936" s="477"/>
      <c r="PTV936" s="477"/>
      <c r="PTW936" s="477"/>
      <c r="PTX936" s="477"/>
      <c r="PTY936" s="477"/>
      <c r="PTZ936" s="477"/>
      <c r="PUA936" s="477"/>
      <c r="PUB936" s="477"/>
      <c r="PUC936" s="477"/>
      <c r="PUD936" s="477"/>
      <c r="PUE936" s="477"/>
      <c r="PUF936" s="477"/>
      <c r="PUG936" s="477"/>
      <c r="PUH936" s="477"/>
      <c r="PUI936" s="477"/>
      <c r="PUJ936" s="477"/>
      <c r="PUK936" s="477"/>
      <c r="PUL936" s="477"/>
      <c r="PUM936" s="477"/>
      <c r="PUN936" s="477"/>
      <c r="PUO936" s="477"/>
      <c r="PUP936" s="477"/>
      <c r="PUQ936" s="477"/>
      <c r="PUR936" s="477"/>
      <c r="PUS936" s="477"/>
      <c r="PUT936" s="477"/>
      <c r="PUU936" s="477"/>
      <c r="PUV936" s="477"/>
      <c r="PUW936" s="477"/>
      <c r="PUX936" s="477"/>
      <c r="PUY936" s="477"/>
      <c r="PUZ936" s="477"/>
      <c r="PVA936" s="477"/>
      <c r="PVB936" s="477"/>
      <c r="PVC936" s="477"/>
      <c r="PVD936" s="477"/>
      <c r="PVE936" s="477"/>
      <c r="PVF936" s="477"/>
      <c r="PVG936" s="477"/>
      <c r="PVH936" s="477"/>
      <c r="PVI936" s="477"/>
      <c r="PVJ936" s="477"/>
      <c r="PVK936" s="477"/>
      <c r="PVL936" s="477"/>
      <c r="PVM936" s="477"/>
      <c r="PVN936" s="477"/>
      <c r="PVO936" s="477"/>
      <c r="PVP936" s="477"/>
      <c r="PVQ936" s="477"/>
      <c r="PVR936" s="477"/>
      <c r="PVS936" s="477"/>
      <c r="PVT936" s="477"/>
      <c r="PVU936" s="477"/>
      <c r="PVV936" s="477"/>
      <c r="PVW936" s="477"/>
      <c r="PVX936" s="477"/>
      <c r="PVY936" s="477"/>
      <c r="PVZ936" s="477"/>
      <c r="PWA936" s="477"/>
      <c r="PWB936" s="477"/>
      <c r="PWC936" s="477"/>
      <c r="PWD936" s="477"/>
      <c r="PWE936" s="477"/>
      <c r="PWF936" s="477"/>
      <c r="PWG936" s="477"/>
      <c r="PWH936" s="477"/>
      <c r="PWI936" s="477"/>
      <c r="PWJ936" s="477"/>
      <c r="PWK936" s="477"/>
      <c r="PWL936" s="477"/>
      <c r="PWM936" s="477"/>
      <c r="PWN936" s="477"/>
      <c r="PWO936" s="477"/>
      <c r="PWP936" s="477"/>
      <c r="PWQ936" s="477"/>
      <c r="PWR936" s="477"/>
      <c r="PWS936" s="477"/>
      <c r="PWT936" s="477"/>
      <c r="PWU936" s="477"/>
      <c r="PWV936" s="477"/>
      <c r="PWW936" s="477"/>
      <c r="PWX936" s="477"/>
      <c r="PWY936" s="477"/>
      <c r="PWZ936" s="477"/>
      <c r="PXA936" s="477"/>
      <c r="PXB936" s="477"/>
      <c r="PXC936" s="477"/>
      <c r="PXD936" s="477"/>
      <c r="PXE936" s="477"/>
      <c r="PXF936" s="477"/>
      <c r="PXG936" s="477"/>
      <c r="PXH936" s="477"/>
      <c r="PXI936" s="477"/>
      <c r="PXJ936" s="477"/>
      <c r="PXK936" s="477"/>
      <c r="PXL936" s="477"/>
      <c r="PXM936" s="477"/>
      <c r="PXN936" s="477"/>
      <c r="PXO936" s="477"/>
      <c r="PXP936" s="477"/>
      <c r="PXQ936" s="477"/>
      <c r="PXR936" s="477"/>
      <c r="PXS936" s="477"/>
      <c r="PXT936" s="477"/>
      <c r="PXU936" s="477"/>
      <c r="PXV936" s="477"/>
      <c r="PXW936" s="477"/>
      <c r="PXX936" s="477"/>
      <c r="PXY936" s="477"/>
      <c r="PXZ936" s="477"/>
      <c r="PYA936" s="477"/>
      <c r="PYB936" s="477"/>
      <c r="PYC936" s="477"/>
      <c r="PYD936" s="477"/>
      <c r="PYE936" s="477"/>
      <c r="PYF936" s="477"/>
      <c r="PYG936" s="477"/>
      <c r="PYH936" s="477"/>
      <c r="PYI936" s="477"/>
      <c r="PYJ936" s="477"/>
      <c r="PYK936" s="477"/>
      <c r="PYL936" s="477"/>
      <c r="PYM936" s="477"/>
      <c r="PYN936" s="477"/>
      <c r="PYO936" s="477"/>
      <c r="PYP936" s="477"/>
      <c r="PYQ936" s="477"/>
      <c r="PYR936" s="477"/>
      <c r="PYS936" s="477"/>
      <c r="PYT936" s="477"/>
      <c r="PYU936" s="477"/>
      <c r="PYV936" s="477"/>
      <c r="PYW936" s="477"/>
      <c r="PYX936" s="477"/>
      <c r="PYY936" s="477"/>
      <c r="PYZ936" s="477"/>
      <c r="PZA936" s="477"/>
      <c r="PZB936" s="477"/>
      <c r="PZC936" s="477"/>
      <c r="PZD936" s="477"/>
      <c r="PZE936" s="477"/>
      <c r="PZF936" s="477"/>
      <c r="PZG936" s="477"/>
      <c r="PZH936" s="477"/>
      <c r="PZI936" s="477"/>
      <c r="PZJ936" s="477"/>
      <c r="PZK936" s="477"/>
      <c r="PZL936" s="477"/>
      <c r="PZM936" s="477"/>
      <c r="PZN936" s="477"/>
      <c r="PZO936" s="477"/>
      <c r="PZP936" s="477"/>
      <c r="PZQ936" s="477"/>
      <c r="PZR936" s="477"/>
      <c r="PZS936" s="477"/>
      <c r="PZT936" s="477"/>
      <c r="PZU936" s="477"/>
      <c r="PZV936" s="477"/>
      <c r="PZW936" s="477"/>
      <c r="PZX936" s="477"/>
      <c r="PZY936" s="477"/>
      <c r="PZZ936" s="477"/>
      <c r="QAA936" s="477"/>
      <c r="QAB936" s="477"/>
      <c r="QAC936" s="477"/>
      <c r="QAD936" s="477"/>
      <c r="QAE936" s="477"/>
      <c r="QAF936" s="477"/>
      <c r="QAG936" s="477"/>
      <c r="QAH936" s="477"/>
      <c r="QAI936" s="477"/>
      <c r="QAJ936" s="477"/>
      <c r="QAK936" s="477"/>
      <c r="QAL936" s="477"/>
      <c r="QAM936" s="477"/>
      <c r="QAN936" s="477"/>
      <c r="QAO936" s="477"/>
      <c r="QAP936" s="477"/>
      <c r="QAQ936" s="477"/>
      <c r="QAR936" s="477"/>
      <c r="QAS936" s="477"/>
      <c r="QAT936" s="477"/>
      <c r="QAU936" s="477"/>
      <c r="QAV936" s="477"/>
      <c r="QAW936" s="477"/>
      <c r="QAX936" s="477"/>
      <c r="QAY936" s="477"/>
      <c r="QAZ936" s="477"/>
      <c r="QBA936" s="477"/>
      <c r="QBB936" s="477"/>
      <c r="QBC936" s="477"/>
      <c r="QBD936" s="477"/>
      <c r="QBE936" s="477"/>
      <c r="QBF936" s="477"/>
      <c r="QBG936" s="477"/>
      <c r="QBH936" s="477"/>
      <c r="QBI936" s="477"/>
      <c r="QBJ936" s="477"/>
      <c r="QBK936" s="477"/>
      <c r="QBL936" s="477"/>
      <c r="QBM936" s="477"/>
      <c r="QBN936" s="477"/>
      <c r="QBO936" s="477"/>
      <c r="QBP936" s="477"/>
      <c r="QBQ936" s="477"/>
      <c r="QBR936" s="477"/>
      <c r="QBS936" s="477"/>
      <c r="QBT936" s="477"/>
      <c r="QBU936" s="477"/>
      <c r="QBV936" s="477"/>
      <c r="QBW936" s="477"/>
      <c r="QBX936" s="477"/>
      <c r="QBY936" s="477"/>
      <c r="QBZ936" s="477"/>
      <c r="QCA936" s="477"/>
      <c r="QCB936" s="477"/>
      <c r="QCC936" s="477"/>
      <c r="QCD936" s="477"/>
      <c r="QCE936" s="477"/>
      <c r="QCF936" s="477"/>
      <c r="QCG936" s="477"/>
      <c r="QCH936" s="477"/>
      <c r="QCI936" s="477"/>
      <c r="QCJ936" s="477"/>
      <c r="QCK936" s="477"/>
      <c r="QCL936" s="477"/>
      <c r="QCM936" s="477"/>
      <c r="QCN936" s="477"/>
      <c r="QCO936" s="477"/>
      <c r="QCP936" s="477"/>
      <c r="QCQ936" s="477"/>
      <c r="QCR936" s="477"/>
      <c r="QCS936" s="477"/>
      <c r="QCT936" s="477"/>
      <c r="QCU936" s="477"/>
      <c r="QCV936" s="477"/>
      <c r="QCW936" s="477"/>
      <c r="QCX936" s="477"/>
      <c r="QCY936" s="477"/>
      <c r="QCZ936" s="477"/>
      <c r="QDA936" s="477"/>
      <c r="QDB936" s="477"/>
      <c r="QDC936" s="477"/>
      <c r="QDD936" s="477"/>
      <c r="QDE936" s="477"/>
      <c r="QDF936" s="477"/>
      <c r="QDG936" s="477"/>
      <c r="QDH936" s="477"/>
      <c r="QDI936" s="477"/>
      <c r="QDJ936" s="477"/>
      <c r="QDK936" s="477"/>
      <c r="QDL936" s="477"/>
      <c r="QDM936" s="477"/>
      <c r="QDN936" s="477"/>
      <c r="QDO936" s="477"/>
      <c r="QDP936" s="477"/>
      <c r="QDQ936" s="477"/>
      <c r="QDR936" s="477"/>
      <c r="QDS936" s="477"/>
      <c r="QDT936" s="477"/>
      <c r="QDU936" s="477"/>
      <c r="QDV936" s="477"/>
      <c r="QDW936" s="477"/>
      <c r="QDX936" s="477"/>
      <c r="QDY936" s="477"/>
      <c r="QDZ936" s="477"/>
      <c r="QEA936" s="477"/>
      <c r="QEB936" s="477"/>
      <c r="QEC936" s="477"/>
      <c r="QED936" s="477"/>
      <c r="QEE936" s="477"/>
      <c r="QEF936" s="477"/>
      <c r="QEG936" s="477"/>
      <c r="QEH936" s="477"/>
      <c r="QEI936" s="477"/>
      <c r="QEJ936" s="477"/>
      <c r="QEK936" s="477"/>
      <c r="QEL936" s="477"/>
      <c r="QEM936" s="477"/>
      <c r="QEN936" s="477"/>
      <c r="QEO936" s="477"/>
      <c r="QEP936" s="477"/>
      <c r="QEQ936" s="477"/>
      <c r="QER936" s="477"/>
      <c r="QES936" s="477"/>
      <c r="QET936" s="477"/>
      <c r="QEU936" s="477"/>
      <c r="QEV936" s="477"/>
      <c r="QEW936" s="477"/>
      <c r="QEX936" s="477"/>
      <c r="QEY936" s="477"/>
      <c r="QEZ936" s="477"/>
      <c r="QFA936" s="477"/>
      <c r="QFB936" s="477"/>
      <c r="QFC936" s="477"/>
      <c r="QFD936" s="477"/>
      <c r="QFE936" s="477"/>
      <c r="QFF936" s="477"/>
      <c r="QFG936" s="477"/>
      <c r="QFH936" s="477"/>
      <c r="QFI936" s="477"/>
      <c r="QFJ936" s="477"/>
      <c r="QFK936" s="477"/>
      <c r="QFL936" s="477"/>
      <c r="QFM936" s="477"/>
      <c r="QFN936" s="477"/>
      <c r="QFO936" s="477"/>
      <c r="QFP936" s="477"/>
      <c r="QFQ936" s="477"/>
      <c r="QFR936" s="477"/>
      <c r="QFS936" s="477"/>
      <c r="QFT936" s="477"/>
      <c r="QFU936" s="477"/>
      <c r="QFV936" s="477"/>
      <c r="QFW936" s="477"/>
      <c r="QFX936" s="477"/>
      <c r="QFY936" s="477"/>
      <c r="QFZ936" s="477"/>
      <c r="QGA936" s="477"/>
      <c r="QGB936" s="477"/>
      <c r="QGC936" s="477"/>
      <c r="QGD936" s="477"/>
      <c r="QGE936" s="477"/>
      <c r="QGF936" s="477"/>
      <c r="QGG936" s="477"/>
      <c r="QGH936" s="477"/>
      <c r="QGI936" s="477"/>
      <c r="QGJ936" s="477"/>
      <c r="QGK936" s="477"/>
      <c r="QGL936" s="477"/>
      <c r="QGM936" s="477"/>
      <c r="QGN936" s="477"/>
      <c r="QGO936" s="477"/>
      <c r="QGP936" s="477"/>
      <c r="QGQ936" s="477"/>
      <c r="QGR936" s="477"/>
      <c r="QGS936" s="477"/>
      <c r="QGT936" s="477"/>
      <c r="QGU936" s="477"/>
      <c r="QGV936" s="477"/>
      <c r="QGW936" s="477"/>
      <c r="QGX936" s="477"/>
      <c r="QGY936" s="477"/>
      <c r="QGZ936" s="477"/>
      <c r="QHA936" s="477"/>
      <c r="QHB936" s="477"/>
      <c r="QHC936" s="477"/>
      <c r="QHD936" s="477"/>
      <c r="QHE936" s="477"/>
      <c r="QHF936" s="477"/>
      <c r="QHG936" s="477"/>
      <c r="QHH936" s="477"/>
      <c r="QHI936" s="477"/>
      <c r="QHJ936" s="477"/>
      <c r="QHK936" s="477"/>
      <c r="QHL936" s="477"/>
      <c r="QHM936" s="477"/>
      <c r="QHN936" s="477"/>
      <c r="QHO936" s="477"/>
      <c r="QHP936" s="477"/>
      <c r="QHQ936" s="477"/>
      <c r="QHR936" s="477"/>
      <c r="QHS936" s="477"/>
      <c r="QHT936" s="477"/>
      <c r="QHU936" s="477"/>
      <c r="QHV936" s="477"/>
      <c r="QHW936" s="477"/>
      <c r="QHX936" s="477"/>
      <c r="QHY936" s="477"/>
      <c r="QHZ936" s="477"/>
      <c r="QIA936" s="477"/>
      <c r="QIB936" s="477"/>
      <c r="QIC936" s="477"/>
      <c r="QID936" s="477"/>
      <c r="QIE936" s="477"/>
      <c r="QIF936" s="477"/>
      <c r="QIG936" s="477"/>
      <c r="QIH936" s="477"/>
      <c r="QII936" s="477"/>
      <c r="QIJ936" s="477"/>
      <c r="QIK936" s="477"/>
      <c r="QIL936" s="477"/>
      <c r="QIM936" s="477"/>
      <c r="QIN936" s="477"/>
      <c r="QIO936" s="477"/>
      <c r="QIP936" s="477"/>
      <c r="QIQ936" s="477"/>
      <c r="QIR936" s="477"/>
      <c r="QIS936" s="477"/>
      <c r="QIT936" s="477"/>
      <c r="QIU936" s="477"/>
      <c r="QIV936" s="477"/>
      <c r="QIW936" s="477"/>
      <c r="QIX936" s="477"/>
      <c r="QIY936" s="477"/>
      <c r="QIZ936" s="477"/>
      <c r="QJA936" s="477"/>
      <c r="QJB936" s="477"/>
      <c r="QJC936" s="477"/>
      <c r="QJD936" s="477"/>
      <c r="QJE936" s="477"/>
      <c r="QJF936" s="477"/>
      <c r="QJG936" s="477"/>
      <c r="QJH936" s="477"/>
      <c r="QJI936" s="477"/>
      <c r="QJJ936" s="477"/>
      <c r="QJK936" s="477"/>
      <c r="QJL936" s="477"/>
      <c r="QJM936" s="477"/>
      <c r="QJN936" s="477"/>
      <c r="QJO936" s="477"/>
      <c r="QJP936" s="477"/>
      <c r="QJQ936" s="477"/>
      <c r="QJR936" s="477"/>
      <c r="QJS936" s="477"/>
      <c r="QJT936" s="477"/>
      <c r="QJU936" s="477"/>
      <c r="QJV936" s="477"/>
      <c r="QJW936" s="477"/>
      <c r="QJX936" s="477"/>
      <c r="QJY936" s="477"/>
      <c r="QJZ936" s="477"/>
      <c r="QKA936" s="477"/>
      <c r="QKB936" s="477"/>
      <c r="QKC936" s="477"/>
      <c r="QKD936" s="477"/>
      <c r="QKE936" s="477"/>
      <c r="QKF936" s="477"/>
      <c r="QKG936" s="477"/>
      <c r="QKH936" s="477"/>
      <c r="QKI936" s="477"/>
      <c r="QKJ936" s="477"/>
      <c r="QKK936" s="477"/>
      <c r="QKL936" s="477"/>
      <c r="QKM936" s="477"/>
      <c r="QKN936" s="477"/>
      <c r="QKO936" s="477"/>
      <c r="QKP936" s="477"/>
      <c r="QKQ936" s="477"/>
      <c r="QKR936" s="477"/>
      <c r="QKS936" s="477"/>
      <c r="QKT936" s="477"/>
      <c r="QKU936" s="477"/>
      <c r="QKV936" s="477"/>
      <c r="QKW936" s="477"/>
      <c r="QKX936" s="477"/>
      <c r="QKY936" s="477"/>
      <c r="QKZ936" s="477"/>
      <c r="QLA936" s="477"/>
      <c r="QLB936" s="477"/>
      <c r="QLC936" s="477"/>
      <c r="QLD936" s="477"/>
      <c r="QLE936" s="477"/>
      <c r="QLF936" s="477"/>
      <c r="QLG936" s="477"/>
      <c r="QLH936" s="477"/>
      <c r="QLI936" s="477"/>
      <c r="QLJ936" s="477"/>
      <c r="QLK936" s="477"/>
      <c r="QLL936" s="477"/>
      <c r="QLM936" s="477"/>
      <c r="QLN936" s="477"/>
      <c r="QLO936" s="477"/>
      <c r="QLP936" s="477"/>
      <c r="QLQ936" s="477"/>
      <c r="QLR936" s="477"/>
      <c r="QLS936" s="477"/>
      <c r="QLT936" s="477"/>
      <c r="QLU936" s="477"/>
      <c r="QLV936" s="477"/>
      <c r="QLW936" s="477"/>
      <c r="QLX936" s="477"/>
      <c r="QLY936" s="477"/>
      <c r="QLZ936" s="477"/>
      <c r="QMA936" s="477"/>
      <c r="QMB936" s="477"/>
      <c r="QMC936" s="477"/>
      <c r="QMD936" s="477"/>
      <c r="QME936" s="477"/>
      <c r="QMF936" s="477"/>
      <c r="QMG936" s="477"/>
      <c r="QMH936" s="477"/>
      <c r="QMI936" s="477"/>
      <c r="QMJ936" s="477"/>
      <c r="QMK936" s="477"/>
      <c r="QML936" s="477"/>
      <c r="QMM936" s="477"/>
      <c r="QMN936" s="477"/>
      <c r="QMO936" s="477"/>
      <c r="QMP936" s="477"/>
      <c r="QMQ936" s="477"/>
      <c r="QMR936" s="477"/>
      <c r="QMS936" s="477"/>
      <c r="QMT936" s="477"/>
      <c r="QMU936" s="477"/>
      <c r="QMV936" s="477"/>
      <c r="QMW936" s="477"/>
      <c r="QMX936" s="477"/>
      <c r="QMY936" s="477"/>
      <c r="QMZ936" s="477"/>
      <c r="QNA936" s="477"/>
      <c r="QNB936" s="477"/>
      <c r="QNC936" s="477"/>
      <c r="QND936" s="477"/>
      <c r="QNE936" s="477"/>
      <c r="QNF936" s="477"/>
      <c r="QNG936" s="477"/>
      <c r="QNH936" s="477"/>
      <c r="QNI936" s="477"/>
      <c r="QNJ936" s="477"/>
      <c r="QNK936" s="477"/>
      <c r="QNL936" s="477"/>
      <c r="QNM936" s="477"/>
      <c r="QNN936" s="477"/>
      <c r="QNO936" s="477"/>
      <c r="QNP936" s="477"/>
      <c r="QNQ936" s="477"/>
      <c r="QNR936" s="477"/>
      <c r="QNS936" s="477"/>
      <c r="QNT936" s="477"/>
      <c r="QNU936" s="477"/>
      <c r="QNV936" s="477"/>
      <c r="QNW936" s="477"/>
      <c r="QNX936" s="477"/>
      <c r="QNY936" s="477"/>
      <c r="QNZ936" s="477"/>
      <c r="QOA936" s="477"/>
      <c r="QOB936" s="477"/>
      <c r="QOC936" s="477"/>
      <c r="QOD936" s="477"/>
      <c r="QOE936" s="477"/>
      <c r="QOF936" s="477"/>
      <c r="QOG936" s="477"/>
      <c r="QOH936" s="477"/>
      <c r="QOI936" s="477"/>
      <c r="QOJ936" s="477"/>
      <c r="QOK936" s="477"/>
      <c r="QOL936" s="477"/>
      <c r="QOM936" s="477"/>
      <c r="QON936" s="477"/>
      <c r="QOO936" s="477"/>
      <c r="QOP936" s="477"/>
      <c r="QOQ936" s="477"/>
      <c r="QOR936" s="477"/>
      <c r="QOS936" s="477"/>
      <c r="QOT936" s="477"/>
      <c r="QOU936" s="477"/>
      <c r="QOV936" s="477"/>
      <c r="QOW936" s="477"/>
      <c r="QOX936" s="477"/>
      <c r="QOY936" s="477"/>
      <c r="QOZ936" s="477"/>
      <c r="QPA936" s="477"/>
      <c r="QPB936" s="477"/>
      <c r="QPC936" s="477"/>
      <c r="QPD936" s="477"/>
      <c r="QPE936" s="477"/>
      <c r="QPF936" s="477"/>
      <c r="QPG936" s="477"/>
      <c r="QPH936" s="477"/>
      <c r="QPI936" s="477"/>
      <c r="QPJ936" s="477"/>
      <c r="QPK936" s="477"/>
      <c r="QPL936" s="477"/>
      <c r="QPM936" s="477"/>
      <c r="QPN936" s="477"/>
      <c r="QPO936" s="477"/>
      <c r="QPP936" s="477"/>
      <c r="QPQ936" s="477"/>
      <c r="QPR936" s="477"/>
      <c r="QPS936" s="477"/>
      <c r="QPT936" s="477"/>
      <c r="QPU936" s="477"/>
      <c r="QPV936" s="477"/>
      <c r="QPW936" s="477"/>
      <c r="QPX936" s="477"/>
      <c r="QPY936" s="477"/>
      <c r="QPZ936" s="477"/>
      <c r="QQA936" s="477"/>
      <c r="QQB936" s="477"/>
      <c r="QQC936" s="477"/>
      <c r="QQD936" s="477"/>
      <c r="QQE936" s="477"/>
      <c r="QQF936" s="477"/>
      <c r="QQG936" s="477"/>
      <c r="QQH936" s="477"/>
      <c r="QQI936" s="477"/>
      <c r="QQJ936" s="477"/>
      <c r="QQK936" s="477"/>
      <c r="QQL936" s="477"/>
      <c r="QQM936" s="477"/>
      <c r="QQN936" s="477"/>
      <c r="QQO936" s="477"/>
      <c r="QQP936" s="477"/>
      <c r="QQQ936" s="477"/>
      <c r="QQR936" s="477"/>
      <c r="QQS936" s="477"/>
      <c r="QQT936" s="477"/>
      <c r="QQU936" s="477"/>
      <c r="QQV936" s="477"/>
      <c r="QQW936" s="477"/>
      <c r="QQX936" s="477"/>
      <c r="QQY936" s="477"/>
      <c r="QQZ936" s="477"/>
      <c r="QRA936" s="477"/>
      <c r="QRB936" s="477"/>
      <c r="QRC936" s="477"/>
      <c r="QRD936" s="477"/>
      <c r="QRE936" s="477"/>
      <c r="QRF936" s="477"/>
      <c r="QRG936" s="477"/>
      <c r="QRH936" s="477"/>
      <c r="QRI936" s="477"/>
      <c r="QRJ936" s="477"/>
      <c r="QRK936" s="477"/>
      <c r="QRL936" s="477"/>
      <c r="QRM936" s="477"/>
      <c r="QRN936" s="477"/>
      <c r="QRO936" s="477"/>
      <c r="QRP936" s="477"/>
      <c r="QRQ936" s="477"/>
      <c r="QRR936" s="477"/>
      <c r="QRS936" s="477"/>
      <c r="QRT936" s="477"/>
      <c r="QRU936" s="477"/>
      <c r="QRV936" s="477"/>
      <c r="QRW936" s="477"/>
      <c r="QRX936" s="477"/>
      <c r="QRY936" s="477"/>
      <c r="QRZ936" s="477"/>
      <c r="QSA936" s="477"/>
      <c r="QSB936" s="477"/>
      <c r="QSC936" s="477"/>
      <c r="QSD936" s="477"/>
      <c r="QSE936" s="477"/>
      <c r="QSF936" s="477"/>
      <c r="QSG936" s="477"/>
      <c r="QSH936" s="477"/>
      <c r="QSI936" s="477"/>
      <c r="QSJ936" s="477"/>
      <c r="QSK936" s="477"/>
      <c r="QSL936" s="477"/>
      <c r="QSM936" s="477"/>
      <c r="QSN936" s="477"/>
      <c r="QSO936" s="477"/>
      <c r="QSP936" s="477"/>
      <c r="QSQ936" s="477"/>
      <c r="QSR936" s="477"/>
      <c r="QSS936" s="477"/>
      <c r="QST936" s="477"/>
      <c r="QSU936" s="477"/>
      <c r="QSV936" s="477"/>
      <c r="QSW936" s="477"/>
      <c r="QSX936" s="477"/>
      <c r="QSY936" s="477"/>
      <c r="QSZ936" s="477"/>
      <c r="QTA936" s="477"/>
      <c r="QTB936" s="477"/>
      <c r="QTC936" s="477"/>
      <c r="QTD936" s="477"/>
      <c r="QTE936" s="477"/>
      <c r="QTF936" s="477"/>
      <c r="QTG936" s="477"/>
      <c r="QTH936" s="477"/>
      <c r="QTI936" s="477"/>
      <c r="QTJ936" s="477"/>
      <c r="QTK936" s="477"/>
      <c r="QTL936" s="477"/>
      <c r="QTM936" s="477"/>
      <c r="QTN936" s="477"/>
      <c r="QTO936" s="477"/>
      <c r="QTP936" s="477"/>
      <c r="QTQ936" s="477"/>
      <c r="QTR936" s="477"/>
      <c r="QTS936" s="477"/>
      <c r="QTT936" s="477"/>
      <c r="QTU936" s="477"/>
      <c r="QTV936" s="477"/>
      <c r="QTW936" s="477"/>
      <c r="QTX936" s="477"/>
      <c r="QTY936" s="477"/>
      <c r="QTZ936" s="477"/>
      <c r="QUA936" s="477"/>
      <c r="QUB936" s="477"/>
      <c r="QUC936" s="477"/>
      <c r="QUD936" s="477"/>
      <c r="QUE936" s="477"/>
      <c r="QUF936" s="477"/>
      <c r="QUG936" s="477"/>
      <c r="QUH936" s="477"/>
      <c r="QUI936" s="477"/>
      <c r="QUJ936" s="477"/>
      <c r="QUK936" s="477"/>
      <c r="QUL936" s="477"/>
      <c r="QUM936" s="477"/>
      <c r="QUN936" s="477"/>
      <c r="QUO936" s="477"/>
      <c r="QUP936" s="477"/>
      <c r="QUQ936" s="477"/>
      <c r="QUR936" s="477"/>
      <c r="QUS936" s="477"/>
      <c r="QUT936" s="477"/>
      <c r="QUU936" s="477"/>
      <c r="QUV936" s="477"/>
      <c r="QUW936" s="477"/>
      <c r="QUX936" s="477"/>
      <c r="QUY936" s="477"/>
      <c r="QUZ936" s="477"/>
      <c r="QVA936" s="477"/>
      <c r="QVB936" s="477"/>
      <c r="QVC936" s="477"/>
      <c r="QVD936" s="477"/>
      <c r="QVE936" s="477"/>
      <c r="QVF936" s="477"/>
      <c r="QVG936" s="477"/>
      <c r="QVH936" s="477"/>
      <c r="QVI936" s="477"/>
      <c r="QVJ936" s="477"/>
      <c r="QVK936" s="477"/>
      <c r="QVL936" s="477"/>
      <c r="QVM936" s="477"/>
      <c r="QVN936" s="477"/>
      <c r="QVO936" s="477"/>
      <c r="QVP936" s="477"/>
      <c r="QVQ936" s="477"/>
      <c r="QVR936" s="477"/>
      <c r="QVS936" s="477"/>
      <c r="QVT936" s="477"/>
      <c r="QVU936" s="477"/>
      <c r="QVV936" s="477"/>
      <c r="QVW936" s="477"/>
      <c r="QVX936" s="477"/>
      <c r="QVY936" s="477"/>
      <c r="QVZ936" s="477"/>
      <c r="QWA936" s="477"/>
      <c r="QWB936" s="477"/>
      <c r="QWC936" s="477"/>
      <c r="QWD936" s="477"/>
      <c r="QWE936" s="477"/>
      <c r="QWF936" s="477"/>
      <c r="QWG936" s="477"/>
      <c r="QWH936" s="477"/>
      <c r="QWI936" s="477"/>
      <c r="QWJ936" s="477"/>
      <c r="QWK936" s="477"/>
      <c r="QWL936" s="477"/>
      <c r="QWM936" s="477"/>
      <c r="QWN936" s="477"/>
      <c r="QWO936" s="477"/>
      <c r="QWP936" s="477"/>
      <c r="QWQ936" s="477"/>
      <c r="QWR936" s="477"/>
      <c r="QWS936" s="477"/>
      <c r="QWT936" s="477"/>
      <c r="QWU936" s="477"/>
      <c r="QWV936" s="477"/>
      <c r="QWW936" s="477"/>
      <c r="QWX936" s="477"/>
      <c r="QWY936" s="477"/>
      <c r="QWZ936" s="477"/>
      <c r="QXA936" s="477"/>
      <c r="QXB936" s="477"/>
      <c r="QXC936" s="477"/>
      <c r="QXD936" s="477"/>
      <c r="QXE936" s="477"/>
      <c r="QXF936" s="477"/>
      <c r="QXG936" s="477"/>
      <c r="QXH936" s="477"/>
      <c r="QXI936" s="477"/>
      <c r="QXJ936" s="477"/>
      <c r="QXK936" s="477"/>
      <c r="QXL936" s="477"/>
      <c r="QXM936" s="477"/>
      <c r="QXN936" s="477"/>
      <c r="QXO936" s="477"/>
      <c r="QXP936" s="477"/>
      <c r="QXQ936" s="477"/>
      <c r="QXR936" s="477"/>
      <c r="QXS936" s="477"/>
      <c r="QXT936" s="477"/>
      <c r="QXU936" s="477"/>
      <c r="QXV936" s="477"/>
      <c r="QXW936" s="477"/>
      <c r="QXX936" s="477"/>
      <c r="QXY936" s="477"/>
      <c r="QXZ936" s="477"/>
      <c r="QYA936" s="477"/>
      <c r="QYB936" s="477"/>
      <c r="QYC936" s="477"/>
      <c r="QYD936" s="477"/>
      <c r="QYE936" s="477"/>
      <c r="QYF936" s="477"/>
      <c r="QYG936" s="477"/>
      <c r="QYH936" s="477"/>
      <c r="QYI936" s="477"/>
      <c r="QYJ936" s="477"/>
      <c r="QYK936" s="477"/>
      <c r="QYL936" s="477"/>
      <c r="QYM936" s="477"/>
      <c r="QYN936" s="477"/>
      <c r="QYO936" s="477"/>
      <c r="QYP936" s="477"/>
      <c r="QYQ936" s="477"/>
      <c r="QYR936" s="477"/>
      <c r="QYS936" s="477"/>
      <c r="QYT936" s="477"/>
      <c r="QYU936" s="477"/>
      <c r="QYV936" s="477"/>
      <c r="QYW936" s="477"/>
      <c r="QYX936" s="477"/>
      <c r="QYY936" s="477"/>
      <c r="QYZ936" s="477"/>
      <c r="QZA936" s="477"/>
      <c r="QZB936" s="477"/>
      <c r="QZC936" s="477"/>
      <c r="QZD936" s="477"/>
      <c r="QZE936" s="477"/>
      <c r="QZF936" s="477"/>
      <c r="QZG936" s="477"/>
      <c r="QZH936" s="477"/>
      <c r="QZI936" s="477"/>
      <c r="QZJ936" s="477"/>
      <c r="QZK936" s="477"/>
      <c r="QZL936" s="477"/>
      <c r="QZM936" s="477"/>
      <c r="QZN936" s="477"/>
      <c r="QZO936" s="477"/>
      <c r="QZP936" s="477"/>
      <c r="QZQ936" s="477"/>
      <c r="QZR936" s="477"/>
      <c r="QZS936" s="477"/>
      <c r="QZT936" s="477"/>
      <c r="QZU936" s="477"/>
      <c r="QZV936" s="477"/>
      <c r="QZW936" s="477"/>
      <c r="QZX936" s="477"/>
      <c r="QZY936" s="477"/>
      <c r="QZZ936" s="477"/>
      <c r="RAA936" s="477"/>
      <c r="RAB936" s="477"/>
      <c r="RAC936" s="477"/>
      <c r="RAD936" s="477"/>
      <c r="RAE936" s="477"/>
      <c r="RAF936" s="477"/>
      <c r="RAG936" s="477"/>
      <c r="RAH936" s="477"/>
      <c r="RAI936" s="477"/>
      <c r="RAJ936" s="477"/>
      <c r="RAK936" s="477"/>
      <c r="RAL936" s="477"/>
      <c r="RAM936" s="477"/>
      <c r="RAN936" s="477"/>
      <c r="RAO936" s="477"/>
      <c r="RAP936" s="477"/>
      <c r="RAQ936" s="477"/>
      <c r="RAR936" s="477"/>
      <c r="RAS936" s="477"/>
      <c r="RAT936" s="477"/>
      <c r="RAU936" s="477"/>
      <c r="RAV936" s="477"/>
      <c r="RAW936" s="477"/>
      <c r="RAX936" s="477"/>
      <c r="RAY936" s="477"/>
      <c r="RAZ936" s="477"/>
      <c r="RBA936" s="477"/>
      <c r="RBB936" s="477"/>
      <c r="RBC936" s="477"/>
      <c r="RBD936" s="477"/>
      <c r="RBE936" s="477"/>
      <c r="RBF936" s="477"/>
      <c r="RBG936" s="477"/>
      <c r="RBH936" s="477"/>
      <c r="RBI936" s="477"/>
      <c r="RBJ936" s="477"/>
      <c r="RBK936" s="477"/>
      <c r="RBL936" s="477"/>
      <c r="RBM936" s="477"/>
      <c r="RBN936" s="477"/>
      <c r="RBO936" s="477"/>
      <c r="RBP936" s="477"/>
      <c r="RBQ936" s="477"/>
      <c r="RBR936" s="477"/>
      <c r="RBS936" s="477"/>
      <c r="RBT936" s="477"/>
      <c r="RBU936" s="477"/>
      <c r="RBV936" s="477"/>
      <c r="RBW936" s="477"/>
      <c r="RBX936" s="477"/>
      <c r="RBY936" s="477"/>
      <c r="RBZ936" s="477"/>
      <c r="RCA936" s="477"/>
      <c r="RCB936" s="477"/>
      <c r="RCC936" s="477"/>
      <c r="RCD936" s="477"/>
      <c r="RCE936" s="477"/>
      <c r="RCF936" s="477"/>
      <c r="RCG936" s="477"/>
      <c r="RCH936" s="477"/>
      <c r="RCI936" s="477"/>
      <c r="RCJ936" s="477"/>
      <c r="RCK936" s="477"/>
      <c r="RCL936" s="477"/>
      <c r="RCM936" s="477"/>
      <c r="RCN936" s="477"/>
      <c r="RCO936" s="477"/>
      <c r="RCP936" s="477"/>
      <c r="RCQ936" s="477"/>
      <c r="RCR936" s="477"/>
      <c r="RCS936" s="477"/>
      <c r="RCT936" s="477"/>
      <c r="RCU936" s="477"/>
      <c r="RCV936" s="477"/>
      <c r="RCW936" s="477"/>
      <c r="RCX936" s="477"/>
      <c r="RCY936" s="477"/>
      <c r="RCZ936" s="477"/>
      <c r="RDA936" s="477"/>
      <c r="RDB936" s="477"/>
      <c r="RDC936" s="477"/>
      <c r="RDD936" s="477"/>
      <c r="RDE936" s="477"/>
      <c r="RDF936" s="477"/>
      <c r="RDG936" s="477"/>
      <c r="RDH936" s="477"/>
      <c r="RDI936" s="477"/>
      <c r="RDJ936" s="477"/>
      <c r="RDK936" s="477"/>
      <c r="RDL936" s="477"/>
      <c r="RDM936" s="477"/>
      <c r="RDN936" s="477"/>
      <c r="RDO936" s="477"/>
      <c r="RDP936" s="477"/>
      <c r="RDQ936" s="477"/>
      <c r="RDR936" s="477"/>
      <c r="RDS936" s="477"/>
      <c r="RDT936" s="477"/>
      <c r="RDU936" s="477"/>
      <c r="RDV936" s="477"/>
      <c r="RDW936" s="477"/>
      <c r="RDX936" s="477"/>
      <c r="RDY936" s="477"/>
      <c r="RDZ936" s="477"/>
      <c r="REA936" s="477"/>
      <c r="REB936" s="477"/>
      <c r="REC936" s="477"/>
      <c r="RED936" s="477"/>
      <c r="REE936" s="477"/>
      <c r="REF936" s="477"/>
      <c r="REG936" s="477"/>
      <c r="REH936" s="477"/>
      <c r="REI936" s="477"/>
      <c r="REJ936" s="477"/>
      <c r="REK936" s="477"/>
      <c r="REL936" s="477"/>
      <c r="REM936" s="477"/>
      <c r="REN936" s="477"/>
      <c r="REO936" s="477"/>
      <c r="REP936" s="477"/>
      <c r="REQ936" s="477"/>
      <c r="RER936" s="477"/>
      <c r="RES936" s="477"/>
      <c r="RET936" s="477"/>
      <c r="REU936" s="477"/>
      <c r="REV936" s="477"/>
      <c r="REW936" s="477"/>
      <c r="REX936" s="477"/>
      <c r="REY936" s="477"/>
      <c r="REZ936" s="477"/>
      <c r="RFA936" s="477"/>
      <c r="RFB936" s="477"/>
      <c r="RFC936" s="477"/>
      <c r="RFD936" s="477"/>
      <c r="RFE936" s="477"/>
      <c r="RFF936" s="477"/>
      <c r="RFG936" s="477"/>
      <c r="RFH936" s="477"/>
      <c r="RFI936" s="477"/>
      <c r="RFJ936" s="477"/>
      <c r="RFK936" s="477"/>
      <c r="RFL936" s="477"/>
      <c r="RFM936" s="477"/>
      <c r="RFN936" s="477"/>
      <c r="RFO936" s="477"/>
      <c r="RFP936" s="477"/>
      <c r="RFQ936" s="477"/>
      <c r="RFR936" s="477"/>
      <c r="RFS936" s="477"/>
      <c r="RFT936" s="477"/>
      <c r="RFU936" s="477"/>
      <c r="RFV936" s="477"/>
      <c r="RFW936" s="477"/>
      <c r="RFX936" s="477"/>
      <c r="RFY936" s="477"/>
      <c r="RFZ936" s="477"/>
      <c r="RGA936" s="477"/>
      <c r="RGB936" s="477"/>
      <c r="RGC936" s="477"/>
      <c r="RGD936" s="477"/>
      <c r="RGE936" s="477"/>
      <c r="RGF936" s="477"/>
      <c r="RGG936" s="477"/>
      <c r="RGH936" s="477"/>
      <c r="RGI936" s="477"/>
      <c r="RGJ936" s="477"/>
      <c r="RGK936" s="477"/>
      <c r="RGL936" s="477"/>
      <c r="RGM936" s="477"/>
      <c r="RGN936" s="477"/>
      <c r="RGO936" s="477"/>
      <c r="RGP936" s="477"/>
      <c r="RGQ936" s="477"/>
      <c r="RGR936" s="477"/>
      <c r="RGS936" s="477"/>
      <c r="RGT936" s="477"/>
      <c r="RGU936" s="477"/>
      <c r="RGV936" s="477"/>
      <c r="RGW936" s="477"/>
      <c r="RGX936" s="477"/>
      <c r="RGY936" s="477"/>
      <c r="RGZ936" s="477"/>
      <c r="RHA936" s="477"/>
      <c r="RHB936" s="477"/>
      <c r="RHC936" s="477"/>
      <c r="RHD936" s="477"/>
      <c r="RHE936" s="477"/>
      <c r="RHF936" s="477"/>
      <c r="RHG936" s="477"/>
      <c r="RHH936" s="477"/>
      <c r="RHI936" s="477"/>
      <c r="RHJ936" s="477"/>
      <c r="RHK936" s="477"/>
      <c r="RHL936" s="477"/>
      <c r="RHM936" s="477"/>
      <c r="RHN936" s="477"/>
      <c r="RHO936" s="477"/>
      <c r="RHP936" s="477"/>
      <c r="RHQ936" s="477"/>
      <c r="RHR936" s="477"/>
      <c r="RHS936" s="477"/>
      <c r="RHT936" s="477"/>
      <c r="RHU936" s="477"/>
      <c r="RHV936" s="477"/>
      <c r="RHW936" s="477"/>
      <c r="RHX936" s="477"/>
      <c r="RHY936" s="477"/>
      <c r="RHZ936" s="477"/>
      <c r="RIA936" s="477"/>
      <c r="RIB936" s="477"/>
      <c r="RIC936" s="477"/>
      <c r="RID936" s="477"/>
      <c r="RIE936" s="477"/>
      <c r="RIF936" s="477"/>
      <c r="RIG936" s="477"/>
      <c r="RIH936" s="477"/>
      <c r="RII936" s="477"/>
      <c r="RIJ936" s="477"/>
      <c r="RIK936" s="477"/>
      <c r="RIL936" s="477"/>
      <c r="RIM936" s="477"/>
      <c r="RIN936" s="477"/>
      <c r="RIO936" s="477"/>
      <c r="RIP936" s="477"/>
      <c r="RIQ936" s="477"/>
      <c r="RIR936" s="477"/>
      <c r="RIS936" s="477"/>
      <c r="RIT936" s="477"/>
      <c r="RIU936" s="477"/>
      <c r="RIV936" s="477"/>
      <c r="RIW936" s="477"/>
      <c r="RIX936" s="477"/>
      <c r="RIY936" s="477"/>
      <c r="RIZ936" s="477"/>
      <c r="RJA936" s="477"/>
      <c r="RJB936" s="477"/>
      <c r="RJC936" s="477"/>
      <c r="RJD936" s="477"/>
      <c r="RJE936" s="477"/>
      <c r="RJF936" s="477"/>
      <c r="RJG936" s="477"/>
      <c r="RJH936" s="477"/>
      <c r="RJI936" s="477"/>
      <c r="RJJ936" s="477"/>
      <c r="RJK936" s="477"/>
      <c r="RJL936" s="477"/>
      <c r="RJM936" s="477"/>
      <c r="RJN936" s="477"/>
      <c r="RJO936" s="477"/>
      <c r="RJP936" s="477"/>
      <c r="RJQ936" s="477"/>
      <c r="RJR936" s="477"/>
      <c r="RJS936" s="477"/>
      <c r="RJT936" s="477"/>
      <c r="RJU936" s="477"/>
      <c r="RJV936" s="477"/>
      <c r="RJW936" s="477"/>
      <c r="RJX936" s="477"/>
      <c r="RJY936" s="477"/>
      <c r="RJZ936" s="477"/>
      <c r="RKA936" s="477"/>
      <c r="RKB936" s="477"/>
      <c r="RKC936" s="477"/>
      <c r="RKD936" s="477"/>
      <c r="RKE936" s="477"/>
      <c r="RKF936" s="477"/>
      <c r="RKG936" s="477"/>
      <c r="RKH936" s="477"/>
      <c r="RKI936" s="477"/>
      <c r="RKJ936" s="477"/>
      <c r="RKK936" s="477"/>
      <c r="RKL936" s="477"/>
      <c r="RKM936" s="477"/>
      <c r="RKN936" s="477"/>
      <c r="RKO936" s="477"/>
      <c r="RKP936" s="477"/>
      <c r="RKQ936" s="477"/>
      <c r="RKR936" s="477"/>
      <c r="RKS936" s="477"/>
      <c r="RKT936" s="477"/>
      <c r="RKU936" s="477"/>
      <c r="RKV936" s="477"/>
      <c r="RKW936" s="477"/>
      <c r="RKX936" s="477"/>
      <c r="RKY936" s="477"/>
      <c r="RKZ936" s="477"/>
      <c r="RLA936" s="477"/>
      <c r="RLB936" s="477"/>
      <c r="RLC936" s="477"/>
      <c r="RLD936" s="477"/>
      <c r="RLE936" s="477"/>
      <c r="RLF936" s="477"/>
      <c r="RLG936" s="477"/>
      <c r="RLH936" s="477"/>
      <c r="RLI936" s="477"/>
      <c r="RLJ936" s="477"/>
      <c r="RLK936" s="477"/>
      <c r="RLL936" s="477"/>
      <c r="RLM936" s="477"/>
      <c r="RLN936" s="477"/>
      <c r="RLO936" s="477"/>
      <c r="RLP936" s="477"/>
      <c r="RLQ936" s="477"/>
      <c r="RLR936" s="477"/>
      <c r="RLS936" s="477"/>
      <c r="RLT936" s="477"/>
      <c r="RLU936" s="477"/>
      <c r="RLV936" s="477"/>
      <c r="RLW936" s="477"/>
      <c r="RLX936" s="477"/>
      <c r="RLY936" s="477"/>
      <c r="RLZ936" s="477"/>
      <c r="RMA936" s="477"/>
      <c r="RMB936" s="477"/>
      <c r="RMC936" s="477"/>
      <c r="RMD936" s="477"/>
      <c r="RME936" s="477"/>
      <c r="RMF936" s="477"/>
      <c r="RMG936" s="477"/>
      <c r="RMH936" s="477"/>
      <c r="RMI936" s="477"/>
      <c r="RMJ936" s="477"/>
      <c r="RMK936" s="477"/>
      <c r="RML936" s="477"/>
      <c r="RMM936" s="477"/>
      <c r="RMN936" s="477"/>
      <c r="RMO936" s="477"/>
      <c r="RMP936" s="477"/>
      <c r="RMQ936" s="477"/>
      <c r="RMR936" s="477"/>
      <c r="RMS936" s="477"/>
      <c r="RMT936" s="477"/>
      <c r="RMU936" s="477"/>
      <c r="RMV936" s="477"/>
      <c r="RMW936" s="477"/>
      <c r="RMX936" s="477"/>
      <c r="RMY936" s="477"/>
      <c r="RMZ936" s="477"/>
      <c r="RNA936" s="477"/>
      <c r="RNB936" s="477"/>
      <c r="RNC936" s="477"/>
      <c r="RND936" s="477"/>
      <c r="RNE936" s="477"/>
      <c r="RNF936" s="477"/>
      <c r="RNG936" s="477"/>
      <c r="RNH936" s="477"/>
      <c r="RNI936" s="477"/>
      <c r="RNJ936" s="477"/>
      <c r="RNK936" s="477"/>
      <c r="RNL936" s="477"/>
      <c r="RNM936" s="477"/>
      <c r="RNN936" s="477"/>
      <c r="RNO936" s="477"/>
      <c r="RNP936" s="477"/>
      <c r="RNQ936" s="477"/>
      <c r="RNR936" s="477"/>
      <c r="RNS936" s="477"/>
      <c r="RNT936" s="477"/>
      <c r="RNU936" s="477"/>
      <c r="RNV936" s="477"/>
      <c r="RNW936" s="477"/>
      <c r="RNX936" s="477"/>
      <c r="RNY936" s="477"/>
      <c r="RNZ936" s="477"/>
      <c r="ROA936" s="477"/>
      <c r="ROB936" s="477"/>
      <c r="ROC936" s="477"/>
      <c r="ROD936" s="477"/>
      <c r="ROE936" s="477"/>
      <c r="ROF936" s="477"/>
      <c r="ROG936" s="477"/>
      <c r="ROH936" s="477"/>
      <c r="ROI936" s="477"/>
      <c r="ROJ936" s="477"/>
      <c r="ROK936" s="477"/>
      <c r="ROL936" s="477"/>
      <c r="ROM936" s="477"/>
      <c r="RON936" s="477"/>
      <c r="ROO936" s="477"/>
      <c r="ROP936" s="477"/>
      <c r="ROQ936" s="477"/>
      <c r="ROR936" s="477"/>
      <c r="ROS936" s="477"/>
      <c r="ROT936" s="477"/>
      <c r="ROU936" s="477"/>
      <c r="ROV936" s="477"/>
      <c r="ROW936" s="477"/>
      <c r="ROX936" s="477"/>
      <c r="ROY936" s="477"/>
      <c r="ROZ936" s="477"/>
      <c r="RPA936" s="477"/>
      <c r="RPB936" s="477"/>
      <c r="RPC936" s="477"/>
      <c r="RPD936" s="477"/>
      <c r="RPE936" s="477"/>
      <c r="RPF936" s="477"/>
      <c r="RPG936" s="477"/>
      <c r="RPH936" s="477"/>
      <c r="RPI936" s="477"/>
      <c r="RPJ936" s="477"/>
      <c r="RPK936" s="477"/>
      <c r="RPL936" s="477"/>
      <c r="RPM936" s="477"/>
      <c r="RPN936" s="477"/>
      <c r="RPO936" s="477"/>
      <c r="RPP936" s="477"/>
      <c r="RPQ936" s="477"/>
      <c r="RPR936" s="477"/>
      <c r="RPS936" s="477"/>
      <c r="RPT936" s="477"/>
      <c r="RPU936" s="477"/>
      <c r="RPV936" s="477"/>
      <c r="RPW936" s="477"/>
      <c r="RPX936" s="477"/>
      <c r="RPY936" s="477"/>
      <c r="RPZ936" s="477"/>
      <c r="RQA936" s="477"/>
      <c r="RQB936" s="477"/>
      <c r="RQC936" s="477"/>
      <c r="RQD936" s="477"/>
      <c r="RQE936" s="477"/>
      <c r="RQF936" s="477"/>
      <c r="RQG936" s="477"/>
      <c r="RQH936" s="477"/>
      <c r="RQI936" s="477"/>
      <c r="RQJ936" s="477"/>
      <c r="RQK936" s="477"/>
      <c r="RQL936" s="477"/>
      <c r="RQM936" s="477"/>
      <c r="RQN936" s="477"/>
      <c r="RQO936" s="477"/>
      <c r="RQP936" s="477"/>
      <c r="RQQ936" s="477"/>
      <c r="RQR936" s="477"/>
      <c r="RQS936" s="477"/>
      <c r="RQT936" s="477"/>
      <c r="RQU936" s="477"/>
      <c r="RQV936" s="477"/>
      <c r="RQW936" s="477"/>
      <c r="RQX936" s="477"/>
      <c r="RQY936" s="477"/>
      <c r="RQZ936" s="477"/>
      <c r="RRA936" s="477"/>
      <c r="RRB936" s="477"/>
      <c r="RRC936" s="477"/>
      <c r="RRD936" s="477"/>
      <c r="RRE936" s="477"/>
      <c r="RRF936" s="477"/>
      <c r="RRG936" s="477"/>
      <c r="RRH936" s="477"/>
      <c r="RRI936" s="477"/>
      <c r="RRJ936" s="477"/>
      <c r="RRK936" s="477"/>
      <c r="RRL936" s="477"/>
      <c r="RRM936" s="477"/>
      <c r="RRN936" s="477"/>
      <c r="RRO936" s="477"/>
      <c r="RRP936" s="477"/>
      <c r="RRQ936" s="477"/>
      <c r="RRR936" s="477"/>
      <c r="RRS936" s="477"/>
      <c r="RRT936" s="477"/>
      <c r="RRU936" s="477"/>
      <c r="RRV936" s="477"/>
      <c r="RRW936" s="477"/>
      <c r="RRX936" s="477"/>
      <c r="RRY936" s="477"/>
      <c r="RRZ936" s="477"/>
      <c r="RSA936" s="477"/>
      <c r="RSB936" s="477"/>
      <c r="RSC936" s="477"/>
      <c r="RSD936" s="477"/>
      <c r="RSE936" s="477"/>
      <c r="RSF936" s="477"/>
      <c r="RSG936" s="477"/>
      <c r="RSH936" s="477"/>
      <c r="RSI936" s="477"/>
      <c r="RSJ936" s="477"/>
      <c r="RSK936" s="477"/>
      <c r="RSL936" s="477"/>
      <c r="RSM936" s="477"/>
      <c r="RSN936" s="477"/>
      <c r="RSO936" s="477"/>
      <c r="RSP936" s="477"/>
      <c r="RSQ936" s="477"/>
      <c r="RSR936" s="477"/>
      <c r="RSS936" s="477"/>
      <c r="RST936" s="477"/>
      <c r="RSU936" s="477"/>
      <c r="RSV936" s="477"/>
      <c r="RSW936" s="477"/>
      <c r="RSX936" s="477"/>
      <c r="RSY936" s="477"/>
      <c r="RSZ936" s="477"/>
      <c r="RTA936" s="477"/>
      <c r="RTB936" s="477"/>
      <c r="RTC936" s="477"/>
      <c r="RTD936" s="477"/>
      <c r="RTE936" s="477"/>
      <c r="RTF936" s="477"/>
      <c r="RTG936" s="477"/>
      <c r="RTH936" s="477"/>
      <c r="RTI936" s="477"/>
      <c r="RTJ936" s="477"/>
      <c r="RTK936" s="477"/>
      <c r="RTL936" s="477"/>
      <c r="RTM936" s="477"/>
      <c r="RTN936" s="477"/>
      <c r="RTO936" s="477"/>
      <c r="RTP936" s="477"/>
      <c r="RTQ936" s="477"/>
      <c r="RTR936" s="477"/>
      <c r="RTS936" s="477"/>
      <c r="RTT936" s="477"/>
      <c r="RTU936" s="477"/>
      <c r="RTV936" s="477"/>
      <c r="RTW936" s="477"/>
      <c r="RTX936" s="477"/>
      <c r="RTY936" s="477"/>
      <c r="RTZ936" s="477"/>
      <c r="RUA936" s="477"/>
      <c r="RUB936" s="477"/>
      <c r="RUC936" s="477"/>
      <c r="RUD936" s="477"/>
      <c r="RUE936" s="477"/>
      <c r="RUF936" s="477"/>
      <c r="RUG936" s="477"/>
      <c r="RUH936" s="477"/>
      <c r="RUI936" s="477"/>
      <c r="RUJ936" s="477"/>
      <c r="RUK936" s="477"/>
      <c r="RUL936" s="477"/>
      <c r="RUM936" s="477"/>
      <c r="RUN936" s="477"/>
      <c r="RUO936" s="477"/>
      <c r="RUP936" s="477"/>
      <c r="RUQ936" s="477"/>
      <c r="RUR936" s="477"/>
      <c r="RUS936" s="477"/>
      <c r="RUT936" s="477"/>
      <c r="RUU936" s="477"/>
      <c r="RUV936" s="477"/>
      <c r="RUW936" s="477"/>
      <c r="RUX936" s="477"/>
      <c r="RUY936" s="477"/>
      <c r="RUZ936" s="477"/>
      <c r="RVA936" s="477"/>
      <c r="RVB936" s="477"/>
      <c r="RVC936" s="477"/>
      <c r="RVD936" s="477"/>
      <c r="RVE936" s="477"/>
      <c r="RVF936" s="477"/>
      <c r="RVG936" s="477"/>
      <c r="RVH936" s="477"/>
      <c r="RVI936" s="477"/>
      <c r="RVJ936" s="477"/>
      <c r="RVK936" s="477"/>
      <c r="RVL936" s="477"/>
      <c r="RVM936" s="477"/>
      <c r="RVN936" s="477"/>
      <c r="RVO936" s="477"/>
      <c r="RVP936" s="477"/>
      <c r="RVQ936" s="477"/>
      <c r="RVR936" s="477"/>
      <c r="RVS936" s="477"/>
      <c r="RVT936" s="477"/>
      <c r="RVU936" s="477"/>
      <c r="RVV936" s="477"/>
      <c r="RVW936" s="477"/>
      <c r="RVX936" s="477"/>
      <c r="RVY936" s="477"/>
      <c r="RVZ936" s="477"/>
      <c r="RWA936" s="477"/>
      <c r="RWB936" s="477"/>
      <c r="RWC936" s="477"/>
      <c r="RWD936" s="477"/>
      <c r="RWE936" s="477"/>
      <c r="RWF936" s="477"/>
      <c r="RWG936" s="477"/>
      <c r="RWH936" s="477"/>
      <c r="RWI936" s="477"/>
      <c r="RWJ936" s="477"/>
      <c r="RWK936" s="477"/>
      <c r="RWL936" s="477"/>
      <c r="RWM936" s="477"/>
      <c r="RWN936" s="477"/>
      <c r="RWO936" s="477"/>
      <c r="RWP936" s="477"/>
      <c r="RWQ936" s="477"/>
      <c r="RWR936" s="477"/>
      <c r="RWS936" s="477"/>
      <c r="RWT936" s="477"/>
      <c r="RWU936" s="477"/>
      <c r="RWV936" s="477"/>
      <c r="RWW936" s="477"/>
      <c r="RWX936" s="477"/>
      <c r="RWY936" s="477"/>
      <c r="RWZ936" s="477"/>
      <c r="RXA936" s="477"/>
      <c r="RXB936" s="477"/>
      <c r="RXC936" s="477"/>
      <c r="RXD936" s="477"/>
      <c r="RXE936" s="477"/>
      <c r="RXF936" s="477"/>
      <c r="RXG936" s="477"/>
      <c r="RXH936" s="477"/>
      <c r="RXI936" s="477"/>
      <c r="RXJ936" s="477"/>
      <c r="RXK936" s="477"/>
      <c r="RXL936" s="477"/>
      <c r="RXM936" s="477"/>
      <c r="RXN936" s="477"/>
      <c r="RXO936" s="477"/>
      <c r="RXP936" s="477"/>
      <c r="RXQ936" s="477"/>
      <c r="RXR936" s="477"/>
      <c r="RXS936" s="477"/>
      <c r="RXT936" s="477"/>
      <c r="RXU936" s="477"/>
      <c r="RXV936" s="477"/>
      <c r="RXW936" s="477"/>
      <c r="RXX936" s="477"/>
      <c r="RXY936" s="477"/>
      <c r="RXZ936" s="477"/>
      <c r="RYA936" s="477"/>
      <c r="RYB936" s="477"/>
      <c r="RYC936" s="477"/>
      <c r="RYD936" s="477"/>
      <c r="RYE936" s="477"/>
      <c r="RYF936" s="477"/>
      <c r="RYG936" s="477"/>
      <c r="RYH936" s="477"/>
      <c r="RYI936" s="477"/>
      <c r="RYJ936" s="477"/>
      <c r="RYK936" s="477"/>
      <c r="RYL936" s="477"/>
      <c r="RYM936" s="477"/>
      <c r="RYN936" s="477"/>
      <c r="RYO936" s="477"/>
      <c r="RYP936" s="477"/>
      <c r="RYQ936" s="477"/>
      <c r="RYR936" s="477"/>
      <c r="RYS936" s="477"/>
      <c r="RYT936" s="477"/>
      <c r="RYU936" s="477"/>
      <c r="RYV936" s="477"/>
      <c r="RYW936" s="477"/>
      <c r="RYX936" s="477"/>
      <c r="RYY936" s="477"/>
      <c r="RYZ936" s="477"/>
      <c r="RZA936" s="477"/>
      <c r="RZB936" s="477"/>
      <c r="RZC936" s="477"/>
      <c r="RZD936" s="477"/>
      <c r="RZE936" s="477"/>
      <c r="RZF936" s="477"/>
      <c r="RZG936" s="477"/>
      <c r="RZH936" s="477"/>
      <c r="RZI936" s="477"/>
      <c r="RZJ936" s="477"/>
      <c r="RZK936" s="477"/>
      <c r="RZL936" s="477"/>
      <c r="RZM936" s="477"/>
      <c r="RZN936" s="477"/>
      <c r="RZO936" s="477"/>
      <c r="RZP936" s="477"/>
      <c r="RZQ936" s="477"/>
      <c r="RZR936" s="477"/>
      <c r="RZS936" s="477"/>
      <c r="RZT936" s="477"/>
      <c r="RZU936" s="477"/>
      <c r="RZV936" s="477"/>
      <c r="RZW936" s="477"/>
      <c r="RZX936" s="477"/>
      <c r="RZY936" s="477"/>
      <c r="RZZ936" s="477"/>
      <c r="SAA936" s="477"/>
      <c r="SAB936" s="477"/>
      <c r="SAC936" s="477"/>
      <c r="SAD936" s="477"/>
      <c r="SAE936" s="477"/>
      <c r="SAF936" s="477"/>
      <c r="SAG936" s="477"/>
      <c r="SAH936" s="477"/>
      <c r="SAI936" s="477"/>
      <c r="SAJ936" s="477"/>
      <c r="SAK936" s="477"/>
      <c r="SAL936" s="477"/>
      <c r="SAM936" s="477"/>
      <c r="SAN936" s="477"/>
      <c r="SAO936" s="477"/>
      <c r="SAP936" s="477"/>
      <c r="SAQ936" s="477"/>
      <c r="SAR936" s="477"/>
      <c r="SAS936" s="477"/>
      <c r="SAT936" s="477"/>
      <c r="SAU936" s="477"/>
      <c r="SAV936" s="477"/>
      <c r="SAW936" s="477"/>
      <c r="SAX936" s="477"/>
      <c r="SAY936" s="477"/>
      <c r="SAZ936" s="477"/>
      <c r="SBA936" s="477"/>
      <c r="SBB936" s="477"/>
      <c r="SBC936" s="477"/>
      <c r="SBD936" s="477"/>
      <c r="SBE936" s="477"/>
      <c r="SBF936" s="477"/>
      <c r="SBG936" s="477"/>
      <c r="SBH936" s="477"/>
      <c r="SBI936" s="477"/>
      <c r="SBJ936" s="477"/>
      <c r="SBK936" s="477"/>
      <c r="SBL936" s="477"/>
      <c r="SBM936" s="477"/>
      <c r="SBN936" s="477"/>
      <c r="SBO936" s="477"/>
      <c r="SBP936" s="477"/>
      <c r="SBQ936" s="477"/>
      <c r="SBR936" s="477"/>
      <c r="SBS936" s="477"/>
      <c r="SBT936" s="477"/>
      <c r="SBU936" s="477"/>
      <c r="SBV936" s="477"/>
      <c r="SBW936" s="477"/>
      <c r="SBX936" s="477"/>
      <c r="SBY936" s="477"/>
      <c r="SBZ936" s="477"/>
      <c r="SCA936" s="477"/>
      <c r="SCB936" s="477"/>
      <c r="SCC936" s="477"/>
      <c r="SCD936" s="477"/>
      <c r="SCE936" s="477"/>
      <c r="SCF936" s="477"/>
      <c r="SCG936" s="477"/>
      <c r="SCH936" s="477"/>
      <c r="SCI936" s="477"/>
      <c r="SCJ936" s="477"/>
      <c r="SCK936" s="477"/>
      <c r="SCL936" s="477"/>
      <c r="SCM936" s="477"/>
      <c r="SCN936" s="477"/>
      <c r="SCO936" s="477"/>
      <c r="SCP936" s="477"/>
      <c r="SCQ936" s="477"/>
      <c r="SCR936" s="477"/>
      <c r="SCS936" s="477"/>
      <c r="SCT936" s="477"/>
      <c r="SCU936" s="477"/>
      <c r="SCV936" s="477"/>
      <c r="SCW936" s="477"/>
      <c r="SCX936" s="477"/>
      <c r="SCY936" s="477"/>
      <c r="SCZ936" s="477"/>
      <c r="SDA936" s="477"/>
      <c r="SDB936" s="477"/>
      <c r="SDC936" s="477"/>
      <c r="SDD936" s="477"/>
      <c r="SDE936" s="477"/>
      <c r="SDF936" s="477"/>
      <c r="SDG936" s="477"/>
      <c r="SDH936" s="477"/>
      <c r="SDI936" s="477"/>
      <c r="SDJ936" s="477"/>
      <c r="SDK936" s="477"/>
      <c r="SDL936" s="477"/>
      <c r="SDM936" s="477"/>
      <c r="SDN936" s="477"/>
      <c r="SDO936" s="477"/>
      <c r="SDP936" s="477"/>
      <c r="SDQ936" s="477"/>
      <c r="SDR936" s="477"/>
      <c r="SDS936" s="477"/>
      <c r="SDT936" s="477"/>
      <c r="SDU936" s="477"/>
      <c r="SDV936" s="477"/>
      <c r="SDW936" s="477"/>
      <c r="SDX936" s="477"/>
      <c r="SDY936" s="477"/>
      <c r="SDZ936" s="477"/>
      <c r="SEA936" s="477"/>
      <c r="SEB936" s="477"/>
      <c r="SEC936" s="477"/>
      <c r="SED936" s="477"/>
      <c r="SEE936" s="477"/>
      <c r="SEF936" s="477"/>
      <c r="SEG936" s="477"/>
      <c r="SEH936" s="477"/>
      <c r="SEI936" s="477"/>
      <c r="SEJ936" s="477"/>
      <c r="SEK936" s="477"/>
      <c r="SEL936" s="477"/>
      <c r="SEM936" s="477"/>
      <c r="SEN936" s="477"/>
      <c r="SEO936" s="477"/>
      <c r="SEP936" s="477"/>
      <c r="SEQ936" s="477"/>
      <c r="SER936" s="477"/>
      <c r="SES936" s="477"/>
      <c r="SET936" s="477"/>
      <c r="SEU936" s="477"/>
      <c r="SEV936" s="477"/>
      <c r="SEW936" s="477"/>
      <c r="SEX936" s="477"/>
      <c r="SEY936" s="477"/>
      <c r="SEZ936" s="477"/>
      <c r="SFA936" s="477"/>
      <c r="SFB936" s="477"/>
      <c r="SFC936" s="477"/>
      <c r="SFD936" s="477"/>
      <c r="SFE936" s="477"/>
      <c r="SFF936" s="477"/>
      <c r="SFG936" s="477"/>
      <c r="SFH936" s="477"/>
      <c r="SFI936" s="477"/>
      <c r="SFJ936" s="477"/>
      <c r="SFK936" s="477"/>
      <c r="SFL936" s="477"/>
      <c r="SFM936" s="477"/>
      <c r="SFN936" s="477"/>
      <c r="SFO936" s="477"/>
      <c r="SFP936" s="477"/>
      <c r="SFQ936" s="477"/>
      <c r="SFR936" s="477"/>
      <c r="SFS936" s="477"/>
      <c r="SFT936" s="477"/>
      <c r="SFU936" s="477"/>
      <c r="SFV936" s="477"/>
      <c r="SFW936" s="477"/>
      <c r="SFX936" s="477"/>
      <c r="SFY936" s="477"/>
      <c r="SFZ936" s="477"/>
      <c r="SGA936" s="477"/>
      <c r="SGB936" s="477"/>
      <c r="SGC936" s="477"/>
      <c r="SGD936" s="477"/>
      <c r="SGE936" s="477"/>
      <c r="SGF936" s="477"/>
      <c r="SGG936" s="477"/>
      <c r="SGH936" s="477"/>
      <c r="SGI936" s="477"/>
      <c r="SGJ936" s="477"/>
      <c r="SGK936" s="477"/>
      <c r="SGL936" s="477"/>
      <c r="SGM936" s="477"/>
      <c r="SGN936" s="477"/>
      <c r="SGO936" s="477"/>
      <c r="SGP936" s="477"/>
      <c r="SGQ936" s="477"/>
      <c r="SGR936" s="477"/>
      <c r="SGS936" s="477"/>
      <c r="SGT936" s="477"/>
      <c r="SGU936" s="477"/>
      <c r="SGV936" s="477"/>
      <c r="SGW936" s="477"/>
      <c r="SGX936" s="477"/>
      <c r="SGY936" s="477"/>
      <c r="SGZ936" s="477"/>
      <c r="SHA936" s="477"/>
      <c r="SHB936" s="477"/>
      <c r="SHC936" s="477"/>
      <c r="SHD936" s="477"/>
      <c r="SHE936" s="477"/>
      <c r="SHF936" s="477"/>
      <c r="SHG936" s="477"/>
      <c r="SHH936" s="477"/>
      <c r="SHI936" s="477"/>
      <c r="SHJ936" s="477"/>
      <c r="SHK936" s="477"/>
      <c r="SHL936" s="477"/>
      <c r="SHM936" s="477"/>
      <c r="SHN936" s="477"/>
      <c r="SHO936" s="477"/>
      <c r="SHP936" s="477"/>
      <c r="SHQ936" s="477"/>
      <c r="SHR936" s="477"/>
      <c r="SHS936" s="477"/>
      <c r="SHT936" s="477"/>
      <c r="SHU936" s="477"/>
      <c r="SHV936" s="477"/>
      <c r="SHW936" s="477"/>
      <c r="SHX936" s="477"/>
      <c r="SHY936" s="477"/>
      <c r="SHZ936" s="477"/>
      <c r="SIA936" s="477"/>
      <c r="SIB936" s="477"/>
      <c r="SIC936" s="477"/>
      <c r="SID936" s="477"/>
      <c r="SIE936" s="477"/>
      <c r="SIF936" s="477"/>
      <c r="SIG936" s="477"/>
      <c r="SIH936" s="477"/>
      <c r="SII936" s="477"/>
      <c r="SIJ936" s="477"/>
      <c r="SIK936" s="477"/>
      <c r="SIL936" s="477"/>
      <c r="SIM936" s="477"/>
      <c r="SIN936" s="477"/>
      <c r="SIO936" s="477"/>
      <c r="SIP936" s="477"/>
      <c r="SIQ936" s="477"/>
      <c r="SIR936" s="477"/>
      <c r="SIS936" s="477"/>
      <c r="SIT936" s="477"/>
      <c r="SIU936" s="477"/>
      <c r="SIV936" s="477"/>
      <c r="SIW936" s="477"/>
      <c r="SIX936" s="477"/>
      <c r="SIY936" s="477"/>
      <c r="SIZ936" s="477"/>
      <c r="SJA936" s="477"/>
      <c r="SJB936" s="477"/>
      <c r="SJC936" s="477"/>
      <c r="SJD936" s="477"/>
      <c r="SJE936" s="477"/>
      <c r="SJF936" s="477"/>
      <c r="SJG936" s="477"/>
      <c r="SJH936" s="477"/>
      <c r="SJI936" s="477"/>
      <c r="SJJ936" s="477"/>
      <c r="SJK936" s="477"/>
      <c r="SJL936" s="477"/>
      <c r="SJM936" s="477"/>
      <c r="SJN936" s="477"/>
      <c r="SJO936" s="477"/>
      <c r="SJP936" s="477"/>
      <c r="SJQ936" s="477"/>
      <c r="SJR936" s="477"/>
      <c r="SJS936" s="477"/>
      <c r="SJT936" s="477"/>
      <c r="SJU936" s="477"/>
      <c r="SJV936" s="477"/>
      <c r="SJW936" s="477"/>
      <c r="SJX936" s="477"/>
      <c r="SJY936" s="477"/>
      <c r="SJZ936" s="477"/>
      <c r="SKA936" s="477"/>
      <c r="SKB936" s="477"/>
      <c r="SKC936" s="477"/>
      <c r="SKD936" s="477"/>
      <c r="SKE936" s="477"/>
      <c r="SKF936" s="477"/>
      <c r="SKG936" s="477"/>
      <c r="SKH936" s="477"/>
      <c r="SKI936" s="477"/>
      <c r="SKJ936" s="477"/>
      <c r="SKK936" s="477"/>
      <c r="SKL936" s="477"/>
      <c r="SKM936" s="477"/>
      <c r="SKN936" s="477"/>
      <c r="SKO936" s="477"/>
      <c r="SKP936" s="477"/>
      <c r="SKQ936" s="477"/>
      <c r="SKR936" s="477"/>
      <c r="SKS936" s="477"/>
      <c r="SKT936" s="477"/>
      <c r="SKU936" s="477"/>
      <c r="SKV936" s="477"/>
      <c r="SKW936" s="477"/>
      <c r="SKX936" s="477"/>
      <c r="SKY936" s="477"/>
      <c r="SKZ936" s="477"/>
      <c r="SLA936" s="477"/>
      <c r="SLB936" s="477"/>
      <c r="SLC936" s="477"/>
      <c r="SLD936" s="477"/>
      <c r="SLE936" s="477"/>
      <c r="SLF936" s="477"/>
      <c r="SLG936" s="477"/>
      <c r="SLH936" s="477"/>
      <c r="SLI936" s="477"/>
      <c r="SLJ936" s="477"/>
      <c r="SLK936" s="477"/>
      <c r="SLL936" s="477"/>
      <c r="SLM936" s="477"/>
      <c r="SLN936" s="477"/>
      <c r="SLO936" s="477"/>
      <c r="SLP936" s="477"/>
      <c r="SLQ936" s="477"/>
      <c r="SLR936" s="477"/>
      <c r="SLS936" s="477"/>
      <c r="SLT936" s="477"/>
      <c r="SLU936" s="477"/>
      <c r="SLV936" s="477"/>
      <c r="SLW936" s="477"/>
      <c r="SLX936" s="477"/>
      <c r="SLY936" s="477"/>
      <c r="SLZ936" s="477"/>
      <c r="SMA936" s="477"/>
      <c r="SMB936" s="477"/>
      <c r="SMC936" s="477"/>
      <c r="SMD936" s="477"/>
      <c r="SME936" s="477"/>
      <c r="SMF936" s="477"/>
      <c r="SMG936" s="477"/>
      <c r="SMH936" s="477"/>
      <c r="SMI936" s="477"/>
      <c r="SMJ936" s="477"/>
      <c r="SMK936" s="477"/>
      <c r="SML936" s="477"/>
      <c r="SMM936" s="477"/>
      <c r="SMN936" s="477"/>
      <c r="SMO936" s="477"/>
      <c r="SMP936" s="477"/>
      <c r="SMQ936" s="477"/>
      <c r="SMR936" s="477"/>
      <c r="SMS936" s="477"/>
      <c r="SMT936" s="477"/>
      <c r="SMU936" s="477"/>
      <c r="SMV936" s="477"/>
      <c r="SMW936" s="477"/>
      <c r="SMX936" s="477"/>
      <c r="SMY936" s="477"/>
      <c r="SMZ936" s="477"/>
      <c r="SNA936" s="477"/>
      <c r="SNB936" s="477"/>
      <c r="SNC936" s="477"/>
      <c r="SND936" s="477"/>
      <c r="SNE936" s="477"/>
      <c r="SNF936" s="477"/>
      <c r="SNG936" s="477"/>
      <c r="SNH936" s="477"/>
      <c r="SNI936" s="477"/>
      <c r="SNJ936" s="477"/>
      <c r="SNK936" s="477"/>
      <c r="SNL936" s="477"/>
      <c r="SNM936" s="477"/>
      <c r="SNN936" s="477"/>
      <c r="SNO936" s="477"/>
      <c r="SNP936" s="477"/>
      <c r="SNQ936" s="477"/>
      <c r="SNR936" s="477"/>
      <c r="SNS936" s="477"/>
      <c r="SNT936" s="477"/>
      <c r="SNU936" s="477"/>
      <c r="SNV936" s="477"/>
      <c r="SNW936" s="477"/>
      <c r="SNX936" s="477"/>
      <c r="SNY936" s="477"/>
      <c r="SNZ936" s="477"/>
      <c r="SOA936" s="477"/>
      <c r="SOB936" s="477"/>
      <c r="SOC936" s="477"/>
      <c r="SOD936" s="477"/>
      <c r="SOE936" s="477"/>
      <c r="SOF936" s="477"/>
      <c r="SOG936" s="477"/>
      <c r="SOH936" s="477"/>
      <c r="SOI936" s="477"/>
      <c r="SOJ936" s="477"/>
      <c r="SOK936" s="477"/>
      <c r="SOL936" s="477"/>
      <c r="SOM936" s="477"/>
      <c r="SON936" s="477"/>
      <c r="SOO936" s="477"/>
      <c r="SOP936" s="477"/>
      <c r="SOQ936" s="477"/>
      <c r="SOR936" s="477"/>
      <c r="SOS936" s="477"/>
      <c r="SOT936" s="477"/>
      <c r="SOU936" s="477"/>
      <c r="SOV936" s="477"/>
      <c r="SOW936" s="477"/>
      <c r="SOX936" s="477"/>
      <c r="SOY936" s="477"/>
      <c r="SOZ936" s="477"/>
      <c r="SPA936" s="477"/>
      <c r="SPB936" s="477"/>
      <c r="SPC936" s="477"/>
      <c r="SPD936" s="477"/>
      <c r="SPE936" s="477"/>
      <c r="SPF936" s="477"/>
      <c r="SPG936" s="477"/>
      <c r="SPH936" s="477"/>
      <c r="SPI936" s="477"/>
      <c r="SPJ936" s="477"/>
      <c r="SPK936" s="477"/>
      <c r="SPL936" s="477"/>
      <c r="SPM936" s="477"/>
      <c r="SPN936" s="477"/>
      <c r="SPO936" s="477"/>
      <c r="SPP936" s="477"/>
      <c r="SPQ936" s="477"/>
      <c r="SPR936" s="477"/>
      <c r="SPS936" s="477"/>
      <c r="SPT936" s="477"/>
      <c r="SPU936" s="477"/>
      <c r="SPV936" s="477"/>
      <c r="SPW936" s="477"/>
      <c r="SPX936" s="477"/>
      <c r="SPY936" s="477"/>
      <c r="SPZ936" s="477"/>
      <c r="SQA936" s="477"/>
      <c r="SQB936" s="477"/>
      <c r="SQC936" s="477"/>
      <c r="SQD936" s="477"/>
      <c r="SQE936" s="477"/>
      <c r="SQF936" s="477"/>
      <c r="SQG936" s="477"/>
      <c r="SQH936" s="477"/>
      <c r="SQI936" s="477"/>
      <c r="SQJ936" s="477"/>
      <c r="SQK936" s="477"/>
      <c r="SQL936" s="477"/>
      <c r="SQM936" s="477"/>
      <c r="SQN936" s="477"/>
      <c r="SQO936" s="477"/>
      <c r="SQP936" s="477"/>
      <c r="SQQ936" s="477"/>
      <c r="SQR936" s="477"/>
      <c r="SQS936" s="477"/>
      <c r="SQT936" s="477"/>
      <c r="SQU936" s="477"/>
      <c r="SQV936" s="477"/>
      <c r="SQW936" s="477"/>
      <c r="SQX936" s="477"/>
      <c r="SQY936" s="477"/>
      <c r="SQZ936" s="477"/>
      <c r="SRA936" s="477"/>
      <c r="SRB936" s="477"/>
      <c r="SRC936" s="477"/>
      <c r="SRD936" s="477"/>
      <c r="SRE936" s="477"/>
      <c r="SRF936" s="477"/>
      <c r="SRG936" s="477"/>
      <c r="SRH936" s="477"/>
      <c r="SRI936" s="477"/>
      <c r="SRJ936" s="477"/>
      <c r="SRK936" s="477"/>
      <c r="SRL936" s="477"/>
      <c r="SRM936" s="477"/>
      <c r="SRN936" s="477"/>
      <c r="SRO936" s="477"/>
      <c r="SRP936" s="477"/>
      <c r="SRQ936" s="477"/>
      <c r="SRR936" s="477"/>
      <c r="SRS936" s="477"/>
      <c r="SRT936" s="477"/>
      <c r="SRU936" s="477"/>
      <c r="SRV936" s="477"/>
      <c r="SRW936" s="477"/>
      <c r="SRX936" s="477"/>
      <c r="SRY936" s="477"/>
      <c r="SRZ936" s="477"/>
      <c r="SSA936" s="477"/>
      <c r="SSB936" s="477"/>
      <c r="SSC936" s="477"/>
      <c r="SSD936" s="477"/>
      <c r="SSE936" s="477"/>
      <c r="SSF936" s="477"/>
      <c r="SSG936" s="477"/>
      <c r="SSH936" s="477"/>
      <c r="SSI936" s="477"/>
      <c r="SSJ936" s="477"/>
      <c r="SSK936" s="477"/>
      <c r="SSL936" s="477"/>
      <c r="SSM936" s="477"/>
      <c r="SSN936" s="477"/>
      <c r="SSO936" s="477"/>
      <c r="SSP936" s="477"/>
      <c r="SSQ936" s="477"/>
      <c r="SSR936" s="477"/>
      <c r="SSS936" s="477"/>
      <c r="SST936" s="477"/>
      <c r="SSU936" s="477"/>
      <c r="SSV936" s="477"/>
      <c r="SSW936" s="477"/>
      <c r="SSX936" s="477"/>
      <c r="SSY936" s="477"/>
      <c r="SSZ936" s="477"/>
      <c r="STA936" s="477"/>
      <c r="STB936" s="477"/>
      <c r="STC936" s="477"/>
      <c r="STD936" s="477"/>
      <c r="STE936" s="477"/>
      <c r="STF936" s="477"/>
      <c r="STG936" s="477"/>
      <c r="STH936" s="477"/>
      <c r="STI936" s="477"/>
      <c r="STJ936" s="477"/>
      <c r="STK936" s="477"/>
      <c r="STL936" s="477"/>
      <c r="STM936" s="477"/>
      <c r="STN936" s="477"/>
      <c r="STO936" s="477"/>
      <c r="STP936" s="477"/>
      <c r="STQ936" s="477"/>
      <c r="STR936" s="477"/>
      <c r="STS936" s="477"/>
      <c r="STT936" s="477"/>
      <c r="STU936" s="477"/>
      <c r="STV936" s="477"/>
      <c r="STW936" s="477"/>
      <c r="STX936" s="477"/>
      <c r="STY936" s="477"/>
      <c r="STZ936" s="477"/>
      <c r="SUA936" s="477"/>
      <c r="SUB936" s="477"/>
      <c r="SUC936" s="477"/>
      <c r="SUD936" s="477"/>
      <c r="SUE936" s="477"/>
      <c r="SUF936" s="477"/>
      <c r="SUG936" s="477"/>
      <c r="SUH936" s="477"/>
      <c r="SUI936" s="477"/>
      <c r="SUJ936" s="477"/>
      <c r="SUK936" s="477"/>
      <c r="SUL936" s="477"/>
      <c r="SUM936" s="477"/>
      <c r="SUN936" s="477"/>
      <c r="SUO936" s="477"/>
      <c r="SUP936" s="477"/>
      <c r="SUQ936" s="477"/>
      <c r="SUR936" s="477"/>
      <c r="SUS936" s="477"/>
      <c r="SUT936" s="477"/>
      <c r="SUU936" s="477"/>
      <c r="SUV936" s="477"/>
      <c r="SUW936" s="477"/>
      <c r="SUX936" s="477"/>
      <c r="SUY936" s="477"/>
      <c r="SUZ936" s="477"/>
      <c r="SVA936" s="477"/>
      <c r="SVB936" s="477"/>
      <c r="SVC936" s="477"/>
      <c r="SVD936" s="477"/>
      <c r="SVE936" s="477"/>
      <c r="SVF936" s="477"/>
      <c r="SVG936" s="477"/>
      <c r="SVH936" s="477"/>
      <c r="SVI936" s="477"/>
      <c r="SVJ936" s="477"/>
      <c r="SVK936" s="477"/>
      <c r="SVL936" s="477"/>
      <c r="SVM936" s="477"/>
      <c r="SVN936" s="477"/>
      <c r="SVO936" s="477"/>
      <c r="SVP936" s="477"/>
      <c r="SVQ936" s="477"/>
      <c r="SVR936" s="477"/>
      <c r="SVS936" s="477"/>
      <c r="SVT936" s="477"/>
      <c r="SVU936" s="477"/>
      <c r="SVV936" s="477"/>
      <c r="SVW936" s="477"/>
      <c r="SVX936" s="477"/>
      <c r="SVY936" s="477"/>
      <c r="SVZ936" s="477"/>
      <c r="SWA936" s="477"/>
      <c r="SWB936" s="477"/>
      <c r="SWC936" s="477"/>
      <c r="SWD936" s="477"/>
      <c r="SWE936" s="477"/>
      <c r="SWF936" s="477"/>
      <c r="SWG936" s="477"/>
      <c r="SWH936" s="477"/>
      <c r="SWI936" s="477"/>
      <c r="SWJ936" s="477"/>
      <c r="SWK936" s="477"/>
      <c r="SWL936" s="477"/>
      <c r="SWM936" s="477"/>
      <c r="SWN936" s="477"/>
      <c r="SWO936" s="477"/>
      <c r="SWP936" s="477"/>
      <c r="SWQ936" s="477"/>
      <c r="SWR936" s="477"/>
      <c r="SWS936" s="477"/>
      <c r="SWT936" s="477"/>
      <c r="SWU936" s="477"/>
      <c r="SWV936" s="477"/>
      <c r="SWW936" s="477"/>
      <c r="SWX936" s="477"/>
      <c r="SWY936" s="477"/>
      <c r="SWZ936" s="477"/>
      <c r="SXA936" s="477"/>
      <c r="SXB936" s="477"/>
      <c r="SXC936" s="477"/>
      <c r="SXD936" s="477"/>
      <c r="SXE936" s="477"/>
      <c r="SXF936" s="477"/>
      <c r="SXG936" s="477"/>
      <c r="SXH936" s="477"/>
      <c r="SXI936" s="477"/>
      <c r="SXJ936" s="477"/>
      <c r="SXK936" s="477"/>
      <c r="SXL936" s="477"/>
      <c r="SXM936" s="477"/>
      <c r="SXN936" s="477"/>
      <c r="SXO936" s="477"/>
      <c r="SXP936" s="477"/>
      <c r="SXQ936" s="477"/>
      <c r="SXR936" s="477"/>
      <c r="SXS936" s="477"/>
      <c r="SXT936" s="477"/>
      <c r="SXU936" s="477"/>
      <c r="SXV936" s="477"/>
      <c r="SXW936" s="477"/>
      <c r="SXX936" s="477"/>
      <c r="SXY936" s="477"/>
      <c r="SXZ936" s="477"/>
      <c r="SYA936" s="477"/>
      <c r="SYB936" s="477"/>
      <c r="SYC936" s="477"/>
      <c r="SYD936" s="477"/>
      <c r="SYE936" s="477"/>
      <c r="SYF936" s="477"/>
      <c r="SYG936" s="477"/>
      <c r="SYH936" s="477"/>
      <c r="SYI936" s="477"/>
      <c r="SYJ936" s="477"/>
      <c r="SYK936" s="477"/>
      <c r="SYL936" s="477"/>
      <c r="SYM936" s="477"/>
      <c r="SYN936" s="477"/>
      <c r="SYO936" s="477"/>
      <c r="SYP936" s="477"/>
      <c r="SYQ936" s="477"/>
      <c r="SYR936" s="477"/>
      <c r="SYS936" s="477"/>
      <c r="SYT936" s="477"/>
      <c r="SYU936" s="477"/>
      <c r="SYV936" s="477"/>
      <c r="SYW936" s="477"/>
      <c r="SYX936" s="477"/>
      <c r="SYY936" s="477"/>
      <c r="SYZ936" s="477"/>
      <c r="SZA936" s="477"/>
      <c r="SZB936" s="477"/>
      <c r="SZC936" s="477"/>
      <c r="SZD936" s="477"/>
      <c r="SZE936" s="477"/>
      <c r="SZF936" s="477"/>
      <c r="SZG936" s="477"/>
      <c r="SZH936" s="477"/>
      <c r="SZI936" s="477"/>
      <c r="SZJ936" s="477"/>
      <c r="SZK936" s="477"/>
      <c r="SZL936" s="477"/>
      <c r="SZM936" s="477"/>
      <c r="SZN936" s="477"/>
      <c r="SZO936" s="477"/>
      <c r="SZP936" s="477"/>
      <c r="SZQ936" s="477"/>
      <c r="SZR936" s="477"/>
      <c r="SZS936" s="477"/>
      <c r="SZT936" s="477"/>
      <c r="SZU936" s="477"/>
      <c r="SZV936" s="477"/>
      <c r="SZW936" s="477"/>
      <c r="SZX936" s="477"/>
      <c r="SZY936" s="477"/>
      <c r="SZZ936" s="477"/>
      <c r="TAA936" s="477"/>
      <c r="TAB936" s="477"/>
      <c r="TAC936" s="477"/>
      <c r="TAD936" s="477"/>
      <c r="TAE936" s="477"/>
      <c r="TAF936" s="477"/>
      <c r="TAG936" s="477"/>
      <c r="TAH936" s="477"/>
      <c r="TAI936" s="477"/>
      <c r="TAJ936" s="477"/>
      <c r="TAK936" s="477"/>
      <c r="TAL936" s="477"/>
      <c r="TAM936" s="477"/>
      <c r="TAN936" s="477"/>
      <c r="TAO936" s="477"/>
      <c r="TAP936" s="477"/>
      <c r="TAQ936" s="477"/>
      <c r="TAR936" s="477"/>
      <c r="TAS936" s="477"/>
      <c r="TAT936" s="477"/>
      <c r="TAU936" s="477"/>
      <c r="TAV936" s="477"/>
      <c r="TAW936" s="477"/>
      <c r="TAX936" s="477"/>
      <c r="TAY936" s="477"/>
      <c r="TAZ936" s="477"/>
      <c r="TBA936" s="477"/>
      <c r="TBB936" s="477"/>
      <c r="TBC936" s="477"/>
      <c r="TBD936" s="477"/>
      <c r="TBE936" s="477"/>
      <c r="TBF936" s="477"/>
      <c r="TBG936" s="477"/>
      <c r="TBH936" s="477"/>
      <c r="TBI936" s="477"/>
      <c r="TBJ936" s="477"/>
      <c r="TBK936" s="477"/>
      <c r="TBL936" s="477"/>
      <c r="TBM936" s="477"/>
      <c r="TBN936" s="477"/>
      <c r="TBO936" s="477"/>
      <c r="TBP936" s="477"/>
      <c r="TBQ936" s="477"/>
      <c r="TBR936" s="477"/>
      <c r="TBS936" s="477"/>
      <c r="TBT936" s="477"/>
      <c r="TBU936" s="477"/>
      <c r="TBV936" s="477"/>
      <c r="TBW936" s="477"/>
      <c r="TBX936" s="477"/>
      <c r="TBY936" s="477"/>
      <c r="TBZ936" s="477"/>
      <c r="TCA936" s="477"/>
      <c r="TCB936" s="477"/>
      <c r="TCC936" s="477"/>
      <c r="TCD936" s="477"/>
      <c r="TCE936" s="477"/>
      <c r="TCF936" s="477"/>
      <c r="TCG936" s="477"/>
      <c r="TCH936" s="477"/>
      <c r="TCI936" s="477"/>
      <c r="TCJ936" s="477"/>
      <c r="TCK936" s="477"/>
      <c r="TCL936" s="477"/>
      <c r="TCM936" s="477"/>
      <c r="TCN936" s="477"/>
      <c r="TCO936" s="477"/>
      <c r="TCP936" s="477"/>
      <c r="TCQ936" s="477"/>
      <c r="TCR936" s="477"/>
      <c r="TCS936" s="477"/>
      <c r="TCT936" s="477"/>
      <c r="TCU936" s="477"/>
      <c r="TCV936" s="477"/>
      <c r="TCW936" s="477"/>
      <c r="TCX936" s="477"/>
      <c r="TCY936" s="477"/>
      <c r="TCZ936" s="477"/>
      <c r="TDA936" s="477"/>
      <c r="TDB936" s="477"/>
      <c r="TDC936" s="477"/>
      <c r="TDD936" s="477"/>
      <c r="TDE936" s="477"/>
      <c r="TDF936" s="477"/>
      <c r="TDG936" s="477"/>
      <c r="TDH936" s="477"/>
      <c r="TDI936" s="477"/>
      <c r="TDJ936" s="477"/>
      <c r="TDK936" s="477"/>
      <c r="TDL936" s="477"/>
      <c r="TDM936" s="477"/>
      <c r="TDN936" s="477"/>
      <c r="TDO936" s="477"/>
      <c r="TDP936" s="477"/>
      <c r="TDQ936" s="477"/>
      <c r="TDR936" s="477"/>
      <c r="TDS936" s="477"/>
      <c r="TDT936" s="477"/>
      <c r="TDU936" s="477"/>
      <c r="TDV936" s="477"/>
      <c r="TDW936" s="477"/>
      <c r="TDX936" s="477"/>
      <c r="TDY936" s="477"/>
      <c r="TDZ936" s="477"/>
      <c r="TEA936" s="477"/>
      <c r="TEB936" s="477"/>
      <c r="TEC936" s="477"/>
      <c r="TED936" s="477"/>
      <c r="TEE936" s="477"/>
      <c r="TEF936" s="477"/>
      <c r="TEG936" s="477"/>
      <c r="TEH936" s="477"/>
      <c r="TEI936" s="477"/>
      <c r="TEJ936" s="477"/>
      <c r="TEK936" s="477"/>
      <c r="TEL936" s="477"/>
      <c r="TEM936" s="477"/>
      <c r="TEN936" s="477"/>
      <c r="TEO936" s="477"/>
      <c r="TEP936" s="477"/>
      <c r="TEQ936" s="477"/>
      <c r="TER936" s="477"/>
      <c r="TES936" s="477"/>
      <c r="TET936" s="477"/>
      <c r="TEU936" s="477"/>
      <c r="TEV936" s="477"/>
      <c r="TEW936" s="477"/>
      <c r="TEX936" s="477"/>
      <c r="TEY936" s="477"/>
      <c r="TEZ936" s="477"/>
      <c r="TFA936" s="477"/>
      <c r="TFB936" s="477"/>
      <c r="TFC936" s="477"/>
      <c r="TFD936" s="477"/>
      <c r="TFE936" s="477"/>
      <c r="TFF936" s="477"/>
      <c r="TFG936" s="477"/>
      <c r="TFH936" s="477"/>
      <c r="TFI936" s="477"/>
      <c r="TFJ936" s="477"/>
      <c r="TFK936" s="477"/>
      <c r="TFL936" s="477"/>
      <c r="TFM936" s="477"/>
      <c r="TFN936" s="477"/>
      <c r="TFO936" s="477"/>
      <c r="TFP936" s="477"/>
      <c r="TFQ936" s="477"/>
      <c r="TFR936" s="477"/>
      <c r="TFS936" s="477"/>
      <c r="TFT936" s="477"/>
      <c r="TFU936" s="477"/>
      <c r="TFV936" s="477"/>
      <c r="TFW936" s="477"/>
      <c r="TFX936" s="477"/>
      <c r="TFY936" s="477"/>
      <c r="TFZ936" s="477"/>
      <c r="TGA936" s="477"/>
      <c r="TGB936" s="477"/>
      <c r="TGC936" s="477"/>
      <c r="TGD936" s="477"/>
      <c r="TGE936" s="477"/>
      <c r="TGF936" s="477"/>
      <c r="TGG936" s="477"/>
      <c r="TGH936" s="477"/>
      <c r="TGI936" s="477"/>
      <c r="TGJ936" s="477"/>
      <c r="TGK936" s="477"/>
      <c r="TGL936" s="477"/>
      <c r="TGM936" s="477"/>
      <c r="TGN936" s="477"/>
      <c r="TGO936" s="477"/>
      <c r="TGP936" s="477"/>
      <c r="TGQ936" s="477"/>
      <c r="TGR936" s="477"/>
      <c r="TGS936" s="477"/>
      <c r="TGT936" s="477"/>
      <c r="TGU936" s="477"/>
      <c r="TGV936" s="477"/>
      <c r="TGW936" s="477"/>
      <c r="TGX936" s="477"/>
      <c r="TGY936" s="477"/>
      <c r="TGZ936" s="477"/>
      <c r="THA936" s="477"/>
      <c r="THB936" s="477"/>
      <c r="THC936" s="477"/>
      <c r="THD936" s="477"/>
      <c r="THE936" s="477"/>
      <c r="THF936" s="477"/>
      <c r="THG936" s="477"/>
      <c r="THH936" s="477"/>
      <c r="THI936" s="477"/>
      <c r="THJ936" s="477"/>
      <c r="THK936" s="477"/>
      <c r="THL936" s="477"/>
      <c r="THM936" s="477"/>
      <c r="THN936" s="477"/>
      <c r="THO936" s="477"/>
      <c r="THP936" s="477"/>
      <c r="THQ936" s="477"/>
      <c r="THR936" s="477"/>
      <c r="THS936" s="477"/>
      <c r="THT936" s="477"/>
      <c r="THU936" s="477"/>
      <c r="THV936" s="477"/>
      <c r="THW936" s="477"/>
      <c r="THX936" s="477"/>
      <c r="THY936" s="477"/>
      <c r="THZ936" s="477"/>
      <c r="TIA936" s="477"/>
      <c r="TIB936" s="477"/>
      <c r="TIC936" s="477"/>
      <c r="TID936" s="477"/>
      <c r="TIE936" s="477"/>
      <c r="TIF936" s="477"/>
      <c r="TIG936" s="477"/>
      <c r="TIH936" s="477"/>
      <c r="TII936" s="477"/>
      <c r="TIJ936" s="477"/>
      <c r="TIK936" s="477"/>
      <c r="TIL936" s="477"/>
      <c r="TIM936" s="477"/>
      <c r="TIN936" s="477"/>
      <c r="TIO936" s="477"/>
      <c r="TIP936" s="477"/>
      <c r="TIQ936" s="477"/>
      <c r="TIR936" s="477"/>
      <c r="TIS936" s="477"/>
      <c r="TIT936" s="477"/>
      <c r="TIU936" s="477"/>
      <c r="TIV936" s="477"/>
      <c r="TIW936" s="477"/>
      <c r="TIX936" s="477"/>
      <c r="TIY936" s="477"/>
      <c r="TIZ936" s="477"/>
      <c r="TJA936" s="477"/>
      <c r="TJB936" s="477"/>
      <c r="TJC936" s="477"/>
      <c r="TJD936" s="477"/>
      <c r="TJE936" s="477"/>
      <c r="TJF936" s="477"/>
      <c r="TJG936" s="477"/>
      <c r="TJH936" s="477"/>
      <c r="TJI936" s="477"/>
      <c r="TJJ936" s="477"/>
      <c r="TJK936" s="477"/>
      <c r="TJL936" s="477"/>
      <c r="TJM936" s="477"/>
      <c r="TJN936" s="477"/>
      <c r="TJO936" s="477"/>
      <c r="TJP936" s="477"/>
      <c r="TJQ936" s="477"/>
      <c r="TJR936" s="477"/>
      <c r="TJS936" s="477"/>
      <c r="TJT936" s="477"/>
      <c r="TJU936" s="477"/>
      <c r="TJV936" s="477"/>
      <c r="TJW936" s="477"/>
      <c r="TJX936" s="477"/>
      <c r="TJY936" s="477"/>
      <c r="TJZ936" s="477"/>
      <c r="TKA936" s="477"/>
      <c r="TKB936" s="477"/>
      <c r="TKC936" s="477"/>
      <c r="TKD936" s="477"/>
      <c r="TKE936" s="477"/>
      <c r="TKF936" s="477"/>
      <c r="TKG936" s="477"/>
      <c r="TKH936" s="477"/>
      <c r="TKI936" s="477"/>
      <c r="TKJ936" s="477"/>
      <c r="TKK936" s="477"/>
      <c r="TKL936" s="477"/>
      <c r="TKM936" s="477"/>
      <c r="TKN936" s="477"/>
      <c r="TKO936" s="477"/>
      <c r="TKP936" s="477"/>
      <c r="TKQ936" s="477"/>
      <c r="TKR936" s="477"/>
      <c r="TKS936" s="477"/>
      <c r="TKT936" s="477"/>
      <c r="TKU936" s="477"/>
      <c r="TKV936" s="477"/>
      <c r="TKW936" s="477"/>
      <c r="TKX936" s="477"/>
      <c r="TKY936" s="477"/>
      <c r="TKZ936" s="477"/>
      <c r="TLA936" s="477"/>
      <c r="TLB936" s="477"/>
      <c r="TLC936" s="477"/>
      <c r="TLD936" s="477"/>
      <c r="TLE936" s="477"/>
      <c r="TLF936" s="477"/>
      <c r="TLG936" s="477"/>
      <c r="TLH936" s="477"/>
      <c r="TLI936" s="477"/>
      <c r="TLJ936" s="477"/>
      <c r="TLK936" s="477"/>
      <c r="TLL936" s="477"/>
      <c r="TLM936" s="477"/>
      <c r="TLN936" s="477"/>
      <c r="TLO936" s="477"/>
      <c r="TLP936" s="477"/>
      <c r="TLQ936" s="477"/>
      <c r="TLR936" s="477"/>
      <c r="TLS936" s="477"/>
      <c r="TLT936" s="477"/>
      <c r="TLU936" s="477"/>
      <c r="TLV936" s="477"/>
      <c r="TLW936" s="477"/>
      <c r="TLX936" s="477"/>
      <c r="TLY936" s="477"/>
      <c r="TLZ936" s="477"/>
      <c r="TMA936" s="477"/>
      <c r="TMB936" s="477"/>
      <c r="TMC936" s="477"/>
      <c r="TMD936" s="477"/>
      <c r="TME936" s="477"/>
      <c r="TMF936" s="477"/>
      <c r="TMG936" s="477"/>
      <c r="TMH936" s="477"/>
      <c r="TMI936" s="477"/>
      <c r="TMJ936" s="477"/>
      <c r="TMK936" s="477"/>
      <c r="TML936" s="477"/>
      <c r="TMM936" s="477"/>
      <c r="TMN936" s="477"/>
      <c r="TMO936" s="477"/>
      <c r="TMP936" s="477"/>
      <c r="TMQ936" s="477"/>
      <c r="TMR936" s="477"/>
      <c r="TMS936" s="477"/>
      <c r="TMT936" s="477"/>
      <c r="TMU936" s="477"/>
      <c r="TMV936" s="477"/>
      <c r="TMW936" s="477"/>
      <c r="TMX936" s="477"/>
      <c r="TMY936" s="477"/>
      <c r="TMZ936" s="477"/>
      <c r="TNA936" s="477"/>
      <c r="TNB936" s="477"/>
      <c r="TNC936" s="477"/>
      <c r="TND936" s="477"/>
      <c r="TNE936" s="477"/>
      <c r="TNF936" s="477"/>
      <c r="TNG936" s="477"/>
      <c r="TNH936" s="477"/>
      <c r="TNI936" s="477"/>
      <c r="TNJ936" s="477"/>
      <c r="TNK936" s="477"/>
      <c r="TNL936" s="477"/>
      <c r="TNM936" s="477"/>
      <c r="TNN936" s="477"/>
      <c r="TNO936" s="477"/>
      <c r="TNP936" s="477"/>
      <c r="TNQ936" s="477"/>
      <c r="TNR936" s="477"/>
      <c r="TNS936" s="477"/>
      <c r="TNT936" s="477"/>
      <c r="TNU936" s="477"/>
      <c r="TNV936" s="477"/>
      <c r="TNW936" s="477"/>
      <c r="TNX936" s="477"/>
      <c r="TNY936" s="477"/>
      <c r="TNZ936" s="477"/>
      <c r="TOA936" s="477"/>
      <c r="TOB936" s="477"/>
      <c r="TOC936" s="477"/>
      <c r="TOD936" s="477"/>
      <c r="TOE936" s="477"/>
      <c r="TOF936" s="477"/>
      <c r="TOG936" s="477"/>
      <c r="TOH936" s="477"/>
      <c r="TOI936" s="477"/>
      <c r="TOJ936" s="477"/>
      <c r="TOK936" s="477"/>
      <c r="TOL936" s="477"/>
      <c r="TOM936" s="477"/>
      <c r="TON936" s="477"/>
      <c r="TOO936" s="477"/>
      <c r="TOP936" s="477"/>
      <c r="TOQ936" s="477"/>
      <c r="TOR936" s="477"/>
      <c r="TOS936" s="477"/>
      <c r="TOT936" s="477"/>
      <c r="TOU936" s="477"/>
      <c r="TOV936" s="477"/>
      <c r="TOW936" s="477"/>
      <c r="TOX936" s="477"/>
      <c r="TOY936" s="477"/>
      <c r="TOZ936" s="477"/>
      <c r="TPA936" s="477"/>
      <c r="TPB936" s="477"/>
      <c r="TPC936" s="477"/>
      <c r="TPD936" s="477"/>
      <c r="TPE936" s="477"/>
      <c r="TPF936" s="477"/>
      <c r="TPG936" s="477"/>
      <c r="TPH936" s="477"/>
      <c r="TPI936" s="477"/>
      <c r="TPJ936" s="477"/>
      <c r="TPK936" s="477"/>
      <c r="TPL936" s="477"/>
      <c r="TPM936" s="477"/>
      <c r="TPN936" s="477"/>
      <c r="TPO936" s="477"/>
      <c r="TPP936" s="477"/>
      <c r="TPQ936" s="477"/>
      <c r="TPR936" s="477"/>
      <c r="TPS936" s="477"/>
      <c r="TPT936" s="477"/>
      <c r="TPU936" s="477"/>
      <c r="TPV936" s="477"/>
      <c r="TPW936" s="477"/>
      <c r="TPX936" s="477"/>
      <c r="TPY936" s="477"/>
      <c r="TPZ936" s="477"/>
      <c r="TQA936" s="477"/>
      <c r="TQB936" s="477"/>
      <c r="TQC936" s="477"/>
      <c r="TQD936" s="477"/>
      <c r="TQE936" s="477"/>
      <c r="TQF936" s="477"/>
      <c r="TQG936" s="477"/>
      <c r="TQH936" s="477"/>
      <c r="TQI936" s="477"/>
      <c r="TQJ936" s="477"/>
      <c r="TQK936" s="477"/>
      <c r="TQL936" s="477"/>
      <c r="TQM936" s="477"/>
      <c r="TQN936" s="477"/>
      <c r="TQO936" s="477"/>
      <c r="TQP936" s="477"/>
      <c r="TQQ936" s="477"/>
      <c r="TQR936" s="477"/>
      <c r="TQS936" s="477"/>
      <c r="TQT936" s="477"/>
      <c r="TQU936" s="477"/>
      <c r="TQV936" s="477"/>
      <c r="TQW936" s="477"/>
      <c r="TQX936" s="477"/>
      <c r="TQY936" s="477"/>
      <c r="TQZ936" s="477"/>
      <c r="TRA936" s="477"/>
      <c r="TRB936" s="477"/>
      <c r="TRC936" s="477"/>
      <c r="TRD936" s="477"/>
      <c r="TRE936" s="477"/>
      <c r="TRF936" s="477"/>
      <c r="TRG936" s="477"/>
      <c r="TRH936" s="477"/>
      <c r="TRI936" s="477"/>
      <c r="TRJ936" s="477"/>
      <c r="TRK936" s="477"/>
      <c r="TRL936" s="477"/>
      <c r="TRM936" s="477"/>
      <c r="TRN936" s="477"/>
      <c r="TRO936" s="477"/>
      <c r="TRP936" s="477"/>
      <c r="TRQ936" s="477"/>
      <c r="TRR936" s="477"/>
      <c r="TRS936" s="477"/>
      <c r="TRT936" s="477"/>
      <c r="TRU936" s="477"/>
      <c r="TRV936" s="477"/>
      <c r="TRW936" s="477"/>
      <c r="TRX936" s="477"/>
      <c r="TRY936" s="477"/>
      <c r="TRZ936" s="477"/>
      <c r="TSA936" s="477"/>
      <c r="TSB936" s="477"/>
      <c r="TSC936" s="477"/>
      <c r="TSD936" s="477"/>
      <c r="TSE936" s="477"/>
      <c r="TSF936" s="477"/>
      <c r="TSG936" s="477"/>
      <c r="TSH936" s="477"/>
      <c r="TSI936" s="477"/>
      <c r="TSJ936" s="477"/>
      <c r="TSK936" s="477"/>
      <c r="TSL936" s="477"/>
      <c r="TSM936" s="477"/>
      <c r="TSN936" s="477"/>
      <c r="TSO936" s="477"/>
      <c r="TSP936" s="477"/>
      <c r="TSQ936" s="477"/>
      <c r="TSR936" s="477"/>
      <c r="TSS936" s="477"/>
      <c r="TST936" s="477"/>
      <c r="TSU936" s="477"/>
      <c r="TSV936" s="477"/>
      <c r="TSW936" s="477"/>
      <c r="TSX936" s="477"/>
      <c r="TSY936" s="477"/>
      <c r="TSZ936" s="477"/>
      <c r="TTA936" s="477"/>
      <c r="TTB936" s="477"/>
      <c r="TTC936" s="477"/>
      <c r="TTD936" s="477"/>
      <c r="TTE936" s="477"/>
      <c r="TTF936" s="477"/>
      <c r="TTG936" s="477"/>
      <c r="TTH936" s="477"/>
      <c r="TTI936" s="477"/>
      <c r="TTJ936" s="477"/>
      <c r="TTK936" s="477"/>
      <c r="TTL936" s="477"/>
      <c r="TTM936" s="477"/>
      <c r="TTN936" s="477"/>
      <c r="TTO936" s="477"/>
      <c r="TTP936" s="477"/>
      <c r="TTQ936" s="477"/>
      <c r="TTR936" s="477"/>
      <c r="TTS936" s="477"/>
      <c r="TTT936" s="477"/>
      <c r="TTU936" s="477"/>
      <c r="TTV936" s="477"/>
      <c r="TTW936" s="477"/>
      <c r="TTX936" s="477"/>
      <c r="TTY936" s="477"/>
      <c r="TTZ936" s="477"/>
      <c r="TUA936" s="477"/>
      <c r="TUB936" s="477"/>
      <c r="TUC936" s="477"/>
      <c r="TUD936" s="477"/>
      <c r="TUE936" s="477"/>
      <c r="TUF936" s="477"/>
      <c r="TUG936" s="477"/>
      <c r="TUH936" s="477"/>
      <c r="TUI936" s="477"/>
      <c r="TUJ936" s="477"/>
      <c r="TUK936" s="477"/>
      <c r="TUL936" s="477"/>
      <c r="TUM936" s="477"/>
      <c r="TUN936" s="477"/>
      <c r="TUO936" s="477"/>
      <c r="TUP936" s="477"/>
      <c r="TUQ936" s="477"/>
      <c r="TUR936" s="477"/>
      <c r="TUS936" s="477"/>
      <c r="TUT936" s="477"/>
      <c r="TUU936" s="477"/>
      <c r="TUV936" s="477"/>
      <c r="TUW936" s="477"/>
      <c r="TUX936" s="477"/>
      <c r="TUY936" s="477"/>
      <c r="TUZ936" s="477"/>
      <c r="TVA936" s="477"/>
      <c r="TVB936" s="477"/>
      <c r="TVC936" s="477"/>
      <c r="TVD936" s="477"/>
      <c r="TVE936" s="477"/>
      <c r="TVF936" s="477"/>
      <c r="TVG936" s="477"/>
      <c r="TVH936" s="477"/>
      <c r="TVI936" s="477"/>
      <c r="TVJ936" s="477"/>
      <c r="TVK936" s="477"/>
      <c r="TVL936" s="477"/>
      <c r="TVM936" s="477"/>
      <c r="TVN936" s="477"/>
      <c r="TVO936" s="477"/>
      <c r="TVP936" s="477"/>
      <c r="TVQ936" s="477"/>
      <c r="TVR936" s="477"/>
      <c r="TVS936" s="477"/>
      <c r="TVT936" s="477"/>
      <c r="TVU936" s="477"/>
      <c r="TVV936" s="477"/>
      <c r="TVW936" s="477"/>
      <c r="TVX936" s="477"/>
      <c r="TVY936" s="477"/>
      <c r="TVZ936" s="477"/>
      <c r="TWA936" s="477"/>
      <c r="TWB936" s="477"/>
      <c r="TWC936" s="477"/>
      <c r="TWD936" s="477"/>
      <c r="TWE936" s="477"/>
      <c r="TWF936" s="477"/>
      <c r="TWG936" s="477"/>
      <c r="TWH936" s="477"/>
      <c r="TWI936" s="477"/>
      <c r="TWJ936" s="477"/>
      <c r="TWK936" s="477"/>
      <c r="TWL936" s="477"/>
      <c r="TWM936" s="477"/>
      <c r="TWN936" s="477"/>
      <c r="TWO936" s="477"/>
      <c r="TWP936" s="477"/>
      <c r="TWQ936" s="477"/>
      <c r="TWR936" s="477"/>
      <c r="TWS936" s="477"/>
      <c r="TWT936" s="477"/>
      <c r="TWU936" s="477"/>
      <c r="TWV936" s="477"/>
      <c r="TWW936" s="477"/>
      <c r="TWX936" s="477"/>
      <c r="TWY936" s="477"/>
      <c r="TWZ936" s="477"/>
      <c r="TXA936" s="477"/>
      <c r="TXB936" s="477"/>
      <c r="TXC936" s="477"/>
      <c r="TXD936" s="477"/>
      <c r="TXE936" s="477"/>
      <c r="TXF936" s="477"/>
      <c r="TXG936" s="477"/>
      <c r="TXH936" s="477"/>
      <c r="TXI936" s="477"/>
      <c r="TXJ936" s="477"/>
      <c r="TXK936" s="477"/>
      <c r="TXL936" s="477"/>
      <c r="TXM936" s="477"/>
      <c r="TXN936" s="477"/>
      <c r="TXO936" s="477"/>
      <c r="TXP936" s="477"/>
      <c r="TXQ936" s="477"/>
      <c r="TXR936" s="477"/>
      <c r="TXS936" s="477"/>
      <c r="TXT936" s="477"/>
      <c r="TXU936" s="477"/>
      <c r="TXV936" s="477"/>
      <c r="TXW936" s="477"/>
      <c r="TXX936" s="477"/>
      <c r="TXY936" s="477"/>
      <c r="TXZ936" s="477"/>
      <c r="TYA936" s="477"/>
      <c r="TYB936" s="477"/>
      <c r="TYC936" s="477"/>
      <c r="TYD936" s="477"/>
      <c r="TYE936" s="477"/>
      <c r="TYF936" s="477"/>
      <c r="TYG936" s="477"/>
      <c r="TYH936" s="477"/>
      <c r="TYI936" s="477"/>
      <c r="TYJ936" s="477"/>
      <c r="TYK936" s="477"/>
      <c r="TYL936" s="477"/>
      <c r="TYM936" s="477"/>
      <c r="TYN936" s="477"/>
      <c r="TYO936" s="477"/>
      <c r="TYP936" s="477"/>
      <c r="TYQ936" s="477"/>
      <c r="TYR936" s="477"/>
      <c r="TYS936" s="477"/>
      <c r="TYT936" s="477"/>
      <c r="TYU936" s="477"/>
      <c r="TYV936" s="477"/>
      <c r="TYW936" s="477"/>
      <c r="TYX936" s="477"/>
      <c r="TYY936" s="477"/>
      <c r="TYZ936" s="477"/>
      <c r="TZA936" s="477"/>
      <c r="TZB936" s="477"/>
      <c r="TZC936" s="477"/>
      <c r="TZD936" s="477"/>
      <c r="TZE936" s="477"/>
      <c r="TZF936" s="477"/>
      <c r="TZG936" s="477"/>
      <c r="TZH936" s="477"/>
      <c r="TZI936" s="477"/>
      <c r="TZJ936" s="477"/>
      <c r="TZK936" s="477"/>
      <c r="TZL936" s="477"/>
      <c r="TZM936" s="477"/>
      <c r="TZN936" s="477"/>
      <c r="TZO936" s="477"/>
      <c r="TZP936" s="477"/>
      <c r="TZQ936" s="477"/>
      <c r="TZR936" s="477"/>
      <c r="TZS936" s="477"/>
      <c r="TZT936" s="477"/>
      <c r="TZU936" s="477"/>
      <c r="TZV936" s="477"/>
      <c r="TZW936" s="477"/>
      <c r="TZX936" s="477"/>
      <c r="TZY936" s="477"/>
      <c r="TZZ936" s="477"/>
      <c r="UAA936" s="477"/>
      <c r="UAB936" s="477"/>
      <c r="UAC936" s="477"/>
      <c r="UAD936" s="477"/>
      <c r="UAE936" s="477"/>
      <c r="UAF936" s="477"/>
      <c r="UAG936" s="477"/>
      <c r="UAH936" s="477"/>
      <c r="UAI936" s="477"/>
      <c r="UAJ936" s="477"/>
      <c r="UAK936" s="477"/>
      <c r="UAL936" s="477"/>
      <c r="UAM936" s="477"/>
      <c r="UAN936" s="477"/>
      <c r="UAO936" s="477"/>
      <c r="UAP936" s="477"/>
      <c r="UAQ936" s="477"/>
      <c r="UAR936" s="477"/>
      <c r="UAS936" s="477"/>
      <c r="UAT936" s="477"/>
      <c r="UAU936" s="477"/>
      <c r="UAV936" s="477"/>
      <c r="UAW936" s="477"/>
      <c r="UAX936" s="477"/>
      <c r="UAY936" s="477"/>
      <c r="UAZ936" s="477"/>
      <c r="UBA936" s="477"/>
      <c r="UBB936" s="477"/>
      <c r="UBC936" s="477"/>
      <c r="UBD936" s="477"/>
      <c r="UBE936" s="477"/>
      <c r="UBF936" s="477"/>
      <c r="UBG936" s="477"/>
      <c r="UBH936" s="477"/>
      <c r="UBI936" s="477"/>
      <c r="UBJ936" s="477"/>
      <c r="UBK936" s="477"/>
      <c r="UBL936" s="477"/>
      <c r="UBM936" s="477"/>
      <c r="UBN936" s="477"/>
      <c r="UBO936" s="477"/>
      <c r="UBP936" s="477"/>
      <c r="UBQ936" s="477"/>
      <c r="UBR936" s="477"/>
      <c r="UBS936" s="477"/>
      <c r="UBT936" s="477"/>
      <c r="UBU936" s="477"/>
      <c r="UBV936" s="477"/>
      <c r="UBW936" s="477"/>
      <c r="UBX936" s="477"/>
      <c r="UBY936" s="477"/>
      <c r="UBZ936" s="477"/>
      <c r="UCA936" s="477"/>
      <c r="UCB936" s="477"/>
      <c r="UCC936" s="477"/>
      <c r="UCD936" s="477"/>
      <c r="UCE936" s="477"/>
      <c r="UCF936" s="477"/>
      <c r="UCG936" s="477"/>
      <c r="UCH936" s="477"/>
      <c r="UCI936" s="477"/>
      <c r="UCJ936" s="477"/>
      <c r="UCK936" s="477"/>
      <c r="UCL936" s="477"/>
      <c r="UCM936" s="477"/>
      <c r="UCN936" s="477"/>
      <c r="UCO936" s="477"/>
      <c r="UCP936" s="477"/>
      <c r="UCQ936" s="477"/>
      <c r="UCR936" s="477"/>
      <c r="UCS936" s="477"/>
      <c r="UCT936" s="477"/>
      <c r="UCU936" s="477"/>
      <c r="UCV936" s="477"/>
      <c r="UCW936" s="477"/>
      <c r="UCX936" s="477"/>
      <c r="UCY936" s="477"/>
      <c r="UCZ936" s="477"/>
      <c r="UDA936" s="477"/>
      <c r="UDB936" s="477"/>
      <c r="UDC936" s="477"/>
      <c r="UDD936" s="477"/>
      <c r="UDE936" s="477"/>
      <c r="UDF936" s="477"/>
      <c r="UDG936" s="477"/>
      <c r="UDH936" s="477"/>
      <c r="UDI936" s="477"/>
      <c r="UDJ936" s="477"/>
      <c r="UDK936" s="477"/>
      <c r="UDL936" s="477"/>
      <c r="UDM936" s="477"/>
      <c r="UDN936" s="477"/>
      <c r="UDO936" s="477"/>
      <c r="UDP936" s="477"/>
      <c r="UDQ936" s="477"/>
      <c r="UDR936" s="477"/>
      <c r="UDS936" s="477"/>
      <c r="UDT936" s="477"/>
      <c r="UDU936" s="477"/>
      <c r="UDV936" s="477"/>
      <c r="UDW936" s="477"/>
      <c r="UDX936" s="477"/>
      <c r="UDY936" s="477"/>
      <c r="UDZ936" s="477"/>
      <c r="UEA936" s="477"/>
      <c r="UEB936" s="477"/>
      <c r="UEC936" s="477"/>
      <c r="UED936" s="477"/>
      <c r="UEE936" s="477"/>
      <c r="UEF936" s="477"/>
      <c r="UEG936" s="477"/>
      <c r="UEH936" s="477"/>
      <c r="UEI936" s="477"/>
      <c r="UEJ936" s="477"/>
      <c r="UEK936" s="477"/>
      <c r="UEL936" s="477"/>
      <c r="UEM936" s="477"/>
      <c r="UEN936" s="477"/>
      <c r="UEO936" s="477"/>
      <c r="UEP936" s="477"/>
      <c r="UEQ936" s="477"/>
      <c r="UER936" s="477"/>
      <c r="UES936" s="477"/>
      <c r="UET936" s="477"/>
      <c r="UEU936" s="477"/>
      <c r="UEV936" s="477"/>
      <c r="UEW936" s="477"/>
      <c r="UEX936" s="477"/>
      <c r="UEY936" s="477"/>
      <c r="UEZ936" s="477"/>
      <c r="UFA936" s="477"/>
      <c r="UFB936" s="477"/>
      <c r="UFC936" s="477"/>
      <c r="UFD936" s="477"/>
      <c r="UFE936" s="477"/>
      <c r="UFF936" s="477"/>
      <c r="UFG936" s="477"/>
      <c r="UFH936" s="477"/>
      <c r="UFI936" s="477"/>
      <c r="UFJ936" s="477"/>
      <c r="UFK936" s="477"/>
      <c r="UFL936" s="477"/>
      <c r="UFM936" s="477"/>
      <c r="UFN936" s="477"/>
      <c r="UFO936" s="477"/>
      <c r="UFP936" s="477"/>
      <c r="UFQ936" s="477"/>
      <c r="UFR936" s="477"/>
      <c r="UFS936" s="477"/>
      <c r="UFT936" s="477"/>
      <c r="UFU936" s="477"/>
      <c r="UFV936" s="477"/>
      <c r="UFW936" s="477"/>
      <c r="UFX936" s="477"/>
      <c r="UFY936" s="477"/>
      <c r="UFZ936" s="477"/>
      <c r="UGA936" s="477"/>
      <c r="UGB936" s="477"/>
      <c r="UGC936" s="477"/>
      <c r="UGD936" s="477"/>
      <c r="UGE936" s="477"/>
      <c r="UGF936" s="477"/>
      <c r="UGG936" s="477"/>
      <c r="UGH936" s="477"/>
      <c r="UGI936" s="477"/>
      <c r="UGJ936" s="477"/>
      <c r="UGK936" s="477"/>
      <c r="UGL936" s="477"/>
      <c r="UGM936" s="477"/>
      <c r="UGN936" s="477"/>
      <c r="UGO936" s="477"/>
      <c r="UGP936" s="477"/>
      <c r="UGQ936" s="477"/>
      <c r="UGR936" s="477"/>
      <c r="UGS936" s="477"/>
      <c r="UGT936" s="477"/>
      <c r="UGU936" s="477"/>
      <c r="UGV936" s="477"/>
      <c r="UGW936" s="477"/>
      <c r="UGX936" s="477"/>
      <c r="UGY936" s="477"/>
      <c r="UGZ936" s="477"/>
      <c r="UHA936" s="477"/>
      <c r="UHB936" s="477"/>
      <c r="UHC936" s="477"/>
      <c r="UHD936" s="477"/>
      <c r="UHE936" s="477"/>
      <c r="UHF936" s="477"/>
      <c r="UHG936" s="477"/>
      <c r="UHH936" s="477"/>
      <c r="UHI936" s="477"/>
      <c r="UHJ936" s="477"/>
      <c r="UHK936" s="477"/>
      <c r="UHL936" s="477"/>
      <c r="UHM936" s="477"/>
      <c r="UHN936" s="477"/>
      <c r="UHO936" s="477"/>
      <c r="UHP936" s="477"/>
      <c r="UHQ936" s="477"/>
      <c r="UHR936" s="477"/>
      <c r="UHS936" s="477"/>
      <c r="UHT936" s="477"/>
      <c r="UHU936" s="477"/>
      <c r="UHV936" s="477"/>
      <c r="UHW936" s="477"/>
      <c r="UHX936" s="477"/>
      <c r="UHY936" s="477"/>
      <c r="UHZ936" s="477"/>
      <c r="UIA936" s="477"/>
      <c r="UIB936" s="477"/>
      <c r="UIC936" s="477"/>
      <c r="UID936" s="477"/>
      <c r="UIE936" s="477"/>
      <c r="UIF936" s="477"/>
      <c r="UIG936" s="477"/>
      <c r="UIH936" s="477"/>
      <c r="UII936" s="477"/>
      <c r="UIJ936" s="477"/>
      <c r="UIK936" s="477"/>
      <c r="UIL936" s="477"/>
      <c r="UIM936" s="477"/>
      <c r="UIN936" s="477"/>
      <c r="UIO936" s="477"/>
      <c r="UIP936" s="477"/>
      <c r="UIQ936" s="477"/>
      <c r="UIR936" s="477"/>
      <c r="UIS936" s="477"/>
      <c r="UIT936" s="477"/>
      <c r="UIU936" s="477"/>
      <c r="UIV936" s="477"/>
      <c r="UIW936" s="477"/>
      <c r="UIX936" s="477"/>
      <c r="UIY936" s="477"/>
      <c r="UIZ936" s="477"/>
      <c r="UJA936" s="477"/>
      <c r="UJB936" s="477"/>
      <c r="UJC936" s="477"/>
      <c r="UJD936" s="477"/>
      <c r="UJE936" s="477"/>
      <c r="UJF936" s="477"/>
      <c r="UJG936" s="477"/>
      <c r="UJH936" s="477"/>
      <c r="UJI936" s="477"/>
      <c r="UJJ936" s="477"/>
      <c r="UJK936" s="477"/>
      <c r="UJL936" s="477"/>
      <c r="UJM936" s="477"/>
      <c r="UJN936" s="477"/>
      <c r="UJO936" s="477"/>
      <c r="UJP936" s="477"/>
      <c r="UJQ936" s="477"/>
      <c r="UJR936" s="477"/>
      <c r="UJS936" s="477"/>
      <c r="UJT936" s="477"/>
      <c r="UJU936" s="477"/>
      <c r="UJV936" s="477"/>
      <c r="UJW936" s="477"/>
      <c r="UJX936" s="477"/>
      <c r="UJY936" s="477"/>
      <c r="UJZ936" s="477"/>
      <c r="UKA936" s="477"/>
      <c r="UKB936" s="477"/>
      <c r="UKC936" s="477"/>
      <c r="UKD936" s="477"/>
      <c r="UKE936" s="477"/>
      <c r="UKF936" s="477"/>
      <c r="UKG936" s="477"/>
      <c r="UKH936" s="477"/>
      <c r="UKI936" s="477"/>
      <c r="UKJ936" s="477"/>
      <c r="UKK936" s="477"/>
      <c r="UKL936" s="477"/>
      <c r="UKM936" s="477"/>
      <c r="UKN936" s="477"/>
      <c r="UKO936" s="477"/>
      <c r="UKP936" s="477"/>
      <c r="UKQ936" s="477"/>
      <c r="UKR936" s="477"/>
      <c r="UKS936" s="477"/>
      <c r="UKT936" s="477"/>
      <c r="UKU936" s="477"/>
      <c r="UKV936" s="477"/>
      <c r="UKW936" s="477"/>
      <c r="UKX936" s="477"/>
      <c r="UKY936" s="477"/>
      <c r="UKZ936" s="477"/>
      <c r="ULA936" s="477"/>
      <c r="ULB936" s="477"/>
      <c r="ULC936" s="477"/>
      <c r="ULD936" s="477"/>
      <c r="ULE936" s="477"/>
      <c r="ULF936" s="477"/>
      <c r="ULG936" s="477"/>
      <c r="ULH936" s="477"/>
      <c r="ULI936" s="477"/>
      <c r="ULJ936" s="477"/>
      <c r="ULK936" s="477"/>
      <c r="ULL936" s="477"/>
      <c r="ULM936" s="477"/>
      <c r="ULN936" s="477"/>
      <c r="ULO936" s="477"/>
      <c r="ULP936" s="477"/>
      <c r="ULQ936" s="477"/>
      <c r="ULR936" s="477"/>
      <c r="ULS936" s="477"/>
      <c r="ULT936" s="477"/>
      <c r="ULU936" s="477"/>
      <c r="ULV936" s="477"/>
      <c r="ULW936" s="477"/>
      <c r="ULX936" s="477"/>
      <c r="ULY936" s="477"/>
      <c r="ULZ936" s="477"/>
      <c r="UMA936" s="477"/>
      <c r="UMB936" s="477"/>
      <c r="UMC936" s="477"/>
      <c r="UMD936" s="477"/>
      <c r="UME936" s="477"/>
      <c r="UMF936" s="477"/>
      <c r="UMG936" s="477"/>
      <c r="UMH936" s="477"/>
      <c r="UMI936" s="477"/>
      <c r="UMJ936" s="477"/>
      <c r="UMK936" s="477"/>
      <c r="UML936" s="477"/>
      <c r="UMM936" s="477"/>
      <c r="UMN936" s="477"/>
      <c r="UMO936" s="477"/>
      <c r="UMP936" s="477"/>
      <c r="UMQ936" s="477"/>
      <c r="UMR936" s="477"/>
      <c r="UMS936" s="477"/>
      <c r="UMT936" s="477"/>
      <c r="UMU936" s="477"/>
      <c r="UMV936" s="477"/>
      <c r="UMW936" s="477"/>
      <c r="UMX936" s="477"/>
      <c r="UMY936" s="477"/>
      <c r="UMZ936" s="477"/>
      <c r="UNA936" s="477"/>
      <c r="UNB936" s="477"/>
      <c r="UNC936" s="477"/>
      <c r="UND936" s="477"/>
      <c r="UNE936" s="477"/>
      <c r="UNF936" s="477"/>
      <c r="UNG936" s="477"/>
      <c r="UNH936" s="477"/>
      <c r="UNI936" s="477"/>
      <c r="UNJ936" s="477"/>
      <c r="UNK936" s="477"/>
      <c r="UNL936" s="477"/>
      <c r="UNM936" s="477"/>
      <c r="UNN936" s="477"/>
      <c r="UNO936" s="477"/>
      <c r="UNP936" s="477"/>
      <c r="UNQ936" s="477"/>
      <c r="UNR936" s="477"/>
      <c r="UNS936" s="477"/>
      <c r="UNT936" s="477"/>
      <c r="UNU936" s="477"/>
      <c r="UNV936" s="477"/>
      <c r="UNW936" s="477"/>
      <c r="UNX936" s="477"/>
      <c r="UNY936" s="477"/>
      <c r="UNZ936" s="477"/>
      <c r="UOA936" s="477"/>
      <c r="UOB936" s="477"/>
      <c r="UOC936" s="477"/>
      <c r="UOD936" s="477"/>
      <c r="UOE936" s="477"/>
      <c r="UOF936" s="477"/>
      <c r="UOG936" s="477"/>
      <c r="UOH936" s="477"/>
      <c r="UOI936" s="477"/>
      <c r="UOJ936" s="477"/>
      <c r="UOK936" s="477"/>
      <c r="UOL936" s="477"/>
      <c r="UOM936" s="477"/>
      <c r="UON936" s="477"/>
      <c r="UOO936" s="477"/>
      <c r="UOP936" s="477"/>
      <c r="UOQ936" s="477"/>
      <c r="UOR936" s="477"/>
      <c r="UOS936" s="477"/>
      <c r="UOT936" s="477"/>
      <c r="UOU936" s="477"/>
      <c r="UOV936" s="477"/>
      <c r="UOW936" s="477"/>
      <c r="UOX936" s="477"/>
      <c r="UOY936" s="477"/>
      <c r="UOZ936" s="477"/>
      <c r="UPA936" s="477"/>
      <c r="UPB936" s="477"/>
      <c r="UPC936" s="477"/>
      <c r="UPD936" s="477"/>
      <c r="UPE936" s="477"/>
      <c r="UPF936" s="477"/>
      <c r="UPG936" s="477"/>
      <c r="UPH936" s="477"/>
      <c r="UPI936" s="477"/>
      <c r="UPJ936" s="477"/>
      <c r="UPK936" s="477"/>
      <c r="UPL936" s="477"/>
      <c r="UPM936" s="477"/>
      <c r="UPN936" s="477"/>
      <c r="UPO936" s="477"/>
      <c r="UPP936" s="477"/>
      <c r="UPQ936" s="477"/>
      <c r="UPR936" s="477"/>
      <c r="UPS936" s="477"/>
      <c r="UPT936" s="477"/>
      <c r="UPU936" s="477"/>
      <c r="UPV936" s="477"/>
      <c r="UPW936" s="477"/>
      <c r="UPX936" s="477"/>
      <c r="UPY936" s="477"/>
      <c r="UPZ936" s="477"/>
      <c r="UQA936" s="477"/>
      <c r="UQB936" s="477"/>
      <c r="UQC936" s="477"/>
      <c r="UQD936" s="477"/>
      <c r="UQE936" s="477"/>
      <c r="UQF936" s="477"/>
      <c r="UQG936" s="477"/>
      <c r="UQH936" s="477"/>
      <c r="UQI936" s="477"/>
      <c r="UQJ936" s="477"/>
      <c r="UQK936" s="477"/>
      <c r="UQL936" s="477"/>
      <c r="UQM936" s="477"/>
      <c r="UQN936" s="477"/>
      <c r="UQO936" s="477"/>
      <c r="UQP936" s="477"/>
      <c r="UQQ936" s="477"/>
      <c r="UQR936" s="477"/>
      <c r="UQS936" s="477"/>
      <c r="UQT936" s="477"/>
      <c r="UQU936" s="477"/>
      <c r="UQV936" s="477"/>
      <c r="UQW936" s="477"/>
      <c r="UQX936" s="477"/>
      <c r="UQY936" s="477"/>
      <c r="UQZ936" s="477"/>
      <c r="URA936" s="477"/>
      <c r="URB936" s="477"/>
      <c r="URC936" s="477"/>
      <c r="URD936" s="477"/>
      <c r="URE936" s="477"/>
      <c r="URF936" s="477"/>
      <c r="URG936" s="477"/>
      <c r="URH936" s="477"/>
      <c r="URI936" s="477"/>
      <c r="URJ936" s="477"/>
      <c r="URK936" s="477"/>
      <c r="URL936" s="477"/>
      <c r="URM936" s="477"/>
      <c r="URN936" s="477"/>
      <c r="URO936" s="477"/>
      <c r="URP936" s="477"/>
      <c r="URQ936" s="477"/>
      <c r="URR936" s="477"/>
      <c r="URS936" s="477"/>
      <c r="URT936" s="477"/>
      <c r="URU936" s="477"/>
      <c r="URV936" s="477"/>
      <c r="URW936" s="477"/>
      <c r="URX936" s="477"/>
      <c r="URY936" s="477"/>
      <c r="URZ936" s="477"/>
      <c r="USA936" s="477"/>
      <c r="USB936" s="477"/>
      <c r="USC936" s="477"/>
      <c r="USD936" s="477"/>
      <c r="USE936" s="477"/>
      <c r="USF936" s="477"/>
      <c r="USG936" s="477"/>
      <c r="USH936" s="477"/>
      <c r="USI936" s="477"/>
      <c r="USJ936" s="477"/>
      <c r="USK936" s="477"/>
      <c r="USL936" s="477"/>
      <c r="USM936" s="477"/>
      <c r="USN936" s="477"/>
      <c r="USO936" s="477"/>
      <c r="USP936" s="477"/>
      <c r="USQ936" s="477"/>
      <c r="USR936" s="477"/>
      <c r="USS936" s="477"/>
      <c r="UST936" s="477"/>
      <c r="USU936" s="477"/>
      <c r="USV936" s="477"/>
      <c r="USW936" s="477"/>
      <c r="USX936" s="477"/>
      <c r="USY936" s="477"/>
      <c r="USZ936" s="477"/>
      <c r="UTA936" s="477"/>
      <c r="UTB936" s="477"/>
      <c r="UTC936" s="477"/>
      <c r="UTD936" s="477"/>
      <c r="UTE936" s="477"/>
      <c r="UTF936" s="477"/>
      <c r="UTG936" s="477"/>
      <c r="UTH936" s="477"/>
      <c r="UTI936" s="477"/>
      <c r="UTJ936" s="477"/>
      <c r="UTK936" s="477"/>
      <c r="UTL936" s="477"/>
      <c r="UTM936" s="477"/>
      <c r="UTN936" s="477"/>
      <c r="UTO936" s="477"/>
      <c r="UTP936" s="477"/>
      <c r="UTQ936" s="477"/>
      <c r="UTR936" s="477"/>
      <c r="UTS936" s="477"/>
      <c r="UTT936" s="477"/>
      <c r="UTU936" s="477"/>
      <c r="UTV936" s="477"/>
      <c r="UTW936" s="477"/>
      <c r="UTX936" s="477"/>
      <c r="UTY936" s="477"/>
      <c r="UTZ936" s="477"/>
      <c r="UUA936" s="477"/>
      <c r="UUB936" s="477"/>
      <c r="UUC936" s="477"/>
      <c r="UUD936" s="477"/>
      <c r="UUE936" s="477"/>
      <c r="UUF936" s="477"/>
      <c r="UUG936" s="477"/>
      <c r="UUH936" s="477"/>
      <c r="UUI936" s="477"/>
      <c r="UUJ936" s="477"/>
      <c r="UUK936" s="477"/>
      <c r="UUL936" s="477"/>
      <c r="UUM936" s="477"/>
      <c r="UUN936" s="477"/>
      <c r="UUO936" s="477"/>
      <c r="UUP936" s="477"/>
      <c r="UUQ936" s="477"/>
      <c r="UUR936" s="477"/>
      <c r="UUS936" s="477"/>
      <c r="UUT936" s="477"/>
      <c r="UUU936" s="477"/>
      <c r="UUV936" s="477"/>
      <c r="UUW936" s="477"/>
      <c r="UUX936" s="477"/>
      <c r="UUY936" s="477"/>
      <c r="UUZ936" s="477"/>
      <c r="UVA936" s="477"/>
      <c r="UVB936" s="477"/>
      <c r="UVC936" s="477"/>
      <c r="UVD936" s="477"/>
      <c r="UVE936" s="477"/>
      <c r="UVF936" s="477"/>
      <c r="UVG936" s="477"/>
      <c r="UVH936" s="477"/>
      <c r="UVI936" s="477"/>
      <c r="UVJ936" s="477"/>
      <c r="UVK936" s="477"/>
      <c r="UVL936" s="477"/>
      <c r="UVM936" s="477"/>
      <c r="UVN936" s="477"/>
      <c r="UVO936" s="477"/>
      <c r="UVP936" s="477"/>
      <c r="UVQ936" s="477"/>
      <c r="UVR936" s="477"/>
      <c r="UVS936" s="477"/>
      <c r="UVT936" s="477"/>
      <c r="UVU936" s="477"/>
      <c r="UVV936" s="477"/>
      <c r="UVW936" s="477"/>
      <c r="UVX936" s="477"/>
      <c r="UVY936" s="477"/>
      <c r="UVZ936" s="477"/>
      <c r="UWA936" s="477"/>
      <c r="UWB936" s="477"/>
      <c r="UWC936" s="477"/>
      <c r="UWD936" s="477"/>
      <c r="UWE936" s="477"/>
      <c r="UWF936" s="477"/>
      <c r="UWG936" s="477"/>
      <c r="UWH936" s="477"/>
      <c r="UWI936" s="477"/>
      <c r="UWJ936" s="477"/>
      <c r="UWK936" s="477"/>
      <c r="UWL936" s="477"/>
      <c r="UWM936" s="477"/>
      <c r="UWN936" s="477"/>
      <c r="UWO936" s="477"/>
      <c r="UWP936" s="477"/>
      <c r="UWQ936" s="477"/>
      <c r="UWR936" s="477"/>
      <c r="UWS936" s="477"/>
      <c r="UWT936" s="477"/>
      <c r="UWU936" s="477"/>
      <c r="UWV936" s="477"/>
      <c r="UWW936" s="477"/>
      <c r="UWX936" s="477"/>
      <c r="UWY936" s="477"/>
      <c r="UWZ936" s="477"/>
      <c r="UXA936" s="477"/>
      <c r="UXB936" s="477"/>
      <c r="UXC936" s="477"/>
      <c r="UXD936" s="477"/>
      <c r="UXE936" s="477"/>
      <c r="UXF936" s="477"/>
      <c r="UXG936" s="477"/>
      <c r="UXH936" s="477"/>
      <c r="UXI936" s="477"/>
      <c r="UXJ936" s="477"/>
      <c r="UXK936" s="477"/>
      <c r="UXL936" s="477"/>
      <c r="UXM936" s="477"/>
      <c r="UXN936" s="477"/>
      <c r="UXO936" s="477"/>
      <c r="UXP936" s="477"/>
      <c r="UXQ936" s="477"/>
      <c r="UXR936" s="477"/>
      <c r="UXS936" s="477"/>
      <c r="UXT936" s="477"/>
      <c r="UXU936" s="477"/>
      <c r="UXV936" s="477"/>
      <c r="UXW936" s="477"/>
      <c r="UXX936" s="477"/>
      <c r="UXY936" s="477"/>
      <c r="UXZ936" s="477"/>
      <c r="UYA936" s="477"/>
      <c r="UYB936" s="477"/>
      <c r="UYC936" s="477"/>
      <c r="UYD936" s="477"/>
      <c r="UYE936" s="477"/>
      <c r="UYF936" s="477"/>
      <c r="UYG936" s="477"/>
      <c r="UYH936" s="477"/>
      <c r="UYI936" s="477"/>
      <c r="UYJ936" s="477"/>
      <c r="UYK936" s="477"/>
      <c r="UYL936" s="477"/>
      <c r="UYM936" s="477"/>
      <c r="UYN936" s="477"/>
      <c r="UYO936" s="477"/>
      <c r="UYP936" s="477"/>
      <c r="UYQ936" s="477"/>
      <c r="UYR936" s="477"/>
      <c r="UYS936" s="477"/>
      <c r="UYT936" s="477"/>
      <c r="UYU936" s="477"/>
      <c r="UYV936" s="477"/>
      <c r="UYW936" s="477"/>
      <c r="UYX936" s="477"/>
      <c r="UYY936" s="477"/>
      <c r="UYZ936" s="477"/>
      <c r="UZA936" s="477"/>
      <c r="UZB936" s="477"/>
      <c r="UZC936" s="477"/>
      <c r="UZD936" s="477"/>
      <c r="UZE936" s="477"/>
      <c r="UZF936" s="477"/>
      <c r="UZG936" s="477"/>
      <c r="UZH936" s="477"/>
      <c r="UZI936" s="477"/>
      <c r="UZJ936" s="477"/>
      <c r="UZK936" s="477"/>
      <c r="UZL936" s="477"/>
      <c r="UZM936" s="477"/>
      <c r="UZN936" s="477"/>
      <c r="UZO936" s="477"/>
      <c r="UZP936" s="477"/>
      <c r="UZQ936" s="477"/>
      <c r="UZR936" s="477"/>
      <c r="UZS936" s="477"/>
      <c r="UZT936" s="477"/>
      <c r="UZU936" s="477"/>
      <c r="UZV936" s="477"/>
      <c r="UZW936" s="477"/>
      <c r="UZX936" s="477"/>
      <c r="UZY936" s="477"/>
      <c r="UZZ936" s="477"/>
      <c r="VAA936" s="477"/>
      <c r="VAB936" s="477"/>
      <c r="VAC936" s="477"/>
      <c r="VAD936" s="477"/>
      <c r="VAE936" s="477"/>
      <c r="VAF936" s="477"/>
      <c r="VAG936" s="477"/>
      <c r="VAH936" s="477"/>
      <c r="VAI936" s="477"/>
      <c r="VAJ936" s="477"/>
      <c r="VAK936" s="477"/>
      <c r="VAL936" s="477"/>
      <c r="VAM936" s="477"/>
      <c r="VAN936" s="477"/>
      <c r="VAO936" s="477"/>
      <c r="VAP936" s="477"/>
      <c r="VAQ936" s="477"/>
      <c r="VAR936" s="477"/>
      <c r="VAS936" s="477"/>
      <c r="VAT936" s="477"/>
      <c r="VAU936" s="477"/>
      <c r="VAV936" s="477"/>
      <c r="VAW936" s="477"/>
      <c r="VAX936" s="477"/>
      <c r="VAY936" s="477"/>
      <c r="VAZ936" s="477"/>
      <c r="VBA936" s="477"/>
      <c r="VBB936" s="477"/>
      <c r="VBC936" s="477"/>
      <c r="VBD936" s="477"/>
      <c r="VBE936" s="477"/>
      <c r="VBF936" s="477"/>
      <c r="VBG936" s="477"/>
      <c r="VBH936" s="477"/>
      <c r="VBI936" s="477"/>
      <c r="VBJ936" s="477"/>
      <c r="VBK936" s="477"/>
      <c r="VBL936" s="477"/>
      <c r="VBM936" s="477"/>
      <c r="VBN936" s="477"/>
      <c r="VBO936" s="477"/>
      <c r="VBP936" s="477"/>
      <c r="VBQ936" s="477"/>
      <c r="VBR936" s="477"/>
      <c r="VBS936" s="477"/>
      <c r="VBT936" s="477"/>
      <c r="VBU936" s="477"/>
      <c r="VBV936" s="477"/>
      <c r="VBW936" s="477"/>
      <c r="VBX936" s="477"/>
      <c r="VBY936" s="477"/>
      <c r="VBZ936" s="477"/>
      <c r="VCA936" s="477"/>
      <c r="VCB936" s="477"/>
      <c r="VCC936" s="477"/>
      <c r="VCD936" s="477"/>
      <c r="VCE936" s="477"/>
      <c r="VCF936" s="477"/>
      <c r="VCG936" s="477"/>
      <c r="VCH936" s="477"/>
      <c r="VCI936" s="477"/>
      <c r="VCJ936" s="477"/>
      <c r="VCK936" s="477"/>
      <c r="VCL936" s="477"/>
      <c r="VCM936" s="477"/>
      <c r="VCN936" s="477"/>
      <c r="VCO936" s="477"/>
      <c r="VCP936" s="477"/>
      <c r="VCQ936" s="477"/>
      <c r="VCR936" s="477"/>
      <c r="VCS936" s="477"/>
      <c r="VCT936" s="477"/>
      <c r="VCU936" s="477"/>
      <c r="VCV936" s="477"/>
      <c r="VCW936" s="477"/>
      <c r="VCX936" s="477"/>
      <c r="VCY936" s="477"/>
      <c r="VCZ936" s="477"/>
      <c r="VDA936" s="477"/>
      <c r="VDB936" s="477"/>
      <c r="VDC936" s="477"/>
      <c r="VDD936" s="477"/>
      <c r="VDE936" s="477"/>
      <c r="VDF936" s="477"/>
      <c r="VDG936" s="477"/>
      <c r="VDH936" s="477"/>
      <c r="VDI936" s="477"/>
      <c r="VDJ936" s="477"/>
      <c r="VDK936" s="477"/>
      <c r="VDL936" s="477"/>
      <c r="VDM936" s="477"/>
      <c r="VDN936" s="477"/>
      <c r="VDO936" s="477"/>
      <c r="VDP936" s="477"/>
      <c r="VDQ936" s="477"/>
      <c r="VDR936" s="477"/>
      <c r="VDS936" s="477"/>
      <c r="VDT936" s="477"/>
      <c r="VDU936" s="477"/>
      <c r="VDV936" s="477"/>
      <c r="VDW936" s="477"/>
      <c r="VDX936" s="477"/>
      <c r="VDY936" s="477"/>
      <c r="VDZ936" s="477"/>
      <c r="VEA936" s="477"/>
      <c r="VEB936" s="477"/>
      <c r="VEC936" s="477"/>
      <c r="VED936" s="477"/>
      <c r="VEE936" s="477"/>
      <c r="VEF936" s="477"/>
      <c r="VEG936" s="477"/>
      <c r="VEH936" s="477"/>
      <c r="VEI936" s="477"/>
      <c r="VEJ936" s="477"/>
      <c r="VEK936" s="477"/>
      <c r="VEL936" s="477"/>
      <c r="VEM936" s="477"/>
      <c r="VEN936" s="477"/>
      <c r="VEO936" s="477"/>
      <c r="VEP936" s="477"/>
      <c r="VEQ936" s="477"/>
      <c r="VER936" s="477"/>
      <c r="VES936" s="477"/>
      <c r="VET936" s="477"/>
      <c r="VEU936" s="477"/>
      <c r="VEV936" s="477"/>
      <c r="VEW936" s="477"/>
      <c r="VEX936" s="477"/>
      <c r="VEY936" s="477"/>
      <c r="VEZ936" s="477"/>
      <c r="VFA936" s="477"/>
      <c r="VFB936" s="477"/>
      <c r="VFC936" s="477"/>
      <c r="VFD936" s="477"/>
      <c r="VFE936" s="477"/>
      <c r="VFF936" s="477"/>
      <c r="VFG936" s="477"/>
      <c r="VFH936" s="477"/>
      <c r="VFI936" s="477"/>
      <c r="VFJ936" s="477"/>
      <c r="VFK936" s="477"/>
      <c r="VFL936" s="477"/>
      <c r="VFM936" s="477"/>
      <c r="VFN936" s="477"/>
      <c r="VFO936" s="477"/>
      <c r="VFP936" s="477"/>
      <c r="VFQ936" s="477"/>
      <c r="VFR936" s="477"/>
      <c r="VFS936" s="477"/>
      <c r="VFT936" s="477"/>
      <c r="VFU936" s="477"/>
      <c r="VFV936" s="477"/>
      <c r="VFW936" s="477"/>
      <c r="VFX936" s="477"/>
      <c r="VFY936" s="477"/>
      <c r="VFZ936" s="477"/>
      <c r="VGA936" s="477"/>
      <c r="VGB936" s="477"/>
      <c r="VGC936" s="477"/>
      <c r="VGD936" s="477"/>
      <c r="VGE936" s="477"/>
      <c r="VGF936" s="477"/>
      <c r="VGG936" s="477"/>
      <c r="VGH936" s="477"/>
      <c r="VGI936" s="477"/>
      <c r="VGJ936" s="477"/>
      <c r="VGK936" s="477"/>
      <c r="VGL936" s="477"/>
      <c r="VGM936" s="477"/>
      <c r="VGN936" s="477"/>
      <c r="VGO936" s="477"/>
      <c r="VGP936" s="477"/>
      <c r="VGQ936" s="477"/>
      <c r="VGR936" s="477"/>
      <c r="VGS936" s="477"/>
      <c r="VGT936" s="477"/>
      <c r="VGU936" s="477"/>
      <c r="VGV936" s="477"/>
      <c r="VGW936" s="477"/>
      <c r="VGX936" s="477"/>
      <c r="VGY936" s="477"/>
      <c r="VGZ936" s="477"/>
      <c r="VHA936" s="477"/>
      <c r="VHB936" s="477"/>
      <c r="VHC936" s="477"/>
      <c r="VHD936" s="477"/>
      <c r="VHE936" s="477"/>
      <c r="VHF936" s="477"/>
      <c r="VHG936" s="477"/>
      <c r="VHH936" s="477"/>
      <c r="VHI936" s="477"/>
      <c r="VHJ936" s="477"/>
      <c r="VHK936" s="477"/>
      <c r="VHL936" s="477"/>
      <c r="VHM936" s="477"/>
      <c r="VHN936" s="477"/>
      <c r="VHO936" s="477"/>
      <c r="VHP936" s="477"/>
      <c r="VHQ936" s="477"/>
      <c r="VHR936" s="477"/>
      <c r="VHS936" s="477"/>
      <c r="VHT936" s="477"/>
      <c r="VHU936" s="477"/>
      <c r="VHV936" s="477"/>
      <c r="VHW936" s="477"/>
      <c r="VHX936" s="477"/>
      <c r="VHY936" s="477"/>
      <c r="VHZ936" s="477"/>
      <c r="VIA936" s="477"/>
      <c r="VIB936" s="477"/>
      <c r="VIC936" s="477"/>
      <c r="VID936" s="477"/>
      <c r="VIE936" s="477"/>
      <c r="VIF936" s="477"/>
      <c r="VIG936" s="477"/>
      <c r="VIH936" s="477"/>
      <c r="VII936" s="477"/>
      <c r="VIJ936" s="477"/>
      <c r="VIK936" s="477"/>
      <c r="VIL936" s="477"/>
      <c r="VIM936" s="477"/>
      <c r="VIN936" s="477"/>
      <c r="VIO936" s="477"/>
      <c r="VIP936" s="477"/>
      <c r="VIQ936" s="477"/>
      <c r="VIR936" s="477"/>
      <c r="VIS936" s="477"/>
      <c r="VIT936" s="477"/>
      <c r="VIU936" s="477"/>
      <c r="VIV936" s="477"/>
      <c r="VIW936" s="477"/>
      <c r="VIX936" s="477"/>
      <c r="VIY936" s="477"/>
      <c r="VIZ936" s="477"/>
      <c r="VJA936" s="477"/>
      <c r="VJB936" s="477"/>
      <c r="VJC936" s="477"/>
      <c r="VJD936" s="477"/>
      <c r="VJE936" s="477"/>
      <c r="VJF936" s="477"/>
      <c r="VJG936" s="477"/>
      <c r="VJH936" s="477"/>
      <c r="VJI936" s="477"/>
      <c r="VJJ936" s="477"/>
      <c r="VJK936" s="477"/>
      <c r="VJL936" s="477"/>
      <c r="VJM936" s="477"/>
      <c r="VJN936" s="477"/>
      <c r="VJO936" s="477"/>
      <c r="VJP936" s="477"/>
      <c r="VJQ936" s="477"/>
      <c r="VJR936" s="477"/>
      <c r="VJS936" s="477"/>
      <c r="VJT936" s="477"/>
      <c r="VJU936" s="477"/>
      <c r="VJV936" s="477"/>
      <c r="VJW936" s="477"/>
      <c r="VJX936" s="477"/>
      <c r="VJY936" s="477"/>
      <c r="VJZ936" s="477"/>
      <c r="VKA936" s="477"/>
      <c r="VKB936" s="477"/>
      <c r="VKC936" s="477"/>
      <c r="VKD936" s="477"/>
      <c r="VKE936" s="477"/>
      <c r="VKF936" s="477"/>
      <c r="VKG936" s="477"/>
      <c r="VKH936" s="477"/>
      <c r="VKI936" s="477"/>
      <c r="VKJ936" s="477"/>
      <c r="VKK936" s="477"/>
      <c r="VKL936" s="477"/>
      <c r="VKM936" s="477"/>
      <c r="VKN936" s="477"/>
      <c r="VKO936" s="477"/>
      <c r="VKP936" s="477"/>
      <c r="VKQ936" s="477"/>
      <c r="VKR936" s="477"/>
      <c r="VKS936" s="477"/>
      <c r="VKT936" s="477"/>
      <c r="VKU936" s="477"/>
      <c r="VKV936" s="477"/>
      <c r="VKW936" s="477"/>
      <c r="VKX936" s="477"/>
      <c r="VKY936" s="477"/>
      <c r="VKZ936" s="477"/>
      <c r="VLA936" s="477"/>
      <c r="VLB936" s="477"/>
      <c r="VLC936" s="477"/>
      <c r="VLD936" s="477"/>
      <c r="VLE936" s="477"/>
      <c r="VLF936" s="477"/>
      <c r="VLG936" s="477"/>
      <c r="VLH936" s="477"/>
      <c r="VLI936" s="477"/>
      <c r="VLJ936" s="477"/>
      <c r="VLK936" s="477"/>
      <c r="VLL936" s="477"/>
      <c r="VLM936" s="477"/>
      <c r="VLN936" s="477"/>
      <c r="VLO936" s="477"/>
      <c r="VLP936" s="477"/>
      <c r="VLQ936" s="477"/>
      <c r="VLR936" s="477"/>
      <c r="VLS936" s="477"/>
      <c r="VLT936" s="477"/>
      <c r="VLU936" s="477"/>
      <c r="VLV936" s="477"/>
      <c r="VLW936" s="477"/>
      <c r="VLX936" s="477"/>
      <c r="VLY936" s="477"/>
      <c r="VLZ936" s="477"/>
      <c r="VMA936" s="477"/>
      <c r="VMB936" s="477"/>
      <c r="VMC936" s="477"/>
      <c r="VMD936" s="477"/>
      <c r="VME936" s="477"/>
      <c r="VMF936" s="477"/>
      <c r="VMG936" s="477"/>
      <c r="VMH936" s="477"/>
      <c r="VMI936" s="477"/>
      <c r="VMJ936" s="477"/>
      <c r="VMK936" s="477"/>
      <c r="VML936" s="477"/>
      <c r="VMM936" s="477"/>
      <c r="VMN936" s="477"/>
      <c r="VMO936" s="477"/>
      <c r="VMP936" s="477"/>
      <c r="VMQ936" s="477"/>
      <c r="VMR936" s="477"/>
      <c r="VMS936" s="477"/>
      <c r="VMT936" s="477"/>
      <c r="VMU936" s="477"/>
      <c r="VMV936" s="477"/>
      <c r="VMW936" s="477"/>
      <c r="VMX936" s="477"/>
      <c r="VMY936" s="477"/>
      <c r="VMZ936" s="477"/>
      <c r="VNA936" s="477"/>
      <c r="VNB936" s="477"/>
      <c r="VNC936" s="477"/>
      <c r="VND936" s="477"/>
      <c r="VNE936" s="477"/>
      <c r="VNF936" s="477"/>
      <c r="VNG936" s="477"/>
      <c r="VNH936" s="477"/>
      <c r="VNI936" s="477"/>
      <c r="VNJ936" s="477"/>
      <c r="VNK936" s="477"/>
      <c r="VNL936" s="477"/>
      <c r="VNM936" s="477"/>
      <c r="VNN936" s="477"/>
      <c r="VNO936" s="477"/>
      <c r="VNP936" s="477"/>
      <c r="VNQ936" s="477"/>
      <c r="VNR936" s="477"/>
      <c r="VNS936" s="477"/>
      <c r="VNT936" s="477"/>
      <c r="VNU936" s="477"/>
      <c r="VNV936" s="477"/>
      <c r="VNW936" s="477"/>
      <c r="VNX936" s="477"/>
      <c r="VNY936" s="477"/>
      <c r="VNZ936" s="477"/>
      <c r="VOA936" s="477"/>
      <c r="VOB936" s="477"/>
      <c r="VOC936" s="477"/>
      <c r="VOD936" s="477"/>
      <c r="VOE936" s="477"/>
      <c r="VOF936" s="477"/>
      <c r="VOG936" s="477"/>
      <c r="VOH936" s="477"/>
      <c r="VOI936" s="477"/>
      <c r="VOJ936" s="477"/>
      <c r="VOK936" s="477"/>
      <c r="VOL936" s="477"/>
      <c r="VOM936" s="477"/>
      <c r="VON936" s="477"/>
      <c r="VOO936" s="477"/>
      <c r="VOP936" s="477"/>
      <c r="VOQ936" s="477"/>
      <c r="VOR936" s="477"/>
      <c r="VOS936" s="477"/>
      <c r="VOT936" s="477"/>
      <c r="VOU936" s="477"/>
      <c r="VOV936" s="477"/>
      <c r="VOW936" s="477"/>
      <c r="VOX936" s="477"/>
      <c r="VOY936" s="477"/>
      <c r="VOZ936" s="477"/>
      <c r="VPA936" s="477"/>
      <c r="VPB936" s="477"/>
      <c r="VPC936" s="477"/>
      <c r="VPD936" s="477"/>
      <c r="VPE936" s="477"/>
      <c r="VPF936" s="477"/>
      <c r="VPG936" s="477"/>
      <c r="VPH936" s="477"/>
      <c r="VPI936" s="477"/>
      <c r="VPJ936" s="477"/>
      <c r="VPK936" s="477"/>
      <c r="VPL936" s="477"/>
      <c r="VPM936" s="477"/>
      <c r="VPN936" s="477"/>
      <c r="VPO936" s="477"/>
      <c r="VPP936" s="477"/>
      <c r="VPQ936" s="477"/>
      <c r="VPR936" s="477"/>
      <c r="VPS936" s="477"/>
      <c r="VPT936" s="477"/>
      <c r="VPU936" s="477"/>
      <c r="VPV936" s="477"/>
      <c r="VPW936" s="477"/>
      <c r="VPX936" s="477"/>
      <c r="VPY936" s="477"/>
      <c r="VPZ936" s="477"/>
      <c r="VQA936" s="477"/>
      <c r="VQB936" s="477"/>
      <c r="VQC936" s="477"/>
      <c r="VQD936" s="477"/>
      <c r="VQE936" s="477"/>
      <c r="VQF936" s="477"/>
      <c r="VQG936" s="477"/>
      <c r="VQH936" s="477"/>
      <c r="VQI936" s="477"/>
      <c r="VQJ936" s="477"/>
      <c r="VQK936" s="477"/>
      <c r="VQL936" s="477"/>
      <c r="VQM936" s="477"/>
      <c r="VQN936" s="477"/>
      <c r="VQO936" s="477"/>
      <c r="VQP936" s="477"/>
      <c r="VQQ936" s="477"/>
      <c r="VQR936" s="477"/>
      <c r="VQS936" s="477"/>
      <c r="VQT936" s="477"/>
      <c r="VQU936" s="477"/>
      <c r="VQV936" s="477"/>
      <c r="VQW936" s="477"/>
      <c r="VQX936" s="477"/>
      <c r="VQY936" s="477"/>
      <c r="VQZ936" s="477"/>
      <c r="VRA936" s="477"/>
      <c r="VRB936" s="477"/>
      <c r="VRC936" s="477"/>
      <c r="VRD936" s="477"/>
      <c r="VRE936" s="477"/>
      <c r="VRF936" s="477"/>
      <c r="VRG936" s="477"/>
      <c r="VRH936" s="477"/>
      <c r="VRI936" s="477"/>
      <c r="VRJ936" s="477"/>
      <c r="VRK936" s="477"/>
      <c r="VRL936" s="477"/>
      <c r="VRM936" s="477"/>
      <c r="VRN936" s="477"/>
      <c r="VRO936" s="477"/>
      <c r="VRP936" s="477"/>
      <c r="VRQ936" s="477"/>
      <c r="VRR936" s="477"/>
      <c r="VRS936" s="477"/>
      <c r="VRT936" s="477"/>
      <c r="VRU936" s="477"/>
      <c r="VRV936" s="477"/>
      <c r="VRW936" s="477"/>
      <c r="VRX936" s="477"/>
      <c r="VRY936" s="477"/>
      <c r="VRZ936" s="477"/>
      <c r="VSA936" s="477"/>
      <c r="VSB936" s="477"/>
      <c r="VSC936" s="477"/>
      <c r="VSD936" s="477"/>
      <c r="VSE936" s="477"/>
      <c r="VSF936" s="477"/>
      <c r="VSG936" s="477"/>
      <c r="VSH936" s="477"/>
      <c r="VSI936" s="477"/>
      <c r="VSJ936" s="477"/>
      <c r="VSK936" s="477"/>
      <c r="VSL936" s="477"/>
      <c r="VSM936" s="477"/>
      <c r="VSN936" s="477"/>
      <c r="VSO936" s="477"/>
      <c r="VSP936" s="477"/>
      <c r="VSQ936" s="477"/>
      <c r="VSR936" s="477"/>
      <c r="VSS936" s="477"/>
      <c r="VST936" s="477"/>
      <c r="VSU936" s="477"/>
      <c r="VSV936" s="477"/>
      <c r="VSW936" s="477"/>
      <c r="VSX936" s="477"/>
      <c r="VSY936" s="477"/>
      <c r="VSZ936" s="477"/>
      <c r="VTA936" s="477"/>
      <c r="VTB936" s="477"/>
      <c r="VTC936" s="477"/>
      <c r="VTD936" s="477"/>
      <c r="VTE936" s="477"/>
      <c r="VTF936" s="477"/>
      <c r="VTG936" s="477"/>
      <c r="VTH936" s="477"/>
      <c r="VTI936" s="477"/>
      <c r="VTJ936" s="477"/>
      <c r="VTK936" s="477"/>
      <c r="VTL936" s="477"/>
      <c r="VTM936" s="477"/>
      <c r="VTN936" s="477"/>
      <c r="VTO936" s="477"/>
      <c r="VTP936" s="477"/>
      <c r="VTQ936" s="477"/>
      <c r="VTR936" s="477"/>
      <c r="VTS936" s="477"/>
      <c r="VTT936" s="477"/>
      <c r="VTU936" s="477"/>
      <c r="VTV936" s="477"/>
      <c r="VTW936" s="477"/>
      <c r="VTX936" s="477"/>
      <c r="VTY936" s="477"/>
      <c r="VTZ936" s="477"/>
      <c r="VUA936" s="477"/>
      <c r="VUB936" s="477"/>
      <c r="VUC936" s="477"/>
      <c r="VUD936" s="477"/>
      <c r="VUE936" s="477"/>
      <c r="VUF936" s="477"/>
      <c r="VUG936" s="477"/>
      <c r="VUH936" s="477"/>
      <c r="VUI936" s="477"/>
      <c r="VUJ936" s="477"/>
      <c r="VUK936" s="477"/>
      <c r="VUL936" s="477"/>
      <c r="VUM936" s="477"/>
      <c r="VUN936" s="477"/>
      <c r="VUO936" s="477"/>
      <c r="VUP936" s="477"/>
      <c r="VUQ936" s="477"/>
      <c r="VUR936" s="477"/>
      <c r="VUS936" s="477"/>
      <c r="VUT936" s="477"/>
      <c r="VUU936" s="477"/>
      <c r="VUV936" s="477"/>
      <c r="VUW936" s="477"/>
      <c r="VUX936" s="477"/>
      <c r="VUY936" s="477"/>
      <c r="VUZ936" s="477"/>
      <c r="VVA936" s="477"/>
      <c r="VVB936" s="477"/>
      <c r="VVC936" s="477"/>
      <c r="VVD936" s="477"/>
      <c r="VVE936" s="477"/>
      <c r="VVF936" s="477"/>
      <c r="VVG936" s="477"/>
      <c r="VVH936" s="477"/>
      <c r="VVI936" s="477"/>
      <c r="VVJ936" s="477"/>
      <c r="VVK936" s="477"/>
      <c r="VVL936" s="477"/>
      <c r="VVM936" s="477"/>
      <c r="VVN936" s="477"/>
      <c r="VVO936" s="477"/>
      <c r="VVP936" s="477"/>
      <c r="VVQ936" s="477"/>
      <c r="VVR936" s="477"/>
      <c r="VVS936" s="477"/>
      <c r="VVT936" s="477"/>
      <c r="VVU936" s="477"/>
      <c r="VVV936" s="477"/>
      <c r="VVW936" s="477"/>
      <c r="VVX936" s="477"/>
      <c r="VVY936" s="477"/>
      <c r="VVZ936" s="477"/>
      <c r="VWA936" s="477"/>
      <c r="VWB936" s="477"/>
      <c r="VWC936" s="477"/>
      <c r="VWD936" s="477"/>
      <c r="VWE936" s="477"/>
      <c r="VWF936" s="477"/>
      <c r="VWG936" s="477"/>
      <c r="VWH936" s="477"/>
      <c r="VWI936" s="477"/>
      <c r="VWJ936" s="477"/>
      <c r="VWK936" s="477"/>
      <c r="VWL936" s="477"/>
      <c r="VWM936" s="477"/>
      <c r="VWN936" s="477"/>
      <c r="VWO936" s="477"/>
      <c r="VWP936" s="477"/>
      <c r="VWQ936" s="477"/>
      <c r="VWR936" s="477"/>
      <c r="VWS936" s="477"/>
      <c r="VWT936" s="477"/>
      <c r="VWU936" s="477"/>
      <c r="VWV936" s="477"/>
      <c r="VWW936" s="477"/>
      <c r="VWX936" s="477"/>
      <c r="VWY936" s="477"/>
      <c r="VWZ936" s="477"/>
      <c r="VXA936" s="477"/>
      <c r="VXB936" s="477"/>
      <c r="VXC936" s="477"/>
      <c r="VXD936" s="477"/>
      <c r="VXE936" s="477"/>
      <c r="VXF936" s="477"/>
      <c r="VXG936" s="477"/>
      <c r="VXH936" s="477"/>
      <c r="VXI936" s="477"/>
      <c r="VXJ936" s="477"/>
      <c r="VXK936" s="477"/>
      <c r="VXL936" s="477"/>
      <c r="VXM936" s="477"/>
      <c r="VXN936" s="477"/>
      <c r="VXO936" s="477"/>
      <c r="VXP936" s="477"/>
      <c r="VXQ936" s="477"/>
      <c r="VXR936" s="477"/>
      <c r="VXS936" s="477"/>
      <c r="VXT936" s="477"/>
      <c r="VXU936" s="477"/>
      <c r="VXV936" s="477"/>
      <c r="VXW936" s="477"/>
      <c r="VXX936" s="477"/>
      <c r="VXY936" s="477"/>
      <c r="VXZ936" s="477"/>
      <c r="VYA936" s="477"/>
      <c r="VYB936" s="477"/>
      <c r="VYC936" s="477"/>
      <c r="VYD936" s="477"/>
      <c r="VYE936" s="477"/>
      <c r="VYF936" s="477"/>
      <c r="VYG936" s="477"/>
      <c r="VYH936" s="477"/>
      <c r="VYI936" s="477"/>
      <c r="VYJ936" s="477"/>
      <c r="VYK936" s="477"/>
      <c r="VYL936" s="477"/>
      <c r="VYM936" s="477"/>
      <c r="VYN936" s="477"/>
      <c r="VYO936" s="477"/>
      <c r="VYP936" s="477"/>
      <c r="VYQ936" s="477"/>
      <c r="VYR936" s="477"/>
      <c r="VYS936" s="477"/>
      <c r="VYT936" s="477"/>
      <c r="VYU936" s="477"/>
      <c r="VYV936" s="477"/>
      <c r="VYW936" s="477"/>
      <c r="VYX936" s="477"/>
      <c r="VYY936" s="477"/>
      <c r="VYZ936" s="477"/>
      <c r="VZA936" s="477"/>
      <c r="VZB936" s="477"/>
      <c r="VZC936" s="477"/>
      <c r="VZD936" s="477"/>
      <c r="VZE936" s="477"/>
      <c r="VZF936" s="477"/>
      <c r="VZG936" s="477"/>
      <c r="VZH936" s="477"/>
      <c r="VZI936" s="477"/>
      <c r="VZJ936" s="477"/>
      <c r="VZK936" s="477"/>
      <c r="VZL936" s="477"/>
      <c r="VZM936" s="477"/>
      <c r="VZN936" s="477"/>
      <c r="VZO936" s="477"/>
      <c r="VZP936" s="477"/>
      <c r="VZQ936" s="477"/>
      <c r="VZR936" s="477"/>
      <c r="VZS936" s="477"/>
      <c r="VZT936" s="477"/>
      <c r="VZU936" s="477"/>
      <c r="VZV936" s="477"/>
      <c r="VZW936" s="477"/>
      <c r="VZX936" s="477"/>
      <c r="VZY936" s="477"/>
      <c r="VZZ936" s="477"/>
      <c r="WAA936" s="477"/>
      <c r="WAB936" s="477"/>
      <c r="WAC936" s="477"/>
      <c r="WAD936" s="477"/>
      <c r="WAE936" s="477"/>
      <c r="WAF936" s="477"/>
      <c r="WAG936" s="477"/>
      <c r="WAH936" s="477"/>
      <c r="WAI936" s="477"/>
      <c r="WAJ936" s="477"/>
      <c r="WAK936" s="477"/>
      <c r="WAL936" s="477"/>
      <c r="WAM936" s="477"/>
      <c r="WAN936" s="477"/>
      <c r="WAO936" s="477"/>
      <c r="WAP936" s="477"/>
      <c r="WAQ936" s="477"/>
      <c r="WAR936" s="477"/>
      <c r="WAS936" s="477"/>
      <c r="WAT936" s="477"/>
      <c r="WAU936" s="477"/>
      <c r="WAV936" s="477"/>
      <c r="WAW936" s="477"/>
      <c r="WAX936" s="477"/>
      <c r="WAY936" s="477"/>
      <c r="WAZ936" s="477"/>
      <c r="WBA936" s="477"/>
      <c r="WBB936" s="477"/>
      <c r="WBC936" s="477"/>
      <c r="WBD936" s="477"/>
      <c r="WBE936" s="477"/>
      <c r="WBF936" s="477"/>
      <c r="WBG936" s="477"/>
      <c r="WBH936" s="477"/>
      <c r="WBI936" s="477"/>
      <c r="WBJ936" s="477"/>
      <c r="WBK936" s="477"/>
      <c r="WBL936" s="477"/>
      <c r="WBM936" s="477"/>
      <c r="WBN936" s="477"/>
      <c r="WBO936" s="477"/>
      <c r="WBP936" s="477"/>
      <c r="WBQ936" s="477"/>
      <c r="WBR936" s="477"/>
      <c r="WBS936" s="477"/>
      <c r="WBT936" s="477"/>
      <c r="WBU936" s="477"/>
      <c r="WBV936" s="477"/>
      <c r="WBW936" s="477"/>
      <c r="WBX936" s="477"/>
      <c r="WBY936" s="477"/>
      <c r="WBZ936" s="477"/>
      <c r="WCA936" s="477"/>
      <c r="WCB936" s="477"/>
      <c r="WCC936" s="477"/>
      <c r="WCD936" s="477"/>
      <c r="WCE936" s="477"/>
      <c r="WCF936" s="477"/>
      <c r="WCG936" s="477"/>
      <c r="WCH936" s="477"/>
      <c r="WCI936" s="477"/>
      <c r="WCJ936" s="477"/>
      <c r="WCK936" s="477"/>
      <c r="WCL936" s="477"/>
      <c r="WCM936" s="477"/>
      <c r="WCN936" s="477"/>
      <c r="WCO936" s="477"/>
      <c r="WCP936" s="477"/>
      <c r="WCQ936" s="477"/>
      <c r="WCR936" s="477"/>
      <c r="WCS936" s="477"/>
      <c r="WCT936" s="477"/>
      <c r="WCU936" s="477"/>
      <c r="WCV936" s="477"/>
      <c r="WCW936" s="477"/>
      <c r="WCX936" s="477"/>
      <c r="WCY936" s="477"/>
      <c r="WCZ936" s="477"/>
      <c r="WDA936" s="477"/>
      <c r="WDB936" s="477"/>
      <c r="WDC936" s="477"/>
      <c r="WDD936" s="477"/>
      <c r="WDE936" s="477"/>
      <c r="WDF936" s="477"/>
      <c r="WDG936" s="477"/>
      <c r="WDH936" s="477"/>
      <c r="WDI936" s="477"/>
      <c r="WDJ936" s="477"/>
      <c r="WDK936" s="477"/>
      <c r="WDL936" s="477"/>
      <c r="WDM936" s="477"/>
      <c r="WDN936" s="477"/>
      <c r="WDO936" s="477"/>
      <c r="WDP936" s="477"/>
      <c r="WDQ936" s="477"/>
      <c r="WDR936" s="477"/>
      <c r="WDS936" s="477"/>
      <c r="WDT936" s="477"/>
      <c r="WDU936" s="477"/>
      <c r="WDV936" s="477"/>
      <c r="WDW936" s="477"/>
      <c r="WDX936" s="477"/>
      <c r="WDY936" s="477"/>
      <c r="WDZ936" s="477"/>
      <c r="WEA936" s="477"/>
      <c r="WEB936" s="477"/>
      <c r="WEC936" s="477"/>
      <c r="WED936" s="477"/>
      <c r="WEE936" s="477"/>
      <c r="WEF936" s="477"/>
      <c r="WEG936" s="477"/>
      <c r="WEH936" s="477"/>
      <c r="WEI936" s="477"/>
      <c r="WEJ936" s="477"/>
      <c r="WEK936" s="477"/>
      <c r="WEL936" s="477"/>
      <c r="WEM936" s="477"/>
      <c r="WEN936" s="477"/>
      <c r="WEO936" s="477"/>
      <c r="WEP936" s="477"/>
      <c r="WEQ936" s="477"/>
      <c r="WER936" s="477"/>
      <c r="WES936" s="477"/>
      <c r="WET936" s="477"/>
      <c r="WEU936" s="477"/>
      <c r="WEV936" s="477"/>
      <c r="WEW936" s="477"/>
      <c r="WEX936" s="477"/>
      <c r="WEY936" s="477"/>
      <c r="WEZ936" s="477"/>
      <c r="WFA936" s="477"/>
      <c r="WFB936" s="477"/>
      <c r="WFC936" s="477"/>
      <c r="WFD936" s="477"/>
      <c r="WFE936" s="477"/>
      <c r="WFF936" s="477"/>
      <c r="WFG936" s="477"/>
      <c r="WFH936" s="477"/>
      <c r="WFI936" s="477"/>
      <c r="WFJ936" s="477"/>
      <c r="WFK936" s="477"/>
      <c r="WFL936" s="477"/>
      <c r="WFM936" s="477"/>
      <c r="WFN936" s="477"/>
      <c r="WFO936" s="477"/>
      <c r="WFP936" s="477"/>
      <c r="WFQ936" s="477"/>
      <c r="WFR936" s="477"/>
      <c r="WFS936" s="477"/>
      <c r="WFT936" s="477"/>
      <c r="WFU936" s="477"/>
      <c r="WFV936" s="477"/>
      <c r="WFW936" s="477"/>
      <c r="WFX936" s="477"/>
      <c r="WFY936" s="477"/>
      <c r="WFZ936" s="477"/>
      <c r="WGA936" s="477"/>
      <c r="WGB936" s="477"/>
      <c r="WGC936" s="477"/>
      <c r="WGD936" s="477"/>
      <c r="WGE936" s="477"/>
      <c r="WGF936" s="477"/>
      <c r="WGG936" s="477"/>
      <c r="WGH936" s="477"/>
      <c r="WGI936" s="477"/>
      <c r="WGJ936" s="477"/>
      <c r="WGK936" s="477"/>
      <c r="WGL936" s="477"/>
      <c r="WGM936" s="477"/>
      <c r="WGN936" s="477"/>
      <c r="WGO936" s="477"/>
      <c r="WGP936" s="477"/>
      <c r="WGQ936" s="477"/>
      <c r="WGR936" s="477"/>
      <c r="WGS936" s="477"/>
      <c r="WGT936" s="477"/>
      <c r="WGU936" s="477"/>
      <c r="WGV936" s="477"/>
      <c r="WGW936" s="477"/>
      <c r="WGX936" s="477"/>
      <c r="WGY936" s="477"/>
      <c r="WGZ936" s="477"/>
      <c r="WHA936" s="477"/>
      <c r="WHB936" s="477"/>
      <c r="WHC936" s="477"/>
      <c r="WHD936" s="477"/>
      <c r="WHE936" s="477"/>
      <c r="WHF936" s="477"/>
      <c r="WHG936" s="477"/>
      <c r="WHH936" s="477"/>
      <c r="WHI936" s="477"/>
      <c r="WHJ936" s="477"/>
      <c r="WHK936" s="477"/>
      <c r="WHL936" s="477"/>
      <c r="WHM936" s="477"/>
      <c r="WHN936" s="477"/>
      <c r="WHO936" s="477"/>
      <c r="WHP936" s="477"/>
      <c r="WHQ936" s="477"/>
      <c r="WHR936" s="477"/>
      <c r="WHS936" s="477"/>
      <c r="WHT936" s="477"/>
      <c r="WHU936" s="477"/>
      <c r="WHV936" s="477"/>
      <c r="WHW936" s="477"/>
      <c r="WHX936" s="477"/>
      <c r="WHY936" s="477"/>
      <c r="WHZ936" s="477"/>
      <c r="WIA936" s="477"/>
      <c r="WIB936" s="477"/>
      <c r="WIC936" s="477"/>
      <c r="WID936" s="477"/>
      <c r="WIE936" s="477"/>
      <c r="WIF936" s="477"/>
      <c r="WIG936" s="477"/>
      <c r="WIH936" s="477"/>
      <c r="WII936" s="477"/>
      <c r="WIJ936" s="477"/>
      <c r="WIK936" s="477"/>
      <c r="WIL936" s="477"/>
      <c r="WIM936" s="477"/>
      <c r="WIN936" s="477"/>
      <c r="WIO936" s="477"/>
      <c r="WIP936" s="477"/>
      <c r="WIQ936" s="477"/>
      <c r="WIR936" s="477"/>
      <c r="WIS936" s="477"/>
      <c r="WIT936" s="477"/>
      <c r="WIU936" s="477"/>
      <c r="WIV936" s="477"/>
      <c r="WIW936" s="477"/>
      <c r="WIX936" s="477"/>
      <c r="WIY936" s="477"/>
      <c r="WIZ936" s="477"/>
      <c r="WJA936" s="477"/>
      <c r="WJB936" s="477"/>
      <c r="WJC936" s="477"/>
      <c r="WJD936" s="477"/>
      <c r="WJE936" s="477"/>
      <c r="WJF936" s="477"/>
      <c r="WJG936" s="477"/>
      <c r="WJH936" s="477"/>
      <c r="WJI936" s="477"/>
      <c r="WJJ936" s="477"/>
      <c r="WJK936" s="477"/>
      <c r="WJL936" s="477"/>
      <c r="WJM936" s="477"/>
      <c r="WJN936" s="477"/>
      <c r="WJO936" s="477"/>
      <c r="WJP936" s="477"/>
      <c r="WJQ936" s="477"/>
      <c r="WJR936" s="477"/>
      <c r="WJS936" s="477"/>
      <c r="WJT936" s="477"/>
      <c r="WJU936" s="477"/>
      <c r="WJV936" s="477"/>
      <c r="WJW936" s="477"/>
      <c r="WJX936" s="477"/>
      <c r="WJY936" s="477"/>
      <c r="WJZ936" s="477"/>
      <c r="WKA936" s="477"/>
      <c r="WKB936" s="477"/>
      <c r="WKC936" s="477"/>
      <c r="WKD936" s="477"/>
      <c r="WKE936" s="477"/>
      <c r="WKF936" s="477"/>
      <c r="WKG936" s="477"/>
      <c r="WKH936" s="477"/>
      <c r="WKI936" s="477"/>
      <c r="WKJ936" s="477"/>
      <c r="WKK936" s="477"/>
      <c r="WKL936" s="477"/>
      <c r="WKM936" s="477"/>
      <c r="WKN936" s="477"/>
      <c r="WKO936" s="477"/>
      <c r="WKP936" s="477"/>
      <c r="WKQ936" s="477"/>
      <c r="WKR936" s="477"/>
      <c r="WKS936" s="477"/>
      <c r="WKT936" s="477"/>
      <c r="WKU936" s="477"/>
      <c r="WKV936" s="477"/>
      <c r="WKW936" s="477"/>
      <c r="WKX936" s="477"/>
      <c r="WKY936" s="477"/>
      <c r="WKZ936" s="477"/>
      <c r="WLA936" s="477"/>
      <c r="WLB936" s="477"/>
      <c r="WLC936" s="477"/>
      <c r="WLD936" s="477"/>
      <c r="WLE936" s="477"/>
      <c r="WLF936" s="477"/>
      <c r="WLG936" s="477"/>
      <c r="WLH936" s="477"/>
      <c r="WLI936" s="477"/>
      <c r="WLJ936" s="477"/>
      <c r="WLK936" s="477"/>
      <c r="WLL936" s="477"/>
      <c r="WLM936" s="477"/>
      <c r="WLN936" s="477"/>
      <c r="WLO936" s="477"/>
      <c r="WLP936" s="477"/>
      <c r="WLQ936" s="477"/>
      <c r="WLR936" s="477"/>
      <c r="WLS936" s="477"/>
      <c r="WLT936" s="477"/>
      <c r="WLU936" s="477"/>
      <c r="WLV936" s="477"/>
      <c r="WLW936" s="477"/>
      <c r="WLX936" s="477"/>
      <c r="WLY936" s="477"/>
      <c r="WLZ936" s="477"/>
      <c r="WMA936" s="477"/>
      <c r="WMB936" s="477"/>
      <c r="WMC936" s="477"/>
      <c r="WMD936" s="477"/>
      <c r="WME936" s="477"/>
      <c r="WMF936" s="477"/>
      <c r="WMG936" s="477"/>
      <c r="WMH936" s="477"/>
      <c r="WMI936" s="477"/>
      <c r="WMJ936" s="477"/>
      <c r="WMK936" s="477"/>
      <c r="WML936" s="477"/>
      <c r="WMM936" s="477"/>
      <c r="WMN936" s="477"/>
      <c r="WMO936" s="477"/>
      <c r="WMP936" s="477"/>
      <c r="WMQ936" s="477"/>
      <c r="WMR936" s="477"/>
      <c r="WMS936" s="477"/>
      <c r="WMT936" s="477"/>
      <c r="WMU936" s="477"/>
      <c r="WMV936" s="477"/>
      <c r="WMW936" s="477"/>
      <c r="WMX936" s="477"/>
      <c r="WMY936" s="477"/>
      <c r="WMZ936" s="477"/>
      <c r="WNA936" s="477"/>
      <c r="WNB936" s="477"/>
      <c r="WNC936" s="477"/>
      <c r="WND936" s="477"/>
      <c r="WNE936" s="477"/>
      <c r="WNF936" s="477"/>
      <c r="WNG936" s="477"/>
      <c r="WNH936" s="477"/>
      <c r="WNI936" s="477"/>
      <c r="WNJ936" s="477"/>
      <c r="WNK936" s="477"/>
      <c r="WNL936" s="477"/>
      <c r="WNM936" s="477"/>
      <c r="WNN936" s="477"/>
      <c r="WNO936" s="477"/>
      <c r="WNP936" s="477"/>
      <c r="WNQ936" s="477"/>
      <c r="WNR936" s="477"/>
      <c r="WNS936" s="477"/>
      <c r="WNT936" s="477"/>
      <c r="WNU936" s="477"/>
      <c r="WNV936" s="477"/>
      <c r="WNW936" s="477"/>
      <c r="WNX936" s="477"/>
      <c r="WNY936" s="477"/>
      <c r="WNZ936" s="477"/>
      <c r="WOA936" s="477"/>
      <c r="WOB936" s="477"/>
      <c r="WOC936" s="477"/>
      <c r="WOD936" s="477"/>
      <c r="WOE936" s="477"/>
      <c r="WOF936" s="477"/>
      <c r="WOG936" s="477"/>
      <c r="WOH936" s="477"/>
      <c r="WOI936" s="477"/>
      <c r="WOJ936" s="477"/>
      <c r="WOK936" s="477"/>
      <c r="WOL936" s="477"/>
      <c r="WOM936" s="477"/>
      <c r="WON936" s="477"/>
      <c r="WOO936" s="477"/>
      <c r="WOP936" s="477"/>
      <c r="WOQ936" s="477"/>
      <c r="WOR936" s="477"/>
      <c r="WOS936" s="477"/>
      <c r="WOT936" s="477"/>
      <c r="WOU936" s="477"/>
      <c r="WOV936" s="477"/>
      <c r="WOW936" s="477"/>
      <c r="WOX936" s="477"/>
      <c r="WOY936" s="477"/>
      <c r="WOZ936" s="477"/>
      <c r="WPA936" s="477"/>
      <c r="WPB936" s="477"/>
      <c r="WPC936" s="477"/>
      <c r="WPD936" s="477"/>
      <c r="WPE936" s="477"/>
      <c r="WPF936" s="477"/>
      <c r="WPG936" s="477"/>
      <c r="WPH936" s="477"/>
      <c r="WPI936" s="477"/>
      <c r="WPJ936" s="477"/>
      <c r="WPK936" s="477"/>
      <c r="WPL936" s="477"/>
      <c r="WPM936" s="477"/>
      <c r="WPN936" s="477"/>
      <c r="WPO936" s="477"/>
      <c r="WPP936" s="477"/>
      <c r="WPQ936" s="477"/>
      <c r="WPR936" s="477"/>
      <c r="WPS936" s="477"/>
      <c r="WPT936" s="477"/>
      <c r="WPU936" s="477"/>
      <c r="WPV936" s="477"/>
      <c r="WPW936" s="477"/>
      <c r="WPX936" s="477"/>
      <c r="WPY936" s="477"/>
      <c r="WPZ936" s="477"/>
      <c r="WQA936" s="477"/>
      <c r="WQB936" s="477"/>
      <c r="WQC936" s="477"/>
      <c r="WQD936" s="477"/>
      <c r="WQE936" s="477"/>
      <c r="WQF936" s="477"/>
      <c r="WQG936" s="477"/>
      <c r="WQH936" s="477"/>
      <c r="WQI936" s="477"/>
      <c r="WQJ936" s="477"/>
      <c r="WQK936" s="477"/>
      <c r="WQL936" s="477"/>
      <c r="WQM936" s="477"/>
      <c r="WQN936" s="477"/>
      <c r="WQO936" s="477"/>
      <c r="WQP936" s="477"/>
      <c r="WQQ936" s="477"/>
      <c r="WQR936" s="477"/>
      <c r="WQS936" s="477"/>
      <c r="WQT936" s="477"/>
      <c r="WQU936" s="477"/>
      <c r="WQV936" s="477"/>
      <c r="WQW936" s="477"/>
      <c r="WQX936" s="477"/>
      <c r="WQY936" s="477"/>
      <c r="WQZ936" s="477"/>
      <c r="WRA936" s="477"/>
      <c r="WRB936" s="477"/>
      <c r="WRC936" s="477"/>
      <c r="WRD936" s="477"/>
      <c r="WRE936" s="477"/>
      <c r="WRF936" s="477"/>
      <c r="WRG936" s="477"/>
      <c r="WRH936" s="477"/>
      <c r="WRI936" s="477"/>
      <c r="WRJ936" s="477"/>
      <c r="WRK936" s="477"/>
      <c r="WRL936" s="477"/>
      <c r="WRM936" s="477"/>
      <c r="WRN936" s="477"/>
      <c r="WRO936" s="477"/>
      <c r="WRP936" s="477"/>
      <c r="WRQ936" s="477"/>
      <c r="WRR936" s="477"/>
      <c r="WRS936" s="477"/>
      <c r="WRT936" s="477"/>
      <c r="WRU936" s="477"/>
      <c r="WRV936" s="477"/>
      <c r="WRW936" s="477"/>
      <c r="WRX936" s="477"/>
      <c r="WRY936" s="477"/>
      <c r="WRZ936" s="477"/>
      <c r="WSA936" s="477"/>
      <c r="WSB936" s="477"/>
      <c r="WSC936" s="477"/>
      <c r="WSD936" s="477"/>
      <c r="WSE936" s="477"/>
      <c r="WSF936" s="477"/>
      <c r="WSG936" s="477"/>
      <c r="WSH936" s="477"/>
      <c r="WSI936" s="477"/>
      <c r="WSJ936" s="477"/>
      <c r="WSK936" s="477"/>
      <c r="WSL936" s="477"/>
      <c r="WSM936" s="477"/>
      <c r="WSN936" s="477"/>
      <c r="WSO936" s="477"/>
      <c r="WSP936" s="477"/>
      <c r="WSQ936" s="477"/>
      <c r="WSR936" s="477"/>
      <c r="WSS936" s="477"/>
      <c r="WST936" s="477"/>
      <c r="WSU936" s="477"/>
      <c r="WSV936" s="477"/>
      <c r="WSW936" s="477"/>
      <c r="WSX936" s="477"/>
      <c r="WSY936" s="477"/>
      <c r="WSZ936" s="477"/>
      <c r="WTA936" s="477"/>
      <c r="WTB936" s="477"/>
      <c r="WTC936" s="477"/>
      <c r="WTD936" s="477"/>
      <c r="WTE936" s="477"/>
      <c r="WTF936" s="477"/>
      <c r="WTG936" s="477"/>
      <c r="WTH936" s="477"/>
      <c r="WTI936" s="477"/>
      <c r="WTJ936" s="477"/>
      <c r="WTK936" s="477"/>
      <c r="WTL936" s="477"/>
      <c r="WTM936" s="477"/>
      <c r="WTN936" s="477"/>
      <c r="WTO936" s="477"/>
      <c r="WTP936" s="477"/>
      <c r="WTQ936" s="477"/>
      <c r="WTR936" s="477"/>
      <c r="WTS936" s="477"/>
      <c r="WTT936" s="477"/>
      <c r="WTU936" s="477"/>
      <c r="WTV936" s="477"/>
      <c r="WTW936" s="477"/>
      <c r="WTX936" s="477"/>
      <c r="WTY936" s="477"/>
      <c r="WTZ936" s="477"/>
      <c r="WUA936" s="477"/>
      <c r="WUB936" s="477"/>
      <c r="WUC936" s="477"/>
      <c r="WUD936" s="477"/>
      <c r="WUE936" s="477"/>
      <c r="WUF936" s="477"/>
      <c r="WUG936" s="477"/>
      <c r="WUH936" s="477"/>
      <c r="WUI936" s="477"/>
      <c r="WUJ936" s="477"/>
      <c r="WUK936" s="477"/>
      <c r="WUL936" s="477"/>
      <c r="WUM936" s="477"/>
      <c r="WUN936" s="477"/>
      <c r="WUO936" s="477"/>
      <c r="WUP936" s="477"/>
      <c r="WUQ936" s="477"/>
      <c r="WUR936" s="477"/>
      <c r="WUS936" s="477"/>
      <c r="WUT936" s="477"/>
      <c r="WUU936" s="477"/>
      <c r="WUV936" s="477"/>
      <c r="WUW936" s="477"/>
      <c r="WUX936" s="477"/>
      <c r="WUY936" s="477"/>
      <c r="WUZ936" s="477"/>
      <c r="WVA936" s="477"/>
      <c r="WVB936" s="477"/>
      <c r="WVC936" s="477"/>
      <c r="WVD936" s="477"/>
      <c r="WVE936" s="477"/>
      <c r="WVF936" s="477"/>
      <c r="WVG936" s="477"/>
      <c r="WVH936" s="477"/>
      <c r="WVI936" s="477"/>
      <c r="WVJ936" s="477"/>
      <c r="WVK936" s="477"/>
      <c r="WVL936" s="477"/>
      <c r="WVM936" s="477"/>
      <c r="WVN936" s="477"/>
      <c r="WVO936" s="477"/>
      <c r="WVP936" s="477"/>
      <c r="WVQ936" s="477"/>
      <c r="WVR936" s="477"/>
      <c r="WVS936" s="477"/>
      <c r="WVT936" s="477"/>
      <c r="WVU936" s="477"/>
      <c r="WVV936" s="477"/>
      <c r="WVW936" s="477"/>
      <c r="WVX936" s="477"/>
      <c r="WVY936" s="477"/>
      <c r="WVZ936" s="477"/>
      <c r="WWA936" s="477"/>
      <c r="WWB936" s="477"/>
      <c r="WWC936" s="477"/>
      <c r="WWD936" s="477"/>
      <c r="WWE936" s="477"/>
      <c r="WWF936" s="477"/>
      <c r="WWG936" s="477"/>
      <c r="WWH936" s="477"/>
      <c r="WWI936" s="477"/>
      <c r="WWJ936" s="477"/>
      <c r="WWK936" s="477"/>
      <c r="WWL936" s="477"/>
      <c r="WWM936" s="477"/>
      <c r="WWN936" s="477"/>
      <c r="WWO936" s="477"/>
      <c r="WWP936" s="477"/>
      <c r="WWQ936" s="477"/>
      <c r="WWR936" s="477"/>
      <c r="WWS936" s="477"/>
      <c r="WWT936" s="477"/>
      <c r="WWU936" s="477"/>
      <c r="WWV936" s="477"/>
      <c r="WWW936" s="477"/>
      <c r="WWX936" s="477"/>
      <c r="WWY936" s="477"/>
      <c r="WWZ936" s="477"/>
      <c r="WXA936" s="477"/>
      <c r="WXB936" s="477"/>
      <c r="WXC936" s="477"/>
      <c r="WXD936" s="477"/>
      <c r="WXE936" s="477"/>
      <c r="WXF936" s="477"/>
      <c r="WXG936" s="477"/>
      <c r="WXH936" s="477"/>
      <c r="WXI936" s="477"/>
      <c r="WXJ936" s="477"/>
      <c r="WXK936" s="477"/>
      <c r="WXL936" s="477"/>
      <c r="WXM936" s="477"/>
      <c r="WXN936" s="477"/>
      <c r="WXO936" s="477"/>
      <c r="WXP936" s="477"/>
      <c r="WXQ936" s="477"/>
      <c r="WXR936" s="477"/>
      <c r="WXS936" s="477"/>
      <c r="WXT936" s="477"/>
      <c r="WXU936" s="477"/>
      <c r="WXV936" s="477"/>
      <c r="WXW936" s="477"/>
      <c r="WXX936" s="477"/>
      <c r="WXY936" s="477"/>
      <c r="WXZ936" s="477"/>
      <c r="WYA936" s="477"/>
      <c r="WYB936" s="477"/>
      <c r="WYC936" s="477"/>
      <c r="WYD936" s="477"/>
      <c r="WYE936" s="477"/>
      <c r="WYF936" s="477"/>
      <c r="WYG936" s="477"/>
      <c r="WYH936" s="477"/>
      <c r="WYI936" s="477"/>
      <c r="WYJ936" s="477"/>
      <c r="WYK936" s="477"/>
      <c r="WYL936" s="477"/>
      <c r="WYM936" s="477"/>
      <c r="WYN936" s="477"/>
      <c r="WYO936" s="477"/>
      <c r="WYP936" s="477"/>
      <c r="WYQ936" s="477"/>
      <c r="WYR936" s="477"/>
      <c r="WYS936" s="477"/>
      <c r="WYT936" s="477"/>
      <c r="WYU936" s="477"/>
      <c r="WYV936" s="477"/>
      <c r="WYW936" s="477"/>
      <c r="WYX936" s="477"/>
      <c r="WYY936" s="477"/>
      <c r="WYZ936" s="477"/>
      <c r="WZA936" s="477"/>
      <c r="WZB936" s="477"/>
      <c r="WZC936" s="477"/>
      <c r="WZD936" s="477"/>
      <c r="WZE936" s="477"/>
      <c r="WZF936" s="477"/>
      <c r="WZG936" s="477"/>
      <c r="WZH936" s="477"/>
      <c r="WZI936" s="477"/>
      <c r="WZJ936" s="477"/>
      <c r="WZK936" s="477"/>
      <c r="WZL936" s="477"/>
      <c r="WZM936" s="477"/>
      <c r="WZN936" s="477"/>
      <c r="WZO936" s="477"/>
      <c r="WZP936" s="477"/>
      <c r="WZQ936" s="477"/>
      <c r="WZR936" s="477"/>
      <c r="WZS936" s="477"/>
      <c r="WZT936" s="477"/>
      <c r="WZU936" s="477"/>
      <c r="WZV936" s="477"/>
      <c r="WZW936" s="477"/>
      <c r="WZX936" s="477"/>
      <c r="WZY936" s="477"/>
      <c r="WZZ936" s="477"/>
      <c r="XAA936" s="477"/>
      <c r="XAB936" s="477"/>
      <c r="XAC936" s="477"/>
      <c r="XAD936" s="477"/>
      <c r="XAE936" s="477"/>
      <c r="XAF936" s="477"/>
      <c r="XAG936" s="477"/>
      <c r="XAH936" s="477"/>
      <c r="XAI936" s="477"/>
      <c r="XAJ936" s="477"/>
      <c r="XAK936" s="477"/>
      <c r="XAL936" s="477"/>
      <c r="XAM936" s="477"/>
      <c r="XAN936" s="477"/>
      <c r="XAO936" s="477"/>
      <c r="XAP936" s="477"/>
      <c r="XAQ936" s="477"/>
      <c r="XAR936" s="477"/>
      <c r="XAS936" s="477"/>
      <c r="XAT936" s="477"/>
      <c r="XAU936" s="477"/>
      <c r="XAV936" s="477"/>
      <c r="XAW936" s="477"/>
      <c r="XAX936" s="477"/>
      <c r="XAY936" s="477"/>
      <c r="XAZ936" s="477"/>
      <c r="XBA936" s="477"/>
      <c r="XBB936" s="477"/>
      <c r="XBC936" s="477"/>
      <c r="XBD936" s="477"/>
      <c r="XBE936" s="477"/>
      <c r="XBF936" s="477"/>
      <c r="XBG936" s="477"/>
      <c r="XBH936" s="477"/>
      <c r="XBI936" s="477"/>
      <c r="XBJ936" s="477"/>
      <c r="XBK936" s="477"/>
      <c r="XBL936" s="477"/>
      <c r="XBM936" s="477"/>
      <c r="XBN936" s="477"/>
      <c r="XBO936" s="477"/>
      <c r="XBP936" s="477"/>
      <c r="XBQ936" s="477"/>
      <c r="XBR936" s="477"/>
      <c r="XBS936" s="477"/>
      <c r="XBT936" s="477"/>
      <c r="XBU936" s="477"/>
      <c r="XBV936" s="477"/>
      <c r="XBW936" s="477"/>
      <c r="XBX936" s="477"/>
      <c r="XBY936" s="477"/>
      <c r="XBZ936" s="477"/>
      <c r="XCA936" s="477"/>
      <c r="XCB936" s="477"/>
      <c r="XCC936" s="477"/>
      <c r="XCD936" s="477"/>
      <c r="XCE936" s="477"/>
      <c r="XCF936" s="477"/>
      <c r="XCG936" s="477"/>
      <c r="XCH936" s="477"/>
      <c r="XCI936" s="477"/>
      <c r="XCJ936" s="477"/>
      <c r="XCK936" s="477"/>
      <c r="XCL936" s="477"/>
      <c r="XCM936" s="477"/>
      <c r="XCN936" s="477"/>
      <c r="XCO936" s="477"/>
      <c r="XCP936" s="477"/>
      <c r="XCQ936" s="477"/>
      <c r="XCR936" s="477"/>
      <c r="XCS936" s="477"/>
      <c r="XCT936" s="477"/>
      <c r="XCU936" s="477"/>
      <c r="XCV936" s="477"/>
      <c r="XCW936" s="477"/>
      <c r="XCX936" s="477"/>
      <c r="XCY936" s="477"/>
      <c r="XCZ936" s="477"/>
      <c r="XDA936" s="477"/>
      <c r="XDB936" s="477"/>
      <c r="XDC936" s="477"/>
      <c r="XDD936" s="477"/>
      <c r="XDE936" s="477"/>
      <c r="XDF936" s="477"/>
      <c r="XDG936" s="477"/>
      <c r="XDH936" s="477"/>
      <c r="XDI936" s="477"/>
      <c r="XDJ936" s="477"/>
      <c r="XDK936" s="477"/>
      <c r="XDL936" s="477"/>
      <c r="XDM936" s="477"/>
      <c r="XDN936" s="477"/>
      <c r="XDO936" s="477"/>
      <c r="XDP936" s="477"/>
      <c r="XDQ936" s="477"/>
      <c r="XDR936" s="477"/>
      <c r="XDS936" s="477"/>
      <c r="XDT936" s="477"/>
      <c r="XDU936" s="477"/>
      <c r="XDV936" s="477"/>
      <c r="XDW936" s="477"/>
      <c r="XDX936" s="477"/>
      <c r="XDY936" s="477"/>
      <c r="XDZ936" s="477"/>
      <c r="XEA936" s="477"/>
      <c r="XEB936" s="477"/>
      <c r="XEC936" s="477"/>
      <c r="XED936" s="477"/>
      <c r="XEE936" s="477"/>
      <c r="XEF936" s="477"/>
      <c r="XEG936" s="477"/>
      <c r="XEH936" s="477"/>
      <c r="XEI936" s="477"/>
      <c r="XEJ936" s="477"/>
      <c r="XEK936" s="477"/>
      <c r="XEL936" s="477"/>
      <c r="XEM936" s="477"/>
      <c r="XEN936" s="477"/>
      <c r="XEO936" s="477"/>
      <c r="XEP936" s="477"/>
      <c r="XEQ936" s="477"/>
      <c r="XER936" s="477"/>
      <c r="XES936" s="477"/>
      <c r="XET936" s="477"/>
      <c r="XEU936" s="477"/>
      <c r="XEV936" s="477"/>
      <c r="XEW936" s="477"/>
      <c r="XEX936" s="477"/>
      <c r="XEY936" s="477"/>
      <c r="XEZ936" s="477"/>
      <c r="XFA936" s="477"/>
      <c r="XFB936" s="477"/>
    </row>
    <row r="937" spans="1:16382" ht="30" customHeight="1" x14ac:dyDescent="0.7">
      <c r="A937" s="477"/>
      <c r="B937" s="331"/>
      <c r="C937" s="368"/>
      <c r="D937" s="372"/>
      <c r="E937" s="371"/>
      <c r="F937" s="360"/>
      <c r="G937" s="374"/>
      <c r="H937" s="336"/>
      <c r="I937" s="336"/>
      <c r="J937" s="324"/>
      <c r="K937" s="483"/>
      <c r="L937" s="477"/>
      <c r="M937" s="477"/>
      <c r="N937" s="477"/>
      <c r="O937" s="477"/>
      <c r="P937" s="477"/>
      <c r="Q937" s="477"/>
      <c r="R937" s="477"/>
      <c r="S937" s="477"/>
      <c r="T937" s="477"/>
      <c r="U937" s="477"/>
      <c r="V937" s="477"/>
      <c r="W937" s="477"/>
      <c r="X937" s="477"/>
      <c r="Y937" s="477"/>
      <c r="Z937" s="477"/>
      <c r="AA937" s="477"/>
      <c r="AB937" s="477"/>
      <c r="AC937" s="477"/>
      <c r="AD937" s="477"/>
      <c r="AE937" s="477"/>
      <c r="AF937" s="477"/>
      <c r="AG937" s="477"/>
      <c r="AH937" s="477"/>
      <c r="AI937" s="477"/>
      <c r="AJ937" s="477"/>
      <c r="AK937" s="477"/>
      <c r="AL937" s="477"/>
      <c r="AM937" s="477"/>
      <c r="AN937" s="477"/>
      <c r="AO937" s="477"/>
      <c r="AP937" s="477"/>
      <c r="AQ937" s="477"/>
      <c r="AR937" s="477"/>
      <c r="AS937" s="477"/>
      <c r="AT937" s="477"/>
      <c r="AU937" s="477"/>
      <c r="AV937" s="477"/>
      <c r="AW937" s="477"/>
      <c r="AX937" s="477"/>
      <c r="AY937" s="477"/>
      <c r="AZ937" s="477"/>
      <c r="BA937" s="477"/>
      <c r="BB937" s="477"/>
      <c r="BC937" s="477"/>
      <c r="BD937" s="477"/>
      <c r="BE937" s="477"/>
      <c r="BF937" s="477"/>
      <c r="BG937" s="477"/>
      <c r="BH937" s="477"/>
      <c r="BI937" s="477"/>
      <c r="BJ937" s="477"/>
      <c r="BK937" s="477"/>
      <c r="BL937" s="477"/>
      <c r="BM937" s="477"/>
      <c r="BN937" s="477"/>
      <c r="BO937" s="477"/>
      <c r="BP937" s="477"/>
      <c r="BQ937" s="477"/>
      <c r="BR937" s="477"/>
      <c r="BS937" s="477"/>
      <c r="BT937" s="477"/>
      <c r="BU937" s="477"/>
      <c r="BV937" s="477"/>
      <c r="BW937" s="477"/>
      <c r="BX937" s="477"/>
      <c r="BY937" s="477"/>
      <c r="BZ937" s="477"/>
      <c r="CA937" s="477"/>
      <c r="CB937" s="477"/>
      <c r="CC937" s="477"/>
      <c r="CD937" s="477"/>
      <c r="CE937" s="477"/>
      <c r="CF937" s="477"/>
      <c r="CG937" s="477"/>
      <c r="CH937" s="477"/>
      <c r="CI937" s="477"/>
      <c r="CJ937" s="477"/>
      <c r="CK937" s="477"/>
      <c r="CL937" s="477"/>
      <c r="CM937" s="477"/>
      <c r="CN937" s="477"/>
      <c r="CO937" s="477"/>
      <c r="CP937" s="477"/>
      <c r="CQ937" s="477"/>
      <c r="CR937" s="477"/>
      <c r="CS937" s="477"/>
      <c r="CT937" s="477"/>
      <c r="CU937" s="477"/>
      <c r="CV937" s="477"/>
      <c r="CW937" s="477"/>
      <c r="CX937" s="477"/>
      <c r="CY937" s="477"/>
      <c r="CZ937" s="477"/>
      <c r="DA937" s="477"/>
      <c r="DB937" s="477"/>
      <c r="DC937" s="477"/>
      <c r="DD937" s="477"/>
      <c r="DE937" s="477"/>
      <c r="DF937" s="477"/>
      <c r="DG937" s="477"/>
      <c r="DH937" s="477"/>
      <c r="DI937" s="477"/>
      <c r="DJ937" s="477"/>
      <c r="DK937" s="477"/>
      <c r="DL937" s="477"/>
      <c r="DM937" s="477"/>
      <c r="DN937" s="477"/>
      <c r="DO937" s="477"/>
      <c r="DP937" s="477"/>
      <c r="DQ937" s="477"/>
      <c r="DR937" s="477"/>
      <c r="DS937" s="477"/>
      <c r="DT937" s="477"/>
      <c r="DU937" s="477"/>
      <c r="DV937" s="477"/>
      <c r="DW937" s="477"/>
      <c r="DX937" s="477"/>
      <c r="DY937" s="477"/>
      <c r="DZ937" s="477"/>
      <c r="EA937" s="477"/>
      <c r="EB937" s="477"/>
      <c r="EC937" s="477"/>
      <c r="ED937" s="477"/>
      <c r="EE937" s="477"/>
      <c r="EF937" s="477"/>
      <c r="EG937" s="477"/>
      <c r="EH937" s="477"/>
      <c r="EI937" s="477"/>
      <c r="EJ937" s="477"/>
      <c r="EK937" s="477"/>
      <c r="EL937" s="477"/>
      <c r="EM937" s="477"/>
      <c r="EN937" s="477"/>
      <c r="EO937" s="477"/>
      <c r="EP937" s="477"/>
      <c r="EQ937" s="477"/>
      <c r="ER937" s="477"/>
      <c r="ES937" s="477"/>
      <c r="ET937" s="477"/>
      <c r="EU937" s="477"/>
      <c r="EV937" s="477"/>
      <c r="EW937" s="477"/>
      <c r="EX937" s="477"/>
      <c r="EY937" s="477"/>
      <c r="EZ937" s="477"/>
      <c r="FA937" s="477"/>
      <c r="FB937" s="477"/>
      <c r="FC937" s="477"/>
      <c r="FD937" s="477"/>
      <c r="FE937" s="477"/>
      <c r="FF937" s="477"/>
      <c r="FG937" s="477"/>
      <c r="FH937" s="477"/>
      <c r="FI937" s="477"/>
      <c r="FJ937" s="477"/>
      <c r="FK937" s="477"/>
      <c r="FL937" s="477"/>
      <c r="FM937" s="477"/>
      <c r="FN937" s="477"/>
      <c r="FO937" s="477"/>
      <c r="FP937" s="477"/>
      <c r="FQ937" s="477"/>
      <c r="FR937" s="477"/>
      <c r="FS937" s="477"/>
      <c r="FT937" s="477"/>
      <c r="FU937" s="477"/>
      <c r="FV937" s="477"/>
      <c r="FW937" s="477"/>
      <c r="FX937" s="477"/>
      <c r="FY937" s="477"/>
      <c r="FZ937" s="477"/>
      <c r="GA937" s="477"/>
      <c r="GB937" s="477"/>
      <c r="GC937" s="477"/>
      <c r="GD937" s="477"/>
      <c r="GE937" s="477"/>
      <c r="GF937" s="477"/>
      <c r="GG937" s="477"/>
      <c r="GH937" s="477"/>
      <c r="GI937" s="477"/>
      <c r="GJ937" s="477"/>
      <c r="GK937" s="477"/>
      <c r="GL937" s="477"/>
      <c r="GM937" s="477"/>
      <c r="GN937" s="477"/>
      <c r="GO937" s="477"/>
      <c r="GP937" s="477"/>
      <c r="GQ937" s="477"/>
      <c r="GR937" s="477"/>
      <c r="GS937" s="477"/>
      <c r="GT937" s="477"/>
      <c r="GU937" s="477"/>
      <c r="GV937" s="477"/>
      <c r="GW937" s="477"/>
      <c r="GX937" s="477"/>
      <c r="GY937" s="477"/>
      <c r="GZ937" s="477"/>
      <c r="HA937" s="477"/>
      <c r="HB937" s="477"/>
      <c r="HC937" s="477"/>
      <c r="HD937" s="477"/>
      <c r="HE937" s="477"/>
      <c r="HF937" s="477"/>
      <c r="HG937" s="477"/>
      <c r="HH937" s="477"/>
      <c r="HI937" s="477"/>
      <c r="HJ937" s="477"/>
      <c r="HK937" s="477"/>
      <c r="HL937" s="477"/>
      <c r="HM937" s="477"/>
      <c r="HN937" s="477"/>
      <c r="HO937" s="477"/>
      <c r="HP937" s="477"/>
      <c r="HQ937" s="477"/>
      <c r="HR937" s="477"/>
      <c r="HS937" s="477"/>
      <c r="HT937" s="477"/>
      <c r="HU937" s="477"/>
      <c r="HV937" s="477"/>
      <c r="HW937" s="477"/>
      <c r="HX937" s="477"/>
      <c r="HY937" s="477"/>
      <c r="HZ937" s="477"/>
      <c r="IA937" s="477"/>
      <c r="IB937" s="477"/>
      <c r="IC937" s="477"/>
      <c r="ID937" s="477"/>
      <c r="IE937" s="477"/>
      <c r="IF937" s="477"/>
      <c r="IG937" s="477"/>
      <c r="IH937" s="477"/>
      <c r="II937" s="477"/>
      <c r="IJ937" s="477"/>
      <c r="IK937" s="477"/>
      <c r="IL937" s="477"/>
      <c r="IM937" s="477"/>
      <c r="IN937" s="477"/>
      <c r="IO937" s="477"/>
      <c r="IP937" s="477"/>
      <c r="IQ937" s="477"/>
      <c r="IR937" s="477"/>
      <c r="IS937" s="477"/>
      <c r="IT937" s="477"/>
      <c r="IU937" s="477"/>
      <c r="IV937" s="477"/>
      <c r="IW937" s="477"/>
      <c r="IX937" s="477"/>
      <c r="IY937" s="477"/>
      <c r="IZ937" s="477"/>
      <c r="JA937" s="477"/>
      <c r="JB937" s="477"/>
      <c r="JC937" s="477"/>
      <c r="JD937" s="477"/>
      <c r="JE937" s="477"/>
      <c r="JF937" s="477"/>
      <c r="JG937" s="477"/>
      <c r="JH937" s="477"/>
      <c r="JI937" s="477"/>
      <c r="JJ937" s="477"/>
      <c r="JK937" s="477"/>
      <c r="JL937" s="477"/>
      <c r="JM937" s="477"/>
      <c r="JN937" s="477"/>
      <c r="JO937" s="477"/>
      <c r="JP937" s="477"/>
      <c r="JQ937" s="477"/>
      <c r="JR937" s="477"/>
      <c r="JS937" s="477"/>
      <c r="JT937" s="477"/>
      <c r="JU937" s="477"/>
      <c r="JV937" s="477"/>
      <c r="JW937" s="477"/>
      <c r="JX937" s="477"/>
      <c r="JY937" s="477"/>
      <c r="JZ937" s="477"/>
      <c r="KA937" s="477"/>
      <c r="KB937" s="477"/>
      <c r="KC937" s="477"/>
      <c r="KD937" s="477"/>
      <c r="KE937" s="477"/>
      <c r="KF937" s="477"/>
      <c r="KG937" s="477"/>
      <c r="KH937" s="477"/>
      <c r="KI937" s="477"/>
      <c r="KJ937" s="477"/>
      <c r="KK937" s="477"/>
      <c r="KL937" s="477"/>
      <c r="KM937" s="477"/>
      <c r="KN937" s="477"/>
      <c r="KO937" s="477"/>
      <c r="KP937" s="477"/>
      <c r="KQ937" s="477"/>
      <c r="KR937" s="477"/>
      <c r="KS937" s="477"/>
      <c r="KT937" s="477"/>
      <c r="KU937" s="477"/>
      <c r="KV937" s="477"/>
      <c r="KW937" s="477"/>
      <c r="KX937" s="477"/>
      <c r="KY937" s="477"/>
      <c r="KZ937" s="477"/>
      <c r="LA937" s="477"/>
      <c r="LB937" s="477"/>
      <c r="LC937" s="477"/>
      <c r="LD937" s="477"/>
      <c r="LE937" s="477"/>
      <c r="LF937" s="477"/>
      <c r="LG937" s="477"/>
      <c r="LH937" s="477"/>
      <c r="LI937" s="477"/>
      <c r="LJ937" s="477"/>
      <c r="LK937" s="477"/>
      <c r="LL937" s="477"/>
      <c r="LM937" s="477"/>
      <c r="LN937" s="477"/>
      <c r="LO937" s="477"/>
      <c r="LP937" s="477"/>
      <c r="LQ937" s="477"/>
      <c r="LR937" s="477"/>
      <c r="LS937" s="477"/>
      <c r="LT937" s="477"/>
      <c r="LU937" s="477"/>
      <c r="LV937" s="477"/>
      <c r="LW937" s="477"/>
      <c r="LX937" s="477"/>
      <c r="LY937" s="477"/>
      <c r="LZ937" s="477"/>
      <c r="MA937" s="477"/>
      <c r="MB937" s="477"/>
      <c r="MC937" s="477"/>
      <c r="MD937" s="477"/>
      <c r="ME937" s="477"/>
      <c r="MF937" s="477"/>
      <c r="MG937" s="477"/>
      <c r="MH937" s="477"/>
      <c r="MI937" s="477"/>
      <c r="MJ937" s="477"/>
      <c r="MK937" s="477"/>
      <c r="ML937" s="477"/>
      <c r="MM937" s="477"/>
      <c r="MN937" s="477"/>
      <c r="MO937" s="477"/>
      <c r="MP937" s="477"/>
      <c r="MQ937" s="477"/>
      <c r="MR937" s="477"/>
      <c r="MS937" s="477"/>
      <c r="MT937" s="477"/>
      <c r="MU937" s="477"/>
      <c r="MV937" s="477"/>
      <c r="MW937" s="477"/>
      <c r="MX937" s="477"/>
      <c r="MY937" s="477"/>
      <c r="MZ937" s="477"/>
      <c r="NA937" s="477"/>
      <c r="NB937" s="477"/>
      <c r="NC937" s="477"/>
      <c r="ND937" s="477"/>
      <c r="NE937" s="477"/>
      <c r="NF937" s="477"/>
      <c r="NG937" s="477"/>
      <c r="NH937" s="477"/>
      <c r="NI937" s="477"/>
      <c r="NJ937" s="477"/>
      <c r="NK937" s="477"/>
      <c r="NL937" s="477"/>
      <c r="NM937" s="477"/>
      <c r="NN937" s="477"/>
      <c r="NO937" s="477"/>
      <c r="NP937" s="477"/>
      <c r="NQ937" s="477"/>
      <c r="NR937" s="477"/>
      <c r="NS937" s="477"/>
      <c r="NT937" s="477"/>
      <c r="NU937" s="477"/>
      <c r="NV937" s="477"/>
      <c r="NW937" s="477"/>
      <c r="NX937" s="477"/>
      <c r="NY937" s="477"/>
      <c r="NZ937" s="477"/>
      <c r="OA937" s="477"/>
      <c r="OB937" s="477"/>
      <c r="OC937" s="477"/>
      <c r="OD937" s="477"/>
      <c r="OE937" s="477"/>
      <c r="OF937" s="477"/>
      <c r="OG937" s="477"/>
      <c r="OH937" s="477"/>
      <c r="OI937" s="477"/>
      <c r="OJ937" s="477"/>
      <c r="OK937" s="477"/>
      <c r="OL937" s="477"/>
      <c r="OM937" s="477"/>
      <c r="ON937" s="477"/>
      <c r="OO937" s="477"/>
      <c r="OP937" s="477"/>
      <c r="OQ937" s="477"/>
      <c r="OR937" s="477"/>
      <c r="OS937" s="477"/>
      <c r="OT937" s="477"/>
      <c r="OU937" s="477"/>
      <c r="OV937" s="477"/>
      <c r="OW937" s="477"/>
      <c r="OX937" s="477"/>
      <c r="OY937" s="477"/>
      <c r="OZ937" s="477"/>
      <c r="PA937" s="477"/>
      <c r="PB937" s="477"/>
      <c r="PC937" s="477"/>
      <c r="PD937" s="477"/>
      <c r="PE937" s="477"/>
      <c r="PF937" s="477"/>
      <c r="PG937" s="477"/>
      <c r="PH937" s="477"/>
      <c r="PI937" s="477"/>
      <c r="PJ937" s="477"/>
      <c r="PK937" s="477"/>
      <c r="PL937" s="477"/>
      <c r="PM937" s="477"/>
      <c r="PN937" s="477"/>
      <c r="PO937" s="477"/>
      <c r="PP937" s="477"/>
      <c r="PQ937" s="477"/>
      <c r="PR937" s="477"/>
      <c r="PS937" s="477"/>
      <c r="PT937" s="477"/>
      <c r="PU937" s="477"/>
      <c r="PV937" s="477"/>
      <c r="PW937" s="477"/>
      <c r="PX937" s="477"/>
      <c r="PY937" s="477"/>
      <c r="PZ937" s="477"/>
      <c r="QA937" s="477"/>
      <c r="QB937" s="477"/>
      <c r="QC937" s="477"/>
      <c r="QD937" s="477"/>
      <c r="QE937" s="477"/>
      <c r="QF937" s="477"/>
      <c r="QG937" s="477"/>
      <c r="QH937" s="477"/>
      <c r="QI937" s="477"/>
      <c r="QJ937" s="477"/>
      <c r="QK937" s="477"/>
      <c r="QL937" s="477"/>
      <c r="QM937" s="477"/>
      <c r="QN937" s="477"/>
      <c r="QO937" s="477"/>
      <c r="QP937" s="477"/>
      <c r="QQ937" s="477"/>
      <c r="QR937" s="477"/>
      <c r="QS937" s="477"/>
      <c r="QT937" s="477"/>
      <c r="QU937" s="477"/>
      <c r="QV937" s="477"/>
      <c r="QW937" s="477"/>
      <c r="QX937" s="477"/>
      <c r="QY937" s="477"/>
      <c r="QZ937" s="477"/>
      <c r="RA937" s="477"/>
      <c r="RB937" s="477"/>
      <c r="RC937" s="477"/>
      <c r="RD937" s="477"/>
      <c r="RE937" s="477"/>
      <c r="RF937" s="477"/>
      <c r="RG937" s="477"/>
      <c r="RH937" s="477"/>
      <c r="RI937" s="477"/>
      <c r="RJ937" s="477"/>
      <c r="RK937" s="477"/>
      <c r="RL937" s="477"/>
      <c r="RM937" s="477"/>
      <c r="RN937" s="477"/>
      <c r="RO937" s="477"/>
      <c r="RP937" s="477"/>
      <c r="RQ937" s="477"/>
      <c r="RR937" s="477"/>
      <c r="RS937" s="477"/>
      <c r="RT937" s="477"/>
      <c r="RU937" s="477"/>
      <c r="RV937" s="477"/>
      <c r="RW937" s="477"/>
      <c r="RX937" s="477"/>
      <c r="RY937" s="477"/>
      <c r="RZ937" s="477"/>
      <c r="SA937" s="477"/>
      <c r="SB937" s="477"/>
      <c r="SC937" s="477"/>
      <c r="SD937" s="477"/>
      <c r="SE937" s="477"/>
      <c r="SF937" s="477"/>
      <c r="SG937" s="477"/>
      <c r="SH937" s="477"/>
      <c r="SI937" s="477"/>
      <c r="SJ937" s="477"/>
      <c r="SK937" s="477"/>
      <c r="SL937" s="477"/>
      <c r="SM937" s="477"/>
      <c r="SN937" s="477"/>
      <c r="SO937" s="477"/>
      <c r="SP937" s="477"/>
      <c r="SQ937" s="477"/>
      <c r="SR937" s="477"/>
      <c r="SS937" s="477"/>
      <c r="ST937" s="477"/>
      <c r="SU937" s="477"/>
      <c r="SV937" s="477"/>
      <c r="SW937" s="477"/>
      <c r="SX937" s="477"/>
      <c r="SY937" s="477"/>
      <c r="SZ937" s="477"/>
      <c r="TA937" s="477"/>
      <c r="TB937" s="477"/>
      <c r="TC937" s="477"/>
      <c r="TD937" s="477"/>
      <c r="TE937" s="477"/>
      <c r="TF937" s="477"/>
      <c r="TG937" s="477"/>
      <c r="TH937" s="477"/>
      <c r="TI937" s="477"/>
      <c r="TJ937" s="477"/>
      <c r="TK937" s="477"/>
      <c r="TL937" s="477"/>
      <c r="TM937" s="477"/>
      <c r="TN937" s="477"/>
      <c r="TO937" s="477"/>
      <c r="TP937" s="477"/>
      <c r="TQ937" s="477"/>
      <c r="TR937" s="477"/>
      <c r="TS937" s="477"/>
      <c r="TT937" s="477"/>
      <c r="TU937" s="477"/>
      <c r="TV937" s="477"/>
      <c r="TW937" s="477"/>
      <c r="TX937" s="477"/>
      <c r="TY937" s="477"/>
      <c r="TZ937" s="477"/>
      <c r="UA937" s="477"/>
      <c r="UB937" s="477"/>
      <c r="UC937" s="477"/>
      <c r="UD937" s="477"/>
      <c r="UE937" s="477"/>
      <c r="UF937" s="477"/>
      <c r="UG937" s="477"/>
      <c r="UH937" s="477"/>
      <c r="UI937" s="477"/>
      <c r="UJ937" s="477"/>
      <c r="UK937" s="477"/>
      <c r="UL937" s="477"/>
      <c r="UM937" s="477"/>
      <c r="UN937" s="477"/>
      <c r="UO937" s="477"/>
      <c r="UP937" s="477"/>
      <c r="UQ937" s="477"/>
      <c r="UR937" s="477"/>
      <c r="US937" s="477"/>
      <c r="UT937" s="477"/>
      <c r="UU937" s="477"/>
      <c r="UV937" s="477"/>
      <c r="UW937" s="477"/>
      <c r="UX937" s="477"/>
      <c r="UY937" s="477"/>
      <c r="UZ937" s="477"/>
      <c r="VA937" s="477"/>
      <c r="VB937" s="477"/>
      <c r="VC937" s="477"/>
      <c r="VD937" s="477"/>
      <c r="VE937" s="477"/>
      <c r="VF937" s="477"/>
      <c r="VG937" s="477"/>
      <c r="VH937" s="477"/>
      <c r="VI937" s="477"/>
      <c r="VJ937" s="477"/>
      <c r="VK937" s="477"/>
      <c r="VL937" s="477"/>
      <c r="VM937" s="477"/>
      <c r="VN937" s="477"/>
      <c r="VO937" s="477"/>
      <c r="VP937" s="477"/>
      <c r="VQ937" s="477"/>
      <c r="VR937" s="477"/>
      <c r="VS937" s="477"/>
      <c r="VT937" s="477"/>
      <c r="VU937" s="477"/>
      <c r="VV937" s="477"/>
      <c r="VW937" s="477"/>
      <c r="VX937" s="477"/>
      <c r="VY937" s="477"/>
      <c r="VZ937" s="477"/>
      <c r="WA937" s="477"/>
      <c r="WB937" s="477"/>
      <c r="WC937" s="477"/>
      <c r="WD937" s="477"/>
      <c r="WE937" s="477"/>
      <c r="WF937" s="477"/>
      <c r="WG937" s="477"/>
      <c r="WH937" s="477"/>
      <c r="WI937" s="477"/>
      <c r="WJ937" s="477"/>
      <c r="WK937" s="477"/>
      <c r="WL937" s="477"/>
      <c r="WM937" s="477"/>
      <c r="WN937" s="477"/>
      <c r="WO937" s="477"/>
      <c r="WP937" s="477"/>
      <c r="WQ937" s="477"/>
      <c r="WR937" s="477"/>
      <c r="WS937" s="477"/>
      <c r="WT937" s="477"/>
      <c r="WU937" s="477"/>
      <c r="WV937" s="477"/>
      <c r="WW937" s="477"/>
      <c r="WX937" s="477"/>
      <c r="WY937" s="477"/>
      <c r="WZ937" s="477"/>
      <c r="XA937" s="477"/>
      <c r="XB937" s="477"/>
      <c r="XC937" s="477"/>
      <c r="XD937" s="477"/>
      <c r="XE937" s="477"/>
      <c r="XF937" s="477"/>
      <c r="XG937" s="477"/>
      <c r="XH937" s="477"/>
      <c r="XI937" s="477"/>
      <c r="XJ937" s="477"/>
      <c r="XK937" s="477"/>
      <c r="XL937" s="477"/>
      <c r="XM937" s="477"/>
      <c r="XN937" s="477"/>
      <c r="XO937" s="477"/>
      <c r="XP937" s="477"/>
      <c r="XQ937" s="477"/>
      <c r="XR937" s="477"/>
      <c r="XS937" s="477"/>
      <c r="XT937" s="477"/>
      <c r="XU937" s="477"/>
      <c r="XV937" s="477"/>
      <c r="XW937" s="477"/>
      <c r="XX937" s="477"/>
      <c r="XY937" s="477"/>
      <c r="XZ937" s="477"/>
      <c r="YA937" s="477"/>
      <c r="YB937" s="477"/>
      <c r="YC937" s="477"/>
      <c r="YD937" s="477"/>
      <c r="YE937" s="477"/>
      <c r="YF937" s="477"/>
      <c r="YG937" s="477"/>
      <c r="YH937" s="477"/>
      <c r="YI937" s="477"/>
      <c r="YJ937" s="477"/>
      <c r="YK937" s="477"/>
      <c r="YL937" s="477"/>
      <c r="YM937" s="477"/>
      <c r="YN937" s="477"/>
      <c r="YO937" s="477"/>
      <c r="YP937" s="477"/>
      <c r="YQ937" s="477"/>
      <c r="YR937" s="477"/>
      <c r="YS937" s="477"/>
      <c r="YT937" s="477"/>
      <c r="YU937" s="477"/>
      <c r="YV937" s="477"/>
      <c r="YW937" s="477"/>
      <c r="YX937" s="477"/>
      <c r="YY937" s="477"/>
      <c r="YZ937" s="477"/>
      <c r="ZA937" s="477"/>
      <c r="ZB937" s="477"/>
      <c r="ZC937" s="477"/>
      <c r="ZD937" s="477"/>
      <c r="ZE937" s="477"/>
      <c r="ZF937" s="477"/>
      <c r="ZG937" s="477"/>
      <c r="ZH937" s="477"/>
      <c r="ZI937" s="477"/>
      <c r="ZJ937" s="477"/>
      <c r="ZK937" s="477"/>
      <c r="ZL937" s="477"/>
      <c r="ZM937" s="477"/>
      <c r="ZN937" s="477"/>
      <c r="ZO937" s="477"/>
      <c r="ZP937" s="477"/>
      <c r="ZQ937" s="477"/>
      <c r="ZR937" s="477"/>
      <c r="ZS937" s="477"/>
      <c r="ZT937" s="477"/>
      <c r="ZU937" s="477"/>
      <c r="ZV937" s="477"/>
      <c r="ZW937" s="477"/>
      <c r="ZX937" s="477"/>
      <c r="ZY937" s="477"/>
      <c r="ZZ937" s="477"/>
      <c r="AAA937" s="477"/>
      <c r="AAB937" s="477"/>
      <c r="AAC937" s="477"/>
      <c r="AAD937" s="477"/>
      <c r="AAE937" s="477"/>
      <c r="AAF937" s="477"/>
      <c r="AAG937" s="477"/>
      <c r="AAH937" s="477"/>
      <c r="AAI937" s="477"/>
      <c r="AAJ937" s="477"/>
      <c r="AAK937" s="477"/>
      <c r="AAL937" s="477"/>
      <c r="AAM937" s="477"/>
      <c r="AAN937" s="477"/>
      <c r="AAO937" s="477"/>
      <c r="AAP937" s="477"/>
      <c r="AAQ937" s="477"/>
      <c r="AAR937" s="477"/>
      <c r="AAS937" s="477"/>
      <c r="AAT937" s="477"/>
      <c r="AAU937" s="477"/>
      <c r="AAV937" s="477"/>
      <c r="AAW937" s="477"/>
      <c r="AAX937" s="477"/>
      <c r="AAY937" s="477"/>
      <c r="AAZ937" s="477"/>
      <c r="ABA937" s="477"/>
      <c r="ABB937" s="477"/>
      <c r="ABC937" s="477"/>
      <c r="ABD937" s="477"/>
      <c r="ABE937" s="477"/>
      <c r="ABF937" s="477"/>
      <c r="ABG937" s="477"/>
      <c r="ABH937" s="477"/>
      <c r="ABI937" s="477"/>
      <c r="ABJ937" s="477"/>
      <c r="ABK937" s="477"/>
      <c r="ABL937" s="477"/>
      <c r="ABM937" s="477"/>
      <c r="ABN937" s="477"/>
      <c r="ABO937" s="477"/>
      <c r="ABP937" s="477"/>
      <c r="ABQ937" s="477"/>
      <c r="ABR937" s="477"/>
      <c r="ABS937" s="477"/>
      <c r="ABT937" s="477"/>
      <c r="ABU937" s="477"/>
      <c r="ABV937" s="477"/>
      <c r="ABW937" s="477"/>
      <c r="ABX937" s="477"/>
      <c r="ABY937" s="477"/>
      <c r="ABZ937" s="477"/>
      <c r="ACA937" s="477"/>
      <c r="ACB937" s="477"/>
      <c r="ACC937" s="477"/>
      <c r="ACD937" s="477"/>
      <c r="ACE937" s="477"/>
      <c r="ACF937" s="477"/>
      <c r="ACG937" s="477"/>
      <c r="ACH937" s="477"/>
      <c r="ACI937" s="477"/>
      <c r="ACJ937" s="477"/>
      <c r="ACK937" s="477"/>
      <c r="ACL937" s="477"/>
      <c r="ACM937" s="477"/>
      <c r="ACN937" s="477"/>
      <c r="ACO937" s="477"/>
      <c r="ACP937" s="477"/>
      <c r="ACQ937" s="477"/>
      <c r="ACR937" s="477"/>
      <c r="ACS937" s="477"/>
      <c r="ACT937" s="477"/>
      <c r="ACU937" s="477"/>
      <c r="ACV937" s="477"/>
      <c r="ACW937" s="477"/>
      <c r="ACX937" s="477"/>
      <c r="ACY937" s="477"/>
      <c r="ACZ937" s="477"/>
      <c r="ADA937" s="477"/>
      <c r="ADB937" s="477"/>
      <c r="ADC937" s="477"/>
      <c r="ADD937" s="477"/>
      <c r="ADE937" s="477"/>
      <c r="ADF937" s="477"/>
      <c r="ADG937" s="477"/>
      <c r="ADH937" s="477"/>
      <c r="ADI937" s="477"/>
      <c r="ADJ937" s="477"/>
      <c r="ADK937" s="477"/>
      <c r="ADL937" s="477"/>
      <c r="ADM937" s="477"/>
      <c r="ADN937" s="477"/>
      <c r="ADO937" s="477"/>
      <c r="ADP937" s="477"/>
      <c r="ADQ937" s="477"/>
      <c r="ADR937" s="477"/>
      <c r="ADS937" s="477"/>
      <c r="ADT937" s="477"/>
      <c r="ADU937" s="477"/>
      <c r="ADV937" s="477"/>
      <c r="ADW937" s="477"/>
      <c r="ADX937" s="477"/>
      <c r="ADY937" s="477"/>
      <c r="ADZ937" s="477"/>
      <c r="AEA937" s="477"/>
      <c r="AEB937" s="477"/>
      <c r="AEC937" s="477"/>
      <c r="AED937" s="477"/>
      <c r="AEE937" s="477"/>
      <c r="AEF937" s="477"/>
      <c r="AEG937" s="477"/>
      <c r="AEH937" s="477"/>
      <c r="AEI937" s="477"/>
      <c r="AEJ937" s="477"/>
      <c r="AEK937" s="477"/>
      <c r="AEL937" s="477"/>
      <c r="AEM937" s="477"/>
      <c r="AEN937" s="477"/>
      <c r="AEO937" s="477"/>
      <c r="AEP937" s="477"/>
      <c r="AEQ937" s="477"/>
      <c r="AER937" s="477"/>
      <c r="AES937" s="477"/>
      <c r="AET937" s="477"/>
      <c r="AEU937" s="477"/>
      <c r="AEV937" s="477"/>
      <c r="AEW937" s="477"/>
      <c r="AEX937" s="477"/>
      <c r="AEY937" s="477"/>
      <c r="AEZ937" s="477"/>
      <c r="AFA937" s="477"/>
      <c r="AFB937" s="477"/>
      <c r="AFC937" s="477"/>
      <c r="AFD937" s="477"/>
      <c r="AFE937" s="477"/>
      <c r="AFF937" s="477"/>
      <c r="AFG937" s="477"/>
      <c r="AFH937" s="477"/>
      <c r="AFI937" s="477"/>
      <c r="AFJ937" s="477"/>
      <c r="AFK937" s="477"/>
      <c r="AFL937" s="477"/>
      <c r="AFM937" s="477"/>
      <c r="AFN937" s="477"/>
      <c r="AFO937" s="477"/>
      <c r="AFP937" s="477"/>
      <c r="AFQ937" s="477"/>
      <c r="AFR937" s="477"/>
      <c r="AFS937" s="477"/>
      <c r="AFT937" s="477"/>
      <c r="AFU937" s="477"/>
      <c r="AFV937" s="477"/>
      <c r="AFW937" s="477"/>
      <c r="AFX937" s="477"/>
      <c r="AFY937" s="477"/>
      <c r="AFZ937" s="477"/>
      <c r="AGA937" s="477"/>
      <c r="AGB937" s="477"/>
      <c r="AGC937" s="477"/>
      <c r="AGD937" s="477"/>
      <c r="AGE937" s="477"/>
      <c r="AGF937" s="477"/>
      <c r="AGG937" s="477"/>
      <c r="AGH937" s="477"/>
      <c r="AGI937" s="477"/>
      <c r="AGJ937" s="477"/>
      <c r="AGK937" s="477"/>
      <c r="AGL937" s="477"/>
      <c r="AGM937" s="477"/>
      <c r="AGN937" s="477"/>
      <c r="AGO937" s="477"/>
      <c r="AGP937" s="477"/>
      <c r="AGQ937" s="477"/>
      <c r="AGR937" s="477"/>
      <c r="AGS937" s="477"/>
      <c r="AGT937" s="477"/>
      <c r="AGU937" s="477"/>
      <c r="AGV937" s="477"/>
      <c r="AGW937" s="477"/>
      <c r="AGX937" s="477"/>
      <c r="AGY937" s="477"/>
      <c r="AGZ937" s="477"/>
      <c r="AHA937" s="477"/>
      <c r="AHB937" s="477"/>
      <c r="AHC937" s="477"/>
      <c r="AHD937" s="477"/>
      <c r="AHE937" s="477"/>
      <c r="AHF937" s="477"/>
      <c r="AHG937" s="477"/>
      <c r="AHH937" s="477"/>
      <c r="AHI937" s="477"/>
      <c r="AHJ937" s="477"/>
      <c r="AHK937" s="477"/>
      <c r="AHL937" s="477"/>
      <c r="AHM937" s="477"/>
      <c r="AHN937" s="477"/>
      <c r="AHO937" s="477"/>
      <c r="AHP937" s="477"/>
      <c r="AHQ937" s="477"/>
      <c r="AHR937" s="477"/>
      <c r="AHS937" s="477"/>
      <c r="AHT937" s="477"/>
      <c r="AHU937" s="477"/>
      <c r="AHV937" s="477"/>
      <c r="AHW937" s="477"/>
      <c r="AHX937" s="477"/>
      <c r="AHY937" s="477"/>
      <c r="AHZ937" s="477"/>
      <c r="AIA937" s="477"/>
      <c r="AIB937" s="477"/>
      <c r="AIC937" s="477"/>
      <c r="AID937" s="477"/>
      <c r="AIE937" s="477"/>
      <c r="AIF937" s="477"/>
      <c r="AIG937" s="477"/>
      <c r="AIH937" s="477"/>
      <c r="AII937" s="477"/>
      <c r="AIJ937" s="477"/>
      <c r="AIK937" s="477"/>
      <c r="AIL937" s="477"/>
      <c r="AIM937" s="477"/>
      <c r="AIN937" s="477"/>
      <c r="AIO937" s="477"/>
      <c r="AIP937" s="477"/>
      <c r="AIQ937" s="477"/>
      <c r="AIR937" s="477"/>
      <c r="AIS937" s="477"/>
      <c r="AIT937" s="477"/>
      <c r="AIU937" s="477"/>
      <c r="AIV937" s="477"/>
      <c r="AIW937" s="477"/>
      <c r="AIX937" s="477"/>
      <c r="AIY937" s="477"/>
      <c r="AIZ937" s="477"/>
      <c r="AJA937" s="477"/>
      <c r="AJB937" s="477"/>
      <c r="AJC937" s="477"/>
      <c r="AJD937" s="477"/>
      <c r="AJE937" s="477"/>
      <c r="AJF937" s="477"/>
      <c r="AJG937" s="477"/>
      <c r="AJH937" s="477"/>
      <c r="AJI937" s="477"/>
      <c r="AJJ937" s="477"/>
      <c r="AJK937" s="477"/>
      <c r="AJL937" s="477"/>
      <c r="AJM937" s="477"/>
      <c r="AJN937" s="477"/>
      <c r="AJO937" s="477"/>
      <c r="AJP937" s="477"/>
      <c r="AJQ937" s="477"/>
      <c r="AJR937" s="477"/>
      <c r="AJS937" s="477"/>
      <c r="AJT937" s="477"/>
      <c r="AJU937" s="477"/>
      <c r="AJV937" s="477"/>
      <c r="AJW937" s="477"/>
      <c r="AJX937" s="477"/>
      <c r="AJY937" s="477"/>
      <c r="AJZ937" s="477"/>
      <c r="AKA937" s="477"/>
      <c r="AKB937" s="477"/>
      <c r="AKC937" s="477"/>
      <c r="AKD937" s="477"/>
      <c r="AKE937" s="477"/>
      <c r="AKF937" s="477"/>
      <c r="AKG937" s="477"/>
      <c r="AKH937" s="477"/>
      <c r="AKI937" s="477"/>
      <c r="AKJ937" s="477"/>
      <c r="AKK937" s="477"/>
      <c r="AKL937" s="477"/>
      <c r="AKM937" s="477"/>
      <c r="AKN937" s="477"/>
      <c r="AKO937" s="477"/>
      <c r="AKP937" s="477"/>
      <c r="AKQ937" s="477"/>
      <c r="AKR937" s="477"/>
      <c r="AKS937" s="477"/>
      <c r="AKT937" s="477"/>
      <c r="AKU937" s="477"/>
      <c r="AKV937" s="477"/>
      <c r="AKW937" s="477"/>
      <c r="AKX937" s="477"/>
      <c r="AKY937" s="477"/>
      <c r="AKZ937" s="477"/>
      <c r="ALA937" s="477"/>
      <c r="ALB937" s="477"/>
      <c r="ALC937" s="477"/>
      <c r="ALD937" s="477"/>
      <c r="ALE937" s="477"/>
      <c r="ALF937" s="477"/>
      <c r="ALG937" s="477"/>
      <c r="ALH937" s="477"/>
      <c r="ALI937" s="477"/>
      <c r="ALJ937" s="477"/>
      <c r="ALK937" s="477"/>
      <c r="ALL937" s="477"/>
      <c r="ALM937" s="477"/>
      <c r="ALN937" s="477"/>
      <c r="ALO937" s="477"/>
      <c r="ALP937" s="477"/>
      <c r="ALQ937" s="477"/>
      <c r="ALR937" s="477"/>
      <c r="ALS937" s="477"/>
      <c r="ALT937" s="477"/>
      <c r="ALU937" s="477"/>
      <c r="ALV937" s="477"/>
      <c r="ALW937" s="477"/>
      <c r="ALX937" s="477"/>
      <c r="ALY937" s="477"/>
      <c r="ALZ937" s="477"/>
      <c r="AMA937" s="477"/>
      <c r="AMB937" s="477"/>
      <c r="AMC937" s="477"/>
      <c r="AMD937" s="477"/>
      <c r="AME937" s="477"/>
      <c r="AMF937" s="477"/>
      <c r="AMG937" s="477"/>
      <c r="AMH937" s="477"/>
      <c r="AMI937" s="477"/>
      <c r="AMJ937" s="477"/>
      <c r="AMK937" s="477"/>
      <c r="AML937" s="477"/>
      <c r="AMM937" s="477"/>
      <c r="AMN937" s="477"/>
      <c r="AMO937" s="477"/>
      <c r="AMP937" s="477"/>
      <c r="AMQ937" s="477"/>
      <c r="AMR937" s="477"/>
      <c r="AMS937" s="477"/>
      <c r="AMT937" s="477"/>
      <c r="AMU937" s="477"/>
      <c r="AMV937" s="477"/>
      <c r="AMW937" s="477"/>
      <c r="AMX937" s="477"/>
      <c r="AMY937" s="477"/>
      <c r="AMZ937" s="477"/>
      <c r="ANA937" s="477"/>
      <c r="ANB937" s="477"/>
      <c r="ANC937" s="477"/>
      <c r="AND937" s="477"/>
      <c r="ANE937" s="477"/>
      <c r="ANF937" s="477"/>
      <c r="ANG937" s="477"/>
      <c r="ANH937" s="477"/>
      <c r="ANI937" s="477"/>
      <c r="ANJ937" s="477"/>
      <c r="ANK937" s="477"/>
      <c r="ANL937" s="477"/>
      <c r="ANM937" s="477"/>
      <c r="ANN937" s="477"/>
      <c r="ANO937" s="477"/>
      <c r="ANP937" s="477"/>
      <c r="ANQ937" s="477"/>
      <c r="ANR937" s="477"/>
      <c r="ANS937" s="477"/>
      <c r="ANT937" s="477"/>
      <c r="ANU937" s="477"/>
      <c r="ANV937" s="477"/>
      <c r="ANW937" s="477"/>
      <c r="ANX937" s="477"/>
      <c r="ANY937" s="477"/>
      <c r="ANZ937" s="477"/>
      <c r="AOA937" s="477"/>
      <c r="AOB937" s="477"/>
      <c r="AOC937" s="477"/>
      <c r="AOD937" s="477"/>
      <c r="AOE937" s="477"/>
      <c r="AOF937" s="477"/>
      <c r="AOG937" s="477"/>
      <c r="AOH937" s="477"/>
      <c r="AOI937" s="477"/>
      <c r="AOJ937" s="477"/>
      <c r="AOK937" s="477"/>
      <c r="AOL937" s="477"/>
      <c r="AOM937" s="477"/>
      <c r="AON937" s="477"/>
      <c r="AOO937" s="477"/>
      <c r="AOP937" s="477"/>
      <c r="AOQ937" s="477"/>
      <c r="AOR937" s="477"/>
      <c r="AOS937" s="477"/>
      <c r="AOT937" s="477"/>
      <c r="AOU937" s="477"/>
      <c r="AOV937" s="477"/>
      <c r="AOW937" s="477"/>
      <c r="AOX937" s="477"/>
      <c r="AOY937" s="477"/>
      <c r="AOZ937" s="477"/>
      <c r="APA937" s="477"/>
      <c r="APB937" s="477"/>
      <c r="APC937" s="477"/>
      <c r="APD937" s="477"/>
      <c r="APE937" s="477"/>
      <c r="APF937" s="477"/>
      <c r="APG937" s="477"/>
      <c r="APH937" s="477"/>
      <c r="API937" s="477"/>
      <c r="APJ937" s="477"/>
      <c r="APK937" s="477"/>
      <c r="APL937" s="477"/>
      <c r="APM937" s="477"/>
      <c r="APN937" s="477"/>
      <c r="APO937" s="477"/>
      <c r="APP937" s="477"/>
      <c r="APQ937" s="477"/>
      <c r="APR937" s="477"/>
      <c r="APS937" s="477"/>
      <c r="APT937" s="477"/>
      <c r="APU937" s="477"/>
      <c r="APV937" s="477"/>
      <c r="APW937" s="477"/>
      <c r="APX937" s="477"/>
      <c r="APY937" s="477"/>
      <c r="APZ937" s="477"/>
      <c r="AQA937" s="477"/>
      <c r="AQB937" s="477"/>
      <c r="AQC937" s="477"/>
      <c r="AQD937" s="477"/>
      <c r="AQE937" s="477"/>
      <c r="AQF937" s="477"/>
      <c r="AQG937" s="477"/>
      <c r="AQH937" s="477"/>
      <c r="AQI937" s="477"/>
      <c r="AQJ937" s="477"/>
      <c r="AQK937" s="477"/>
      <c r="AQL937" s="477"/>
      <c r="AQM937" s="477"/>
      <c r="AQN937" s="477"/>
      <c r="AQO937" s="477"/>
      <c r="AQP937" s="477"/>
      <c r="AQQ937" s="477"/>
      <c r="AQR937" s="477"/>
      <c r="AQS937" s="477"/>
      <c r="AQT937" s="477"/>
      <c r="AQU937" s="477"/>
      <c r="AQV937" s="477"/>
      <c r="AQW937" s="477"/>
      <c r="AQX937" s="477"/>
      <c r="AQY937" s="477"/>
      <c r="AQZ937" s="477"/>
      <c r="ARA937" s="477"/>
      <c r="ARB937" s="477"/>
      <c r="ARC937" s="477"/>
      <c r="ARD937" s="477"/>
      <c r="ARE937" s="477"/>
      <c r="ARF937" s="477"/>
      <c r="ARG937" s="477"/>
      <c r="ARH937" s="477"/>
      <c r="ARI937" s="477"/>
      <c r="ARJ937" s="477"/>
      <c r="ARK937" s="477"/>
      <c r="ARL937" s="477"/>
      <c r="ARM937" s="477"/>
      <c r="ARN937" s="477"/>
      <c r="ARO937" s="477"/>
      <c r="ARP937" s="477"/>
      <c r="ARQ937" s="477"/>
      <c r="ARR937" s="477"/>
      <c r="ARS937" s="477"/>
      <c r="ART937" s="477"/>
      <c r="ARU937" s="477"/>
      <c r="ARV937" s="477"/>
      <c r="ARW937" s="477"/>
      <c r="ARX937" s="477"/>
      <c r="ARY937" s="477"/>
      <c r="ARZ937" s="477"/>
      <c r="ASA937" s="477"/>
      <c r="ASB937" s="477"/>
      <c r="ASC937" s="477"/>
      <c r="ASD937" s="477"/>
      <c r="ASE937" s="477"/>
      <c r="ASF937" s="477"/>
      <c r="ASG937" s="477"/>
      <c r="ASH937" s="477"/>
      <c r="ASI937" s="477"/>
      <c r="ASJ937" s="477"/>
      <c r="ASK937" s="477"/>
      <c r="ASL937" s="477"/>
      <c r="ASM937" s="477"/>
      <c r="ASN937" s="477"/>
      <c r="ASO937" s="477"/>
      <c r="ASP937" s="477"/>
      <c r="ASQ937" s="477"/>
      <c r="ASR937" s="477"/>
      <c r="ASS937" s="477"/>
      <c r="AST937" s="477"/>
      <c r="ASU937" s="477"/>
      <c r="ASV937" s="477"/>
      <c r="ASW937" s="477"/>
      <c r="ASX937" s="477"/>
      <c r="ASY937" s="477"/>
      <c r="ASZ937" s="477"/>
      <c r="ATA937" s="477"/>
      <c r="ATB937" s="477"/>
      <c r="ATC937" s="477"/>
      <c r="ATD937" s="477"/>
      <c r="ATE937" s="477"/>
      <c r="ATF937" s="477"/>
      <c r="ATG937" s="477"/>
      <c r="ATH937" s="477"/>
      <c r="ATI937" s="477"/>
      <c r="ATJ937" s="477"/>
      <c r="ATK937" s="477"/>
      <c r="ATL937" s="477"/>
      <c r="ATM937" s="477"/>
      <c r="ATN937" s="477"/>
      <c r="ATO937" s="477"/>
      <c r="ATP937" s="477"/>
      <c r="ATQ937" s="477"/>
      <c r="ATR937" s="477"/>
      <c r="ATS937" s="477"/>
      <c r="ATT937" s="477"/>
      <c r="ATU937" s="477"/>
      <c r="ATV937" s="477"/>
      <c r="ATW937" s="477"/>
      <c r="ATX937" s="477"/>
      <c r="ATY937" s="477"/>
      <c r="ATZ937" s="477"/>
      <c r="AUA937" s="477"/>
      <c r="AUB937" s="477"/>
      <c r="AUC937" s="477"/>
      <c r="AUD937" s="477"/>
      <c r="AUE937" s="477"/>
      <c r="AUF937" s="477"/>
      <c r="AUG937" s="477"/>
      <c r="AUH937" s="477"/>
      <c r="AUI937" s="477"/>
      <c r="AUJ937" s="477"/>
      <c r="AUK937" s="477"/>
      <c r="AUL937" s="477"/>
      <c r="AUM937" s="477"/>
      <c r="AUN937" s="477"/>
      <c r="AUO937" s="477"/>
      <c r="AUP937" s="477"/>
      <c r="AUQ937" s="477"/>
      <c r="AUR937" s="477"/>
      <c r="AUS937" s="477"/>
      <c r="AUT937" s="477"/>
      <c r="AUU937" s="477"/>
      <c r="AUV937" s="477"/>
      <c r="AUW937" s="477"/>
      <c r="AUX937" s="477"/>
      <c r="AUY937" s="477"/>
      <c r="AUZ937" s="477"/>
      <c r="AVA937" s="477"/>
      <c r="AVB937" s="477"/>
      <c r="AVC937" s="477"/>
      <c r="AVD937" s="477"/>
      <c r="AVE937" s="477"/>
      <c r="AVF937" s="477"/>
      <c r="AVG937" s="477"/>
      <c r="AVH937" s="477"/>
      <c r="AVI937" s="477"/>
      <c r="AVJ937" s="477"/>
      <c r="AVK937" s="477"/>
      <c r="AVL937" s="477"/>
      <c r="AVM937" s="477"/>
      <c r="AVN937" s="477"/>
      <c r="AVO937" s="477"/>
      <c r="AVP937" s="477"/>
      <c r="AVQ937" s="477"/>
      <c r="AVR937" s="477"/>
      <c r="AVS937" s="477"/>
      <c r="AVT937" s="477"/>
      <c r="AVU937" s="477"/>
      <c r="AVV937" s="477"/>
      <c r="AVW937" s="477"/>
      <c r="AVX937" s="477"/>
      <c r="AVY937" s="477"/>
      <c r="AVZ937" s="477"/>
      <c r="AWA937" s="477"/>
      <c r="AWB937" s="477"/>
      <c r="AWC937" s="477"/>
      <c r="AWD937" s="477"/>
      <c r="AWE937" s="477"/>
      <c r="AWF937" s="477"/>
      <c r="AWG937" s="477"/>
      <c r="AWH937" s="477"/>
      <c r="AWI937" s="477"/>
      <c r="AWJ937" s="477"/>
      <c r="AWK937" s="477"/>
      <c r="AWL937" s="477"/>
      <c r="AWM937" s="477"/>
      <c r="AWN937" s="477"/>
      <c r="AWO937" s="477"/>
      <c r="AWP937" s="477"/>
      <c r="AWQ937" s="477"/>
      <c r="AWR937" s="477"/>
      <c r="AWS937" s="477"/>
      <c r="AWT937" s="477"/>
      <c r="AWU937" s="477"/>
      <c r="AWV937" s="477"/>
      <c r="AWW937" s="477"/>
      <c r="AWX937" s="477"/>
      <c r="AWY937" s="477"/>
      <c r="AWZ937" s="477"/>
      <c r="AXA937" s="477"/>
      <c r="AXB937" s="477"/>
      <c r="AXC937" s="477"/>
      <c r="AXD937" s="477"/>
      <c r="AXE937" s="477"/>
      <c r="AXF937" s="477"/>
      <c r="AXG937" s="477"/>
      <c r="AXH937" s="477"/>
      <c r="AXI937" s="477"/>
      <c r="AXJ937" s="477"/>
      <c r="AXK937" s="477"/>
      <c r="AXL937" s="477"/>
      <c r="AXM937" s="477"/>
      <c r="AXN937" s="477"/>
      <c r="AXO937" s="477"/>
      <c r="AXP937" s="477"/>
      <c r="AXQ937" s="477"/>
      <c r="AXR937" s="477"/>
      <c r="AXS937" s="477"/>
      <c r="AXT937" s="477"/>
      <c r="AXU937" s="477"/>
      <c r="AXV937" s="477"/>
      <c r="AXW937" s="477"/>
      <c r="AXX937" s="477"/>
      <c r="AXY937" s="477"/>
      <c r="AXZ937" s="477"/>
      <c r="AYA937" s="477"/>
      <c r="AYB937" s="477"/>
      <c r="AYC937" s="477"/>
      <c r="AYD937" s="477"/>
      <c r="AYE937" s="477"/>
      <c r="AYF937" s="477"/>
      <c r="AYG937" s="477"/>
      <c r="AYH937" s="477"/>
      <c r="AYI937" s="477"/>
      <c r="AYJ937" s="477"/>
      <c r="AYK937" s="477"/>
      <c r="AYL937" s="477"/>
      <c r="AYM937" s="477"/>
      <c r="AYN937" s="477"/>
      <c r="AYO937" s="477"/>
      <c r="AYP937" s="477"/>
      <c r="AYQ937" s="477"/>
      <c r="AYR937" s="477"/>
      <c r="AYS937" s="477"/>
      <c r="AYT937" s="477"/>
      <c r="AYU937" s="477"/>
      <c r="AYV937" s="477"/>
      <c r="AYW937" s="477"/>
      <c r="AYX937" s="477"/>
      <c r="AYY937" s="477"/>
      <c r="AYZ937" s="477"/>
      <c r="AZA937" s="477"/>
      <c r="AZB937" s="477"/>
      <c r="AZC937" s="477"/>
      <c r="AZD937" s="477"/>
      <c r="AZE937" s="477"/>
      <c r="AZF937" s="477"/>
      <c r="AZG937" s="477"/>
      <c r="AZH937" s="477"/>
      <c r="AZI937" s="477"/>
      <c r="AZJ937" s="477"/>
      <c r="AZK937" s="477"/>
      <c r="AZL937" s="477"/>
      <c r="AZM937" s="477"/>
      <c r="AZN937" s="477"/>
      <c r="AZO937" s="477"/>
      <c r="AZP937" s="477"/>
      <c r="AZQ937" s="477"/>
      <c r="AZR937" s="477"/>
      <c r="AZS937" s="477"/>
      <c r="AZT937" s="477"/>
      <c r="AZU937" s="477"/>
      <c r="AZV937" s="477"/>
      <c r="AZW937" s="477"/>
      <c r="AZX937" s="477"/>
      <c r="AZY937" s="477"/>
      <c r="AZZ937" s="477"/>
      <c r="BAA937" s="477"/>
      <c r="BAB937" s="477"/>
      <c r="BAC937" s="477"/>
      <c r="BAD937" s="477"/>
      <c r="BAE937" s="477"/>
      <c r="BAF937" s="477"/>
      <c r="BAG937" s="477"/>
      <c r="BAH937" s="477"/>
      <c r="BAI937" s="477"/>
      <c r="BAJ937" s="477"/>
      <c r="BAK937" s="477"/>
      <c r="BAL937" s="477"/>
      <c r="BAM937" s="477"/>
      <c r="BAN937" s="477"/>
      <c r="BAO937" s="477"/>
      <c r="BAP937" s="477"/>
      <c r="BAQ937" s="477"/>
      <c r="BAR937" s="477"/>
      <c r="BAS937" s="477"/>
      <c r="BAT937" s="477"/>
      <c r="BAU937" s="477"/>
      <c r="BAV937" s="477"/>
      <c r="BAW937" s="477"/>
      <c r="BAX937" s="477"/>
      <c r="BAY937" s="477"/>
      <c r="BAZ937" s="477"/>
      <c r="BBA937" s="477"/>
      <c r="BBB937" s="477"/>
      <c r="BBC937" s="477"/>
      <c r="BBD937" s="477"/>
      <c r="BBE937" s="477"/>
      <c r="BBF937" s="477"/>
      <c r="BBG937" s="477"/>
      <c r="BBH937" s="477"/>
      <c r="BBI937" s="477"/>
      <c r="BBJ937" s="477"/>
      <c r="BBK937" s="477"/>
      <c r="BBL937" s="477"/>
      <c r="BBM937" s="477"/>
      <c r="BBN937" s="477"/>
      <c r="BBO937" s="477"/>
      <c r="BBP937" s="477"/>
      <c r="BBQ937" s="477"/>
      <c r="BBR937" s="477"/>
      <c r="BBS937" s="477"/>
      <c r="BBT937" s="477"/>
      <c r="BBU937" s="477"/>
      <c r="BBV937" s="477"/>
      <c r="BBW937" s="477"/>
      <c r="BBX937" s="477"/>
      <c r="BBY937" s="477"/>
      <c r="BBZ937" s="477"/>
      <c r="BCA937" s="477"/>
      <c r="BCB937" s="477"/>
      <c r="BCC937" s="477"/>
      <c r="BCD937" s="477"/>
      <c r="BCE937" s="477"/>
      <c r="BCF937" s="477"/>
      <c r="BCG937" s="477"/>
      <c r="BCH937" s="477"/>
      <c r="BCI937" s="477"/>
      <c r="BCJ937" s="477"/>
      <c r="BCK937" s="477"/>
      <c r="BCL937" s="477"/>
      <c r="BCM937" s="477"/>
      <c r="BCN937" s="477"/>
      <c r="BCO937" s="477"/>
      <c r="BCP937" s="477"/>
      <c r="BCQ937" s="477"/>
      <c r="BCR937" s="477"/>
      <c r="BCS937" s="477"/>
      <c r="BCT937" s="477"/>
      <c r="BCU937" s="477"/>
      <c r="BCV937" s="477"/>
      <c r="BCW937" s="477"/>
      <c r="BCX937" s="477"/>
      <c r="BCY937" s="477"/>
      <c r="BCZ937" s="477"/>
      <c r="BDA937" s="477"/>
      <c r="BDB937" s="477"/>
      <c r="BDC937" s="477"/>
      <c r="BDD937" s="477"/>
      <c r="BDE937" s="477"/>
      <c r="BDF937" s="477"/>
      <c r="BDG937" s="477"/>
      <c r="BDH937" s="477"/>
      <c r="BDI937" s="477"/>
      <c r="BDJ937" s="477"/>
      <c r="BDK937" s="477"/>
      <c r="BDL937" s="477"/>
      <c r="BDM937" s="477"/>
      <c r="BDN937" s="477"/>
      <c r="BDO937" s="477"/>
      <c r="BDP937" s="477"/>
      <c r="BDQ937" s="477"/>
      <c r="BDR937" s="477"/>
      <c r="BDS937" s="477"/>
      <c r="BDT937" s="477"/>
      <c r="BDU937" s="477"/>
      <c r="BDV937" s="477"/>
      <c r="BDW937" s="477"/>
      <c r="BDX937" s="477"/>
      <c r="BDY937" s="477"/>
      <c r="BDZ937" s="477"/>
      <c r="BEA937" s="477"/>
      <c r="BEB937" s="477"/>
      <c r="BEC937" s="477"/>
      <c r="BED937" s="477"/>
      <c r="BEE937" s="477"/>
      <c r="BEF937" s="477"/>
      <c r="BEG937" s="477"/>
      <c r="BEH937" s="477"/>
      <c r="BEI937" s="477"/>
      <c r="BEJ937" s="477"/>
      <c r="BEK937" s="477"/>
      <c r="BEL937" s="477"/>
      <c r="BEM937" s="477"/>
      <c r="BEN937" s="477"/>
      <c r="BEO937" s="477"/>
      <c r="BEP937" s="477"/>
      <c r="BEQ937" s="477"/>
      <c r="BER937" s="477"/>
      <c r="BES937" s="477"/>
      <c r="BET937" s="477"/>
      <c r="BEU937" s="477"/>
      <c r="BEV937" s="477"/>
      <c r="BEW937" s="477"/>
      <c r="BEX937" s="477"/>
      <c r="BEY937" s="477"/>
      <c r="BEZ937" s="477"/>
      <c r="BFA937" s="477"/>
      <c r="BFB937" s="477"/>
      <c r="BFC937" s="477"/>
      <c r="BFD937" s="477"/>
      <c r="BFE937" s="477"/>
      <c r="BFF937" s="477"/>
      <c r="BFG937" s="477"/>
      <c r="BFH937" s="477"/>
      <c r="BFI937" s="477"/>
      <c r="BFJ937" s="477"/>
      <c r="BFK937" s="477"/>
      <c r="BFL937" s="477"/>
      <c r="BFM937" s="477"/>
      <c r="BFN937" s="477"/>
      <c r="BFO937" s="477"/>
      <c r="BFP937" s="477"/>
      <c r="BFQ937" s="477"/>
      <c r="BFR937" s="477"/>
      <c r="BFS937" s="477"/>
      <c r="BFT937" s="477"/>
      <c r="BFU937" s="477"/>
      <c r="BFV937" s="477"/>
      <c r="BFW937" s="477"/>
      <c r="BFX937" s="477"/>
      <c r="BFY937" s="477"/>
      <c r="BFZ937" s="477"/>
      <c r="BGA937" s="477"/>
      <c r="BGB937" s="477"/>
      <c r="BGC937" s="477"/>
      <c r="BGD937" s="477"/>
      <c r="BGE937" s="477"/>
      <c r="BGF937" s="477"/>
      <c r="BGG937" s="477"/>
      <c r="BGH937" s="477"/>
      <c r="BGI937" s="477"/>
      <c r="BGJ937" s="477"/>
      <c r="BGK937" s="477"/>
      <c r="BGL937" s="477"/>
      <c r="BGM937" s="477"/>
      <c r="BGN937" s="477"/>
      <c r="BGO937" s="477"/>
      <c r="BGP937" s="477"/>
      <c r="BGQ937" s="477"/>
      <c r="BGR937" s="477"/>
      <c r="BGS937" s="477"/>
      <c r="BGT937" s="477"/>
      <c r="BGU937" s="477"/>
      <c r="BGV937" s="477"/>
      <c r="BGW937" s="477"/>
      <c r="BGX937" s="477"/>
      <c r="BGY937" s="477"/>
      <c r="BGZ937" s="477"/>
      <c r="BHA937" s="477"/>
      <c r="BHB937" s="477"/>
      <c r="BHC937" s="477"/>
      <c r="BHD937" s="477"/>
      <c r="BHE937" s="477"/>
      <c r="BHF937" s="477"/>
      <c r="BHG937" s="477"/>
      <c r="BHH937" s="477"/>
      <c r="BHI937" s="477"/>
      <c r="BHJ937" s="477"/>
      <c r="BHK937" s="477"/>
      <c r="BHL937" s="477"/>
      <c r="BHM937" s="477"/>
      <c r="BHN937" s="477"/>
      <c r="BHO937" s="477"/>
      <c r="BHP937" s="477"/>
      <c r="BHQ937" s="477"/>
      <c r="BHR937" s="477"/>
      <c r="BHS937" s="477"/>
      <c r="BHT937" s="477"/>
      <c r="BHU937" s="477"/>
      <c r="BHV937" s="477"/>
      <c r="BHW937" s="477"/>
      <c r="BHX937" s="477"/>
      <c r="BHY937" s="477"/>
      <c r="BHZ937" s="477"/>
      <c r="BIA937" s="477"/>
      <c r="BIB937" s="477"/>
      <c r="BIC937" s="477"/>
      <c r="BID937" s="477"/>
      <c r="BIE937" s="477"/>
      <c r="BIF937" s="477"/>
      <c r="BIG937" s="477"/>
      <c r="BIH937" s="477"/>
      <c r="BII937" s="477"/>
      <c r="BIJ937" s="477"/>
      <c r="BIK937" s="477"/>
      <c r="BIL937" s="477"/>
      <c r="BIM937" s="477"/>
      <c r="BIN937" s="477"/>
      <c r="BIO937" s="477"/>
      <c r="BIP937" s="477"/>
      <c r="BIQ937" s="477"/>
      <c r="BIR937" s="477"/>
      <c r="BIS937" s="477"/>
      <c r="BIT937" s="477"/>
      <c r="BIU937" s="477"/>
      <c r="BIV937" s="477"/>
      <c r="BIW937" s="477"/>
      <c r="BIX937" s="477"/>
      <c r="BIY937" s="477"/>
      <c r="BIZ937" s="477"/>
      <c r="BJA937" s="477"/>
      <c r="BJB937" s="477"/>
      <c r="BJC937" s="477"/>
      <c r="BJD937" s="477"/>
      <c r="BJE937" s="477"/>
      <c r="BJF937" s="477"/>
      <c r="BJG937" s="477"/>
      <c r="BJH937" s="477"/>
      <c r="BJI937" s="477"/>
      <c r="BJJ937" s="477"/>
      <c r="BJK937" s="477"/>
      <c r="BJL937" s="477"/>
      <c r="BJM937" s="477"/>
      <c r="BJN937" s="477"/>
      <c r="BJO937" s="477"/>
      <c r="BJP937" s="477"/>
      <c r="BJQ937" s="477"/>
      <c r="BJR937" s="477"/>
      <c r="BJS937" s="477"/>
      <c r="BJT937" s="477"/>
      <c r="BJU937" s="477"/>
      <c r="BJV937" s="477"/>
      <c r="BJW937" s="477"/>
      <c r="BJX937" s="477"/>
      <c r="BJY937" s="477"/>
      <c r="BJZ937" s="477"/>
      <c r="BKA937" s="477"/>
      <c r="BKB937" s="477"/>
      <c r="BKC937" s="477"/>
      <c r="BKD937" s="477"/>
      <c r="BKE937" s="477"/>
      <c r="BKF937" s="477"/>
      <c r="BKG937" s="477"/>
      <c r="BKH937" s="477"/>
      <c r="BKI937" s="477"/>
      <c r="BKJ937" s="477"/>
      <c r="BKK937" s="477"/>
      <c r="BKL937" s="477"/>
      <c r="BKM937" s="477"/>
      <c r="BKN937" s="477"/>
      <c r="BKO937" s="477"/>
      <c r="BKP937" s="477"/>
      <c r="BKQ937" s="477"/>
      <c r="BKR937" s="477"/>
      <c r="BKS937" s="477"/>
      <c r="BKT937" s="477"/>
      <c r="BKU937" s="477"/>
      <c r="BKV937" s="477"/>
      <c r="BKW937" s="477"/>
      <c r="BKX937" s="477"/>
      <c r="BKY937" s="477"/>
      <c r="BKZ937" s="477"/>
      <c r="BLA937" s="477"/>
      <c r="BLB937" s="477"/>
      <c r="BLC937" s="477"/>
      <c r="BLD937" s="477"/>
      <c r="BLE937" s="477"/>
      <c r="BLF937" s="477"/>
      <c r="BLG937" s="477"/>
      <c r="BLH937" s="477"/>
      <c r="BLI937" s="477"/>
      <c r="BLJ937" s="477"/>
      <c r="BLK937" s="477"/>
      <c r="BLL937" s="477"/>
      <c r="BLM937" s="477"/>
      <c r="BLN937" s="477"/>
      <c r="BLO937" s="477"/>
      <c r="BLP937" s="477"/>
      <c r="BLQ937" s="477"/>
      <c r="BLR937" s="477"/>
      <c r="BLS937" s="477"/>
      <c r="BLT937" s="477"/>
      <c r="BLU937" s="477"/>
      <c r="BLV937" s="477"/>
      <c r="BLW937" s="477"/>
      <c r="BLX937" s="477"/>
      <c r="BLY937" s="477"/>
      <c r="BLZ937" s="477"/>
      <c r="BMA937" s="477"/>
      <c r="BMB937" s="477"/>
      <c r="BMC937" s="477"/>
      <c r="BMD937" s="477"/>
      <c r="BME937" s="477"/>
      <c r="BMF937" s="477"/>
      <c r="BMG937" s="477"/>
      <c r="BMH937" s="477"/>
      <c r="BMI937" s="477"/>
      <c r="BMJ937" s="477"/>
      <c r="BMK937" s="477"/>
      <c r="BML937" s="477"/>
      <c r="BMM937" s="477"/>
      <c r="BMN937" s="477"/>
      <c r="BMO937" s="477"/>
      <c r="BMP937" s="477"/>
      <c r="BMQ937" s="477"/>
      <c r="BMR937" s="477"/>
      <c r="BMS937" s="477"/>
      <c r="BMT937" s="477"/>
      <c r="BMU937" s="477"/>
      <c r="BMV937" s="477"/>
      <c r="BMW937" s="477"/>
      <c r="BMX937" s="477"/>
      <c r="BMY937" s="477"/>
      <c r="BMZ937" s="477"/>
      <c r="BNA937" s="477"/>
      <c r="BNB937" s="477"/>
      <c r="BNC937" s="477"/>
      <c r="BND937" s="477"/>
      <c r="BNE937" s="477"/>
      <c r="BNF937" s="477"/>
      <c r="BNG937" s="477"/>
      <c r="BNH937" s="477"/>
      <c r="BNI937" s="477"/>
      <c r="BNJ937" s="477"/>
      <c r="BNK937" s="477"/>
      <c r="BNL937" s="477"/>
      <c r="BNM937" s="477"/>
      <c r="BNN937" s="477"/>
      <c r="BNO937" s="477"/>
      <c r="BNP937" s="477"/>
      <c r="BNQ937" s="477"/>
      <c r="BNR937" s="477"/>
      <c r="BNS937" s="477"/>
      <c r="BNT937" s="477"/>
      <c r="BNU937" s="477"/>
      <c r="BNV937" s="477"/>
      <c r="BNW937" s="477"/>
      <c r="BNX937" s="477"/>
      <c r="BNY937" s="477"/>
      <c r="BNZ937" s="477"/>
      <c r="BOA937" s="477"/>
      <c r="BOB937" s="477"/>
      <c r="BOC937" s="477"/>
      <c r="BOD937" s="477"/>
      <c r="BOE937" s="477"/>
      <c r="BOF937" s="477"/>
      <c r="BOG937" s="477"/>
      <c r="BOH937" s="477"/>
      <c r="BOI937" s="477"/>
      <c r="BOJ937" s="477"/>
      <c r="BOK937" s="477"/>
      <c r="BOL937" s="477"/>
      <c r="BOM937" s="477"/>
      <c r="BON937" s="477"/>
      <c r="BOO937" s="477"/>
      <c r="BOP937" s="477"/>
      <c r="BOQ937" s="477"/>
      <c r="BOR937" s="477"/>
      <c r="BOS937" s="477"/>
      <c r="BOT937" s="477"/>
      <c r="BOU937" s="477"/>
      <c r="BOV937" s="477"/>
      <c r="BOW937" s="477"/>
      <c r="BOX937" s="477"/>
      <c r="BOY937" s="477"/>
      <c r="BOZ937" s="477"/>
      <c r="BPA937" s="477"/>
      <c r="BPB937" s="477"/>
      <c r="BPC937" s="477"/>
      <c r="BPD937" s="477"/>
      <c r="BPE937" s="477"/>
      <c r="BPF937" s="477"/>
      <c r="BPG937" s="477"/>
      <c r="BPH937" s="477"/>
      <c r="BPI937" s="477"/>
      <c r="BPJ937" s="477"/>
      <c r="BPK937" s="477"/>
      <c r="BPL937" s="477"/>
      <c r="BPM937" s="477"/>
      <c r="BPN937" s="477"/>
      <c r="BPO937" s="477"/>
      <c r="BPP937" s="477"/>
      <c r="BPQ937" s="477"/>
      <c r="BPR937" s="477"/>
      <c r="BPS937" s="477"/>
      <c r="BPT937" s="477"/>
      <c r="BPU937" s="477"/>
      <c r="BPV937" s="477"/>
      <c r="BPW937" s="477"/>
      <c r="BPX937" s="477"/>
      <c r="BPY937" s="477"/>
      <c r="BPZ937" s="477"/>
      <c r="BQA937" s="477"/>
      <c r="BQB937" s="477"/>
      <c r="BQC937" s="477"/>
      <c r="BQD937" s="477"/>
      <c r="BQE937" s="477"/>
      <c r="BQF937" s="477"/>
      <c r="BQG937" s="477"/>
      <c r="BQH937" s="477"/>
      <c r="BQI937" s="477"/>
      <c r="BQJ937" s="477"/>
      <c r="BQK937" s="477"/>
      <c r="BQL937" s="477"/>
      <c r="BQM937" s="477"/>
      <c r="BQN937" s="477"/>
      <c r="BQO937" s="477"/>
      <c r="BQP937" s="477"/>
      <c r="BQQ937" s="477"/>
      <c r="BQR937" s="477"/>
      <c r="BQS937" s="477"/>
      <c r="BQT937" s="477"/>
      <c r="BQU937" s="477"/>
      <c r="BQV937" s="477"/>
      <c r="BQW937" s="477"/>
      <c r="BQX937" s="477"/>
      <c r="BQY937" s="477"/>
      <c r="BQZ937" s="477"/>
      <c r="BRA937" s="477"/>
      <c r="BRB937" s="477"/>
      <c r="BRC937" s="477"/>
      <c r="BRD937" s="477"/>
      <c r="BRE937" s="477"/>
      <c r="BRF937" s="477"/>
      <c r="BRG937" s="477"/>
      <c r="BRH937" s="477"/>
      <c r="BRI937" s="477"/>
      <c r="BRJ937" s="477"/>
      <c r="BRK937" s="477"/>
      <c r="BRL937" s="477"/>
      <c r="BRM937" s="477"/>
      <c r="BRN937" s="477"/>
      <c r="BRO937" s="477"/>
      <c r="BRP937" s="477"/>
      <c r="BRQ937" s="477"/>
      <c r="BRR937" s="477"/>
      <c r="BRS937" s="477"/>
      <c r="BRT937" s="477"/>
      <c r="BRU937" s="477"/>
      <c r="BRV937" s="477"/>
      <c r="BRW937" s="477"/>
      <c r="BRX937" s="477"/>
      <c r="BRY937" s="477"/>
      <c r="BRZ937" s="477"/>
      <c r="BSA937" s="477"/>
      <c r="BSB937" s="477"/>
      <c r="BSC937" s="477"/>
      <c r="BSD937" s="477"/>
      <c r="BSE937" s="477"/>
      <c r="BSF937" s="477"/>
      <c r="BSG937" s="477"/>
      <c r="BSH937" s="477"/>
      <c r="BSI937" s="477"/>
      <c r="BSJ937" s="477"/>
      <c r="BSK937" s="477"/>
      <c r="BSL937" s="477"/>
      <c r="BSM937" s="477"/>
      <c r="BSN937" s="477"/>
      <c r="BSO937" s="477"/>
      <c r="BSP937" s="477"/>
      <c r="BSQ937" s="477"/>
      <c r="BSR937" s="477"/>
      <c r="BSS937" s="477"/>
      <c r="BST937" s="477"/>
      <c r="BSU937" s="477"/>
      <c r="BSV937" s="477"/>
      <c r="BSW937" s="477"/>
      <c r="BSX937" s="477"/>
      <c r="BSY937" s="477"/>
      <c r="BSZ937" s="477"/>
      <c r="BTA937" s="477"/>
      <c r="BTB937" s="477"/>
      <c r="BTC937" s="477"/>
      <c r="BTD937" s="477"/>
      <c r="BTE937" s="477"/>
      <c r="BTF937" s="477"/>
      <c r="BTG937" s="477"/>
      <c r="BTH937" s="477"/>
      <c r="BTI937" s="477"/>
      <c r="BTJ937" s="477"/>
      <c r="BTK937" s="477"/>
      <c r="BTL937" s="477"/>
      <c r="BTM937" s="477"/>
      <c r="BTN937" s="477"/>
      <c r="BTO937" s="477"/>
      <c r="BTP937" s="477"/>
      <c r="BTQ937" s="477"/>
      <c r="BTR937" s="477"/>
      <c r="BTS937" s="477"/>
      <c r="BTT937" s="477"/>
      <c r="BTU937" s="477"/>
      <c r="BTV937" s="477"/>
      <c r="BTW937" s="477"/>
      <c r="BTX937" s="477"/>
      <c r="BTY937" s="477"/>
      <c r="BTZ937" s="477"/>
      <c r="BUA937" s="477"/>
      <c r="BUB937" s="477"/>
      <c r="BUC937" s="477"/>
      <c r="BUD937" s="477"/>
      <c r="BUE937" s="477"/>
      <c r="BUF937" s="477"/>
      <c r="BUG937" s="477"/>
      <c r="BUH937" s="477"/>
      <c r="BUI937" s="477"/>
      <c r="BUJ937" s="477"/>
      <c r="BUK937" s="477"/>
      <c r="BUL937" s="477"/>
      <c r="BUM937" s="477"/>
      <c r="BUN937" s="477"/>
      <c r="BUO937" s="477"/>
      <c r="BUP937" s="477"/>
      <c r="BUQ937" s="477"/>
      <c r="BUR937" s="477"/>
      <c r="BUS937" s="477"/>
      <c r="BUT937" s="477"/>
      <c r="BUU937" s="477"/>
      <c r="BUV937" s="477"/>
      <c r="BUW937" s="477"/>
      <c r="BUX937" s="477"/>
      <c r="BUY937" s="477"/>
      <c r="BUZ937" s="477"/>
      <c r="BVA937" s="477"/>
      <c r="BVB937" s="477"/>
      <c r="BVC937" s="477"/>
      <c r="BVD937" s="477"/>
      <c r="BVE937" s="477"/>
      <c r="BVF937" s="477"/>
      <c r="BVG937" s="477"/>
      <c r="BVH937" s="477"/>
      <c r="BVI937" s="477"/>
      <c r="BVJ937" s="477"/>
      <c r="BVK937" s="477"/>
      <c r="BVL937" s="477"/>
      <c r="BVM937" s="477"/>
      <c r="BVN937" s="477"/>
      <c r="BVO937" s="477"/>
      <c r="BVP937" s="477"/>
      <c r="BVQ937" s="477"/>
      <c r="BVR937" s="477"/>
      <c r="BVS937" s="477"/>
      <c r="BVT937" s="477"/>
      <c r="BVU937" s="477"/>
      <c r="BVV937" s="477"/>
      <c r="BVW937" s="477"/>
      <c r="BVX937" s="477"/>
      <c r="BVY937" s="477"/>
      <c r="BVZ937" s="477"/>
      <c r="BWA937" s="477"/>
      <c r="BWB937" s="477"/>
      <c r="BWC937" s="477"/>
      <c r="BWD937" s="477"/>
      <c r="BWE937" s="477"/>
      <c r="BWF937" s="477"/>
      <c r="BWG937" s="477"/>
      <c r="BWH937" s="477"/>
      <c r="BWI937" s="477"/>
      <c r="BWJ937" s="477"/>
      <c r="BWK937" s="477"/>
      <c r="BWL937" s="477"/>
      <c r="BWM937" s="477"/>
      <c r="BWN937" s="477"/>
      <c r="BWO937" s="477"/>
      <c r="BWP937" s="477"/>
      <c r="BWQ937" s="477"/>
      <c r="BWR937" s="477"/>
      <c r="BWS937" s="477"/>
      <c r="BWT937" s="477"/>
      <c r="BWU937" s="477"/>
      <c r="BWV937" s="477"/>
      <c r="BWW937" s="477"/>
      <c r="BWX937" s="477"/>
      <c r="BWY937" s="477"/>
      <c r="BWZ937" s="477"/>
      <c r="BXA937" s="477"/>
      <c r="BXB937" s="477"/>
      <c r="BXC937" s="477"/>
      <c r="BXD937" s="477"/>
      <c r="BXE937" s="477"/>
      <c r="BXF937" s="477"/>
      <c r="BXG937" s="477"/>
      <c r="BXH937" s="477"/>
      <c r="BXI937" s="477"/>
      <c r="BXJ937" s="477"/>
      <c r="BXK937" s="477"/>
      <c r="BXL937" s="477"/>
      <c r="BXM937" s="477"/>
      <c r="BXN937" s="477"/>
      <c r="BXO937" s="477"/>
      <c r="BXP937" s="477"/>
      <c r="BXQ937" s="477"/>
      <c r="BXR937" s="477"/>
      <c r="BXS937" s="477"/>
      <c r="BXT937" s="477"/>
      <c r="BXU937" s="477"/>
      <c r="BXV937" s="477"/>
      <c r="BXW937" s="477"/>
      <c r="BXX937" s="477"/>
      <c r="BXY937" s="477"/>
      <c r="BXZ937" s="477"/>
      <c r="BYA937" s="477"/>
      <c r="BYB937" s="477"/>
      <c r="BYC937" s="477"/>
      <c r="BYD937" s="477"/>
      <c r="BYE937" s="477"/>
      <c r="BYF937" s="477"/>
      <c r="BYG937" s="477"/>
      <c r="BYH937" s="477"/>
      <c r="BYI937" s="477"/>
      <c r="BYJ937" s="477"/>
      <c r="BYK937" s="477"/>
      <c r="BYL937" s="477"/>
      <c r="BYM937" s="477"/>
      <c r="BYN937" s="477"/>
      <c r="BYO937" s="477"/>
      <c r="BYP937" s="477"/>
      <c r="BYQ937" s="477"/>
      <c r="BYR937" s="477"/>
      <c r="BYS937" s="477"/>
      <c r="BYT937" s="477"/>
      <c r="BYU937" s="477"/>
      <c r="BYV937" s="477"/>
      <c r="BYW937" s="477"/>
      <c r="BYX937" s="477"/>
      <c r="BYY937" s="477"/>
      <c r="BYZ937" s="477"/>
      <c r="BZA937" s="477"/>
      <c r="BZB937" s="477"/>
      <c r="BZC937" s="477"/>
      <c r="BZD937" s="477"/>
      <c r="BZE937" s="477"/>
      <c r="BZF937" s="477"/>
      <c r="BZG937" s="477"/>
      <c r="BZH937" s="477"/>
      <c r="BZI937" s="477"/>
      <c r="BZJ937" s="477"/>
      <c r="BZK937" s="477"/>
      <c r="BZL937" s="477"/>
      <c r="BZM937" s="477"/>
      <c r="BZN937" s="477"/>
      <c r="BZO937" s="477"/>
      <c r="BZP937" s="477"/>
      <c r="BZQ937" s="477"/>
      <c r="BZR937" s="477"/>
      <c r="BZS937" s="477"/>
      <c r="BZT937" s="477"/>
      <c r="BZU937" s="477"/>
      <c r="BZV937" s="477"/>
      <c r="BZW937" s="477"/>
      <c r="BZX937" s="477"/>
      <c r="BZY937" s="477"/>
      <c r="BZZ937" s="477"/>
      <c r="CAA937" s="477"/>
      <c r="CAB937" s="477"/>
      <c r="CAC937" s="477"/>
      <c r="CAD937" s="477"/>
      <c r="CAE937" s="477"/>
      <c r="CAF937" s="477"/>
      <c r="CAG937" s="477"/>
      <c r="CAH937" s="477"/>
      <c r="CAI937" s="477"/>
      <c r="CAJ937" s="477"/>
      <c r="CAK937" s="477"/>
      <c r="CAL937" s="477"/>
      <c r="CAM937" s="477"/>
      <c r="CAN937" s="477"/>
      <c r="CAO937" s="477"/>
      <c r="CAP937" s="477"/>
      <c r="CAQ937" s="477"/>
      <c r="CAR937" s="477"/>
      <c r="CAS937" s="477"/>
      <c r="CAT937" s="477"/>
      <c r="CAU937" s="477"/>
      <c r="CAV937" s="477"/>
      <c r="CAW937" s="477"/>
      <c r="CAX937" s="477"/>
      <c r="CAY937" s="477"/>
      <c r="CAZ937" s="477"/>
      <c r="CBA937" s="477"/>
      <c r="CBB937" s="477"/>
      <c r="CBC937" s="477"/>
      <c r="CBD937" s="477"/>
      <c r="CBE937" s="477"/>
      <c r="CBF937" s="477"/>
      <c r="CBG937" s="477"/>
      <c r="CBH937" s="477"/>
      <c r="CBI937" s="477"/>
      <c r="CBJ937" s="477"/>
      <c r="CBK937" s="477"/>
      <c r="CBL937" s="477"/>
      <c r="CBM937" s="477"/>
      <c r="CBN937" s="477"/>
      <c r="CBO937" s="477"/>
      <c r="CBP937" s="477"/>
      <c r="CBQ937" s="477"/>
      <c r="CBR937" s="477"/>
      <c r="CBS937" s="477"/>
      <c r="CBT937" s="477"/>
      <c r="CBU937" s="477"/>
      <c r="CBV937" s="477"/>
      <c r="CBW937" s="477"/>
      <c r="CBX937" s="477"/>
      <c r="CBY937" s="477"/>
      <c r="CBZ937" s="477"/>
      <c r="CCA937" s="477"/>
      <c r="CCB937" s="477"/>
      <c r="CCC937" s="477"/>
      <c r="CCD937" s="477"/>
      <c r="CCE937" s="477"/>
      <c r="CCF937" s="477"/>
      <c r="CCG937" s="477"/>
      <c r="CCH937" s="477"/>
      <c r="CCI937" s="477"/>
      <c r="CCJ937" s="477"/>
      <c r="CCK937" s="477"/>
      <c r="CCL937" s="477"/>
      <c r="CCM937" s="477"/>
      <c r="CCN937" s="477"/>
      <c r="CCO937" s="477"/>
      <c r="CCP937" s="477"/>
      <c r="CCQ937" s="477"/>
      <c r="CCR937" s="477"/>
      <c r="CCS937" s="477"/>
      <c r="CCT937" s="477"/>
      <c r="CCU937" s="477"/>
      <c r="CCV937" s="477"/>
      <c r="CCW937" s="477"/>
      <c r="CCX937" s="477"/>
      <c r="CCY937" s="477"/>
      <c r="CCZ937" s="477"/>
      <c r="CDA937" s="477"/>
      <c r="CDB937" s="477"/>
      <c r="CDC937" s="477"/>
      <c r="CDD937" s="477"/>
      <c r="CDE937" s="477"/>
      <c r="CDF937" s="477"/>
      <c r="CDG937" s="477"/>
      <c r="CDH937" s="477"/>
      <c r="CDI937" s="477"/>
      <c r="CDJ937" s="477"/>
      <c r="CDK937" s="477"/>
      <c r="CDL937" s="477"/>
      <c r="CDM937" s="477"/>
      <c r="CDN937" s="477"/>
      <c r="CDO937" s="477"/>
      <c r="CDP937" s="477"/>
      <c r="CDQ937" s="477"/>
      <c r="CDR937" s="477"/>
      <c r="CDS937" s="477"/>
      <c r="CDT937" s="477"/>
      <c r="CDU937" s="477"/>
      <c r="CDV937" s="477"/>
      <c r="CDW937" s="477"/>
      <c r="CDX937" s="477"/>
      <c r="CDY937" s="477"/>
      <c r="CDZ937" s="477"/>
      <c r="CEA937" s="477"/>
      <c r="CEB937" s="477"/>
      <c r="CEC937" s="477"/>
      <c r="CED937" s="477"/>
      <c r="CEE937" s="477"/>
      <c r="CEF937" s="477"/>
      <c r="CEG937" s="477"/>
      <c r="CEH937" s="477"/>
      <c r="CEI937" s="477"/>
      <c r="CEJ937" s="477"/>
      <c r="CEK937" s="477"/>
      <c r="CEL937" s="477"/>
      <c r="CEM937" s="477"/>
      <c r="CEN937" s="477"/>
      <c r="CEO937" s="477"/>
      <c r="CEP937" s="477"/>
      <c r="CEQ937" s="477"/>
      <c r="CER937" s="477"/>
      <c r="CES937" s="477"/>
      <c r="CET937" s="477"/>
      <c r="CEU937" s="477"/>
      <c r="CEV937" s="477"/>
      <c r="CEW937" s="477"/>
      <c r="CEX937" s="477"/>
      <c r="CEY937" s="477"/>
      <c r="CEZ937" s="477"/>
      <c r="CFA937" s="477"/>
      <c r="CFB937" s="477"/>
      <c r="CFC937" s="477"/>
      <c r="CFD937" s="477"/>
      <c r="CFE937" s="477"/>
      <c r="CFF937" s="477"/>
      <c r="CFG937" s="477"/>
      <c r="CFH937" s="477"/>
      <c r="CFI937" s="477"/>
      <c r="CFJ937" s="477"/>
      <c r="CFK937" s="477"/>
      <c r="CFL937" s="477"/>
      <c r="CFM937" s="477"/>
      <c r="CFN937" s="477"/>
      <c r="CFO937" s="477"/>
      <c r="CFP937" s="477"/>
      <c r="CFQ937" s="477"/>
      <c r="CFR937" s="477"/>
      <c r="CFS937" s="477"/>
      <c r="CFT937" s="477"/>
      <c r="CFU937" s="477"/>
      <c r="CFV937" s="477"/>
      <c r="CFW937" s="477"/>
      <c r="CFX937" s="477"/>
      <c r="CFY937" s="477"/>
      <c r="CFZ937" s="477"/>
      <c r="CGA937" s="477"/>
      <c r="CGB937" s="477"/>
      <c r="CGC937" s="477"/>
      <c r="CGD937" s="477"/>
      <c r="CGE937" s="477"/>
      <c r="CGF937" s="477"/>
      <c r="CGG937" s="477"/>
      <c r="CGH937" s="477"/>
      <c r="CGI937" s="477"/>
      <c r="CGJ937" s="477"/>
      <c r="CGK937" s="477"/>
      <c r="CGL937" s="477"/>
      <c r="CGM937" s="477"/>
      <c r="CGN937" s="477"/>
      <c r="CGO937" s="477"/>
      <c r="CGP937" s="477"/>
      <c r="CGQ937" s="477"/>
      <c r="CGR937" s="477"/>
      <c r="CGS937" s="477"/>
      <c r="CGT937" s="477"/>
      <c r="CGU937" s="477"/>
      <c r="CGV937" s="477"/>
      <c r="CGW937" s="477"/>
      <c r="CGX937" s="477"/>
      <c r="CGY937" s="477"/>
      <c r="CGZ937" s="477"/>
      <c r="CHA937" s="477"/>
      <c r="CHB937" s="477"/>
      <c r="CHC937" s="477"/>
      <c r="CHD937" s="477"/>
      <c r="CHE937" s="477"/>
      <c r="CHF937" s="477"/>
      <c r="CHG937" s="477"/>
      <c r="CHH937" s="477"/>
      <c r="CHI937" s="477"/>
      <c r="CHJ937" s="477"/>
      <c r="CHK937" s="477"/>
      <c r="CHL937" s="477"/>
      <c r="CHM937" s="477"/>
      <c r="CHN937" s="477"/>
      <c r="CHO937" s="477"/>
      <c r="CHP937" s="477"/>
      <c r="CHQ937" s="477"/>
      <c r="CHR937" s="477"/>
      <c r="CHS937" s="477"/>
      <c r="CHT937" s="477"/>
      <c r="CHU937" s="477"/>
      <c r="CHV937" s="477"/>
      <c r="CHW937" s="477"/>
      <c r="CHX937" s="477"/>
      <c r="CHY937" s="477"/>
      <c r="CHZ937" s="477"/>
      <c r="CIA937" s="477"/>
      <c r="CIB937" s="477"/>
      <c r="CIC937" s="477"/>
      <c r="CID937" s="477"/>
      <c r="CIE937" s="477"/>
      <c r="CIF937" s="477"/>
      <c r="CIG937" s="477"/>
      <c r="CIH937" s="477"/>
      <c r="CII937" s="477"/>
      <c r="CIJ937" s="477"/>
      <c r="CIK937" s="477"/>
      <c r="CIL937" s="477"/>
      <c r="CIM937" s="477"/>
      <c r="CIN937" s="477"/>
      <c r="CIO937" s="477"/>
      <c r="CIP937" s="477"/>
      <c r="CIQ937" s="477"/>
      <c r="CIR937" s="477"/>
      <c r="CIS937" s="477"/>
      <c r="CIT937" s="477"/>
      <c r="CIU937" s="477"/>
      <c r="CIV937" s="477"/>
      <c r="CIW937" s="477"/>
      <c r="CIX937" s="477"/>
      <c r="CIY937" s="477"/>
      <c r="CIZ937" s="477"/>
      <c r="CJA937" s="477"/>
      <c r="CJB937" s="477"/>
      <c r="CJC937" s="477"/>
      <c r="CJD937" s="477"/>
      <c r="CJE937" s="477"/>
      <c r="CJF937" s="477"/>
      <c r="CJG937" s="477"/>
      <c r="CJH937" s="477"/>
      <c r="CJI937" s="477"/>
      <c r="CJJ937" s="477"/>
      <c r="CJK937" s="477"/>
      <c r="CJL937" s="477"/>
      <c r="CJM937" s="477"/>
      <c r="CJN937" s="477"/>
      <c r="CJO937" s="477"/>
      <c r="CJP937" s="477"/>
      <c r="CJQ937" s="477"/>
      <c r="CJR937" s="477"/>
      <c r="CJS937" s="477"/>
      <c r="CJT937" s="477"/>
      <c r="CJU937" s="477"/>
      <c r="CJV937" s="477"/>
      <c r="CJW937" s="477"/>
      <c r="CJX937" s="477"/>
      <c r="CJY937" s="477"/>
      <c r="CJZ937" s="477"/>
      <c r="CKA937" s="477"/>
      <c r="CKB937" s="477"/>
      <c r="CKC937" s="477"/>
      <c r="CKD937" s="477"/>
      <c r="CKE937" s="477"/>
      <c r="CKF937" s="477"/>
      <c r="CKG937" s="477"/>
      <c r="CKH937" s="477"/>
      <c r="CKI937" s="477"/>
      <c r="CKJ937" s="477"/>
      <c r="CKK937" s="477"/>
      <c r="CKL937" s="477"/>
      <c r="CKM937" s="477"/>
      <c r="CKN937" s="477"/>
      <c r="CKO937" s="477"/>
      <c r="CKP937" s="477"/>
      <c r="CKQ937" s="477"/>
      <c r="CKR937" s="477"/>
      <c r="CKS937" s="477"/>
      <c r="CKT937" s="477"/>
      <c r="CKU937" s="477"/>
      <c r="CKV937" s="477"/>
      <c r="CKW937" s="477"/>
      <c r="CKX937" s="477"/>
      <c r="CKY937" s="477"/>
      <c r="CKZ937" s="477"/>
      <c r="CLA937" s="477"/>
      <c r="CLB937" s="477"/>
      <c r="CLC937" s="477"/>
      <c r="CLD937" s="477"/>
      <c r="CLE937" s="477"/>
      <c r="CLF937" s="477"/>
      <c r="CLG937" s="477"/>
      <c r="CLH937" s="477"/>
      <c r="CLI937" s="477"/>
      <c r="CLJ937" s="477"/>
      <c r="CLK937" s="477"/>
      <c r="CLL937" s="477"/>
      <c r="CLM937" s="477"/>
      <c r="CLN937" s="477"/>
      <c r="CLO937" s="477"/>
      <c r="CLP937" s="477"/>
      <c r="CLQ937" s="477"/>
      <c r="CLR937" s="477"/>
      <c r="CLS937" s="477"/>
      <c r="CLT937" s="477"/>
      <c r="CLU937" s="477"/>
      <c r="CLV937" s="477"/>
      <c r="CLW937" s="477"/>
      <c r="CLX937" s="477"/>
      <c r="CLY937" s="477"/>
      <c r="CLZ937" s="477"/>
      <c r="CMA937" s="477"/>
      <c r="CMB937" s="477"/>
      <c r="CMC937" s="477"/>
      <c r="CMD937" s="477"/>
      <c r="CME937" s="477"/>
      <c r="CMF937" s="477"/>
      <c r="CMG937" s="477"/>
      <c r="CMH937" s="477"/>
      <c r="CMI937" s="477"/>
      <c r="CMJ937" s="477"/>
      <c r="CMK937" s="477"/>
      <c r="CML937" s="477"/>
      <c r="CMM937" s="477"/>
      <c r="CMN937" s="477"/>
      <c r="CMO937" s="477"/>
      <c r="CMP937" s="477"/>
      <c r="CMQ937" s="477"/>
      <c r="CMR937" s="477"/>
      <c r="CMS937" s="477"/>
      <c r="CMT937" s="477"/>
      <c r="CMU937" s="477"/>
      <c r="CMV937" s="477"/>
      <c r="CMW937" s="477"/>
      <c r="CMX937" s="477"/>
      <c r="CMY937" s="477"/>
      <c r="CMZ937" s="477"/>
      <c r="CNA937" s="477"/>
      <c r="CNB937" s="477"/>
      <c r="CNC937" s="477"/>
      <c r="CND937" s="477"/>
      <c r="CNE937" s="477"/>
      <c r="CNF937" s="477"/>
      <c r="CNG937" s="477"/>
      <c r="CNH937" s="477"/>
      <c r="CNI937" s="477"/>
      <c r="CNJ937" s="477"/>
      <c r="CNK937" s="477"/>
      <c r="CNL937" s="477"/>
      <c r="CNM937" s="477"/>
      <c r="CNN937" s="477"/>
      <c r="CNO937" s="477"/>
      <c r="CNP937" s="477"/>
      <c r="CNQ937" s="477"/>
      <c r="CNR937" s="477"/>
      <c r="CNS937" s="477"/>
      <c r="CNT937" s="477"/>
      <c r="CNU937" s="477"/>
      <c r="CNV937" s="477"/>
      <c r="CNW937" s="477"/>
      <c r="CNX937" s="477"/>
      <c r="CNY937" s="477"/>
      <c r="CNZ937" s="477"/>
      <c r="COA937" s="477"/>
      <c r="COB937" s="477"/>
      <c r="COC937" s="477"/>
      <c r="COD937" s="477"/>
      <c r="COE937" s="477"/>
      <c r="COF937" s="477"/>
      <c r="COG937" s="477"/>
      <c r="COH937" s="477"/>
      <c r="COI937" s="477"/>
      <c r="COJ937" s="477"/>
      <c r="COK937" s="477"/>
      <c r="COL937" s="477"/>
      <c r="COM937" s="477"/>
      <c r="CON937" s="477"/>
      <c r="COO937" s="477"/>
      <c r="COP937" s="477"/>
      <c r="COQ937" s="477"/>
      <c r="COR937" s="477"/>
      <c r="COS937" s="477"/>
      <c r="COT937" s="477"/>
      <c r="COU937" s="477"/>
      <c r="COV937" s="477"/>
      <c r="COW937" s="477"/>
      <c r="COX937" s="477"/>
      <c r="COY937" s="477"/>
      <c r="COZ937" s="477"/>
      <c r="CPA937" s="477"/>
      <c r="CPB937" s="477"/>
      <c r="CPC937" s="477"/>
      <c r="CPD937" s="477"/>
      <c r="CPE937" s="477"/>
      <c r="CPF937" s="477"/>
      <c r="CPG937" s="477"/>
      <c r="CPH937" s="477"/>
      <c r="CPI937" s="477"/>
      <c r="CPJ937" s="477"/>
      <c r="CPK937" s="477"/>
      <c r="CPL937" s="477"/>
      <c r="CPM937" s="477"/>
      <c r="CPN937" s="477"/>
      <c r="CPO937" s="477"/>
      <c r="CPP937" s="477"/>
      <c r="CPQ937" s="477"/>
      <c r="CPR937" s="477"/>
      <c r="CPS937" s="477"/>
      <c r="CPT937" s="477"/>
      <c r="CPU937" s="477"/>
      <c r="CPV937" s="477"/>
      <c r="CPW937" s="477"/>
      <c r="CPX937" s="477"/>
      <c r="CPY937" s="477"/>
      <c r="CPZ937" s="477"/>
      <c r="CQA937" s="477"/>
      <c r="CQB937" s="477"/>
      <c r="CQC937" s="477"/>
      <c r="CQD937" s="477"/>
      <c r="CQE937" s="477"/>
      <c r="CQF937" s="477"/>
      <c r="CQG937" s="477"/>
      <c r="CQH937" s="477"/>
      <c r="CQI937" s="477"/>
      <c r="CQJ937" s="477"/>
      <c r="CQK937" s="477"/>
      <c r="CQL937" s="477"/>
      <c r="CQM937" s="477"/>
      <c r="CQN937" s="477"/>
      <c r="CQO937" s="477"/>
      <c r="CQP937" s="477"/>
      <c r="CQQ937" s="477"/>
      <c r="CQR937" s="477"/>
      <c r="CQS937" s="477"/>
      <c r="CQT937" s="477"/>
      <c r="CQU937" s="477"/>
      <c r="CQV937" s="477"/>
      <c r="CQW937" s="477"/>
      <c r="CQX937" s="477"/>
      <c r="CQY937" s="477"/>
      <c r="CQZ937" s="477"/>
      <c r="CRA937" s="477"/>
      <c r="CRB937" s="477"/>
      <c r="CRC937" s="477"/>
      <c r="CRD937" s="477"/>
      <c r="CRE937" s="477"/>
      <c r="CRF937" s="477"/>
      <c r="CRG937" s="477"/>
      <c r="CRH937" s="477"/>
      <c r="CRI937" s="477"/>
      <c r="CRJ937" s="477"/>
      <c r="CRK937" s="477"/>
      <c r="CRL937" s="477"/>
      <c r="CRM937" s="477"/>
      <c r="CRN937" s="477"/>
      <c r="CRO937" s="477"/>
      <c r="CRP937" s="477"/>
      <c r="CRQ937" s="477"/>
      <c r="CRR937" s="477"/>
      <c r="CRS937" s="477"/>
      <c r="CRT937" s="477"/>
      <c r="CRU937" s="477"/>
      <c r="CRV937" s="477"/>
      <c r="CRW937" s="477"/>
      <c r="CRX937" s="477"/>
      <c r="CRY937" s="477"/>
      <c r="CRZ937" s="477"/>
      <c r="CSA937" s="477"/>
      <c r="CSB937" s="477"/>
      <c r="CSC937" s="477"/>
      <c r="CSD937" s="477"/>
      <c r="CSE937" s="477"/>
      <c r="CSF937" s="477"/>
      <c r="CSG937" s="477"/>
      <c r="CSH937" s="477"/>
      <c r="CSI937" s="477"/>
      <c r="CSJ937" s="477"/>
      <c r="CSK937" s="477"/>
      <c r="CSL937" s="477"/>
      <c r="CSM937" s="477"/>
      <c r="CSN937" s="477"/>
      <c r="CSO937" s="477"/>
      <c r="CSP937" s="477"/>
      <c r="CSQ937" s="477"/>
      <c r="CSR937" s="477"/>
      <c r="CSS937" s="477"/>
      <c r="CST937" s="477"/>
      <c r="CSU937" s="477"/>
      <c r="CSV937" s="477"/>
      <c r="CSW937" s="477"/>
      <c r="CSX937" s="477"/>
      <c r="CSY937" s="477"/>
      <c r="CSZ937" s="477"/>
      <c r="CTA937" s="477"/>
      <c r="CTB937" s="477"/>
      <c r="CTC937" s="477"/>
      <c r="CTD937" s="477"/>
      <c r="CTE937" s="477"/>
      <c r="CTF937" s="477"/>
      <c r="CTG937" s="477"/>
      <c r="CTH937" s="477"/>
      <c r="CTI937" s="477"/>
      <c r="CTJ937" s="477"/>
      <c r="CTK937" s="477"/>
      <c r="CTL937" s="477"/>
      <c r="CTM937" s="477"/>
      <c r="CTN937" s="477"/>
      <c r="CTO937" s="477"/>
      <c r="CTP937" s="477"/>
      <c r="CTQ937" s="477"/>
      <c r="CTR937" s="477"/>
      <c r="CTS937" s="477"/>
      <c r="CTT937" s="477"/>
      <c r="CTU937" s="477"/>
      <c r="CTV937" s="477"/>
      <c r="CTW937" s="477"/>
      <c r="CTX937" s="477"/>
      <c r="CTY937" s="477"/>
      <c r="CTZ937" s="477"/>
      <c r="CUA937" s="477"/>
      <c r="CUB937" s="477"/>
      <c r="CUC937" s="477"/>
      <c r="CUD937" s="477"/>
      <c r="CUE937" s="477"/>
      <c r="CUF937" s="477"/>
      <c r="CUG937" s="477"/>
      <c r="CUH937" s="477"/>
      <c r="CUI937" s="477"/>
      <c r="CUJ937" s="477"/>
      <c r="CUK937" s="477"/>
      <c r="CUL937" s="477"/>
      <c r="CUM937" s="477"/>
      <c r="CUN937" s="477"/>
      <c r="CUO937" s="477"/>
      <c r="CUP937" s="477"/>
      <c r="CUQ937" s="477"/>
      <c r="CUR937" s="477"/>
      <c r="CUS937" s="477"/>
      <c r="CUT937" s="477"/>
      <c r="CUU937" s="477"/>
      <c r="CUV937" s="477"/>
      <c r="CUW937" s="477"/>
      <c r="CUX937" s="477"/>
      <c r="CUY937" s="477"/>
      <c r="CUZ937" s="477"/>
      <c r="CVA937" s="477"/>
      <c r="CVB937" s="477"/>
      <c r="CVC937" s="477"/>
      <c r="CVD937" s="477"/>
      <c r="CVE937" s="477"/>
      <c r="CVF937" s="477"/>
      <c r="CVG937" s="477"/>
      <c r="CVH937" s="477"/>
      <c r="CVI937" s="477"/>
      <c r="CVJ937" s="477"/>
      <c r="CVK937" s="477"/>
      <c r="CVL937" s="477"/>
      <c r="CVM937" s="477"/>
      <c r="CVN937" s="477"/>
      <c r="CVO937" s="477"/>
      <c r="CVP937" s="477"/>
      <c r="CVQ937" s="477"/>
      <c r="CVR937" s="477"/>
      <c r="CVS937" s="477"/>
      <c r="CVT937" s="477"/>
      <c r="CVU937" s="477"/>
      <c r="CVV937" s="477"/>
      <c r="CVW937" s="477"/>
      <c r="CVX937" s="477"/>
      <c r="CVY937" s="477"/>
      <c r="CVZ937" s="477"/>
      <c r="CWA937" s="477"/>
      <c r="CWB937" s="477"/>
      <c r="CWC937" s="477"/>
      <c r="CWD937" s="477"/>
      <c r="CWE937" s="477"/>
      <c r="CWF937" s="477"/>
      <c r="CWG937" s="477"/>
      <c r="CWH937" s="477"/>
      <c r="CWI937" s="477"/>
      <c r="CWJ937" s="477"/>
      <c r="CWK937" s="477"/>
      <c r="CWL937" s="477"/>
      <c r="CWM937" s="477"/>
      <c r="CWN937" s="477"/>
      <c r="CWO937" s="477"/>
      <c r="CWP937" s="477"/>
      <c r="CWQ937" s="477"/>
      <c r="CWR937" s="477"/>
      <c r="CWS937" s="477"/>
      <c r="CWT937" s="477"/>
      <c r="CWU937" s="477"/>
      <c r="CWV937" s="477"/>
      <c r="CWW937" s="477"/>
      <c r="CWX937" s="477"/>
      <c r="CWY937" s="477"/>
      <c r="CWZ937" s="477"/>
      <c r="CXA937" s="477"/>
      <c r="CXB937" s="477"/>
      <c r="CXC937" s="477"/>
      <c r="CXD937" s="477"/>
      <c r="CXE937" s="477"/>
      <c r="CXF937" s="477"/>
      <c r="CXG937" s="477"/>
      <c r="CXH937" s="477"/>
      <c r="CXI937" s="477"/>
      <c r="CXJ937" s="477"/>
      <c r="CXK937" s="477"/>
      <c r="CXL937" s="477"/>
      <c r="CXM937" s="477"/>
      <c r="CXN937" s="477"/>
      <c r="CXO937" s="477"/>
      <c r="CXP937" s="477"/>
      <c r="CXQ937" s="477"/>
      <c r="CXR937" s="477"/>
      <c r="CXS937" s="477"/>
      <c r="CXT937" s="477"/>
      <c r="CXU937" s="477"/>
      <c r="CXV937" s="477"/>
      <c r="CXW937" s="477"/>
      <c r="CXX937" s="477"/>
      <c r="CXY937" s="477"/>
      <c r="CXZ937" s="477"/>
      <c r="CYA937" s="477"/>
      <c r="CYB937" s="477"/>
      <c r="CYC937" s="477"/>
      <c r="CYD937" s="477"/>
      <c r="CYE937" s="477"/>
      <c r="CYF937" s="477"/>
      <c r="CYG937" s="477"/>
      <c r="CYH937" s="477"/>
      <c r="CYI937" s="477"/>
      <c r="CYJ937" s="477"/>
      <c r="CYK937" s="477"/>
      <c r="CYL937" s="477"/>
      <c r="CYM937" s="477"/>
      <c r="CYN937" s="477"/>
      <c r="CYO937" s="477"/>
      <c r="CYP937" s="477"/>
      <c r="CYQ937" s="477"/>
      <c r="CYR937" s="477"/>
      <c r="CYS937" s="477"/>
      <c r="CYT937" s="477"/>
      <c r="CYU937" s="477"/>
      <c r="CYV937" s="477"/>
      <c r="CYW937" s="477"/>
      <c r="CYX937" s="477"/>
      <c r="CYY937" s="477"/>
      <c r="CYZ937" s="477"/>
      <c r="CZA937" s="477"/>
      <c r="CZB937" s="477"/>
      <c r="CZC937" s="477"/>
      <c r="CZD937" s="477"/>
      <c r="CZE937" s="477"/>
      <c r="CZF937" s="477"/>
      <c r="CZG937" s="477"/>
      <c r="CZH937" s="477"/>
      <c r="CZI937" s="477"/>
      <c r="CZJ937" s="477"/>
      <c r="CZK937" s="477"/>
      <c r="CZL937" s="477"/>
      <c r="CZM937" s="477"/>
      <c r="CZN937" s="477"/>
      <c r="CZO937" s="477"/>
      <c r="CZP937" s="477"/>
      <c r="CZQ937" s="477"/>
      <c r="CZR937" s="477"/>
      <c r="CZS937" s="477"/>
      <c r="CZT937" s="477"/>
      <c r="CZU937" s="477"/>
      <c r="CZV937" s="477"/>
      <c r="CZW937" s="477"/>
      <c r="CZX937" s="477"/>
      <c r="CZY937" s="477"/>
      <c r="CZZ937" s="477"/>
      <c r="DAA937" s="477"/>
      <c r="DAB937" s="477"/>
      <c r="DAC937" s="477"/>
      <c r="DAD937" s="477"/>
      <c r="DAE937" s="477"/>
      <c r="DAF937" s="477"/>
      <c r="DAG937" s="477"/>
      <c r="DAH937" s="477"/>
      <c r="DAI937" s="477"/>
      <c r="DAJ937" s="477"/>
      <c r="DAK937" s="477"/>
      <c r="DAL937" s="477"/>
      <c r="DAM937" s="477"/>
      <c r="DAN937" s="477"/>
      <c r="DAO937" s="477"/>
      <c r="DAP937" s="477"/>
      <c r="DAQ937" s="477"/>
      <c r="DAR937" s="477"/>
      <c r="DAS937" s="477"/>
      <c r="DAT937" s="477"/>
      <c r="DAU937" s="477"/>
      <c r="DAV937" s="477"/>
      <c r="DAW937" s="477"/>
      <c r="DAX937" s="477"/>
      <c r="DAY937" s="477"/>
      <c r="DAZ937" s="477"/>
      <c r="DBA937" s="477"/>
      <c r="DBB937" s="477"/>
      <c r="DBC937" s="477"/>
      <c r="DBD937" s="477"/>
      <c r="DBE937" s="477"/>
      <c r="DBF937" s="477"/>
      <c r="DBG937" s="477"/>
      <c r="DBH937" s="477"/>
      <c r="DBI937" s="477"/>
      <c r="DBJ937" s="477"/>
      <c r="DBK937" s="477"/>
      <c r="DBL937" s="477"/>
      <c r="DBM937" s="477"/>
      <c r="DBN937" s="477"/>
      <c r="DBO937" s="477"/>
      <c r="DBP937" s="477"/>
      <c r="DBQ937" s="477"/>
      <c r="DBR937" s="477"/>
      <c r="DBS937" s="477"/>
      <c r="DBT937" s="477"/>
      <c r="DBU937" s="477"/>
      <c r="DBV937" s="477"/>
      <c r="DBW937" s="477"/>
      <c r="DBX937" s="477"/>
      <c r="DBY937" s="477"/>
      <c r="DBZ937" s="477"/>
      <c r="DCA937" s="477"/>
      <c r="DCB937" s="477"/>
      <c r="DCC937" s="477"/>
      <c r="DCD937" s="477"/>
      <c r="DCE937" s="477"/>
      <c r="DCF937" s="477"/>
      <c r="DCG937" s="477"/>
      <c r="DCH937" s="477"/>
      <c r="DCI937" s="477"/>
      <c r="DCJ937" s="477"/>
      <c r="DCK937" s="477"/>
      <c r="DCL937" s="477"/>
      <c r="DCM937" s="477"/>
      <c r="DCN937" s="477"/>
      <c r="DCO937" s="477"/>
      <c r="DCP937" s="477"/>
      <c r="DCQ937" s="477"/>
      <c r="DCR937" s="477"/>
      <c r="DCS937" s="477"/>
      <c r="DCT937" s="477"/>
      <c r="DCU937" s="477"/>
      <c r="DCV937" s="477"/>
      <c r="DCW937" s="477"/>
      <c r="DCX937" s="477"/>
      <c r="DCY937" s="477"/>
      <c r="DCZ937" s="477"/>
      <c r="DDA937" s="477"/>
      <c r="DDB937" s="477"/>
      <c r="DDC937" s="477"/>
      <c r="DDD937" s="477"/>
      <c r="DDE937" s="477"/>
      <c r="DDF937" s="477"/>
      <c r="DDG937" s="477"/>
      <c r="DDH937" s="477"/>
      <c r="DDI937" s="477"/>
      <c r="DDJ937" s="477"/>
      <c r="DDK937" s="477"/>
      <c r="DDL937" s="477"/>
      <c r="DDM937" s="477"/>
      <c r="DDN937" s="477"/>
      <c r="DDO937" s="477"/>
      <c r="DDP937" s="477"/>
      <c r="DDQ937" s="477"/>
      <c r="DDR937" s="477"/>
      <c r="DDS937" s="477"/>
      <c r="DDT937" s="477"/>
      <c r="DDU937" s="477"/>
      <c r="DDV937" s="477"/>
      <c r="DDW937" s="477"/>
      <c r="DDX937" s="477"/>
      <c r="DDY937" s="477"/>
      <c r="DDZ937" s="477"/>
      <c r="DEA937" s="477"/>
      <c r="DEB937" s="477"/>
      <c r="DEC937" s="477"/>
      <c r="DED937" s="477"/>
      <c r="DEE937" s="477"/>
      <c r="DEF937" s="477"/>
      <c r="DEG937" s="477"/>
      <c r="DEH937" s="477"/>
      <c r="DEI937" s="477"/>
      <c r="DEJ937" s="477"/>
      <c r="DEK937" s="477"/>
      <c r="DEL937" s="477"/>
      <c r="DEM937" s="477"/>
      <c r="DEN937" s="477"/>
      <c r="DEO937" s="477"/>
      <c r="DEP937" s="477"/>
      <c r="DEQ937" s="477"/>
      <c r="DER937" s="477"/>
      <c r="DES937" s="477"/>
      <c r="DET937" s="477"/>
      <c r="DEU937" s="477"/>
      <c r="DEV937" s="477"/>
      <c r="DEW937" s="477"/>
      <c r="DEX937" s="477"/>
      <c r="DEY937" s="477"/>
      <c r="DEZ937" s="477"/>
      <c r="DFA937" s="477"/>
      <c r="DFB937" s="477"/>
      <c r="DFC937" s="477"/>
      <c r="DFD937" s="477"/>
      <c r="DFE937" s="477"/>
      <c r="DFF937" s="477"/>
      <c r="DFG937" s="477"/>
      <c r="DFH937" s="477"/>
      <c r="DFI937" s="477"/>
      <c r="DFJ937" s="477"/>
      <c r="DFK937" s="477"/>
      <c r="DFL937" s="477"/>
      <c r="DFM937" s="477"/>
      <c r="DFN937" s="477"/>
      <c r="DFO937" s="477"/>
      <c r="DFP937" s="477"/>
      <c r="DFQ937" s="477"/>
      <c r="DFR937" s="477"/>
      <c r="DFS937" s="477"/>
      <c r="DFT937" s="477"/>
      <c r="DFU937" s="477"/>
      <c r="DFV937" s="477"/>
      <c r="DFW937" s="477"/>
      <c r="DFX937" s="477"/>
      <c r="DFY937" s="477"/>
      <c r="DFZ937" s="477"/>
      <c r="DGA937" s="477"/>
      <c r="DGB937" s="477"/>
      <c r="DGC937" s="477"/>
      <c r="DGD937" s="477"/>
      <c r="DGE937" s="477"/>
      <c r="DGF937" s="477"/>
      <c r="DGG937" s="477"/>
      <c r="DGH937" s="477"/>
      <c r="DGI937" s="477"/>
      <c r="DGJ937" s="477"/>
      <c r="DGK937" s="477"/>
      <c r="DGL937" s="477"/>
      <c r="DGM937" s="477"/>
      <c r="DGN937" s="477"/>
      <c r="DGO937" s="477"/>
      <c r="DGP937" s="477"/>
      <c r="DGQ937" s="477"/>
      <c r="DGR937" s="477"/>
      <c r="DGS937" s="477"/>
      <c r="DGT937" s="477"/>
      <c r="DGU937" s="477"/>
      <c r="DGV937" s="477"/>
      <c r="DGW937" s="477"/>
      <c r="DGX937" s="477"/>
      <c r="DGY937" s="477"/>
      <c r="DGZ937" s="477"/>
      <c r="DHA937" s="477"/>
      <c r="DHB937" s="477"/>
      <c r="DHC937" s="477"/>
      <c r="DHD937" s="477"/>
      <c r="DHE937" s="477"/>
      <c r="DHF937" s="477"/>
      <c r="DHG937" s="477"/>
      <c r="DHH937" s="477"/>
      <c r="DHI937" s="477"/>
      <c r="DHJ937" s="477"/>
      <c r="DHK937" s="477"/>
      <c r="DHL937" s="477"/>
      <c r="DHM937" s="477"/>
      <c r="DHN937" s="477"/>
      <c r="DHO937" s="477"/>
      <c r="DHP937" s="477"/>
      <c r="DHQ937" s="477"/>
      <c r="DHR937" s="477"/>
      <c r="DHS937" s="477"/>
      <c r="DHT937" s="477"/>
      <c r="DHU937" s="477"/>
      <c r="DHV937" s="477"/>
      <c r="DHW937" s="477"/>
      <c r="DHX937" s="477"/>
      <c r="DHY937" s="477"/>
      <c r="DHZ937" s="477"/>
      <c r="DIA937" s="477"/>
      <c r="DIB937" s="477"/>
      <c r="DIC937" s="477"/>
      <c r="DID937" s="477"/>
      <c r="DIE937" s="477"/>
      <c r="DIF937" s="477"/>
      <c r="DIG937" s="477"/>
      <c r="DIH937" s="477"/>
      <c r="DII937" s="477"/>
      <c r="DIJ937" s="477"/>
      <c r="DIK937" s="477"/>
      <c r="DIL937" s="477"/>
      <c r="DIM937" s="477"/>
      <c r="DIN937" s="477"/>
      <c r="DIO937" s="477"/>
      <c r="DIP937" s="477"/>
      <c r="DIQ937" s="477"/>
      <c r="DIR937" s="477"/>
      <c r="DIS937" s="477"/>
      <c r="DIT937" s="477"/>
      <c r="DIU937" s="477"/>
      <c r="DIV937" s="477"/>
      <c r="DIW937" s="477"/>
      <c r="DIX937" s="477"/>
      <c r="DIY937" s="477"/>
      <c r="DIZ937" s="477"/>
      <c r="DJA937" s="477"/>
      <c r="DJB937" s="477"/>
      <c r="DJC937" s="477"/>
      <c r="DJD937" s="477"/>
      <c r="DJE937" s="477"/>
      <c r="DJF937" s="477"/>
      <c r="DJG937" s="477"/>
      <c r="DJH937" s="477"/>
      <c r="DJI937" s="477"/>
      <c r="DJJ937" s="477"/>
      <c r="DJK937" s="477"/>
      <c r="DJL937" s="477"/>
      <c r="DJM937" s="477"/>
      <c r="DJN937" s="477"/>
      <c r="DJO937" s="477"/>
      <c r="DJP937" s="477"/>
      <c r="DJQ937" s="477"/>
      <c r="DJR937" s="477"/>
      <c r="DJS937" s="477"/>
      <c r="DJT937" s="477"/>
      <c r="DJU937" s="477"/>
      <c r="DJV937" s="477"/>
      <c r="DJW937" s="477"/>
      <c r="DJX937" s="477"/>
      <c r="DJY937" s="477"/>
      <c r="DJZ937" s="477"/>
      <c r="DKA937" s="477"/>
      <c r="DKB937" s="477"/>
      <c r="DKC937" s="477"/>
      <c r="DKD937" s="477"/>
      <c r="DKE937" s="477"/>
      <c r="DKF937" s="477"/>
      <c r="DKG937" s="477"/>
      <c r="DKH937" s="477"/>
      <c r="DKI937" s="477"/>
      <c r="DKJ937" s="477"/>
      <c r="DKK937" s="477"/>
      <c r="DKL937" s="477"/>
      <c r="DKM937" s="477"/>
      <c r="DKN937" s="477"/>
      <c r="DKO937" s="477"/>
      <c r="DKP937" s="477"/>
      <c r="DKQ937" s="477"/>
      <c r="DKR937" s="477"/>
      <c r="DKS937" s="477"/>
      <c r="DKT937" s="477"/>
      <c r="DKU937" s="477"/>
      <c r="DKV937" s="477"/>
      <c r="DKW937" s="477"/>
      <c r="DKX937" s="477"/>
      <c r="DKY937" s="477"/>
      <c r="DKZ937" s="477"/>
      <c r="DLA937" s="477"/>
      <c r="DLB937" s="477"/>
      <c r="DLC937" s="477"/>
      <c r="DLD937" s="477"/>
      <c r="DLE937" s="477"/>
      <c r="DLF937" s="477"/>
      <c r="DLG937" s="477"/>
      <c r="DLH937" s="477"/>
      <c r="DLI937" s="477"/>
      <c r="DLJ937" s="477"/>
      <c r="DLK937" s="477"/>
      <c r="DLL937" s="477"/>
      <c r="DLM937" s="477"/>
      <c r="DLN937" s="477"/>
      <c r="DLO937" s="477"/>
      <c r="DLP937" s="477"/>
      <c r="DLQ937" s="477"/>
      <c r="DLR937" s="477"/>
      <c r="DLS937" s="477"/>
      <c r="DLT937" s="477"/>
      <c r="DLU937" s="477"/>
      <c r="DLV937" s="477"/>
      <c r="DLW937" s="477"/>
      <c r="DLX937" s="477"/>
      <c r="DLY937" s="477"/>
      <c r="DLZ937" s="477"/>
      <c r="DMA937" s="477"/>
      <c r="DMB937" s="477"/>
      <c r="DMC937" s="477"/>
      <c r="DMD937" s="477"/>
      <c r="DME937" s="477"/>
      <c r="DMF937" s="477"/>
      <c r="DMG937" s="477"/>
      <c r="DMH937" s="477"/>
      <c r="DMI937" s="477"/>
      <c r="DMJ937" s="477"/>
      <c r="DMK937" s="477"/>
      <c r="DML937" s="477"/>
      <c r="DMM937" s="477"/>
      <c r="DMN937" s="477"/>
      <c r="DMO937" s="477"/>
      <c r="DMP937" s="477"/>
      <c r="DMQ937" s="477"/>
      <c r="DMR937" s="477"/>
      <c r="DMS937" s="477"/>
      <c r="DMT937" s="477"/>
      <c r="DMU937" s="477"/>
      <c r="DMV937" s="477"/>
      <c r="DMW937" s="477"/>
      <c r="DMX937" s="477"/>
      <c r="DMY937" s="477"/>
      <c r="DMZ937" s="477"/>
      <c r="DNA937" s="477"/>
      <c r="DNB937" s="477"/>
      <c r="DNC937" s="477"/>
      <c r="DND937" s="477"/>
      <c r="DNE937" s="477"/>
      <c r="DNF937" s="477"/>
      <c r="DNG937" s="477"/>
      <c r="DNH937" s="477"/>
      <c r="DNI937" s="477"/>
      <c r="DNJ937" s="477"/>
      <c r="DNK937" s="477"/>
      <c r="DNL937" s="477"/>
      <c r="DNM937" s="477"/>
      <c r="DNN937" s="477"/>
      <c r="DNO937" s="477"/>
      <c r="DNP937" s="477"/>
      <c r="DNQ937" s="477"/>
      <c r="DNR937" s="477"/>
      <c r="DNS937" s="477"/>
      <c r="DNT937" s="477"/>
      <c r="DNU937" s="477"/>
      <c r="DNV937" s="477"/>
      <c r="DNW937" s="477"/>
      <c r="DNX937" s="477"/>
      <c r="DNY937" s="477"/>
      <c r="DNZ937" s="477"/>
      <c r="DOA937" s="477"/>
      <c r="DOB937" s="477"/>
      <c r="DOC937" s="477"/>
      <c r="DOD937" s="477"/>
      <c r="DOE937" s="477"/>
      <c r="DOF937" s="477"/>
      <c r="DOG937" s="477"/>
      <c r="DOH937" s="477"/>
      <c r="DOI937" s="477"/>
      <c r="DOJ937" s="477"/>
      <c r="DOK937" s="477"/>
      <c r="DOL937" s="477"/>
      <c r="DOM937" s="477"/>
      <c r="DON937" s="477"/>
      <c r="DOO937" s="477"/>
      <c r="DOP937" s="477"/>
      <c r="DOQ937" s="477"/>
      <c r="DOR937" s="477"/>
      <c r="DOS937" s="477"/>
      <c r="DOT937" s="477"/>
      <c r="DOU937" s="477"/>
      <c r="DOV937" s="477"/>
      <c r="DOW937" s="477"/>
      <c r="DOX937" s="477"/>
      <c r="DOY937" s="477"/>
      <c r="DOZ937" s="477"/>
      <c r="DPA937" s="477"/>
      <c r="DPB937" s="477"/>
      <c r="DPC937" s="477"/>
      <c r="DPD937" s="477"/>
      <c r="DPE937" s="477"/>
      <c r="DPF937" s="477"/>
      <c r="DPG937" s="477"/>
      <c r="DPH937" s="477"/>
      <c r="DPI937" s="477"/>
      <c r="DPJ937" s="477"/>
      <c r="DPK937" s="477"/>
      <c r="DPL937" s="477"/>
      <c r="DPM937" s="477"/>
      <c r="DPN937" s="477"/>
      <c r="DPO937" s="477"/>
      <c r="DPP937" s="477"/>
      <c r="DPQ937" s="477"/>
      <c r="DPR937" s="477"/>
      <c r="DPS937" s="477"/>
      <c r="DPT937" s="477"/>
      <c r="DPU937" s="477"/>
      <c r="DPV937" s="477"/>
      <c r="DPW937" s="477"/>
      <c r="DPX937" s="477"/>
      <c r="DPY937" s="477"/>
      <c r="DPZ937" s="477"/>
      <c r="DQA937" s="477"/>
      <c r="DQB937" s="477"/>
      <c r="DQC937" s="477"/>
      <c r="DQD937" s="477"/>
      <c r="DQE937" s="477"/>
      <c r="DQF937" s="477"/>
      <c r="DQG937" s="477"/>
      <c r="DQH937" s="477"/>
      <c r="DQI937" s="477"/>
      <c r="DQJ937" s="477"/>
      <c r="DQK937" s="477"/>
      <c r="DQL937" s="477"/>
      <c r="DQM937" s="477"/>
      <c r="DQN937" s="477"/>
      <c r="DQO937" s="477"/>
      <c r="DQP937" s="477"/>
      <c r="DQQ937" s="477"/>
      <c r="DQR937" s="477"/>
      <c r="DQS937" s="477"/>
      <c r="DQT937" s="477"/>
      <c r="DQU937" s="477"/>
      <c r="DQV937" s="477"/>
      <c r="DQW937" s="477"/>
      <c r="DQX937" s="477"/>
      <c r="DQY937" s="477"/>
      <c r="DQZ937" s="477"/>
      <c r="DRA937" s="477"/>
      <c r="DRB937" s="477"/>
      <c r="DRC937" s="477"/>
      <c r="DRD937" s="477"/>
      <c r="DRE937" s="477"/>
      <c r="DRF937" s="477"/>
      <c r="DRG937" s="477"/>
      <c r="DRH937" s="477"/>
      <c r="DRI937" s="477"/>
      <c r="DRJ937" s="477"/>
      <c r="DRK937" s="477"/>
      <c r="DRL937" s="477"/>
      <c r="DRM937" s="477"/>
      <c r="DRN937" s="477"/>
      <c r="DRO937" s="477"/>
      <c r="DRP937" s="477"/>
      <c r="DRQ937" s="477"/>
      <c r="DRR937" s="477"/>
      <c r="DRS937" s="477"/>
      <c r="DRT937" s="477"/>
      <c r="DRU937" s="477"/>
      <c r="DRV937" s="477"/>
      <c r="DRW937" s="477"/>
      <c r="DRX937" s="477"/>
      <c r="DRY937" s="477"/>
      <c r="DRZ937" s="477"/>
      <c r="DSA937" s="477"/>
      <c r="DSB937" s="477"/>
      <c r="DSC937" s="477"/>
      <c r="DSD937" s="477"/>
      <c r="DSE937" s="477"/>
      <c r="DSF937" s="477"/>
      <c r="DSG937" s="477"/>
      <c r="DSH937" s="477"/>
      <c r="DSI937" s="477"/>
      <c r="DSJ937" s="477"/>
      <c r="DSK937" s="477"/>
      <c r="DSL937" s="477"/>
      <c r="DSM937" s="477"/>
      <c r="DSN937" s="477"/>
      <c r="DSO937" s="477"/>
      <c r="DSP937" s="477"/>
      <c r="DSQ937" s="477"/>
      <c r="DSR937" s="477"/>
      <c r="DSS937" s="477"/>
      <c r="DST937" s="477"/>
      <c r="DSU937" s="477"/>
      <c r="DSV937" s="477"/>
      <c r="DSW937" s="477"/>
      <c r="DSX937" s="477"/>
      <c r="DSY937" s="477"/>
      <c r="DSZ937" s="477"/>
      <c r="DTA937" s="477"/>
      <c r="DTB937" s="477"/>
      <c r="DTC937" s="477"/>
      <c r="DTD937" s="477"/>
      <c r="DTE937" s="477"/>
      <c r="DTF937" s="477"/>
      <c r="DTG937" s="477"/>
      <c r="DTH937" s="477"/>
      <c r="DTI937" s="477"/>
      <c r="DTJ937" s="477"/>
      <c r="DTK937" s="477"/>
      <c r="DTL937" s="477"/>
      <c r="DTM937" s="477"/>
      <c r="DTN937" s="477"/>
      <c r="DTO937" s="477"/>
      <c r="DTP937" s="477"/>
      <c r="DTQ937" s="477"/>
      <c r="DTR937" s="477"/>
      <c r="DTS937" s="477"/>
      <c r="DTT937" s="477"/>
      <c r="DTU937" s="477"/>
      <c r="DTV937" s="477"/>
      <c r="DTW937" s="477"/>
      <c r="DTX937" s="477"/>
      <c r="DTY937" s="477"/>
      <c r="DTZ937" s="477"/>
      <c r="DUA937" s="477"/>
      <c r="DUB937" s="477"/>
      <c r="DUC937" s="477"/>
      <c r="DUD937" s="477"/>
      <c r="DUE937" s="477"/>
      <c r="DUF937" s="477"/>
      <c r="DUG937" s="477"/>
      <c r="DUH937" s="477"/>
      <c r="DUI937" s="477"/>
      <c r="DUJ937" s="477"/>
      <c r="DUK937" s="477"/>
      <c r="DUL937" s="477"/>
      <c r="DUM937" s="477"/>
      <c r="DUN937" s="477"/>
      <c r="DUO937" s="477"/>
      <c r="DUP937" s="477"/>
      <c r="DUQ937" s="477"/>
      <c r="DUR937" s="477"/>
      <c r="DUS937" s="477"/>
      <c r="DUT937" s="477"/>
      <c r="DUU937" s="477"/>
      <c r="DUV937" s="477"/>
      <c r="DUW937" s="477"/>
      <c r="DUX937" s="477"/>
      <c r="DUY937" s="477"/>
      <c r="DUZ937" s="477"/>
      <c r="DVA937" s="477"/>
      <c r="DVB937" s="477"/>
      <c r="DVC937" s="477"/>
      <c r="DVD937" s="477"/>
      <c r="DVE937" s="477"/>
      <c r="DVF937" s="477"/>
      <c r="DVG937" s="477"/>
      <c r="DVH937" s="477"/>
      <c r="DVI937" s="477"/>
      <c r="DVJ937" s="477"/>
      <c r="DVK937" s="477"/>
      <c r="DVL937" s="477"/>
      <c r="DVM937" s="477"/>
      <c r="DVN937" s="477"/>
      <c r="DVO937" s="477"/>
      <c r="DVP937" s="477"/>
      <c r="DVQ937" s="477"/>
      <c r="DVR937" s="477"/>
      <c r="DVS937" s="477"/>
      <c r="DVT937" s="477"/>
      <c r="DVU937" s="477"/>
      <c r="DVV937" s="477"/>
      <c r="DVW937" s="477"/>
      <c r="DVX937" s="477"/>
      <c r="DVY937" s="477"/>
      <c r="DVZ937" s="477"/>
      <c r="DWA937" s="477"/>
      <c r="DWB937" s="477"/>
      <c r="DWC937" s="477"/>
      <c r="DWD937" s="477"/>
      <c r="DWE937" s="477"/>
      <c r="DWF937" s="477"/>
      <c r="DWG937" s="477"/>
      <c r="DWH937" s="477"/>
      <c r="DWI937" s="477"/>
      <c r="DWJ937" s="477"/>
      <c r="DWK937" s="477"/>
      <c r="DWL937" s="477"/>
      <c r="DWM937" s="477"/>
      <c r="DWN937" s="477"/>
      <c r="DWO937" s="477"/>
      <c r="DWP937" s="477"/>
      <c r="DWQ937" s="477"/>
      <c r="DWR937" s="477"/>
      <c r="DWS937" s="477"/>
      <c r="DWT937" s="477"/>
      <c r="DWU937" s="477"/>
      <c r="DWV937" s="477"/>
      <c r="DWW937" s="477"/>
      <c r="DWX937" s="477"/>
      <c r="DWY937" s="477"/>
      <c r="DWZ937" s="477"/>
      <c r="DXA937" s="477"/>
      <c r="DXB937" s="477"/>
      <c r="DXC937" s="477"/>
      <c r="DXD937" s="477"/>
      <c r="DXE937" s="477"/>
      <c r="DXF937" s="477"/>
      <c r="DXG937" s="477"/>
      <c r="DXH937" s="477"/>
      <c r="DXI937" s="477"/>
      <c r="DXJ937" s="477"/>
      <c r="DXK937" s="477"/>
      <c r="DXL937" s="477"/>
      <c r="DXM937" s="477"/>
      <c r="DXN937" s="477"/>
      <c r="DXO937" s="477"/>
      <c r="DXP937" s="477"/>
      <c r="DXQ937" s="477"/>
      <c r="DXR937" s="477"/>
      <c r="DXS937" s="477"/>
      <c r="DXT937" s="477"/>
      <c r="DXU937" s="477"/>
      <c r="DXV937" s="477"/>
      <c r="DXW937" s="477"/>
      <c r="DXX937" s="477"/>
      <c r="DXY937" s="477"/>
      <c r="DXZ937" s="477"/>
      <c r="DYA937" s="477"/>
      <c r="DYB937" s="477"/>
      <c r="DYC937" s="477"/>
      <c r="DYD937" s="477"/>
      <c r="DYE937" s="477"/>
      <c r="DYF937" s="477"/>
      <c r="DYG937" s="477"/>
      <c r="DYH937" s="477"/>
      <c r="DYI937" s="477"/>
      <c r="DYJ937" s="477"/>
      <c r="DYK937" s="477"/>
      <c r="DYL937" s="477"/>
      <c r="DYM937" s="477"/>
      <c r="DYN937" s="477"/>
      <c r="DYO937" s="477"/>
      <c r="DYP937" s="477"/>
      <c r="DYQ937" s="477"/>
      <c r="DYR937" s="477"/>
      <c r="DYS937" s="477"/>
      <c r="DYT937" s="477"/>
      <c r="DYU937" s="477"/>
      <c r="DYV937" s="477"/>
      <c r="DYW937" s="477"/>
      <c r="DYX937" s="477"/>
      <c r="DYY937" s="477"/>
      <c r="DYZ937" s="477"/>
      <c r="DZA937" s="477"/>
      <c r="DZB937" s="477"/>
      <c r="DZC937" s="477"/>
      <c r="DZD937" s="477"/>
      <c r="DZE937" s="477"/>
      <c r="DZF937" s="477"/>
      <c r="DZG937" s="477"/>
      <c r="DZH937" s="477"/>
      <c r="DZI937" s="477"/>
      <c r="DZJ937" s="477"/>
      <c r="DZK937" s="477"/>
      <c r="DZL937" s="477"/>
      <c r="DZM937" s="477"/>
      <c r="DZN937" s="477"/>
      <c r="DZO937" s="477"/>
      <c r="DZP937" s="477"/>
      <c r="DZQ937" s="477"/>
      <c r="DZR937" s="477"/>
      <c r="DZS937" s="477"/>
      <c r="DZT937" s="477"/>
      <c r="DZU937" s="477"/>
      <c r="DZV937" s="477"/>
      <c r="DZW937" s="477"/>
      <c r="DZX937" s="477"/>
      <c r="DZY937" s="477"/>
      <c r="DZZ937" s="477"/>
      <c r="EAA937" s="477"/>
      <c r="EAB937" s="477"/>
      <c r="EAC937" s="477"/>
      <c r="EAD937" s="477"/>
      <c r="EAE937" s="477"/>
      <c r="EAF937" s="477"/>
      <c r="EAG937" s="477"/>
      <c r="EAH937" s="477"/>
      <c r="EAI937" s="477"/>
      <c r="EAJ937" s="477"/>
      <c r="EAK937" s="477"/>
      <c r="EAL937" s="477"/>
      <c r="EAM937" s="477"/>
      <c r="EAN937" s="477"/>
      <c r="EAO937" s="477"/>
      <c r="EAP937" s="477"/>
      <c r="EAQ937" s="477"/>
      <c r="EAR937" s="477"/>
      <c r="EAS937" s="477"/>
      <c r="EAT937" s="477"/>
      <c r="EAU937" s="477"/>
      <c r="EAV937" s="477"/>
      <c r="EAW937" s="477"/>
      <c r="EAX937" s="477"/>
      <c r="EAY937" s="477"/>
      <c r="EAZ937" s="477"/>
      <c r="EBA937" s="477"/>
      <c r="EBB937" s="477"/>
      <c r="EBC937" s="477"/>
      <c r="EBD937" s="477"/>
      <c r="EBE937" s="477"/>
      <c r="EBF937" s="477"/>
      <c r="EBG937" s="477"/>
      <c r="EBH937" s="477"/>
      <c r="EBI937" s="477"/>
      <c r="EBJ937" s="477"/>
      <c r="EBK937" s="477"/>
      <c r="EBL937" s="477"/>
      <c r="EBM937" s="477"/>
      <c r="EBN937" s="477"/>
      <c r="EBO937" s="477"/>
      <c r="EBP937" s="477"/>
      <c r="EBQ937" s="477"/>
      <c r="EBR937" s="477"/>
      <c r="EBS937" s="477"/>
      <c r="EBT937" s="477"/>
      <c r="EBU937" s="477"/>
      <c r="EBV937" s="477"/>
      <c r="EBW937" s="477"/>
      <c r="EBX937" s="477"/>
      <c r="EBY937" s="477"/>
      <c r="EBZ937" s="477"/>
      <c r="ECA937" s="477"/>
      <c r="ECB937" s="477"/>
      <c r="ECC937" s="477"/>
      <c r="ECD937" s="477"/>
      <c r="ECE937" s="477"/>
      <c r="ECF937" s="477"/>
      <c r="ECG937" s="477"/>
      <c r="ECH937" s="477"/>
      <c r="ECI937" s="477"/>
      <c r="ECJ937" s="477"/>
      <c r="ECK937" s="477"/>
      <c r="ECL937" s="477"/>
      <c r="ECM937" s="477"/>
      <c r="ECN937" s="477"/>
      <c r="ECO937" s="477"/>
      <c r="ECP937" s="477"/>
      <c r="ECQ937" s="477"/>
      <c r="ECR937" s="477"/>
      <c r="ECS937" s="477"/>
      <c r="ECT937" s="477"/>
      <c r="ECU937" s="477"/>
      <c r="ECV937" s="477"/>
      <c r="ECW937" s="477"/>
      <c r="ECX937" s="477"/>
      <c r="ECY937" s="477"/>
      <c r="ECZ937" s="477"/>
      <c r="EDA937" s="477"/>
      <c r="EDB937" s="477"/>
      <c r="EDC937" s="477"/>
      <c r="EDD937" s="477"/>
      <c r="EDE937" s="477"/>
      <c r="EDF937" s="477"/>
      <c r="EDG937" s="477"/>
      <c r="EDH937" s="477"/>
      <c r="EDI937" s="477"/>
      <c r="EDJ937" s="477"/>
      <c r="EDK937" s="477"/>
      <c r="EDL937" s="477"/>
      <c r="EDM937" s="477"/>
      <c r="EDN937" s="477"/>
      <c r="EDO937" s="477"/>
      <c r="EDP937" s="477"/>
      <c r="EDQ937" s="477"/>
      <c r="EDR937" s="477"/>
      <c r="EDS937" s="477"/>
      <c r="EDT937" s="477"/>
      <c r="EDU937" s="477"/>
      <c r="EDV937" s="477"/>
      <c r="EDW937" s="477"/>
      <c r="EDX937" s="477"/>
      <c r="EDY937" s="477"/>
      <c r="EDZ937" s="477"/>
      <c r="EEA937" s="477"/>
      <c r="EEB937" s="477"/>
      <c r="EEC937" s="477"/>
      <c r="EED937" s="477"/>
      <c r="EEE937" s="477"/>
      <c r="EEF937" s="477"/>
      <c r="EEG937" s="477"/>
      <c r="EEH937" s="477"/>
      <c r="EEI937" s="477"/>
      <c r="EEJ937" s="477"/>
      <c r="EEK937" s="477"/>
      <c r="EEL937" s="477"/>
      <c r="EEM937" s="477"/>
      <c r="EEN937" s="477"/>
      <c r="EEO937" s="477"/>
      <c r="EEP937" s="477"/>
      <c r="EEQ937" s="477"/>
      <c r="EER937" s="477"/>
      <c r="EES937" s="477"/>
      <c r="EET937" s="477"/>
      <c r="EEU937" s="477"/>
      <c r="EEV937" s="477"/>
      <c r="EEW937" s="477"/>
      <c r="EEX937" s="477"/>
      <c r="EEY937" s="477"/>
      <c r="EEZ937" s="477"/>
      <c r="EFA937" s="477"/>
      <c r="EFB937" s="477"/>
      <c r="EFC937" s="477"/>
      <c r="EFD937" s="477"/>
      <c r="EFE937" s="477"/>
      <c r="EFF937" s="477"/>
      <c r="EFG937" s="477"/>
      <c r="EFH937" s="477"/>
      <c r="EFI937" s="477"/>
      <c r="EFJ937" s="477"/>
      <c r="EFK937" s="477"/>
      <c r="EFL937" s="477"/>
      <c r="EFM937" s="477"/>
      <c r="EFN937" s="477"/>
      <c r="EFO937" s="477"/>
      <c r="EFP937" s="477"/>
      <c r="EFQ937" s="477"/>
      <c r="EFR937" s="477"/>
      <c r="EFS937" s="477"/>
      <c r="EFT937" s="477"/>
      <c r="EFU937" s="477"/>
      <c r="EFV937" s="477"/>
      <c r="EFW937" s="477"/>
      <c r="EFX937" s="477"/>
      <c r="EFY937" s="477"/>
      <c r="EFZ937" s="477"/>
      <c r="EGA937" s="477"/>
      <c r="EGB937" s="477"/>
      <c r="EGC937" s="477"/>
      <c r="EGD937" s="477"/>
      <c r="EGE937" s="477"/>
      <c r="EGF937" s="477"/>
      <c r="EGG937" s="477"/>
      <c r="EGH937" s="477"/>
      <c r="EGI937" s="477"/>
      <c r="EGJ937" s="477"/>
      <c r="EGK937" s="477"/>
      <c r="EGL937" s="477"/>
      <c r="EGM937" s="477"/>
      <c r="EGN937" s="477"/>
      <c r="EGO937" s="477"/>
      <c r="EGP937" s="477"/>
      <c r="EGQ937" s="477"/>
      <c r="EGR937" s="477"/>
      <c r="EGS937" s="477"/>
      <c r="EGT937" s="477"/>
      <c r="EGU937" s="477"/>
      <c r="EGV937" s="477"/>
      <c r="EGW937" s="477"/>
      <c r="EGX937" s="477"/>
      <c r="EGY937" s="477"/>
      <c r="EGZ937" s="477"/>
      <c r="EHA937" s="477"/>
      <c r="EHB937" s="477"/>
      <c r="EHC937" s="477"/>
      <c r="EHD937" s="477"/>
      <c r="EHE937" s="477"/>
      <c r="EHF937" s="477"/>
      <c r="EHG937" s="477"/>
      <c r="EHH937" s="477"/>
      <c r="EHI937" s="477"/>
      <c r="EHJ937" s="477"/>
      <c r="EHK937" s="477"/>
      <c r="EHL937" s="477"/>
      <c r="EHM937" s="477"/>
      <c r="EHN937" s="477"/>
      <c r="EHO937" s="477"/>
      <c r="EHP937" s="477"/>
      <c r="EHQ937" s="477"/>
      <c r="EHR937" s="477"/>
      <c r="EHS937" s="477"/>
      <c r="EHT937" s="477"/>
      <c r="EHU937" s="477"/>
      <c r="EHV937" s="477"/>
      <c r="EHW937" s="477"/>
      <c r="EHX937" s="477"/>
      <c r="EHY937" s="477"/>
      <c r="EHZ937" s="477"/>
      <c r="EIA937" s="477"/>
      <c r="EIB937" s="477"/>
      <c r="EIC937" s="477"/>
      <c r="EID937" s="477"/>
      <c r="EIE937" s="477"/>
      <c r="EIF937" s="477"/>
      <c r="EIG937" s="477"/>
      <c r="EIH937" s="477"/>
      <c r="EII937" s="477"/>
      <c r="EIJ937" s="477"/>
      <c r="EIK937" s="477"/>
      <c r="EIL937" s="477"/>
      <c r="EIM937" s="477"/>
      <c r="EIN937" s="477"/>
      <c r="EIO937" s="477"/>
      <c r="EIP937" s="477"/>
      <c r="EIQ937" s="477"/>
      <c r="EIR937" s="477"/>
      <c r="EIS937" s="477"/>
      <c r="EIT937" s="477"/>
      <c r="EIU937" s="477"/>
      <c r="EIV937" s="477"/>
      <c r="EIW937" s="477"/>
      <c r="EIX937" s="477"/>
      <c r="EIY937" s="477"/>
      <c r="EIZ937" s="477"/>
      <c r="EJA937" s="477"/>
      <c r="EJB937" s="477"/>
      <c r="EJC937" s="477"/>
      <c r="EJD937" s="477"/>
      <c r="EJE937" s="477"/>
      <c r="EJF937" s="477"/>
      <c r="EJG937" s="477"/>
      <c r="EJH937" s="477"/>
      <c r="EJI937" s="477"/>
      <c r="EJJ937" s="477"/>
      <c r="EJK937" s="477"/>
      <c r="EJL937" s="477"/>
      <c r="EJM937" s="477"/>
      <c r="EJN937" s="477"/>
      <c r="EJO937" s="477"/>
      <c r="EJP937" s="477"/>
      <c r="EJQ937" s="477"/>
      <c r="EJR937" s="477"/>
      <c r="EJS937" s="477"/>
      <c r="EJT937" s="477"/>
      <c r="EJU937" s="477"/>
      <c r="EJV937" s="477"/>
      <c r="EJW937" s="477"/>
      <c r="EJX937" s="477"/>
      <c r="EJY937" s="477"/>
      <c r="EJZ937" s="477"/>
      <c r="EKA937" s="477"/>
      <c r="EKB937" s="477"/>
      <c r="EKC937" s="477"/>
      <c r="EKD937" s="477"/>
      <c r="EKE937" s="477"/>
      <c r="EKF937" s="477"/>
      <c r="EKG937" s="477"/>
      <c r="EKH937" s="477"/>
      <c r="EKI937" s="477"/>
      <c r="EKJ937" s="477"/>
      <c r="EKK937" s="477"/>
      <c r="EKL937" s="477"/>
      <c r="EKM937" s="477"/>
      <c r="EKN937" s="477"/>
      <c r="EKO937" s="477"/>
      <c r="EKP937" s="477"/>
      <c r="EKQ937" s="477"/>
      <c r="EKR937" s="477"/>
      <c r="EKS937" s="477"/>
      <c r="EKT937" s="477"/>
      <c r="EKU937" s="477"/>
      <c r="EKV937" s="477"/>
      <c r="EKW937" s="477"/>
      <c r="EKX937" s="477"/>
      <c r="EKY937" s="477"/>
      <c r="EKZ937" s="477"/>
      <c r="ELA937" s="477"/>
      <c r="ELB937" s="477"/>
      <c r="ELC937" s="477"/>
      <c r="ELD937" s="477"/>
      <c r="ELE937" s="477"/>
      <c r="ELF937" s="477"/>
      <c r="ELG937" s="477"/>
      <c r="ELH937" s="477"/>
      <c r="ELI937" s="477"/>
      <c r="ELJ937" s="477"/>
      <c r="ELK937" s="477"/>
      <c r="ELL937" s="477"/>
      <c r="ELM937" s="477"/>
      <c r="ELN937" s="477"/>
      <c r="ELO937" s="477"/>
      <c r="ELP937" s="477"/>
      <c r="ELQ937" s="477"/>
      <c r="ELR937" s="477"/>
      <c r="ELS937" s="477"/>
      <c r="ELT937" s="477"/>
      <c r="ELU937" s="477"/>
      <c r="ELV937" s="477"/>
      <c r="ELW937" s="477"/>
      <c r="ELX937" s="477"/>
      <c r="ELY937" s="477"/>
      <c r="ELZ937" s="477"/>
      <c r="EMA937" s="477"/>
      <c r="EMB937" s="477"/>
      <c r="EMC937" s="477"/>
      <c r="EMD937" s="477"/>
      <c r="EME937" s="477"/>
      <c r="EMF937" s="477"/>
      <c r="EMG937" s="477"/>
      <c r="EMH937" s="477"/>
      <c r="EMI937" s="477"/>
      <c r="EMJ937" s="477"/>
      <c r="EMK937" s="477"/>
      <c r="EML937" s="477"/>
      <c r="EMM937" s="477"/>
      <c r="EMN937" s="477"/>
      <c r="EMO937" s="477"/>
      <c r="EMP937" s="477"/>
      <c r="EMQ937" s="477"/>
      <c r="EMR937" s="477"/>
      <c r="EMS937" s="477"/>
      <c r="EMT937" s="477"/>
      <c r="EMU937" s="477"/>
      <c r="EMV937" s="477"/>
      <c r="EMW937" s="477"/>
      <c r="EMX937" s="477"/>
      <c r="EMY937" s="477"/>
      <c r="EMZ937" s="477"/>
      <c r="ENA937" s="477"/>
      <c r="ENB937" s="477"/>
      <c r="ENC937" s="477"/>
      <c r="END937" s="477"/>
      <c r="ENE937" s="477"/>
      <c r="ENF937" s="477"/>
      <c r="ENG937" s="477"/>
      <c r="ENH937" s="477"/>
      <c r="ENI937" s="477"/>
      <c r="ENJ937" s="477"/>
      <c r="ENK937" s="477"/>
      <c r="ENL937" s="477"/>
      <c r="ENM937" s="477"/>
      <c r="ENN937" s="477"/>
      <c r="ENO937" s="477"/>
      <c r="ENP937" s="477"/>
      <c r="ENQ937" s="477"/>
      <c r="ENR937" s="477"/>
      <c r="ENS937" s="477"/>
      <c r="ENT937" s="477"/>
      <c r="ENU937" s="477"/>
      <c r="ENV937" s="477"/>
      <c r="ENW937" s="477"/>
      <c r="ENX937" s="477"/>
      <c r="ENY937" s="477"/>
      <c r="ENZ937" s="477"/>
      <c r="EOA937" s="477"/>
      <c r="EOB937" s="477"/>
      <c r="EOC937" s="477"/>
      <c r="EOD937" s="477"/>
      <c r="EOE937" s="477"/>
      <c r="EOF937" s="477"/>
      <c r="EOG937" s="477"/>
      <c r="EOH937" s="477"/>
      <c r="EOI937" s="477"/>
      <c r="EOJ937" s="477"/>
      <c r="EOK937" s="477"/>
      <c r="EOL937" s="477"/>
      <c r="EOM937" s="477"/>
      <c r="EON937" s="477"/>
      <c r="EOO937" s="477"/>
      <c r="EOP937" s="477"/>
      <c r="EOQ937" s="477"/>
      <c r="EOR937" s="477"/>
      <c r="EOS937" s="477"/>
      <c r="EOT937" s="477"/>
      <c r="EOU937" s="477"/>
      <c r="EOV937" s="477"/>
      <c r="EOW937" s="477"/>
      <c r="EOX937" s="477"/>
      <c r="EOY937" s="477"/>
      <c r="EOZ937" s="477"/>
      <c r="EPA937" s="477"/>
      <c r="EPB937" s="477"/>
      <c r="EPC937" s="477"/>
      <c r="EPD937" s="477"/>
      <c r="EPE937" s="477"/>
      <c r="EPF937" s="477"/>
      <c r="EPG937" s="477"/>
      <c r="EPH937" s="477"/>
      <c r="EPI937" s="477"/>
      <c r="EPJ937" s="477"/>
      <c r="EPK937" s="477"/>
      <c r="EPL937" s="477"/>
      <c r="EPM937" s="477"/>
      <c r="EPN937" s="477"/>
      <c r="EPO937" s="477"/>
      <c r="EPP937" s="477"/>
      <c r="EPQ937" s="477"/>
      <c r="EPR937" s="477"/>
      <c r="EPS937" s="477"/>
      <c r="EPT937" s="477"/>
      <c r="EPU937" s="477"/>
      <c r="EPV937" s="477"/>
      <c r="EPW937" s="477"/>
      <c r="EPX937" s="477"/>
      <c r="EPY937" s="477"/>
      <c r="EPZ937" s="477"/>
      <c r="EQA937" s="477"/>
      <c r="EQB937" s="477"/>
      <c r="EQC937" s="477"/>
      <c r="EQD937" s="477"/>
      <c r="EQE937" s="477"/>
      <c r="EQF937" s="477"/>
      <c r="EQG937" s="477"/>
      <c r="EQH937" s="477"/>
      <c r="EQI937" s="477"/>
      <c r="EQJ937" s="477"/>
      <c r="EQK937" s="477"/>
      <c r="EQL937" s="477"/>
      <c r="EQM937" s="477"/>
      <c r="EQN937" s="477"/>
      <c r="EQO937" s="477"/>
      <c r="EQP937" s="477"/>
      <c r="EQQ937" s="477"/>
      <c r="EQR937" s="477"/>
      <c r="EQS937" s="477"/>
      <c r="EQT937" s="477"/>
      <c r="EQU937" s="477"/>
      <c r="EQV937" s="477"/>
      <c r="EQW937" s="477"/>
      <c r="EQX937" s="477"/>
      <c r="EQY937" s="477"/>
      <c r="EQZ937" s="477"/>
      <c r="ERA937" s="477"/>
      <c r="ERB937" s="477"/>
      <c r="ERC937" s="477"/>
      <c r="ERD937" s="477"/>
      <c r="ERE937" s="477"/>
      <c r="ERF937" s="477"/>
      <c r="ERG937" s="477"/>
      <c r="ERH937" s="477"/>
      <c r="ERI937" s="477"/>
      <c r="ERJ937" s="477"/>
      <c r="ERK937" s="477"/>
      <c r="ERL937" s="477"/>
      <c r="ERM937" s="477"/>
      <c r="ERN937" s="477"/>
      <c r="ERO937" s="477"/>
      <c r="ERP937" s="477"/>
      <c r="ERQ937" s="477"/>
      <c r="ERR937" s="477"/>
      <c r="ERS937" s="477"/>
      <c r="ERT937" s="477"/>
      <c r="ERU937" s="477"/>
      <c r="ERV937" s="477"/>
      <c r="ERW937" s="477"/>
      <c r="ERX937" s="477"/>
      <c r="ERY937" s="477"/>
      <c r="ERZ937" s="477"/>
      <c r="ESA937" s="477"/>
      <c r="ESB937" s="477"/>
      <c r="ESC937" s="477"/>
      <c r="ESD937" s="477"/>
      <c r="ESE937" s="477"/>
      <c r="ESF937" s="477"/>
      <c r="ESG937" s="477"/>
      <c r="ESH937" s="477"/>
      <c r="ESI937" s="477"/>
      <c r="ESJ937" s="477"/>
      <c r="ESK937" s="477"/>
      <c r="ESL937" s="477"/>
      <c r="ESM937" s="477"/>
      <c r="ESN937" s="477"/>
      <c r="ESO937" s="477"/>
      <c r="ESP937" s="477"/>
      <c r="ESQ937" s="477"/>
      <c r="ESR937" s="477"/>
      <c r="ESS937" s="477"/>
      <c r="EST937" s="477"/>
      <c r="ESU937" s="477"/>
      <c r="ESV937" s="477"/>
      <c r="ESW937" s="477"/>
      <c r="ESX937" s="477"/>
      <c r="ESY937" s="477"/>
      <c r="ESZ937" s="477"/>
      <c r="ETA937" s="477"/>
      <c r="ETB937" s="477"/>
      <c r="ETC937" s="477"/>
      <c r="ETD937" s="477"/>
      <c r="ETE937" s="477"/>
      <c r="ETF937" s="477"/>
      <c r="ETG937" s="477"/>
      <c r="ETH937" s="477"/>
      <c r="ETI937" s="477"/>
      <c r="ETJ937" s="477"/>
      <c r="ETK937" s="477"/>
      <c r="ETL937" s="477"/>
      <c r="ETM937" s="477"/>
      <c r="ETN937" s="477"/>
      <c r="ETO937" s="477"/>
      <c r="ETP937" s="477"/>
      <c r="ETQ937" s="477"/>
      <c r="ETR937" s="477"/>
      <c r="ETS937" s="477"/>
      <c r="ETT937" s="477"/>
      <c r="ETU937" s="477"/>
      <c r="ETV937" s="477"/>
      <c r="ETW937" s="477"/>
      <c r="ETX937" s="477"/>
      <c r="ETY937" s="477"/>
      <c r="ETZ937" s="477"/>
      <c r="EUA937" s="477"/>
      <c r="EUB937" s="477"/>
      <c r="EUC937" s="477"/>
      <c r="EUD937" s="477"/>
      <c r="EUE937" s="477"/>
      <c r="EUF937" s="477"/>
      <c r="EUG937" s="477"/>
      <c r="EUH937" s="477"/>
      <c r="EUI937" s="477"/>
      <c r="EUJ937" s="477"/>
      <c r="EUK937" s="477"/>
      <c r="EUL937" s="477"/>
      <c r="EUM937" s="477"/>
      <c r="EUN937" s="477"/>
      <c r="EUO937" s="477"/>
      <c r="EUP937" s="477"/>
      <c r="EUQ937" s="477"/>
      <c r="EUR937" s="477"/>
      <c r="EUS937" s="477"/>
      <c r="EUT937" s="477"/>
      <c r="EUU937" s="477"/>
      <c r="EUV937" s="477"/>
      <c r="EUW937" s="477"/>
      <c r="EUX937" s="477"/>
      <c r="EUY937" s="477"/>
      <c r="EUZ937" s="477"/>
      <c r="EVA937" s="477"/>
      <c r="EVB937" s="477"/>
      <c r="EVC937" s="477"/>
      <c r="EVD937" s="477"/>
      <c r="EVE937" s="477"/>
      <c r="EVF937" s="477"/>
      <c r="EVG937" s="477"/>
      <c r="EVH937" s="477"/>
      <c r="EVI937" s="477"/>
      <c r="EVJ937" s="477"/>
      <c r="EVK937" s="477"/>
      <c r="EVL937" s="477"/>
      <c r="EVM937" s="477"/>
      <c r="EVN937" s="477"/>
      <c r="EVO937" s="477"/>
      <c r="EVP937" s="477"/>
      <c r="EVQ937" s="477"/>
      <c r="EVR937" s="477"/>
      <c r="EVS937" s="477"/>
      <c r="EVT937" s="477"/>
      <c r="EVU937" s="477"/>
      <c r="EVV937" s="477"/>
      <c r="EVW937" s="477"/>
      <c r="EVX937" s="477"/>
      <c r="EVY937" s="477"/>
      <c r="EVZ937" s="477"/>
      <c r="EWA937" s="477"/>
      <c r="EWB937" s="477"/>
      <c r="EWC937" s="477"/>
      <c r="EWD937" s="477"/>
      <c r="EWE937" s="477"/>
      <c r="EWF937" s="477"/>
      <c r="EWG937" s="477"/>
      <c r="EWH937" s="477"/>
      <c r="EWI937" s="477"/>
      <c r="EWJ937" s="477"/>
      <c r="EWK937" s="477"/>
      <c r="EWL937" s="477"/>
      <c r="EWM937" s="477"/>
      <c r="EWN937" s="477"/>
      <c r="EWO937" s="477"/>
      <c r="EWP937" s="477"/>
      <c r="EWQ937" s="477"/>
      <c r="EWR937" s="477"/>
      <c r="EWS937" s="477"/>
      <c r="EWT937" s="477"/>
      <c r="EWU937" s="477"/>
      <c r="EWV937" s="477"/>
      <c r="EWW937" s="477"/>
      <c r="EWX937" s="477"/>
      <c r="EWY937" s="477"/>
      <c r="EWZ937" s="477"/>
      <c r="EXA937" s="477"/>
      <c r="EXB937" s="477"/>
      <c r="EXC937" s="477"/>
      <c r="EXD937" s="477"/>
      <c r="EXE937" s="477"/>
      <c r="EXF937" s="477"/>
      <c r="EXG937" s="477"/>
      <c r="EXH937" s="477"/>
      <c r="EXI937" s="477"/>
      <c r="EXJ937" s="477"/>
      <c r="EXK937" s="477"/>
      <c r="EXL937" s="477"/>
      <c r="EXM937" s="477"/>
      <c r="EXN937" s="477"/>
      <c r="EXO937" s="477"/>
      <c r="EXP937" s="477"/>
      <c r="EXQ937" s="477"/>
      <c r="EXR937" s="477"/>
      <c r="EXS937" s="477"/>
      <c r="EXT937" s="477"/>
      <c r="EXU937" s="477"/>
      <c r="EXV937" s="477"/>
      <c r="EXW937" s="477"/>
      <c r="EXX937" s="477"/>
      <c r="EXY937" s="477"/>
      <c r="EXZ937" s="477"/>
      <c r="EYA937" s="477"/>
      <c r="EYB937" s="477"/>
      <c r="EYC937" s="477"/>
      <c r="EYD937" s="477"/>
      <c r="EYE937" s="477"/>
      <c r="EYF937" s="477"/>
      <c r="EYG937" s="477"/>
      <c r="EYH937" s="477"/>
      <c r="EYI937" s="477"/>
      <c r="EYJ937" s="477"/>
      <c r="EYK937" s="477"/>
      <c r="EYL937" s="477"/>
      <c r="EYM937" s="477"/>
      <c r="EYN937" s="477"/>
      <c r="EYO937" s="477"/>
      <c r="EYP937" s="477"/>
      <c r="EYQ937" s="477"/>
      <c r="EYR937" s="477"/>
      <c r="EYS937" s="477"/>
      <c r="EYT937" s="477"/>
      <c r="EYU937" s="477"/>
      <c r="EYV937" s="477"/>
      <c r="EYW937" s="477"/>
      <c r="EYX937" s="477"/>
      <c r="EYY937" s="477"/>
      <c r="EYZ937" s="477"/>
      <c r="EZA937" s="477"/>
      <c r="EZB937" s="477"/>
      <c r="EZC937" s="477"/>
      <c r="EZD937" s="477"/>
      <c r="EZE937" s="477"/>
      <c r="EZF937" s="477"/>
      <c r="EZG937" s="477"/>
      <c r="EZH937" s="477"/>
      <c r="EZI937" s="477"/>
      <c r="EZJ937" s="477"/>
      <c r="EZK937" s="477"/>
      <c r="EZL937" s="477"/>
      <c r="EZM937" s="477"/>
      <c r="EZN937" s="477"/>
      <c r="EZO937" s="477"/>
      <c r="EZP937" s="477"/>
      <c r="EZQ937" s="477"/>
      <c r="EZR937" s="477"/>
      <c r="EZS937" s="477"/>
      <c r="EZT937" s="477"/>
      <c r="EZU937" s="477"/>
      <c r="EZV937" s="477"/>
      <c r="EZW937" s="477"/>
      <c r="EZX937" s="477"/>
      <c r="EZY937" s="477"/>
      <c r="EZZ937" s="477"/>
      <c r="FAA937" s="477"/>
      <c r="FAB937" s="477"/>
      <c r="FAC937" s="477"/>
      <c r="FAD937" s="477"/>
      <c r="FAE937" s="477"/>
      <c r="FAF937" s="477"/>
      <c r="FAG937" s="477"/>
      <c r="FAH937" s="477"/>
      <c r="FAI937" s="477"/>
      <c r="FAJ937" s="477"/>
      <c r="FAK937" s="477"/>
      <c r="FAL937" s="477"/>
      <c r="FAM937" s="477"/>
      <c r="FAN937" s="477"/>
      <c r="FAO937" s="477"/>
      <c r="FAP937" s="477"/>
      <c r="FAQ937" s="477"/>
      <c r="FAR937" s="477"/>
      <c r="FAS937" s="477"/>
      <c r="FAT937" s="477"/>
      <c r="FAU937" s="477"/>
      <c r="FAV937" s="477"/>
      <c r="FAW937" s="477"/>
      <c r="FAX937" s="477"/>
      <c r="FAY937" s="477"/>
      <c r="FAZ937" s="477"/>
      <c r="FBA937" s="477"/>
      <c r="FBB937" s="477"/>
      <c r="FBC937" s="477"/>
      <c r="FBD937" s="477"/>
      <c r="FBE937" s="477"/>
      <c r="FBF937" s="477"/>
      <c r="FBG937" s="477"/>
      <c r="FBH937" s="477"/>
      <c r="FBI937" s="477"/>
      <c r="FBJ937" s="477"/>
      <c r="FBK937" s="477"/>
      <c r="FBL937" s="477"/>
      <c r="FBM937" s="477"/>
      <c r="FBN937" s="477"/>
      <c r="FBO937" s="477"/>
      <c r="FBP937" s="477"/>
      <c r="FBQ937" s="477"/>
      <c r="FBR937" s="477"/>
      <c r="FBS937" s="477"/>
      <c r="FBT937" s="477"/>
      <c r="FBU937" s="477"/>
      <c r="FBV937" s="477"/>
      <c r="FBW937" s="477"/>
      <c r="FBX937" s="477"/>
      <c r="FBY937" s="477"/>
      <c r="FBZ937" s="477"/>
      <c r="FCA937" s="477"/>
      <c r="FCB937" s="477"/>
      <c r="FCC937" s="477"/>
      <c r="FCD937" s="477"/>
      <c r="FCE937" s="477"/>
      <c r="FCF937" s="477"/>
      <c r="FCG937" s="477"/>
      <c r="FCH937" s="477"/>
      <c r="FCI937" s="477"/>
      <c r="FCJ937" s="477"/>
      <c r="FCK937" s="477"/>
      <c r="FCL937" s="477"/>
      <c r="FCM937" s="477"/>
      <c r="FCN937" s="477"/>
      <c r="FCO937" s="477"/>
      <c r="FCP937" s="477"/>
      <c r="FCQ937" s="477"/>
      <c r="FCR937" s="477"/>
      <c r="FCS937" s="477"/>
      <c r="FCT937" s="477"/>
      <c r="FCU937" s="477"/>
      <c r="FCV937" s="477"/>
      <c r="FCW937" s="477"/>
      <c r="FCX937" s="477"/>
      <c r="FCY937" s="477"/>
      <c r="FCZ937" s="477"/>
      <c r="FDA937" s="477"/>
      <c r="FDB937" s="477"/>
      <c r="FDC937" s="477"/>
      <c r="FDD937" s="477"/>
      <c r="FDE937" s="477"/>
      <c r="FDF937" s="477"/>
      <c r="FDG937" s="477"/>
      <c r="FDH937" s="477"/>
      <c r="FDI937" s="477"/>
      <c r="FDJ937" s="477"/>
      <c r="FDK937" s="477"/>
      <c r="FDL937" s="477"/>
      <c r="FDM937" s="477"/>
      <c r="FDN937" s="477"/>
      <c r="FDO937" s="477"/>
      <c r="FDP937" s="477"/>
      <c r="FDQ937" s="477"/>
      <c r="FDR937" s="477"/>
      <c r="FDS937" s="477"/>
      <c r="FDT937" s="477"/>
      <c r="FDU937" s="477"/>
      <c r="FDV937" s="477"/>
      <c r="FDW937" s="477"/>
      <c r="FDX937" s="477"/>
      <c r="FDY937" s="477"/>
      <c r="FDZ937" s="477"/>
      <c r="FEA937" s="477"/>
      <c r="FEB937" s="477"/>
      <c r="FEC937" s="477"/>
      <c r="FED937" s="477"/>
      <c r="FEE937" s="477"/>
      <c r="FEF937" s="477"/>
      <c r="FEG937" s="477"/>
      <c r="FEH937" s="477"/>
      <c r="FEI937" s="477"/>
      <c r="FEJ937" s="477"/>
      <c r="FEK937" s="477"/>
      <c r="FEL937" s="477"/>
      <c r="FEM937" s="477"/>
      <c r="FEN937" s="477"/>
      <c r="FEO937" s="477"/>
      <c r="FEP937" s="477"/>
      <c r="FEQ937" s="477"/>
      <c r="FER937" s="477"/>
      <c r="FES937" s="477"/>
      <c r="FET937" s="477"/>
      <c r="FEU937" s="477"/>
      <c r="FEV937" s="477"/>
      <c r="FEW937" s="477"/>
      <c r="FEX937" s="477"/>
      <c r="FEY937" s="477"/>
      <c r="FEZ937" s="477"/>
      <c r="FFA937" s="477"/>
      <c r="FFB937" s="477"/>
      <c r="FFC937" s="477"/>
      <c r="FFD937" s="477"/>
      <c r="FFE937" s="477"/>
      <c r="FFF937" s="477"/>
      <c r="FFG937" s="477"/>
      <c r="FFH937" s="477"/>
      <c r="FFI937" s="477"/>
      <c r="FFJ937" s="477"/>
      <c r="FFK937" s="477"/>
      <c r="FFL937" s="477"/>
      <c r="FFM937" s="477"/>
      <c r="FFN937" s="477"/>
      <c r="FFO937" s="477"/>
      <c r="FFP937" s="477"/>
      <c r="FFQ937" s="477"/>
      <c r="FFR937" s="477"/>
      <c r="FFS937" s="477"/>
      <c r="FFT937" s="477"/>
      <c r="FFU937" s="477"/>
      <c r="FFV937" s="477"/>
      <c r="FFW937" s="477"/>
      <c r="FFX937" s="477"/>
      <c r="FFY937" s="477"/>
      <c r="FFZ937" s="477"/>
      <c r="FGA937" s="477"/>
      <c r="FGB937" s="477"/>
      <c r="FGC937" s="477"/>
      <c r="FGD937" s="477"/>
      <c r="FGE937" s="477"/>
      <c r="FGF937" s="477"/>
      <c r="FGG937" s="477"/>
      <c r="FGH937" s="477"/>
      <c r="FGI937" s="477"/>
      <c r="FGJ937" s="477"/>
      <c r="FGK937" s="477"/>
      <c r="FGL937" s="477"/>
      <c r="FGM937" s="477"/>
      <c r="FGN937" s="477"/>
      <c r="FGO937" s="477"/>
      <c r="FGP937" s="477"/>
      <c r="FGQ937" s="477"/>
      <c r="FGR937" s="477"/>
      <c r="FGS937" s="477"/>
      <c r="FGT937" s="477"/>
      <c r="FGU937" s="477"/>
      <c r="FGV937" s="477"/>
      <c r="FGW937" s="477"/>
      <c r="FGX937" s="477"/>
      <c r="FGY937" s="477"/>
      <c r="FGZ937" s="477"/>
      <c r="FHA937" s="477"/>
      <c r="FHB937" s="477"/>
      <c r="FHC937" s="477"/>
      <c r="FHD937" s="477"/>
      <c r="FHE937" s="477"/>
      <c r="FHF937" s="477"/>
      <c r="FHG937" s="477"/>
      <c r="FHH937" s="477"/>
      <c r="FHI937" s="477"/>
      <c r="FHJ937" s="477"/>
      <c r="FHK937" s="477"/>
      <c r="FHL937" s="477"/>
      <c r="FHM937" s="477"/>
      <c r="FHN937" s="477"/>
      <c r="FHO937" s="477"/>
      <c r="FHP937" s="477"/>
      <c r="FHQ937" s="477"/>
      <c r="FHR937" s="477"/>
      <c r="FHS937" s="477"/>
      <c r="FHT937" s="477"/>
      <c r="FHU937" s="477"/>
      <c r="FHV937" s="477"/>
      <c r="FHW937" s="477"/>
      <c r="FHX937" s="477"/>
      <c r="FHY937" s="477"/>
      <c r="FHZ937" s="477"/>
      <c r="FIA937" s="477"/>
      <c r="FIB937" s="477"/>
      <c r="FIC937" s="477"/>
      <c r="FID937" s="477"/>
      <c r="FIE937" s="477"/>
      <c r="FIF937" s="477"/>
      <c r="FIG937" s="477"/>
      <c r="FIH937" s="477"/>
      <c r="FII937" s="477"/>
      <c r="FIJ937" s="477"/>
      <c r="FIK937" s="477"/>
      <c r="FIL937" s="477"/>
      <c r="FIM937" s="477"/>
      <c r="FIN937" s="477"/>
      <c r="FIO937" s="477"/>
      <c r="FIP937" s="477"/>
      <c r="FIQ937" s="477"/>
      <c r="FIR937" s="477"/>
      <c r="FIS937" s="477"/>
      <c r="FIT937" s="477"/>
      <c r="FIU937" s="477"/>
      <c r="FIV937" s="477"/>
      <c r="FIW937" s="477"/>
      <c r="FIX937" s="477"/>
      <c r="FIY937" s="477"/>
      <c r="FIZ937" s="477"/>
      <c r="FJA937" s="477"/>
      <c r="FJB937" s="477"/>
      <c r="FJC937" s="477"/>
      <c r="FJD937" s="477"/>
      <c r="FJE937" s="477"/>
      <c r="FJF937" s="477"/>
      <c r="FJG937" s="477"/>
      <c r="FJH937" s="477"/>
      <c r="FJI937" s="477"/>
      <c r="FJJ937" s="477"/>
      <c r="FJK937" s="477"/>
      <c r="FJL937" s="477"/>
      <c r="FJM937" s="477"/>
      <c r="FJN937" s="477"/>
      <c r="FJO937" s="477"/>
      <c r="FJP937" s="477"/>
      <c r="FJQ937" s="477"/>
      <c r="FJR937" s="477"/>
      <c r="FJS937" s="477"/>
      <c r="FJT937" s="477"/>
      <c r="FJU937" s="477"/>
      <c r="FJV937" s="477"/>
      <c r="FJW937" s="477"/>
      <c r="FJX937" s="477"/>
      <c r="FJY937" s="477"/>
      <c r="FJZ937" s="477"/>
      <c r="FKA937" s="477"/>
      <c r="FKB937" s="477"/>
      <c r="FKC937" s="477"/>
      <c r="FKD937" s="477"/>
      <c r="FKE937" s="477"/>
      <c r="FKF937" s="477"/>
      <c r="FKG937" s="477"/>
      <c r="FKH937" s="477"/>
      <c r="FKI937" s="477"/>
      <c r="FKJ937" s="477"/>
      <c r="FKK937" s="477"/>
      <c r="FKL937" s="477"/>
      <c r="FKM937" s="477"/>
      <c r="FKN937" s="477"/>
      <c r="FKO937" s="477"/>
      <c r="FKP937" s="477"/>
      <c r="FKQ937" s="477"/>
      <c r="FKR937" s="477"/>
      <c r="FKS937" s="477"/>
      <c r="FKT937" s="477"/>
      <c r="FKU937" s="477"/>
      <c r="FKV937" s="477"/>
      <c r="FKW937" s="477"/>
      <c r="FKX937" s="477"/>
      <c r="FKY937" s="477"/>
      <c r="FKZ937" s="477"/>
      <c r="FLA937" s="477"/>
      <c r="FLB937" s="477"/>
      <c r="FLC937" s="477"/>
      <c r="FLD937" s="477"/>
      <c r="FLE937" s="477"/>
      <c r="FLF937" s="477"/>
      <c r="FLG937" s="477"/>
      <c r="FLH937" s="477"/>
      <c r="FLI937" s="477"/>
      <c r="FLJ937" s="477"/>
      <c r="FLK937" s="477"/>
      <c r="FLL937" s="477"/>
      <c r="FLM937" s="477"/>
      <c r="FLN937" s="477"/>
      <c r="FLO937" s="477"/>
      <c r="FLP937" s="477"/>
      <c r="FLQ937" s="477"/>
      <c r="FLR937" s="477"/>
      <c r="FLS937" s="477"/>
      <c r="FLT937" s="477"/>
      <c r="FLU937" s="477"/>
      <c r="FLV937" s="477"/>
      <c r="FLW937" s="477"/>
      <c r="FLX937" s="477"/>
      <c r="FLY937" s="477"/>
      <c r="FLZ937" s="477"/>
      <c r="FMA937" s="477"/>
      <c r="FMB937" s="477"/>
      <c r="FMC937" s="477"/>
      <c r="FMD937" s="477"/>
      <c r="FME937" s="477"/>
      <c r="FMF937" s="477"/>
      <c r="FMG937" s="477"/>
      <c r="FMH937" s="477"/>
      <c r="FMI937" s="477"/>
      <c r="FMJ937" s="477"/>
      <c r="FMK937" s="477"/>
      <c r="FML937" s="477"/>
      <c r="FMM937" s="477"/>
      <c r="FMN937" s="477"/>
      <c r="FMO937" s="477"/>
      <c r="FMP937" s="477"/>
      <c r="FMQ937" s="477"/>
      <c r="FMR937" s="477"/>
      <c r="FMS937" s="477"/>
      <c r="FMT937" s="477"/>
      <c r="FMU937" s="477"/>
      <c r="FMV937" s="477"/>
      <c r="FMW937" s="477"/>
      <c r="FMX937" s="477"/>
      <c r="FMY937" s="477"/>
      <c r="FMZ937" s="477"/>
      <c r="FNA937" s="477"/>
      <c r="FNB937" s="477"/>
      <c r="FNC937" s="477"/>
      <c r="FND937" s="477"/>
      <c r="FNE937" s="477"/>
      <c r="FNF937" s="477"/>
      <c r="FNG937" s="477"/>
      <c r="FNH937" s="477"/>
      <c r="FNI937" s="477"/>
      <c r="FNJ937" s="477"/>
      <c r="FNK937" s="477"/>
      <c r="FNL937" s="477"/>
      <c r="FNM937" s="477"/>
      <c r="FNN937" s="477"/>
      <c r="FNO937" s="477"/>
      <c r="FNP937" s="477"/>
      <c r="FNQ937" s="477"/>
      <c r="FNR937" s="477"/>
      <c r="FNS937" s="477"/>
      <c r="FNT937" s="477"/>
      <c r="FNU937" s="477"/>
      <c r="FNV937" s="477"/>
      <c r="FNW937" s="477"/>
      <c r="FNX937" s="477"/>
      <c r="FNY937" s="477"/>
      <c r="FNZ937" s="477"/>
      <c r="FOA937" s="477"/>
      <c r="FOB937" s="477"/>
      <c r="FOC937" s="477"/>
      <c r="FOD937" s="477"/>
      <c r="FOE937" s="477"/>
      <c r="FOF937" s="477"/>
      <c r="FOG937" s="477"/>
      <c r="FOH937" s="477"/>
      <c r="FOI937" s="477"/>
      <c r="FOJ937" s="477"/>
      <c r="FOK937" s="477"/>
      <c r="FOL937" s="477"/>
      <c r="FOM937" s="477"/>
      <c r="FON937" s="477"/>
      <c r="FOO937" s="477"/>
      <c r="FOP937" s="477"/>
      <c r="FOQ937" s="477"/>
      <c r="FOR937" s="477"/>
      <c r="FOS937" s="477"/>
      <c r="FOT937" s="477"/>
      <c r="FOU937" s="477"/>
      <c r="FOV937" s="477"/>
      <c r="FOW937" s="477"/>
      <c r="FOX937" s="477"/>
      <c r="FOY937" s="477"/>
      <c r="FOZ937" s="477"/>
      <c r="FPA937" s="477"/>
      <c r="FPB937" s="477"/>
      <c r="FPC937" s="477"/>
      <c r="FPD937" s="477"/>
      <c r="FPE937" s="477"/>
      <c r="FPF937" s="477"/>
      <c r="FPG937" s="477"/>
      <c r="FPH937" s="477"/>
      <c r="FPI937" s="477"/>
      <c r="FPJ937" s="477"/>
      <c r="FPK937" s="477"/>
      <c r="FPL937" s="477"/>
      <c r="FPM937" s="477"/>
      <c r="FPN937" s="477"/>
      <c r="FPO937" s="477"/>
      <c r="FPP937" s="477"/>
      <c r="FPQ937" s="477"/>
      <c r="FPR937" s="477"/>
      <c r="FPS937" s="477"/>
      <c r="FPT937" s="477"/>
      <c r="FPU937" s="477"/>
      <c r="FPV937" s="477"/>
      <c r="FPW937" s="477"/>
      <c r="FPX937" s="477"/>
      <c r="FPY937" s="477"/>
      <c r="FPZ937" s="477"/>
      <c r="FQA937" s="477"/>
      <c r="FQB937" s="477"/>
      <c r="FQC937" s="477"/>
      <c r="FQD937" s="477"/>
      <c r="FQE937" s="477"/>
      <c r="FQF937" s="477"/>
      <c r="FQG937" s="477"/>
      <c r="FQH937" s="477"/>
      <c r="FQI937" s="477"/>
      <c r="FQJ937" s="477"/>
      <c r="FQK937" s="477"/>
      <c r="FQL937" s="477"/>
      <c r="FQM937" s="477"/>
      <c r="FQN937" s="477"/>
      <c r="FQO937" s="477"/>
      <c r="FQP937" s="477"/>
      <c r="FQQ937" s="477"/>
      <c r="FQR937" s="477"/>
      <c r="FQS937" s="477"/>
      <c r="FQT937" s="477"/>
      <c r="FQU937" s="477"/>
      <c r="FQV937" s="477"/>
      <c r="FQW937" s="477"/>
      <c r="FQX937" s="477"/>
      <c r="FQY937" s="477"/>
      <c r="FQZ937" s="477"/>
      <c r="FRA937" s="477"/>
      <c r="FRB937" s="477"/>
      <c r="FRC937" s="477"/>
      <c r="FRD937" s="477"/>
      <c r="FRE937" s="477"/>
      <c r="FRF937" s="477"/>
      <c r="FRG937" s="477"/>
      <c r="FRH937" s="477"/>
      <c r="FRI937" s="477"/>
      <c r="FRJ937" s="477"/>
      <c r="FRK937" s="477"/>
      <c r="FRL937" s="477"/>
      <c r="FRM937" s="477"/>
      <c r="FRN937" s="477"/>
      <c r="FRO937" s="477"/>
      <c r="FRP937" s="477"/>
      <c r="FRQ937" s="477"/>
      <c r="FRR937" s="477"/>
      <c r="FRS937" s="477"/>
      <c r="FRT937" s="477"/>
      <c r="FRU937" s="477"/>
      <c r="FRV937" s="477"/>
      <c r="FRW937" s="477"/>
      <c r="FRX937" s="477"/>
      <c r="FRY937" s="477"/>
      <c r="FRZ937" s="477"/>
      <c r="FSA937" s="477"/>
      <c r="FSB937" s="477"/>
      <c r="FSC937" s="477"/>
      <c r="FSD937" s="477"/>
      <c r="FSE937" s="477"/>
      <c r="FSF937" s="477"/>
      <c r="FSG937" s="477"/>
      <c r="FSH937" s="477"/>
      <c r="FSI937" s="477"/>
      <c r="FSJ937" s="477"/>
      <c r="FSK937" s="477"/>
      <c r="FSL937" s="477"/>
      <c r="FSM937" s="477"/>
      <c r="FSN937" s="477"/>
      <c r="FSO937" s="477"/>
      <c r="FSP937" s="477"/>
      <c r="FSQ937" s="477"/>
      <c r="FSR937" s="477"/>
      <c r="FSS937" s="477"/>
      <c r="FST937" s="477"/>
      <c r="FSU937" s="477"/>
      <c r="FSV937" s="477"/>
      <c r="FSW937" s="477"/>
      <c r="FSX937" s="477"/>
      <c r="FSY937" s="477"/>
      <c r="FSZ937" s="477"/>
      <c r="FTA937" s="477"/>
      <c r="FTB937" s="477"/>
      <c r="FTC937" s="477"/>
      <c r="FTD937" s="477"/>
      <c r="FTE937" s="477"/>
      <c r="FTF937" s="477"/>
      <c r="FTG937" s="477"/>
      <c r="FTH937" s="477"/>
      <c r="FTI937" s="477"/>
      <c r="FTJ937" s="477"/>
      <c r="FTK937" s="477"/>
      <c r="FTL937" s="477"/>
      <c r="FTM937" s="477"/>
      <c r="FTN937" s="477"/>
      <c r="FTO937" s="477"/>
      <c r="FTP937" s="477"/>
      <c r="FTQ937" s="477"/>
      <c r="FTR937" s="477"/>
      <c r="FTS937" s="477"/>
      <c r="FTT937" s="477"/>
      <c r="FTU937" s="477"/>
      <c r="FTV937" s="477"/>
      <c r="FTW937" s="477"/>
      <c r="FTX937" s="477"/>
      <c r="FTY937" s="477"/>
      <c r="FTZ937" s="477"/>
      <c r="FUA937" s="477"/>
      <c r="FUB937" s="477"/>
      <c r="FUC937" s="477"/>
      <c r="FUD937" s="477"/>
      <c r="FUE937" s="477"/>
      <c r="FUF937" s="477"/>
      <c r="FUG937" s="477"/>
      <c r="FUH937" s="477"/>
      <c r="FUI937" s="477"/>
      <c r="FUJ937" s="477"/>
      <c r="FUK937" s="477"/>
      <c r="FUL937" s="477"/>
      <c r="FUM937" s="477"/>
      <c r="FUN937" s="477"/>
      <c r="FUO937" s="477"/>
      <c r="FUP937" s="477"/>
      <c r="FUQ937" s="477"/>
      <c r="FUR937" s="477"/>
      <c r="FUS937" s="477"/>
      <c r="FUT937" s="477"/>
      <c r="FUU937" s="477"/>
      <c r="FUV937" s="477"/>
      <c r="FUW937" s="477"/>
      <c r="FUX937" s="477"/>
      <c r="FUY937" s="477"/>
      <c r="FUZ937" s="477"/>
      <c r="FVA937" s="477"/>
      <c r="FVB937" s="477"/>
      <c r="FVC937" s="477"/>
      <c r="FVD937" s="477"/>
      <c r="FVE937" s="477"/>
      <c r="FVF937" s="477"/>
      <c r="FVG937" s="477"/>
      <c r="FVH937" s="477"/>
      <c r="FVI937" s="477"/>
      <c r="FVJ937" s="477"/>
      <c r="FVK937" s="477"/>
      <c r="FVL937" s="477"/>
      <c r="FVM937" s="477"/>
      <c r="FVN937" s="477"/>
      <c r="FVO937" s="477"/>
      <c r="FVP937" s="477"/>
      <c r="FVQ937" s="477"/>
      <c r="FVR937" s="477"/>
      <c r="FVS937" s="477"/>
      <c r="FVT937" s="477"/>
      <c r="FVU937" s="477"/>
      <c r="FVV937" s="477"/>
      <c r="FVW937" s="477"/>
      <c r="FVX937" s="477"/>
      <c r="FVY937" s="477"/>
      <c r="FVZ937" s="477"/>
      <c r="FWA937" s="477"/>
      <c r="FWB937" s="477"/>
      <c r="FWC937" s="477"/>
      <c r="FWD937" s="477"/>
      <c r="FWE937" s="477"/>
      <c r="FWF937" s="477"/>
      <c r="FWG937" s="477"/>
      <c r="FWH937" s="477"/>
      <c r="FWI937" s="477"/>
      <c r="FWJ937" s="477"/>
      <c r="FWK937" s="477"/>
      <c r="FWL937" s="477"/>
      <c r="FWM937" s="477"/>
      <c r="FWN937" s="477"/>
      <c r="FWO937" s="477"/>
      <c r="FWP937" s="477"/>
      <c r="FWQ937" s="477"/>
      <c r="FWR937" s="477"/>
      <c r="FWS937" s="477"/>
      <c r="FWT937" s="477"/>
      <c r="FWU937" s="477"/>
      <c r="FWV937" s="477"/>
      <c r="FWW937" s="477"/>
      <c r="FWX937" s="477"/>
      <c r="FWY937" s="477"/>
      <c r="FWZ937" s="477"/>
      <c r="FXA937" s="477"/>
      <c r="FXB937" s="477"/>
      <c r="FXC937" s="477"/>
      <c r="FXD937" s="477"/>
      <c r="FXE937" s="477"/>
      <c r="FXF937" s="477"/>
      <c r="FXG937" s="477"/>
      <c r="FXH937" s="477"/>
      <c r="FXI937" s="477"/>
      <c r="FXJ937" s="477"/>
      <c r="FXK937" s="477"/>
      <c r="FXL937" s="477"/>
      <c r="FXM937" s="477"/>
      <c r="FXN937" s="477"/>
      <c r="FXO937" s="477"/>
      <c r="FXP937" s="477"/>
      <c r="FXQ937" s="477"/>
      <c r="FXR937" s="477"/>
      <c r="FXS937" s="477"/>
      <c r="FXT937" s="477"/>
      <c r="FXU937" s="477"/>
      <c r="FXV937" s="477"/>
      <c r="FXW937" s="477"/>
      <c r="FXX937" s="477"/>
      <c r="FXY937" s="477"/>
      <c r="FXZ937" s="477"/>
      <c r="FYA937" s="477"/>
      <c r="FYB937" s="477"/>
      <c r="FYC937" s="477"/>
      <c r="FYD937" s="477"/>
      <c r="FYE937" s="477"/>
      <c r="FYF937" s="477"/>
      <c r="FYG937" s="477"/>
      <c r="FYH937" s="477"/>
      <c r="FYI937" s="477"/>
      <c r="FYJ937" s="477"/>
      <c r="FYK937" s="477"/>
      <c r="FYL937" s="477"/>
      <c r="FYM937" s="477"/>
      <c r="FYN937" s="477"/>
      <c r="FYO937" s="477"/>
      <c r="FYP937" s="477"/>
      <c r="FYQ937" s="477"/>
      <c r="FYR937" s="477"/>
      <c r="FYS937" s="477"/>
      <c r="FYT937" s="477"/>
      <c r="FYU937" s="477"/>
      <c r="FYV937" s="477"/>
      <c r="FYW937" s="477"/>
      <c r="FYX937" s="477"/>
      <c r="FYY937" s="477"/>
      <c r="FYZ937" s="477"/>
      <c r="FZA937" s="477"/>
      <c r="FZB937" s="477"/>
      <c r="FZC937" s="477"/>
      <c r="FZD937" s="477"/>
      <c r="FZE937" s="477"/>
      <c r="FZF937" s="477"/>
      <c r="FZG937" s="477"/>
      <c r="FZH937" s="477"/>
      <c r="FZI937" s="477"/>
      <c r="FZJ937" s="477"/>
      <c r="FZK937" s="477"/>
      <c r="FZL937" s="477"/>
      <c r="FZM937" s="477"/>
      <c r="FZN937" s="477"/>
      <c r="FZO937" s="477"/>
      <c r="FZP937" s="477"/>
      <c r="FZQ937" s="477"/>
      <c r="FZR937" s="477"/>
      <c r="FZS937" s="477"/>
      <c r="FZT937" s="477"/>
      <c r="FZU937" s="477"/>
      <c r="FZV937" s="477"/>
      <c r="FZW937" s="477"/>
      <c r="FZX937" s="477"/>
      <c r="FZY937" s="477"/>
      <c r="FZZ937" s="477"/>
      <c r="GAA937" s="477"/>
      <c r="GAB937" s="477"/>
      <c r="GAC937" s="477"/>
      <c r="GAD937" s="477"/>
      <c r="GAE937" s="477"/>
      <c r="GAF937" s="477"/>
      <c r="GAG937" s="477"/>
      <c r="GAH937" s="477"/>
      <c r="GAI937" s="477"/>
      <c r="GAJ937" s="477"/>
      <c r="GAK937" s="477"/>
      <c r="GAL937" s="477"/>
      <c r="GAM937" s="477"/>
      <c r="GAN937" s="477"/>
      <c r="GAO937" s="477"/>
      <c r="GAP937" s="477"/>
      <c r="GAQ937" s="477"/>
      <c r="GAR937" s="477"/>
      <c r="GAS937" s="477"/>
      <c r="GAT937" s="477"/>
      <c r="GAU937" s="477"/>
      <c r="GAV937" s="477"/>
      <c r="GAW937" s="477"/>
      <c r="GAX937" s="477"/>
      <c r="GAY937" s="477"/>
      <c r="GAZ937" s="477"/>
      <c r="GBA937" s="477"/>
      <c r="GBB937" s="477"/>
      <c r="GBC937" s="477"/>
      <c r="GBD937" s="477"/>
      <c r="GBE937" s="477"/>
      <c r="GBF937" s="477"/>
      <c r="GBG937" s="477"/>
      <c r="GBH937" s="477"/>
      <c r="GBI937" s="477"/>
      <c r="GBJ937" s="477"/>
      <c r="GBK937" s="477"/>
      <c r="GBL937" s="477"/>
      <c r="GBM937" s="477"/>
      <c r="GBN937" s="477"/>
      <c r="GBO937" s="477"/>
      <c r="GBP937" s="477"/>
      <c r="GBQ937" s="477"/>
      <c r="GBR937" s="477"/>
      <c r="GBS937" s="477"/>
      <c r="GBT937" s="477"/>
      <c r="GBU937" s="477"/>
      <c r="GBV937" s="477"/>
      <c r="GBW937" s="477"/>
      <c r="GBX937" s="477"/>
      <c r="GBY937" s="477"/>
      <c r="GBZ937" s="477"/>
      <c r="GCA937" s="477"/>
      <c r="GCB937" s="477"/>
      <c r="GCC937" s="477"/>
      <c r="GCD937" s="477"/>
      <c r="GCE937" s="477"/>
      <c r="GCF937" s="477"/>
      <c r="GCG937" s="477"/>
      <c r="GCH937" s="477"/>
      <c r="GCI937" s="477"/>
      <c r="GCJ937" s="477"/>
      <c r="GCK937" s="477"/>
      <c r="GCL937" s="477"/>
      <c r="GCM937" s="477"/>
      <c r="GCN937" s="477"/>
      <c r="GCO937" s="477"/>
      <c r="GCP937" s="477"/>
      <c r="GCQ937" s="477"/>
      <c r="GCR937" s="477"/>
      <c r="GCS937" s="477"/>
      <c r="GCT937" s="477"/>
      <c r="GCU937" s="477"/>
      <c r="GCV937" s="477"/>
      <c r="GCW937" s="477"/>
      <c r="GCX937" s="477"/>
      <c r="GCY937" s="477"/>
      <c r="GCZ937" s="477"/>
      <c r="GDA937" s="477"/>
      <c r="GDB937" s="477"/>
      <c r="GDC937" s="477"/>
      <c r="GDD937" s="477"/>
      <c r="GDE937" s="477"/>
      <c r="GDF937" s="477"/>
      <c r="GDG937" s="477"/>
      <c r="GDH937" s="477"/>
      <c r="GDI937" s="477"/>
      <c r="GDJ937" s="477"/>
      <c r="GDK937" s="477"/>
      <c r="GDL937" s="477"/>
      <c r="GDM937" s="477"/>
      <c r="GDN937" s="477"/>
      <c r="GDO937" s="477"/>
      <c r="GDP937" s="477"/>
      <c r="GDQ937" s="477"/>
      <c r="GDR937" s="477"/>
      <c r="GDS937" s="477"/>
      <c r="GDT937" s="477"/>
      <c r="GDU937" s="477"/>
      <c r="GDV937" s="477"/>
      <c r="GDW937" s="477"/>
      <c r="GDX937" s="477"/>
      <c r="GDY937" s="477"/>
      <c r="GDZ937" s="477"/>
      <c r="GEA937" s="477"/>
      <c r="GEB937" s="477"/>
      <c r="GEC937" s="477"/>
      <c r="GED937" s="477"/>
      <c r="GEE937" s="477"/>
      <c r="GEF937" s="477"/>
      <c r="GEG937" s="477"/>
      <c r="GEH937" s="477"/>
      <c r="GEI937" s="477"/>
      <c r="GEJ937" s="477"/>
      <c r="GEK937" s="477"/>
      <c r="GEL937" s="477"/>
      <c r="GEM937" s="477"/>
      <c r="GEN937" s="477"/>
      <c r="GEO937" s="477"/>
      <c r="GEP937" s="477"/>
      <c r="GEQ937" s="477"/>
      <c r="GER937" s="477"/>
      <c r="GES937" s="477"/>
      <c r="GET937" s="477"/>
      <c r="GEU937" s="477"/>
      <c r="GEV937" s="477"/>
      <c r="GEW937" s="477"/>
      <c r="GEX937" s="477"/>
      <c r="GEY937" s="477"/>
      <c r="GEZ937" s="477"/>
      <c r="GFA937" s="477"/>
      <c r="GFB937" s="477"/>
      <c r="GFC937" s="477"/>
      <c r="GFD937" s="477"/>
      <c r="GFE937" s="477"/>
      <c r="GFF937" s="477"/>
      <c r="GFG937" s="477"/>
      <c r="GFH937" s="477"/>
      <c r="GFI937" s="477"/>
      <c r="GFJ937" s="477"/>
      <c r="GFK937" s="477"/>
      <c r="GFL937" s="477"/>
      <c r="GFM937" s="477"/>
      <c r="GFN937" s="477"/>
      <c r="GFO937" s="477"/>
      <c r="GFP937" s="477"/>
      <c r="GFQ937" s="477"/>
      <c r="GFR937" s="477"/>
      <c r="GFS937" s="477"/>
      <c r="GFT937" s="477"/>
      <c r="GFU937" s="477"/>
      <c r="GFV937" s="477"/>
      <c r="GFW937" s="477"/>
      <c r="GFX937" s="477"/>
      <c r="GFY937" s="477"/>
      <c r="GFZ937" s="477"/>
      <c r="GGA937" s="477"/>
      <c r="GGB937" s="477"/>
      <c r="GGC937" s="477"/>
      <c r="GGD937" s="477"/>
      <c r="GGE937" s="477"/>
      <c r="GGF937" s="477"/>
      <c r="GGG937" s="477"/>
      <c r="GGH937" s="477"/>
      <c r="GGI937" s="477"/>
      <c r="GGJ937" s="477"/>
      <c r="GGK937" s="477"/>
      <c r="GGL937" s="477"/>
      <c r="GGM937" s="477"/>
      <c r="GGN937" s="477"/>
      <c r="GGO937" s="477"/>
      <c r="GGP937" s="477"/>
      <c r="GGQ937" s="477"/>
      <c r="GGR937" s="477"/>
      <c r="GGS937" s="477"/>
      <c r="GGT937" s="477"/>
      <c r="GGU937" s="477"/>
      <c r="GGV937" s="477"/>
      <c r="GGW937" s="477"/>
      <c r="GGX937" s="477"/>
      <c r="GGY937" s="477"/>
      <c r="GGZ937" s="477"/>
      <c r="GHA937" s="477"/>
      <c r="GHB937" s="477"/>
      <c r="GHC937" s="477"/>
      <c r="GHD937" s="477"/>
      <c r="GHE937" s="477"/>
      <c r="GHF937" s="477"/>
      <c r="GHG937" s="477"/>
      <c r="GHH937" s="477"/>
      <c r="GHI937" s="477"/>
      <c r="GHJ937" s="477"/>
      <c r="GHK937" s="477"/>
      <c r="GHL937" s="477"/>
      <c r="GHM937" s="477"/>
      <c r="GHN937" s="477"/>
      <c r="GHO937" s="477"/>
      <c r="GHP937" s="477"/>
      <c r="GHQ937" s="477"/>
      <c r="GHR937" s="477"/>
      <c r="GHS937" s="477"/>
      <c r="GHT937" s="477"/>
      <c r="GHU937" s="477"/>
      <c r="GHV937" s="477"/>
      <c r="GHW937" s="477"/>
      <c r="GHX937" s="477"/>
      <c r="GHY937" s="477"/>
      <c r="GHZ937" s="477"/>
      <c r="GIA937" s="477"/>
      <c r="GIB937" s="477"/>
      <c r="GIC937" s="477"/>
      <c r="GID937" s="477"/>
      <c r="GIE937" s="477"/>
      <c r="GIF937" s="477"/>
      <c r="GIG937" s="477"/>
      <c r="GIH937" s="477"/>
      <c r="GII937" s="477"/>
      <c r="GIJ937" s="477"/>
      <c r="GIK937" s="477"/>
      <c r="GIL937" s="477"/>
      <c r="GIM937" s="477"/>
      <c r="GIN937" s="477"/>
      <c r="GIO937" s="477"/>
      <c r="GIP937" s="477"/>
      <c r="GIQ937" s="477"/>
      <c r="GIR937" s="477"/>
      <c r="GIS937" s="477"/>
      <c r="GIT937" s="477"/>
      <c r="GIU937" s="477"/>
      <c r="GIV937" s="477"/>
      <c r="GIW937" s="477"/>
      <c r="GIX937" s="477"/>
      <c r="GIY937" s="477"/>
      <c r="GIZ937" s="477"/>
      <c r="GJA937" s="477"/>
      <c r="GJB937" s="477"/>
      <c r="GJC937" s="477"/>
      <c r="GJD937" s="477"/>
      <c r="GJE937" s="477"/>
      <c r="GJF937" s="477"/>
      <c r="GJG937" s="477"/>
      <c r="GJH937" s="477"/>
      <c r="GJI937" s="477"/>
      <c r="GJJ937" s="477"/>
      <c r="GJK937" s="477"/>
      <c r="GJL937" s="477"/>
      <c r="GJM937" s="477"/>
      <c r="GJN937" s="477"/>
      <c r="GJO937" s="477"/>
      <c r="GJP937" s="477"/>
      <c r="GJQ937" s="477"/>
      <c r="GJR937" s="477"/>
      <c r="GJS937" s="477"/>
      <c r="GJT937" s="477"/>
      <c r="GJU937" s="477"/>
      <c r="GJV937" s="477"/>
      <c r="GJW937" s="477"/>
      <c r="GJX937" s="477"/>
      <c r="GJY937" s="477"/>
      <c r="GJZ937" s="477"/>
      <c r="GKA937" s="477"/>
      <c r="GKB937" s="477"/>
      <c r="GKC937" s="477"/>
      <c r="GKD937" s="477"/>
      <c r="GKE937" s="477"/>
      <c r="GKF937" s="477"/>
      <c r="GKG937" s="477"/>
      <c r="GKH937" s="477"/>
      <c r="GKI937" s="477"/>
      <c r="GKJ937" s="477"/>
      <c r="GKK937" s="477"/>
      <c r="GKL937" s="477"/>
      <c r="GKM937" s="477"/>
      <c r="GKN937" s="477"/>
      <c r="GKO937" s="477"/>
      <c r="GKP937" s="477"/>
      <c r="GKQ937" s="477"/>
      <c r="GKR937" s="477"/>
      <c r="GKS937" s="477"/>
      <c r="GKT937" s="477"/>
      <c r="GKU937" s="477"/>
      <c r="GKV937" s="477"/>
      <c r="GKW937" s="477"/>
      <c r="GKX937" s="477"/>
      <c r="GKY937" s="477"/>
      <c r="GKZ937" s="477"/>
      <c r="GLA937" s="477"/>
      <c r="GLB937" s="477"/>
      <c r="GLC937" s="477"/>
      <c r="GLD937" s="477"/>
      <c r="GLE937" s="477"/>
      <c r="GLF937" s="477"/>
      <c r="GLG937" s="477"/>
      <c r="GLH937" s="477"/>
      <c r="GLI937" s="477"/>
      <c r="GLJ937" s="477"/>
      <c r="GLK937" s="477"/>
      <c r="GLL937" s="477"/>
      <c r="GLM937" s="477"/>
      <c r="GLN937" s="477"/>
      <c r="GLO937" s="477"/>
      <c r="GLP937" s="477"/>
      <c r="GLQ937" s="477"/>
      <c r="GLR937" s="477"/>
      <c r="GLS937" s="477"/>
      <c r="GLT937" s="477"/>
      <c r="GLU937" s="477"/>
      <c r="GLV937" s="477"/>
      <c r="GLW937" s="477"/>
      <c r="GLX937" s="477"/>
      <c r="GLY937" s="477"/>
      <c r="GLZ937" s="477"/>
      <c r="GMA937" s="477"/>
      <c r="GMB937" s="477"/>
      <c r="GMC937" s="477"/>
      <c r="GMD937" s="477"/>
      <c r="GME937" s="477"/>
      <c r="GMF937" s="477"/>
      <c r="GMG937" s="477"/>
      <c r="GMH937" s="477"/>
      <c r="GMI937" s="477"/>
      <c r="GMJ937" s="477"/>
      <c r="GMK937" s="477"/>
      <c r="GML937" s="477"/>
      <c r="GMM937" s="477"/>
      <c r="GMN937" s="477"/>
      <c r="GMO937" s="477"/>
      <c r="GMP937" s="477"/>
      <c r="GMQ937" s="477"/>
      <c r="GMR937" s="477"/>
      <c r="GMS937" s="477"/>
      <c r="GMT937" s="477"/>
      <c r="GMU937" s="477"/>
      <c r="GMV937" s="477"/>
      <c r="GMW937" s="477"/>
      <c r="GMX937" s="477"/>
      <c r="GMY937" s="477"/>
      <c r="GMZ937" s="477"/>
      <c r="GNA937" s="477"/>
      <c r="GNB937" s="477"/>
      <c r="GNC937" s="477"/>
      <c r="GND937" s="477"/>
      <c r="GNE937" s="477"/>
      <c r="GNF937" s="477"/>
      <c r="GNG937" s="477"/>
      <c r="GNH937" s="477"/>
      <c r="GNI937" s="477"/>
      <c r="GNJ937" s="477"/>
      <c r="GNK937" s="477"/>
      <c r="GNL937" s="477"/>
      <c r="GNM937" s="477"/>
      <c r="GNN937" s="477"/>
      <c r="GNO937" s="477"/>
      <c r="GNP937" s="477"/>
      <c r="GNQ937" s="477"/>
      <c r="GNR937" s="477"/>
      <c r="GNS937" s="477"/>
      <c r="GNT937" s="477"/>
      <c r="GNU937" s="477"/>
      <c r="GNV937" s="477"/>
      <c r="GNW937" s="477"/>
      <c r="GNX937" s="477"/>
      <c r="GNY937" s="477"/>
      <c r="GNZ937" s="477"/>
      <c r="GOA937" s="477"/>
      <c r="GOB937" s="477"/>
      <c r="GOC937" s="477"/>
      <c r="GOD937" s="477"/>
      <c r="GOE937" s="477"/>
      <c r="GOF937" s="477"/>
      <c r="GOG937" s="477"/>
      <c r="GOH937" s="477"/>
      <c r="GOI937" s="477"/>
      <c r="GOJ937" s="477"/>
      <c r="GOK937" s="477"/>
      <c r="GOL937" s="477"/>
      <c r="GOM937" s="477"/>
      <c r="GON937" s="477"/>
      <c r="GOO937" s="477"/>
      <c r="GOP937" s="477"/>
      <c r="GOQ937" s="477"/>
      <c r="GOR937" s="477"/>
      <c r="GOS937" s="477"/>
      <c r="GOT937" s="477"/>
      <c r="GOU937" s="477"/>
      <c r="GOV937" s="477"/>
      <c r="GOW937" s="477"/>
      <c r="GOX937" s="477"/>
      <c r="GOY937" s="477"/>
      <c r="GOZ937" s="477"/>
      <c r="GPA937" s="477"/>
      <c r="GPB937" s="477"/>
      <c r="GPC937" s="477"/>
      <c r="GPD937" s="477"/>
      <c r="GPE937" s="477"/>
      <c r="GPF937" s="477"/>
      <c r="GPG937" s="477"/>
      <c r="GPH937" s="477"/>
      <c r="GPI937" s="477"/>
      <c r="GPJ937" s="477"/>
      <c r="GPK937" s="477"/>
      <c r="GPL937" s="477"/>
      <c r="GPM937" s="477"/>
      <c r="GPN937" s="477"/>
      <c r="GPO937" s="477"/>
      <c r="GPP937" s="477"/>
      <c r="GPQ937" s="477"/>
      <c r="GPR937" s="477"/>
      <c r="GPS937" s="477"/>
      <c r="GPT937" s="477"/>
      <c r="GPU937" s="477"/>
      <c r="GPV937" s="477"/>
      <c r="GPW937" s="477"/>
      <c r="GPX937" s="477"/>
      <c r="GPY937" s="477"/>
      <c r="GPZ937" s="477"/>
      <c r="GQA937" s="477"/>
      <c r="GQB937" s="477"/>
      <c r="GQC937" s="477"/>
      <c r="GQD937" s="477"/>
      <c r="GQE937" s="477"/>
      <c r="GQF937" s="477"/>
      <c r="GQG937" s="477"/>
      <c r="GQH937" s="477"/>
      <c r="GQI937" s="477"/>
      <c r="GQJ937" s="477"/>
      <c r="GQK937" s="477"/>
      <c r="GQL937" s="477"/>
      <c r="GQM937" s="477"/>
      <c r="GQN937" s="477"/>
      <c r="GQO937" s="477"/>
      <c r="GQP937" s="477"/>
      <c r="GQQ937" s="477"/>
      <c r="GQR937" s="477"/>
      <c r="GQS937" s="477"/>
      <c r="GQT937" s="477"/>
      <c r="GQU937" s="477"/>
      <c r="GQV937" s="477"/>
      <c r="GQW937" s="477"/>
      <c r="GQX937" s="477"/>
      <c r="GQY937" s="477"/>
      <c r="GQZ937" s="477"/>
      <c r="GRA937" s="477"/>
      <c r="GRB937" s="477"/>
      <c r="GRC937" s="477"/>
      <c r="GRD937" s="477"/>
      <c r="GRE937" s="477"/>
      <c r="GRF937" s="477"/>
      <c r="GRG937" s="477"/>
      <c r="GRH937" s="477"/>
      <c r="GRI937" s="477"/>
      <c r="GRJ937" s="477"/>
      <c r="GRK937" s="477"/>
      <c r="GRL937" s="477"/>
      <c r="GRM937" s="477"/>
      <c r="GRN937" s="477"/>
      <c r="GRO937" s="477"/>
      <c r="GRP937" s="477"/>
      <c r="GRQ937" s="477"/>
      <c r="GRR937" s="477"/>
      <c r="GRS937" s="477"/>
      <c r="GRT937" s="477"/>
      <c r="GRU937" s="477"/>
      <c r="GRV937" s="477"/>
      <c r="GRW937" s="477"/>
      <c r="GRX937" s="477"/>
      <c r="GRY937" s="477"/>
      <c r="GRZ937" s="477"/>
      <c r="GSA937" s="477"/>
      <c r="GSB937" s="477"/>
      <c r="GSC937" s="477"/>
      <c r="GSD937" s="477"/>
      <c r="GSE937" s="477"/>
      <c r="GSF937" s="477"/>
      <c r="GSG937" s="477"/>
      <c r="GSH937" s="477"/>
      <c r="GSI937" s="477"/>
      <c r="GSJ937" s="477"/>
      <c r="GSK937" s="477"/>
      <c r="GSL937" s="477"/>
      <c r="GSM937" s="477"/>
      <c r="GSN937" s="477"/>
      <c r="GSO937" s="477"/>
      <c r="GSP937" s="477"/>
      <c r="GSQ937" s="477"/>
      <c r="GSR937" s="477"/>
      <c r="GSS937" s="477"/>
      <c r="GST937" s="477"/>
      <c r="GSU937" s="477"/>
      <c r="GSV937" s="477"/>
      <c r="GSW937" s="477"/>
      <c r="GSX937" s="477"/>
      <c r="GSY937" s="477"/>
      <c r="GSZ937" s="477"/>
      <c r="GTA937" s="477"/>
      <c r="GTB937" s="477"/>
      <c r="GTC937" s="477"/>
      <c r="GTD937" s="477"/>
      <c r="GTE937" s="477"/>
      <c r="GTF937" s="477"/>
      <c r="GTG937" s="477"/>
      <c r="GTH937" s="477"/>
      <c r="GTI937" s="477"/>
      <c r="GTJ937" s="477"/>
      <c r="GTK937" s="477"/>
      <c r="GTL937" s="477"/>
      <c r="GTM937" s="477"/>
      <c r="GTN937" s="477"/>
      <c r="GTO937" s="477"/>
      <c r="GTP937" s="477"/>
      <c r="GTQ937" s="477"/>
      <c r="GTR937" s="477"/>
      <c r="GTS937" s="477"/>
      <c r="GTT937" s="477"/>
      <c r="GTU937" s="477"/>
      <c r="GTV937" s="477"/>
      <c r="GTW937" s="477"/>
      <c r="GTX937" s="477"/>
      <c r="GTY937" s="477"/>
      <c r="GTZ937" s="477"/>
      <c r="GUA937" s="477"/>
      <c r="GUB937" s="477"/>
      <c r="GUC937" s="477"/>
      <c r="GUD937" s="477"/>
      <c r="GUE937" s="477"/>
      <c r="GUF937" s="477"/>
      <c r="GUG937" s="477"/>
      <c r="GUH937" s="477"/>
      <c r="GUI937" s="477"/>
      <c r="GUJ937" s="477"/>
      <c r="GUK937" s="477"/>
      <c r="GUL937" s="477"/>
      <c r="GUM937" s="477"/>
      <c r="GUN937" s="477"/>
      <c r="GUO937" s="477"/>
      <c r="GUP937" s="477"/>
      <c r="GUQ937" s="477"/>
      <c r="GUR937" s="477"/>
      <c r="GUS937" s="477"/>
      <c r="GUT937" s="477"/>
      <c r="GUU937" s="477"/>
      <c r="GUV937" s="477"/>
      <c r="GUW937" s="477"/>
      <c r="GUX937" s="477"/>
      <c r="GUY937" s="477"/>
      <c r="GUZ937" s="477"/>
      <c r="GVA937" s="477"/>
      <c r="GVB937" s="477"/>
      <c r="GVC937" s="477"/>
      <c r="GVD937" s="477"/>
      <c r="GVE937" s="477"/>
      <c r="GVF937" s="477"/>
      <c r="GVG937" s="477"/>
      <c r="GVH937" s="477"/>
      <c r="GVI937" s="477"/>
      <c r="GVJ937" s="477"/>
      <c r="GVK937" s="477"/>
      <c r="GVL937" s="477"/>
      <c r="GVM937" s="477"/>
      <c r="GVN937" s="477"/>
      <c r="GVO937" s="477"/>
      <c r="GVP937" s="477"/>
      <c r="GVQ937" s="477"/>
      <c r="GVR937" s="477"/>
      <c r="GVS937" s="477"/>
      <c r="GVT937" s="477"/>
      <c r="GVU937" s="477"/>
      <c r="GVV937" s="477"/>
      <c r="GVW937" s="477"/>
      <c r="GVX937" s="477"/>
      <c r="GVY937" s="477"/>
      <c r="GVZ937" s="477"/>
      <c r="GWA937" s="477"/>
      <c r="GWB937" s="477"/>
      <c r="GWC937" s="477"/>
      <c r="GWD937" s="477"/>
      <c r="GWE937" s="477"/>
      <c r="GWF937" s="477"/>
      <c r="GWG937" s="477"/>
      <c r="GWH937" s="477"/>
      <c r="GWI937" s="477"/>
      <c r="GWJ937" s="477"/>
      <c r="GWK937" s="477"/>
      <c r="GWL937" s="477"/>
      <c r="GWM937" s="477"/>
      <c r="GWN937" s="477"/>
      <c r="GWO937" s="477"/>
      <c r="GWP937" s="477"/>
      <c r="GWQ937" s="477"/>
      <c r="GWR937" s="477"/>
      <c r="GWS937" s="477"/>
      <c r="GWT937" s="477"/>
      <c r="GWU937" s="477"/>
      <c r="GWV937" s="477"/>
      <c r="GWW937" s="477"/>
      <c r="GWX937" s="477"/>
      <c r="GWY937" s="477"/>
      <c r="GWZ937" s="477"/>
      <c r="GXA937" s="477"/>
      <c r="GXB937" s="477"/>
      <c r="GXC937" s="477"/>
      <c r="GXD937" s="477"/>
      <c r="GXE937" s="477"/>
      <c r="GXF937" s="477"/>
      <c r="GXG937" s="477"/>
      <c r="GXH937" s="477"/>
      <c r="GXI937" s="477"/>
      <c r="GXJ937" s="477"/>
      <c r="GXK937" s="477"/>
      <c r="GXL937" s="477"/>
      <c r="GXM937" s="477"/>
      <c r="GXN937" s="477"/>
      <c r="GXO937" s="477"/>
      <c r="GXP937" s="477"/>
      <c r="GXQ937" s="477"/>
      <c r="GXR937" s="477"/>
      <c r="GXS937" s="477"/>
      <c r="GXT937" s="477"/>
      <c r="GXU937" s="477"/>
      <c r="GXV937" s="477"/>
      <c r="GXW937" s="477"/>
      <c r="GXX937" s="477"/>
      <c r="GXY937" s="477"/>
      <c r="GXZ937" s="477"/>
      <c r="GYA937" s="477"/>
      <c r="GYB937" s="477"/>
      <c r="GYC937" s="477"/>
      <c r="GYD937" s="477"/>
      <c r="GYE937" s="477"/>
      <c r="GYF937" s="477"/>
      <c r="GYG937" s="477"/>
      <c r="GYH937" s="477"/>
      <c r="GYI937" s="477"/>
      <c r="GYJ937" s="477"/>
      <c r="GYK937" s="477"/>
      <c r="GYL937" s="477"/>
      <c r="GYM937" s="477"/>
      <c r="GYN937" s="477"/>
      <c r="GYO937" s="477"/>
      <c r="GYP937" s="477"/>
      <c r="GYQ937" s="477"/>
      <c r="GYR937" s="477"/>
      <c r="GYS937" s="477"/>
      <c r="GYT937" s="477"/>
      <c r="GYU937" s="477"/>
      <c r="GYV937" s="477"/>
      <c r="GYW937" s="477"/>
      <c r="GYX937" s="477"/>
      <c r="GYY937" s="477"/>
      <c r="GYZ937" s="477"/>
      <c r="GZA937" s="477"/>
      <c r="GZB937" s="477"/>
      <c r="GZC937" s="477"/>
      <c r="GZD937" s="477"/>
      <c r="GZE937" s="477"/>
      <c r="GZF937" s="477"/>
      <c r="GZG937" s="477"/>
      <c r="GZH937" s="477"/>
      <c r="GZI937" s="477"/>
      <c r="GZJ937" s="477"/>
      <c r="GZK937" s="477"/>
      <c r="GZL937" s="477"/>
      <c r="GZM937" s="477"/>
      <c r="GZN937" s="477"/>
      <c r="GZO937" s="477"/>
      <c r="GZP937" s="477"/>
      <c r="GZQ937" s="477"/>
      <c r="GZR937" s="477"/>
      <c r="GZS937" s="477"/>
      <c r="GZT937" s="477"/>
      <c r="GZU937" s="477"/>
      <c r="GZV937" s="477"/>
      <c r="GZW937" s="477"/>
      <c r="GZX937" s="477"/>
      <c r="GZY937" s="477"/>
      <c r="GZZ937" s="477"/>
      <c r="HAA937" s="477"/>
      <c r="HAB937" s="477"/>
      <c r="HAC937" s="477"/>
      <c r="HAD937" s="477"/>
      <c r="HAE937" s="477"/>
      <c r="HAF937" s="477"/>
      <c r="HAG937" s="477"/>
      <c r="HAH937" s="477"/>
      <c r="HAI937" s="477"/>
      <c r="HAJ937" s="477"/>
      <c r="HAK937" s="477"/>
      <c r="HAL937" s="477"/>
      <c r="HAM937" s="477"/>
      <c r="HAN937" s="477"/>
      <c r="HAO937" s="477"/>
      <c r="HAP937" s="477"/>
      <c r="HAQ937" s="477"/>
      <c r="HAR937" s="477"/>
      <c r="HAS937" s="477"/>
      <c r="HAT937" s="477"/>
      <c r="HAU937" s="477"/>
      <c r="HAV937" s="477"/>
      <c r="HAW937" s="477"/>
      <c r="HAX937" s="477"/>
      <c r="HAY937" s="477"/>
      <c r="HAZ937" s="477"/>
      <c r="HBA937" s="477"/>
      <c r="HBB937" s="477"/>
      <c r="HBC937" s="477"/>
      <c r="HBD937" s="477"/>
      <c r="HBE937" s="477"/>
      <c r="HBF937" s="477"/>
      <c r="HBG937" s="477"/>
      <c r="HBH937" s="477"/>
      <c r="HBI937" s="477"/>
      <c r="HBJ937" s="477"/>
      <c r="HBK937" s="477"/>
      <c r="HBL937" s="477"/>
      <c r="HBM937" s="477"/>
      <c r="HBN937" s="477"/>
      <c r="HBO937" s="477"/>
      <c r="HBP937" s="477"/>
      <c r="HBQ937" s="477"/>
      <c r="HBR937" s="477"/>
      <c r="HBS937" s="477"/>
      <c r="HBT937" s="477"/>
      <c r="HBU937" s="477"/>
      <c r="HBV937" s="477"/>
      <c r="HBW937" s="477"/>
      <c r="HBX937" s="477"/>
      <c r="HBY937" s="477"/>
      <c r="HBZ937" s="477"/>
      <c r="HCA937" s="477"/>
      <c r="HCB937" s="477"/>
      <c r="HCC937" s="477"/>
      <c r="HCD937" s="477"/>
      <c r="HCE937" s="477"/>
      <c r="HCF937" s="477"/>
      <c r="HCG937" s="477"/>
      <c r="HCH937" s="477"/>
      <c r="HCI937" s="477"/>
      <c r="HCJ937" s="477"/>
      <c r="HCK937" s="477"/>
      <c r="HCL937" s="477"/>
      <c r="HCM937" s="477"/>
      <c r="HCN937" s="477"/>
      <c r="HCO937" s="477"/>
      <c r="HCP937" s="477"/>
      <c r="HCQ937" s="477"/>
      <c r="HCR937" s="477"/>
      <c r="HCS937" s="477"/>
      <c r="HCT937" s="477"/>
      <c r="HCU937" s="477"/>
      <c r="HCV937" s="477"/>
      <c r="HCW937" s="477"/>
      <c r="HCX937" s="477"/>
      <c r="HCY937" s="477"/>
      <c r="HCZ937" s="477"/>
      <c r="HDA937" s="477"/>
      <c r="HDB937" s="477"/>
      <c r="HDC937" s="477"/>
      <c r="HDD937" s="477"/>
      <c r="HDE937" s="477"/>
      <c r="HDF937" s="477"/>
      <c r="HDG937" s="477"/>
      <c r="HDH937" s="477"/>
      <c r="HDI937" s="477"/>
      <c r="HDJ937" s="477"/>
      <c r="HDK937" s="477"/>
      <c r="HDL937" s="477"/>
      <c r="HDM937" s="477"/>
      <c r="HDN937" s="477"/>
      <c r="HDO937" s="477"/>
      <c r="HDP937" s="477"/>
      <c r="HDQ937" s="477"/>
      <c r="HDR937" s="477"/>
      <c r="HDS937" s="477"/>
      <c r="HDT937" s="477"/>
      <c r="HDU937" s="477"/>
      <c r="HDV937" s="477"/>
      <c r="HDW937" s="477"/>
      <c r="HDX937" s="477"/>
      <c r="HDY937" s="477"/>
      <c r="HDZ937" s="477"/>
      <c r="HEA937" s="477"/>
      <c r="HEB937" s="477"/>
      <c r="HEC937" s="477"/>
      <c r="HED937" s="477"/>
      <c r="HEE937" s="477"/>
      <c r="HEF937" s="477"/>
      <c r="HEG937" s="477"/>
      <c r="HEH937" s="477"/>
      <c r="HEI937" s="477"/>
      <c r="HEJ937" s="477"/>
      <c r="HEK937" s="477"/>
      <c r="HEL937" s="477"/>
      <c r="HEM937" s="477"/>
      <c r="HEN937" s="477"/>
      <c r="HEO937" s="477"/>
      <c r="HEP937" s="477"/>
      <c r="HEQ937" s="477"/>
      <c r="HER937" s="477"/>
      <c r="HES937" s="477"/>
      <c r="HET937" s="477"/>
      <c r="HEU937" s="477"/>
      <c r="HEV937" s="477"/>
      <c r="HEW937" s="477"/>
      <c r="HEX937" s="477"/>
      <c r="HEY937" s="477"/>
      <c r="HEZ937" s="477"/>
      <c r="HFA937" s="477"/>
      <c r="HFB937" s="477"/>
      <c r="HFC937" s="477"/>
      <c r="HFD937" s="477"/>
      <c r="HFE937" s="477"/>
      <c r="HFF937" s="477"/>
      <c r="HFG937" s="477"/>
      <c r="HFH937" s="477"/>
      <c r="HFI937" s="477"/>
      <c r="HFJ937" s="477"/>
      <c r="HFK937" s="477"/>
      <c r="HFL937" s="477"/>
      <c r="HFM937" s="477"/>
      <c r="HFN937" s="477"/>
      <c r="HFO937" s="477"/>
      <c r="HFP937" s="477"/>
      <c r="HFQ937" s="477"/>
      <c r="HFR937" s="477"/>
      <c r="HFS937" s="477"/>
      <c r="HFT937" s="477"/>
      <c r="HFU937" s="477"/>
      <c r="HFV937" s="477"/>
      <c r="HFW937" s="477"/>
      <c r="HFX937" s="477"/>
      <c r="HFY937" s="477"/>
      <c r="HFZ937" s="477"/>
      <c r="HGA937" s="477"/>
      <c r="HGB937" s="477"/>
      <c r="HGC937" s="477"/>
      <c r="HGD937" s="477"/>
      <c r="HGE937" s="477"/>
      <c r="HGF937" s="477"/>
      <c r="HGG937" s="477"/>
      <c r="HGH937" s="477"/>
      <c r="HGI937" s="477"/>
      <c r="HGJ937" s="477"/>
      <c r="HGK937" s="477"/>
      <c r="HGL937" s="477"/>
      <c r="HGM937" s="477"/>
      <c r="HGN937" s="477"/>
      <c r="HGO937" s="477"/>
      <c r="HGP937" s="477"/>
      <c r="HGQ937" s="477"/>
      <c r="HGR937" s="477"/>
      <c r="HGS937" s="477"/>
      <c r="HGT937" s="477"/>
      <c r="HGU937" s="477"/>
      <c r="HGV937" s="477"/>
      <c r="HGW937" s="477"/>
      <c r="HGX937" s="477"/>
      <c r="HGY937" s="477"/>
      <c r="HGZ937" s="477"/>
      <c r="HHA937" s="477"/>
      <c r="HHB937" s="477"/>
      <c r="HHC937" s="477"/>
      <c r="HHD937" s="477"/>
      <c r="HHE937" s="477"/>
      <c r="HHF937" s="477"/>
      <c r="HHG937" s="477"/>
      <c r="HHH937" s="477"/>
      <c r="HHI937" s="477"/>
      <c r="HHJ937" s="477"/>
      <c r="HHK937" s="477"/>
      <c r="HHL937" s="477"/>
      <c r="HHM937" s="477"/>
      <c r="HHN937" s="477"/>
      <c r="HHO937" s="477"/>
      <c r="HHP937" s="477"/>
      <c r="HHQ937" s="477"/>
      <c r="HHR937" s="477"/>
      <c r="HHS937" s="477"/>
      <c r="HHT937" s="477"/>
      <c r="HHU937" s="477"/>
      <c r="HHV937" s="477"/>
      <c r="HHW937" s="477"/>
      <c r="HHX937" s="477"/>
      <c r="HHY937" s="477"/>
      <c r="HHZ937" s="477"/>
      <c r="HIA937" s="477"/>
      <c r="HIB937" s="477"/>
      <c r="HIC937" s="477"/>
      <c r="HID937" s="477"/>
      <c r="HIE937" s="477"/>
      <c r="HIF937" s="477"/>
      <c r="HIG937" s="477"/>
      <c r="HIH937" s="477"/>
      <c r="HII937" s="477"/>
      <c r="HIJ937" s="477"/>
      <c r="HIK937" s="477"/>
      <c r="HIL937" s="477"/>
      <c r="HIM937" s="477"/>
      <c r="HIN937" s="477"/>
      <c r="HIO937" s="477"/>
      <c r="HIP937" s="477"/>
      <c r="HIQ937" s="477"/>
      <c r="HIR937" s="477"/>
      <c r="HIS937" s="477"/>
      <c r="HIT937" s="477"/>
      <c r="HIU937" s="477"/>
      <c r="HIV937" s="477"/>
      <c r="HIW937" s="477"/>
      <c r="HIX937" s="477"/>
      <c r="HIY937" s="477"/>
      <c r="HIZ937" s="477"/>
      <c r="HJA937" s="477"/>
      <c r="HJB937" s="477"/>
      <c r="HJC937" s="477"/>
      <c r="HJD937" s="477"/>
      <c r="HJE937" s="477"/>
      <c r="HJF937" s="477"/>
      <c r="HJG937" s="477"/>
      <c r="HJH937" s="477"/>
      <c r="HJI937" s="477"/>
      <c r="HJJ937" s="477"/>
      <c r="HJK937" s="477"/>
      <c r="HJL937" s="477"/>
      <c r="HJM937" s="477"/>
      <c r="HJN937" s="477"/>
      <c r="HJO937" s="477"/>
      <c r="HJP937" s="477"/>
      <c r="HJQ937" s="477"/>
      <c r="HJR937" s="477"/>
      <c r="HJS937" s="477"/>
      <c r="HJT937" s="477"/>
      <c r="HJU937" s="477"/>
      <c r="HJV937" s="477"/>
      <c r="HJW937" s="477"/>
      <c r="HJX937" s="477"/>
      <c r="HJY937" s="477"/>
      <c r="HJZ937" s="477"/>
      <c r="HKA937" s="477"/>
      <c r="HKB937" s="477"/>
      <c r="HKC937" s="477"/>
      <c r="HKD937" s="477"/>
      <c r="HKE937" s="477"/>
      <c r="HKF937" s="477"/>
      <c r="HKG937" s="477"/>
      <c r="HKH937" s="477"/>
      <c r="HKI937" s="477"/>
      <c r="HKJ937" s="477"/>
      <c r="HKK937" s="477"/>
      <c r="HKL937" s="477"/>
      <c r="HKM937" s="477"/>
      <c r="HKN937" s="477"/>
      <c r="HKO937" s="477"/>
      <c r="HKP937" s="477"/>
      <c r="HKQ937" s="477"/>
      <c r="HKR937" s="477"/>
      <c r="HKS937" s="477"/>
      <c r="HKT937" s="477"/>
      <c r="HKU937" s="477"/>
      <c r="HKV937" s="477"/>
      <c r="HKW937" s="477"/>
      <c r="HKX937" s="477"/>
      <c r="HKY937" s="477"/>
      <c r="HKZ937" s="477"/>
      <c r="HLA937" s="477"/>
      <c r="HLB937" s="477"/>
      <c r="HLC937" s="477"/>
      <c r="HLD937" s="477"/>
      <c r="HLE937" s="477"/>
      <c r="HLF937" s="477"/>
      <c r="HLG937" s="477"/>
      <c r="HLH937" s="477"/>
      <c r="HLI937" s="477"/>
      <c r="HLJ937" s="477"/>
      <c r="HLK937" s="477"/>
      <c r="HLL937" s="477"/>
      <c r="HLM937" s="477"/>
      <c r="HLN937" s="477"/>
      <c r="HLO937" s="477"/>
      <c r="HLP937" s="477"/>
      <c r="HLQ937" s="477"/>
      <c r="HLR937" s="477"/>
      <c r="HLS937" s="477"/>
      <c r="HLT937" s="477"/>
      <c r="HLU937" s="477"/>
      <c r="HLV937" s="477"/>
      <c r="HLW937" s="477"/>
      <c r="HLX937" s="477"/>
      <c r="HLY937" s="477"/>
      <c r="HLZ937" s="477"/>
      <c r="HMA937" s="477"/>
      <c r="HMB937" s="477"/>
      <c r="HMC937" s="477"/>
      <c r="HMD937" s="477"/>
      <c r="HME937" s="477"/>
      <c r="HMF937" s="477"/>
      <c r="HMG937" s="477"/>
      <c r="HMH937" s="477"/>
      <c r="HMI937" s="477"/>
      <c r="HMJ937" s="477"/>
      <c r="HMK937" s="477"/>
      <c r="HML937" s="477"/>
      <c r="HMM937" s="477"/>
      <c r="HMN937" s="477"/>
      <c r="HMO937" s="477"/>
      <c r="HMP937" s="477"/>
      <c r="HMQ937" s="477"/>
      <c r="HMR937" s="477"/>
      <c r="HMS937" s="477"/>
      <c r="HMT937" s="477"/>
      <c r="HMU937" s="477"/>
      <c r="HMV937" s="477"/>
      <c r="HMW937" s="477"/>
      <c r="HMX937" s="477"/>
      <c r="HMY937" s="477"/>
      <c r="HMZ937" s="477"/>
      <c r="HNA937" s="477"/>
      <c r="HNB937" s="477"/>
      <c r="HNC937" s="477"/>
      <c r="HND937" s="477"/>
      <c r="HNE937" s="477"/>
      <c r="HNF937" s="477"/>
      <c r="HNG937" s="477"/>
      <c r="HNH937" s="477"/>
      <c r="HNI937" s="477"/>
      <c r="HNJ937" s="477"/>
      <c r="HNK937" s="477"/>
      <c r="HNL937" s="477"/>
      <c r="HNM937" s="477"/>
      <c r="HNN937" s="477"/>
      <c r="HNO937" s="477"/>
      <c r="HNP937" s="477"/>
      <c r="HNQ937" s="477"/>
      <c r="HNR937" s="477"/>
      <c r="HNS937" s="477"/>
      <c r="HNT937" s="477"/>
      <c r="HNU937" s="477"/>
      <c r="HNV937" s="477"/>
      <c r="HNW937" s="477"/>
      <c r="HNX937" s="477"/>
      <c r="HNY937" s="477"/>
      <c r="HNZ937" s="477"/>
      <c r="HOA937" s="477"/>
      <c r="HOB937" s="477"/>
      <c r="HOC937" s="477"/>
      <c r="HOD937" s="477"/>
      <c r="HOE937" s="477"/>
      <c r="HOF937" s="477"/>
      <c r="HOG937" s="477"/>
      <c r="HOH937" s="477"/>
      <c r="HOI937" s="477"/>
      <c r="HOJ937" s="477"/>
      <c r="HOK937" s="477"/>
      <c r="HOL937" s="477"/>
      <c r="HOM937" s="477"/>
      <c r="HON937" s="477"/>
      <c r="HOO937" s="477"/>
      <c r="HOP937" s="477"/>
      <c r="HOQ937" s="477"/>
      <c r="HOR937" s="477"/>
      <c r="HOS937" s="477"/>
      <c r="HOT937" s="477"/>
      <c r="HOU937" s="477"/>
      <c r="HOV937" s="477"/>
      <c r="HOW937" s="477"/>
      <c r="HOX937" s="477"/>
      <c r="HOY937" s="477"/>
      <c r="HOZ937" s="477"/>
      <c r="HPA937" s="477"/>
      <c r="HPB937" s="477"/>
      <c r="HPC937" s="477"/>
      <c r="HPD937" s="477"/>
      <c r="HPE937" s="477"/>
      <c r="HPF937" s="477"/>
      <c r="HPG937" s="477"/>
      <c r="HPH937" s="477"/>
      <c r="HPI937" s="477"/>
      <c r="HPJ937" s="477"/>
      <c r="HPK937" s="477"/>
      <c r="HPL937" s="477"/>
      <c r="HPM937" s="477"/>
      <c r="HPN937" s="477"/>
      <c r="HPO937" s="477"/>
      <c r="HPP937" s="477"/>
      <c r="HPQ937" s="477"/>
      <c r="HPR937" s="477"/>
      <c r="HPS937" s="477"/>
      <c r="HPT937" s="477"/>
      <c r="HPU937" s="477"/>
      <c r="HPV937" s="477"/>
      <c r="HPW937" s="477"/>
      <c r="HPX937" s="477"/>
      <c r="HPY937" s="477"/>
      <c r="HPZ937" s="477"/>
      <c r="HQA937" s="477"/>
      <c r="HQB937" s="477"/>
      <c r="HQC937" s="477"/>
      <c r="HQD937" s="477"/>
      <c r="HQE937" s="477"/>
      <c r="HQF937" s="477"/>
      <c r="HQG937" s="477"/>
      <c r="HQH937" s="477"/>
      <c r="HQI937" s="477"/>
      <c r="HQJ937" s="477"/>
      <c r="HQK937" s="477"/>
      <c r="HQL937" s="477"/>
      <c r="HQM937" s="477"/>
      <c r="HQN937" s="477"/>
      <c r="HQO937" s="477"/>
      <c r="HQP937" s="477"/>
      <c r="HQQ937" s="477"/>
      <c r="HQR937" s="477"/>
      <c r="HQS937" s="477"/>
      <c r="HQT937" s="477"/>
      <c r="HQU937" s="477"/>
      <c r="HQV937" s="477"/>
      <c r="HQW937" s="477"/>
      <c r="HQX937" s="477"/>
      <c r="HQY937" s="477"/>
      <c r="HQZ937" s="477"/>
      <c r="HRA937" s="477"/>
      <c r="HRB937" s="477"/>
      <c r="HRC937" s="477"/>
      <c r="HRD937" s="477"/>
      <c r="HRE937" s="477"/>
      <c r="HRF937" s="477"/>
      <c r="HRG937" s="477"/>
      <c r="HRH937" s="477"/>
      <c r="HRI937" s="477"/>
      <c r="HRJ937" s="477"/>
      <c r="HRK937" s="477"/>
      <c r="HRL937" s="477"/>
      <c r="HRM937" s="477"/>
      <c r="HRN937" s="477"/>
      <c r="HRO937" s="477"/>
      <c r="HRP937" s="477"/>
      <c r="HRQ937" s="477"/>
      <c r="HRR937" s="477"/>
      <c r="HRS937" s="477"/>
      <c r="HRT937" s="477"/>
      <c r="HRU937" s="477"/>
      <c r="HRV937" s="477"/>
      <c r="HRW937" s="477"/>
      <c r="HRX937" s="477"/>
      <c r="HRY937" s="477"/>
      <c r="HRZ937" s="477"/>
      <c r="HSA937" s="477"/>
      <c r="HSB937" s="477"/>
      <c r="HSC937" s="477"/>
      <c r="HSD937" s="477"/>
      <c r="HSE937" s="477"/>
      <c r="HSF937" s="477"/>
      <c r="HSG937" s="477"/>
      <c r="HSH937" s="477"/>
      <c r="HSI937" s="477"/>
      <c r="HSJ937" s="477"/>
      <c r="HSK937" s="477"/>
      <c r="HSL937" s="477"/>
      <c r="HSM937" s="477"/>
      <c r="HSN937" s="477"/>
      <c r="HSO937" s="477"/>
      <c r="HSP937" s="477"/>
      <c r="HSQ937" s="477"/>
      <c r="HSR937" s="477"/>
      <c r="HSS937" s="477"/>
      <c r="HST937" s="477"/>
      <c r="HSU937" s="477"/>
      <c r="HSV937" s="477"/>
      <c r="HSW937" s="477"/>
      <c r="HSX937" s="477"/>
      <c r="HSY937" s="477"/>
      <c r="HSZ937" s="477"/>
      <c r="HTA937" s="477"/>
      <c r="HTB937" s="477"/>
      <c r="HTC937" s="477"/>
      <c r="HTD937" s="477"/>
      <c r="HTE937" s="477"/>
      <c r="HTF937" s="477"/>
      <c r="HTG937" s="477"/>
      <c r="HTH937" s="477"/>
      <c r="HTI937" s="477"/>
      <c r="HTJ937" s="477"/>
      <c r="HTK937" s="477"/>
      <c r="HTL937" s="477"/>
      <c r="HTM937" s="477"/>
      <c r="HTN937" s="477"/>
      <c r="HTO937" s="477"/>
      <c r="HTP937" s="477"/>
      <c r="HTQ937" s="477"/>
      <c r="HTR937" s="477"/>
      <c r="HTS937" s="477"/>
      <c r="HTT937" s="477"/>
      <c r="HTU937" s="477"/>
      <c r="HTV937" s="477"/>
      <c r="HTW937" s="477"/>
      <c r="HTX937" s="477"/>
      <c r="HTY937" s="477"/>
      <c r="HTZ937" s="477"/>
      <c r="HUA937" s="477"/>
      <c r="HUB937" s="477"/>
      <c r="HUC937" s="477"/>
      <c r="HUD937" s="477"/>
      <c r="HUE937" s="477"/>
      <c r="HUF937" s="477"/>
      <c r="HUG937" s="477"/>
      <c r="HUH937" s="477"/>
      <c r="HUI937" s="477"/>
      <c r="HUJ937" s="477"/>
      <c r="HUK937" s="477"/>
      <c r="HUL937" s="477"/>
      <c r="HUM937" s="477"/>
      <c r="HUN937" s="477"/>
      <c r="HUO937" s="477"/>
      <c r="HUP937" s="477"/>
      <c r="HUQ937" s="477"/>
      <c r="HUR937" s="477"/>
      <c r="HUS937" s="477"/>
      <c r="HUT937" s="477"/>
      <c r="HUU937" s="477"/>
      <c r="HUV937" s="477"/>
      <c r="HUW937" s="477"/>
      <c r="HUX937" s="477"/>
      <c r="HUY937" s="477"/>
      <c r="HUZ937" s="477"/>
      <c r="HVA937" s="477"/>
      <c r="HVB937" s="477"/>
      <c r="HVC937" s="477"/>
      <c r="HVD937" s="477"/>
      <c r="HVE937" s="477"/>
      <c r="HVF937" s="477"/>
      <c r="HVG937" s="477"/>
      <c r="HVH937" s="477"/>
      <c r="HVI937" s="477"/>
      <c r="HVJ937" s="477"/>
      <c r="HVK937" s="477"/>
      <c r="HVL937" s="477"/>
      <c r="HVM937" s="477"/>
      <c r="HVN937" s="477"/>
      <c r="HVO937" s="477"/>
      <c r="HVP937" s="477"/>
      <c r="HVQ937" s="477"/>
      <c r="HVR937" s="477"/>
      <c r="HVS937" s="477"/>
      <c r="HVT937" s="477"/>
      <c r="HVU937" s="477"/>
      <c r="HVV937" s="477"/>
      <c r="HVW937" s="477"/>
      <c r="HVX937" s="477"/>
      <c r="HVY937" s="477"/>
      <c r="HVZ937" s="477"/>
      <c r="HWA937" s="477"/>
      <c r="HWB937" s="477"/>
      <c r="HWC937" s="477"/>
      <c r="HWD937" s="477"/>
      <c r="HWE937" s="477"/>
      <c r="HWF937" s="477"/>
      <c r="HWG937" s="477"/>
      <c r="HWH937" s="477"/>
      <c r="HWI937" s="477"/>
      <c r="HWJ937" s="477"/>
      <c r="HWK937" s="477"/>
      <c r="HWL937" s="477"/>
      <c r="HWM937" s="477"/>
      <c r="HWN937" s="477"/>
      <c r="HWO937" s="477"/>
      <c r="HWP937" s="477"/>
      <c r="HWQ937" s="477"/>
      <c r="HWR937" s="477"/>
      <c r="HWS937" s="477"/>
      <c r="HWT937" s="477"/>
      <c r="HWU937" s="477"/>
      <c r="HWV937" s="477"/>
      <c r="HWW937" s="477"/>
      <c r="HWX937" s="477"/>
      <c r="HWY937" s="477"/>
      <c r="HWZ937" s="477"/>
      <c r="HXA937" s="477"/>
      <c r="HXB937" s="477"/>
      <c r="HXC937" s="477"/>
      <c r="HXD937" s="477"/>
      <c r="HXE937" s="477"/>
      <c r="HXF937" s="477"/>
      <c r="HXG937" s="477"/>
      <c r="HXH937" s="477"/>
      <c r="HXI937" s="477"/>
      <c r="HXJ937" s="477"/>
      <c r="HXK937" s="477"/>
      <c r="HXL937" s="477"/>
      <c r="HXM937" s="477"/>
      <c r="HXN937" s="477"/>
      <c r="HXO937" s="477"/>
      <c r="HXP937" s="477"/>
      <c r="HXQ937" s="477"/>
      <c r="HXR937" s="477"/>
      <c r="HXS937" s="477"/>
      <c r="HXT937" s="477"/>
      <c r="HXU937" s="477"/>
      <c r="HXV937" s="477"/>
      <c r="HXW937" s="477"/>
      <c r="HXX937" s="477"/>
      <c r="HXY937" s="477"/>
      <c r="HXZ937" s="477"/>
      <c r="HYA937" s="477"/>
      <c r="HYB937" s="477"/>
      <c r="HYC937" s="477"/>
      <c r="HYD937" s="477"/>
      <c r="HYE937" s="477"/>
      <c r="HYF937" s="477"/>
      <c r="HYG937" s="477"/>
      <c r="HYH937" s="477"/>
      <c r="HYI937" s="477"/>
      <c r="HYJ937" s="477"/>
      <c r="HYK937" s="477"/>
      <c r="HYL937" s="477"/>
      <c r="HYM937" s="477"/>
      <c r="HYN937" s="477"/>
      <c r="HYO937" s="477"/>
      <c r="HYP937" s="477"/>
      <c r="HYQ937" s="477"/>
      <c r="HYR937" s="477"/>
      <c r="HYS937" s="477"/>
      <c r="HYT937" s="477"/>
      <c r="HYU937" s="477"/>
      <c r="HYV937" s="477"/>
      <c r="HYW937" s="477"/>
      <c r="HYX937" s="477"/>
      <c r="HYY937" s="477"/>
      <c r="HYZ937" s="477"/>
      <c r="HZA937" s="477"/>
      <c r="HZB937" s="477"/>
      <c r="HZC937" s="477"/>
      <c r="HZD937" s="477"/>
      <c r="HZE937" s="477"/>
      <c r="HZF937" s="477"/>
      <c r="HZG937" s="477"/>
      <c r="HZH937" s="477"/>
      <c r="HZI937" s="477"/>
      <c r="HZJ937" s="477"/>
      <c r="HZK937" s="477"/>
      <c r="HZL937" s="477"/>
      <c r="HZM937" s="477"/>
      <c r="HZN937" s="477"/>
      <c r="HZO937" s="477"/>
      <c r="HZP937" s="477"/>
      <c r="HZQ937" s="477"/>
      <c r="HZR937" s="477"/>
      <c r="HZS937" s="477"/>
      <c r="HZT937" s="477"/>
      <c r="HZU937" s="477"/>
      <c r="HZV937" s="477"/>
      <c r="HZW937" s="477"/>
      <c r="HZX937" s="477"/>
      <c r="HZY937" s="477"/>
      <c r="HZZ937" s="477"/>
      <c r="IAA937" s="477"/>
      <c r="IAB937" s="477"/>
      <c r="IAC937" s="477"/>
      <c r="IAD937" s="477"/>
      <c r="IAE937" s="477"/>
      <c r="IAF937" s="477"/>
      <c r="IAG937" s="477"/>
      <c r="IAH937" s="477"/>
      <c r="IAI937" s="477"/>
      <c r="IAJ937" s="477"/>
      <c r="IAK937" s="477"/>
      <c r="IAL937" s="477"/>
      <c r="IAM937" s="477"/>
      <c r="IAN937" s="477"/>
      <c r="IAO937" s="477"/>
      <c r="IAP937" s="477"/>
      <c r="IAQ937" s="477"/>
      <c r="IAR937" s="477"/>
      <c r="IAS937" s="477"/>
      <c r="IAT937" s="477"/>
      <c r="IAU937" s="477"/>
      <c r="IAV937" s="477"/>
      <c r="IAW937" s="477"/>
      <c r="IAX937" s="477"/>
      <c r="IAY937" s="477"/>
      <c r="IAZ937" s="477"/>
      <c r="IBA937" s="477"/>
      <c r="IBB937" s="477"/>
      <c r="IBC937" s="477"/>
      <c r="IBD937" s="477"/>
      <c r="IBE937" s="477"/>
      <c r="IBF937" s="477"/>
      <c r="IBG937" s="477"/>
      <c r="IBH937" s="477"/>
      <c r="IBI937" s="477"/>
      <c r="IBJ937" s="477"/>
      <c r="IBK937" s="477"/>
      <c r="IBL937" s="477"/>
      <c r="IBM937" s="477"/>
      <c r="IBN937" s="477"/>
      <c r="IBO937" s="477"/>
      <c r="IBP937" s="477"/>
      <c r="IBQ937" s="477"/>
      <c r="IBR937" s="477"/>
      <c r="IBS937" s="477"/>
      <c r="IBT937" s="477"/>
      <c r="IBU937" s="477"/>
      <c r="IBV937" s="477"/>
      <c r="IBW937" s="477"/>
      <c r="IBX937" s="477"/>
      <c r="IBY937" s="477"/>
      <c r="IBZ937" s="477"/>
      <c r="ICA937" s="477"/>
      <c r="ICB937" s="477"/>
      <c r="ICC937" s="477"/>
      <c r="ICD937" s="477"/>
      <c r="ICE937" s="477"/>
      <c r="ICF937" s="477"/>
      <c r="ICG937" s="477"/>
      <c r="ICH937" s="477"/>
      <c r="ICI937" s="477"/>
      <c r="ICJ937" s="477"/>
      <c r="ICK937" s="477"/>
      <c r="ICL937" s="477"/>
      <c r="ICM937" s="477"/>
      <c r="ICN937" s="477"/>
      <c r="ICO937" s="477"/>
      <c r="ICP937" s="477"/>
      <c r="ICQ937" s="477"/>
      <c r="ICR937" s="477"/>
      <c r="ICS937" s="477"/>
      <c r="ICT937" s="477"/>
      <c r="ICU937" s="477"/>
      <c r="ICV937" s="477"/>
      <c r="ICW937" s="477"/>
      <c r="ICX937" s="477"/>
      <c r="ICY937" s="477"/>
      <c r="ICZ937" s="477"/>
      <c r="IDA937" s="477"/>
      <c r="IDB937" s="477"/>
      <c r="IDC937" s="477"/>
      <c r="IDD937" s="477"/>
      <c r="IDE937" s="477"/>
      <c r="IDF937" s="477"/>
      <c r="IDG937" s="477"/>
      <c r="IDH937" s="477"/>
      <c r="IDI937" s="477"/>
      <c r="IDJ937" s="477"/>
      <c r="IDK937" s="477"/>
      <c r="IDL937" s="477"/>
      <c r="IDM937" s="477"/>
      <c r="IDN937" s="477"/>
      <c r="IDO937" s="477"/>
      <c r="IDP937" s="477"/>
      <c r="IDQ937" s="477"/>
      <c r="IDR937" s="477"/>
      <c r="IDS937" s="477"/>
      <c r="IDT937" s="477"/>
      <c r="IDU937" s="477"/>
      <c r="IDV937" s="477"/>
      <c r="IDW937" s="477"/>
      <c r="IDX937" s="477"/>
      <c r="IDY937" s="477"/>
      <c r="IDZ937" s="477"/>
      <c r="IEA937" s="477"/>
      <c r="IEB937" s="477"/>
      <c r="IEC937" s="477"/>
      <c r="IED937" s="477"/>
      <c r="IEE937" s="477"/>
      <c r="IEF937" s="477"/>
      <c r="IEG937" s="477"/>
      <c r="IEH937" s="477"/>
      <c r="IEI937" s="477"/>
      <c r="IEJ937" s="477"/>
      <c r="IEK937" s="477"/>
      <c r="IEL937" s="477"/>
      <c r="IEM937" s="477"/>
      <c r="IEN937" s="477"/>
      <c r="IEO937" s="477"/>
      <c r="IEP937" s="477"/>
      <c r="IEQ937" s="477"/>
      <c r="IER937" s="477"/>
      <c r="IES937" s="477"/>
      <c r="IET937" s="477"/>
      <c r="IEU937" s="477"/>
      <c r="IEV937" s="477"/>
      <c r="IEW937" s="477"/>
      <c r="IEX937" s="477"/>
      <c r="IEY937" s="477"/>
      <c r="IEZ937" s="477"/>
      <c r="IFA937" s="477"/>
      <c r="IFB937" s="477"/>
      <c r="IFC937" s="477"/>
      <c r="IFD937" s="477"/>
      <c r="IFE937" s="477"/>
      <c r="IFF937" s="477"/>
      <c r="IFG937" s="477"/>
      <c r="IFH937" s="477"/>
      <c r="IFI937" s="477"/>
      <c r="IFJ937" s="477"/>
      <c r="IFK937" s="477"/>
      <c r="IFL937" s="477"/>
      <c r="IFM937" s="477"/>
      <c r="IFN937" s="477"/>
      <c r="IFO937" s="477"/>
      <c r="IFP937" s="477"/>
      <c r="IFQ937" s="477"/>
      <c r="IFR937" s="477"/>
      <c r="IFS937" s="477"/>
      <c r="IFT937" s="477"/>
      <c r="IFU937" s="477"/>
      <c r="IFV937" s="477"/>
      <c r="IFW937" s="477"/>
      <c r="IFX937" s="477"/>
      <c r="IFY937" s="477"/>
      <c r="IFZ937" s="477"/>
      <c r="IGA937" s="477"/>
      <c r="IGB937" s="477"/>
      <c r="IGC937" s="477"/>
      <c r="IGD937" s="477"/>
      <c r="IGE937" s="477"/>
      <c r="IGF937" s="477"/>
      <c r="IGG937" s="477"/>
      <c r="IGH937" s="477"/>
      <c r="IGI937" s="477"/>
      <c r="IGJ937" s="477"/>
      <c r="IGK937" s="477"/>
      <c r="IGL937" s="477"/>
      <c r="IGM937" s="477"/>
      <c r="IGN937" s="477"/>
      <c r="IGO937" s="477"/>
      <c r="IGP937" s="477"/>
      <c r="IGQ937" s="477"/>
      <c r="IGR937" s="477"/>
      <c r="IGS937" s="477"/>
      <c r="IGT937" s="477"/>
      <c r="IGU937" s="477"/>
      <c r="IGV937" s="477"/>
      <c r="IGW937" s="477"/>
      <c r="IGX937" s="477"/>
      <c r="IGY937" s="477"/>
      <c r="IGZ937" s="477"/>
      <c r="IHA937" s="477"/>
      <c r="IHB937" s="477"/>
      <c r="IHC937" s="477"/>
      <c r="IHD937" s="477"/>
      <c r="IHE937" s="477"/>
      <c r="IHF937" s="477"/>
      <c r="IHG937" s="477"/>
      <c r="IHH937" s="477"/>
      <c r="IHI937" s="477"/>
      <c r="IHJ937" s="477"/>
      <c r="IHK937" s="477"/>
      <c r="IHL937" s="477"/>
      <c r="IHM937" s="477"/>
      <c r="IHN937" s="477"/>
      <c r="IHO937" s="477"/>
      <c r="IHP937" s="477"/>
      <c r="IHQ937" s="477"/>
      <c r="IHR937" s="477"/>
      <c r="IHS937" s="477"/>
      <c r="IHT937" s="477"/>
      <c r="IHU937" s="477"/>
      <c r="IHV937" s="477"/>
      <c r="IHW937" s="477"/>
      <c r="IHX937" s="477"/>
      <c r="IHY937" s="477"/>
      <c r="IHZ937" s="477"/>
      <c r="IIA937" s="477"/>
      <c r="IIB937" s="477"/>
      <c r="IIC937" s="477"/>
      <c r="IID937" s="477"/>
      <c r="IIE937" s="477"/>
      <c r="IIF937" s="477"/>
      <c r="IIG937" s="477"/>
      <c r="IIH937" s="477"/>
      <c r="III937" s="477"/>
      <c r="IIJ937" s="477"/>
      <c r="IIK937" s="477"/>
      <c r="IIL937" s="477"/>
      <c r="IIM937" s="477"/>
      <c r="IIN937" s="477"/>
      <c r="IIO937" s="477"/>
      <c r="IIP937" s="477"/>
      <c r="IIQ937" s="477"/>
      <c r="IIR937" s="477"/>
      <c r="IIS937" s="477"/>
      <c r="IIT937" s="477"/>
      <c r="IIU937" s="477"/>
      <c r="IIV937" s="477"/>
      <c r="IIW937" s="477"/>
      <c r="IIX937" s="477"/>
      <c r="IIY937" s="477"/>
      <c r="IIZ937" s="477"/>
      <c r="IJA937" s="477"/>
      <c r="IJB937" s="477"/>
      <c r="IJC937" s="477"/>
      <c r="IJD937" s="477"/>
      <c r="IJE937" s="477"/>
      <c r="IJF937" s="477"/>
      <c r="IJG937" s="477"/>
      <c r="IJH937" s="477"/>
      <c r="IJI937" s="477"/>
      <c r="IJJ937" s="477"/>
      <c r="IJK937" s="477"/>
      <c r="IJL937" s="477"/>
      <c r="IJM937" s="477"/>
      <c r="IJN937" s="477"/>
      <c r="IJO937" s="477"/>
      <c r="IJP937" s="477"/>
      <c r="IJQ937" s="477"/>
      <c r="IJR937" s="477"/>
      <c r="IJS937" s="477"/>
      <c r="IJT937" s="477"/>
      <c r="IJU937" s="477"/>
      <c r="IJV937" s="477"/>
      <c r="IJW937" s="477"/>
      <c r="IJX937" s="477"/>
      <c r="IJY937" s="477"/>
      <c r="IJZ937" s="477"/>
      <c r="IKA937" s="477"/>
      <c r="IKB937" s="477"/>
      <c r="IKC937" s="477"/>
      <c r="IKD937" s="477"/>
      <c r="IKE937" s="477"/>
      <c r="IKF937" s="477"/>
      <c r="IKG937" s="477"/>
      <c r="IKH937" s="477"/>
      <c r="IKI937" s="477"/>
      <c r="IKJ937" s="477"/>
      <c r="IKK937" s="477"/>
      <c r="IKL937" s="477"/>
      <c r="IKM937" s="477"/>
      <c r="IKN937" s="477"/>
      <c r="IKO937" s="477"/>
      <c r="IKP937" s="477"/>
      <c r="IKQ937" s="477"/>
      <c r="IKR937" s="477"/>
      <c r="IKS937" s="477"/>
      <c r="IKT937" s="477"/>
      <c r="IKU937" s="477"/>
      <c r="IKV937" s="477"/>
      <c r="IKW937" s="477"/>
      <c r="IKX937" s="477"/>
      <c r="IKY937" s="477"/>
      <c r="IKZ937" s="477"/>
      <c r="ILA937" s="477"/>
      <c r="ILB937" s="477"/>
      <c r="ILC937" s="477"/>
      <c r="ILD937" s="477"/>
      <c r="ILE937" s="477"/>
      <c r="ILF937" s="477"/>
      <c r="ILG937" s="477"/>
      <c r="ILH937" s="477"/>
      <c r="ILI937" s="477"/>
      <c r="ILJ937" s="477"/>
      <c r="ILK937" s="477"/>
      <c r="ILL937" s="477"/>
      <c r="ILM937" s="477"/>
      <c r="ILN937" s="477"/>
      <c r="ILO937" s="477"/>
      <c r="ILP937" s="477"/>
      <c r="ILQ937" s="477"/>
      <c r="ILR937" s="477"/>
      <c r="ILS937" s="477"/>
      <c r="ILT937" s="477"/>
      <c r="ILU937" s="477"/>
      <c r="ILV937" s="477"/>
      <c r="ILW937" s="477"/>
      <c r="ILX937" s="477"/>
      <c r="ILY937" s="477"/>
      <c r="ILZ937" s="477"/>
      <c r="IMA937" s="477"/>
      <c r="IMB937" s="477"/>
      <c r="IMC937" s="477"/>
      <c r="IMD937" s="477"/>
      <c r="IME937" s="477"/>
      <c r="IMF937" s="477"/>
      <c r="IMG937" s="477"/>
      <c r="IMH937" s="477"/>
      <c r="IMI937" s="477"/>
      <c r="IMJ937" s="477"/>
      <c r="IMK937" s="477"/>
      <c r="IML937" s="477"/>
      <c r="IMM937" s="477"/>
      <c r="IMN937" s="477"/>
      <c r="IMO937" s="477"/>
      <c r="IMP937" s="477"/>
      <c r="IMQ937" s="477"/>
      <c r="IMR937" s="477"/>
      <c r="IMS937" s="477"/>
      <c r="IMT937" s="477"/>
      <c r="IMU937" s="477"/>
      <c r="IMV937" s="477"/>
      <c r="IMW937" s="477"/>
      <c r="IMX937" s="477"/>
      <c r="IMY937" s="477"/>
      <c r="IMZ937" s="477"/>
      <c r="INA937" s="477"/>
      <c r="INB937" s="477"/>
      <c r="INC937" s="477"/>
      <c r="IND937" s="477"/>
      <c r="INE937" s="477"/>
      <c r="INF937" s="477"/>
      <c r="ING937" s="477"/>
      <c r="INH937" s="477"/>
      <c r="INI937" s="477"/>
      <c r="INJ937" s="477"/>
      <c r="INK937" s="477"/>
      <c r="INL937" s="477"/>
      <c r="INM937" s="477"/>
      <c r="INN937" s="477"/>
      <c r="INO937" s="477"/>
      <c r="INP937" s="477"/>
      <c r="INQ937" s="477"/>
      <c r="INR937" s="477"/>
      <c r="INS937" s="477"/>
      <c r="INT937" s="477"/>
      <c r="INU937" s="477"/>
      <c r="INV937" s="477"/>
      <c r="INW937" s="477"/>
      <c r="INX937" s="477"/>
      <c r="INY937" s="477"/>
      <c r="INZ937" s="477"/>
      <c r="IOA937" s="477"/>
      <c r="IOB937" s="477"/>
      <c r="IOC937" s="477"/>
      <c r="IOD937" s="477"/>
      <c r="IOE937" s="477"/>
      <c r="IOF937" s="477"/>
      <c r="IOG937" s="477"/>
      <c r="IOH937" s="477"/>
      <c r="IOI937" s="477"/>
      <c r="IOJ937" s="477"/>
      <c r="IOK937" s="477"/>
      <c r="IOL937" s="477"/>
      <c r="IOM937" s="477"/>
      <c r="ION937" s="477"/>
      <c r="IOO937" s="477"/>
      <c r="IOP937" s="477"/>
      <c r="IOQ937" s="477"/>
      <c r="IOR937" s="477"/>
      <c r="IOS937" s="477"/>
      <c r="IOT937" s="477"/>
      <c r="IOU937" s="477"/>
      <c r="IOV937" s="477"/>
      <c r="IOW937" s="477"/>
      <c r="IOX937" s="477"/>
      <c r="IOY937" s="477"/>
      <c r="IOZ937" s="477"/>
      <c r="IPA937" s="477"/>
      <c r="IPB937" s="477"/>
      <c r="IPC937" s="477"/>
      <c r="IPD937" s="477"/>
      <c r="IPE937" s="477"/>
      <c r="IPF937" s="477"/>
      <c r="IPG937" s="477"/>
      <c r="IPH937" s="477"/>
      <c r="IPI937" s="477"/>
      <c r="IPJ937" s="477"/>
      <c r="IPK937" s="477"/>
      <c r="IPL937" s="477"/>
      <c r="IPM937" s="477"/>
      <c r="IPN937" s="477"/>
      <c r="IPO937" s="477"/>
      <c r="IPP937" s="477"/>
      <c r="IPQ937" s="477"/>
      <c r="IPR937" s="477"/>
      <c r="IPS937" s="477"/>
      <c r="IPT937" s="477"/>
      <c r="IPU937" s="477"/>
      <c r="IPV937" s="477"/>
      <c r="IPW937" s="477"/>
      <c r="IPX937" s="477"/>
      <c r="IPY937" s="477"/>
      <c r="IPZ937" s="477"/>
      <c r="IQA937" s="477"/>
      <c r="IQB937" s="477"/>
      <c r="IQC937" s="477"/>
      <c r="IQD937" s="477"/>
      <c r="IQE937" s="477"/>
      <c r="IQF937" s="477"/>
      <c r="IQG937" s="477"/>
      <c r="IQH937" s="477"/>
      <c r="IQI937" s="477"/>
      <c r="IQJ937" s="477"/>
      <c r="IQK937" s="477"/>
      <c r="IQL937" s="477"/>
      <c r="IQM937" s="477"/>
      <c r="IQN937" s="477"/>
      <c r="IQO937" s="477"/>
      <c r="IQP937" s="477"/>
      <c r="IQQ937" s="477"/>
      <c r="IQR937" s="477"/>
      <c r="IQS937" s="477"/>
      <c r="IQT937" s="477"/>
      <c r="IQU937" s="477"/>
      <c r="IQV937" s="477"/>
      <c r="IQW937" s="477"/>
      <c r="IQX937" s="477"/>
      <c r="IQY937" s="477"/>
      <c r="IQZ937" s="477"/>
      <c r="IRA937" s="477"/>
      <c r="IRB937" s="477"/>
      <c r="IRC937" s="477"/>
      <c r="IRD937" s="477"/>
      <c r="IRE937" s="477"/>
      <c r="IRF937" s="477"/>
      <c r="IRG937" s="477"/>
      <c r="IRH937" s="477"/>
      <c r="IRI937" s="477"/>
      <c r="IRJ937" s="477"/>
      <c r="IRK937" s="477"/>
      <c r="IRL937" s="477"/>
      <c r="IRM937" s="477"/>
      <c r="IRN937" s="477"/>
      <c r="IRO937" s="477"/>
      <c r="IRP937" s="477"/>
      <c r="IRQ937" s="477"/>
      <c r="IRR937" s="477"/>
      <c r="IRS937" s="477"/>
      <c r="IRT937" s="477"/>
      <c r="IRU937" s="477"/>
      <c r="IRV937" s="477"/>
      <c r="IRW937" s="477"/>
      <c r="IRX937" s="477"/>
      <c r="IRY937" s="477"/>
      <c r="IRZ937" s="477"/>
      <c r="ISA937" s="477"/>
      <c r="ISB937" s="477"/>
      <c r="ISC937" s="477"/>
      <c r="ISD937" s="477"/>
      <c r="ISE937" s="477"/>
      <c r="ISF937" s="477"/>
      <c r="ISG937" s="477"/>
      <c r="ISH937" s="477"/>
      <c r="ISI937" s="477"/>
      <c r="ISJ937" s="477"/>
      <c r="ISK937" s="477"/>
      <c r="ISL937" s="477"/>
      <c r="ISM937" s="477"/>
      <c r="ISN937" s="477"/>
      <c r="ISO937" s="477"/>
      <c r="ISP937" s="477"/>
      <c r="ISQ937" s="477"/>
      <c r="ISR937" s="477"/>
      <c r="ISS937" s="477"/>
      <c r="IST937" s="477"/>
      <c r="ISU937" s="477"/>
      <c r="ISV937" s="477"/>
      <c r="ISW937" s="477"/>
      <c r="ISX937" s="477"/>
      <c r="ISY937" s="477"/>
      <c r="ISZ937" s="477"/>
      <c r="ITA937" s="477"/>
      <c r="ITB937" s="477"/>
      <c r="ITC937" s="477"/>
      <c r="ITD937" s="477"/>
      <c r="ITE937" s="477"/>
      <c r="ITF937" s="477"/>
      <c r="ITG937" s="477"/>
      <c r="ITH937" s="477"/>
      <c r="ITI937" s="477"/>
      <c r="ITJ937" s="477"/>
      <c r="ITK937" s="477"/>
      <c r="ITL937" s="477"/>
      <c r="ITM937" s="477"/>
      <c r="ITN937" s="477"/>
      <c r="ITO937" s="477"/>
      <c r="ITP937" s="477"/>
      <c r="ITQ937" s="477"/>
      <c r="ITR937" s="477"/>
      <c r="ITS937" s="477"/>
      <c r="ITT937" s="477"/>
      <c r="ITU937" s="477"/>
      <c r="ITV937" s="477"/>
      <c r="ITW937" s="477"/>
      <c r="ITX937" s="477"/>
      <c r="ITY937" s="477"/>
      <c r="ITZ937" s="477"/>
      <c r="IUA937" s="477"/>
      <c r="IUB937" s="477"/>
      <c r="IUC937" s="477"/>
      <c r="IUD937" s="477"/>
      <c r="IUE937" s="477"/>
      <c r="IUF937" s="477"/>
      <c r="IUG937" s="477"/>
      <c r="IUH937" s="477"/>
      <c r="IUI937" s="477"/>
      <c r="IUJ937" s="477"/>
      <c r="IUK937" s="477"/>
      <c r="IUL937" s="477"/>
      <c r="IUM937" s="477"/>
      <c r="IUN937" s="477"/>
      <c r="IUO937" s="477"/>
      <c r="IUP937" s="477"/>
      <c r="IUQ937" s="477"/>
      <c r="IUR937" s="477"/>
      <c r="IUS937" s="477"/>
      <c r="IUT937" s="477"/>
      <c r="IUU937" s="477"/>
      <c r="IUV937" s="477"/>
      <c r="IUW937" s="477"/>
      <c r="IUX937" s="477"/>
      <c r="IUY937" s="477"/>
      <c r="IUZ937" s="477"/>
      <c r="IVA937" s="477"/>
      <c r="IVB937" s="477"/>
      <c r="IVC937" s="477"/>
      <c r="IVD937" s="477"/>
      <c r="IVE937" s="477"/>
      <c r="IVF937" s="477"/>
      <c r="IVG937" s="477"/>
      <c r="IVH937" s="477"/>
      <c r="IVI937" s="477"/>
      <c r="IVJ937" s="477"/>
      <c r="IVK937" s="477"/>
      <c r="IVL937" s="477"/>
      <c r="IVM937" s="477"/>
      <c r="IVN937" s="477"/>
      <c r="IVO937" s="477"/>
      <c r="IVP937" s="477"/>
      <c r="IVQ937" s="477"/>
      <c r="IVR937" s="477"/>
      <c r="IVS937" s="477"/>
      <c r="IVT937" s="477"/>
      <c r="IVU937" s="477"/>
      <c r="IVV937" s="477"/>
      <c r="IVW937" s="477"/>
      <c r="IVX937" s="477"/>
      <c r="IVY937" s="477"/>
      <c r="IVZ937" s="477"/>
      <c r="IWA937" s="477"/>
      <c r="IWB937" s="477"/>
      <c r="IWC937" s="477"/>
      <c r="IWD937" s="477"/>
      <c r="IWE937" s="477"/>
      <c r="IWF937" s="477"/>
      <c r="IWG937" s="477"/>
      <c r="IWH937" s="477"/>
      <c r="IWI937" s="477"/>
      <c r="IWJ937" s="477"/>
      <c r="IWK937" s="477"/>
      <c r="IWL937" s="477"/>
      <c r="IWM937" s="477"/>
      <c r="IWN937" s="477"/>
      <c r="IWO937" s="477"/>
      <c r="IWP937" s="477"/>
      <c r="IWQ937" s="477"/>
      <c r="IWR937" s="477"/>
      <c r="IWS937" s="477"/>
      <c r="IWT937" s="477"/>
      <c r="IWU937" s="477"/>
      <c r="IWV937" s="477"/>
      <c r="IWW937" s="477"/>
      <c r="IWX937" s="477"/>
      <c r="IWY937" s="477"/>
      <c r="IWZ937" s="477"/>
      <c r="IXA937" s="477"/>
      <c r="IXB937" s="477"/>
      <c r="IXC937" s="477"/>
      <c r="IXD937" s="477"/>
      <c r="IXE937" s="477"/>
      <c r="IXF937" s="477"/>
      <c r="IXG937" s="477"/>
      <c r="IXH937" s="477"/>
      <c r="IXI937" s="477"/>
      <c r="IXJ937" s="477"/>
      <c r="IXK937" s="477"/>
      <c r="IXL937" s="477"/>
      <c r="IXM937" s="477"/>
      <c r="IXN937" s="477"/>
      <c r="IXO937" s="477"/>
      <c r="IXP937" s="477"/>
      <c r="IXQ937" s="477"/>
      <c r="IXR937" s="477"/>
      <c r="IXS937" s="477"/>
      <c r="IXT937" s="477"/>
      <c r="IXU937" s="477"/>
      <c r="IXV937" s="477"/>
      <c r="IXW937" s="477"/>
      <c r="IXX937" s="477"/>
      <c r="IXY937" s="477"/>
      <c r="IXZ937" s="477"/>
      <c r="IYA937" s="477"/>
      <c r="IYB937" s="477"/>
      <c r="IYC937" s="477"/>
      <c r="IYD937" s="477"/>
      <c r="IYE937" s="477"/>
      <c r="IYF937" s="477"/>
      <c r="IYG937" s="477"/>
      <c r="IYH937" s="477"/>
      <c r="IYI937" s="477"/>
      <c r="IYJ937" s="477"/>
      <c r="IYK937" s="477"/>
      <c r="IYL937" s="477"/>
      <c r="IYM937" s="477"/>
      <c r="IYN937" s="477"/>
      <c r="IYO937" s="477"/>
      <c r="IYP937" s="477"/>
      <c r="IYQ937" s="477"/>
      <c r="IYR937" s="477"/>
      <c r="IYS937" s="477"/>
      <c r="IYT937" s="477"/>
      <c r="IYU937" s="477"/>
      <c r="IYV937" s="477"/>
      <c r="IYW937" s="477"/>
      <c r="IYX937" s="477"/>
      <c r="IYY937" s="477"/>
      <c r="IYZ937" s="477"/>
      <c r="IZA937" s="477"/>
      <c r="IZB937" s="477"/>
      <c r="IZC937" s="477"/>
      <c r="IZD937" s="477"/>
      <c r="IZE937" s="477"/>
      <c r="IZF937" s="477"/>
      <c r="IZG937" s="477"/>
      <c r="IZH937" s="477"/>
      <c r="IZI937" s="477"/>
      <c r="IZJ937" s="477"/>
      <c r="IZK937" s="477"/>
      <c r="IZL937" s="477"/>
      <c r="IZM937" s="477"/>
      <c r="IZN937" s="477"/>
      <c r="IZO937" s="477"/>
      <c r="IZP937" s="477"/>
      <c r="IZQ937" s="477"/>
      <c r="IZR937" s="477"/>
      <c r="IZS937" s="477"/>
      <c r="IZT937" s="477"/>
      <c r="IZU937" s="477"/>
      <c r="IZV937" s="477"/>
      <c r="IZW937" s="477"/>
      <c r="IZX937" s="477"/>
      <c r="IZY937" s="477"/>
      <c r="IZZ937" s="477"/>
      <c r="JAA937" s="477"/>
      <c r="JAB937" s="477"/>
      <c r="JAC937" s="477"/>
      <c r="JAD937" s="477"/>
      <c r="JAE937" s="477"/>
      <c r="JAF937" s="477"/>
      <c r="JAG937" s="477"/>
      <c r="JAH937" s="477"/>
      <c r="JAI937" s="477"/>
      <c r="JAJ937" s="477"/>
      <c r="JAK937" s="477"/>
      <c r="JAL937" s="477"/>
      <c r="JAM937" s="477"/>
      <c r="JAN937" s="477"/>
      <c r="JAO937" s="477"/>
      <c r="JAP937" s="477"/>
      <c r="JAQ937" s="477"/>
      <c r="JAR937" s="477"/>
      <c r="JAS937" s="477"/>
      <c r="JAT937" s="477"/>
      <c r="JAU937" s="477"/>
      <c r="JAV937" s="477"/>
      <c r="JAW937" s="477"/>
      <c r="JAX937" s="477"/>
      <c r="JAY937" s="477"/>
      <c r="JAZ937" s="477"/>
      <c r="JBA937" s="477"/>
      <c r="JBB937" s="477"/>
      <c r="JBC937" s="477"/>
      <c r="JBD937" s="477"/>
      <c r="JBE937" s="477"/>
      <c r="JBF937" s="477"/>
      <c r="JBG937" s="477"/>
      <c r="JBH937" s="477"/>
      <c r="JBI937" s="477"/>
      <c r="JBJ937" s="477"/>
      <c r="JBK937" s="477"/>
      <c r="JBL937" s="477"/>
      <c r="JBM937" s="477"/>
      <c r="JBN937" s="477"/>
      <c r="JBO937" s="477"/>
      <c r="JBP937" s="477"/>
      <c r="JBQ937" s="477"/>
      <c r="JBR937" s="477"/>
      <c r="JBS937" s="477"/>
      <c r="JBT937" s="477"/>
      <c r="JBU937" s="477"/>
      <c r="JBV937" s="477"/>
      <c r="JBW937" s="477"/>
      <c r="JBX937" s="477"/>
      <c r="JBY937" s="477"/>
      <c r="JBZ937" s="477"/>
      <c r="JCA937" s="477"/>
      <c r="JCB937" s="477"/>
      <c r="JCC937" s="477"/>
      <c r="JCD937" s="477"/>
      <c r="JCE937" s="477"/>
      <c r="JCF937" s="477"/>
      <c r="JCG937" s="477"/>
      <c r="JCH937" s="477"/>
      <c r="JCI937" s="477"/>
      <c r="JCJ937" s="477"/>
      <c r="JCK937" s="477"/>
      <c r="JCL937" s="477"/>
      <c r="JCM937" s="477"/>
      <c r="JCN937" s="477"/>
      <c r="JCO937" s="477"/>
      <c r="JCP937" s="477"/>
      <c r="JCQ937" s="477"/>
      <c r="JCR937" s="477"/>
      <c r="JCS937" s="477"/>
      <c r="JCT937" s="477"/>
      <c r="JCU937" s="477"/>
      <c r="JCV937" s="477"/>
      <c r="JCW937" s="477"/>
      <c r="JCX937" s="477"/>
      <c r="JCY937" s="477"/>
      <c r="JCZ937" s="477"/>
      <c r="JDA937" s="477"/>
      <c r="JDB937" s="477"/>
      <c r="JDC937" s="477"/>
      <c r="JDD937" s="477"/>
      <c r="JDE937" s="477"/>
      <c r="JDF937" s="477"/>
      <c r="JDG937" s="477"/>
      <c r="JDH937" s="477"/>
      <c r="JDI937" s="477"/>
      <c r="JDJ937" s="477"/>
      <c r="JDK937" s="477"/>
      <c r="JDL937" s="477"/>
      <c r="JDM937" s="477"/>
      <c r="JDN937" s="477"/>
      <c r="JDO937" s="477"/>
      <c r="JDP937" s="477"/>
      <c r="JDQ937" s="477"/>
      <c r="JDR937" s="477"/>
      <c r="JDS937" s="477"/>
      <c r="JDT937" s="477"/>
      <c r="JDU937" s="477"/>
      <c r="JDV937" s="477"/>
      <c r="JDW937" s="477"/>
      <c r="JDX937" s="477"/>
      <c r="JDY937" s="477"/>
      <c r="JDZ937" s="477"/>
      <c r="JEA937" s="477"/>
      <c r="JEB937" s="477"/>
      <c r="JEC937" s="477"/>
      <c r="JED937" s="477"/>
      <c r="JEE937" s="477"/>
      <c r="JEF937" s="477"/>
      <c r="JEG937" s="477"/>
      <c r="JEH937" s="477"/>
      <c r="JEI937" s="477"/>
      <c r="JEJ937" s="477"/>
      <c r="JEK937" s="477"/>
      <c r="JEL937" s="477"/>
      <c r="JEM937" s="477"/>
      <c r="JEN937" s="477"/>
      <c r="JEO937" s="477"/>
      <c r="JEP937" s="477"/>
      <c r="JEQ937" s="477"/>
      <c r="JER937" s="477"/>
      <c r="JES937" s="477"/>
      <c r="JET937" s="477"/>
      <c r="JEU937" s="477"/>
      <c r="JEV937" s="477"/>
      <c r="JEW937" s="477"/>
      <c r="JEX937" s="477"/>
      <c r="JEY937" s="477"/>
      <c r="JEZ937" s="477"/>
      <c r="JFA937" s="477"/>
      <c r="JFB937" s="477"/>
      <c r="JFC937" s="477"/>
      <c r="JFD937" s="477"/>
      <c r="JFE937" s="477"/>
      <c r="JFF937" s="477"/>
      <c r="JFG937" s="477"/>
      <c r="JFH937" s="477"/>
      <c r="JFI937" s="477"/>
      <c r="JFJ937" s="477"/>
      <c r="JFK937" s="477"/>
      <c r="JFL937" s="477"/>
      <c r="JFM937" s="477"/>
      <c r="JFN937" s="477"/>
      <c r="JFO937" s="477"/>
      <c r="JFP937" s="477"/>
      <c r="JFQ937" s="477"/>
      <c r="JFR937" s="477"/>
      <c r="JFS937" s="477"/>
      <c r="JFT937" s="477"/>
      <c r="JFU937" s="477"/>
      <c r="JFV937" s="477"/>
      <c r="JFW937" s="477"/>
      <c r="JFX937" s="477"/>
      <c r="JFY937" s="477"/>
      <c r="JFZ937" s="477"/>
      <c r="JGA937" s="477"/>
      <c r="JGB937" s="477"/>
      <c r="JGC937" s="477"/>
      <c r="JGD937" s="477"/>
      <c r="JGE937" s="477"/>
      <c r="JGF937" s="477"/>
      <c r="JGG937" s="477"/>
      <c r="JGH937" s="477"/>
      <c r="JGI937" s="477"/>
      <c r="JGJ937" s="477"/>
      <c r="JGK937" s="477"/>
      <c r="JGL937" s="477"/>
      <c r="JGM937" s="477"/>
      <c r="JGN937" s="477"/>
      <c r="JGO937" s="477"/>
      <c r="JGP937" s="477"/>
      <c r="JGQ937" s="477"/>
      <c r="JGR937" s="477"/>
      <c r="JGS937" s="477"/>
      <c r="JGT937" s="477"/>
      <c r="JGU937" s="477"/>
      <c r="JGV937" s="477"/>
      <c r="JGW937" s="477"/>
      <c r="JGX937" s="477"/>
      <c r="JGY937" s="477"/>
      <c r="JGZ937" s="477"/>
      <c r="JHA937" s="477"/>
      <c r="JHB937" s="477"/>
      <c r="JHC937" s="477"/>
      <c r="JHD937" s="477"/>
      <c r="JHE937" s="477"/>
      <c r="JHF937" s="477"/>
      <c r="JHG937" s="477"/>
      <c r="JHH937" s="477"/>
      <c r="JHI937" s="477"/>
      <c r="JHJ937" s="477"/>
      <c r="JHK937" s="477"/>
      <c r="JHL937" s="477"/>
      <c r="JHM937" s="477"/>
      <c r="JHN937" s="477"/>
      <c r="JHO937" s="477"/>
      <c r="JHP937" s="477"/>
      <c r="JHQ937" s="477"/>
      <c r="JHR937" s="477"/>
      <c r="JHS937" s="477"/>
      <c r="JHT937" s="477"/>
      <c r="JHU937" s="477"/>
      <c r="JHV937" s="477"/>
      <c r="JHW937" s="477"/>
      <c r="JHX937" s="477"/>
      <c r="JHY937" s="477"/>
      <c r="JHZ937" s="477"/>
      <c r="JIA937" s="477"/>
      <c r="JIB937" s="477"/>
      <c r="JIC937" s="477"/>
      <c r="JID937" s="477"/>
      <c r="JIE937" s="477"/>
      <c r="JIF937" s="477"/>
      <c r="JIG937" s="477"/>
      <c r="JIH937" s="477"/>
      <c r="JII937" s="477"/>
      <c r="JIJ937" s="477"/>
      <c r="JIK937" s="477"/>
      <c r="JIL937" s="477"/>
      <c r="JIM937" s="477"/>
      <c r="JIN937" s="477"/>
      <c r="JIO937" s="477"/>
      <c r="JIP937" s="477"/>
      <c r="JIQ937" s="477"/>
      <c r="JIR937" s="477"/>
      <c r="JIS937" s="477"/>
      <c r="JIT937" s="477"/>
      <c r="JIU937" s="477"/>
      <c r="JIV937" s="477"/>
      <c r="JIW937" s="477"/>
      <c r="JIX937" s="477"/>
      <c r="JIY937" s="477"/>
      <c r="JIZ937" s="477"/>
      <c r="JJA937" s="477"/>
      <c r="JJB937" s="477"/>
      <c r="JJC937" s="477"/>
      <c r="JJD937" s="477"/>
      <c r="JJE937" s="477"/>
      <c r="JJF937" s="477"/>
      <c r="JJG937" s="477"/>
      <c r="JJH937" s="477"/>
      <c r="JJI937" s="477"/>
      <c r="JJJ937" s="477"/>
      <c r="JJK937" s="477"/>
      <c r="JJL937" s="477"/>
      <c r="JJM937" s="477"/>
      <c r="JJN937" s="477"/>
      <c r="JJO937" s="477"/>
      <c r="JJP937" s="477"/>
      <c r="JJQ937" s="477"/>
      <c r="JJR937" s="477"/>
      <c r="JJS937" s="477"/>
      <c r="JJT937" s="477"/>
      <c r="JJU937" s="477"/>
      <c r="JJV937" s="477"/>
      <c r="JJW937" s="477"/>
      <c r="JJX937" s="477"/>
      <c r="JJY937" s="477"/>
      <c r="JJZ937" s="477"/>
      <c r="JKA937" s="477"/>
      <c r="JKB937" s="477"/>
      <c r="JKC937" s="477"/>
      <c r="JKD937" s="477"/>
      <c r="JKE937" s="477"/>
      <c r="JKF937" s="477"/>
      <c r="JKG937" s="477"/>
      <c r="JKH937" s="477"/>
      <c r="JKI937" s="477"/>
      <c r="JKJ937" s="477"/>
      <c r="JKK937" s="477"/>
      <c r="JKL937" s="477"/>
      <c r="JKM937" s="477"/>
      <c r="JKN937" s="477"/>
      <c r="JKO937" s="477"/>
      <c r="JKP937" s="477"/>
      <c r="JKQ937" s="477"/>
      <c r="JKR937" s="477"/>
      <c r="JKS937" s="477"/>
      <c r="JKT937" s="477"/>
      <c r="JKU937" s="477"/>
      <c r="JKV937" s="477"/>
      <c r="JKW937" s="477"/>
      <c r="JKX937" s="477"/>
      <c r="JKY937" s="477"/>
      <c r="JKZ937" s="477"/>
      <c r="JLA937" s="477"/>
      <c r="JLB937" s="477"/>
      <c r="JLC937" s="477"/>
      <c r="JLD937" s="477"/>
      <c r="JLE937" s="477"/>
      <c r="JLF937" s="477"/>
      <c r="JLG937" s="477"/>
      <c r="JLH937" s="477"/>
      <c r="JLI937" s="477"/>
      <c r="JLJ937" s="477"/>
      <c r="JLK937" s="477"/>
      <c r="JLL937" s="477"/>
      <c r="JLM937" s="477"/>
      <c r="JLN937" s="477"/>
      <c r="JLO937" s="477"/>
      <c r="JLP937" s="477"/>
      <c r="JLQ937" s="477"/>
      <c r="JLR937" s="477"/>
      <c r="JLS937" s="477"/>
      <c r="JLT937" s="477"/>
      <c r="JLU937" s="477"/>
      <c r="JLV937" s="477"/>
      <c r="JLW937" s="477"/>
      <c r="JLX937" s="477"/>
      <c r="JLY937" s="477"/>
      <c r="JLZ937" s="477"/>
      <c r="JMA937" s="477"/>
      <c r="JMB937" s="477"/>
      <c r="JMC937" s="477"/>
      <c r="JMD937" s="477"/>
      <c r="JME937" s="477"/>
      <c r="JMF937" s="477"/>
      <c r="JMG937" s="477"/>
      <c r="JMH937" s="477"/>
      <c r="JMI937" s="477"/>
      <c r="JMJ937" s="477"/>
      <c r="JMK937" s="477"/>
      <c r="JML937" s="477"/>
      <c r="JMM937" s="477"/>
      <c r="JMN937" s="477"/>
      <c r="JMO937" s="477"/>
      <c r="JMP937" s="477"/>
      <c r="JMQ937" s="477"/>
      <c r="JMR937" s="477"/>
      <c r="JMS937" s="477"/>
      <c r="JMT937" s="477"/>
      <c r="JMU937" s="477"/>
      <c r="JMV937" s="477"/>
      <c r="JMW937" s="477"/>
      <c r="JMX937" s="477"/>
      <c r="JMY937" s="477"/>
      <c r="JMZ937" s="477"/>
      <c r="JNA937" s="477"/>
      <c r="JNB937" s="477"/>
      <c r="JNC937" s="477"/>
      <c r="JND937" s="477"/>
      <c r="JNE937" s="477"/>
      <c r="JNF937" s="477"/>
      <c r="JNG937" s="477"/>
      <c r="JNH937" s="477"/>
      <c r="JNI937" s="477"/>
      <c r="JNJ937" s="477"/>
      <c r="JNK937" s="477"/>
      <c r="JNL937" s="477"/>
      <c r="JNM937" s="477"/>
      <c r="JNN937" s="477"/>
      <c r="JNO937" s="477"/>
      <c r="JNP937" s="477"/>
      <c r="JNQ937" s="477"/>
      <c r="JNR937" s="477"/>
      <c r="JNS937" s="477"/>
      <c r="JNT937" s="477"/>
      <c r="JNU937" s="477"/>
      <c r="JNV937" s="477"/>
      <c r="JNW937" s="477"/>
      <c r="JNX937" s="477"/>
      <c r="JNY937" s="477"/>
      <c r="JNZ937" s="477"/>
      <c r="JOA937" s="477"/>
      <c r="JOB937" s="477"/>
      <c r="JOC937" s="477"/>
      <c r="JOD937" s="477"/>
      <c r="JOE937" s="477"/>
      <c r="JOF937" s="477"/>
      <c r="JOG937" s="477"/>
      <c r="JOH937" s="477"/>
      <c r="JOI937" s="477"/>
      <c r="JOJ937" s="477"/>
      <c r="JOK937" s="477"/>
      <c r="JOL937" s="477"/>
      <c r="JOM937" s="477"/>
      <c r="JON937" s="477"/>
      <c r="JOO937" s="477"/>
      <c r="JOP937" s="477"/>
      <c r="JOQ937" s="477"/>
      <c r="JOR937" s="477"/>
      <c r="JOS937" s="477"/>
      <c r="JOT937" s="477"/>
      <c r="JOU937" s="477"/>
      <c r="JOV937" s="477"/>
      <c r="JOW937" s="477"/>
      <c r="JOX937" s="477"/>
      <c r="JOY937" s="477"/>
      <c r="JOZ937" s="477"/>
      <c r="JPA937" s="477"/>
      <c r="JPB937" s="477"/>
      <c r="JPC937" s="477"/>
      <c r="JPD937" s="477"/>
      <c r="JPE937" s="477"/>
      <c r="JPF937" s="477"/>
      <c r="JPG937" s="477"/>
      <c r="JPH937" s="477"/>
      <c r="JPI937" s="477"/>
      <c r="JPJ937" s="477"/>
      <c r="JPK937" s="477"/>
      <c r="JPL937" s="477"/>
      <c r="JPM937" s="477"/>
      <c r="JPN937" s="477"/>
      <c r="JPO937" s="477"/>
      <c r="JPP937" s="477"/>
      <c r="JPQ937" s="477"/>
      <c r="JPR937" s="477"/>
      <c r="JPS937" s="477"/>
      <c r="JPT937" s="477"/>
      <c r="JPU937" s="477"/>
      <c r="JPV937" s="477"/>
      <c r="JPW937" s="477"/>
      <c r="JPX937" s="477"/>
      <c r="JPY937" s="477"/>
      <c r="JPZ937" s="477"/>
      <c r="JQA937" s="477"/>
      <c r="JQB937" s="477"/>
      <c r="JQC937" s="477"/>
      <c r="JQD937" s="477"/>
      <c r="JQE937" s="477"/>
      <c r="JQF937" s="477"/>
      <c r="JQG937" s="477"/>
      <c r="JQH937" s="477"/>
      <c r="JQI937" s="477"/>
      <c r="JQJ937" s="477"/>
      <c r="JQK937" s="477"/>
      <c r="JQL937" s="477"/>
      <c r="JQM937" s="477"/>
      <c r="JQN937" s="477"/>
      <c r="JQO937" s="477"/>
      <c r="JQP937" s="477"/>
      <c r="JQQ937" s="477"/>
      <c r="JQR937" s="477"/>
      <c r="JQS937" s="477"/>
      <c r="JQT937" s="477"/>
      <c r="JQU937" s="477"/>
      <c r="JQV937" s="477"/>
      <c r="JQW937" s="477"/>
      <c r="JQX937" s="477"/>
      <c r="JQY937" s="477"/>
      <c r="JQZ937" s="477"/>
      <c r="JRA937" s="477"/>
      <c r="JRB937" s="477"/>
      <c r="JRC937" s="477"/>
      <c r="JRD937" s="477"/>
      <c r="JRE937" s="477"/>
      <c r="JRF937" s="477"/>
      <c r="JRG937" s="477"/>
      <c r="JRH937" s="477"/>
      <c r="JRI937" s="477"/>
      <c r="JRJ937" s="477"/>
      <c r="JRK937" s="477"/>
      <c r="JRL937" s="477"/>
      <c r="JRM937" s="477"/>
      <c r="JRN937" s="477"/>
      <c r="JRO937" s="477"/>
      <c r="JRP937" s="477"/>
      <c r="JRQ937" s="477"/>
      <c r="JRR937" s="477"/>
      <c r="JRS937" s="477"/>
      <c r="JRT937" s="477"/>
      <c r="JRU937" s="477"/>
      <c r="JRV937" s="477"/>
      <c r="JRW937" s="477"/>
      <c r="JRX937" s="477"/>
      <c r="JRY937" s="477"/>
      <c r="JRZ937" s="477"/>
      <c r="JSA937" s="477"/>
      <c r="JSB937" s="477"/>
      <c r="JSC937" s="477"/>
      <c r="JSD937" s="477"/>
      <c r="JSE937" s="477"/>
      <c r="JSF937" s="477"/>
      <c r="JSG937" s="477"/>
      <c r="JSH937" s="477"/>
      <c r="JSI937" s="477"/>
      <c r="JSJ937" s="477"/>
      <c r="JSK937" s="477"/>
      <c r="JSL937" s="477"/>
      <c r="JSM937" s="477"/>
      <c r="JSN937" s="477"/>
      <c r="JSO937" s="477"/>
      <c r="JSP937" s="477"/>
      <c r="JSQ937" s="477"/>
      <c r="JSR937" s="477"/>
      <c r="JSS937" s="477"/>
      <c r="JST937" s="477"/>
      <c r="JSU937" s="477"/>
      <c r="JSV937" s="477"/>
      <c r="JSW937" s="477"/>
      <c r="JSX937" s="477"/>
      <c r="JSY937" s="477"/>
      <c r="JSZ937" s="477"/>
      <c r="JTA937" s="477"/>
      <c r="JTB937" s="477"/>
      <c r="JTC937" s="477"/>
      <c r="JTD937" s="477"/>
      <c r="JTE937" s="477"/>
      <c r="JTF937" s="477"/>
      <c r="JTG937" s="477"/>
      <c r="JTH937" s="477"/>
      <c r="JTI937" s="477"/>
      <c r="JTJ937" s="477"/>
      <c r="JTK937" s="477"/>
      <c r="JTL937" s="477"/>
      <c r="JTM937" s="477"/>
      <c r="JTN937" s="477"/>
      <c r="JTO937" s="477"/>
      <c r="JTP937" s="477"/>
      <c r="JTQ937" s="477"/>
      <c r="JTR937" s="477"/>
      <c r="JTS937" s="477"/>
      <c r="JTT937" s="477"/>
      <c r="JTU937" s="477"/>
      <c r="JTV937" s="477"/>
      <c r="JTW937" s="477"/>
      <c r="JTX937" s="477"/>
      <c r="JTY937" s="477"/>
      <c r="JTZ937" s="477"/>
      <c r="JUA937" s="477"/>
      <c r="JUB937" s="477"/>
      <c r="JUC937" s="477"/>
      <c r="JUD937" s="477"/>
      <c r="JUE937" s="477"/>
      <c r="JUF937" s="477"/>
      <c r="JUG937" s="477"/>
      <c r="JUH937" s="477"/>
      <c r="JUI937" s="477"/>
      <c r="JUJ937" s="477"/>
      <c r="JUK937" s="477"/>
      <c r="JUL937" s="477"/>
      <c r="JUM937" s="477"/>
      <c r="JUN937" s="477"/>
      <c r="JUO937" s="477"/>
      <c r="JUP937" s="477"/>
      <c r="JUQ937" s="477"/>
      <c r="JUR937" s="477"/>
      <c r="JUS937" s="477"/>
      <c r="JUT937" s="477"/>
      <c r="JUU937" s="477"/>
      <c r="JUV937" s="477"/>
      <c r="JUW937" s="477"/>
      <c r="JUX937" s="477"/>
      <c r="JUY937" s="477"/>
      <c r="JUZ937" s="477"/>
      <c r="JVA937" s="477"/>
      <c r="JVB937" s="477"/>
      <c r="JVC937" s="477"/>
      <c r="JVD937" s="477"/>
      <c r="JVE937" s="477"/>
      <c r="JVF937" s="477"/>
      <c r="JVG937" s="477"/>
      <c r="JVH937" s="477"/>
      <c r="JVI937" s="477"/>
      <c r="JVJ937" s="477"/>
      <c r="JVK937" s="477"/>
      <c r="JVL937" s="477"/>
      <c r="JVM937" s="477"/>
      <c r="JVN937" s="477"/>
      <c r="JVO937" s="477"/>
      <c r="JVP937" s="477"/>
      <c r="JVQ937" s="477"/>
      <c r="JVR937" s="477"/>
      <c r="JVS937" s="477"/>
      <c r="JVT937" s="477"/>
      <c r="JVU937" s="477"/>
      <c r="JVV937" s="477"/>
      <c r="JVW937" s="477"/>
      <c r="JVX937" s="477"/>
      <c r="JVY937" s="477"/>
      <c r="JVZ937" s="477"/>
      <c r="JWA937" s="477"/>
      <c r="JWB937" s="477"/>
      <c r="JWC937" s="477"/>
      <c r="JWD937" s="477"/>
      <c r="JWE937" s="477"/>
      <c r="JWF937" s="477"/>
      <c r="JWG937" s="477"/>
      <c r="JWH937" s="477"/>
      <c r="JWI937" s="477"/>
      <c r="JWJ937" s="477"/>
      <c r="JWK937" s="477"/>
      <c r="JWL937" s="477"/>
      <c r="JWM937" s="477"/>
      <c r="JWN937" s="477"/>
      <c r="JWO937" s="477"/>
      <c r="JWP937" s="477"/>
      <c r="JWQ937" s="477"/>
      <c r="JWR937" s="477"/>
      <c r="JWS937" s="477"/>
      <c r="JWT937" s="477"/>
      <c r="JWU937" s="477"/>
      <c r="JWV937" s="477"/>
      <c r="JWW937" s="477"/>
      <c r="JWX937" s="477"/>
      <c r="JWY937" s="477"/>
      <c r="JWZ937" s="477"/>
      <c r="JXA937" s="477"/>
      <c r="JXB937" s="477"/>
      <c r="JXC937" s="477"/>
      <c r="JXD937" s="477"/>
      <c r="JXE937" s="477"/>
      <c r="JXF937" s="477"/>
      <c r="JXG937" s="477"/>
      <c r="JXH937" s="477"/>
      <c r="JXI937" s="477"/>
      <c r="JXJ937" s="477"/>
      <c r="JXK937" s="477"/>
      <c r="JXL937" s="477"/>
      <c r="JXM937" s="477"/>
      <c r="JXN937" s="477"/>
      <c r="JXO937" s="477"/>
      <c r="JXP937" s="477"/>
      <c r="JXQ937" s="477"/>
      <c r="JXR937" s="477"/>
      <c r="JXS937" s="477"/>
      <c r="JXT937" s="477"/>
      <c r="JXU937" s="477"/>
      <c r="JXV937" s="477"/>
      <c r="JXW937" s="477"/>
      <c r="JXX937" s="477"/>
      <c r="JXY937" s="477"/>
      <c r="JXZ937" s="477"/>
      <c r="JYA937" s="477"/>
      <c r="JYB937" s="477"/>
      <c r="JYC937" s="477"/>
      <c r="JYD937" s="477"/>
      <c r="JYE937" s="477"/>
      <c r="JYF937" s="477"/>
      <c r="JYG937" s="477"/>
      <c r="JYH937" s="477"/>
      <c r="JYI937" s="477"/>
      <c r="JYJ937" s="477"/>
      <c r="JYK937" s="477"/>
      <c r="JYL937" s="477"/>
      <c r="JYM937" s="477"/>
      <c r="JYN937" s="477"/>
      <c r="JYO937" s="477"/>
      <c r="JYP937" s="477"/>
      <c r="JYQ937" s="477"/>
      <c r="JYR937" s="477"/>
      <c r="JYS937" s="477"/>
      <c r="JYT937" s="477"/>
      <c r="JYU937" s="477"/>
      <c r="JYV937" s="477"/>
      <c r="JYW937" s="477"/>
      <c r="JYX937" s="477"/>
      <c r="JYY937" s="477"/>
      <c r="JYZ937" s="477"/>
      <c r="JZA937" s="477"/>
      <c r="JZB937" s="477"/>
      <c r="JZC937" s="477"/>
      <c r="JZD937" s="477"/>
      <c r="JZE937" s="477"/>
      <c r="JZF937" s="477"/>
      <c r="JZG937" s="477"/>
      <c r="JZH937" s="477"/>
      <c r="JZI937" s="477"/>
      <c r="JZJ937" s="477"/>
      <c r="JZK937" s="477"/>
      <c r="JZL937" s="477"/>
      <c r="JZM937" s="477"/>
      <c r="JZN937" s="477"/>
      <c r="JZO937" s="477"/>
      <c r="JZP937" s="477"/>
      <c r="JZQ937" s="477"/>
      <c r="JZR937" s="477"/>
      <c r="JZS937" s="477"/>
      <c r="JZT937" s="477"/>
      <c r="JZU937" s="477"/>
      <c r="JZV937" s="477"/>
      <c r="JZW937" s="477"/>
      <c r="JZX937" s="477"/>
      <c r="JZY937" s="477"/>
      <c r="JZZ937" s="477"/>
      <c r="KAA937" s="477"/>
      <c r="KAB937" s="477"/>
      <c r="KAC937" s="477"/>
      <c r="KAD937" s="477"/>
      <c r="KAE937" s="477"/>
      <c r="KAF937" s="477"/>
      <c r="KAG937" s="477"/>
      <c r="KAH937" s="477"/>
      <c r="KAI937" s="477"/>
      <c r="KAJ937" s="477"/>
      <c r="KAK937" s="477"/>
      <c r="KAL937" s="477"/>
      <c r="KAM937" s="477"/>
      <c r="KAN937" s="477"/>
      <c r="KAO937" s="477"/>
      <c r="KAP937" s="477"/>
      <c r="KAQ937" s="477"/>
      <c r="KAR937" s="477"/>
      <c r="KAS937" s="477"/>
      <c r="KAT937" s="477"/>
      <c r="KAU937" s="477"/>
      <c r="KAV937" s="477"/>
      <c r="KAW937" s="477"/>
      <c r="KAX937" s="477"/>
      <c r="KAY937" s="477"/>
      <c r="KAZ937" s="477"/>
      <c r="KBA937" s="477"/>
      <c r="KBB937" s="477"/>
      <c r="KBC937" s="477"/>
      <c r="KBD937" s="477"/>
      <c r="KBE937" s="477"/>
      <c r="KBF937" s="477"/>
      <c r="KBG937" s="477"/>
      <c r="KBH937" s="477"/>
      <c r="KBI937" s="477"/>
      <c r="KBJ937" s="477"/>
      <c r="KBK937" s="477"/>
      <c r="KBL937" s="477"/>
      <c r="KBM937" s="477"/>
      <c r="KBN937" s="477"/>
      <c r="KBO937" s="477"/>
      <c r="KBP937" s="477"/>
      <c r="KBQ937" s="477"/>
      <c r="KBR937" s="477"/>
      <c r="KBS937" s="477"/>
      <c r="KBT937" s="477"/>
      <c r="KBU937" s="477"/>
      <c r="KBV937" s="477"/>
      <c r="KBW937" s="477"/>
      <c r="KBX937" s="477"/>
      <c r="KBY937" s="477"/>
      <c r="KBZ937" s="477"/>
      <c r="KCA937" s="477"/>
      <c r="KCB937" s="477"/>
      <c r="KCC937" s="477"/>
      <c r="KCD937" s="477"/>
      <c r="KCE937" s="477"/>
      <c r="KCF937" s="477"/>
      <c r="KCG937" s="477"/>
      <c r="KCH937" s="477"/>
      <c r="KCI937" s="477"/>
      <c r="KCJ937" s="477"/>
      <c r="KCK937" s="477"/>
      <c r="KCL937" s="477"/>
      <c r="KCM937" s="477"/>
      <c r="KCN937" s="477"/>
      <c r="KCO937" s="477"/>
      <c r="KCP937" s="477"/>
      <c r="KCQ937" s="477"/>
      <c r="KCR937" s="477"/>
      <c r="KCS937" s="477"/>
      <c r="KCT937" s="477"/>
      <c r="KCU937" s="477"/>
      <c r="KCV937" s="477"/>
      <c r="KCW937" s="477"/>
      <c r="KCX937" s="477"/>
      <c r="KCY937" s="477"/>
      <c r="KCZ937" s="477"/>
      <c r="KDA937" s="477"/>
      <c r="KDB937" s="477"/>
      <c r="KDC937" s="477"/>
      <c r="KDD937" s="477"/>
      <c r="KDE937" s="477"/>
      <c r="KDF937" s="477"/>
      <c r="KDG937" s="477"/>
      <c r="KDH937" s="477"/>
      <c r="KDI937" s="477"/>
      <c r="KDJ937" s="477"/>
      <c r="KDK937" s="477"/>
      <c r="KDL937" s="477"/>
      <c r="KDM937" s="477"/>
      <c r="KDN937" s="477"/>
      <c r="KDO937" s="477"/>
      <c r="KDP937" s="477"/>
      <c r="KDQ937" s="477"/>
      <c r="KDR937" s="477"/>
      <c r="KDS937" s="477"/>
      <c r="KDT937" s="477"/>
      <c r="KDU937" s="477"/>
      <c r="KDV937" s="477"/>
      <c r="KDW937" s="477"/>
      <c r="KDX937" s="477"/>
      <c r="KDY937" s="477"/>
      <c r="KDZ937" s="477"/>
      <c r="KEA937" s="477"/>
      <c r="KEB937" s="477"/>
      <c r="KEC937" s="477"/>
      <c r="KED937" s="477"/>
      <c r="KEE937" s="477"/>
      <c r="KEF937" s="477"/>
      <c r="KEG937" s="477"/>
      <c r="KEH937" s="477"/>
      <c r="KEI937" s="477"/>
      <c r="KEJ937" s="477"/>
      <c r="KEK937" s="477"/>
      <c r="KEL937" s="477"/>
      <c r="KEM937" s="477"/>
      <c r="KEN937" s="477"/>
      <c r="KEO937" s="477"/>
      <c r="KEP937" s="477"/>
      <c r="KEQ937" s="477"/>
      <c r="KER937" s="477"/>
      <c r="KES937" s="477"/>
      <c r="KET937" s="477"/>
      <c r="KEU937" s="477"/>
      <c r="KEV937" s="477"/>
      <c r="KEW937" s="477"/>
      <c r="KEX937" s="477"/>
      <c r="KEY937" s="477"/>
      <c r="KEZ937" s="477"/>
      <c r="KFA937" s="477"/>
      <c r="KFB937" s="477"/>
      <c r="KFC937" s="477"/>
      <c r="KFD937" s="477"/>
      <c r="KFE937" s="477"/>
      <c r="KFF937" s="477"/>
      <c r="KFG937" s="477"/>
      <c r="KFH937" s="477"/>
      <c r="KFI937" s="477"/>
      <c r="KFJ937" s="477"/>
      <c r="KFK937" s="477"/>
      <c r="KFL937" s="477"/>
      <c r="KFM937" s="477"/>
      <c r="KFN937" s="477"/>
      <c r="KFO937" s="477"/>
      <c r="KFP937" s="477"/>
      <c r="KFQ937" s="477"/>
      <c r="KFR937" s="477"/>
      <c r="KFS937" s="477"/>
      <c r="KFT937" s="477"/>
      <c r="KFU937" s="477"/>
      <c r="KFV937" s="477"/>
      <c r="KFW937" s="477"/>
      <c r="KFX937" s="477"/>
      <c r="KFY937" s="477"/>
      <c r="KFZ937" s="477"/>
      <c r="KGA937" s="477"/>
      <c r="KGB937" s="477"/>
      <c r="KGC937" s="477"/>
      <c r="KGD937" s="477"/>
      <c r="KGE937" s="477"/>
      <c r="KGF937" s="477"/>
      <c r="KGG937" s="477"/>
      <c r="KGH937" s="477"/>
      <c r="KGI937" s="477"/>
      <c r="KGJ937" s="477"/>
      <c r="KGK937" s="477"/>
      <c r="KGL937" s="477"/>
      <c r="KGM937" s="477"/>
      <c r="KGN937" s="477"/>
      <c r="KGO937" s="477"/>
      <c r="KGP937" s="477"/>
      <c r="KGQ937" s="477"/>
      <c r="KGR937" s="477"/>
      <c r="KGS937" s="477"/>
      <c r="KGT937" s="477"/>
      <c r="KGU937" s="477"/>
      <c r="KGV937" s="477"/>
      <c r="KGW937" s="477"/>
      <c r="KGX937" s="477"/>
      <c r="KGY937" s="477"/>
      <c r="KGZ937" s="477"/>
      <c r="KHA937" s="477"/>
      <c r="KHB937" s="477"/>
      <c r="KHC937" s="477"/>
      <c r="KHD937" s="477"/>
      <c r="KHE937" s="477"/>
      <c r="KHF937" s="477"/>
      <c r="KHG937" s="477"/>
      <c r="KHH937" s="477"/>
      <c r="KHI937" s="477"/>
      <c r="KHJ937" s="477"/>
      <c r="KHK937" s="477"/>
      <c r="KHL937" s="477"/>
      <c r="KHM937" s="477"/>
      <c r="KHN937" s="477"/>
      <c r="KHO937" s="477"/>
      <c r="KHP937" s="477"/>
      <c r="KHQ937" s="477"/>
      <c r="KHR937" s="477"/>
      <c r="KHS937" s="477"/>
      <c r="KHT937" s="477"/>
      <c r="KHU937" s="477"/>
      <c r="KHV937" s="477"/>
      <c r="KHW937" s="477"/>
      <c r="KHX937" s="477"/>
      <c r="KHY937" s="477"/>
      <c r="KHZ937" s="477"/>
      <c r="KIA937" s="477"/>
      <c r="KIB937" s="477"/>
      <c r="KIC937" s="477"/>
      <c r="KID937" s="477"/>
      <c r="KIE937" s="477"/>
      <c r="KIF937" s="477"/>
      <c r="KIG937" s="477"/>
      <c r="KIH937" s="477"/>
      <c r="KII937" s="477"/>
      <c r="KIJ937" s="477"/>
      <c r="KIK937" s="477"/>
      <c r="KIL937" s="477"/>
      <c r="KIM937" s="477"/>
      <c r="KIN937" s="477"/>
      <c r="KIO937" s="477"/>
      <c r="KIP937" s="477"/>
      <c r="KIQ937" s="477"/>
      <c r="KIR937" s="477"/>
      <c r="KIS937" s="477"/>
      <c r="KIT937" s="477"/>
      <c r="KIU937" s="477"/>
      <c r="KIV937" s="477"/>
      <c r="KIW937" s="477"/>
      <c r="KIX937" s="477"/>
      <c r="KIY937" s="477"/>
      <c r="KIZ937" s="477"/>
      <c r="KJA937" s="477"/>
      <c r="KJB937" s="477"/>
      <c r="KJC937" s="477"/>
      <c r="KJD937" s="477"/>
      <c r="KJE937" s="477"/>
      <c r="KJF937" s="477"/>
      <c r="KJG937" s="477"/>
      <c r="KJH937" s="477"/>
      <c r="KJI937" s="477"/>
      <c r="KJJ937" s="477"/>
      <c r="KJK937" s="477"/>
      <c r="KJL937" s="477"/>
      <c r="KJM937" s="477"/>
      <c r="KJN937" s="477"/>
      <c r="KJO937" s="477"/>
      <c r="KJP937" s="477"/>
      <c r="KJQ937" s="477"/>
      <c r="KJR937" s="477"/>
      <c r="KJS937" s="477"/>
      <c r="KJT937" s="477"/>
      <c r="KJU937" s="477"/>
      <c r="KJV937" s="477"/>
      <c r="KJW937" s="477"/>
      <c r="KJX937" s="477"/>
      <c r="KJY937" s="477"/>
      <c r="KJZ937" s="477"/>
      <c r="KKA937" s="477"/>
      <c r="KKB937" s="477"/>
      <c r="KKC937" s="477"/>
      <c r="KKD937" s="477"/>
      <c r="KKE937" s="477"/>
      <c r="KKF937" s="477"/>
      <c r="KKG937" s="477"/>
      <c r="KKH937" s="477"/>
      <c r="KKI937" s="477"/>
      <c r="KKJ937" s="477"/>
      <c r="KKK937" s="477"/>
      <c r="KKL937" s="477"/>
      <c r="KKM937" s="477"/>
      <c r="KKN937" s="477"/>
      <c r="KKO937" s="477"/>
      <c r="KKP937" s="477"/>
      <c r="KKQ937" s="477"/>
      <c r="KKR937" s="477"/>
      <c r="KKS937" s="477"/>
      <c r="KKT937" s="477"/>
      <c r="KKU937" s="477"/>
      <c r="KKV937" s="477"/>
      <c r="KKW937" s="477"/>
      <c r="KKX937" s="477"/>
      <c r="KKY937" s="477"/>
      <c r="KKZ937" s="477"/>
      <c r="KLA937" s="477"/>
      <c r="KLB937" s="477"/>
      <c r="KLC937" s="477"/>
      <c r="KLD937" s="477"/>
      <c r="KLE937" s="477"/>
      <c r="KLF937" s="477"/>
      <c r="KLG937" s="477"/>
      <c r="KLH937" s="477"/>
      <c r="KLI937" s="477"/>
      <c r="KLJ937" s="477"/>
      <c r="KLK937" s="477"/>
      <c r="KLL937" s="477"/>
      <c r="KLM937" s="477"/>
      <c r="KLN937" s="477"/>
      <c r="KLO937" s="477"/>
      <c r="KLP937" s="477"/>
      <c r="KLQ937" s="477"/>
      <c r="KLR937" s="477"/>
      <c r="KLS937" s="477"/>
      <c r="KLT937" s="477"/>
      <c r="KLU937" s="477"/>
      <c r="KLV937" s="477"/>
      <c r="KLW937" s="477"/>
      <c r="KLX937" s="477"/>
      <c r="KLY937" s="477"/>
      <c r="KLZ937" s="477"/>
      <c r="KMA937" s="477"/>
      <c r="KMB937" s="477"/>
      <c r="KMC937" s="477"/>
      <c r="KMD937" s="477"/>
      <c r="KME937" s="477"/>
      <c r="KMF937" s="477"/>
      <c r="KMG937" s="477"/>
      <c r="KMH937" s="477"/>
      <c r="KMI937" s="477"/>
      <c r="KMJ937" s="477"/>
      <c r="KMK937" s="477"/>
      <c r="KML937" s="477"/>
      <c r="KMM937" s="477"/>
      <c r="KMN937" s="477"/>
      <c r="KMO937" s="477"/>
      <c r="KMP937" s="477"/>
      <c r="KMQ937" s="477"/>
      <c r="KMR937" s="477"/>
      <c r="KMS937" s="477"/>
      <c r="KMT937" s="477"/>
      <c r="KMU937" s="477"/>
      <c r="KMV937" s="477"/>
      <c r="KMW937" s="477"/>
      <c r="KMX937" s="477"/>
      <c r="KMY937" s="477"/>
      <c r="KMZ937" s="477"/>
      <c r="KNA937" s="477"/>
      <c r="KNB937" s="477"/>
      <c r="KNC937" s="477"/>
      <c r="KND937" s="477"/>
      <c r="KNE937" s="477"/>
      <c r="KNF937" s="477"/>
      <c r="KNG937" s="477"/>
      <c r="KNH937" s="477"/>
      <c r="KNI937" s="477"/>
      <c r="KNJ937" s="477"/>
      <c r="KNK937" s="477"/>
      <c r="KNL937" s="477"/>
      <c r="KNM937" s="477"/>
      <c r="KNN937" s="477"/>
      <c r="KNO937" s="477"/>
      <c r="KNP937" s="477"/>
      <c r="KNQ937" s="477"/>
      <c r="KNR937" s="477"/>
      <c r="KNS937" s="477"/>
      <c r="KNT937" s="477"/>
      <c r="KNU937" s="477"/>
      <c r="KNV937" s="477"/>
      <c r="KNW937" s="477"/>
      <c r="KNX937" s="477"/>
      <c r="KNY937" s="477"/>
      <c r="KNZ937" s="477"/>
      <c r="KOA937" s="477"/>
      <c r="KOB937" s="477"/>
      <c r="KOC937" s="477"/>
      <c r="KOD937" s="477"/>
      <c r="KOE937" s="477"/>
      <c r="KOF937" s="477"/>
      <c r="KOG937" s="477"/>
      <c r="KOH937" s="477"/>
      <c r="KOI937" s="477"/>
      <c r="KOJ937" s="477"/>
      <c r="KOK937" s="477"/>
      <c r="KOL937" s="477"/>
      <c r="KOM937" s="477"/>
      <c r="KON937" s="477"/>
      <c r="KOO937" s="477"/>
      <c r="KOP937" s="477"/>
      <c r="KOQ937" s="477"/>
      <c r="KOR937" s="477"/>
      <c r="KOS937" s="477"/>
      <c r="KOT937" s="477"/>
      <c r="KOU937" s="477"/>
      <c r="KOV937" s="477"/>
      <c r="KOW937" s="477"/>
      <c r="KOX937" s="477"/>
      <c r="KOY937" s="477"/>
      <c r="KOZ937" s="477"/>
      <c r="KPA937" s="477"/>
      <c r="KPB937" s="477"/>
      <c r="KPC937" s="477"/>
      <c r="KPD937" s="477"/>
      <c r="KPE937" s="477"/>
      <c r="KPF937" s="477"/>
      <c r="KPG937" s="477"/>
      <c r="KPH937" s="477"/>
      <c r="KPI937" s="477"/>
      <c r="KPJ937" s="477"/>
      <c r="KPK937" s="477"/>
      <c r="KPL937" s="477"/>
      <c r="KPM937" s="477"/>
      <c r="KPN937" s="477"/>
      <c r="KPO937" s="477"/>
      <c r="KPP937" s="477"/>
      <c r="KPQ937" s="477"/>
      <c r="KPR937" s="477"/>
      <c r="KPS937" s="477"/>
      <c r="KPT937" s="477"/>
      <c r="KPU937" s="477"/>
      <c r="KPV937" s="477"/>
      <c r="KPW937" s="477"/>
      <c r="KPX937" s="477"/>
      <c r="KPY937" s="477"/>
      <c r="KPZ937" s="477"/>
      <c r="KQA937" s="477"/>
      <c r="KQB937" s="477"/>
      <c r="KQC937" s="477"/>
      <c r="KQD937" s="477"/>
      <c r="KQE937" s="477"/>
      <c r="KQF937" s="477"/>
      <c r="KQG937" s="477"/>
      <c r="KQH937" s="477"/>
      <c r="KQI937" s="477"/>
      <c r="KQJ937" s="477"/>
      <c r="KQK937" s="477"/>
      <c r="KQL937" s="477"/>
      <c r="KQM937" s="477"/>
      <c r="KQN937" s="477"/>
      <c r="KQO937" s="477"/>
      <c r="KQP937" s="477"/>
      <c r="KQQ937" s="477"/>
      <c r="KQR937" s="477"/>
      <c r="KQS937" s="477"/>
      <c r="KQT937" s="477"/>
      <c r="KQU937" s="477"/>
      <c r="KQV937" s="477"/>
      <c r="KQW937" s="477"/>
      <c r="KQX937" s="477"/>
      <c r="KQY937" s="477"/>
      <c r="KQZ937" s="477"/>
      <c r="KRA937" s="477"/>
      <c r="KRB937" s="477"/>
      <c r="KRC937" s="477"/>
      <c r="KRD937" s="477"/>
      <c r="KRE937" s="477"/>
      <c r="KRF937" s="477"/>
      <c r="KRG937" s="477"/>
      <c r="KRH937" s="477"/>
      <c r="KRI937" s="477"/>
      <c r="KRJ937" s="477"/>
      <c r="KRK937" s="477"/>
      <c r="KRL937" s="477"/>
      <c r="KRM937" s="477"/>
      <c r="KRN937" s="477"/>
      <c r="KRO937" s="477"/>
      <c r="KRP937" s="477"/>
      <c r="KRQ937" s="477"/>
      <c r="KRR937" s="477"/>
      <c r="KRS937" s="477"/>
      <c r="KRT937" s="477"/>
      <c r="KRU937" s="477"/>
      <c r="KRV937" s="477"/>
      <c r="KRW937" s="477"/>
      <c r="KRX937" s="477"/>
      <c r="KRY937" s="477"/>
      <c r="KRZ937" s="477"/>
      <c r="KSA937" s="477"/>
      <c r="KSB937" s="477"/>
      <c r="KSC937" s="477"/>
      <c r="KSD937" s="477"/>
      <c r="KSE937" s="477"/>
      <c r="KSF937" s="477"/>
      <c r="KSG937" s="477"/>
      <c r="KSH937" s="477"/>
      <c r="KSI937" s="477"/>
      <c r="KSJ937" s="477"/>
      <c r="KSK937" s="477"/>
      <c r="KSL937" s="477"/>
      <c r="KSM937" s="477"/>
      <c r="KSN937" s="477"/>
      <c r="KSO937" s="477"/>
      <c r="KSP937" s="477"/>
      <c r="KSQ937" s="477"/>
      <c r="KSR937" s="477"/>
      <c r="KSS937" s="477"/>
      <c r="KST937" s="477"/>
      <c r="KSU937" s="477"/>
      <c r="KSV937" s="477"/>
      <c r="KSW937" s="477"/>
      <c r="KSX937" s="477"/>
      <c r="KSY937" s="477"/>
      <c r="KSZ937" s="477"/>
      <c r="KTA937" s="477"/>
      <c r="KTB937" s="477"/>
      <c r="KTC937" s="477"/>
      <c r="KTD937" s="477"/>
      <c r="KTE937" s="477"/>
      <c r="KTF937" s="477"/>
      <c r="KTG937" s="477"/>
      <c r="KTH937" s="477"/>
      <c r="KTI937" s="477"/>
      <c r="KTJ937" s="477"/>
      <c r="KTK937" s="477"/>
      <c r="KTL937" s="477"/>
      <c r="KTM937" s="477"/>
      <c r="KTN937" s="477"/>
      <c r="KTO937" s="477"/>
      <c r="KTP937" s="477"/>
      <c r="KTQ937" s="477"/>
      <c r="KTR937" s="477"/>
      <c r="KTS937" s="477"/>
      <c r="KTT937" s="477"/>
      <c r="KTU937" s="477"/>
      <c r="KTV937" s="477"/>
      <c r="KTW937" s="477"/>
      <c r="KTX937" s="477"/>
      <c r="KTY937" s="477"/>
      <c r="KTZ937" s="477"/>
      <c r="KUA937" s="477"/>
      <c r="KUB937" s="477"/>
      <c r="KUC937" s="477"/>
      <c r="KUD937" s="477"/>
      <c r="KUE937" s="477"/>
      <c r="KUF937" s="477"/>
      <c r="KUG937" s="477"/>
      <c r="KUH937" s="477"/>
      <c r="KUI937" s="477"/>
      <c r="KUJ937" s="477"/>
      <c r="KUK937" s="477"/>
      <c r="KUL937" s="477"/>
      <c r="KUM937" s="477"/>
      <c r="KUN937" s="477"/>
      <c r="KUO937" s="477"/>
      <c r="KUP937" s="477"/>
      <c r="KUQ937" s="477"/>
      <c r="KUR937" s="477"/>
      <c r="KUS937" s="477"/>
      <c r="KUT937" s="477"/>
      <c r="KUU937" s="477"/>
      <c r="KUV937" s="477"/>
      <c r="KUW937" s="477"/>
      <c r="KUX937" s="477"/>
      <c r="KUY937" s="477"/>
      <c r="KUZ937" s="477"/>
      <c r="KVA937" s="477"/>
      <c r="KVB937" s="477"/>
      <c r="KVC937" s="477"/>
      <c r="KVD937" s="477"/>
      <c r="KVE937" s="477"/>
      <c r="KVF937" s="477"/>
      <c r="KVG937" s="477"/>
      <c r="KVH937" s="477"/>
      <c r="KVI937" s="477"/>
      <c r="KVJ937" s="477"/>
      <c r="KVK937" s="477"/>
      <c r="KVL937" s="477"/>
      <c r="KVM937" s="477"/>
      <c r="KVN937" s="477"/>
      <c r="KVO937" s="477"/>
      <c r="KVP937" s="477"/>
      <c r="KVQ937" s="477"/>
      <c r="KVR937" s="477"/>
      <c r="KVS937" s="477"/>
      <c r="KVT937" s="477"/>
      <c r="KVU937" s="477"/>
      <c r="KVV937" s="477"/>
      <c r="KVW937" s="477"/>
      <c r="KVX937" s="477"/>
      <c r="KVY937" s="477"/>
      <c r="KVZ937" s="477"/>
      <c r="KWA937" s="477"/>
      <c r="KWB937" s="477"/>
      <c r="KWC937" s="477"/>
      <c r="KWD937" s="477"/>
      <c r="KWE937" s="477"/>
      <c r="KWF937" s="477"/>
      <c r="KWG937" s="477"/>
      <c r="KWH937" s="477"/>
      <c r="KWI937" s="477"/>
      <c r="KWJ937" s="477"/>
      <c r="KWK937" s="477"/>
      <c r="KWL937" s="477"/>
      <c r="KWM937" s="477"/>
      <c r="KWN937" s="477"/>
      <c r="KWO937" s="477"/>
      <c r="KWP937" s="477"/>
      <c r="KWQ937" s="477"/>
      <c r="KWR937" s="477"/>
      <c r="KWS937" s="477"/>
      <c r="KWT937" s="477"/>
      <c r="KWU937" s="477"/>
      <c r="KWV937" s="477"/>
      <c r="KWW937" s="477"/>
      <c r="KWX937" s="477"/>
      <c r="KWY937" s="477"/>
      <c r="KWZ937" s="477"/>
      <c r="KXA937" s="477"/>
      <c r="KXB937" s="477"/>
      <c r="KXC937" s="477"/>
      <c r="KXD937" s="477"/>
      <c r="KXE937" s="477"/>
      <c r="KXF937" s="477"/>
      <c r="KXG937" s="477"/>
      <c r="KXH937" s="477"/>
      <c r="KXI937" s="477"/>
      <c r="KXJ937" s="477"/>
      <c r="KXK937" s="477"/>
      <c r="KXL937" s="477"/>
      <c r="KXM937" s="477"/>
      <c r="KXN937" s="477"/>
      <c r="KXO937" s="477"/>
      <c r="KXP937" s="477"/>
      <c r="KXQ937" s="477"/>
      <c r="KXR937" s="477"/>
      <c r="KXS937" s="477"/>
      <c r="KXT937" s="477"/>
      <c r="KXU937" s="477"/>
      <c r="KXV937" s="477"/>
      <c r="KXW937" s="477"/>
      <c r="KXX937" s="477"/>
      <c r="KXY937" s="477"/>
      <c r="KXZ937" s="477"/>
      <c r="KYA937" s="477"/>
      <c r="KYB937" s="477"/>
      <c r="KYC937" s="477"/>
      <c r="KYD937" s="477"/>
      <c r="KYE937" s="477"/>
      <c r="KYF937" s="477"/>
      <c r="KYG937" s="477"/>
      <c r="KYH937" s="477"/>
      <c r="KYI937" s="477"/>
      <c r="KYJ937" s="477"/>
      <c r="KYK937" s="477"/>
      <c r="KYL937" s="477"/>
      <c r="KYM937" s="477"/>
      <c r="KYN937" s="477"/>
      <c r="KYO937" s="477"/>
      <c r="KYP937" s="477"/>
      <c r="KYQ937" s="477"/>
      <c r="KYR937" s="477"/>
      <c r="KYS937" s="477"/>
      <c r="KYT937" s="477"/>
      <c r="KYU937" s="477"/>
      <c r="KYV937" s="477"/>
      <c r="KYW937" s="477"/>
      <c r="KYX937" s="477"/>
      <c r="KYY937" s="477"/>
      <c r="KYZ937" s="477"/>
      <c r="KZA937" s="477"/>
      <c r="KZB937" s="477"/>
      <c r="KZC937" s="477"/>
      <c r="KZD937" s="477"/>
      <c r="KZE937" s="477"/>
      <c r="KZF937" s="477"/>
      <c r="KZG937" s="477"/>
      <c r="KZH937" s="477"/>
      <c r="KZI937" s="477"/>
      <c r="KZJ937" s="477"/>
      <c r="KZK937" s="477"/>
      <c r="KZL937" s="477"/>
      <c r="KZM937" s="477"/>
      <c r="KZN937" s="477"/>
      <c r="KZO937" s="477"/>
      <c r="KZP937" s="477"/>
      <c r="KZQ937" s="477"/>
      <c r="KZR937" s="477"/>
      <c r="KZS937" s="477"/>
      <c r="KZT937" s="477"/>
      <c r="KZU937" s="477"/>
      <c r="KZV937" s="477"/>
      <c r="KZW937" s="477"/>
      <c r="KZX937" s="477"/>
      <c r="KZY937" s="477"/>
      <c r="KZZ937" s="477"/>
      <c r="LAA937" s="477"/>
      <c r="LAB937" s="477"/>
      <c r="LAC937" s="477"/>
      <c r="LAD937" s="477"/>
      <c r="LAE937" s="477"/>
      <c r="LAF937" s="477"/>
      <c r="LAG937" s="477"/>
      <c r="LAH937" s="477"/>
      <c r="LAI937" s="477"/>
      <c r="LAJ937" s="477"/>
      <c r="LAK937" s="477"/>
      <c r="LAL937" s="477"/>
      <c r="LAM937" s="477"/>
      <c r="LAN937" s="477"/>
      <c r="LAO937" s="477"/>
      <c r="LAP937" s="477"/>
      <c r="LAQ937" s="477"/>
      <c r="LAR937" s="477"/>
      <c r="LAS937" s="477"/>
      <c r="LAT937" s="477"/>
      <c r="LAU937" s="477"/>
      <c r="LAV937" s="477"/>
      <c r="LAW937" s="477"/>
      <c r="LAX937" s="477"/>
      <c r="LAY937" s="477"/>
      <c r="LAZ937" s="477"/>
      <c r="LBA937" s="477"/>
      <c r="LBB937" s="477"/>
      <c r="LBC937" s="477"/>
      <c r="LBD937" s="477"/>
      <c r="LBE937" s="477"/>
      <c r="LBF937" s="477"/>
      <c r="LBG937" s="477"/>
      <c r="LBH937" s="477"/>
      <c r="LBI937" s="477"/>
      <c r="LBJ937" s="477"/>
      <c r="LBK937" s="477"/>
      <c r="LBL937" s="477"/>
      <c r="LBM937" s="477"/>
      <c r="LBN937" s="477"/>
      <c r="LBO937" s="477"/>
      <c r="LBP937" s="477"/>
      <c r="LBQ937" s="477"/>
      <c r="LBR937" s="477"/>
      <c r="LBS937" s="477"/>
      <c r="LBT937" s="477"/>
      <c r="LBU937" s="477"/>
      <c r="LBV937" s="477"/>
      <c r="LBW937" s="477"/>
      <c r="LBX937" s="477"/>
      <c r="LBY937" s="477"/>
      <c r="LBZ937" s="477"/>
      <c r="LCA937" s="477"/>
      <c r="LCB937" s="477"/>
      <c r="LCC937" s="477"/>
      <c r="LCD937" s="477"/>
      <c r="LCE937" s="477"/>
      <c r="LCF937" s="477"/>
      <c r="LCG937" s="477"/>
      <c r="LCH937" s="477"/>
      <c r="LCI937" s="477"/>
      <c r="LCJ937" s="477"/>
      <c r="LCK937" s="477"/>
      <c r="LCL937" s="477"/>
      <c r="LCM937" s="477"/>
      <c r="LCN937" s="477"/>
      <c r="LCO937" s="477"/>
      <c r="LCP937" s="477"/>
      <c r="LCQ937" s="477"/>
      <c r="LCR937" s="477"/>
      <c r="LCS937" s="477"/>
      <c r="LCT937" s="477"/>
      <c r="LCU937" s="477"/>
      <c r="LCV937" s="477"/>
      <c r="LCW937" s="477"/>
      <c r="LCX937" s="477"/>
      <c r="LCY937" s="477"/>
      <c r="LCZ937" s="477"/>
      <c r="LDA937" s="477"/>
      <c r="LDB937" s="477"/>
      <c r="LDC937" s="477"/>
      <c r="LDD937" s="477"/>
      <c r="LDE937" s="477"/>
      <c r="LDF937" s="477"/>
      <c r="LDG937" s="477"/>
      <c r="LDH937" s="477"/>
      <c r="LDI937" s="477"/>
      <c r="LDJ937" s="477"/>
      <c r="LDK937" s="477"/>
      <c r="LDL937" s="477"/>
      <c r="LDM937" s="477"/>
      <c r="LDN937" s="477"/>
      <c r="LDO937" s="477"/>
      <c r="LDP937" s="477"/>
      <c r="LDQ937" s="477"/>
      <c r="LDR937" s="477"/>
      <c r="LDS937" s="477"/>
      <c r="LDT937" s="477"/>
      <c r="LDU937" s="477"/>
      <c r="LDV937" s="477"/>
      <c r="LDW937" s="477"/>
      <c r="LDX937" s="477"/>
      <c r="LDY937" s="477"/>
      <c r="LDZ937" s="477"/>
      <c r="LEA937" s="477"/>
      <c r="LEB937" s="477"/>
      <c r="LEC937" s="477"/>
      <c r="LED937" s="477"/>
      <c r="LEE937" s="477"/>
      <c r="LEF937" s="477"/>
      <c r="LEG937" s="477"/>
      <c r="LEH937" s="477"/>
      <c r="LEI937" s="477"/>
      <c r="LEJ937" s="477"/>
      <c r="LEK937" s="477"/>
      <c r="LEL937" s="477"/>
      <c r="LEM937" s="477"/>
      <c r="LEN937" s="477"/>
      <c r="LEO937" s="477"/>
      <c r="LEP937" s="477"/>
      <c r="LEQ937" s="477"/>
      <c r="LER937" s="477"/>
      <c r="LES937" s="477"/>
      <c r="LET937" s="477"/>
      <c r="LEU937" s="477"/>
      <c r="LEV937" s="477"/>
      <c r="LEW937" s="477"/>
      <c r="LEX937" s="477"/>
      <c r="LEY937" s="477"/>
      <c r="LEZ937" s="477"/>
      <c r="LFA937" s="477"/>
      <c r="LFB937" s="477"/>
      <c r="LFC937" s="477"/>
      <c r="LFD937" s="477"/>
      <c r="LFE937" s="477"/>
      <c r="LFF937" s="477"/>
      <c r="LFG937" s="477"/>
      <c r="LFH937" s="477"/>
      <c r="LFI937" s="477"/>
      <c r="LFJ937" s="477"/>
      <c r="LFK937" s="477"/>
      <c r="LFL937" s="477"/>
      <c r="LFM937" s="477"/>
      <c r="LFN937" s="477"/>
      <c r="LFO937" s="477"/>
      <c r="LFP937" s="477"/>
      <c r="LFQ937" s="477"/>
      <c r="LFR937" s="477"/>
      <c r="LFS937" s="477"/>
      <c r="LFT937" s="477"/>
      <c r="LFU937" s="477"/>
      <c r="LFV937" s="477"/>
      <c r="LFW937" s="477"/>
      <c r="LFX937" s="477"/>
      <c r="LFY937" s="477"/>
      <c r="LFZ937" s="477"/>
      <c r="LGA937" s="477"/>
      <c r="LGB937" s="477"/>
      <c r="LGC937" s="477"/>
      <c r="LGD937" s="477"/>
      <c r="LGE937" s="477"/>
      <c r="LGF937" s="477"/>
      <c r="LGG937" s="477"/>
      <c r="LGH937" s="477"/>
      <c r="LGI937" s="477"/>
      <c r="LGJ937" s="477"/>
      <c r="LGK937" s="477"/>
      <c r="LGL937" s="477"/>
      <c r="LGM937" s="477"/>
      <c r="LGN937" s="477"/>
      <c r="LGO937" s="477"/>
      <c r="LGP937" s="477"/>
      <c r="LGQ937" s="477"/>
      <c r="LGR937" s="477"/>
      <c r="LGS937" s="477"/>
      <c r="LGT937" s="477"/>
      <c r="LGU937" s="477"/>
      <c r="LGV937" s="477"/>
      <c r="LGW937" s="477"/>
      <c r="LGX937" s="477"/>
      <c r="LGY937" s="477"/>
      <c r="LGZ937" s="477"/>
      <c r="LHA937" s="477"/>
      <c r="LHB937" s="477"/>
      <c r="LHC937" s="477"/>
      <c r="LHD937" s="477"/>
      <c r="LHE937" s="477"/>
      <c r="LHF937" s="477"/>
      <c r="LHG937" s="477"/>
      <c r="LHH937" s="477"/>
      <c r="LHI937" s="477"/>
      <c r="LHJ937" s="477"/>
      <c r="LHK937" s="477"/>
      <c r="LHL937" s="477"/>
      <c r="LHM937" s="477"/>
      <c r="LHN937" s="477"/>
      <c r="LHO937" s="477"/>
      <c r="LHP937" s="477"/>
      <c r="LHQ937" s="477"/>
      <c r="LHR937" s="477"/>
      <c r="LHS937" s="477"/>
      <c r="LHT937" s="477"/>
      <c r="LHU937" s="477"/>
      <c r="LHV937" s="477"/>
      <c r="LHW937" s="477"/>
      <c r="LHX937" s="477"/>
      <c r="LHY937" s="477"/>
      <c r="LHZ937" s="477"/>
      <c r="LIA937" s="477"/>
      <c r="LIB937" s="477"/>
      <c r="LIC937" s="477"/>
      <c r="LID937" s="477"/>
      <c r="LIE937" s="477"/>
      <c r="LIF937" s="477"/>
      <c r="LIG937" s="477"/>
      <c r="LIH937" s="477"/>
      <c r="LII937" s="477"/>
      <c r="LIJ937" s="477"/>
      <c r="LIK937" s="477"/>
      <c r="LIL937" s="477"/>
      <c r="LIM937" s="477"/>
      <c r="LIN937" s="477"/>
      <c r="LIO937" s="477"/>
      <c r="LIP937" s="477"/>
      <c r="LIQ937" s="477"/>
      <c r="LIR937" s="477"/>
      <c r="LIS937" s="477"/>
      <c r="LIT937" s="477"/>
      <c r="LIU937" s="477"/>
      <c r="LIV937" s="477"/>
      <c r="LIW937" s="477"/>
      <c r="LIX937" s="477"/>
      <c r="LIY937" s="477"/>
      <c r="LIZ937" s="477"/>
      <c r="LJA937" s="477"/>
      <c r="LJB937" s="477"/>
      <c r="LJC937" s="477"/>
      <c r="LJD937" s="477"/>
      <c r="LJE937" s="477"/>
      <c r="LJF937" s="477"/>
      <c r="LJG937" s="477"/>
      <c r="LJH937" s="477"/>
      <c r="LJI937" s="477"/>
      <c r="LJJ937" s="477"/>
      <c r="LJK937" s="477"/>
      <c r="LJL937" s="477"/>
      <c r="LJM937" s="477"/>
      <c r="LJN937" s="477"/>
      <c r="LJO937" s="477"/>
      <c r="LJP937" s="477"/>
      <c r="LJQ937" s="477"/>
      <c r="LJR937" s="477"/>
      <c r="LJS937" s="477"/>
      <c r="LJT937" s="477"/>
      <c r="LJU937" s="477"/>
      <c r="LJV937" s="477"/>
      <c r="LJW937" s="477"/>
      <c r="LJX937" s="477"/>
      <c r="LJY937" s="477"/>
      <c r="LJZ937" s="477"/>
      <c r="LKA937" s="477"/>
      <c r="LKB937" s="477"/>
      <c r="LKC937" s="477"/>
      <c r="LKD937" s="477"/>
      <c r="LKE937" s="477"/>
      <c r="LKF937" s="477"/>
      <c r="LKG937" s="477"/>
      <c r="LKH937" s="477"/>
      <c r="LKI937" s="477"/>
      <c r="LKJ937" s="477"/>
      <c r="LKK937" s="477"/>
      <c r="LKL937" s="477"/>
      <c r="LKM937" s="477"/>
      <c r="LKN937" s="477"/>
      <c r="LKO937" s="477"/>
      <c r="LKP937" s="477"/>
      <c r="LKQ937" s="477"/>
      <c r="LKR937" s="477"/>
      <c r="LKS937" s="477"/>
      <c r="LKT937" s="477"/>
      <c r="LKU937" s="477"/>
      <c r="LKV937" s="477"/>
      <c r="LKW937" s="477"/>
      <c r="LKX937" s="477"/>
      <c r="LKY937" s="477"/>
      <c r="LKZ937" s="477"/>
      <c r="LLA937" s="477"/>
      <c r="LLB937" s="477"/>
      <c r="LLC937" s="477"/>
      <c r="LLD937" s="477"/>
      <c r="LLE937" s="477"/>
      <c r="LLF937" s="477"/>
      <c r="LLG937" s="477"/>
      <c r="LLH937" s="477"/>
      <c r="LLI937" s="477"/>
      <c r="LLJ937" s="477"/>
      <c r="LLK937" s="477"/>
      <c r="LLL937" s="477"/>
      <c r="LLM937" s="477"/>
      <c r="LLN937" s="477"/>
      <c r="LLO937" s="477"/>
      <c r="LLP937" s="477"/>
      <c r="LLQ937" s="477"/>
      <c r="LLR937" s="477"/>
      <c r="LLS937" s="477"/>
      <c r="LLT937" s="477"/>
      <c r="LLU937" s="477"/>
      <c r="LLV937" s="477"/>
      <c r="LLW937" s="477"/>
      <c r="LLX937" s="477"/>
      <c r="LLY937" s="477"/>
      <c r="LLZ937" s="477"/>
      <c r="LMA937" s="477"/>
      <c r="LMB937" s="477"/>
      <c r="LMC937" s="477"/>
      <c r="LMD937" s="477"/>
      <c r="LME937" s="477"/>
      <c r="LMF937" s="477"/>
      <c r="LMG937" s="477"/>
      <c r="LMH937" s="477"/>
      <c r="LMI937" s="477"/>
      <c r="LMJ937" s="477"/>
      <c r="LMK937" s="477"/>
      <c r="LML937" s="477"/>
      <c r="LMM937" s="477"/>
      <c r="LMN937" s="477"/>
      <c r="LMO937" s="477"/>
      <c r="LMP937" s="477"/>
      <c r="LMQ937" s="477"/>
      <c r="LMR937" s="477"/>
      <c r="LMS937" s="477"/>
      <c r="LMT937" s="477"/>
      <c r="LMU937" s="477"/>
      <c r="LMV937" s="477"/>
      <c r="LMW937" s="477"/>
      <c r="LMX937" s="477"/>
      <c r="LMY937" s="477"/>
      <c r="LMZ937" s="477"/>
      <c r="LNA937" s="477"/>
      <c r="LNB937" s="477"/>
      <c r="LNC937" s="477"/>
      <c r="LND937" s="477"/>
      <c r="LNE937" s="477"/>
      <c r="LNF937" s="477"/>
      <c r="LNG937" s="477"/>
      <c r="LNH937" s="477"/>
      <c r="LNI937" s="477"/>
      <c r="LNJ937" s="477"/>
      <c r="LNK937" s="477"/>
      <c r="LNL937" s="477"/>
      <c r="LNM937" s="477"/>
      <c r="LNN937" s="477"/>
      <c r="LNO937" s="477"/>
      <c r="LNP937" s="477"/>
      <c r="LNQ937" s="477"/>
      <c r="LNR937" s="477"/>
      <c r="LNS937" s="477"/>
      <c r="LNT937" s="477"/>
      <c r="LNU937" s="477"/>
      <c r="LNV937" s="477"/>
      <c r="LNW937" s="477"/>
      <c r="LNX937" s="477"/>
      <c r="LNY937" s="477"/>
      <c r="LNZ937" s="477"/>
      <c r="LOA937" s="477"/>
      <c r="LOB937" s="477"/>
      <c r="LOC937" s="477"/>
      <c r="LOD937" s="477"/>
      <c r="LOE937" s="477"/>
      <c r="LOF937" s="477"/>
      <c r="LOG937" s="477"/>
      <c r="LOH937" s="477"/>
      <c r="LOI937" s="477"/>
      <c r="LOJ937" s="477"/>
      <c r="LOK937" s="477"/>
      <c r="LOL937" s="477"/>
      <c r="LOM937" s="477"/>
      <c r="LON937" s="477"/>
      <c r="LOO937" s="477"/>
      <c r="LOP937" s="477"/>
      <c r="LOQ937" s="477"/>
      <c r="LOR937" s="477"/>
      <c r="LOS937" s="477"/>
      <c r="LOT937" s="477"/>
      <c r="LOU937" s="477"/>
      <c r="LOV937" s="477"/>
      <c r="LOW937" s="477"/>
      <c r="LOX937" s="477"/>
      <c r="LOY937" s="477"/>
      <c r="LOZ937" s="477"/>
      <c r="LPA937" s="477"/>
      <c r="LPB937" s="477"/>
      <c r="LPC937" s="477"/>
      <c r="LPD937" s="477"/>
      <c r="LPE937" s="477"/>
      <c r="LPF937" s="477"/>
      <c r="LPG937" s="477"/>
      <c r="LPH937" s="477"/>
      <c r="LPI937" s="477"/>
      <c r="LPJ937" s="477"/>
      <c r="LPK937" s="477"/>
      <c r="LPL937" s="477"/>
      <c r="LPM937" s="477"/>
      <c r="LPN937" s="477"/>
      <c r="LPO937" s="477"/>
      <c r="LPP937" s="477"/>
      <c r="LPQ937" s="477"/>
      <c r="LPR937" s="477"/>
      <c r="LPS937" s="477"/>
      <c r="LPT937" s="477"/>
      <c r="LPU937" s="477"/>
      <c r="LPV937" s="477"/>
      <c r="LPW937" s="477"/>
      <c r="LPX937" s="477"/>
      <c r="LPY937" s="477"/>
      <c r="LPZ937" s="477"/>
      <c r="LQA937" s="477"/>
      <c r="LQB937" s="477"/>
      <c r="LQC937" s="477"/>
      <c r="LQD937" s="477"/>
      <c r="LQE937" s="477"/>
      <c r="LQF937" s="477"/>
      <c r="LQG937" s="477"/>
      <c r="LQH937" s="477"/>
      <c r="LQI937" s="477"/>
      <c r="LQJ937" s="477"/>
      <c r="LQK937" s="477"/>
      <c r="LQL937" s="477"/>
      <c r="LQM937" s="477"/>
      <c r="LQN937" s="477"/>
      <c r="LQO937" s="477"/>
      <c r="LQP937" s="477"/>
      <c r="LQQ937" s="477"/>
      <c r="LQR937" s="477"/>
      <c r="LQS937" s="477"/>
      <c r="LQT937" s="477"/>
      <c r="LQU937" s="477"/>
      <c r="LQV937" s="477"/>
      <c r="LQW937" s="477"/>
      <c r="LQX937" s="477"/>
      <c r="LQY937" s="477"/>
      <c r="LQZ937" s="477"/>
      <c r="LRA937" s="477"/>
      <c r="LRB937" s="477"/>
      <c r="LRC937" s="477"/>
      <c r="LRD937" s="477"/>
      <c r="LRE937" s="477"/>
      <c r="LRF937" s="477"/>
      <c r="LRG937" s="477"/>
      <c r="LRH937" s="477"/>
      <c r="LRI937" s="477"/>
      <c r="LRJ937" s="477"/>
      <c r="LRK937" s="477"/>
      <c r="LRL937" s="477"/>
      <c r="LRM937" s="477"/>
      <c r="LRN937" s="477"/>
      <c r="LRO937" s="477"/>
      <c r="LRP937" s="477"/>
      <c r="LRQ937" s="477"/>
      <c r="LRR937" s="477"/>
      <c r="LRS937" s="477"/>
      <c r="LRT937" s="477"/>
      <c r="LRU937" s="477"/>
      <c r="LRV937" s="477"/>
      <c r="LRW937" s="477"/>
      <c r="LRX937" s="477"/>
      <c r="LRY937" s="477"/>
      <c r="LRZ937" s="477"/>
      <c r="LSA937" s="477"/>
      <c r="LSB937" s="477"/>
      <c r="LSC937" s="477"/>
      <c r="LSD937" s="477"/>
      <c r="LSE937" s="477"/>
      <c r="LSF937" s="477"/>
      <c r="LSG937" s="477"/>
      <c r="LSH937" s="477"/>
      <c r="LSI937" s="477"/>
      <c r="LSJ937" s="477"/>
      <c r="LSK937" s="477"/>
      <c r="LSL937" s="477"/>
      <c r="LSM937" s="477"/>
      <c r="LSN937" s="477"/>
      <c r="LSO937" s="477"/>
      <c r="LSP937" s="477"/>
      <c r="LSQ937" s="477"/>
      <c r="LSR937" s="477"/>
      <c r="LSS937" s="477"/>
      <c r="LST937" s="477"/>
      <c r="LSU937" s="477"/>
      <c r="LSV937" s="477"/>
      <c r="LSW937" s="477"/>
      <c r="LSX937" s="477"/>
      <c r="LSY937" s="477"/>
      <c r="LSZ937" s="477"/>
      <c r="LTA937" s="477"/>
      <c r="LTB937" s="477"/>
      <c r="LTC937" s="477"/>
      <c r="LTD937" s="477"/>
      <c r="LTE937" s="477"/>
      <c r="LTF937" s="477"/>
      <c r="LTG937" s="477"/>
      <c r="LTH937" s="477"/>
      <c r="LTI937" s="477"/>
      <c r="LTJ937" s="477"/>
      <c r="LTK937" s="477"/>
      <c r="LTL937" s="477"/>
      <c r="LTM937" s="477"/>
      <c r="LTN937" s="477"/>
      <c r="LTO937" s="477"/>
      <c r="LTP937" s="477"/>
      <c r="LTQ937" s="477"/>
      <c r="LTR937" s="477"/>
      <c r="LTS937" s="477"/>
      <c r="LTT937" s="477"/>
      <c r="LTU937" s="477"/>
      <c r="LTV937" s="477"/>
      <c r="LTW937" s="477"/>
      <c r="LTX937" s="477"/>
      <c r="LTY937" s="477"/>
      <c r="LTZ937" s="477"/>
      <c r="LUA937" s="477"/>
      <c r="LUB937" s="477"/>
      <c r="LUC937" s="477"/>
      <c r="LUD937" s="477"/>
      <c r="LUE937" s="477"/>
      <c r="LUF937" s="477"/>
      <c r="LUG937" s="477"/>
      <c r="LUH937" s="477"/>
      <c r="LUI937" s="477"/>
      <c r="LUJ937" s="477"/>
      <c r="LUK937" s="477"/>
      <c r="LUL937" s="477"/>
      <c r="LUM937" s="477"/>
      <c r="LUN937" s="477"/>
      <c r="LUO937" s="477"/>
      <c r="LUP937" s="477"/>
      <c r="LUQ937" s="477"/>
      <c r="LUR937" s="477"/>
      <c r="LUS937" s="477"/>
      <c r="LUT937" s="477"/>
      <c r="LUU937" s="477"/>
      <c r="LUV937" s="477"/>
      <c r="LUW937" s="477"/>
      <c r="LUX937" s="477"/>
      <c r="LUY937" s="477"/>
      <c r="LUZ937" s="477"/>
      <c r="LVA937" s="477"/>
      <c r="LVB937" s="477"/>
      <c r="LVC937" s="477"/>
      <c r="LVD937" s="477"/>
      <c r="LVE937" s="477"/>
      <c r="LVF937" s="477"/>
      <c r="LVG937" s="477"/>
      <c r="LVH937" s="477"/>
      <c r="LVI937" s="477"/>
      <c r="LVJ937" s="477"/>
      <c r="LVK937" s="477"/>
      <c r="LVL937" s="477"/>
      <c r="LVM937" s="477"/>
      <c r="LVN937" s="477"/>
      <c r="LVO937" s="477"/>
      <c r="LVP937" s="477"/>
      <c r="LVQ937" s="477"/>
      <c r="LVR937" s="477"/>
      <c r="LVS937" s="477"/>
      <c r="LVT937" s="477"/>
      <c r="LVU937" s="477"/>
      <c r="LVV937" s="477"/>
      <c r="LVW937" s="477"/>
      <c r="LVX937" s="477"/>
      <c r="LVY937" s="477"/>
      <c r="LVZ937" s="477"/>
      <c r="LWA937" s="477"/>
      <c r="LWB937" s="477"/>
      <c r="LWC937" s="477"/>
      <c r="LWD937" s="477"/>
      <c r="LWE937" s="477"/>
      <c r="LWF937" s="477"/>
      <c r="LWG937" s="477"/>
      <c r="LWH937" s="477"/>
      <c r="LWI937" s="477"/>
      <c r="LWJ937" s="477"/>
      <c r="LWK937" s="477"/>
      <c r="LWL937" s="477"/>
      <c r="LWM937" s="477"/>
      <c r="LWN937" s="477"/>
      <c r="LWO937" s="477"/>
      <c r="LWP937" s="477"/>
      <c r="LWQ937" s="477"/>
      <c r="LWR937" s="477"/>
      <c r="LWS937" s="477"/>
      <c r="LWT937" s="477"/>
      <c r="LWU937" s="477"/>
      <c r="LWV937" s="477"/>
      <c r="LWW937" s="477"/>
      <c r="LWX937" s="477"/>
      <c r="LWY937" s="477"/>
      <c r="LWZ937" s="477"/>
      <c r="LXA937" s="477"/>
      <c r="LXB937" s="477"/>
      <c r="LXC937" s="477"/>
      <c r="LXD937" s="477"/>
      <c r="LXE937" s="477"/>
      <c r="LXF937" s="477"/>
      <c r="LXG937" s="477"/>
      <c r="LXH937" s="477"/>
      <c r="LXI937" s="477"/>
      <c r="LXJ937" s="477"/>
      <c r="LXK937" s="477"/>
      <c r="LXL937" s="477"/>
      <c r="LXM937" s="477"/>
      <c r="LXN937" s="477"/>
      <c r="LXO937" s="477"/>
      <c r="LXP937" s="477"/>
      <c r="LXQ937" s="477"/>
      <c r="LXR937" s="477"/>
      <c r="LXS937" s="477"/>
      <c r="LXT937" s="477"/>
      <c r="LXU937" s="477"/>
      <c r="LXV937" s="477"/>
      <c r="LXW937" s="477"/>
      <c r="LXX937" s="477"/>
      <c r="LXY937" s="477"/>
      <c r="LXZ937" s="477"/>
      <c r="LYA937" s="477"/>
      <c r="LYB937" s="477"/>
      <c r="LYC937" s="477"/>
      <c r="LYD937" s="477"/>
      <c r="LYE937" s="477"/>
      <c r="LYF937" s="477"/>
      <c r="LYG937" s="477"/>
      <c r="LYH937" s="477"/>
      <c r="LYI937" s="477"/>
      <c r="LYJ937" s="477"/>
      <c r="LYK937" s="477"/>
      <c r="LYL937" s="477"/>
      <c r="LYM937" s="477"/>
      <c r="LYN937" s="477"/>
      <c r="LYO937" s="477"/>
      <c r="LYP937" s="477"/>
      <c r="LYQ937" s="477"/>
      <c r="LYR937" s="477"/>
      <c r="LYS937" s="477"/>
      <c r="LYT937" s="477"/>
      <c r="LYU937" s="477"/>
      <c r="LYV937" s="477"/>
      <c r="LYW937" s="477"/>
      <c r="LYX937" s="477"/>
      <c r="LYY937" s="477"/>
      <c r="LYZ937" s="477"/>
      <c r="LZA937" s="477"/>
      <c r="LZB937" s="477"/>
      <c r="LZC937" s="477"/>
      <c r="LZD937" s="477"/>
      <c r="LZE937" s="477"/>
      <c r="LZF937" s="477"/>
      <c r="LZG937" s="477"/>
      <c r="LZH937" s="477"/>
      <c r="LZI937" s="477"/>
      <c r="LZJ937" s="477"/>
      <c r="LZK937" s="477"/>
      <c r="LZL937" s="477"/>
      <c r="LZM937" s="477"/>
      <c r="LZN937" s="477"/>
      <c r="LZO937" s="477"/>
      <c r="LZP937" s="477"/>
      <c r="LZQ937" s="477"/>
      <c r="LZR937" s="477"/>
      <c r="LZS937" s="477"/>
      <c r="LZT937" s="477"/>
      <c r="LZU937" s="477"/>
      <c r="LZV937" s="477"/>
      <c r="LZW937" s="477"/>
      <c r="LZX937" s="477"/>
      <c r="LZY937" s="477"/>
      <c r="LZZ937" s="477"/>
      <c r="MAA937" s="477"/>
      <c r="MAB937" s="477"/>
      <c r="MAC937" s="477"/>
      <c r="MAD937" s="477"/>
      <c r="MAE937" s="477"/>
      <c r="MAF937" s="477"/>
      <c r="MAG937" s="477"/>
      <c r="MAH937" s="477"/>
      <c r="MAI937" s="477"/>
      <c r="MAJ937" s="477"/>
      <c r="MAK937" s="477"/>
      <c r="MAL937" s="477"/>
      <c r="MAM937" s="477"/>
      <c r="MAN937" s="477"/>
      <c r="MAO937" s="477"/>
      <c r="MAP937" s="477"/>
      <c r="MAQ937" s="477"/>
      <c r="MAR937" s="477"/>
      <c r="MAS937" s="477"/>
      <c r="MAT937" s="477"/>
      <c r="MAU937" s="477"/>
      <c r="MAV937" s="477"/>
      <c r="MAW937" s="477"/>
      <c r="MAX937" s="477"/>
      <c r="MAY937" s="477"/>
      <c r="MAZ937" s="477"/>
      <c r="MBA937" s="477"/>
      <c r="MBB937" s="477"/>
      <c r="MBC937" s="477"/>
      <c r="MBD937" s="477"/>
      <c r="MBE937" s="477"/>
      <c r="MBF937" s="477"/>
      <c r="MBG937" s="477"/>
      <c r="MBH937" s="477"/>
      <c r="MBI937" s="477"/>
      <c r="MBJ937" s="477"/>
      <c r="MBK937" s="477"/>
      <c r="MBL937" s="477"/>
      <c r="MBM937" s="477"/>
      <c r="MBN937" s="477"/>
      <c r="MBO937" s="477"/>
      <c r="MBP937" s="477"/>
      <c r="MBQ937" s="477"/>
      <c r="MBR937" s="477"/>
      <c r="MBS937" s="477"/>
      <c r="MBT937" s="477"/>
      <c r="MBU937" s="477"/>
      <c r="MBV937" s="477"/>
      <c r="MBW937" s="477"/>
      <c r="MBX937" s="477"/>
      <c r="MBY937" s="477"/>
      <c r="MBZ937" s="477"/>
      <c r="MCA937" s="477"/>
      <c r="MCB937" s="477"/>
      <c r="MCC937" s="477"/>
      <c r="MCD937" s="477"/>
      <c r="MCE937" s="477"/>
      <c r="MCF937" s="477"/>
      <c r="MCG937" s="477"/>
      <c r="MCH937" s="477"/>
      <c r="MCI937" s="477"/>
      <c r="MCJ937" s="477"/>
      <c r="MCK937" s="477"/>
      <c r="MCL937" s="477"/>
      <c r="MCM937" s="477"/>
      <c r="MCN937" s="477"/>
      <c r="MCO937" s="477"/>
      <c r="MCP937" s="477"/>
      <c r="MCQ937" s="477"/>
      <c r="MCR937" s="477"/>
      <c r="MCS937" s="477"/>
      <c r="MCT937" s="477"/>
      <c r="MCU937" s="477"/>
      <c r="MCV937" s="477"/>
      <c r="MCW937" s="477"/>
      <c r="MCX937" s="477"/>
      <c r="MCY937" s="477"/>
      <c r="MCZ937" s="477"/>
      <c r="MDA937" s="477"/>
      <c r="MDB937" s="477"/>
      <c r="MDC937" s="477"/>
      <c r="MDD937" s="477"/>
      <c r="MDE937" s="477"/>
      <c r="MDF937" s="477"/>
      <c r="MDG937" s="477"/>
      <c r="MDH937" s="477"/>
      <c r="MDI937" s="477"/>
      <c r="MDJ937" s="477"/>
      <c r="MDK937" s="477"/>
      <c r="MDL937" s="477"/>
      <c r="MDM937" s="477"/>
      <c r="MDN937" s="477"/>
      <c r="MDO937" s="477"/>
      <c r="MDP937" s="477"/>
      <c r="MDQ937" s="477"/>
      <c r="MDR937" s="477"/>
      <c r="MDS937" s="477"/>
      <c r="MDT937" s="477"/>
      <c r="MDU937" s="477"/>
      <c r="MDV937" s="477"/>
      <c r="MDW937" s="477"/>
      <c r="MDX937" s="477"/>
      <c r="MDY937" s="477"/>
      <c r="MDZ937" s="477"/>
      <c r="MEA937" s="477"/>
      <c r="MEB937" s="477"/>
      <c r="MEC937" s="477"/>
      <c r="MED937" s="477"/>
      <c r="MEE937" s="477"/>
      <c r="MEF937" s="477"/>
      <c r="MEG937" s="477"/>
      <c r="MEH937" s="477"/>
      <c r="MEI937" s="477"/>
      <c r="MEJ937" s="477"/>
      <c r="MEK937" s="477"/>
      <c r="MEL937" s="477"/>
      <c r="MEM937" s="477"/>
      <c r="MEN937" s="477"/>
      <c r="MEO937" s="477"/>
      <c r="MEP937" s="477"/>
      <c r="MEQ937" s="477"/>
      <c r="MER937" s="477"/>
      <c r="MES937" s="477"/>
      <c r="MET937" s="477"/>
      <c r="MEU937" s="477"/>
      <c r="MEV937" s="477"/>
      <c r="MEW937" s="477"/>
      <c r="MEX937" s="477"/>
      <c r="MEY937" s="477"/>
      <c r="MEZ937" s="477"/>
      <c r="MFA937" s="477"/>
      <c r="MFB937" s="477"/>
      <c r="MFC937" s="477"/>
      <c r="MFD937" s="477"/>
      <c r="MFE937" s="477"/>
      <c r="MFF937" s="477"/>
      <c r="MFG937" s="477"/>
      <c r="MFH937" s="477"/>
      <c r="MFI937" s="477"/>
      <c r="MFJ937" s="477"/>
      <c r="MFK937" s="477"/>
      <c r="MFL937" s="477"/>
      <c r="MFM937" s="477"/>
      <c r="MFN937" s="477"/>
      <c r="MFO937" s="477"/>
      <c r="MFP937" s="477"/>
      <c r="MFQ937" s="477"/>
      <c r="MFR937" s="477"/>
      <c r="MFS937" s="477"/>
      <c r="MFT937" s="477"/>
      <c r="MFU937" s="477"/>
      <c r="MFV937" s="477"/>
      <c r="MFW937" s="477"/>
      <c r="MFX937" s="477"/>
      <c r="MFY937" s="477"/>
      <c r="MFZ937" s="477"/>
      <c r="MGA937" s="477"/>
      <c r="MGB937" s="477"/>
      <c r="MGC937" s="477"/>
      <c r="MGD937" s="477"/>
      <c r="MGE937" s="477"/>
      <c r="MGF937" s="477"/>
      <c r="MGG937" s="477"/>
      <c r="MGH937" s="477"/>
      <c r="MGI937" s="477"/>
      <c r="MGJ937" s="477"/>
      <c r="MGK937" s="477"/>
      <c r="MGL937" s="477"/>
      <c r="MGM937" s="477"/>
      <c r="MGN937" s="477"/>
      <c r="MGO937" s="477"/>
      <c r="MGP937" s="477"/>
      <c r="MGQ937" s="477"/>
      <c r="MGR937" s="477"/>
      <c r="MGS937" s="477"/>
      <c r="MGT937" s="477"/>
      <c r="MGU937" s="477"/>
      <c r="MGV937" s="477"/>
      <c r="MGW937" s="477"/>
      <c r="MGX937" s="477"/>
      <c r="MGY937" s="477"/>
      <c r="MGZ937" s="477"/>
      <c r="MHA937" s="477"/>
      <c r="MHB937" s="477"/>
      <c r="MHC937" s="477"/>
      <c r="MHD937" s="477"/>
      <c r="MHE937" s="477"/>
      <c r="MHF937" s="477"/>
      <c r="MHG937" s="477"/>
      <c r="MHH937" s="477"/>
      <c r="MHI937" s="477"/>
      <c r="MHJ937" s="477"/>
      <c r="MHK937" s="477"/>
      <c r="MHL937" s="477"/>
      <c r="MHM937" s="477"/>
      <c r="MHN937" s="477"/>
      <c r="MHO937" s="477"/>
      <c r="MHP937" s="477"/>
      <c r="MHQ937" s="477"/>
      <c r="MHR937" s="477"/>
      <c r="MHS937" s="477"/>
      <c r="MHT937" s="477"/>
      <c r="MHU937" s="477"/>
      <c r="MHV937" s="477"/>
      <c r="MHW937" s="477"/>
      <c r="MHX937" s="477"/>
      <c r="MHY937" s="477"/>
      <c r="MHZ937" s="477"/>
      <c r="MIA937" s="477"/>
      <c r="MIB937" s="477"/>
      <c r="MIC937" s="477"/>
      <c r="MID937" s="477"/>
      <c r="MIE937" s="477"/>
      <c r="MIF937" s="477"/>
      <c r="MIG937" s="477"/>
      <c r="MIH937" s="477"/>
      <c r="MII937" s="477"/>
      <c r="MIJ937" s="477"/>
      <c r="MIK937" s="477"/>
      <c r="MIL937" s="477"/>
      <c r="MIM937" s="477"/>
      <c r="MIN937" s="477"/>
      <c r="MIO937" s="477"/>
      <c r="MIP937" s="477"/>
      <c r="MIQ937" s="477"/>
      <c r="MIR937" s="477"/>
      <c r="MIS937" s="477"/>
      <c r="MIT937" s="477"/>
      <c r="MIU937" s="477"/>
      <c r="MIV937" s="477"/>
      <c r="MIW937" s="477"/>
      <c r="MIX937" s="477"/>
      <c r="MIY937" s="477"/>
      <c r="MIZ937" s="477"/>
      <c r="MJA937" s="477"/>
      <c r="MJB937" s="477"/>
      <c r="MJC937" s="477"/>
      <c r="MJD937" s="477"/>
      <c r="MJE937" s="477"/>
      <c r="MJF937" s="477"/>
      <c r="MJG937" s="477"/>
      <c r="MJH937" s="477"/>
      <c r="MJI937" s="477"/>
      <c r="MJJ937" s="477"/>
      <c r="MJK937" s="477"/>
      <c r="MJL937" s="477"/>
      <c r="MJM937" s="477"/>
      <c r="MJN937" s="477"/>
      <c r="MJO937" s="477"/>
      <c r="MJP937" s="477"/>
      <c r="MJQ937" s="477"/>
      <c r="MJR937" s="477"/>
      <c r="MJS937" s="477"/>
      <c r="MJT937" s="477"/>
      <c r="MJU937" s="477"/>
      <c r="MJV937" s="477"/>
      <c r="MJW937" s="477"/>
      <c r="MJX937" s="477"/>
      <c r="MJY937" s="477"/>
      <c r="MJZ937" s="477"/>
      <c r="MKA937" s="477"/>
      <c r="MKB937" s="477"/>
      <c r="MKC937" s="477"/>
      <c r="MKD937" s="477"/>
      <c r="MKE937" s="477"/>
      <c r="MKF937" s="477"/>
      <c r="MKG937" s="477"/>
      <c r="MKH937" s="477"/>
      <c r="MKI937" s="477"/>
      <c r="MKJ937" s="477"/>
      <c r="MKK937" s="477"/>
      <c r="MKL937" s="477"/>
      <c r="MKM937" s="477"/>
      <c r="MKN937" s="477"/>
      <c r="MKO937" s="477"/>
      <c r="MKP937" s="477"/>
      <c r="MKQ937" s="477"/>
      <c r="MKR937" s="477"/>
      <c r="MKS937" s="477"/>
      <c r="MKT937" s="477"/>
      <c r="MKU937" s="477"/>
      <c r="MKV937" s="477"/>
      <c r="MKW937" s="477"/>
      <c r="MKX937" s="477"/>
      <c r="MKY937" s="477"/>
      <c r="MKZ937" s="477"/>
      <c r="MLA937" s="477"/>
      <c r="MLB937" s="477"/>
      <c r="MLC937" s="477"/>
      <c r="MLD937" s="477"/>
      <c r="MLE937" s="477"/>
      <c r="MLF937" s="477"/>
      <c r="MLG937" s="477"/>
      <c r="MLH937" s="477"/>
      <c r="MLI937" s="477"/>
      <c r="MLJ937" s="477"/>
      <c r="MLK937" s="477"/>
      <c r="MLL937" s="477"/>
      <c r="MLM937" s="477"/>
      <c r="MLN937" s="477"/>
      <c r="MLO937" s="477"/>
      <c r="MLP937" s="477"/>
      <c r="MLQ937" s="477"/>
      <c r="MLR937" s="477"/>
      <c r="MLS937" s="477"/>
      <c r="MLT937" s="477"/>
      <c r="MLU937" s="477"/>
      <c r="MLV937" s="477"/>
      <c r="MLW937" s="477"/>
      <c r="MLX937" s="477"/>
      <c r="MLY937" s="477"/>
      <c r="MLZ937" s="477"/>
      <c r="MMA937" s="477"/>
      <c r="MMB937" s="477"/>
      <c r="MMC937" s="477"/>
      <c r="MMD937" s="477"/>
      <c r="MME937" s="477"/>
      <c r="MMF937" s="477"/>
      <c r="MMG937" s="477"/>
      <c r="MMH937" s="477"/>
      <c r="MMI937" s="477"/>
      <c r="MMJ937" s="477"/>
      <c r="MMK937" s="477"/>
      <c r="MML937" s="477"/>
      <c r="MMM937" s="477"/>
      <c r="MMN937" s="477"/>
      <c r="MMO937" s="477"/>
      <c r="MMP937" s="477"/>
      <c r="MMQ937" s="477"/>
      <c r="MMR937" s="477"/>
      <c r="MMS937" s="477"/>
      <c r="MMT937" s="477"/>
      <c r="MMU937" s="477"/>
      <c r="MMV937" s="477"/>
      <c r="MMW937" s="477"/>
      <c r="MMX937" s="477"/>
      <c r="MMY937" s="477"/>
      <c r="MMZ937" s="477"/>
      <c r="MNA937" s="477"/>
      <c r="MNB937" s="477"/>
      <c r="MNC937" s="477"/>
      <c r="MND937" s="477"/>
      <c r="MNE937" s="477"/>
      <c r="MNF937" s="477"/>
      <c r="MNG937" s="477"/>
      <c r="MNH937" s="477"/>
      <c r="MNI937" s="477"/>
      <c r="MNJ937" s="477"/>
      <c r="MNK937" s="477"/>
      <c r="MNL937" s="477"/>
      <c r="MNM937" s="477"/>
      <c r="MNN937" s="477"/>
      <c r="MNO937" s="477"/>
      <c r="MNP937" s="477"/>
      <c r="MNQ937" s="477"/>
      <c r="MNR937" s="477"/>
      <c r="MNS937" s="477"/>
      <c r="MNT937" s="477"/>
      <c r="MNU937" s="477"/>
      <c r="MNV937" s="477"/>
      <c r="MNW937" s="477"/>
      <c r="MNX937" s="477"/>
      <c r="MNY937" s="477"/>
      <c r="MNZ937" s="477"/>
      <c r="MOA937" s="477"/>
      <c r="MOB937" s="477"/>
      <c r="MOC937" s="477"/>
      <c r="MOD937" s="477"/>
      <c r="MOE937" s="477"/>
      <c r="MOF937" s="477"/>
      <c r="MOG937" s="477"/>
      <c r="MOH937" s="477"/>
      <c r="MOI937" s="477"/>
      <c r="MOJ937" s="477"/>
      <c r="MOK937" s="477"/>
      <c r="MOL937" s="477"/>
      <c r="MOM937" s="477"/>
      <c r="MON937" s="477"/>
      <c r="MOO937" s="477"/>
      <c r="MOP937" s="477"/>
      <c r="MOQ937" s="477"/>
      <c r="MOR937" s="477"/>
      <c r="MOS937" s="477"/>
      <c r="MOT937" s="477"/>
      <c r="MOU937" s="477"/>
      <c r="MOV937" s="477"/>
      <c r="MOW937" s="477"/>
      <c r="MOX937" s="477"/>
      <c r="MOY937" s="477"/>
      <c r="MOZ937" s="477"/>
      <c r="MPA937" s="477"/>
      <c r="MPB937" s="477"/>
      <c r="MPC937" s="477"/>
      <c r="MPD937" s="477"/>
      <c r="MPE937" s="477"/>
      <c r="MPF937" s="477"/>
      <c r="MPG937" s="477"/>
      <c r="MPH937" s="477"/>
      <c r="MPI937" s="477"/>
      <c r="MPJ937" s="477"/>
      <c r="MPK937" s="477"/>
      <c r="MPL937" s="477"/>
      <c r="MPM937" s="477"/>
      <c r="MPN937" s="477"/>
      <c r="MPO937" s="477"/>
      <c r="MPP937" s="477"/>
      <c r="MPQ937" s="477"/>
      <c r="MPR937" s="477"/>
      <c r="MPS937" s="477"/>
      <c r="MPT937" s="477"/>
      <c r="MPU937" s="477"/>
      <c r="MPV937" s="477"/>
      <c r="MPW937" s="477"/>
      <c r="MPX937" s="477"/>
      <c r="MPY937" s="477"/>
      <c r="MPZ937" s="477"/>
      <c r="MQA937" s="477"/>
      <c r="MQB937" s="477"/>
      <c r="MQC937" s="477"/>
      <c r="MQD937" s="477"/>
      <c r="MQE937" s="477"/>
      <c r="MQF937" s="477"/>
      <c r="MQG937" s="477"/>
      <c r="MQH937" s="477"/>
      <c r="MQI937" s="477"/>
      <c r="MQJ937" s="477"/>
      <c r="MQK937" s="477"/>
      <c r="MQL937" s="477"/>
      <c r="MQM937" s="477"/>
      <c r="MQN937" s="477"/>
      <c r="MQO937" s="477"/>
      <c r="MQP937" s="477"/>
      <c r="MQQ937" s="477"/>
      <c r="MQR937" s="477"/>
      <c r="MQS937" s="477"/>
      <c r="MQT937" s="477"/>
      <c r="MQU937" s="477"/>
      <c r="MQV937" s="477"/>
      <c r="MQW937" s="477"/>
      <c r="MQX937" s="477"/>
      <c r="MQY937" s="477"/>
      <c r="MQZ937" s="477"/>
      <c r="MRA937" s="477"/>
      <c r="MRB937" s="477"/>
      <c r="MRC937" s="477"/>
      <c r="MRD937" s="477"/>
      <c r="MRE937" s="477"/>
      <c r="MRF937" s="477"/>
      <c r="MRG937" s="477"/>
      <c r="MRH937" s="477"/>
      <c r="MRI937" s="477"/>
      <c r="MRJ937" s="477"/>
      <c r="MRK937" s="477"/>
      <c r="MRL937" s="477"/>
      <c r="MRM937" s="477"/>
      <c r="MRN937" s="477"/>
      <c r="MRO937" s="477"/>
      <c r="MRP937" s="477"/>
      <c r="MRQ937" s="477"/>
      <c r="MRR937" s="477"/>
      <c r="MRS937" s="477"/>
      <c r="MRT937" s="477"/>
      <c r="MRU937" s="477"/>
      <c r="MRV937" s="477"/>
      <c r="MRW937" s="477"/>
      <c r="MRX937" s="477"/>
      <c r="MRY937" s="477"/>
      <c r="MRZ937" s="477"/>
      <c r="MSA937" s="477"/>
      <c r="MSB937" s="477"/>
      <c r="MSC937" s="477"/>
      <c r="MSD937" s="477"/>
      <c r="MSE937" s="477"/>
      <c r="MSF937" s="477"/>
      <c r="MSG937" s="477"/>
      <c r="MSH937" s="477"/>
      <c r="MSI937" s="477"/>
      <c r="MSJ937" s="477"/>
      <c r="MSK937" s="477"/>
      <c r="MSL937" s="477"/>
      <c r="MSM937" s="477"/>
      <c r="MSN937" s="477"/>
      <c r="MSO937" s="477"/>
      <c r="MSP937" s="477"/>
      <c r="MSQ937" s="477"/>
      <c r="MSR937" s="477"/>
      <c r="MSS937" s="477"/>
      <c r="MST937" s="477"/>
      <c r="MSU937" s="477"/>
      <c r="MSV937" s="477"/>
      <c r="MSW937" s="477"/>
      <c r="MSX937" s="477"/>
      <c r="MSY937" s="477"/>
      <c r="MSZ937" s="477"/>
      <c r="MTA937" s="477"/>
      <c r="MTB937" s="477"/>
      <c r="MTC937" s="477"/>
      <c r="MTD937" s="477"/>
      <c r="MTE937" s="477"/>
      <c r="MTF937" s="477"/>
      <c r="MTG937" s="477"/>
      <c r="MTH937" s="477"/>
      <c r="MTI937" s="477"/>
      <c r="MTJ937" s="477"/>
      <c r="MTK937" s="477"/>
      <c r="MTL937" s="477"/>
      <c r="MTM937" s="477"/>
      <c r="MTN937" s="477"/>
      <c r="MTO937" s="477"/>
      <c r="MTP937" s="477"/>
      <c r="MTQ937" s="477"/>
      <c r="MTR937" s="477"/>
      <c r="MTS937" s="477"/>
      <c r="MTT937" s="477"/>
      <c r="MTU937" s="477"/>
      <c r="MTV937" s="477"/>
      <c r="MTW937" s="477"/>
      <c r="MTX937" s="477"/>
      <c r="MTY937" s="477"/>
      <c r="MTZ937" s="477"/>
      <c r="MUA937" s="477"/>
      <c r="MUB937" s="477"/>
      <c r="MUC937" s="477"/>
      <c r="MUD937" s="477"/>
      <c r="MUE937" s="477"/>
      <c r="MUF937" s="477"/>
      <c r="MUG937" s="477"/>
      <c r="MUH937" s="477"/>
      <c r="MUI937" s="477"/>
      <c r="MUJ937" s="477"/>
      <c r="MUK937" s="477"/>
      <c r="MUL937" s="477"/>
      <c r="MUM937" s="477"/>
      <c r="MUN937" s="477"/>
      <c r="MUO937" s="477"/>
      <c r="MUP937" s="477"/>
      <c r="MUQ937" s="477"/>
      <c r="MUR937" s="477"/>
      <c r="MUS937" s="477"/>
      <c r="MUT937" s="477"/>
      <c r="MUU937" s="477"/>
      <c r="MUV937" s="477"/>
      <c r="MUW937" s="477"/>
      <c r="MUX937" s="477"/>
      <c r="MUY937" s="477"/>
      <c r="MUZ937" s="477"/>
      <c r="MVA937" s="477"/>
      <c r="MVB937" s="477"/>
      <c r="MVC937" s="477"/>
      <c r="MVD937" s="477"/>
      <c r="MVE937" s="477"/>
      <c r="MVF937" s="477"/>
      <c r="MVG937" s="477"/>
      <c r="MVH937" s="477"/>
      <c r="MVI937" s="477"/>
      <c r="MVJ937" s="477"/>
      <c r="MVK937" s="477"/>
      <c r="MVL937" s="477"/>
      <c r="MVM937" s="477"/>
      <c r="MVN937" s="477"/>
      <c r="MVO937" s="477"/>
      <c r="MVP937" s="477"/>
      <c r="MVQ937" s="477"/>
      <c r="MVR937" s="477"/>
      <c r="MVS937" s="477"/>
      <c r="MVT937" s="477"/>
      <c r="MVU937" s="477"/>
      <c r="MVV937" s="477"/>
      <c r="MVW937" s="477"/>
      <c r="MVX937" s="477"/>
      <c r="MVY937" s="477"/>
      <c r="MVZ937" s="477"/>
      <c r="MWA937" s="477"/>
      <c r="MWB937" s="477"/>
      <c r="MWC937" s="477"/>
      <c r="MWD937" s="477"/>
      <c r="MWE937" s="477"/>
      <c r="MWF937" s="477"/>
      <c r="MWG937" s="477"/>
      <c r="MWH937" s="477"/>
      <c r="MWI937" s="477"/>
      <c r="MWJ937" s="477"/>
      <c r="MWK937" s="477"/>
      <c r="MWL937" s="477"/>
      <c r="MWM937" s="477"/>
      <c r="MWN937" s="477"/>
      <c r="MWO937" s="477"/>
      <c r="MWP937" s="477"/>
      <c r="MWQ937" s="477"/>
      <c r="MWR937" s="477"/>
      <c r="MWS937" s="477"/>
      <c r="MWT937" s="477"/>
      <c r="MWU937" s="477"/>
      <c r="MWV937" s="477"/>
      <c r="MWW937" s="477"/>
      <c r="MWX937" s="477"/>
      <c r="MWY937" s="477"/>
      <c r="MWZ937" s="477"/>
      <c r="MXA937" s="477"/>
      <c r="MXB937" s="477"/>
      <c r="MXC937" s="477"/>
      <c r="MXD937" s="477"/>
      <c r="MXE937" s="477"/>
      <c r="MXF937" s="477"/>
      <c r="MXG937" s="477"/>
      <c r="MXH937" s="477"/>
      <c r="MXI937" s="477"/>
      <c r="MXJ937" s="477"/>
      <c r="MXK937" s="477"/>
      <c r="MXL937" s="477"/>
      <c r="MXM937" s="477"/>
      <c r="MXN937" s="477"/>
      <c r="MXO937" s="477"/>
      <c r="MXP937" s="477"/>
      <c r="MXQ937" s="477"/>
      <c r="MXR937" s="477"/>
      <c r="MXS937" s="477"/>
      <c r="MXT937" s="477"/>
      <c r="MXU937" s="477"/>
      <c r="MXV937" s="477"/>
      <c r="MXW937" s="477"/>
      <c r="MXX937" s="477"/>
      <c r="MXY937" s="477"/>
      <c r="MXZ937" s="477"/>
      <c r="MYA937" s="477"/>
      <c r="MYB937" s="477"/>
      <c r="MYC937" s="477"/>
      <c r="MYD937" s="477"/>
      <c r="MYE937" s="477"/>
      <c r="MYF937" s="477"/>
      <c r="MYG937" s="477"/>
      <c r="MYH937" s="477"/>
      <c r="MYI937" s="477"/>
      <c r="MYJ937" s="477"/>
      <c r="MYK937" s="477"/>
      <c r="MYL937" s="477"/>
      <c r="MYM937" s="477"/>
      <c r="MYN937" s="477"/>
      <c r="MYO937" s="477"/>
      <c r="MYP937" s="477"/>
      <c r="MYQ937" s="477"/>
      <c r="MYR937" s="477"/>
      <c r="MYS937" s="477"/>
      <c r="MYT937" s="477"/>
      <c r="MYU937" s="477"/>
      <c r="MYV937" s="477"/>
      <c r="MYW937" s="477"/>
      <c r="MYX937" s="477"/>
      <c r="MYY937" s="477"/>
      <c r="MYZ937" s="477"/>
      <c r="MZA937" s="477"/>
      <c r="MZB937" s="477"/>
      <c r="MZC937" s="477"/>
      <c r="MZD937" s="477"/>
      <c r="MZE937" s="477"/>
      <c r="MZF937" s="477"/>
      <c r="MZG937" s="477"/>
      <c r="MZH937" s="477"/>
      <c r="MZI937" s="477"/>
      <c r="MZJ937" s="477"/>
      <c r="MZK937" s="477"/>
      <c r="MZL937" s="477"/>
      <c r="MZM937" s="477"/>
      <c r="MZN937" s="477"/>
      <c r="MZO937" s="477"/>
      <c r="MZP937" s="477"/>
      <c r="MZQ937" s="477"/>
      <c r="MZR937" s="477"/>
      <c r="MZS937" s="477"/>
      <c r="MZT937" s="477"/>
      <c r="MZU937" s="477"/>
      <c r="MZV937" s="477"/>
      <c r="MZW937" s="477"/>
      <c r="MZX937" s="477"/>
      <c r="MZY937" s="477"/>
      <c r="MZZ937" s="477"/>
      <c r="NAA937" s="477"/>
      <c r="NAB937" s="477"/>
      <c r="NAC937" s="477"/>
      <c r="NAD937" s="477"/>
      <c r="NAE937" s="477"/>
      <c r="NAF937" s="477"/>
      <c r="NAG937" s="477"/>
      <c r="NAH937" s="477"/>
      <c r="NAI937" s="477"/>
      <c r="NAJ937" s="477"/>
      <c r="NAK937" s="477"/>
      <c r="NAL937" s="477"/>
      <c r="NAM937" s="477"/>
      <c r="NAN937" s="477"/>
      <c r="NAO937" s="477"/>
      <c r="NAP937" s="477"/>
      <c r="NAQ937" s="477"/>
      <c r="NAR937" s="477"/>
      <c r="NAS937" s="477"/>
      <c r="NAT937" s="477"/>
      <c r="NAU937" s="477"/>
      <c r="NAV937" s="477"/>
      <c r="NAW937" s="477"/>
      <c r="NAX937" s="477"/>
      <c r="NAY937" s="477"/>
      <c r="NAZ937" s="477"/>
      <c r="NBA937" s="477"/>
      <c r="NBB937" s="477"/>
      <c r="NBC937" s="477"/>
      <c r="NBD937" s="477"/>
      <c r="NBE937" s="477"/>
      <c r="NBF937" s="477"/>
      <c r="NBG937" s="477"/>
      <c r="NBH937" s="477"/>
      <c r="NBI937" s="477"/>
      <c r="NBJ937" s="477"/>
      <c r="NBK937" s="477"/>
      <c r="NBL937" s="477"/>
      <c r="NBM937" s="477"/>
      <c r="NBN937" s="477"/>
      <c r="NBO937" s="477"/>
      <c r="NBP937" s="477"/>
      <c r="NBQ937" s="477"/>
      <c r="NBR937" s="477"/>
      <c r="NBS937" s="477"/>
      <c r="NBT937" s="477"/>
      <c r="NBU937" s="477"/>
      <c r="NBV937" s="477"/>
      <c r="NBW937" s="477"/>
      <c r="NBX937" s="477"/>
      <c r="NBY937" s="477"/>
      <c r="NBZ937" s="477"/>
      <c r="NCA937" s="477"/>
      <c r="NCB937" s="477"/>
      <c r="NCC937" s="477"/>
      <c r="NCD937" s="477"/>
      <c r="NCE937" s="477"/>
      <c r="NCF937" s="477"/>
      <c r="NCG937" s="477"/>
      <c r="NCH937" s="477"/>
      <c r="NCI937" s="477"/>
      <c r="NCJ937" s="477"/>
      <c r="NCK937" s="477"/>
      <c r="NCL937" s="477"/>
      <c r="NCM937" s="477"/>
      <c r="NCN937" s="477"/>
      <c r="NCO937" s="477"/>
      <c r="NCP937" s="477"/>
      <c r="NCQ937" s="477"/>
      <c r="NCR937" s="477"/>
      <c r="NCS937" s="477"/>
      <c r="NCT937" s="477"/>
      <c r="NCU937" s="477"/>
      <c r="NCV937" s="477"/>
      <c r="NCW937" s="477"/>
      <c r="NCX937" s="477"/>
      <c r="NCY937" s="477"/>
      <c r="NCZ937" s="477"/>
      <c r="NDA937" s="477"/>
      <c r="NDB937" s="477"/>
      <c r="NDC937" s="477"/>
      <c r="NDD937" s="477"/>
      <c r="NDE937" s="477"/>
      <c r="NDF937" s="477"/>
      <c r="NDG937" s="477"/>
      <c r="NDH937" s="477"/>
      <c r="NDI937" s="477"/>
      <c r="NDJ937" s="477"/>
      <c r="NDK937" s="477"/>
      <c r="NDL937" s="477"/>
      <c r="NDM937" s="477"/>
      <c r="NDN937" s="477"/>
      <c r="NDO937" s="477"/>
      <c r="NDP937" s="477"/>
      <c r="NDQ937" s="477"/>
      <c r="NDR937" s="477"/>
      <c r="NDS937" s="477"/>
      <c r="NDT937" s="477"/>
      <c r="NDU937" s="477"/>
      <c r="NDV937" s="477"/>
      <c r="NDW937" s="477"/>
      <c r="NDX937" s="477"/>
      <c r="NDY937" s="477"/>
      <c r="NDZ937" s="477"/>
      <c r="NEA937" s="477"/>
      <c r="NEB937" s="477"/>
      <c r="NEC937" s="477"/>
      <c r="NED937" s="477"/>
      <c r="NEE937" s="477"/>
      <c r="NEF937" s="477"/>
      <c r="NEG937" s="477"/>
      <c r="NEH937" s="477"/>
      <c r="NEI937" s="477"/>
      <c r="NEJ937" s="477"/>
      <c r="NEK937" s="477"/>
      <c r="NEL937" s="477"/>
      <c r="NEM937" s="477"/>
      <c r="NEN937" s="477"/>
      <c r="NEO937" s="477"/>
      <c r="NEP937" s="477"/>
      <c r="NEQ937" s="477"/>
      <c r="NER937" s="477"/>
      <c r="NES937" s="477"/>
      <c r="NET937" s="477"/>
      <c r="NEU937" s="477"/>
      <c r="NEV937" s="477"/>
      <c r="NEW937" s="477"/>
      <c r="NEX937" s="477"/>
      <c r="NEY937" s="477"/>
      <c r="NEZ937" s="477"/>
      <c r="NFA937" s="477"/>
      <c r="NFB937" s="477"/>
      <c r="NFC937" s="477"/>
      <c r="NFD937" s="477"/>
      <c r="NFE937" s="477"/>
      <c r="NFF937" s="477"/>
      <c r="NFG937" s="477"/>
      <c r="NFH937" s="477"/>
      <c r="NFI937" s="477"/>
      <c r="NFJ937" s="477"/>
      <c r="NFK937" s="477"/>
      <c r="NFL937" s="477"/>
      <c r="NFM937" s="477"/>
      <c r="NFN937" s="477"/>
      <c r="NFO937" s="477"/>
      <c r="NFP937" s="477"/>
      <c r="NFQ937" s="477"/>
      <c r="NFR937" s="477"/>
      <c r="NFS937" s="477"/>
      <c r="NFT937" s="477"/>
      <c r="NFU937" s="477"/>
      <c r="NFV937" s="477"/>
      <c r="NFW937" s="477"/>
      <c r="NFX937" s="477"/>
      <c r="NFY937" s="477"/>
      <c r="NFZ937" s="477"/>
      <c r="NGA937" s="477"/>
      <c r="NGB937" s="477"/>
      <c r="NGC937" s="477"/>
      <c r="NGD937" s="477"/>
      <c r="NGE937" s="477"/>
      <c r="NGF937" s="477"/>
      <c r="NGG937" s="477"/>
      <c r="NGH937" s="477"/>
      <c r="NGI937" s="477"/>
      <c r="NGJ937" s="477"/>
      <c r="NGK937" s="477"/>
      <c r="NGL937" s="477"/>
      <c r="NGM937" s="477"/>
      <c r="NGN937" s="477"/>
      <c r="NGO937" s="477"/>
      <c r="NGP937" s="477"/>
      <c r="NGQ937" s="477"/>
      <c r="NGR937" s="477"/>
      <c r="NGS937" s="477"/>
      <c r="NGT937" s="477"/>
      <c r="NGU937" s="477"/>
      <c r="NGV937" s="477"/>
      <c r="NGW937" s="477"/>
      <c r="NGX937" s="477"/>
      <c r="NGY937" s="477"/>
      <c r="NGZ937" s="477"/>
      <c r="NHA937" s="477"/>
      <c r="NHB937" s="477"/>
      <c r="NHC937" s="477"/>
      <c r="NHD937" s="477"/>
      <c r="NHE937" s="477"/>
      <c r="NHF937" s="477"/>
      <c r="NHG937" s="477"/>
      <c r="NHH937" s="477"/>
      <c r="NHI937" s="477"/>
      <c r="NHJ937" s="477"/>
      <c r="NHK937" s="477"/>
      <c r="NHL937" s="477"/>
      <c r="NHM937" s="477"/>
      <c r="NHN937" s="477"/>
      <c r="NHO937" s="477"/>
      <c r="NHP937" s="477"/>
      <c r="NHQ937" s="477"/>
      <c r="NHR937" s="477"/>
      <c r="NHS937" s="477"/>
      <c r="NHT937" s="477"/>
      <c r="NHU937" s="477"/>
      <c r="NHV937" s="477"/>
      <c r="NHW937" s="477"/>
      <c r="NHX937" s="477"/>
      <c r="NHY937" s="477"/>
      <c r="NHZ937" s="477"/>
      <c r="NIA937" s="477"/>
      <c r="NIB937" s="477"/>
      <c r="NIC937" s="477"/>
      <c r="NID937" s="477"/>
      <c r="NIE937" s="477"/>
      <c r="NIF937" s="477"/>
      <c r="NIG937" s="477"/>
      <c r="NIH937" s="477"/>
      <c r="NII937" s="477"/>
      <c r="NIJ937" s="477"/>
      <c r="NIK937" s="477"/>
      <c r="NIL937" s="477"/>
      <c r="NIM937" s="477"/>
      <c r="NIN937" s="477"/>
      <c r="NIO937" s="477"/>
      <c r="NIP937" s="477"/>
      <c r="NIQ937" s="477"/>
      <c r="NIR937" s="477"/>
      <c r="NIS937" s="477"/>
      <c r="NIT937" s="477"/>
      <c r="NIU937" s="477"/>
      <c r="NIV937" s="477"/>
      <c r="NIW937" s="477"/>
      <c r="NIX937" s="477"/>
      <c r="NIY937" s="477"/>
      <c r="NIZ937" s="477"/>
      <c r="NJA937" s="477"/>
      <c r="NJB937" s="477"/>
      <c r="NJC937" s="477"/>
      <c r="NJD937" s="477"/>
      <c r="NJE937" s="477"/>
      <c r="NJF937" s="477"/>
      <c r="NJG937" s="477"/>
      <c r="NJH937" s="477"/>
      <c r="NJI937" s="477"/>
      <c r="NJJ937" s="477"/>
      <c r="NJK937" s="477"/>
      <c r="NJL937" s="477"/>
      <c r="NJM937" s="477"/>
      <c r="NJN937" s="477"/>
      <c r="NJO937" s="477"/>
      <c r="NJP937" s="477"/>
      <c r="NJQ937" s="477"/>
      <c r="NJR937" s="477"/>
      <c r="NJS937" s="477"/>
      <c r="NJT937" s="477"/>
      <c r="NJU937" s="477"/>
      <c r="NJV937" s="477"/>
      <c r="NJW937" s="477"/>
      <c r="NJX937" s="477"/>
      <c r="NJY937" s="477"/>
      <c r="NJZ937" s="477"/>
      <c r="NKA937" s="477"/>
      <c r="NKB937" s="477"/>
      <c r="NKC937" s="477"/>
      <c r="NKD937" s="477"/>
      <c r="NKE937" s="477"/>
      <c r="NKF937" s="477"/>
      <c r="NKG937" s="477"/>
      <c r="NKH937" s="477"/>
      <c r="NKI937" s="477"/>
      <c r="NKJ937" s="477"/>
      <c r="NKK937" s="477"/>
      <c r="NKL937" s="477"/>
      <c r="NKM937" s="477"/>
      <c r="NKN937" s="477"/>
      <c r="NKO937" s="477"/>
      <c r="NKP937" s="477"/>
      <c r="NKQ937" s="477"/>
      <c r="NKR937" s="477"/>
      <c r="NKS937" s="477"/>
      <c r="NKT937" s="477"/>
      <c r="NKU937" s="477"/>
      <c r="NKV937" s="477"/>
      <c r="NKW937" s="477"/>
      <c r="NKX937" s="477"/>
      <c r="NKY937" s="477"/>
      <c r="NKZ937" s="477"/>
      <c r="NLA937" s="477"/>
      <c r="NLB937" s="477"/>
      <c r="NLC937" s="477"/>
      <c r="NLD937" s="477"/>
      <c r="NLE937" s="477"/>
      <c r="NLF937" s="477"/>
      <c r="NLG937" s="477"/>
      <c r="NLH937" s="477"/>
      <c r="NLI937" s="477"/>
      <c r="NLJ937" s="477"/>
      <c r="NLK937" s="477"/>
      <c r="NLL937" s="477"/>
      <c r="NLM937" s="477"/>
      <c r="NLN937" s="477"/>
      <c r="NLO937" s="477"/>
      <c r="NLP937" s="477"/>
      <c r="NLQ937" s="477"/>
      <c r="NLR937" s="477"/>
      <c r="NLS937" s="477"/>
      <c r="NLT937" s="477"/>
      <c r="NLU937" s="477"/>
      <c r="NLV937" s="477"/>
      <c r="NLW937" s="477"/>
      <c r="NLX937" s="477"/>
      <c r="NLY937" s="477"/>
      <c r="NLZ937" s="477"/>
      <c r="NMA937" s="477"/>
      <c r="NMB937" s="477"/>
      <c r="NMC937" s="477"/>
      <c r="NMD937" s="477"/>
      <c r="NME937" s="477"/>
      <c r="NMF937" s="477"/>
      <c r="NMG937" s="477"/>
      <c r="NMH937" s="477"/>
      <c r="NMI937" s="477"/>
      <c r="NMJ937" s="477"/>
      <c r="NMK937" s="477"/>
      <c r="NML937" s="477"/>
      <c r="NMM937" s="477"/>
      <c r="NMN937" s="477"/>
      <c r="NMO937" s="477"/>
      <c r="NMP937" s="477"/>
      <c r="NMQ937" s="477"/>
      <c r="NMR937" s="477"/>
      <c r="NMS937" s="477"/>
      <c r="NMT937" s="477"/>
      <c r="NMU937" s="477"/>
      <c r="NMV937" s="477"/>
      <c r="NMW937" s="477"/>
      <c r="NMX937" s="477"/>
      <c r="NMY937" s="477"/>
      <c r="NMZ937" s="477"/>
      <c r="NNA937" s="477"/>
      <c r="NNB937" s="477"/>
      <c r="NNC937" s="477"/>
      <c r="NND937" s="477"/>
      <c r="NNE937" s="477"/>
      <c r="NNF937" s="477"/>
      <c r="NNG937" s="477"/>
      <c r="NNH937" s="477"/>
      <c r="NNI937" s="477"/>
      <c r="NNJ937" s="477"/>
      <c r="NNK937" s="477"/>
      <c r="NNL937" s="477"/>
      <c r="NNM937" s="477"/>
      <c r="NNN937" s="477"/>
      <c r="NNO937" s="477"/>
      <c r="NNP937" s="477"/>
      <c r="NNQ937" s="477"/>
      <c r="NNR937" s="477"/>
      <c r="NNS937" s="477"/>
      <c r="NNT937" s="477"/>
      <c r="NNU937" s="477"/>
      <c r="NNV937" s="477"/>
      <c r="NNW937" s="477"/>
      <c r="NNX937" s="477"/>
      <c r="NNY937" s="477"/>
      <c r="NNZ937" s="477"/>
      <c r="NOA937" s="477"/>
      <c r="NOB937" s="477"/>
      <c r="NOC937" s="477"/>
      <c r="NOD937" s="477"/>
      <c r="NOE937" s="477"/>
      <c r="NOF937" s="477"/>
      <c r="NOG937" s="477"/>
      <c r="NOH937" s="477"/>
      <c r="NOI937" s="477"/>
      <c r="NOJ937" s="477"/>
      <c r="NOK937" s="477"/>
      <c r="NOL937" s="477"/>
      <c r="NOM937" s="477"/>
      <c r="NON937" s="477"/>
      <c r="NOO937" s="477"/>
      <c r="NOP937" s="477"/>
      <c r="NOQ937" s="477"/>
      <c r="NOR937" s="477"/>
      <c r="NOS937" s="477"/>
      <c r="NOT937" s="477"/>
      <c r="NOU937" s="477"/>
      <c r="NOV937" s="477"/>
      <c r="NOW937" s="477"/>
      <c r="NOX937" s="477"/>
      <c r="NOY937" s="477"/>
      <c r="NOZ937" s="477"/>
      <c r="NPA937" s="477"/>
      <c r="NPB937" s="477"/>
      <c r="NPC937" s="477"/>
      <c r="NPD937" s="477"/>
      <c r="NPE937" s="477"/>
      <c r="NPF937" s="477"/>
      <c r="NPG937" s="477"/>
      <c r="NPH937" s="477"/>
      <c r="NPI937" s="477"/>
      <c r="NPJ937" s="477"/>
      <c r="NPK937" s="477"/>
      <c r="NPL937" s="477"/>
      <c r="NPM937" s="477"/>
      <c r="NPN937" s="477"/>
      <c r="NPO937" s="477"/>
      <c r="NPP937" s="477"/>
      <c r="NPQ937" s="477"/>
      <c r="NPR937" s="477"/>
      <c r="NPS937" s="477"/>
      <c r="NPT937" s="477"/>
      <c r="NPU937" s="477"/>
      <c r="NPV937" s="477"/>
      <c r="NPW937" s="477"/>
      <c r="NPX937" s="477"/>
      <c r="NPY937" s="477"/>
      <c r="NPZ937" s="477"/>
      <c r="NQA937" s="477"/>
      <c r="NQB937" s="477"/>
      <c r="NQC937" s="477"/>
      <c r="NQD937" s="477"/>
      <c r="NQE937" s="477"/>
      <c r="NQF937" s="477"/>
      <c r="NQG937" s="477"/>
      <c r="NQH937" s="477"/>
      <c r="NQI937" s="477"/>
      <c r="NQJ937" s="477"/>
      <c r="NQK937" s="477"/>
      <c r="NQL937" s="477"/>
      <c r="NQM937" s="477"/>
      <c r="NQN937" s="477"/>
      <c r="NQO937" s="477"/>
      <c r="NQP937" s="477"/>
      <c r="NQQ937" s="477"/>
      <c r="NQR937" s="477"/>
      <c r="NQS937" s="477"/>
      <c r="NQT937" s="477"/>
      <c r="NQU937" s="477"/>
      <c r="NQV937" s="477"/>
      <c r="NQW937" s="477"/>
      <c r="NQX937" s="477"/>
      <c r="NQY937" s="477"/>
      <c r="NQZ937" s="477"/>
      <c r="NRA937" s="477"/>
      <c r="NRB937" s="477"/>
      <c r="NRC937" s="477"/>
      <c r="NRD937" s="477"/>
      <c r="NRE937" s="477"/>
      <c r="NRF937" s="477"/>
      <c r="NRG937" s="477"/>
      <c r="NRH937" s="477"/>
      <c r="NRI937" s="477"/>
      <c r="NRJ937" s="477"/>
      <c r="NRK937" s="477"/>
      <c r="NRL937" s="477"/>
      <c r="NRM937" s="477"/>
      <c r="NRN937" s="477"/>
      <c r="NRO937" s="477"/>
      <c r="NRP937" s="477"/>
      <c r="NRQ937" s="477"/>
      <c r="NRR937" s="477"/>
      <c r="NRS937" s="477"/>
      <c r="NRT937" s="477"/>
      <c r="NRU937" s="477"/>
      <c r="NRV937" s="477"/>
      <c r="NRW937" s="477"/>
      <c r="NRX937" s="477"/>
      <c r="NRY937" s="477"/>
      <c r="NRZ937" s="477"/>
      <c r="NSA937" s="477"/>
      <c r="NSB937" s="477"/>
      <c r="NSC937" s="477"/>
      <c r="NSD937" s="477"/>
      <c r="NSE937" s="477"/>
      <c r="NSF937" s="477"/>
      <c r="NSG937" s="477"/>
      <c r="NSH937" s="477"/>
      <c r="NSI937" s="477"/>
      <c r="NSJ937" s="477"/>
      <c r="NSK937" s="477"/>
      <c r="NSL937" s="477"/>
      <c r="NSM937" s="477"/>
      <c r="NSN937" s="477"/>
      <c r="NSO937" s="477"/>
      <c r="NSP937" s="477"/>
      <c r="NSQ937" s="477"/>
      <c r="NSR937" s="477"/>
      <c r="NSS937" s="477"/>
      <c r="NST937" s="477"/>
      <c r="NSU937" s="477"/>
      <c r="NSV937" s="477"/>
      <c r="NSW937" s="477"/>
      <c r="NSX937" s="477"/>
      <c r="NSY937" s="477"/>
      <c r="NSZ937" s="477"/>
      <c r="NTA937" s="477"/>
      <c r="NTB937" s="477"/>
      <c r="NTC937" s="477"/>
      <c r="NTD937" s="477"/>
      <c r="NTE937" s="477"/>
      <c r="NTF937" s="477"/>
      <c r="NTG937" s="477"/>
      <c r="NTH937" s="477"/>
      <c r="NTI937" s="477"/>
      <c r="NTJ937" s="477"/>
      <c r="NTK937" s="477"/>
      <c r="NTL937" s="477"/>
      <c r="NTM937" s="477"/>
      <c r="NTN937" s="477"/>
      <c r="NTO937" s="477"/>
      <c r="NTP937" s="477"/>
      <c r="NTQ937" s="477"/>
      <c r="NTR937" s="477"/>
      <c r="NTS937" s="477"/>
      <c r="NTT937" s="477"/>
      <c r="NTU937" s="477"/>
      <c r="NTV937" s="477"/>
      <c r="NTW937" s="477"/>
      <c r="NTX937" s="477"/>
      <c r="NTY937" s="477"/>
      <c r="NTZ937" s="477"/>
      <c r="NUA937" s="477"/>
      <c r="NUB937" s="477"/>
      <c r="NUC937" s="477"/>
      <c r="NUD937" s="477"/>
      <c r="NUE937" s="477"/>
      <c r="NUF937" s="477"/>
      <c r="NUG937" s="477"/>
      <c r="NUH937" s="477"/>
      <c r="NUI937" s="477"/>
      <c r="NUJ937" s="477"/>
      <c r="NUK937" s="477"/>
      <c r="NUL937" s="477"/>
      <c r="NUM937" s="477"/>
      <c r="NUN937" s="477"/>
      <c r="NUO937" s="477"/>
      <c r="NUP937" s="477"/>
      <c r="NUQ937" s="477"/>
      <c r="NUR937" s="477"/>
      <c r="NUS937" s="477"/>
      <c r="NUT937" s="477"/>
      <c r="NUU937" s="477"/>
      <c r="NUV937" s="477"/>
      <c r="NUW937" s="477"/>
      <c r="NUX937" s="477"/>
      <c r="NUY937" s="477"/>
      <c r="NUZ937" s="477"/>
      <c r="NVA937" s="477"/>
      <c r="NVB937" s="477"/>
      <c r="NVC937" s="477"/>
      <c r="NVD937" s="477"/>
      <c r="NVE937" s="477"/>
      <c r="NVF937" s="477"/>
      <c r="NVG937" s="477"/>
      <c r="NVH937" s="477"/>
      <c r="NVI937" s="477"/>
      <c r="NVJ937" s="477"/>
      <c r="NVK937" s="477"/>
      <c r="NVL937" s="477"/>
      <c r="NVM937" s="477"/>
      <c r="NVN937" s="477"/>
      <c r="NVO937" s="477"/>
      <c r="NVP937" s="477"/>
      <c r="NVQ937" s="477"/>
      <c r="NVR937" s="477"/>
      <c r="NVS937" s="477"/>
      <c r="NVT937" s="477"/>
      <c r="NVU937" s="477"/>
      <c r="NVV937" s="477"/>
      <c r="NVW937" s="477"/>
      <c r="NVX937" s="477"/>
      <c r="NVY937" s="477"/>
      <c r="NVZ937" s="477"/>
      <c r="NWA937" s="477"/>
      <c r="NWB937" s="477"/>
      <c r="NWC937" s="477"/>
      <c r="NWD937" s="477"/>
      <c r="NWE937" s="477"/>
      <c r="NWF937" s="477"/>
      <c r="NWG937" s="477"/>
      <c r="NWH937" s="477"/>
      <c r="NWI937" s="477"/>
      <c r="NWJ937" s="477"/>
      <c r="NWK937" s="477"/>
      <c r="NWL937" s="477"/>
      <c r="NWM937" s="477"/>
      <c r="NWN937" s="477"/>
      <c r="NWO937" s="477"/>
      <c r="NWP937" s="477"/>
      <c r="NWQ937" s="477"/>
      <c r="NWR937" s="477"/>
      <c r="NWS937" s="477"/>
      <c r="NWT937" s="477"/>
      <c r="NWU937" s="477"/>
      <c r="NWV937" s="477"/>
      <c r="NWW937" s="477"/>
      <c r="NWX937" s="477"/>
      <c r="NWY937" s="477"/>
      <c r="NWZ937" s="477"/>
      <c r="NXA937" s="477"/>
      <c r="NXB937" s="477"/>
      <c r="NXC937" s="477"/>
      <c r="NXD937" s="477"/>
      <c r="NXE937" s="477"/>
      <c r="NXF937" s="477"/>
      <c r="NXG937" s="477"/>
      <c r="NXH937" s="477"/>
      <c r="NXI937" s="477"/>
      <c r="NXJ937" s="477"/>
      <c r="NXK937" s="477"/>
      <c r="NXL937" s="477"/>
      <c r="NXM937" s="477"/>
      <c r="NXN937" s="477"/>
      <c r="NXO937" s="477"/>
      <c r="NXP937" s="477"/>
      <c r="NXQ937" s="477"/>
      <c r="NXR937" s="477"/>
      <c r="NXS937" s="477"/>
      <c r="NXT937" s="477"/>
      <c r="NXU937" s="477"/>
      <c r="NXV937" s="477"/>
      <c r="NXW937" s="477"/>
      <c r="NXX937" s="477"/>
      <c r="NXY937" s="477"/>
      <c r="NXZ937" s="477"/>
      <c r="NYA937" s="477"/>
      <c r="NYB937" s="477"/>
      <c r="NYC937" s="477"/>
      <c r="NYD937" s="477"/>
      <c r="NYE937" s="477"/>
      <c r="NYF937" s="477"/>
      <c r="NYG937" s="477"/>
      <c r="NYH937" s="477"/>
      <c r="NYI937" s="477"/>
      <c r="NYJ937" s="477"/>
      <c r="NYK937" s="477"/>
      <c r="NYL937" s="477"/>
      <c r="NYM937" s="477"/>
      <c r="NYN937" s="477"/>
      <c r="NYO937" s="477"/>
      <c r="NYP937" s="477"/>
      <c r="NYQ937" s="477"/>
      <c r="NYR937" s="477"/>
      <c r="NYS937" s="477"/>
      <c r="NYT937" s="477"/>
      <c r="NYU937" s="477"/>
      <c r="NYV937" s="477"/>
      <c r="NYW937" s="477"/>
      <c r="NYX937" s="477"/>
      <c r="NYY937" s="477"/>
      <c r="NYZ937" s="477"/>
      <c r="NZA937" s="477"/>
      <c r="NZB937" s="477"/>
      <c r="NZC937" s="477"/>
      <c r="NZD937" s="477"/>
      <c r="NZE937" s="477"/>
      <c r="NZF937" s="477"/>
      <c r="NZG937" s="477"/>
      <c r="NZH937" s="477"/>
      <c r="NZI937" s="477"/>
      <c r="NZJ937" s="477"/>
      <c r="NZK937" s="477"/>
      <c r="NZL937" s="477"/>
      <c r="NZM937" s="477"/>
      <c r="NZN937" s="477"/>
      <c r="NZO937" s="477"/>
      <c r="NZP937" s="477"/>
      <c r="NZQ937" s="477"/>
      <c r="NZR937" s="477"/>
      <c r="NZS937" s="477"/>
      <c r="NZT937" s="477"/>
      <c r="NZU937" s="477"/>
      <c r="NZV937" s="477"/>
      <c r="NZW937" s="477"/>
      <c r="NZX937" s="477"/>
      <c r="NZY937" s="477"/>
      <c r="NZZ937" s="477"/>
      <c r="OAA937" s="477"/>
      <c r="OAB937" s="477"/>
      <c r="OAC937" s="477"/>
      <c r="OAD937" s="477"/>
      <c r="OAE937" s="477"/>
      <c r="OAF937" s="477"/>
      <c r="OAG937" s="477"/>
      <c r="OAH937" s="477"/>
      <c r="OAI937" s="477"/>
      <c r="OAJ937" s="477"/>
      <c r="OAK937" s="477"/>
      <c r="OAL937" s="477"/>
      <c r="OAM937" s="477"/>
      <c r="OAN937" s="477"/>
      <c r="OAO937" s="477"/>
      <c r="OAP937" s="477"/>
      <c r="OAQ937" s="477"/>
      <c r="OAR937" s="477"/>
      <c r="OAS937" s="477"/>
      <c r="OAT937" s="477"/>
      <c r="OAU937" s="477"/>
      <c r="OAV937" s="477"/>
      <c r="OAW937" s="477"/>
      <c r="OAX937" s="477"/>
      <c r="OAY937" s="477"/>
      <c r="OAZ937" s="477"/>
      <c r="OBA937" s="477"/>
      <c r="OBB937" s="477"/>
      <c r="OBC937" s="477"/>
      <c r="OBD937" s="477"/>
      <c r="OBE937" s="477"/>
      <c r="OBF937" s="477"/>
      <c r="OBG937" s="477"/>
      <c r="OBH937" s="477"/>
      <c r="OBI937" s="477"/>
      <c r="OBJ937" s="477"/>
      <c r="OBK937" s="477"/>
      <c r="OBL937" s="477"/>
      <c r="OBM937" s="477"/>
      <c r="OBN937" s="477"/>
      <c r="OBO937" s="477"/>
      <c r="OBP937" s="477"/>
      <c r="OBQ937" s="477"/>
      <c r="OBR937" s="477"/>
      <c r="OBS937" s="477"/>
      <c r="OBT937" s="477"/>
      <c r="OBU937" s="477"/>
      <c r="OBV937" s="477"/>
      <c r="OBW937" s="477"/>
      <c r="OBX937" s="477"/>
      <c r="OBY937" s="477"/>
      <c r="OBZ937" s="477"/>
      <c r="OCA937" s="477"/>
      <c r="OCB937" s="477"/>
      <c r="OCC937" s="477"/>
      <c r="OCD937" s="477"/>
      <c r="OCE937" s="477"/>
      <c r="OCF937" s="477"/>
      <c r="OCG937" s="477"/>
      <c r="OCH937" s="477"/>
      <c r="OCI937" s="477"/>
      <c r="OCJ937" s="477"/>
      <c r="OCK937" s="477"/>
      <c r="OCL937" s="477"/>
      <c r="OCM937" s="477"/>
      <c r="OCN937" s="477"/>
      <c r="OCO937" s="477"/>
      <c r="OCP937" s="477"/>
      <c r="OCQ937" s="477"/>
      <c r="OCR937" s="477"/>
      <c r="OCS937" s="477"/>
      <c r="OCT937" s="477"/>
      <c r="OCU937" s="477"/>
      <c r="OCV937" s="477"/>
      <c r="OCW937" s="477"/>
      <c r="OCX937" s="477"/>
      <c r="OCY937" s="477"/>
      <c r="OCZ937" s="477"/>
      <c r="ODA937" s="477"/>
      <c r="ODB937" s="477"/>
      <c r="ODC937" s="477"/>
      <c r="ODD937" s="477"/>
      <c r="ODE937" s="477"/>
      <c r="ODF937" s="477"/>
      <c r="ODG937" s="477"/>
      <c r="ODH937" s="477"/>
      <c r="ODI937" s="477"/>
      <c r="ODJ937" s="477"/>
      <c r="ODK937" s="477"/>
      <c r="ODL937" s="477"/>
      <c r="ODM937" s="477"/>
      <c r="ODN937" s="477"/>
      <c r="ODO937" s="477"/>
      <c r="ODP937" s="477"/>
      <c r="ODQ937" s="477"/>
      <c r="ODR937" s="477"/>
      <c r="ODS937" s="477"/>
      <c r="ODT937" s="477"/>
      <c r="ODU937" s="477"/>
      <c r="ODV937" s="477"/>
      <c r="ODW937" s="477"/>
      <c r="ODX937" s="477"/>
      <c r="ODY937" s="477"/>
      <c r="ODZ937" s="477"/>
      <c r="OEA937" s="477"/>
      <c r="OEB937" s="477"/>
      <c r="OEC937" s="477"/>
      <c r="OED937" s="477"/>
      <c r="OEE937" s="477"/>
      <c r="OEF937" s="477"/>
      <c r="OEG937" s="477"/>
      <c r="OEH937" s="477"/>
      <c r="OEI937" s="477"/>
      <c r="OEJ937" s="477"/>
      <c r="OEK937" s="477"/>
      <c r="OEL937" s="477"/>
      <c r="OEM937" s="477"/>
      <c r="OEN937" s="477"/>
      <c r="OEO937" s="477"/>
      <c r="OEP937" s="477"/>
      <c r="OEQ937" s="477"/>
      <c r="OER937" s="477"/>
      <c r="OES937" s="477"/>
      <c r="OET937" s="477"/>
      <c r="OEU937" s="477"/>
      <c r="OEV937" s="477"/>
      <c r="OEW937" s="477"/>
      <c r="OEX937" s="477"/>
      <c r="OEY937" s="477"/>
      <c r="OEZ937" s="477"/>
      <c r="OFA937" s="477"/>
      <c r="OFB937" s="477"/>
      <c r="OFC937" s="477"/>
      <c r="OFD937" s="477"/>
      <c r="OFE937" s="477"/>
      <c r="OFF937" s="477"/>
      <c r="OFG937" s="477"/>
      <c r="OFH937" s="477"/>
      <c r="OFI937" s="477"/>
      <c r="OFJ937" s="477"/>
      <c r="OFK937" s="477"/>
      <c r="OFL937" s="477"/>
      <c r="OFM937" s="477"/>
      <c r="OFN937" s="477"/>
      <c r="OFO937" s="477"/>
      <c r="OFP937" s="477"/>
      <c r="OFQ937" s="477"/>
      <c r="OFR937" s="477"/>
      <c r="OFS937" s="477"/>
      <c r="OFT937" s="477"/>
      <c r="OFU937" s="477"/>
      <c r="OFV937" s="477"/>
      <c r="OFW937" s="477"/>
      <c r="OFX937" s="477"/>
      <c r="OFY937" s="477"/>
      <c r="OFZ937" s="477"/>
      <c r="OGA937" s="477"/>
      <c r="OGB937" s="477"/>
      <c r="OGC937" s="477"/>
      <c r="OGD937" s="477"/>
      <c r="OGE937" s="477"/>
      <c r="OGF937" s="477"/>
      <c r="OGG937" s="477"/>
      <c r="OGH937" s="477"/>
      <c r="OGI937" s="477"/>
      <c r="OGJ937" s="477"/>
      <c r="OGK937" s="477"/>
      <c r="OGL937" s="477"/>
      <c r="OGM937" s="477"/>
      <c r="OGN937" s="477"/>
      <c r="OGO937" s="477"/>
      <c r="OGP937" s="477"/>
      <c r="OGQ937" s="477"/>
      <c r="OGR937" s="477"/>
      <c r="OGS937" s="477"/>
      <c r="OGT937" s="477"/>
      <c r="OGU937" s="477"/>
      <c r="OGV937" s="477"/>
      <c r="OGW937" s="477"/>
      <c r="OGX937" s="477"/>
      <c r="OGY937" s="477"/>
      <c r="OGZ937" s="477"/>
      <c r="OHA937" s="477"/>
      <c r="OHB937" s="477"/>
      <c r="OHC937" s="477"/>
      <c r="OHD937" s="477"/>
      <c r="OHE937" s="477"/>
      <c r="OHF937" s="477"/>
      <c r="OHG937" s="477"/>
      <c r="OHH937" s="477"/>
      <c r="OHI937" s="477"/>
      <c r="OHJ937" s="477"/>
      <c r="OHK937" s="477"/>
      <c r="OHL937" s="477"/>
      <c r="OHM937" s="477"/>
      <c r="OHN937" s="477"/>
      <c r="OHO937" s="477"/>
      <c r="OHP937" s="477"/>
      <c r="OHQ937" s="477"/>
      <c r="OHR937" s="477"/>
      <c r="OHS937" s="477"/>
      <c r="OHT937" s="477"/>
      <c r="OHU937" s="477"/>
      <c r="OHV937" s="477"/>
      <c r="OHW937" s="477"/>
      <c r="OHX937" s="477"/>
      <c r="OHY937" s="477"/>
      <c r="OHZ937" s="477"/>
      <c r="OIA937" s="477"/>
      <c r="OIB937" s="477"/>
      <c r="OIC937" s="477"/>
      <c r="OID937" s="477"/>
      <c r="OIE937" s="477"/>
      <c r="OIF937" s="477"/>
      <c r="OIG937" s="477"/>
      <c r="OIH937" s="477"/>
      <c r="OII937" s="477"/>
      <c r="OIJ937" s="477"/>
      <c r="OIK937" s="477"/>
      <c r="OIL937" s="477"/>
      <c r="OIM937" s="477"/>
      <c r="OIN937" s="477"/>
      <c r="OIO937" s="477"/>
      <c r="OIP937" s="477"/>
      <c r="OIQ937" s="477"/>
      <c r="OIR937" s="477"/>
      <c r="OIS937" s="477"/>
      <c r="OIT937" s="477"/>
      <c r="OIU937" s="477"/>
      <c r="OIV937" s="477"/>
      <c r="OIW937" s="477"/>
      <c r="OIX937" s="477"/>
      <c r="OIY937" s="477"/>
      <c r="OIZ937" s="477"/>
      <c r="OJA937" s="477"/>
      <c r="OJB937" s="477"/>
      <c r="OJC937" s="477"/>
      <c r="OJD937" s="477"/>
      <c r="OJE937" s="477"/>
      <c r="OJF937" s="477"/>
      <c r="OJG937" s="477"/>
      <c r="OJH937" s="477"/>
      <c r="OJI937" s="477"/>
      <c r="OJJ937" s="477"/>
      <c r="OJK937" s="477"/>
      <c r="OJL937" s="477"/>
      <c r="OJM937" s="477"/>
      <c r="OJN937" s="477"/>
      <c r="OJO937" s="477"/>
      <c r="OJP937" s="477"/>
      <c r="OJQ937" s="477"/>
      <c r="OJR937" s="477"/>
      <c r="OJS937" s="477"/>
      <c r="OJT937" s="477"/>
      <c r="OJU937" s="477"/>
      <c r="OJV937" s="477"/>
      <c r="OJW937" s="477"/>
      <c r="OJX937" s="477"/>
      <c r="OJY937" s="477"/>
      <c r="OJZ937" s="477"/>
      <c r="OKA937" s="477"/>
      <c r="OKB937" s="477"/>
      <c r="OKC937" s="477"/>
      <c r="OKD937" s="477"/>
      <c r="OKE937" s="477"/>
      <c r="OKF937" s="477"/>
      <c r="OKG937" s="477"/>
      <c r="OKH937" s="477"/>
      <c r="OKI937" s="477"/>
      <c r="OKJ937" s="477"/>
      <c r="OKK937" s="477"/>
      <c r="OKL937" s="477"/>
      <c r="OKM937" s="477"/>
      <c r="OKN937" s="477"/>
      <c r="OKO937" s="477"/>
      <c r="OKP937" s="477"/>
      <c r="OKQ937" s="477"/>
      <c r="OKR937" s="477"/>
      <c r="OKS937" s="477"/>
      <c r="OKT937" s="477"/>
      <c r="OKU937" s="477"/>
      <c r="OKV937" s="477"/>
      <c r="OKW937" s="477"/>
      <c r="OKX937" s="477"/>
      <c r="OKY937" s="477"/>
      <c r="OKZ937" s="477"/>
      <c r="OLA937" s="477"/>
      <c r="OLB937" s="477"/>
      <c r="OLC937" s="477"/>
      <c r="OLD937" s="477"/>
      <c r="OLE937" s="477"/>
      <c r="OLF937" s="477"/>
      <c r="OLG937" s="477"/>
      <c r="OLH937" s="477"/>
      <c r="OLI937" s="477"/>
      <c r="OLJ937" s="477"/>
      <c r="OLK937" s="477"/>
      <c r="OLL937" s="477"/>
      <c r="OLM937" s="477"/>
      <c r="OLN937" s="477"/>
      <c r="OLO937" s="477"/>
      <c r="OLP937" s="477"/>
      <c r="OLQ937" s="477"/>
      <c r="OLR937" s="477"/>
      <c r="OLS937" s="477"/>
      <c r="OLT937" s="477"/>
      <c r="OLU937" s="477"/>
      <c r="OLV937" s="477"/>
      <c r="OLW937" s="477"/>
      <c r="OLX937" s="477"/>
      <c r="OLY937" s="477"/>
      <c r="OLZ937" s="477"/>
      <c r="OMA937" s="477"/>
      <c r="OMB937" s="477"/>
      <c r="OMC937" s="477"/>
      <c r="OMD937" s="477"/>
      <c r="OME937" s="477"/>
      <c r="OMF937" s="477"/>
      <c r="OMG937" s="477"/>
      <c r="OMH937" s="477"/>
      <c r="OMI937" s="477"/>
      <c r="OMJ937" s="477"/>
      <c r="OMK937" s="477"/>
      <c r="OML937" s="477"/>
      <c r="OMM937" s="477"/>
      <c r="OMN937" s="477"/>
      <c r="OMO937" s="477"/>
      <c r="OMP937" s="477"/>
      <c r="OMQ937" s="477"/>
      <c r="OMR937" s="477"/>
      <c r="OMS937" s="477"/>
      <c r="OMT937" s="477"/>
      <c r="OMU937" s="477"/>
      <c r="OMV937" s="477"/>
      <c r="OMW937" s="477"/>
      <c r="OMX937" s="477"/>
      <c r="OMY937" s="477"/>
      <c r="OMZ937" s="477"/>
      <c r="ONA937" s="477"/>
      <c r="ONB937" s="477"/>
      <c r="ONC937" s="477"/>
      <c r="OND937" s="477"/>
      <c r="ONE937" s="477"/>
      <c r="ONF937" s="477"/>
      <c r="ONG937" s="477"/>
      <c r="ONH937" s="477"/>
      <c r="ONI937" s="477"/>
      <c r="ONJ937" s="477"/>
      <c r="ONK937" s="477"/>
      <c r="ONL937" s="477"/>
      <c r="ONM937" s="477"/>
      <c r="ONN937" s="477"/>
      <c r="ONO937" s="477"/>
      <c r="ONP937" s="477"/>
      <c r="ONQ937" s="477"/>
      <c r="ONR937" s="477"/>
      <c r="ONS937" s="477"/>
      <c r="ONT937" s="477"/>
      <c r="ONU937" s="477"/>
      <c r="ONV937" s="477"/>
      <c r="ONW937" s="477"/>
      <c r="ONX937" s="477"/>
      <c r="ONY937" s="477"/>
      <c r="ONZ937" s="477"/>
      <c r="OOA937" s="477"/>
      <c r="OOB937" s="477"/>
      <c r="OOC937" s="477"/>
      <c r="OOD937" s="477"/>
      <c r="OOE937" s="477"/>
      <c r="OOF937" s="477"/>
      <c r="OOG937" s="477"/>
      <c r="OOH937" s="477"/>
      <c r="OOI937" s="477"/>
      <c r="OOJ937" s="477"/>
      <c r="OOK937" s="477"/>
      <c r="OOL937" s="477"/>
      <c r="OOM937" s="477"/>
      <c r="OON937" s="477"/>
      <c r="OOO937" s="477"/>
      <c r="OOP937" s="477"/>
      <c r="OOQ937" s="477"/>
      <c r="OOR937" s="477"/>
      <c r="OOS937" s="477"/>
      <c r="OOT937" s="477"/>
      <c r="OOU937" s="477"/>
      <c r="OOV937" s="477"/>
      <c r="OOW937" s="477"/>
      <c r="OOX937" s="477"/>
      <c r="OOY937" s="477"/>
      <c r="OOZ937" s="477"/>
      <c r="OPA937" s="477"/>
      <c r="OPB937" s="477"/>
      <c r="OPC937" s="477"/>
      <c r="OPD937" s="477"/>
      <c r="OPE937" s="477"/>
      <c r="OPF937" s="477"/>
      <c r="OPG937" s="477"/>
      <c r="OPH937" s="477"/>
      <c r="OPI937" s="477"/>
      <c r="OPJ937" s="477"/>
      <c r="OPK937" s="477"/>
      <c r="OPL937" s="477"/>
      <c r="OPM937" s="477"/>
      <c r="OPN937" s="477"/>
      <c r="OPO937" s="477"/>
      <c r="OPP937" s="477"/>
      <c r="OPQ937" s="477"/>
      <c r="OPR937" s="477"/>
      <c r="OPS937" s="477"/>
      <c r="OPT937" s="477"/>
      <c r="OPU937" s="477"/>
      <c r="OPV937" s="477"/>
      <c r="OPW937" s="477"/>
      <c r="OPX937" s="477"/>
      <c r="OPY937" s="477"/>
      <c r="OPZ937" s="477"/>
      <c r="OQA937" s="477"/>
      <c r="OQB937" s="477"/>
      <c r="OQC937" s="477"/>
      <c r="OQD937" s="477"/>
      <c r="OQE937" s="477"/>
      <c r="OQF937" s="477"/>
      <c r="OQG937" s="477"/>
      <c r="OQH937" s="477"/>
      <c r="OQI937" s="477"/>
      <c r="OQJ937" s="477"/>
      <c r="OQK937" s="477"/>
      <c r="OQL937" s="477"/>
      <c r="OQM937" s="477"/>
      <c r="OQN937" s="477"/>
      <c r="OQO937" s="477"/>
      <c r="OQP937" s="477"/>
      <c r="OQQ937" s="477"/>
      <c r="OQR937" s="477"/>
      <c r="OQS937" s="477"/>
      <c r="OQT937" s="477"/>
      <c r="OQU937" s="477"/>
      <c r="OQV937" s="477"/>
      <c r="OQW937" s="477"/>
      <c r="OQX937" s="477"/>
      <c r="OQY937" s="477"/>
      <c r="OQZ937" s="477"/>
      <c r="ORA937" s="477"/>
      <c r="ORB937" s="477"/>
      <c r="ORC937" s="477"/>
      <c r="ORD937" s="477"/>
      <c r="ORE937" s="477"/>
      <c r="ORF937" s="477"/>
      <c r="ORG937" s="477"/>
      <c r="ORH937" s="477"/>
      <c r="ORI937" s="477"/>
      <c r="ORJ937" s="477"/>
      <c r="ORK937" s="477"/>
      <c r="ORL937" s="477"/>
      <c r="ORM937" s="477"/>
      <c r="ORN937" s="477"/>
      <c r="ORO937" s="477"/>
      <c r="ORP937" s="477"/>
      <c r="ORQ937" s="477"/>
      <c r="ORR937" s="477"/>
      <c r="ORS937" s="477"/>
      <c r="ORT937" s="477"/>
      <c r="ORU937" s="477"/>
      <c r="ORV937" s="477"/>
      <c r="ORW937" s="477"/>
      <c r="ORX937" s="477"/>
      <c r="ORY937" s="477"/>
      <c r="ORZ937" s="477"/>
      <c r="OSA937" s="477"/>
      <c r="OSB937" s="477"/>
      <c r="OSC937" s="477"/>
      <c r="OSD937" s="477"/>
      <c r="OSE937" s="477"/>
      <c r="OSF937" s="477"/>
      <c r="OSG937" s="477"/>
      <c r="OSH937" s="477"/>
      <c r="OSI937" s="477"/>
      <c r="OSJ937" s="477"/>
      <c r="OSK937" s="477"/>
      <c r="OSL937" s="477"/>
      <c r="OSM937" s="477"/>
      <c r="OSN937" s="477"/>
      <c r="OSO937" s="477"/>
      <c r="OSP937" s="477"/>
      <c r="OSQ937" s="477"/>
      <c r="OSR937" s="477"/>
      <c r="OSS937" s="477"/>
      <c r="OST937" s="477"/>
      <c r="OSU937" s="477"/>
      <c r="OSV937" s="477"/>
      <c r="OSW937" s="477"/>
      <c r="OSX937" s="477"/>
      <c r="OSY937" s="477"/>
      <c r="OSZ937" s="477"/>
      <c r="OTA937" s="477"/>
      <c r="OTB937" s="477"/>
      <c r="OTC937" s="477"/>
      <c r="OTD937" s="477"/>
      <c r="OTE937" s="477"/>
      <c r="OTF937" s="477"/>
      <c r="OTG937" s="477"/>
      <c r="OTH937" s="477"/>
      <c r="OTI937" s="477"/>
      <c r="OTJ937" s="477"/>
      <c r="OTK937" s="477"/>
      <c r="OTL937" s="477"/>
      <c r="OTM937" s="477"/>
      <c r="OTN937" s="477"/>
      <c r="OTO937" s="477"/>
      <c r="OTP937" s="477"/>
      <c r="OTQ937" s="477"/>
      <c r="OTR937" s="477"/>
      <c r="OTS937" s="477"/>
      <c r="OTT937" s="477"/>
      <c r="OTU937" s="477"/>
      <c r="OTV937" s="477"/>
      <c r="OTW937" s="477"/>
      <c r="OTX937" s="477"/>
      <c r="OTY937" s="477"/>
      <c r="OTZ937" s="477"/>
      <c r="OUA937" s="477"/>
      <c r="OUB937" s="477"/>
      <c r="OUC937" s="477"/>
      <c r="OUD937" s="477"/>
      <c r="OUE937" s="477"/>
      <c r="OUF937" s="477"/>
      <c r="OUG937" s="477"/>
      <c r="OUH937" s="477"/>
      <c r="OUI937" s="477"/>
      <c r="OUJ937" s="477"/>
      <c r="OUK937" s="477"/>
      <c r="OUL937" s="477"/>
      <c r="OUM937" s="477"/>
      <c r="OUN937" s="477"/>
      <c r="OUO937" s="477"/>
      <c r="OUP937" s="477"/>
      <c r="OUQ937" s="477"/>
      <c r="OUR937" s="477"/>
      <c r="OUS937" s="477"/>
      <c r="OUT937" s="477"/>
      <c r="OUU937" s="477"/>
      <c r="OUV937" s="477"/>
      <c r="OUW937" s="477"/>
      <c r="OUX937" s="477"/>
      <c r="OUY937" s="477"/>
      <c r="OUZ937" s="477"/>
      <c r="OVA937" s="477"/>
      <c r="OVB937" s="477"/>
      <c r="OVC937" s="477"/>
      <c r="OVD937" s="477"/>
      <c r="OVE937" s="477"/>
      <c r="OVF937" s="477"/>
      <c r="OVG937" s="477"/>
      <c r="OVH937" s="477"/>
      <c r="OVI937" s="477"/>
      <c r="OVJ937" s="477"/>
      <c r="OVK937" s="477"/>
      <c r="OVL937" s="477"/>
      <c r="OVM937" s="477"/>
      <c r="OVN937" s="477"/>
      <c r="OVO937" s="477"/>
      <c r="OVP937" s="477"/>
      <c r="OVQ937" s="477"/>
      <c r="OVR937" s="477"/>
      <c r="OVS937" s="477"/>
      <c r="OVT937" s="477"/>
      <c r="OVU937" s="477"/>
      <c r="OVV937" s="477"/>
      <c r="OVW937" s="477"/>
      <c r="OVX937" s="477"/>
      <c r="OVY937" s="477"/>
      <c r="OVZ937" s="477"/>
      <c r="OWA937" s="477"/>
      <c r="OWB937" s="477"/>
      <c r="OWC937" s="477"/>
      <c r="OWD937" s="477"/>
      <c r="OWE937" s="477"/>
      <c r="OWF937" s="477"/>
      <c r="OWG937" s="477"/>
      <c r="OWH937" s="477"/>
      <c r="OWI937" s="477"/>
      <c r="OWJ937" s="477"/>
      <c r="OWK937" s="477"/>
      <c r="OWL937" s="477"/>
      <c r="OWM937" s="477"/>
      <c r="OWN937" s="477"/>
      <c r="OWO937" s="477"/>
      <c r="OWP937" s="477"/>
      <c r="OWQ937" s="477"/>
      <c r="OWR937" s="477"/>
      <c r="OWS937" s="477"/>
      <c r="OWT937" s="477"/>
      <c r="OWU937" s="477"/>
      <c r="OWV937" s="477"/>
      <c r="OWW937" s="477"/>
      <c r="OWX937" s="477"/>
      <c r="OWY937" s="477"/>
      <c r="OWZ937" s="477"/>
      <c r="OXA937" s="477"/>
      <c r="OXB937" s="477"/>
      <c r="OXC937" s="477"/>
      <c r="OXD937" s="477"/>
      <c r="OXE937" s="477"/>
      <c r="OXF937" s="477"/>
      <c r="OXG937" s="477"/>
      <c r="OXH937" s="477"/>
      <c r="OXI937" s="477"/>
      <c r="OXJ937" s="477"/>
      <c r="OXK937" s="477"/>
      <c r="OXL937" s="477"/>
      <c r="OXM937" s="477"/>
      <c r="OXN937" s="477"/>
      <c r="OXO937" s="477"/>
      <c r="OXP937" s="477"/>
      <c r="OXQ937" s="477"/>
      <c r="OXR937" s="477"/>
      <c r="OXS937" s="477"/>
      <c r="OXT937" s="477"/>
      <c r="OXU937" s="477"/>
      <c r="OXV937" s="477"/>
      <c r="OXW937" s="477"/>
      <c r="OXX937" s="477"/>
      <c r="OXY937" s="477"/>
      <c r="OXZ937" s="477"/>
      <c r="OYA937" s="477"/>
      <c r="OYB937" s="477"/>
      <c r="OYC937" s="477"/>
      <c r="OYD937" s="477"/>
      <c r="OYE937" s="477"/>
      <c r="OYF937" s="477"/>
      <c r="OYG937" s="477"/>
      <c r="OYH937" s="477"/>
      <c r="OYI937" s="477"/>
      <c r="OYJ937" s="477"/>
      <c r="OYK937" s="477"/>
      <c r="OYL937" s="477"/>
      <c r="OYM937" s="477"/>
      <c r="OYN937" s="477"/>
      <c r="OYO937" s="477"/>
      <c r="OYP937" s="477"/>
      <c r="OYQ937" s="477"/>
      <c r="OYR937" s="477"/>
      <c r="OYS937" s="477"/>
      <c r="OYT937" s="477"/>
      <c r="OYU937" s="477"/>
      <c r="OYV937" s="477"/>
      <c r="OYW937" s="477"/>
      <c r="OYX937" s="477"/>
      <c r="OYY937" s="477"/>
      <c r="OYZ937" s="477"/>
      <c r="OZA937" s="477"/>
      <c r="OZB937" s="477"/>
      <c r="OZC937" s="477"/>
      <c r="OZD937" s="477"/>
      <c r="OZE937" s="477"/>
      <c r="OZF937" s="477"/>
      <c r="OZG937" s="477"/>
      <c r="OZH937" s="477"/>
      <c r="OZI937" s="477"/>
      <c r="OZJ937" s="477"/>
      <c r="OZK937" s="477"/>
      <c r="OZL937" s="477"/>
      <c r="OZM937" s="477"/>
      <c r="OZN937" s="477"/>
      <c r="OZO937" s="477"/>
      <c r="OZP937" s="477"/>
      <c r="OZQ937" s="477"/>
      <c r="OZR937" s="477"/>
      <c r="OZS937" s="477"/>
      <c r="OZT937" s="477"/>
      <c r="OZU937" s="477"/>
      <c r="OZV937" s="477"/>
      <c r="OZW937" s="477"/>
      <c r="OZX937" s="477"/>
      <c r="OZY937" s="477"/>
      <c r="OZZ937" s="477"/>
      <c r="PAA937" s="477"/>
      <c r="PAB937" s="477"/>
      <c r="PAC937" s="477"/>
      <c r="PAD937" s="477"/>
      <c r="PAE937" s="477"/>
      <c r="PAF937" s="477"/>
      <c r="PAG937" s="477"/>
      <c r="PAH937" s="477"/>
      <c r="PAI937" s="477"/>
      <c r="PAJ937" s="477"/>
      <c r="PAK937" s="477"/>
      <c r="PAL937" s="477"/>
      <c r="PAM937" s="477"/>
      <c r="PAN937" s="477"/>
      <c r="PAO937" s="477"/>
      <c r="PAP937" s="477"/>
      <c r="PAQ937" s="477"/>
      <c r="PAR937" s="477"/>
      <c r="PAS937" s="477"/>
      <c r="PAT937" s="477"/>
      <c r="PAU937" s="477"/>
      <c r="PAV937" s="477"/>
      <c r="PAW937" s="477"/>
      <c r="PAX937" s="477"/>
      <c r="PAY937" s="477"/>
      <c r="PAZ937" s="477"/>
      <c r="PBA937" s="477"/>
      <c r="PBB937" s="477"/>
      <c r="PBC937" s="477"/>
      <c r="PBD937" s="477"/>
      <c r="PBE937" s="477"/>
      <c r="PBF937" s="477"/>
      <c r="PBG937" s="477"/>
      <c r="PBH937" s="477"/>
      <c r="PBI937" s="477"/>
      <c r="PBJ937" s="477"/>
      <c r="PBK937" s="477"/>
      <c r="PBL937" s="477"/>
      <c r="PBM937" s="477"/>
      <c r="PBN937" s="477"/>
      <c r="PBO937" s="477"/>
      <c r="PBP937" s="477"/>
      <c r="PBQ937" s="477"/>
      <c r="PBR937" s="477"/>
      <c r="PBS937" s="477"/>
      <c r="PBT937" s="477"/>
      <c r="PBU937" s="477"/>
      <c r="PBV937" s="477"/>
      <c r="PBW937" s="477"/>
      <c r="PBX937" s="477"/>
      <c r="PBY937" s="477"/>
      <c r="PBZ937" s="477"/>
      <c r="PCA937" s="477"/>
      <c r="PCB937" s="477"/>
      <c r="PCC937" s="477"/>
      <c r="PCD937" s="477"/>
      <c r="PCE937" s="477"/>
      <c r="PCF937" s="477"/>
      <c r="PCG937" s="477"/>
      <c r="PCH937" s="477"/>
      <c r="PCI937" s="477"/>
      <c r="PCJ937" s="477"/>
      <c r="PCK937" s="477"/>
      <c r="PCL937" s="477"/>
      <c r="PCM937" s="477"/>
      <c r="PCN937" s="477"/>
      <c r="PCO937" s="477"/>
      <c r="PCP937" s="477"/>
      <c r="PCQ937" s="477"/>
      <c r="PCR937" s="477"/>
      <c r="PCS937" s="477"/>
      <c r="PCT937" s="477"/>
      <c r="PCU937" s="477"/>
      <c r="PCV937" s="477"/>
      <c r="PCW937" s="477"/>
      <c r="PCX937" s="477"/>
      <c r="PCY937" s="477"/>
      <c r="PCZ937" s="477"/>
      <c r="PDA937" s="477"/>
      <c r="PDB937" s="477"/>
      <c r="PDC937" s="477"/>
      <c r="PDD937" s="477"/>
      <c r="PDE937" s="477"/>
      <c r="PDF937" s="477"/>
      <c r="PDG937" s="477"/>
      <c r="PDH937" s="477"/>
      <c r="PDI937" s="477"/>
      <c r="PDJ937" s="477"/>
      <c r="PDK937" s="477"/>
      <c r="PDL937" s="477"/>
      <c r="PDM937" s="477"/>
      <c r="PDN937" s="477"/>
      <c r="PDO937" s="477"/>
      <c r="PDP937" s="477"/>
      <c r="PDQ937" s="477"/>
      <c r="PDR937" s="477"/>
      <c r="PDS937" s="477"/>
      <c r="PDT937" s="477"/>
      <c r="PDU937" s="477"/>
      <c r="PDV937" s="477"/>
      <c r="PDW937" s="477"/>
      <c r="PDX937" s="477"/>
      <c r="PDY937" s="477"/>
      <c r="PDZ937" s="477"/>
      <c r="PEA937" s="477"/>
      <c r="PEB937" s="477"/>
      <c r="PEC937" s="477"/>
      <c r="PED937" s="477"/>
      <c r="PEE937" s="477"/>
      <c r="PEF937" s="477"/>
      <c r="PEG937" s="477"/>
      <c r="PEH937" s="477"/>
      <c r="PEI937" s="477"/>
      <c r="PEJ937" s="477"/>
      <c r="PEK937" s="477"/>
      <c r="PEL937" s="477"/>
      <c r="PEM937" s="477"/>
      <c r="PEN937" s="477"/>
      <c r="PEO937" s="477"/>
      <c r="PEP937" s="477"/>
      <c r="PEQ937" s="477"/>
      <c r="PER937" s="477"/>
      <c r="PES937" s="477"/>
      <c r="PET937" s="477"/>
      <c r="PEU937" s="477"/>
      <c r="PEV937" s="477"/>
      <c r="PEW937" s="477"/>
      <c r="PEX937" s="477"/>
      <c r="PEY937" s="477"/>
      <c r="PEZ937" s="477"/>
      <c r="PFA937" s="477"/>
      <c r="PFB937" s="477"/>
      <c r="PFC937" s="477"/>
      <c r="PFD937" s="477"/>
      <c r="PFE937" s="477"/>
      <c r="PFF937" s="477"/>
      <c r="PFG937" s="477"/>
      <c r="PFH937" s="477"/>
      <c r="PFI937" s="477"/>
      <c r="PFJ937" s="477"/>
      <c r="PFK937" s="477"/>
      <c r="PFL937" s="477"/>
      <c r="PFM937" s="477"/>
      <c r="PFN937" s="477"/>
      <c r="PFO937" s="477"/>
      <c r="PFP937" s="477"/>
      <c r="PFQ937" s="477"/>
      <c r="PFR937" s="477"/>
      <c r="PFS937" s="477"/>
      <c r="PFT937" s="477"/>
      <c r="PFU937" s="477"/>
      <c r="PFV937" s="477"/>
      <c r="PFW937" s="477"/>
      <c r="PFX937" s="477"/>
      <c r="PFY937" s="477"/>
      <c r="PFZ937" s="477"/>
      <c r="PGA937" s="477"/>
      <c r="PGB937" s="477"/>
      <c r="PGC937" s="477"/>
      <c r="PGD937" s="477"/>
      <c r="PGE937" s="477"/>
      <c r="PGF937" s="477"/>
      <c r="PGG937" s="477"/>
      <c r="PGH937" s="477"/>
      <c r="PGI937" s="477"/>
      <c r="PGJ937" s="477"/>
      <c r="PGK937" s="477"/>
      <c r="PGL937" s="477"/>
      <c r="PGM937" s="477"/>
      <c r="PGN937" s="477"/>
      <c r="PGO937" s="477"/>
      <c r="PGP937" s="477"/>
      <c r="PGQ937" s="477"/>
      <c r="PGR937" s="477"/>
      <c r="PGS937" s="477"/>
      <c r="PGT937" s="477"/>
      <c r="PGU937" s="477"/>
      <c r="PGV937" s="477"/>
      <c r="PGW937" s="477"/>
      <c r="PGX937" s="477"/>
      <c r="PGY937" s="477"/>
      <c r="PGZ937" s="477"/>
      <c r="PHA937" s="477"/>
      <c r="PHB937" s="477"/>
      <c r="PHC937" s="477"/>
      <c r="PHD937" s="477"/>
      <c r="PHE937" s="477"/>
      <c r="PHF937" s="477"/>
      <c r="PHG937" s="477"/>
      <c r="PHH937" s="477"/>
      <c r="PHI937" s="477"/>
      <c r="PHJ937" s="477"/>
      <c r="PHK937" s="477"/>
      <c r="PHL937" s="477"/>
      <c r="PHM937" s="477"/>
      <c r="PHN937" s="477"/>
      <c r="PHO937" s="477"/>
      <c r="PHP937" s="477"/>
      <c r="PHQ937" s="477"/>
      <c r="PHR937" s="477"/>
      <c r="PHS937" s="477"/>
      <c r="PHT937" s="477"/>
      <c r="PHU937" s="477"/>
      <c r="PHV937" s="477"/>
      <c r="PHW937" s="477"/>
      <c r="PHX937" s="477"/>
      <c r="PHY937" s="477"/>
      <c r="PHZ937" s="477"/>
      <c r="PIA937" s="477"/>
      <c r="PIB937" s="477"/>
      <c r="PIC937" s="477"/>
      <c r="PID937" s="477"/>
      <c r="PIE937" s="477"/>
      <c r="PIF937" s="477"/>
      <c r="PIG937" s="477"/>
      <c r="PIH937" s="477"/>
      <c r="PII937" s="477"/>
      <c r="PIJ937" s="477"/>
      <c r="PIK937" s="477"/>
      <c r="PIL937" s="477"/>
      <c r="PIM937" s="477"/>
      <c r="PIN937" s="477"/>
      <c r="PIO937" s="477"/>
      <c r="PIP937" s="477"/>
      <c r="PIQ937" s="477"/>
      <c r="PIR937" s="477"/>
      <c r="PIS937" s="477"/>
      <c r="PIT937" s="477"/>
      <c r="PIU937" s="477"/>
      <c r="PIV937" s="477"/>
      <c r="PIW937" s="477"/>
      <c r="PIX937" s="477"/>
      <c r="PIY937" s="477"/>
      <c r="PIZ937" s="477"/>
      <c r="PJA937" s="477"/>
      <c r="PJB937" s="477"/>
      <c r="PJC937" s="477"/>
      <c r="PJD937" s="477"/>
      <c r="PJE937" s="477"/>
      <c r="PJF937" s="477"/>
      <c r="PJG937" s="477"/>
      <c r="PJH937" s="477"/>
      <c r="PJI937" s="477"/>
      <c r="PJJ937" s="477"/>
      <c r="PJK937" s="477"/>
      <c r="PJL937" s="477"/>
      <c r="PJM937" s="477"/>
      <c r="PJN937" s="477"/>
      <c r="PJO937" s="477"/>
      <c r="PJP937" s="477"/>
      <c r="PJQ937" s="477"/>
      <c r="PJR937" s="477"/>
      <c r="PJS937" s="477"/>
      <c r="PJT937" s="477"/>
      <c r="PJU937" s="477"/>
      <c r="PJV937" s="477"/>
      <c r="PJW937" s="477"/>
      <c r="PJX937" s="477"/>
      <c r="PJY937" s="477"/>
      <c r="PJZ937" s="477"/>
      <c r="PKA937" s="477"/>
      <c r="PKB937" s="477"/>
      <c r="PKC937" s="477"/>
      <c r="PKD937" s="477"/>
      <c r="PKE937" s="477"/>
      <c r="PKF937" s="477"/>
      <c r="PKG937" s="477"/>
      <c r="PKH937" s="477"/>
      <c r="PKI937" s="477"/>
      <c r="PKJ937" s="477"/>
      <c r="PKK937" s="477"/>
      <c r="PKL937" s="477"/>
      <c r="PKM937" s="477"/>
      <c r="PKN937" s="477"/>
      <c r="PKO937" s="477"/>
      <c r="PKP937" s="477"/>
      <c r="PKQ937" s="477"/>
      <c r="PKR937" s="477"/>
      <c r="PKS937" s="477"/>
      <c r="PKT937" s="477"/>
      <c r="PKU937" s="477"/>
      <c r="PKV937" s="477"/>
      <c r="PKW937" s="477"/>
      <c r="PKX937" s="477"/>
      <c r="PKY937" s="477"/>
      <c r="PKZ937" s="477"/>
      <c r="PLA937" s="477"/>
      <c r="PLB937" s="477"/>
      <c r="PLC937" s="477"/>
      <c r="PLD937" s="477"/>
      <c r="PLE937" s="477"/>
      <c r="PLF937" s="477"/>
      <c r="PLG937" s="477"/>
      <c r="PLH937" s="477"/>
      <c r="PLI937" s="477"/>
      <c r="PLJ937" s="477"/>
      <c r="PLK937" s="477"/>
      <c r="PLL937" s="477"/>
      <c r="PLM937" s="477"/>
      <c r="PLN937" s="477"/>
      <c r="PLO937" s="477"/>
      <c r="PLP937" s="477"/>
      <c r="PLQ937" s="477"/>
      <c r="PLR937" s="477"/>
      <c r="PLS937" s="477"/>
      <c r="PLT937" s="477"/>
      <c r="PLU937" s="477"/>
      <c r="PLV937" s="477"/>
      <c r="PLW937" s="477"/>
      <c r="PLX937" s="477"/>
      <c r="PLY937" s="477"/>
      <c r="PLZ937" s="477"/>
      <c r="PMA937" s="477"/>
      <c r="PMB937" s="477"/>
      <c r="PMC937" s="477"/>
      <c r="PMD937" s="477"/>
      <c r="PME937" s="477"/>
      <c r="PMF937" s="477"/>
      <c r="PMG937" s="477"/>
      <c r="PMH937" s="477"/>
      <c r="PMI937" s="477"/>
      <c r="PMJ937" s="477"/>
      <c r="PMK937" s="477"/>
      <c r="PML937" s="477"/>
      <c r="PMM937" s="477"/>
      <c r="PMN937" s="477"/>
      <c r="PMO937" s="477"/>
      <c r="PMP937" s="477"/>
      <c r="PMQ937" s="477"/>
      <c r="PMR937" s="477"/>
      <c r="PMS937" s="477"/>
      <c r="PMT937" s="477"/>
      <c r="PMU937" s="477"/>
      <c r="PMV937" s="477"/>
      <c r="PMW937" s="477"/>
      <c r="PMX937" s="477"/>
      <c r="PMY937" s="477"/>
      <c r="PMZ937" s="477"/>
      <c r="PNA937" s="477"/>
      <c r="PNB937" s="477"/>
      <c r="PNC937" s="477"/>
      <c r="PND937" s="477"/>
      <c r="PNE937" s="477"/>
      <c r="PNF937" s="477"/>
      <c r="PNG937" s="477"/>
      <c r="PNH937" s="477"/>
      <c r="PNI937" s="477"/>
      <c r="PNJ937" s="477"/>
      <c r="PNK937" s="477"/>
      <c r="PNL937" s="477"/>
      <c r="PNM937" s="477"/>
      <c r="PNN937" s="477"/>
      <c r="PNO937" s="477"/>
      <c r="PNP937" s="477"/>
      <c r="PNQ937" s="477"/>
      <c r="PNR937" s="477"/>
      <c r="PNS937" s="477"/>
      <c r="PNT937" s="477"/>
      <c r="PNU937" s="477"/>
      <c r="PNV937" s="477"/>
      <c r="PNW937" s="477"/>
      <c r="PNX937" s="477"/>
      <c r="PNY937" s="477"/>
      <c r="PNZ937" s="477"/>
      <c r="POA937" s="477"/>
      <c r="POB937" s="477"/>
      <c r="POC937" s="477"/>
      <c r="POD937" s="477"/>
      <c r="POE937" s="477"/>
      <c r="POF937" s="477"/>
      <c r="POG937" s="477"/>
      <c r="POH937" s="477"/>
      <c r="POI937" s="477"/>
      <c r="POJ937" s="477"/>
      <c r="POK937" s="477"/>
      <c r="POL937" s="477"/>
      <c r="POM937" s="477"/>
      <c r="PON937" s="477"/>
      <c r="POO937" s="477"/>
      <c r="POP937" s="477"/>
      <c r="POQ937" s="477"/>
      <c r="POR937" s="477"/>
      <c r="POS937" s="477"/>
      <c r="POT937" s="477"/>
      <c r="POU937" s="477"/>
      <c r="POV937" s="477"/>
      <c r="POW937" s="477"/>
      <c r="POX937" s="477"/>
      <c r="POY937" s="477"/>
      <c r="POZ937" s="477"/>
      <c r="PPA937" s="477"/>
      <c r="PPB937" s="477"/>
      <c r="PPC937" s="477"/>
      <c r="PPD937" s="477"/>
      <c r="PPE937" s="477"/>
      <c r="PPF937" s="477"/>
      <c r="PPG937" s="477"/>
      <c r="PPH937" s="477"/>
      <c r="PPI937" s="477"/>
      <c r="PPJ937" s="477"/>
      <c r="PPK937" s="477"/>
      <c r="PPL937" s="477"/>
      <c r="PPM937" s="477"/>
      <c r="PPN937" s="477"/>
      <c r="PPO937" s="477"/>
      <c r="PPP937" s="477"/>
      <c r="PPQ937" s="477"/>
      <c r="PPR937" s="477"/>
      <c r="PPS937" s="477"/>
      <c r="PPT937" s="477"/>
      <c r="PPU937" s="477"/>
      <c r="PPV937" s="477"/>
      <c r="PPW937" s="477"/>
      <c r="PPX937" s="477"/>
      <c r="PPY937" s="477"/>
      <c r="PPZ937" s="477"/>
      <c r="PQA937" s="477"/>
      <c r="PQB937" s="477"/>
      <c r="PQC937" s="477"/>
      <c r="PQD937" s="477"/>
      <c r="PQE937" s="477"/>
      <c r="PQF937" s="477"/>
      <c r="PQG937" s="477"/>
      <c r="PQH937" s="477"/>
      <c r="PQI937" s="477"/>
      <c r="PQJ937" s="477"/>
      <c r="PQK937" s="477"/>
      <c r="PQL937" s="477"/>
      <c r="PQM937" s="477"/>
      <c r="PQN937" s="477"/>
      <c r="PQO937" s="477"/>
      <c r="PQP937" s="477"/>
      <c r="PQQ937" s="477"/>
      <c r="PQR937" s="477"/>
      <c r="PQS937" s="477"/>
      <c r="PQT937" s="477"/>
      <c r="PQU937" s="477"/>
      <c r="PQV937" s="477"/>
      <c r="PQW937" s="477"/>
      <c r="PQX937" s="477"/>
      <c r="PQY937" s="477"/>
      <c r="PQZ937" s="477"/>
      <c r="PRA937" s="477"/>
      <c r="PRB937" s="477"/>
      <c r="PRC937" s="477"/>
      <c r="PRD937" s="477"/>
      <c r="PRE937" s="477"/>
      <c r="PRF937" s="477"/>
      <c r="PRG937" s="477"/>
      <c r="PRH937" s="477"/>
      <c r="PRI937" s="477"/>
      <c r="PRJ937" s="477"/>
      <c r="PRK937" s="477"/>
      <c r="PRL937" s="477"/>
      <c r="PRM937" s="477"/>
      <c r="PRN937" s="477"/>
      <c r="PRO937" s="477"/>
      <c r="PRP937" s="477"/>
      <c r="PRQ937" s="477"/>
      <c r="PRR937" s="477"/>
      <c r="PRS937" s="477"/>
      <c r="PRT937" s="477"/>
      <c r="PRU937" s="477"/>
      <c r="PRV937" s="477"/>
      <c r="PRW937" s="477"/>
      <c r="PRX937" s="477"/>
      <c r="PRY937" s="477"/>
      <c r="PRZ937" s="477"/>
      <c r="PSA937" s="477"/>
      <c r="PSB937" s="477"/>
      <c r="PSC937" s="477"/>
      <c r="PSD937" s="477"/>
      <c r="PSE937" s="477"/>
      <c r="PSF937" s="477"/>
      <c r="PSG937" s="477"/>
      <c r="PSH937" s="477"/>
      <c r="PSI937" s="477"/>
      <c r="PSJ937" s="477"/>
      <c r="PSK937" s="477"/>
      <c r="PSL937" s="477"/>
      <c r="PSM937" s="477"/>
      <c r="PSN937" s="477"/>
      <c r="PSO937" s="477"/>
      <c r="PSP937" s="477"/>
      <c r="PSQ937" s="477"/>
      <c r="PSR937" s="477"/>
      <c r="PSS937" s="477"/>
      <c r="PST937" s="477"/>
      <c r="PSU937" s="477"/>
      <c r="PSV937" s="477"/>
      <c r="PSW937" s="477"/>
      <c r="PSX937" s="477"/>
      <c r="PSY937" s="477"/>
      <c r="PSZ937" s="477"/>
      <c r="PTA937" s="477"/>
      <c r="PTB937" s="477"/>
      <c r="PTC937" s="477"/>
      <c r="PTD937" s="477"/>
      <c r="PTE937" s="477"/>
      <c r="PTF937" s="477"/>
      <c r="PTG937" s="477"/>
      <c r="PTH937" s="477"/>
      <c r="PTI937" s="477"/>
      <c r="PTJ937" s="477"/>
      <c r="PTK937" s="477"/>
      <c r="PTL937" s="477"/>
      <c r="PTM937" s="477"/>
      <c r="PTN937" s="477"/>
      <c r="PTO937" s="477"/>
      <c r="PTP937" s="477"/>
      <c r="PTQ937" s="477"/>
      <c r="PTR937" s="477"/>
      <c r="PTS937" s="477"/>
      <c r="PTT937" s="477"/>
      <c r="PTU937" s="477"/>
      <c r="PTV937" s="477"/>
      <c r="PTW937" s="477"/>
      <c r="PTX937" s="477"/>
      <c r="PTY937" s="477"/>
      <c r="PTZ937" s="477"/>
      <c r="PUA937" s="477"/>
      <c r="PUB937" s="477"/>
      <c r="PUC937" s="477"/>
      <c r="PUD937" s="477"/>
      <c r="PUE937" s="477"/>
      <c r="PUF937" s="477"/>
      <c r="PUG937" s="477"/>
      <c r="PUH937" s="477"/>
      <c r="PUI937" s="477"/>
      <c r="PUJ937" s="477"/>
      <c r="PUK937" s="477"/>
      <c r="PUL937" s="477"/>
      <c r="PUM937" s="477"/>
      <c r="PUN937" s="477"/>
      <c r="PUO937" s="477"/>
      <c r="PUP937" s="477"/>
      <c r="PUQ937" s="477"/>
      <c r="PUR937" s="477"/>
      <c r="PUS937" s="477"/>
      <c r="PUT937" s="477"/>
      <c r="PUU937" s="477"/>
      <c r="PUV937" s="477"/>
      <c r="PUW937" s="477"/>
      <c r="PUX937" s="477"/>
      <c r="PUY937" s="477"/>
      <c r="PUZ937" s="477"/>
      <c r="PVA937" s="477"/>
      <c r="PVB937" s="477"/>
      <c r="PVC937" s="477"/>
      <c r="PVD937" s="477"/>
      <c r="PVE937" s="477"/>
      <c r="PVF937" s="477"/>
      <c r="PVG937" s="477"/>
      <c r="PVH937" s="477"/>
      <c r="PVI937" s="477"/>
      <c r="PVJ937" s="477"/>
      <c r="PVK937" s="477"/>
      <c r="PVL937" s="477"/>
      <c r="PVM937" s="477"/>
      <c r="PVN937" s="477"/>
      <c r="PVO937" s="477"/>
      <c r="PVP937" s="477"/>
      <c r="PVQ937" s="477"/>
      <c r="PVR937" s="477"/>
      <c r="PVS937" s="477"/>
      <c r="PVT937" s="477"/>
      <c r="PVU937" s="477"/>
      <c r="PVV937" s="477"/>
      <c r="PVW937" s="477"/>
      <c r="PVX937" s="477"/>
      <c r="PVY937" s="477"/>
      <c r="PVZ937" s="477"/>
      <c r="PWA937" s="477"/>
      <c r="PWB937" s="477"/>
      <c r="PWC937" s="477"/>
      <c r="PWD937" s="477"/>
      <c r="PWE937" s="477"/>
      <c r="PWF937" s="477"/>
      <c r="PWG937" s="477"/>
      <c r="PWH937" s="477"/>
      <c r="PWI937" s="477"/>
      <c r="PWJ937" s="477"/>
      <c r="PWK937" s="477"/>
      <c r="PWL937" s="477"/>
      <c r="PWM937" s="477"/>
      <c r="PWN937" s="477"/>
      <c r="PWO937" s="477"/>
      <c r="PWP937" s="477"/>
      <c r="PWQ937" s="477"/>
      <c r="PWR937" s="477"/>
      <c r="PWS937" s="477"/>
      <c r="PWT937" s="477"/>
      <c r="PWU937" s="477"/>
      <c r="PWV937" s="477"/>
      <c r="PWW937" s="477"/>
      <c r="PWX937" s="477"/>
      <c r="PWY937" s="477"/>
      <c r="PWZ937" s="477"/>
      <c r="PXA937" s="477"/>
      <c r="PXB937" s="477"/>
      <c r="PXC937" s="477"/>
      <c r="PXD937" s="477"/>
      <c r="PXE937" s="477"/>
      <c r="PXF937" s="477"/>
      <c r="PXG937" s="477"/>
      <c r="PXH937" s="477"/>
      <c r="PXI937" s="477"/>
      <c r="PXJ937" s="477"/>
      <c r="PXK937" s="477"/>
      <c r="PXL937" s="477"/>
      <c r="PXM937" s="477"/>
      <c r="PXN937" s="477"/>
      <c r="PXO937" s="477"/>
      <c r="PXP937" s="477"/>
      <c r="PXQ937" s="477"/>
      <c r="PXR937" s="477"/>
      <c r="PXS937" s="477"/>
      <c r="PXT937" s="477"/>
      <c r="PXU937" s="477"/>
      <c r="PXV937" s="477"/>
      <c r="PXW937" s="477"/>
      <c r="PXX937" s="477"/>
      <c r="PXY937" s="477"/>
      <c r="PXZ937" s="477"/>
      <c r="PYA937" s="477"/>
      <c r="PYB937" s="477"/>
      <c r="PYC937" s="477"/>
      <c r="PYD937" s="477"/>
      <c r="PYE937" s="477"/>
      <c r="PYF937" s="477"/>
      <c r="PYG937" s="477"/>
      <c r="PYH937" s="477"/>
      <c r="PYI937" s="477"/>
      <c r="PYJ937" s="477"/>
      <c r="PYK937" s="477"/>
      <c r="PYL937" s="477"/>
      <c r="PYM937" s="477"/>
      <c r="PYN937" s="477"/>
      <c r="PYO937" s="477"/>
      <c r="PYP937" s="477"/>
      <c r="PYQ937" s="477"/>
      <c r="PYR937" s="477"/>
      <c r="PYS937" s="477"/>
      <c r="PYT937" s="477"/>
      <c r="PYU937" s="477"/>
      <c r="PYV937" s="477"/>
      <c r="PYW937" s="477"/>
      <c r="PYX937" s="477"/>
      <c r="PYY937" s="477"/>
      <c r="PYZ937" s="477"/>
      <c r="PZA937" s="477"/>
      <c r="PZB937" s="477"/>
      <c r="PZC937" s="477"/>
      <c r="PZD937" s="477"/>
      <c r="PZE937" s="477"/>
      <c r="PZF937" s="477"/>
      <c r="PZG937" s="477"/>
      <c r="PZH937" s="477"/>
      <c r="PZI937" s="477"/>
      <c r="PZJ937" s="477"/>
      <c r="PZK937" s="477"/>
      <c r="PZL937" s="477"/>
      <c r="PZM937" s="477"/>
      <c r="PZN937" s="477"/>
      <c r="PZO937" s="477"/>
      <c r="PZP937" s="477"/>
      <c r="PZQ937" s="477"/>
      <c r="PZR937" s="477"/>
      <c r="PZS937" s="477"/>
      <c r="PZT937" s="477"/>
      <c r="PZU937" s="477"/>
      <c r="PZV937" s="477"/>
      <c r="PZW937" s="477"/>
      <c r="PZX937" s="477"/>
      <c r="PZY937" s="477"/>
      <c r="PZZ937" s="477"/>
      <c r="QAA937" s="477"/>
      <c r="QAB937" s="477"/>
      <c r="QAC937" s="477"/>
      <c r="QAD937" s="477"/>
      <c r="QAE937" s="477"/>
      <c r="QAF937" s="477"/>
      <c r="QAG937" s="477"/>
      <c r="QAH937" s="477"/>
      <c r="QAI937" s="477"/>
      <c r="QAJ937" s="477"/>
      <c r="QAK937" s="477"/>
      <c r="QAL937" s="477"/>
      <c r="QAM937" s="477"/>
      <c r="QAN937" s="477"/>
      <c r="QAO937" s="477"/>
      <c r="QAP937" s="477"/>
      <c r="QAQ937" s="477"/>
      <c r="QAR937" s="477"/>
      <c r="QAS937" s="477"/>
      <c r="QAT937" s="477"/>
      <c r="QAU937" s="477"/>
      <c r="QAV937" s="477"/>
      <c r="QAW937" s="477"/>
      <c r="QAX937" s="477"/>
      <c r="QAY937" s="477"/>
      <c r="QAZ937" s="477"/>
      <c r="QBA937" s="477"/>
      <c r="QBB937" s="477"/>
      <c r="QBC937" s="477"/>
      <c r="QBD937" s="477"/>
      <c r="QBE937" s="477"/>
      <c r="QBF937" s="477"/>
      <c r="QBG937" s="477"/>
      <c r="QBH937" s="477"/>
      <c r="QBI937" s="477"/>
      <c r="QBJ937" s="477"/>
      <c r="QBK937" s="477"/>
      <c r="QBL937" s="477"/>
      <c r="QBM937" s="477"/>
      <c r="QBN937" s="477"/>
      <c r="QBO937" s="477"/>
      <c r="QBP937" s="477"/>
      <c r="QBQ937" s="477"/>
      <c r="QBR937" s="477"/>
      <c r="QBS937" s="477"/>
      <c r="QBT937" s="477"/>
      <c r="QBU937" s="477"/>
      <c r="QBV937" s="477"/>
      <c r="QBW937" s="477"/>
      <c r="QBX937" s="477"/>
      <c r="QBY937" s="477"/>
      <c r="QBZ937" s="477"/>
      <c r="QCA937" s="477"/>
      <c r="QCB937" s="477"/>
      <c r="QCC937" s="477"/>
      <c r="QCD937" s="477"/>
      <c r="QCE937" s="477"/>
      <c r="QCF937" s="477"/>
      <c r="QCG937" s="477"/>
      <c r="QCH937" s="477"/>
      <c r="QCI937" s="477"/>
      <c r="QCJ937" s="477"/>
      <c r="QCK937" s="477"/>
      <c r="QCL937" s="477"/>
      <c r="QCM937" s="477"/>
      <c r="QCN937" s="477"/>
      <c r="QCO937" s="477"/>
      <c r="QCP937" s="477"/>
      <c r="QCQ937" s="477"/>
      <c r="QCR937" s="477"/>
      <c r="QCS937" s="477"/>
      <c r="QCT937" s="477"/>
      <c r="QCU937" s="477"/>
      <c r="QCV937" s="477"/>
      <c r="QCW937" s="477"/>
      <c r="QCX937" s="477"/>
      <c r="QCY937" s="477"/>
      <c r="QCZ937" s="477"/>
      <c r="QDA937" s="477"/>
      <c r="QDB937" s="477"/>
      <c r="QDC937" s="477"/>
      <c r="QDD937" s="477"/>
      <c r="QDE937" s="477"/>
      <c r="QDF937" s="477"/>
      <c r="QDG937" s="477"/>
      <c r="QDH937" s="477"/>
      <c r="QDI937" s="477"/>
      <c r="QDJ937" s="477"/>
      <c r="QDK937" s="477"/>
      <c r="QDL937" s="477"/>
      <c r="QDM937" s="477"/>
      <c r="QDN937" s="477"/>
      <c r="QDO937" s="477"/>
      <c r="QDP937" s="477"/>
      <c r="QDQ937" s="477"/>
      <c r="QDR937" s="477"/>
      <c r="QDS937" s="477"/>
      <c r="QDT937" s="477"/>
      <c r="QDU937" s="477"/>
      <c r="QDV937" s="477"/>
      <c r="QDW937" s="477"/>
      <c r="QDX937" s="477"/>
      <c r="QDY937" s="477"/>
      <c r="QDZ937" s="477"/>
      <c r="QEA937" s="477"/>
      <c r="QEB937" s="477"/>
      <c r="QEC937" s="477"/>
      <c r="QED937" s="477"/>
      <c r="QEE937" s="477"/>
      <c r="QEF937" s="477"/>
      <c r="QEG937" s="477"/>
      <c r="QEH937" s="477"/>
      <c r="QEI937" s="477"/>
      <c r="QEJ937" s="477"/>
      <c r="QEK937" s="477"/>
      <c r="QEL937" s="477"/>
      <c r="QEM937" s="477"/>
      <c r="QEN937" s="477"/>
      <c r="QEO937" s="477"/>
      <c r="QEP937" s="477"/>
      <c r="QEQ937" s="477"/>
      <c r="QER937" s="477"/>
      <c r="QES937" s="477"/>
      <c r="QET937" s="477"/>
      <c r="QEU937" s="477"/>
      <c r="QEV937" s="477"/>
      <c r="QEW937" s="477"/>
      <c r="QEX937" s="477"/>
      <c r="QEY937" s="477"/>
      <c r="QEZ937" s="477"/>
      <c r="QFA937" s="477"/>
      <c r="QFB937" s="477"/>
      <c r="QFC937" s="477"/>
      <c r="QFD937" s="477"/>
      <c r="QFE937" s="477"/>
      <c r="QFF937" s="477"/>
      <c r="QFG937" s="477"/>
      <c r="QFH937" s="477"/>
      <c r="QFI937" s="477"/>
      <c r="QFJ937" s="477"/>
      <c r="QFK937" s="477"/>
      <c r="QFL937" s="477"/>
      <c r="QFM937" s="477"/>
      <c r="QFN937" s="477"/>
      <c r="QFO937" s="477"/>
      <c r="QFP937" s="477"/>
      <c r="QFQ937" s="477"/>
      <c r="QFR937" s="477"/>
      <c r="QFS937" s="477"/>
      <c r="QFT937" s="477"/>
      <c r="QFU937" s="477"/>
      <c r="QFV937" s="477"/>
      <c r="QFW937" s="477"/>
      <c r="QFX937" s="477"/>
      <c r="QFY937" s="477"/>
      <c r="QFZ937" s="477"/>
      <c r="QGA937" s="477"/>
      <c r="QGB937" s="477"/>
      <c r="QGC937" s="477"/>
      <c r="QGD937" s="477"/>
      <c r="QGE937" s="477"/>
      <c r="QGF937" s="477"/>
      <c r="QGG937" s="477"/>
      <c r="QGH937" s="477"/>
      <c r="QGI937" s="477"/>
      <c r="QGJ937" s="477"/>
      <c r="QGK937" s="477"/>
      <c r="QGL937" s="477"/>
      <c r="QGM937" s="477"/>
      <c r="QGN937" s="477"/>
      <c r="QGO937" s="477"/>
      <c r="QGP937" s="477"/>
      <c r="QGQ937" s="477"/>
      <c r="QGR937" s="477"/>
      <c r="QGS937" s="477"/>
      <c r="QGT937" s="477"/>
      <c r="QGU937" s="477"/>
      <c r="QGV937" s="477"/>
      <c r="QGW937" s="477"/>
      <c r="QGX937" s="477"/>
      <c r="QGY937" s="477"/>
      <c r="QGZ937" s="477"/>
      <c r="QHA937" s="477"/>
      <c r="QHB937" s="477"/>
      <c r="QHC937" s="477"/>
      <c r="QHD937" s="477"/>
      <c r="QHE937" s="477"/>
      <c r="QHF937" s="477"/>
      <c r="QHG937" s="477"/>
      <c r="QHH937" s="477"/>
      <c r="QHI937" s="477"/>
      <c r="QHJ937" s="477"/>
      <c r="QHK937" s="477"/>
      <c r="QHL937" s="477"/>
      <c r="QHM937" s="477"/>
      <c r="QHN937" s="477"/>
      <c r="QHO937" s="477"/>
      <c r="QHP937" s="477"/>
      <c r="QHQ937" s="477"/>
      <c r="QHR937" s="477"/>
      <c r="QHS937" s="477"/>
      <c r="QHT937" s="477"/>
      <c r="QHU937" s="477"/>
      <c r="QHV937" s="477"/>
      <c r="QHW937" s="477"/>
      <c r="QHX937" s="477"/>
      <c r="QHY937" s="477"/>
      <c r="QHZ937" s="477"/>
      <c r="QIA937" s="477"/>
      <c r="QIB937" s="477"/>
      <c r="QIC937" s="477"/>
      <c r="QID937" s="477"/>
      <c r="QIE937" s="477"/>
      <c r="QIF937" s="477"/>
      <c r="QIG937" s="477"/>
      <c r="QIH937" s="477"/>
      <c r="QII937" s="477"/>
      <c r="QIJ937" s="477"/>
      <c r="QIK937" s="477"/>
      <c r="QIL937" s="477"/>
      <c r="QIM937" s="477"/>
      <c r="QIN937" s="477"/>
      <c r="QIO937" s="477"/>
      <c r="QIP937" s="477"/>
      <c r="QIQ937" s="477"/>
      <c r="QIR937" s="477"/>
      <c r="QIS937" s="477"/>
      <c r="QIT937" s="477"/>
      <c r="QIU937" s="477"/>
      <c r="QIV937" s="477"/>
      <c r="QIW937" s="477"/>
      <c r="QIX937" s="477"/>
      <c r="QIY937" s="477"/>
      <c r="QIZ937" s="477"/>
      <c r="QJA937" s="477"/>
      <c r="QJB937" s="477"/>
      <c r="QJC937" s="477"/>
      <c r="QJD937" s="477"/>
      <c r="QJE937" s="477"/>
      <c r="QJF937" s="477"/>
      <c r="QJG937" s="477"/>
      <c r="QJH937" s="477"/>
      <c r="QJI937" s="477"/>
      <c r="QJJ937" s="477"/>
      <c r="QJK937" s="477"/>
      <c r="QJL937" s="477"/>
      <c r="QJM937" s="477"/>
      <c r="QJN937" s="477"/>
      <c r="QJO937" s="477"/>
      <c r="QJP937" s="477"/>
      <c r="QJQ937" s="477"/>
      <c r="QJR937" s="477"/>
      <c r="QJS937" s="477"/>
      <c r="QJT937" s="477"/>
      <c r="QJU937" s="477"/>
      <c r="QJV937" s="477"/>
      <c r="QJW937" s="477"/>
      <c r="QJX937" s="477"/>
      <c r="QJY937" s="477"/>
      <c r="QJZ937" s="477"/>
      <c r="QKA937" s="477"/>
      <c r="QKB937" s="477"/>
      <c r="QKC937" s="477"/>
      <c r="QKD937" s="477"/>
      <c r="QKE937" s="477"/>
      <c r="QKF937" s="477"/>
      <c r="QKG937" s="477"/>
      <c r="QKH937" s="477"/>
      <c r="QKI937" s="477"/>
      <c r="QKJ937" s="477"/>
      <c r="QKK937" s="477"/>
      <c r="QKL937" s="477"/>
      <c r="QKM937" s="477"/>
      <c r="QKN937" s="477"/>
      <c r="QKO937" s="477"/>
      <c r="QKP937" s="477"/>
      <c r="QKQ937" s="477"/>
      <c r="QKR937" s="477"/>
      <c r="QKS937" s="477"/>
      <c r="QKT937" s="477"/>
      <c r="QKU937" s="477"/>
      <c r="QKV937" s="477"/>
      <c r="QKW937" s="477"/>
      <c r="QKX937" s="477"/>
      <c r="QKY937" s="477"/>
      <c r="QKZ937" s="477"/>
      <c r="QLA937" s="477"/>
      <c r="QLB937" s="477"/>
      <c r="QLC937" s="477"/>
      <c r="QLD937" s="477"/>
      <c r="QLE937" s="477"/>
      <c r="QLF937" s="477"/>
      <c r="QLG937" s="477"/>
      <c r="QLH937" s="477"/>
      <c r="QLI937" s="477"/>
      <c r="QLJ937" s="477"/>
      <c r="QLK937" s="477"/>
      <c r="QLL937" s="477"/>
      <c r="QLM937" s="477"/>
      <c r="QLN937" s="477"/>
      <c r="QLO937" s="477"/>
      <c r="QLP937" s="477"/>
      <c r="QLQ937" s="477"/>
      <c r="QLR937" s="477"/>
      <c r="QLS937" s="477"/>
      <c r="QLT937" s="477"/>
      <c r="QLU937" s="477"/>
      <c r="QLV937" s="477"/>
      <c r="QLW937" s="477"/>
      <c r="QLX937" s="477"/>
      <c r="QLY937" s="477"/>
      <c r="QLZ937" s="477"/>
      <c r="QMA937" s="477"/>
      <c r="QMB937" s="477"/>
      <c r="QMC937" s="477"/>
      <c r="QMD937" s="477"/>
      <c r="QME937" s="477"/>
      <c r="QMF937" s="477"/>
      <c r="QMG937" s="477"/>
      <c r="QMH937" s="477"/>
      <c r="QMI937" s="477"/>
      <c r="QMJ937" s="477"/>
      <c r="QMK937" s="477"/>
      <c r="QML937" s="477"/>
      <c r="QMM937" s="477"/>
      <c r="QMN937" s="477"/>
      <c r="QMO937" s="477"/>
      <c r="QMP937" s="477"/>
      <c r="QMQ937" s="477"/>
      <c r="QMR937" s="477"/>
      <c r="QMS937" s="477"/>
      <c r="QMT937" s="477"/>
      <c r="QMU937" s="477"/>
      <c r="QMV937" s="477"/>
      <c r="QMW937" s="477"/>
      <c r="QMX937" s="477"/>
      <c r="QMY937" s="477"/>
      <c r="QMZ937" s="477"/>
      <c r="QNA937" s="477"/>
      <c r="QNB937" s="477"/>
      <c r="QNC937" s="477"/>
      <c r="QND937" s="477"/>
      <c r="QNE937" s="477"/>
      <c r="QNF937" s="477"/>
      <c r="QNG937" s="477"/>
      <c r="QNH937" s="477"/>
      <c r="QNI937" s="477"/>
      <c r="QNJ937" s="477"/>
      <c r="QNK937" s="477"/>
      <c r="QNL937" s="477"/>
      <c r="QNM937" s="477"/>
      <c r="QNN937" s="477"/>
      <c r="QNO937" s="477"/>
      <c r="QNP937" s="477"/>
      <c r="QNQ937" s="477"/>
      <c r="QNR937" s="477"/>
      <c r="QNS937" s="477"/>
      <c r="QNT937" s="477"/>
      <c r="QNU937" s="477"/>
      <c r="QNV937" s="477"/>
      <c r="QNW937" s="477"/>
      <c r="QNX937" s="477"/>
      <c r="QNY937" s="477"/>
      <c r="QNZ937" s="477"/>
      <c r="QOA937" s="477"/>
      <c r="QOB937" s="477"/>
      <c r="QOC937" s="477"/>
      <c r="QOD937" s="477"/>
      <c r="QOE937" s="477"/>
      <c r="QOF937" s="477"/>
      <c r="QOG937" s="477"/>
      <c r="QOH937" s="477"/>
      <c r="QOI937" s="477"/>
      <c r="QOJ937" s="477"/>
      <c r="QOK937" s="477"/>
      <c r="QOL937" s="477"/>
      <c r="QOM937" s="477"/>
      <c r="QON937" s="477"/>
      <c r="QOO937" s="477"/>
      <c r="QOP937" s="477"/>
      <c r="QOQ937" s="477"/>
      <c r="QOR937" s="477"/>
      <c r="QOS937" s="477"/>
      <c r="QOT937" s="477"/>
      <c r="QOU937" s="477"/>
      <c r="QOV937" s="477"/>
      <c r="QOW937" s="477"/>
      <c r="QOX937" s="477"/>
      <c r="QOY937" s="477"/>
      <c r="QOZ937" s="477"/>
      <c r="QPA937" s="477"/>
      <c r="QPB937" s="477"/>
      <c r="QPC937" s="477"/>
      <c r="QPD937" s="477"/>
      <c r="QPE937" s="477"/>
      <c r="QPF937" s="477"/>
      <c r="QPG937" s="477"/>
      <c r="QPH937" s="477"/>
      <c r="QPI937" s="477"/>
      <c r="QPJ937" s="477"/>
      <c r="QPK937" s="477"/>
      <c r="QPL937" s="477"/>
      <c r="QPM937" s="477"/>
      <c r="QPN937" s="477"/>
      <c r="QPO937" s="477"/>
      <c r="QPP937" s="477"/>
      <c r="QPQ937" s="477"/>
      <c r="QPR937" s="477"/>
      <c r="QPS937" s="477"/>
      <c r="QPT937" s="477"/>
      <c r="QPU937" s="477"/>
      <c r="QPV937" s="477"/>
      <c r="QPW937" s="477"/>
      <c r="QPX937" s="477"/>
      <c r="QPY937" s="477"/>
      <c r="QPZ937" s="477"/>
      <c r="QQA937" s="477"/>
      <c r="QQB937" s="477"/>
      <c r="QQC937" s="477"/>
      <c r="QQD937" s="477"/>
      <c r="QQE937" s="477"/>
      <c r="QQF937" s="477"/>
      <c r="QQG937" s="477"/>
      <c r="QQH937" s="477"/>
      <c r="QQI937" s="477"/>
      <c r="QQJ937" s="477"/>
      <c r="QQK937" s="477"/>
      <c r="QQL937" s="477"/>
      <c r="QQM937" s="477"/>
      <c r="QQN937" s="477"/>
      <c r="QQO937" s="477"/>
      <c r="QQP937" s="477"/>
      <c r="QQQ937" s="477"/>
      <c r="QQR937" s="477"/>
      <c r="QQS937" s="477"/>
      <c r="QQT937" s="477"/>
      <c r="QQU937" s="477"/>
      <c r="QQV937" s="477"/>
      <c r="QQW937" s="477"/>
      <c r="QQX937" s="477"/>
      <c r="QQY937" s="477"/>
      <c r="QQZ937" s="477"/>
      <c r="QRA937" s="477"/>
      <c r="QRB937" s="477"/>
      <c r="QRC937" s="477"/>
      <c r="QRD937" s="477"/>
      <c r="QRE937" s="477"/>
      <c r="QRF937" s="477"/>
      <c r="QRG937" s="477"/>
      <c r="QRH937" s="477"/>
      <c r="QRI937" s="477"/>
      <c r="QRJ937" s="477"/>
      <c r="QRK937" s="477"/>
      <c r="QRL937" s="477"/>
      <c r="QRM937" s="477"/>
      <c r="QRN937" s="477"/>
      <c r="QRO937" s="477"/>
      <c r="QRP937" s="477"/>
      <c r="QRQ937" s="477"/>
      <c r="QRR937" s="477"/>
      <c r="QRS937" s="477"/>
      <c r="QRT937" s="477"/>
      <c r="QRU937" s="477"/>
      <c r="QRV937" s="477"/>
      <c r="QRW937" s="477"/>
      <c r="QRX937" s="477"/>
      <c r="QRY937" s="477"/>
      <c r="QRZ937" s="477"/>
      <c r="QSA937" s="477"/>
      <c r="QSB937" s="477"/>
      <c r="QSC937" s="477"/>
      <c r="QSD937" s="477"/>
      <c r="QSE937" s="477"/>
      <c r="QSF937" s="477"/>
      <c r="QSG937" s="477"/>
      <c r="QSH937" s="477"/>
      <c r="QSI937" s="477"/>
      <c r="QSJ937" s="477"/>
      <c r="QSK937" s="477"/>
      <c r="QSL937" s="477"/>
      <c r="QSM937" s="477"/>
      <c r="QSN937" s="477"/>
      <c r="QSO937" s="477"/>
      <c r="QSP937" s="477"/>
      <c r="QSQ937" s="477"/>
      <c r="QSR937" s="477"/>
      <c r="QSS937" s="477"/>
      <c r="QST937" s="477"/>
      <c r="QSU937" s="477"/>
      <c r="QSV937" s="477"/>
      <c r="QSW937" s="477"/>
      <c r="QSX937" s="477"/>
      <c r="QSY937" s="477"/>
      <c r="QSZ937" s="477"/>
      <c r="QTA937" s="477"/>
      <c r="QTB937" s="477"/>
      <c r="QTC937" s="477"/>
      <c r="QTD937" s="477"/>
      <c r="QTE937" s="477"/>
      <c r="QTF937" s="477"/>
      <c r="QTG937" s="477"/>
      <c r="QTH937" s="477"/>
      <c r="QTI937" s="477"/>
      <c r="QTJ937" s="477"/>
      <c r="QTK937" s="477"/>
      <c r="QTL937" s="477"/>
      <c r="QTM937" s="477"/>
      <c r="QTN937" s="477"/>
      <c r="QTO937" s="477"/>
      <c r="QTP937" s="477"/>
      <c r="QTQ937" s="477"/>
      <c r="QTR937" s="477"/>
      <c r="QTS937" s="477"/>
      <c r="QTT937" s="477"/>
      <c r="QTU937" s="477"/>
      <c r="QTV937" s="477"/>
      <c r="QTW937" s="477"/>
      <c r="QTX937" s="477"/>
      <c r="QTY937" s="477"/>
      <c r="QTZ937" s="477"/>
      <c r="QUA937" s="477"/>
      <c r="QUB937" s="477"/>
      <c r="QUC937" s="477"/>
      <c r="QUD937" s="477"/>
      <c r="QUE937" s="477"/>
      <c r="QUF937" s="477"/>
      <c r="QUG937" s="477"/>
      <c r="QUH937" s="477"/>
      <c r="QUI937" s="477"/>
      <c r="QUJ937" s="477"/>
      <c r="QUK937" s="477"/>
      <c r="QUL937" s="477"/>
      <c r="QUM937" s="477"/>
      <c r="QUN937" s="477"/>
      <c r="QUO937" s="477"/>
      <c r="QUP937" s="477"/>
      <c r="QUQ937" s="477"/>
      <c r="QUR937" s="477"/>
      <c r="QUS937" s="477"/>
      <c r="QUT937" s="477"/>
      <c r="QUU937" s="477"/>
      <c r="QUV937" s="477"/>
      <c r="QUW937" s="477"/>
      <c r="QUX937" s="477"/>
      <c r="QUY937" s="477"/>
      <c r="QUZ937" s="477"/>
      <c r="QVA937" s="477"/>
      <c r="QVB937" s="477"/>
      <c r="QVC937" s="477"/>
      <c r="QVD937" s="477"/>
      <c r="QVE937" s="477"/>
      <c r="QVF937" s="477"/>
      <c r="QVG937" s="477"/>
      <c r="QVH937" s="477"/>
      <c r="QVI937" s="477"/>
      <c r="QVJ937" s="477"/>
      <c r="QVK937" s="477"/>
      <c r="QVL937" s="477"/>
      <c r="QVM937" s="477"/>
      <c r="QVN937" s="477"/>
      <c r="QVO937" s="477"/>
      <c r="QVP937" s="477"/>
      <c r="QVQ937" s="477"/>
      <c r="QVR937" s="477"/>
      <c r="QVS937" s="477"/>
      <c r="QVT937" s="477"/>
      <c r="QVU937" s="477"/>
      <c r="QVV937" s="477"/>
      <c r="QVW937" s="477"/>
      <c r="QVX937" s="477"/>
      <c r="QVY937" s="477"/>
      <c r="QVZ937" s="477"/>
      <c r="QWA937" s="477"/>
      <c r="QWB937" s="477"/>
      <c r="QWC937" s="477"/>
      <c r="QWD937" s="477"/>
      <c r="QWE937" s="477"/>
      <c r="QWF937" s="477"/>
      <c r="QWG937" s="477"/>
      <c r="QWH937" s="477"/>
      <c r="QWI937" s="477"/>
      <c r="QWJ937" s="477"/>
      <c r="QWK937" s="477"/>
      <c r="QWL937" s="477"/>
      <c r="QWM937" s="477"/>
      <c r="QWN937" s="477"/>
      <c r="QWO937" s="477"/>
      <c r="QWP937" s="477"/>
      <c r="QWQ937" s="477"/>
      <c r="QWR937" s="477"/>
      <c r="QWS937" s="477"/>
      <c r="QWT937" s="477"/>
      <c r="QWU937" s="477"/>
      <c r="QWV937" s="477"/>
      <c r="QWW937" s="477"/>
      <c r="QWX937" s="477"/>
      <c r="QWY937" s="477"/>
      <c r="QWZ937" s="477"/>
      <c r="QXA937" s="477"/>
      <c r="QXB937" s="477"/>
      <c r="QXC937" s="477"/>
      <c r="QXD937" s="477"/>
      <c r="QXE937" s="477"/>
      <c r="QXF937" s="477"/>
      <c r="QXG937" s="477"/>
      <c r="QXH937" s="477"/>
      <c r="QXI937" s="477"/>
      <c r="QXJ937" s="477"/>
      <c r="QXK937" s="477"/>
      <c r="QXL937" s="477"/>
      <c r="QXM937" s="477"/>
      <c r="QXN937" s="477"/>
      <c r="QXO937" s="477"/>
      <c r="QXP937" s="477"/>
      <c r="QXQ937" s="477"/>
      <c r="QXR937" s="477"/>
      <c r="QXS937" s="477"/>
      <c r="QXT937" s="477"/>
      <c r="QXU937" s="477"/>
      <c r="QXV937" s="477"/>
      <c r="QXW937" s="477"/>
      <c r="QXX937" s="477"/>
      <c r="QXY937" s="477"/>
      <c r="QXZ937" s="477"/>
      <c r="QYA937" s="477"/>
      <c r="QYB937" s="477"/>
      <c r="QYC937" s="477"/>
      <c r="QYD937" s="477"/>
      <c r="QYE937" s="477"/>
      <c r="QYF937" s="477"/>
      <c r="QYG937" s="477"/>
      <c r="QYH937" s="477"/>
      <c r="QYI937" s="477"/>
      <c r="QYJ937" s="477"/>
      <c r="QYK937" s="477"/>
      <c r="QYL937" s="477"/>
      <c r="QYM937" s="477"/>
      <c r="QYN937" s="477"/>
      <c r="QYO937" s="477"/>
      <c r="QYP937" s="477"/>
      <c r="QYQ937" s="477"/>
      <c r="QYR937" s="477"/>
      <c r="QYS937" s="477"/>
      <c r="QYT937" s="477"/>
      <c r="QYU937" s="477"/>
      <c r="QYV937" s="477"/>
      <c r="QYW937" s="477"/>
      <c r="QYX937" s="477"/>
      <c r="QYY937" s="477"/>
      <c r="QYZ937" s="477"/>
      <c r="QZA937" s="477"/>
      <c r="QZB937" s="477"/>
      <c r="QZC937" s="477"/>
      <c r="QZD937" s="477"/>
      <c r="QZE937" s="477"/>
      <c r="QZF937" s="477"/>
      <c r="QZG937" s="477"/>
      <c r="QZH937" s="477"/>
      <c r="QZI937" s="477"/>
      <c r="QZJ937" s="477"/>
      <c r="QZK937" s="477"/>
      <c r="QZL937" s="477"/>
      <c r="QZM937" s="477"/>
      <c r="QZN937" s="477"/>
      <c r="QZO937" s="477"/>
      <c r="QZP937" s="477"/>
      <c r="QZQ937" s="477"/>
      <c r="QZR937" s="477"/>
      <c r="QZS937" s="477"/>
      <c r="QZT937" s="477"/>
      <c r="QZU937" s="477"/>
      <c r="QZV937" s="477"/>
      <c r="QZW937" s="477"/>
      <c r="QZX937" s="477"/>
      <c r="QZY937" s="477"/>
      <c r="QZZ937" s="477"/>
      <c r="RAA937" s="477"/>
      <c r="RAB937" s="477"/>
      <c r="RAC937" s="477"/>
      <c r="RAD937" s="477"/>
      <c r="RAE937" s="477"/>
      <c r="RAF937" s="477"/>
      <c r="RAG937" s="477"/>
      <c r="RAH937" s="477"/>
      <c r="RAI937" s="477"/>
      <c r="RAJ937" s="477"/>
      <c r="RAK937" s="477"/>
      <c r="RAL937" s="477"/>
      <c r="RAM937" s="477"/>
      <c r="RAN937" s="477"/>
      <c r="RAO937" s="477"/>
      <c r="RAP937" s="477"/>
      <c r="RAQ937" s="477"/>
      <c r="RAR937" s="477"/>
      <c r="RAS937" s="477"/>
      <c r="RAT937" s="477"/>
      <c r="RAU937" s="477"/>
      <c r="RAV937" s="477"/>
      <c r="RAW937" s="477"/>
      <c r="RAX937" s="477"/>
      <c r="RAY937" s="477"/>
      <c r="RAZ937" s="477"/>
      <c r="RBA937" s="477"/>
      <c r="RBB937" s="477"/>
      <c r="RBC937" s="477"/>
      <c r="RBD937" s="477"/>
      <c r="RBE937" s="477"/>
      <c r="RBF937" s="477"/>
      <c r="RBG937" s="477"/>
      <c r="RBH937" s="477"/>
      <c r="RBI937" s="477"/>
      <c r="RBJ937" s="477"/>
      <c r="RBK937" s="477"/>
      <c r="RBL937" s="477"/>
      <c r="RBM937" s="477"/>
      <c r="RBN937" s="477"/>
      <c r="RBO937" s="477"/>
      <c r="RBP937" s="477"/>
      <c r="RBQ937" s="477"/>
      <c r="RBR937" s="477"/>
      <c r="RBS937" s="477"/>
      <c r="RBT937" s="477"/>
      <c r="RBU937" s="477"/>
      <c r="RBV937" s="477"/>
      <c r="RBW937" s="477"/>
      <c r="RBX937" s="477"/>
      <c r="RBY937" s="477"/>
      <c r="RBZ937" s="477"/>
      <c r="RCA937" s="477"/>
      <c r="RCB937" s="477"/>
      <c r="RCC937" s="477"/>
      <c r="RCD937" s="477"/>
      <c r="RCE937" s="477"/>
      <c r="RCF937" s="477"/>
      <c r="RCG937" s="477"/>
      <c r="RCH937" s="477"/>
      <c r="RCI937" s="477"/>
      <c r="RCJ937" s="477"/>
      <c r="RCK937" s="477"/>
      <c r="RCL937" s="477"/>
      <c r="RCM937" s="477"/>
      <c r="RCN937" s="477"/>
      <c r="RCO937" s="477"/>
      <c r="RCP937" s="477"/>
      <c r="RCQ937" s="477"/>
      <c r="RCR937" s="477"/>
      <c r="RCS937" s="477"/>
      <c r="RCT937" s="477"/>
      <c r="RCU937" s="477"/>
      <c r="RCV937" s="477"/>
      <c r="RCW937" s="477"/>
      <c r="RCX937" s="477"/>
      <c r="RCY937" s="477"/>
      <c r="RCZ937" s="477"/>
      <c r="RDA937" s="477"/>
      <c r="RDB937" s="477"/>
      <c r="RDC937" s="477"/>
      <c r="RDD937" s="477"/>
      <c r="RDE937" s="477"/>
      <c r="RDF937" s="477"/>
      <c r="RDG937" s="477"/>
      <c r="RDH937" s="477"/>
      <c r="RDI937" s="477"/>
      <c r="RDJ937" s="477"/>
      <c r="RDK937" s="477"/>
      <c r="RDL937" s="477"/>
      <c r="RDM937" s="477"/>
      <c r="RDN937" s="477"/>
      <c r="RDO937" s="477"/>
      <c r="RDP937" s="477"/>
      <c r="RDQ937" s="477"/>
      <c r="RDR937" s="477"/>
      <c r="RDS937" s="477"/>
      <c r="RDT937" s="477"/>
      <c r="RDU937" s="477"/>
      <c r="RDV937" s="477"/>
      <c r="RDW937" s="477"/>
      <c r="RDX937" s="477"/>
      <c r="RDY937" s="477"/>
      <c r="RDZ937" s="477"/>
      <c r="REA937" s="477"/>
      <c r="REB937" s="477"/>
      <c r="REC937" s="477"/>
      <c r="RED937" s="477"/>
      <c r="REE937" s="477"/>
      <c r="REF937" s="477"/>
      <c r="REG937" s="477"/>
      <c r="REH937" s="477"/>
      <c r="REI937" s="477"/>
      <c r="REJ937" s="477"/>
      <c r="REK937" s="477"/>
      <c r="REL937" s="477"/>
      <c r="REM937" s="477"/>
      <c r="REN937" s="477"/>
      <c r="REO937" s="477"/>
      <c r="REP937" s="477"/>
      <c r="REQ937" s="477"/>
      <c r="RER937" s="477"/>
      <c r="RES937" s="477"/>
      <c r="RET937" s="477"/>
      <c r="REU937" s="477"/>
      <c r="REV937" s="477"/>
      <c r="REW937" s="477"/>
      <c r="REX937" s="477"/>
      <c r="REY937" s="477"/>
      <c r="REZ937" s="477"/>
      <c r="RFA937" s="477"/>
      <c r="RFB937" s="477"/>
      <c r="RFC937" s="477"/>
      <c r="RFD937" s="477"/>
      <c r="RFE937" s="477"/>
      <c r="RFF937" s="477"/>
      <c r="RFG937" s="477"/>
      <c r="RFH937" s="477"/>
      <c r="RFI937" s="477"/>
      <c r="RFJ937" s="477"/>
      <c r="RFK937" s="477"/>
      <c r="RFL937" s="477"/>
      <c r="RFM937" s="477"/>
      <c r="RFN937" s="477"/>
      <c r="RFO937" s="477"/>
      <c r="RFP937" s="477"/>
      <c r="RFQ937" s="477"/>
      <c r="RFR937" s="477"/>
      <c r="RFS937" s="477"/>
      <c r="RFT937" s="477"/>
      <c r="RFU937" s="477"/>
      <c r="RFV937" s="477"/>
      <c r="RFW937" s="477"/>
      <c r="RFX937" s="477"/>
      <c r="RFY937" s="477"/>
      <c r="RFZ937" s="477"/>
      <c r="RGA937" s="477"/>
      <c r="RGB937" s="477"/>
      <c r="RGC937" s="477"/>
      <c r="RGD937" s="477"/>
      <c r="RGE937" s="477"/>
      <c r="RGF937" s="477"/>
      <c r="RGG937" s="477"/>
      <c r="RGH937" s="477"/>
      <c r="RGI937" s="477"/>
      <c r="RGJ937" s="477"/>
      <c r="RGK937" s="477"/>
      <c r="RGL937" s="477"/>
      <c r="RGM937" s="477"/>
      <c r="RGN937" s="477"/>
      <c r="RGO937" s="477"/>
      <c r="RGP937" s="477"/>
      <c r="RGQ937" s="477"/>
      <c r="RGR937" s="477"/>
      <c r="RGS937" s="477"/>
      <c r="RGT937" s="477"/>
      <c r="RGU937" s="477"/>
      <c r="RGV937" s="477"/>
      <c r="RGW937" s="477"/>
      <c r="RGX937" s="477"/>
      <c r="RGY937" s="477"/>
      <c r="RGZ937" s="477"/>
      <c r="RHA937" s="477"/>
      <c r="RHB937" s="477"/>
      <c r="RHC937" s="477"/>
      <c r="RHD937" s="477"/>
      <c r="RHE937" s="477"/>
      <c r="RHF937" s="477"/>
      <c r="RHG937" s="477"/>
      <c r="RHH937" s="477"/>
      <c r="RHI937" s="477"/>
      <c r="RHJ937" s="477"/>
      <c r="RHK937" s="477"/>
      <c r="RHL937" s="477"/>
      <c r="RHM937" s="477"/>
      <c r="RHN937" s="477"/>
      <c r="RHO937" s="477"/>
      <c r="RHP937" s="477"/>
      <c r="RHQ937" s="477"/>
      <c r="RHR937" s="477"/>
      <c r="RHS937" s="477"/>
      <c r="RHT937" s="477"/>
      <c r="RHU937" s="477"/>
      <c r="RHV937" s="477"/>
      <c r="RHW937" s="477"/>
      <c r="RHX937" s="477"/>
      <c r="RHY937" s="477"/>
      <c r="RHZ937" s="477"/>
      <c r="RIA937" s="477"/>
      <c r="RIB937" s="477"/>
      <c r="RIC937" s="477"/>
      <c r="RID937" s="477"/>
      <c r="RIE937" s="477"/>
      <c r="RIF937" s="477"/>
      <c r="RIG937" s="477"/>
      <c r="RIH937" s="477"/>
      <c r="RII937" s="477"/>
      <c r="RIJ937" s="477"/>
      <c r="RIK937" s="477"/>
      <c r="RIL937" s="477"/>
      <c r="RIM937" s="477"/>
      <c r="RIN937" s="477"/>
      <c r="RIO937" s="477"/>
      <c r="RIP937" s="477"/>
      <c r="RIQ937" s="477"/>
      <c r="RIR937" s="477"/>
      <c r="RIS937" s="477"/>
      <c r="RIT937" s="477"/>
      <c r="RIU937" s="477"/>
      <c r="RIV937" s="477"/>
      <c r="RIW937" s="477"/>
      <c r="RIX937" s="477"/>
      <c r="RIY937" s="477"/>
      <c r="RIZ937" s="477"/>
      <c r="RJA937" s="477"/>
      <c r="RJB937" s="477"/>
      <c r="RJC937" s="477"/>
      <c r="RJD937" s="477"/>
      <c r="RJE937" s="477"/>
      <c r="RJF937" s="477"/>
      <c r="RJG937" s="477"/>
      <c r="RJH937" s="477"/>
      <c r="RJI937" s="477"/>
      <c r="RJJ937" s="477"/>
      <c r="RJK937" s="477"/>
      <c r="RJL937" s="477"/>
      <c r="RJM937" s="477"/>
      <c r="RJN937" s="477"/>
      <c r="RJO937" s="477"/>
      <c r="RJP937" s="477"/>
      <c r="RJQ937" s="477"/>
      <c r="RJR937" s="477"/>
      <c r="RJS937" s="477"/>
      <c r="RJT937" s="477"/>
      <c r="RJU937" s="477"/>
      <c r="RJV937" s="477"/>
      <c r="RJW937" s="477"/>
      <c r="RJX937" s="477"/>
      <c r="RJY937" s="477"/>
      <c r="RJZ937" s="477"/>
      <c r="RKA937" s="477"/>
      <c r="RKB937" s="477"/>
      <c r="RKC937" s="477"/>
      <c r="RKD937" s="477"/>
      <c r="RKE937" s="477"/>
      <c r="RKF937" s="477"/>
      <c r="RKG937" s="477"/>
      <c r="RKH937" s="477"/>
      <c r="RKI937" s="477"/>
      <c r="RKJ937" s="477"/>
      <c r="RKK937" s="477"/>
      <c r="RKL937" s="477"/>
      <c r="RKM937" s="477"/>
      <c r="RKN937" s="477"/>
      <c r="RKO937" s="477"/>
      <c r="RKP937" s="477"/>
      <c r="RKQ937" s="477"/>
      <c r="RKR937" s="477"/>
      <c r="RKS937" s="477"/>
      <c r="RKT937" s="477"/>
      <c r="RKU937" s="477"/>
      <c r="RKV937" s="477"/>
      <c r="RKW937" s="477"/>
      <c r="RKX937" s="477"/>
      <c r="RKY937" s="477"/>
      <c r="RKZ937" s="477"/>
      <c r="RLA937" s="477"/>
      <c r="RLB937" s="477"/>
      <c r="RLC937" s="477"/>
      <c r="RLD937" s="477"/>
      <c r="RLE937" s="477"/>
      <c r="RLF937" s="477"/>
      <c r="RLG937" s="477"/>
      <c r="RLH937" s="477"/>
      <c r="RLI937" s="477"/>
      <c r="RLJ937" s="477"/>
      <c r="RLK937" s="477"/>
      <c r="RLL937" s="477"/>
      <c r="RLM937" s="477"/>
      <c r="RLN937" s="477"/>
      <c r="RLO937" s="477"/>
      <c r="RLP937" s="477"/>
      <c r="RLQ937" s="477"/>
      <c r="RLR937" s="477"/>
      <c r="RLS937" s="477"/>
      <c r="RLT937" s="477"/>
      <c r="RLU937" s="477"/>
      <c r="RLV937" s="477"/>
      <c r="RLW937" s="477"/>
      <c r="RLX937" s="477"/>
      <c r="RLY937" s="477"/>
      <c r="RLZ937" s="477"/>
      <c r="RMA937" s="477"/>
      <c r="RMB937" s="477"/>
      <c r="RMC937" s="477"/>
      <c r="RMD937" s="477"/>
      <c r="RME937" s="477"/>
      <c r="RMF937" s="477"/>
      <c r="RMG937" s="477"/>
      <c r="RMH937" s="477"/>
      <c r="RMI937" s="477"/>
      <c r="RMJ937" s="477"/>
      <c r="RMK937" s="477"/>
      <c r="RML937" s="477"/>
      <c r="RMM937" s="477"/>
      <c r="RMN937" s="477"/>
      <c r="RMO937" s="477"/>
      <c r="RMP937" s="477"/>
      <c r="RMQ937" s="477"/>
      <c r="RMR937" s="477"/>
      <c r="RMS937" s="477"/>
      <c r="RMT937" s="477"/>
      <c r="RMU937" s="477"/>
      <c r="RMV937" s="477"/>
      <c r="RMW937" s="477"/>
      <c r="RMX937" s="477"/>
      <c r="RMY937" s="477"/>
      <c r="RMZ937" s="477"/>
      <c r="RNA937" s="477"/>
      <c r="RNB937" s="477"/>
      <c r="RNC937" s="477"/>
      <c r="RND937" s="477"/>
      <c r="RNE937" s="477"/>
      <c r="RNF937" s="477"/>
      <c r="RNG937" s="477"/>
      <c r="RNH937" s="477"/>
      <c r="RNI937" s="477"/>
      <c r="RNJ937" s="477"/>
      <c r="RNK937" s="477"/>
      <c r="RNL937" s="477"/>
      <c r="RNM937" s="477"/>
      <c r="RNN937" s="477"/>
      <c r="RNO937" s="477"/>
      <c r="RNP937" s="477"/>
      <c r="RNQ937" s="477"/>
      <c r="RNR937" s="477"/>
      <c r="RNS937" s="477"/>
      <c r="RNT937" s="477"/>
      <c r="RNU937" s="477"/>
      <c r="RNV937" s="477"/>
      <c r="RNW937" s="477"/>
      <c r="RNX937" s="477"/>
      <c r="RNY937" s="477"/>
      <c r="RNZ937" s="477"/>
      <c r="ROA937" s="477"/>
      <c r="ROB937" s="477"/>
      <c r="ROC937" s="477"/>
      <c r="ROD937" s="477"/>
      <c r="ROE937" s="477"/>
      <c r="ROF937" s="477"/>
      <c r="ROG937" s="477"/>
      <c r="ROH937" s="477"/>
      <c r="ROI937" s="477"/>
      <c r="ROJ937" s="477"/>
      <c r="ROK937" s="477"/>
      <c r="ROL937" s="477"/>
      <c r="ROM937" s="477"/>
      <c r="RON937" s="477"/>
      <c r="ROO937" s="477"/>
      <c r="ROP937" s="477"/>
      <c r="ROQ937" s="477"/>
      <c r="ROR937" s="477"/>
      <c r="ROS937" s="477"/>
      <c r="ROT937" s="477"/>
      <c r="ROU937" s="477"/>
      <c r="ROV937" s="477"/>
      <c r="ROW937" s="477"/>
      <c r="ROX937" s="477"/>
      <c r="ROY937" s="477"/>
      <c r="ROZ937" s="477"/>
      <c r="RPA937" s="477"/>
      <c r="RPB937" s="477"/>
      <c r="RPC937" s="477"/>
      <c r="RPD937" s="477"/>
      <c r="RPE937" s="477"/>
      <c r="RPF937" s="477"/>
      <c r="RPG937" s="477"/>
      <c r="RPH937" s="477"/>
      <c r="RPI937" s="477"/>
      <c r="RPJ937" s="477"/>
      <c r="RPK937" s="477"/>
      <c r="RPL937" s="477"/>
      <c r="RPM937" s="477"/>
      <c r="RPN937" s="477"/>
      <c r="RPO937" s="477"/>
      <c r="RPP937" s="477"/>
      <c r="RPQ937" s="477"/>
      <c r="RPR937" s="477"/>
      <c r="RPS937" s="477"/>
      <c r="RPT937" s="477"/>
      <c r="RPU937" s="477"/>
      <c r="RPV937" s="477"/>
      <c r="RPW937" s="477"/>
      <c r="RPX937" s="477"/>
      <c r="RPY937" s="477"/>
      <c r="RPZ937" s="477"/>
      <c r="RQA937" s="477"/>
      <c r="RQB937" s="477"/>
      <c r="RQC937" s="477"/>
      <c r="RQD937" s="477"/>
      <c r="RQE937" s="477"/>
      <c r="RQF937" s="477"/>
      <c r="RQG937" s="477"/>
      <c r="RQH937" s="477"/>
      <c r="RQI937" s="477"/>
      <c r="RQJ937" s="477"/>
      <c r="RQK937" s="477"/>
      <c r="RQL937" s="477"/>
      <c r="RQM937" s="477"/>
      <c r="RQN937" s="477"/>
      <c r="RQO937" s="477"/>
      <c r="RQP937" s="477"/>
      <c r="RQQ937" s="477"/>
      <c r="RQR937" s="477"/>
      <c r="RQS937" s="477"/>
      <c r="RQT937" s="477"/>
      <c r="RQU937" s="477"/>
      <c r="RQV937" s="477"/>
      <c r="RQW937" s="477"/>
      <c r="RQX937" s="477"/>
      <c r="RQY937" s="477"/>
      <c r="RQZ937" s="477"/>
      <c r="RRA937" s="477"/>
      <c r="RRB937" s="477"/>
      <c r="RRC937" s="477"/>
      <c r="RRD937" s="477"/>
      <c r="RRE937" s="477"/>
      <c r="RRF937" s="477"/>
      <c r="RRG937" s="477"/>
      <c r="RRH937" s="477"/>
      <c r="RRI937" s="477"/>
      <c r="RRJ937" s="477"/>
      <c r="RRK937" s="477"/>
      <c r="RRL937" s="477"/>
      <c r="RRM937" s="477"/>
      <c r="RRN937" s="477"/>
      <c r="RRO937" s="477"/>
      <c r="RRP937" s="477"/>
      <c r="RRQ937" s="477"/>
      <c r="RRR937" s="477"/>
      <c r="RRS937" s="477"/>
      <c r="RRT937" s="477"/>
      <c r="RRU937" s="477"/>
      <c r="RRV937" s="477"/>
      <c r="RRW937" s="477"/>
      <c r="RRX937" s="477"/>
      <c r="RRY937" s="477"/>
      <c r="RRZ937" s="477"/>
      <c r="RSA937" s="477"/>
      <c r="RSB937" s="477"/>
      <c r="RSC937" s="477"/>
      <c r="RSD937" s="477"/>
      <c r="RSE937" s="477"/>
      <c r="RSF937" s="477"/>
      <c r="RSG937" s="477"/>
      <c r="RSH937" s="477"/>
      <c r="RSI937" s="477"/>
      <c r="RSJ937" s="477"/>
      <c r="RSK937" s="477"/>
      <c r="RSL937" s="477"/>
      <c r="RSM937" s="477"/>
      <c r="RSN937" s="477"/>
      <c r="RSO937" s="477"/>
      <c r="RSP937" s="477"/>
      <c r="RSQ937" s="477"/>
      <c r="RSR937" s="477"/>
      <c r="RSS937" s="477"/>
      <c r="RST937" s="477"/>
      <c r="RSU937" s="477"/>
      <c r="RSV937" s="477"/>
      <c r="RSW937" s="477"/>
      <c r="RSX937" s="477"/>
      <c r="RSY937" s="477"/>
      <c r="RSZ937" s="477"/>
      <c r="RTA937" s="477"/>
      <c r="RTB937" s="477"/>
      <c r="RTC937" s="477"/>
      <c r="RTD937" s="477"/>
      <c r="RTE937" s="477"/>
      <c r="RTF937" s="477"/>
      <c r="RTG937" s="477"/>
      <c r="RTH937" s="477"/>
      <c r="RTI937" s="477"/>
      <c r="RTJ937" s="477"/>
      <c r="RTK937" s="477"/>
      <c r="RTL937" s="477"/>
      <c r="RTM937" s="477"/>
      <c r="RTN937" s="477"/>
      <c r="RTO937" s="477"/>
      <c r="RTP937" s="477"/>
      <c r="RTQ937" s="477"/>
      <c r="RTR937" s="477"/>
      <c r="RTS937" s="477"/>
      <c r="RTT937" s="477"/>
      <c r="RTU937" s="477"/>
      <c r="RTV937" s="477"/>
      <c r="RTW937" s="477"/>
      <c r="RTX937" s="477"/>
      <c r="RTY937" s="477"/>
      <c r="RTZ937" s="477"/>
      <c r="RUA937" s="477"/>
      <c r="RUB937" s="477"/>
      <c r="RUC937" s="477"/>
      <c r="RUD937" s="477"/>
      <c r="RUE937" s="477"/>
      <c r="RUF937" s="477"/>
      <c r="RUG937" s="477"/>
      <c r="RUH937" s="477"/>
      <c r="RUI937" s="477"/>
      <c r="RUJ937" s="477"/>
      <c r="RUK937" s="477"/>
      <c r="RUL937" s="477"/>
      <c r="RUM937" s="477"/>
      <c r="RUN937" s="477"/>
      <c r="RUO937" s="477"/>
      <c r="RUP937" s="477"/>
      <c r="RUQ937" s="477"/>
      <c r="RUR937" s="477"/>
      <c r="RUS937" s="477"/>
      <c r="RUT937" s="477"/>
      <c r="RUU937" s="477"/>
      <c r="RUV937" s="477"/>
      <c r="RUW937" s="477"/>
      <c r="RUX937" s="477"/>
      <c r="RUY937" s="477"/>
      <c r="RUZ937" s="477"/>
      <c r="RVA937" s="477"/>
      <c r="RVB937" s="477"/>
      <c r="RVC937" s="477"/>
      <c r="RVD937" s="477"/>
      <c r="RVE937" s="477"/>
      <c r="RVF937" s="477"/>
      <c r="RVG937" s="477"/>
      <c r="RVH937" s="477"/>
      <c r="RVI937" s="477"/>
      <c r="RVJ937" s="477"/>
      <c r="RVK937" s="477"/>
      <c r="RVL937" s="477"/>
      <c r="RVM937" s="477"/>
      <c r="RVN937" s="477"/>
      <c r="RVO937" s="477"/>
      <c r="RVP937" s="477"/>
      <c r="RVQ937" s="477"/>
      <c r="RVR937" s="477"/>
      <c r="RVS937" s="477"/>
      <c r="RVT937" s="477"/>
      <c r="RVU937" s="477"/>
      <c r="RVV937" s="477"/>
      <c r="RVW937" s="477"/>
      <c r="RVX937" s="477"/>
      <c r="RVY937" s="477"/>
      <c r="RVZ937" s="477"/>
      <c r="RWA937" s="477"/>
      <c r="RWB937" s="477"/>
      <c r="RWC937" s="477"/>
      <c r="RWD937" s="477"/>
      <c r="RWE937" s="477"/>
      <c r="RWF937" s="477"/>
      <c r="RWG937" s="477"/>
      <c r="RWH937" s="477"/>
      <c r="RWI937" s="477"/>
      <c r="RWJ937" s="477"/>
      <c r="RWK937" s="477"/>
      <c r="RWL937" s="477"/>
      <c r="RWM937" s="477"/>
      <c r="RWN937" s="477"/>
      <c r="RWO937" s="477"/>
      <c r="RWP937" s="477"/>
      <c r="RWQ937" s="477"/>
      <c r="RWR937" s="477"/>
      <c r="RWS937" s="477"/>
      <c r="RWT937" s="477"/>
      <c r="RWU937" s="477"/>
      <c r="RWV937" s="477"/>
      <c r="RWW937" s="477"/>
      <c r="RWX937" s="477"/>
      <c r="RWY937" s="477"/>
      <c r="RWZ937" s="477"/>
      <c r="RXA937" s="477"/>
      <c r="RXB937" s="477"/>
      <c r="RXC937" s="477"/>
      <c r="RXD937" s="477"/>
      <c r="RXE937" s="477"/>
      <c r="RXF937" s="477"/>
      <c r="RXG937" s="477"/>
      <c r="RXH937" s="477"/>
      <c r="RXI937" s="477"/>
      <c r="RXJ937" s="477"/>
      <c r="RXK937" s="477"/>
      <c r="RXL937" s="477"/>
      <c r="RXM937" s="477"/>
      <c r="RXN937" s="477"/>
      <c r="RXO937" s="477"/>
      <c r="RXP937" s="477"/>
      <c r="RXQ937" s="477"/>
      <c r="RXR937" s="477"/>
      <c r="RXS937" s="477"/>
      <c r="RXT937" s="477"/>
      <c r="RXU937" s="477"/>
      <c r="RXV937" s="477"/>
      <c r="RXW937" s="477"/>
      <c r="RXX937" s="477"/>
      <c r="RXY937" s="477"/>
      <c r="RXZ937" s="477"/>
      <c r="RYA937" s="477"/>
      <c r="RYB937" s="477"/>
      <c r="RYC937" s="477"/>
      <c r="RYD937" s="477"/>
      <c r="RYE937" s="477"/>
      <c r="RYF937" s="477"/>
      <c r="RYG937" s="477"/>
      <c r="RYH937" s="477"/>
      <c r="RYI937" s="477"/>
      <c r="RYJ937" s="477"/>
      <c r="RYK937" s="477"/>
      <c r="RYL937" s="477"/>
      <c r="RYM937" s="477"/>
      <c r="RYN937" s="477"/>
      <c r="RYO937" s="477"/>
      <c r="RYP937" s="477"/>
      <c r="RYQ937" s="477"/>
      <c r="RYR937" s="477"/>
      <c r="RYS937" s="477"/>
      <c r="RYT937" s="477"/>
      <c r="RYU937" s="477"/>
      <c r="RYV937" s="477"/>
      <c r="RYW937" s="477"/>
      <c r="RYX937" s="477"/>
      <c r="RYY937" s="477"/>
      <c r="RYZ937" s="477"/>
      <c r="RZA937" s="477"/>
      <c r="RZB937" s="477"/>
      <c r="RZC937" s="477"/>
      <c r="RZD937" s="477"/>
      <c r="RZE937" s="477"/>
      <c r="RZF937" s="477"/>
      <c r="RZG937" s="477"/>
      <c r="RZH937" s="477"/>
      <c r="RZI937" s="477"/>
      <c r="RZJ937" s="477"/>
      <c r="RZK937" s="477"/>
      <c r="RZL937" s="477"/>
      <c r="RZM937" s="477"/>
      <c r="RZN937" s="477"/>
      <c r="RZO937" s="477"/>
      <c r="RZP937" s="477"/>
      <c r="RZQ937" s="477"/>
      <c r="RZR937" s="477"/>
      <c r="RZS937" s="477"/>
      <c r="RZT937" s="477"/>
      <c r="RZU937" s="477"/>
      <c r="RZV937" s="477"/>
      <c r="RZW937" s="477"/>
      <c r="RZX937" s="477"/>
      <c r="RZY937" s="477"/>
      <c r="RZZ937" s="477"/>
      <c r="SAA937" s="477"/>
      <c r="SAB937" s="477"/>
      <c r="SAC937" s="477"/>
      <c r="SAD937" s="477"/>
      <c r="SAE937" s="477"/>
      <c r="SAF937" s="477"/>
      <c r="SAG937" s="477"/>
      <c r="SAH937" s="477"/>
      <c r="SAI937" s="477"/>
      <c r="SAJ937" s="477"/>
      <c r="SAK937" s="477"/>
      <c r="SAL937" s="477"/>
      <c r="SAM937" s="477"/>
      <c r="SAN937" s="477"/>
      <c r="SAO937" s="477"/>
      <c r="SAP937" s="477"/>
      <c r="SAQ937" s="477"/>
      <c r="SAR937" s="477"/>
      <c r="SAS937" s="477"/>
      <c r="SAT937" s="477"/>
      <c r="SAU937" s="477"/>
      <c r="SAV937" s="477"/>
      <c r="SAW937" s="477"/>
      <c r="SAX937" s="477"/>
      <c r="SAY937" s="477"/>
      <c r="SAZ937" s="477"/>
      <c r="SBA937" s="477"/>
      <c r="SBB937" s="477"/>
      <c r="SBC937" s="477"/>
      <c r="SBD937" s="477"/>
      <c r="SBE937" s="477"/>
      <c r="SBF937" s="477"/>
      <c r="SBG937" s="477"/>
      <c r="SBH937" s="477"/>
      <c r="SBI937" s="477"/>
      <c r="SBJ937" s="477"/>
      <c r="SBK937" s="477"/>
      <c r="SBL937" s="477"/>
      <c r="SBM937" s="477"/>
      <c r="SBN937" s="477"/>
      <c r="SBO937" s="477"/>
      <c r="SBP937" s="477"/>
      <c r="SBQ937" s="477"/>
      <c r="SBR937" s="477"/>
      <c r="SBS937" s="477"/>
      <c r="SBT937" s="477"/>
      <c r="SBU937" s="477"/>
      <c r="SBV937" s="477"/>
      <c r="SBW937" s="477"/>
      <c r="SBX937" s="477"/>
      <c r="SBY937" s="477"/>
      <c r="SBZ937" s="477"/>
      <c r="SCA937" s="477"/>
      <c r="SCB937" s="477"/>
      <c r="SCC937" s="477"/>
      <c r="SCD937" s="477"/>
      <c r="SCE937" s="477"/>
      <c r="SCF937" s="477"/>
      <c r="SCG937" s="477"/>
      <c r="SCH937" s="477"/>
      <c r="SCI937" s="477"/>
      <c r="SCJ937" s="477"/>
      <c r="SCK937" s="477"/>
      <c r="SCL937" s="477"/>
      <c r="SCM937" s="477"/>
      <c r="SCN937" s="477"/>
      <c r="SCO937" s="477"/>
      <c r="SCP937" s="477"/>
      <c r="SCQ937" s="477"/>
      <c r="SCR937" s="477"/>
      <c r="SCS937" s="477"/>
      <c r="SCT937" s="477"/>
      <c r="SCU937" s="477"/>
      <c r="SCV937" s="477"/>
      <c r="SCW937" s="477"/>
      <c r="SCX937" s="477"/>
      <c r="SCY937" s="477"/>
      <c r="SCZ937" s="477"/>
      <c r="SDA937" s="477"/>
      <c r="SDB937" s="477"/>
      <c r="SDC937" s="477"/>
      <c r="SDD937" s="477"/>
      <c r="SDE937" s="477"/>
      <c r="SDF937" s="477"/>
      <c r="SDG937" s="477"/>
      <c r="SDH937" s="477"/>
      <c r="SDI937" s="477"/>
      <c r="SDJ937" s="477"/>
      <c r="SDK937" s="477"/>
      <c r="SDL937" s="477"/>
      <c r="SDM937" s="477"/>
      <c r="SDN937" s="477"/>
      <c r="SDO937" s="477"/>
      <c r="SDP937" s="477"/>
      <c r="SDQ937" s="477"/>
      <c r="SDR937" s="477"/>
      <c r="SDS937" s="477"/>
      <c r="SDT937" s="477"/>
      <c r="SDU937" s="477"/>
      <c r="SDV937" s="477"/>
      <c r="SDW937" s="477"/>
      <c r="SDX937" s="477"/>
      <c r="SDY937" s="477"/>
      <c r="SDZ937" s="477"/>
      <c r="SEA937" s="477"/>
      <c r="SEB937" s="477"/>
      <c r="SEC937" s="477"/>
      <c r="SED937" s="477"/>
      <c r="SEE937" s="477"/>
      <c r="SEF937" s="477"/>
      <c r="SEG937" s="477"/>
      <c r="SEH937" s="477"/>
      <c r="SEI937" s="477"/>
      <c r="SEJ937" s="477"/>
      <c r="SEK937" s="477"/>
      <c r="SEL937" s="477"/>
      <c r="SEM937" s="477"/>
      <c r="SEN937" s="477"/>
      <c r="SEO937" s="477"/>
      <c r="SEP937" s="477"/>
      <c r="SEQ937" s="477"/>
      <c r="SER937" s="477"/>
      <c r="SES937" s="477"/>
      <c r="SET937" s="477"/>
      <c r="SEU937" s="477"/>
      <c r="SEV937" s="477"/>
      <c r="SEW937" s="477"/>
      <c r="SEX937" s="477"/>
      <c r="SEY937" s="477"/>
      <c r="SEZ937" s="477"/>
      <c r="SFA937" s="477"/>
      <c r="SFB937" s="477"/>
      <c r="SFC937" s="477"/>
      <c r="SFD937" s="477"/>
      <c r="SFE937" s="477"/>
      <c r="SFF937" s="477"/>
      <c r="SFG937" s="477"/>
      <c r="SFH937" s="477"/>
      <c r="SFI937" s="477"/>
      <c r="SFJ937" s="477"/>
      <c r="SFK937" s="477"/>
      <c r="SFL937" s="477"/>
      <c r="SFM937" s="477"/>
      <c r="SFN937" s="477"/>
      <c r="SFO937" s="477"/>
      <c r="SFP937" s="477"/>
      <c r="SFQ937" s="477"/>
      <c r="SFR937" s="477"/>
      <c r="SFS937" s="477"/>
      <c r="SFT937" s="477"/>
      <c r="SFU937" s="477"/>
      <c r="SFV937" s="477"/>
      <c r="SFW937" s="477"/>
      <c r="SFX937" s="477"/>
      <c r="SFY937" s="477"/>
      <c r="SFZ937" s="477"/>
      <c r="SGA937" s="477"/>
      <c r="SGB937" s="477"/>
      <c r="SGC937" s="477"/>
      <c r="SGD937" s="477"/>
      <c r="SGE937" s="477"/>
      <c r="SGF937" s="477"/>
      <c r="SGG937" s="477"/>
      <c r="SGH937" s="477"/>
      <c r="SGI937" s="477"/>
      <c r="SGJ937" s="477"/>
      <c r="SGK937" s="477"/>
      <c r="SGL937" s="477"/>
      <c r="SGM937" s="477"/>
      <c r="SGN937" s="477"/>
      <c r="SGO937" s="477"/>
      <c r="SGP937" s="477"/>
      <c r="SGQ937" s="477"/>
      <c r="SGR937" s="477"/>
      <c r="SGS937" s="477"/>
      <c r="SGT937" s="477"/>
      <c r="SGU937" s="477"/>
      <c r="SGV937" s="477"/>
      <c r="SGW937" s="477"/>
      <c r="SGX937" s="477"/>
      <c r="SGY937" s="477"/>
      <c r="SGZ937" s="477"/>
      <c r="SHA937" s="477"/>
      <c r="SHB937" s="477"/>
      <c r="SHC937" s="477"/>
      <c r="SHD937" s="477"/>
      <c r="SHE937" s="477"/>
      <c r="SHF937" s="477"/>
      <c r="SHG937" s="477"/>
      <c r="SHH937" s="477"/>
      <c r="SHI937" s="477"/>
      <c r="SHJ937" s="477"/>
      <c r="SHK937" s="477"/>
      <c r="SHL937" s="477"/>
      <c r="SHM937" s="477"/>
      <c r="SHN937" s="477"/>
      <c r="SHO937" s="477"/>
      <c r="SHP937" s="477"/>
      <c r="SHQ937" s="477"/>
      <c r="SHR937" s="477"/>
      <c r="SHS937" s="477"/>
      <c r="SHT937" s="477"/>
      <c r="SHU937" s="477"/>
      <c r="SHV937" s="477"/>
      <c r="SHW937" s="477"/>
      <c r="SHX937" s="477"/>
      <c r="SHY937" s="477"/>
      <c r="SHZ937" s="477"/>
      <c r="SIA937" s="477"/>
      <c r="SIB937" s="477"/>
      <c r="SIC937" s="477"/>
      <c r="SID937" s="477"/>
      <c r="SIE937" s="477"/>
      <c r="SIF937" s="477"/>
      <c r="SIG937" s="477"/>
      <c r="SIH937" s="477"/>
      <c r="SII937" s="477"/>
      <c r="SIJ937" s="477"/>
      <c r="SIK937" s="477"/>
      <c r="SIL937" s="477"/>
      <c r="SIM937" s="477"/>
      <c r="SIN937" s="477"/>
      <c r="SIO937" s="477"/>
      <c r="SIP937" s="477"/>
      <c r="SIQ937" s="477"/>
      <c r="SIR937" s="477"/>
      <c r="SIS937" s="477"/>
      <c r="SIT937" s="477"/>
      <c r="SIU937" s="477"/>
      <c r="SIV937" s="477"/>
      <c r="SIW937" s="477"/>
      <c r="SIX937" s="477"/>
      <c r="SIY937" s="477"/>
      <c r="SIZ937" s="477"/>
      <c r="SJA937" s="477"/>
      <c r="SJB937" s="477"/>
      <c r="SJC937" s="477"/>
      <c r="SJD937" s="477"/>
      <c r="SJE937" s="477"/>
      <c r="SJF937" s="477"/>
      <c r="SJG937" s="477"/>
      <c r="SJH937" s="477"/>
      <c r="SJI937" s="477"/>
      <c r="SJJ937" s="477"/>
      <c r="SJK937" s="477"/>
      <c r="SJL937" s="477"/>
      <c r="SJM937" s="477"/>
      <c r="SJN937" s="477"/>
      <c r="SJO937" s="477"/>
      <c r="SJP937" s="477"/>
      <c r="SJQ937" s="477"/>
      <c r="SJR937" s="477"/>
      <c r="SJS937" s="477"/>
      <c r="SJT937" s="477"/>
      <c r="SJU937" s="477"/>
      <c r="SJV937" s="477"/>
      <c r="SJW937" s="477"/>
      <c r="SJX937" s="477"/>
      <c r="SJY937" s="477"/>
      <c r="SJZ937" s="477"/>
      <c r="SKA937" s="477"/>
      <c r="SKB937" s="477"/>
      <c r="SKC937" s="477"/>
      <c r="SKD937" s="477"/>
      <c r="SKE937" s="477"/>
      <c r="SKF937" s="477"/>
      <c r="SKG937" s="477"/>
      <c r="SKH937" s="477"/>
      <c r="SKI937" s="477"/>
      <c r="SKJ937" s="477"/>
      <c r="SKK937" s="477"/>
      <c r="SKL937" s="477"/>
      <c r="SKM937" s="477"/>
      <c r="SKN937" s="477"/>
      <c r="SKO937" s="477"/>
      <c r="SKP937" s="477"/>
      <c r="SKQ937" s="477"/>
      <c r="SKR937" s="477"/>
      <c r="SKS937" s="477"/>
      <c r="SKT937" s="477"/>
      <c r="SKU937" s="477"/>
      <c r="SKV937" s="477"/>
      <c r="SKW937" s="477"/>
      <c r="SKX937" s="477"/>
      <c r="SKY937" s="477"/>
      <c r="SKZ937" s="477"/>
      <c r="SLA937" s="477"/>
      <c r="SLB937" s="477"/>
      <c r="SLC937" s="477"/>
      <c r="SLD937" s="477"/>
      <c r="SLE937" s="477"/>
      <c r="SLF937" s="477"/>
      <c r="SLG937" s="477"/>
      <c r="SLH937" s="477"/>
      <c r="SLI937" s="477"/>
      <c r="SLJ937" s="477"/>
      <c r="SLK937" s="477"/>
      <c r="SLL937" s="477"/>
      <c r="SLM937" s="477"/>
      <c r="SLN937" s="477"/>
      <c r="SLO937" s="477"/>
      <c r="SLP937" s="477"/>
      <c r="SLQ937" s="477"/>
      <c r="SLR937" s="477"/>
      <c r="SLS937" s="477"/>
      <c r="SLT937" s="477"/>
      <c r="SLU937" s="477"/>
      <c r="SLV937" s="477"/>
      <c r="SLW937" s="477"/>
      <c r="SLX937" s="477"/>
      <c r="SLY937" s="477"/>
      <c r="SLZ937" s="477"/>
      <c r="SMA937" s="477"/>
      <c r="SMB937" s="477"/>
      <c r="SMC937" s="477"/>
      <c r="SMD937" s="477"/>
      <c r="SME937" s="477"/>
      <c r="SMF937" s="477"/>
      <c r="SMG937" s="477"/>
      <c r="SMH937" s="477"/>
      <c r="SMI937" s="477"/>
      <c r="SMJ937" s="477"/>
      <c r="SMK937" s="477"/>
      <c r="SML937" s="477"/>
      <c r="SMM937" s="477"/>
      <c r="SMN937" s="477"/>
      <c r="SMO937" s="477"/>
      <c r="SMP937" s="477"/>
      <c r="SMQ937" s="477"/>
      <c r="SMR937" s="477"/>
      <c r="SMS937" s="477"/>
      <c r="SMT937" s="477"/>
      <c r="SMU937" s="477"/>
      <c r="SMV937" s="477"/>
      <c r="SMW937" s="477"/>
      <c r="SMX937" s="477"/>
      <c r="SMY937" s="477"/>
      <c r="SMZ937" s="477"/>
      <c r="SNA937" s="477"/>
      <c r="SNB937" s="477"/>
      <c r="SNC937" s="477"/>
      <c r="SND937" s="477"/>
      <c r="SNE937" s="477"/>
      <c r="SNF937" s="477"/>
      <c r="SNG937" s="477"/>
      <c r="SNH937" s="477"/>
      <c r="SNI937" s="477"/>
      <c r="SNJ937" s="477"/>
      <c r="SNK937" s="477"/>
      <c r="SNL937" s="477"/>
      <c r="SNM937" s="477"/>
      <c r="SNN937" s="477"/>
      <c r="SNO937" s="477"/>
      <c r="SNP937" s="477"/>
      <c r="SNQ937" s="477"/>
      <c r="SNR937" s="477"/>
      <c r="SNS937" s="477"/>
      <c r="SNT937" s="477"/>
      <c r="SNU937" s="477"/>
      <c r="SNV937" s="477"/>
      <c r="SNW937" s="477"/>
      <c r="SNX937" s="477"/>
      <c r="SNY937" s="477"/>
      <c r="SNZ937" s="477"/>
      <c r="SOA937" s="477"/>
      <c r="SOB937" s="477"/>
      <c r="SOC937" s="477"/>
      <c r="SOD937" s="477"/>
      <c r="SOE937" s="477"/>
      <c r="SOF937" s="477"/>
      <c r="SOG937" s="477"/>
      <c r="SOH937" s="477"/>
      <c r="SOI937" s="477"/>
      <c r="SOJ937" s="477"/>
      <c r="SOK937" s="477"/>
      <c r="SOL937" s="477"/>
      <c r="SOM937" s="477"/>
      <c r="SON937" s="477"/>
      <c r="SOO937" s="477"/>
      <c r="SOP937" s="477"/>
      <c r="SOQ937" s="477"/>
      <c r="SOR937" s="477"/>
      <c r="SOS937" s="477"/>
      <c r="SOT937" s="477"/>
      <c r="SOU937" s="477"/>
      <c r="SOV937" s="477"/>
      <c r="SOW937" s="477"/>
      <c r="SOX937" s="477"/>
      <c r="SOY937" s="477"/>
      <c r="SOZ937" s="477"/>
      <c r="SPA937" s="477"/>
      <c r="SPB937" s="477"/>
      <c r="SPC937" s="477"/>
      <c r="SPD937" s="477"/>
      <c r="SPE937" s="477"/>
      <c r="SPF937" s="477"/>
      <c r="SPG937" s="477"/>
      <c r="SPH937" s="477"/>
      <c r="SPI937" s="477"/>
      <c r="SPJ937" s="477"/>
      <c r="SPK937" s="477"/>
      <c r="SPL937" s="477"/>
      <c r="SPM937" s="477"/>
      <c r="SPN937" s="477"/>
      <c r="SPO937" s="477"/>
      <c r="SPP937" s="477"/>
      <c r="SPQ937" s="477"/>
      <c r="SPR937" s="477"/>
      <c r="SPS937" s="477"/>
      <c r="SPT937" s="477"/>
      <c r="SPU937" s="477"/>
      <c r="SPV937" s="477"/>
      <c r="SPW937" s="477"/>
      <c r="SPX937" s="477"/>
      <c r="SPY937" s="477"/>
      <c r="SPZ937" s="477"/>
      <c r="SQA937" s="477"/>
      <c r="SQB937" s="477"/>
      <c r="SQC937" s="477"/>
      <c r="SQD937" s="477"/>
      <c r="SQE937" s="477"/>
      <c r="SQF937" s="477"/>
      <c r="SQG937" s="477"/>
      <c r="SQH937" s="477"/>
      <c r="SQI937" s="477"/>
      <c r="SQJ937" s="477"/>
      <c r="SQK937" s="477"/>
      <c r="SQL937" s="477"/>
      <c r="SQM937" s="477"/>
      <c r="SQN937" s="477"/>
      <c r="SQO937" s="477"/>
      <c r="SQP937" s="477"/>
      <c r="SQQ937" s="477"/>
      <c r="SQR937" s="477"/>
      <c r="SQS937" s="477"/>
      <c r="SQT937" s="477"/>
      <c r="SQU937" s="477"/>
      <c r="SQV937" s="477"/>
      <c r="SQW937" s="477"/>
      <c r="SQX937" s="477"/>
      <c r="SQY937" s="477"/>
      <c r="SQZ937" s="477"/>
      <c r="SRA937" s="477"/>
      <c r="SRB937" s="477"/>
      <c r="SRC937" s="477"/>
      <c r="SRD937" s="477"/>
      <c r="SRE937" s="477"/>
      <c r="SRF937" s="477"/>
      <c r="SRG937" s="477"/>
      <c r="SRH937" s="477"/>
      <c r="SRI937" s="477"/>
      <c r="SRJ937" s="477"/>
      <c r="SRK937" s="477"/>
      <c r="SRL937" s="477"/>
      <c r="SRM937" s="477"/>
      <c r="SRN937" s="477"/>
      <c r="SRO937" s="477"/>
      <c r="SRP937" s="477"/>
      <c r="SRQ937" s="477"/>
      <c r="SRR937" s="477"/>
      <c r="SRS937" s="477"/>
      <c r="SRT937" s="477"/>
      <c r="SRU937" s="477"/>
      <c r="SRV937" s="477"/>
      <c r="SRW937" s="477"/>
      <c r="SRX937" s="477"/>
      <c r="SRY937" s="477"/>
      <c r="SRZ937" s="477"/>
      <c r="SSA937" s="477"/>
      <c r="SSB937" s="477"/>
      <c r="SSC937" s="477"/>
      <c r="SSD937" s="477"/>
      <c r="SSE937" s="477"/>
      <c r="SSF937" s="477"/>
      <c r="SSG937" s="477"/>
      <c r="SSH937" s="477"/>
      <c r="SSI937" s="477"/>
      <c r="SSJ937" s="477"/>
      <c r="SSK937" s="477"/>
      <c r="SSL937" s="477"/>
      <c r="SSM937" s="477"/>
      <c r="SSN937" s="477"/>
      <c r="SSO937" s="477"/>
      <c r="SSP937" s="477"/>
      <c r="SSQ937" s="477"/>
      <c r="SSR937" s="477"/>
      <c r="SSS937" s="477"/>
      <c r="SST937" s="477"/>
      <c r="SSU937" s="477"/>
      <c r="SSV937" s="477"/>
      <c r="SSW937" s="477"/>
      <c r="SSX937" s="477"/>
      <c r="SSY937" s="477"/>
      <c r="SSZ937" s="477"/>
      <c r="STA937" s="477"/>
      <c r="STB937" s="477"/>
      <c r="STC937" s="477"/>
      <c r="STD937" s="477"/>
      <c r="STE937" s="477"/>
      <c r="STF937" s="477"/>
      <c r="STG937" s="477"/>
      <c r="STH937" s="477"/>
      <c r="STI937" s="477"/>
      <c r="STJ937" s="477"/>
      <c r="STK937" s="477"/>
      <c r="STL937" s="477"/>
      <c r="STM937" s="477"/>
      <c r="STN937" s="477"/>
      <c r="STO937" s="477"/>
      <c r="STP937" s="477"/>
      <c r="STQ937" s="477"/>
      <c r="STR937" s="477"/>
      <c r="STS937" s="477"/>
      <c r="STT937" s="477"/>
      <c r="STU937" s="477"/>
      <c r="STV937" s="477"/>
      <c r="STW937" s="477"/>
      <c r="STX937" s="477"/>
      <c r="STY937" s="477"/>
      <c r="STZ937" s="477"/>
      <c r="SUA937" s="477"/>
      <c r="SUB937" s="477"/>
      <c r="SUC937" s="477"/>
      <c r="SUD937" s="477"/>
      <c r="SUE937" s="477"/>
      <c r="SUF937" s="477"/>
      <c r="SUG937" s="477"/>
      <c r="SUH937" s="477"/>
      <c r="SUI937" s="477"/>
      <c r="SUJ937" s="477"/>
      <c r="SUK937" s="477"/>
      <c r="SUL937" s="477"/>
      <c r="SUM937" s="477"/>
      <c r="SUN937" s="477"/>
      <c r="SUO937" s="477"/>
      <c r="SUP937" s="477"/>
      <c r="SUQ937" s="477"/>
      <c r="SUR937" s="477"/>
      <c r="SUS937" s="477"/>
      <c r="SUT937" s="477"/>
      <c r="SUU937" s="477"/>
      <c r="SUV937" s="477"/>
      <c r="SUW937" s="477"/>
      <c r="SUX937" s="477"/>
      <c r="SUY937" s="477"/>
      <c r="SUZ937" s="477"/>
      <c r="SVA937" s="477"/>
      <c r="SVB937" s="477"/>
      <c r="SVC937" s="477"/>
      <c r="SVD937" s="477"/>
      <c r="SVE937" s="477"/>
      <c r="SVF937" s="477"/>
      <c r="SVG937" s="477"/>
      <c r="SVH937" s="477"/>
      <c r="SVI937" s="477"/>
      <c r="SVJ937" s="477"/>
      <c r="SVK937" s="477"/>
      <c r="SVL937" s="477"/>
      <c r="SVM937" s="477"/>
      <c r="SVN937" s="477"/>
      <c r="SVO937" s="477"/>
      <c r="SVP937" s="477"/>
      <c r="SVQ937" s="477"/>
      <c r="SVR937" s="477"/>
      <c r="SVS937" s="477"/>
      <c r="SVT937" s="477"/>
      <c r="SVU937" s="477"/>
      <c r="SVV937" s="477"/>
      <c r="SVW937" s="477"/>
      <c r="SVX937" s="477"/>
      <c r="SVY937" s="477"/>
      <c r="SVZ937" s="477"/>
      <c r="SWA937" s="477"/>
      <c r="SWB937" s="477"/>
      <c r="SWC937" s="477"/>
      <c r="SWD937" s="477"/>
      <c r="SWE937" s="477"/>
      <c r="SWF937" s="477"/>
      <c r="SWG937" s="477"/>
      <c r="SWH937" s="477"/>
      <c r="SWI937" s="477"/>
      <c r="SWJ937" s="477"/>
      <c r="SWK937" s="477"/>
      <c r="SWL937" s="477"/>
      <c r="SWM937" s="477"/>
      <c r="SWN937" s="477"/>
      <c r="SWO937" s="477"/>
      <c r="SWP937" s="477"/>
      <c r="SWQ937" s="477"/>
      <c r="SWR937" s="477"/>
      <c r="SWS937" s="477"/>
      <c r="SWT937" s="477"/>
      <c r="SWU937" s="477"/>
      <c r="SWV937" s="477"/>
      <c r="SWW937" s="477"/>
      <c r="SWX937" s="477"/>
      <c r="SWY937" s="477"/>
      <c r="SWZ937" s="477"/>
      <c r="SXA937" s="477"/>
      <c r="SXB937" s="477"/>
      <c r="SXC937" s="477"/>
      <c r="SXD937" s="477"/>
      <c r="SXE937" s="477"/>
      <c r="SXF937" s="477"/>
      <c r="SXG937" s="477"/>
      <c r="SXH937" s="477"/>
      <c r="SXI937" s="477"/>
      <c r="SXJ937" s="477"/>
      <c r="SXK937" s="477"/>
      <c r="SXL937" s="477"/>
      <c r="SXM937" s="477"/>
      <c r="SXN937" s="477"/>
      <c r="SXO937" s="477"/>
      <c r="SXP937" s="477"/>
      <c r="SXQ937" s="477"/>
      <c r="SXR937" s="477"/>
      <c r="SXS937" s="477"/>
      <c r="SXT937" s="477"/>
      <c r="SXU937" s="477"/>
      <c r="SXV937" s="477"/>
      <c r="SXW937" s="477"/>
      <c r="SXX937" s="477"/>
      <c r="SXY937" s="477"/>
      <c r="SXZ937" s="477"/>
      <c r="SYA937" s="477"/>
      <c r="SYB937" s="477"/>
      <c r="SYC937" s="477"/>
      <c r="SYD937" s="477"/>
      <c r="SYE937" s="477"/>
      <c r="SYF937" s="477"/>
      <c r="SYG937" s="477"/>
      <c r="SYH937" s="477"/>
      <c r="SYI937" s="477"/>
      <c r="SYJ937" s="477"/>
      <c r="SYK937" s="477"/>
      <c r="SYL937" s="477"/>
      <c r="SYM937" s="477"/>
      <c r="SYN937" s="477"/>
      <c r="SYO937" s="477"/>
      <c r="SYP937" s="477"/>
      <c r="SYQ937" s="477"/>
      <c r="SYR937" s="477"/>
      <c r="SYS937" s="477"/>
      <c r="SYT937" s="477"/>
      <c r="SYU937" s="477"/>
      <c r="SYV937" s="477"/>
      <c r="SYW937" s="477"/>
      <c r="SYX937" s="477"/>
      <c r="SYY937" s="477"/>
      <c r="SYZ937" s="477"/>
      <c r="SZA937" s="477"/>
      <c r="SZB937" s="477"/>
      <c r="SZC937" s="477"/>
      <c r="SZD937" s="477"/>
      <c r="SZE937" s="477"/>
      <c r="SZF937" s="477"/>
      <c r="SZG937" s="477"/>
      <c r="SZH937" s="477"/>
      <c r="SZI937" s="477"/>
      <c r="SZJ937" s="477"/>
      <c r="SZK937" s="477"/>
      <c r="SZL937" s="477"/>
      <c r="SZM937" s="477"/>
      <c r="SZN937" s="477"/>
      <c r="SZO937" s="477"/>
      <c r="SZP937" s="477"/>
      <c r="SZQ937" s="477"/>
      <c r="SZR937" s="477"/>
      <c r="SZS937" s="477"/>
      <c r="SZT937" s="477"/>
      <c r="SZU937" s="477"/>
      <c r="SZV937" s="477"/>
      <c r="SZW937" s="477"/>
      <c r="SZX937" s="477"/>
      <c r="SZY937" s="477"/>
      <c r="SZZ937" s="477"/>
      <c r="TAA937" s="477"/>
      <c r="TAB937" s="477"/>
      <c r="TAC937" s="477"/>
      <c r="TAD937" s="477"/>
      <c r="TAE937" s="477"/>
      <c r="TAF937" s="477"/>
      <c r="TAG937" s="477"/>
      <c r="TAH937" s="477"/>
      <c r="TAI937" s="477"/>
      <c r="TAJ937" s="477"/>
      <c r="TAK937" s="477"/>
      <c r="TAL937" s="477"/>
      <c r="TAM937" s="477"/>
      <c r="TAN937" s="477"/>
      <c r="TAO937" s="477"/>
      <c r="TAP937" s="477"/>
      <c r="TAQ937" s="477"/>
      <c r="TAR937" s="477"/>
      <c r="TAS937" s="477"/>
      <c r="TAT937" s="477"/>
      <c r="TAU937" s="477"/>
      <c r="TAV937" s="477"/>
      <c r="TAW937" s="477"/>
      <c r="TAX937" s="477"/>
      <c r="TAY937" s="477"/>
      <c r="TAZ937" s="477"/>
      <c r="TBA937" s="477"/>
      <c r="TBB937" s="477"/>
      <c r="TBC937" s="477"/>
      <c r="TBD937" s="477"/>
      <c r="TBE937" s="477"/>
      <c r="TBF937" s="477"/>
      <c r="TBG937" s="477"/>
      <c r="TBH937" s="477"/>
      <c r="TBI937" s="477"/>
      <c r="TBJ937" s="477"/>
      <c r="TBK937" s="477"/>
      <c r="TBL937" s="477"/>
      <c r="TBM937" s="477"/>
      <c r="TBN937" s="477"/>
      <c r="TBO937" s="477"/>
      <c r="TBP937" s="477"/>
      <c r="TBQ937" s="477"/>
      <c r="TBR937" s="477"/>
      <c r="TBS937" s="477"/>
      <c r="TBT937" s="477"/>
      <c r="TBU937" s="477"/>
      <c r="TBV937" s="477"/>
      <c r="TBW937" s="477"/>
      <c r="TBX937" s="477"/>
      <c r="TBY937" s="477"/>
      <c r="TBZ937" s="477"/>
      <c r="TCA937" s="477"/>
      <c r="TCB937" s="477"/>
      <c r="TCC937" s="477"/>
      <c r="TCD937" s="477"/>
      <c r="TCE937" s="477"/>
      <c r="TCF937" s="477"/>
      <c r="TCG937" s="477"/>
      <c r="TCH937" s="477"/>
      <c r="TCI937" s="477"/>
      <c r="TCJ937" s="477"/>
      <c r="TCK937" s="477"/>
      <c r="TCL937" s="477"/>
      <c r="TCM937" s="477"/>
      <c r="TCN937" s="477"/>
      <c r="TCO937" s="477"/>
      <c r="TCP937" s="477"/>
      <c r="TCQ937" s="477"/>
      <c r="TCR937" s="477"/>
      <c r="TCS937" s="477"/>
      <c r="TCT937" s="477"/>
      <c r="TCU937" s="477"/>
      <c r="TCV937" s="477"/>
      <c r="TCW937" s="477"/>
      <c r="TCX937" s="477"/>
      <c r="TCY937" s="477"/>
      <c r="TCZ937" s="477"/>
      <c r="TDA937" s="477"/>
      <c r="TDB937" s="477"/>
      <c r="TDC937" s="477"/>
      <c r="TDD937" s="477"/>
      <c r="TDE937" s="477"/>
      <c r="TDF937" s="477"/>
      <c r="TDG937" s="477"/>
      <c r="TDH937" s="477"/>
      <c r="TDI937" s="477"/>
      <c r="TDJ937" s="477"/>
      <c r="TDK937" s="477"/>
      <c r="TDL937" s="477"/>
      <c r="TDM937" s="477"/>
      <c r="TDN937" s="477"/>
      <c r="TDO937" s="477"/>
      <c r="TDP937" s="477"/>
      <c r="TDQ937" s="477"/>
      <c r="TDR937" s="477"/>
      <c r="TDS937" s="477"/>
      <c r="TDT937" s="477"/>
      <c r="TDU937" s="477"/>
      <c r="TDV937" s="477"/>
      <c r="TDW937" s="477"/>
      <c r="TDX937" s="477"/>
      <c r="TDY937" s="477"/>
      <c r="TDZ937" s="477"/>
      <c r="TEA937" s="477"/>
      <c r="TEB937" s="477"/>
      <c r="TEC937" s="477"/>
      <c r="TED937" s="477"/>
      <c r="TEE937" s="477"/>
      <c r="TEF937" s="477"/>
      <c r="TEG937" s="477"/>
      <c r="TEH937" s="477"/>
      <c r="TEI937" s="477"/>
      <c r="TEJ937" s="477"/>
      <c r="TEK937" s="477"/>
      <c r="TEL937" s="477"/>
      <c r="TEM937" s="477"/>
      <c r="TEN937" s="477"/>
      <c r="TEO937" s="477"/>
      <c r="TEP937" s="477"/>
      <c r="TEQ937" s="477"/>
      <c r="TER937" s="477"/>
      <c r="TES937" s="477"/>
      <c r="TET937" s="477"/>
      <c r="TEU937" s="477"/>
      <c r="TEV937" s="477"/>
      <c r="TEW937" s="477"/>
      <c r="TEX937" s="477"/>
      <c r="TEY937" s="477"/>
      <c r="TEZ937" s="477"/>
      <c r="TFA937" s="477"/>
      <c r="TFB937" s="477"/>
      <c r="TFC937" s="477"/>
      <c r="TFD937" s="477"/>
      <c r="TFE937" s="477"/>
      <c r="TFF937" s="477"/>
      <c r="TFG937" s="477"/>
      <c r="TFH937" s="477"/>
      <c r="TFI937" s="477"/>
      <c r="TFJ937" s="477"/>
      <c r="TFK937" s="477"/>
      <c r="TFL937" s="477"/>
      <c r="TFM937" s="477"/>
      <c r="TFN937" s="477"/>
      <c r="TFO937" s="477"/>
      <c r="TFP937" s="477"/>
      <c r="TFQ937" s="477"/>
      <c r="TFR937" s="477"/>
      <c r="TFS937" s="477"/>
      <c r="TFT937" s="477"/>
      <c r="TFU937" s="477"/>
      <c r="TFV937" s="477"/>
      <c r="TFW937" s="477"/>
      <c r="TFX937" s="477"/>
      <c r="TFY937" s="477"/>
      <c r="TFZ937" s="477"/>
      <c r="TGA937" s="477"/>
      <c r="TGB937" s="477"/>
      <c r="TGC937" s="477"/>
      <c r="TGD937" s="477"/>
      <c r="TGE937" s="477"/>
      <c r="TGF937" s="477"/>
      <c r="TGG937" s="477"/>
      <c r="TGH937" s="477"/>
      <c r="TGI937" s="477"/>
      <c r="TGJ937" s="477"/>
      <c r="TGK937" s="477"/>
      <c r="TGL937" s="477"/>
      <c r="TGM937" s="477"/>
      <c r="TGN937" s="477"/>
      <c r="TGO937" s="477"/>
      <c r="TGP937" s="477"/>
      <c r="TGQ937" s="477"/>
      <c r="TGR937" s="477"/>
      <c r="TGS937" s="477"/>
      <c r="TGT937" s="477"/>
      <c r="TGU937" s="477"/>
      <c r="TGV937" s="477"/>
      <c r="TGW937" s="477"/>
      <c r="TGX937" s="477"/>
      <c r="TGY937" s="477"/>
      <c r="TGZ937" s="477"/>
      <c r="THA937" s="477"/>
      <c r="THB937" s="477"/>
      <c r="THC937" s="477"/>
      <c r="THD937" s="477"/>
      <c r="THE937" s="477"/>
      <c r="THF937" s="477"/>
      <c r="THG937" s="477"/>
      <c r="THH937" s="477"/>
      <c r="THI937" s="477"/>
      <c r="THJ937" s="477"/>
      <c r="THK937" s="477"/>
      <c r="THL937" s="477"/>
      <c r="THM937" s="477"/>
      <c r="THN937" s="477"/>
      <c r="THO937" s="477"/>
      <c r="THP937" s="477"/>
      <c r="THQ937" s="477"/>
      <c r="THR937" s="477"/>
      <c r="THS937" s="477"/>
      <c r="THT937" s="477"/>
      <c r="THU937" s="477"/>
      <c r="THV937" s="477"/>
      <c r="THW937" s="477"/>
      <c r="THX937" s="477"/>
      <c r="THY937" s="477"/>
      <c r="THZ937" s="477"/>
      <c r="TIA937" s="477"/>
      <c r="TIB937" s="477"/>
      <c r="TIC937" s="477"/>
      <c r="TID937" s="477"/>
      <c r="TIE937" s="477"/>
      <c r="TIF937" s="477"/>
      <c r="TIG937" s="477"/>
      <c r="TIH937" s="477"/>
      <c r="TII937" s="477"/>
      <c r="TIJ937" s="477"/>
      <c r="TIK937" s="477"/>
      <c r="TIL937" s="477"/>
      <c r="TIM937" s="477"/>
      <c r="TIN937" s="477"/>
      <c r="TIO937" s="477"/>
      <c r="TIP937" s="477"/>
      <c r="TIQ937" s="477"/>
      <c r="TIR937" s="477"/>
      <c r="TIS937" s="477"/>
      <c r="TIT937" s="477"/>
      <c r="TIU937" s="477"/>
      <c r="TIV937" s="477"/>
      <c r="TIW937" s="477"/>
      <c r="TIX937" s="477"/>
      <c r="TIY937" s="477"/>
      <c r="TIZ937" s="477"/>
      <c r="TJA937" s="477"/>
      <c r="TJB937" s="477"/>
      <c r="TJC937" s="477"/>
      <c r="TJD937" s="477"/>
      <c r="TJE937" s="477"/>
      <c r="TJF937" s="477"/>
      <c r="TJG937" s="477"/>
      <c r="TJH937" s="477"/>
      <c r="TJI937" s="477"/>
      <c r="TJJ937" s="477"/>
      <c r="TJK937" s="477"/>
      <c r="TJL937" s="477"/>
      <c r="TJM937" s="477"/>
      <c r="TJN937" s="477"/>
      <c r="TJO937" s="477"/>
      <c r="TJP937" s="477"/>
      <c r="TJQ937" s="477"/>
      <c r="TJR937" s="477"/>
      <c r="TJS937" s="477"/>
      <c r="TJT937" s="477"/>
      <c r="TJU937" s="477"/>
      <c r="TJV937" s="477"/>
      <c r="TJW937" s="477"/>
      <c r="TJX937" s="477"/>
      <c r="TJY937" s="477"/>
      <c r="TJZ937" s="477"/>
      <c r="TKA937" s="477"/>
      <c r="TKB937" s="477"/>
      <c r="TKC937" s="477"/>
      <c r="TKD937" s="477"/>
      <c r="TKE937" s="477"/>
      <c r="TKF937" s="477"/>
      <c r="TKG937" s="477"/>
      <c r="TKH937" s="477"/>
      <c r="TKI937" s="477"/>
      <c r="TKJ937" s="477"/>
      <c r="TKK937" s="477"/>
      <c r="TKL937" s="477"/>
      <c r="TKM937" s="477"/>
      <c r="TKN937" s="477"/>
      <c r="TKO937" s="477"/>
      <c r="TKP937" s="477"/>
      <c r="TKQ937" s="477"/>
      <c r="TKR937" s="477"/>
      <c r="TKS937" s="477"/>
      <c r="TKT937" s="477"/>
      <c r="TKU937" s="477"/>
      <c r="TKV937" s="477"/>
      <c r="TKW937" s="477"/>
      <c r="TKX937" s="477"/>
      <c r="TKY937" s="477"/>
      <c r="TKZ937" s="477"/>
      <c r="TLA937" s="477"/>
      <c r="TLB937" s="477"/>
      <c r="TLC937" s="477"/>
      <c r="TLD937" s="477"/>
      <c r="TLE937" s="477"/>
      <c r="TLF937" s="477"/>
      <c r="TLG937" s="477"/>
      <c r="TLH937" s="477"/>
      <c r="TLI937" s="477"/>
      <c r="TLJ937" s="477"/>
      <c r="TLK937" s="477"/>
      <c r="TLL937" s="477"/>
      <c r="TLM937" s="477"/>
      <c r="TLN937" s="477"/>
      <c r="TLO937" s="477"/>
      <c r="TLP937" s="477"/>
      <c r="TLQ937" s="477"/>
      <c r="TLR937" s="477"/>
      <c r="TLS937" s="477"/>
      <c r="TLT937" s="477"/>
      <c r="TLU937" s="477"/>
      <c r="TLV937" s="477"/>
      <c r="TLW937" s="477"/>
      <c r="TLX937" s="477"/>
      <c r="TLY937" s="477"/>
      <c r="TLZ937" s="477"/>
      <c r="TMA937" s="477"/>
      <c r="TMB937" s="477"/>
      <c r="TMC937" s="477"/>
      <c r="TMD937" s="477"/>
      <c r="TME937" s="477"/>
      <c r="TMF937" s="477"/>
      <c r="TMG937" s="477"/>
      <c r="TMH937" s="477"/>
      <c r="TMI937" s="477"/>
      <c r="TMJ937" s="477"/>
      <c r="TMK937" s="477"/>
      <c r="TML937" s="477"/>
      <c r="TMM937" s="477"/>
      <c r="TMN937" s="477"/>
      <c r="TMO937" s="477"/>
      <c r="TMP937" s="477"/>
      <c r="TMQ937" s="477"/>
      <c r="TMR937" s="477"/>
      <c r="TMS937" s="477"/>
      <c r="TMT937" s="477"/>
      <c r="TMU937" s="477"/>
      <c r="TMV937" s="477"/>
      <c r="TMW937" s="477"/>
      <c r="TMX937" s="477"/>
      <c r="TMY937" s="477"/>
      <c r="TMZ937" s="477"/>
      <c r="TNA937" s="477"/>
      <c r="TNB937" s="477"/>
      <c r="TNC937" s="477"/>
      <c r="TND937" s="477"/>
      <c r="TNE937" s="477"/>
      <c r="TNF937" s="477"/>
      <c r="TNG937" s="477"/>
      <c r="TNH937" s="477"/>
      <c r="TNI937" s="477"/>
      <c r="TNJ937" s="477"/>
      <c r="TNK937" s="477"/>
      <c r="TNL937" s="477"/>
      <c r="TNM937" s="477"/>
      <c r="TNN937" s="477"/>
      <c r="TNO937" s="477"/>
      <c r="TNP937" s="477"/>
      <c r="TNQ937" s="477"/>
      <c r="TNR937" s="477"/>
      <c r="TNS937" s="477"/>
      <c r="TNT937" s="477"/>
      <c r="TNU937" s="477"/>
      <c r="TNV937" s="477"/>
      <c r="TNW937" s="477"/>
      <c r="TNX937" s="477"/>
      <c r="TNY937" s="477"/>
      <c r="TNZ937" s="477"/>
      <c r="TOA937" s="477"/>
      <c r="TOB937" s="477"/>
      <c r="TOC937" s="477"/>
      <c r="TOD937" s="477"/>
      <c r="TOE937" s="477"/>
      <c r="TOF937" s="477"/>
      <c r="TOG937" s="477"/>
      <c r="TOH937" s="477"/>
      <c r="TOI937" s="477"/>
      <c r="TOJ937" s="477"/>
      <c r="TOK937" s="477"/>
      <c r="TOL937" s="477"/>
      <c r="TOM937" s="477"/>
      <c r="TON937" s="477"/>
      <c r="TOO937" s="477"/>
      <c r="TOP937" s="477"/>
      <c r="TOQ937" s="477"/>
      <c r="TOR937" s="477"/>
      <c r="TOS937" s="477"/>
      <c r="TOT937" s="477"/>
      <c r="TOU937" s="477"/>
      <c r="TOV937" s="477"/>
      <c r="TOW937" s="477"/>
      <c r="TOX937" s="477"/>
      <c r="TOY937" s="477"/>
      <c r="TOZ937" s="477"/>
      <c r="TPA937" s="477"/>
      <c r="TPB937" s="477"/>
      <c r="TPC937" s="477"/>
      <c r="TPD937" s="477"/>
      <c r="TPE937" s="477"/>
      <c r="TPF937" s="477"/>
      <c r="TPG937" s="477"/>
      <c r="TPH937" s="477"/>
      <c r="TPI937" s="477"/>
      <c r="TPJ937" s="477"/>
      <c r="TPK937" s="477"/>
      <c r="TPL937" s="477"/>
      <c r="TPM937" s="477"/>
      <c r="TPN937" s="477"/>
      <c r="TPO937" s="477"/>
      <c r="TPP937" s="477"/>
      <c r="TPQ937" s="477"/>
      <c r="TPR937" s="477"/>
      <c r="TPS937" s="477"/>
      <c r="TPT937" s="477"/>
      <c r="TPU937" s="477"/>
      <c r="TPV937" s="477"/>
      <c r="TPW937" s="477"/>
      <c r="TPX937" s="477"/>
      <c r="TPY937" s="477"/>
      <c r="TPZ937" s="477"/>
      <c r="TQA937" s="477"/>
      <c r="TQB937" s="477"/>
      <c r="TQC937" s="477"/>
      <c r="TQD937" s="477"/>
      <c r="TQE937" s="477"/>
      <c r="TQF937" s="477"/>
      <c r="TQG937" s="477"/>
      <c r="TQH937" s="477"/>
      <c r="TQI937" s="477"/>
      <c r="TQJ937" s="477"/>
      <c r="TQK937" s="477"/>
      <c r="TQL937" s="477"/>
      <c r="TQM937" s="477"/>
      <c r="TQN937" s="477"/>
      <c r="TQO937" s="477"/>
      <c r="TQP937" s="477"/>
      <c r="TQQ937" s="477"/>
      <c r="TQR937" s="477"/>
      <c r="TQS937" s="477"/>
      <c r="TQT937" s="477"/>
      <c r="TQU937" s="477"/>
      <c r="TQV937" s="477"/>
      <c r="TQW937" s="477"/>
      <c r="TQX937" s="477"/>
      <c r="TQY937" s="477"/>
      <c r="TQZ937" s="477"/>
      <c r="TRA937" s="477"/>
      <c r="TRB937" s="477"/>
      <c r="TRC937" s="477"/>
      <c r="TRD937" s="477"/>
      <c r="TRE937" s="477"/>
      <c r="TRF937" s="477"/>
      <c r="TRG937" s="477"/>
      <c r="TRH937" s="477"/>
      <c r="TRI937" s="477"/>
      <c r="TRJ937" s="477"/>
      <c r="TRK937" s="477"/>
      <c r="TRL937" s="477"/>
      <c r="TRM937" s="477"/>
      <c r="TRN937" s="477"/>
      <c r="TRO937" s="477"/>
      <c r="TRP937" s="477"/>
      <c r="TRQ937" s="477"/>
      <c r="TRR937" s="477"/>
      <c r="TRS937" s="477"/>
      <c r="TRT937" s="477"/>
      <c r="TRU937" s="477"/>
      <c r="TRV937" s="477"/>
      <c r="TRW937" s="477"/>
      <c r="TRX937" s="477"/>
      <c r="TRY937" s="477"/>
      <c r="TRZ937" s="477"/>
      <c r="TSA937" s="477"/>
      <c r="TSB937" s="477"/>
      <c r="TSC937" s="477"/>
      <c r="TSD937" s="477"/>
      <c r="TSE937" s="477"/>
      <c r="TSF937" s="477"/>
      <c r="TSG937" s="477"/>
      <c r="TSH937" s="477"/>
      <c r="TSI937" s="477"/>
      <c r="TSJ937" s="477"/>
      <c r="TSK937" s="477"/>
      <c r="TSL937" s="477"/>
      <c r="TSM937" s="477"/>
      <c r="TSN937" s="477"/>
      <c r="TSO937" s="477"/>
      <c r="TSP937" s="477"/>
      <c r="TSQ937" s="477"/>
      <c r="TSR937" s="477"/>
      <c r="TSS937" s="477"/>
      <c r="TST937" s="477"/>
      <c r="TSU937" s="477"/>
      <c r="TSV937" s="477"/>
      <c r="TSW937" s="477"/>
      <c r="TSX937" s="477"/>
      <c r="TSY937" s="477"/>
      <c r="TSZ937" s="477"/>
      <c r="TTA937" s="477"/>
      <c r="TTB937" s="477"/>
      <c r="TTC937" s="477"/>
      <c r="TTD937" s="477"/>
      <c r="TTE937" s="477"/>
      <c r="TTF937" s="477"/>
      <c r="TTG937" s="477"/>
      <c r="TTH937" s="477"/>
      <c r="TTI937" s="477"/>
      <c r="TTJ937" s="477"/>
      <c r="TTK937" s="477"/>
      <c r="TTL937" s="477"/>
      <c r="TTM937" s="477"/>
      <c r="TTN937" s="477"/>
      <c r="TTO937" s="477"/>
      <c r="TTP937" s="477"/>
      <c r="TTQ937" s="477"/>
      <c r="TTR937" s="477"/>
      <c r="TTS937" s="477"/>
      <c r="TTT937" s="477"/>
      <c r="TTU937" s="477"/>
      <c r="TTV937" s="477"/>
      <c r="TTW937" s="477"/>
      <c r="TTX937" s="477"/>
      <c r="TTY937" s="477"/>
      <c r="TTZ937" s="477"/>
      <c r="TUA937" s="477"/>
      <c r="TUB937" s="477"/>
      <c r="TUC937" s="477"/>
      <c r="TUD937" s="477"/>
      <c r="TUE937" s="477"/>
      <c r="TUF937" s="477"/>
      <c r="TUG937" s="477"/>
      <c r="TUH937" s="477"/>
      <c r="TUI937" s="477"/>
      <c r="TUJ937" s="477"/>
      <c r="TUK937" s="477"/>
      <c r="TUL937" s="477"/>
      <c r="TUM937" s="477"/>
      <c r="TUN937" s="477"/>
      <c r="TUO937" s="477"/>
      <c r="TUP937" s="477"/>
      <c r="TUQ937" s="477"/>
      <c r="TUR937" s="477"/>
      <c r="TUS937" s="477"/>
      <c r="TUT937" s="477"/>
      <c r="TUU937" s="477"/>
      <c r="TUV937" s="477"/>
      <c r="TUW937" s="477"/>
      <c r="TUX937" s="477"/>
      <c r="TUY937" s="477"/>
      <c r="TUZ937" s="477"/>
      <c r="TVA937" s="477"/>
      <c r="TVB937" s="477"/>
      <c r="TVC937" s="477"/>
      <c r="TVD937" s="477"/>
      <c r="TVE937" s="477"/>
      <c r="TVF937" s="477"/>
      <c r="TVG937" s="477"/>
      <c r="TVH937" s="477"/>
      <c r="TVI937" s="477"/>
      <c r="TVJ937" s="477"/>
      <c r="TVK937" s="477"/>
      <c r="TVL937" s="477"/>
      <c r="TVM937" s="477"/>
      <c r="TVN937" s="477"/>
      <c r="TVO937" s="477"/>
      <c r="TVP937" s="477"/>
      <c r="TVQ937" s="477"/>
      <c r="TVR937" s="477"/>
      <c r="TVS937" s="477"/>
      <c r="TVT937" s="477"/>
      <c r="TVU937" s="477"/>
      <c r="TVV937" s="477"/>
      <c r="TVW937" s="477"/>
      <c r="TVX937" s="477"/>
      <c r="TVY937" s="477"/>
      <c r="TVZ937" s="477"/>
      <c r="TWA937" s="477"/>
      <c r="TWB937" s="477"/>
      <c r="TWC937" s="477"/>
      <c r="TWD937" s="477"/>
      <c r="TWE937" s="477"/>
      <c r="TWF937" s="477"/>
      <c r="TWG937" s="477"/>
      <c r="TWH937" s="477"/>
      <c r="TWI937" s="477"/>
      <c r="TWJ937" s="477"/>
      <c r="TWK937" s="477"/>
      <c r="TWL937" s="477"/>
      <c r="TWM937" s="477"/>
      <c r="TWN937" s="477"/>
      <c r="TWO937" s="477"/>
      <c r="TWP937" s="477"/>
      <c r="TWQ937" s="477"/>
      <c r="TWR937" s="477"/>
      <c r="TWS937" s="477"/>
      <c r="TWT937" s="477"/>
      <c r="TWU937" s="477"/>
      <c r="TWV937" s="477"/>
      <c r="TWW937" s="477"/>
      <c r="TWX937" s="477"/>
      <c r="TWY937" s="477"/>
      <c r="TWZ937" s="477"/>
      <c r="TXA937" s="477"/>
      <c r="TXB937" s="477"/>
      <c r="TXC937" s="477"/>
      <c r="TXD937" s="477"/>
      <c r="TXE937" s="477"/>
      <c r="TXF937" s="477"/>
      <c r="TXG937" s="477"/>
      <c r="TXH937" s="477"/>
      <c r="TXI937" s="477"/>
      <c r="TXJ937" s="477"/>
      <c r="TXK937" s="477"/>
      <c r="TXL937" s="477"/>
      <c r="TXM937" s="477"/>
      <c r="TXN937" s="477"/>
      <c r="TXO937" s="477"/>
      <c r="TXP937" s="477"/>
      <c r="TXQ937" s="477"/>
      <c r="TXR937" s="477"/>
      <c r="TXS937" s="477"/>
      <c r="TXT937" s="477"/>
      <c r="TXU937" s="477"/>
      <c r="TXV937" s="477"/>
      <c r="TXW937" s="477"/>
      <c r="TXX937" s="477"/>
      <c r="TXY937" s="477"/>
      <c r="TXZ937" s="477"/>
      <c r="TYA937" s="477"/>
      <c r="TYB937" s="477"/>
      <c r="TYC937" s="477"/>
      <c r="TYD937" s="477"/>
      <c r="TYE937" s="477"/>
      <c r="TYF937" s="477"/>
      <c r="TYG937" s="477"/>
      <c r="TYH937" s="477"/>
      <c r="TYI937" s="477"/>
      <c r="TYJ937" s="477"/>
      <c r="TYK937" s="477"/>
      <c r="TYL937" s="477"/>
      <c r="TYM937" s="477"/>
      <c r="TYN937" s="477"/>
      <c r="TYO937" s="477"/>
      <c r="TYP937" s="477"/>
      <c r="TYQ937" s="477"/>
      <c r="TYR937" s="477"/>
      <c r="TYS937" s="477"/>
      <c r="TYT937" s="477"/>
      <c r="TYU937" s="477"/>
      <c r="TYV937" s="477"/>
      <c r="TYW937" s="477"/>
      <c r="TYX937" s="477"/>
      <c r="TYY937" s="477"/>
      <c r="TYZ937" s="477"/>
      <c r="TZA937" s="477"/>
      <c r="TZB937" s="477"/>
      <c r="TZC937" s="477"/>
      <c r="TZD937" s="477"/>
      <c r="TZE937" s="477"/>
      <c r="TZF937" s="477"/>
      <c r="TZG937" s="477"/>
      <c r="TZH937" s="477"/>
      <c r="TZI937" s="477"/>
      <c r="TZJ937" s="477"/>
      <c r="TZK937" s="477"/>
      <c r="TZL937" s="477"/>
      <c r="TZM937" s="477"/>
      <c r="TZN937" s="477"/>
      <c r="TZO937" s="477"/>
      <c r="TZP937" s="477"/>
      <c r="TZQ937" s="477"/>
      <c r="TZR937" s="477"/>
      <c r="TZS937" s="477"/>
      <c r="TZT937" s="477"/>
      <c r="TZU937" s="477"/>
      <c r="TZV937" s="477"/>
      <c r="TZW937" s="477"/>
      <c r="TZX937" s="477"/>
      <c r="TZY937" s="477"/>
      <c r="TZZ937" s="477"/>
      <c r="UAA937" s="477"/>
      <c r="UAB937" s="477"/>
      <c r="UAC937" s="477"/>
      <c r="UAD937" s="477"/>
      <c r="UAE937" s="477"/>
      <c r="UAF937" s="477"/>
      <c r="UAG937" s="477"/>
      <c r="UAH937" s="477"/>
      <c r="UAI937" s="477"/>
      <c r="UAJ937" s="477"/>
      <c r="UAK937" s="477"/>
      <c r="UAL937" s="477"/>
      <c r="UAM937" s="477"/>
      <c r="UAN937" s="477"/>
      <c r="UAO937" s="477"/>
      <c r="UAP937" s="477"/>
      <c r="UAQ937" s="477"/>
      <c r="UAR937" s="477"/>
      <c r="UAS937" s="477"/>
      <c r="UAT937" s="477"/>
      <c r="UAU937" s="477"/>
      <c r="UAV937" s="477"/>
      <c r="UAW937" s="477"/>
      <c r="UAX937" s="477"/>
      <c r="UAY937" s="477"/>
      <c r="UAZ937" s="477"/>
      <c r="UBA937" s="477"/>
      <c r="UBB937" s="477"/>
      <c r="UBC937" s="477"/>
      <c r="UBD937" s="477"/>
      <c r="UBE937" s="477"/>
      <c r="UBF937" s="477"/>
      <c r="UBG937" s="477"/>
      <c r="UBH937" s="477"/>
      <c r="UBI937" s="477"/>
      <c r="UBJ937" s="477"/>
      <c r="UBK937" s="477"/>
      <c r="UBL937" s="477"/>
      <c r="UBM937" s="477"/>
      <c r="UBN937" s="477"/>
      <c r="UBO937" s="477"/>
      <c r="UBP937" s="477"/>
      <c r="UBQ937" s="477"/>
      <c r="UBR937" s="477"/>
      <c r="UBS937" s="477"/>
      <c r="UBT937" s="477"/>
      <c r="UBU937" s="477"/>
      <c r="UBV937" s="477"/>
      <c r="UBW937" s="477"/>
      <c r="UBX937" s="477"/>
      <c r="UBY937" s="477"/>
      <c r="UBZ937" s="477"/>
      <c r="UCA937" s="477"/>
      <c r="UCB937" s="477"/>
      <c r="UCC937" s="477"/>
      <c r="UCD937" s="477"/>
      <c r="UCE937" s="477"/>
      <c r="UCF937" s="477"/>
      <c r="UCG937" s="477"/>
      <c r="UCH937" s="477"/>
      <c r="UCI937" s="477"/>
      <c r="UCJ937" s="477"/>
      <c r="UCK937" s="477"/>
      <c r="UCL937" s="477"/>
      <c r="UCM937" s="477"/>
      <c r="UCN937" s="477"/>
      <c r="UCO937" s="477"/>
      <c r="UCP937" s="477"/>
      <c r="UCQ937" s="477"/>
      <c r="UCR937" s="477"/>
      <c r="UCS937" s="477"/>
      <c r="UCT937" s="477"/>
      <c r="UCU937" s="477"/>
      <c r="UCV937" s="477"/>
      <c r="UCW937" s="477"/>
      <c r="UCX937" s="477"/>
      <c r="UCY937" s="477"/>
      <c r="UCZ937" s="477"/>
      <c r="UDA937" s="477"/>
      <c r="UDB937" s="477"/>
      <c r="UDC937" s="477"/>
      <c r="UDD937" s="477"/>
      <c r="UDE937" s="477"/>
      <c r="UDF937" s="477"/>
      <c r="UDG937" s="477"/>
      <c r="UDH937" s="477"/>
      <c r="UDI937" s="477"/>
      <c r="UDJ937" s="477"/>
      <c r="UDK937" s="477"/>
      <c r="UDL937" s="477"/>
      <c r="UDM937" s="477"/>
      <c r="UDN937" s="477"/>
      <c r="UDO937" s="477"/>
      <c r="UDP937" s="477"/>
      <c r="UDQ937" s="477"/>
      <c r="UDR937" s="477"/>
      <c r="UDS937" s="477"/>
      <c r="UDT937" s="477"/>
      <c r="UDU937" s="477"/>
      <c r="UDV937" s="477"/>
      <c r="UDW937" s="477"/>
      <c r="UDX937" s="477"/>
      <c r="UDY937" s="477"/>
      <c r="UDZ937" s="477"/>
      <c r="UEA937" s="477"/>
      <c r="UEB937" s="477"/>
      <c r="UEC937" s="477"/>
      <c r="UED937" s="477"/>
      <c r="UEE937" s="477"/>
      <c r="UEF937" s="477"/>
      <c r="UEG937" s="477"/>
      <c r="UEH937" s="477"/>
      <c r="UEI937" s="477"/>
      <c r="UEJ937" s="477"/>
      <c r="UEK937" s="477"/>
      <c r="UEL937" s="477"/>
      <c r="UEM937" s="477"/>
      <c r="UEN937" s="477"/>
      <c r="UEO937" s="477"/>
      <c r="UEP937" s="477"/>
      <c r="UEQ937" s="477"/>
      <c r="UER937" s="477"/>
      <c r="UES937" s="477"/>
      <c r="UET937" s="477"/>
      <c r="UEU937" s="477"/>
      <c r="UEV937" s="477"/>
      <c r="UEW937" s="477"/>
      <c r="UEX937" s="477"/>
      <c r="UEY937" s="477"/>
      <c r="UEZ937" s="477"/>
      <c r="UFA937" s="477"/>
      <c r="UFB937" s="477"/>
      <c r="UFC937" s="477"/>
      <c r="UFD937" s="477"/>
      <c r="UFE937" s="477"/>
      <c r="UFF937" s="477"/>
      <c r="UFG937" s="477"/>
      <c r="UFH937" s="477"/>
      <c r="UFI937" s="477"/>
      <c r="UFJ937" s="477"/>
      <c r="UFK937" s="477"/>
      <c r="UFL937" s="477"/>
      <c r="UFM937" s="477"/>
      <c r="UFN937" s="477"/>
      <c r="UFO937" s="477"/>
      <c r="UFP937" s="477"/>
      <c r="UFQ937" s="477"/>
      <c r="UFR937" s="477"/>
      <c r="UFS937" s="477"/>
      <c r="UFT937" s="477"/>
      <c r="UFU937" s="477"/>
      <c r="UFV937" s="477"/>
      <c r="UFW937" s="477"/>
      <c r="UFX937" s="477"/>
      <c r="UFY937" s="477"/>
      <c r="UFZ937" s="477"/>
      <c r="UGA937" s="477"/>
      <c r="UGB937" s="477"/>
      <c r="UGC937" s="477"/>
      <c r="UGD937" s="477"/>
      <c r="UGE937" s="477"/>
      <c r="UGF937" s="477"/>
      <c r="UGG937" s="477"/>
      <c r="UGH937" s="477"/>
      <c r="UGI937" s="477"/>
      <c r="UGJ937" s="477"/>
      <c r="UGK937" s="477"/>
      <c r="UGL937" s="477"/>
      <c r="UGM937" s="477"/>
      <c r="UGN937" s="477"/>
      <c r="UGO937" s="477"/>
      <c r="UGP937" s="477"/>
      <c r="UGQ937" s="477"/>
      <c r="UGR937" s="477"/>
      <c r="UGS937" s="477"/>
      <c r="UGT937" s="477"/>
      <c r="UGU937" s="477"/>
      <c r="UGV937" s="477"/>
      <c r="UGW937" s="477"/>
      <c r="UGX937" s="477"/>
      <c r="UGY937" s="477"/>
      <c r="UGZ937" s="477"/>
      <c r="UHA937" s="477"/>
      <c r="UHB937" s="477"/>
      <c r="UHC937" s="477"/>
      <c r="UHD937" s="477"/>
      <c r="UHE937" s="477"/>
      <c r="UHF937" s="477"/>
      <c r="UHG937" s="477"/>
      <c r="UHH937" s="477"/>
      <c r="UHI937" s="477"/>
      <c r="UHJ937" s="477"/>
      <c r="UHK937" s="477"/>
      <c r="UHL937" s="477"/>
      <c r="UHM937" s="477"/>
      <c r="UHN937" s="477"/>
      <c r="UHO937" s="477"/>
      <c r="UHP937" s="477"/>
      <c r="UHQ937" s="477"/>
      <c r="UHR937" s="477"/>
      <c r="UHS937" s="477"/>
      <c r="UHT937" s="477"/>
      <c r="UHU937" s="477"/>
      <c r="UHV937" s="477"/>
      <c r="UHW937" s="477"/>
      <c r="UHX937" s="477"/>
      <c r="UHY937" s="477"/>
      <c r="UHZ937" s="477"/>
      <c r="UIA937" s="477"/>
      <c r="UIB937" s="477"/>
      <c r="UIC937" s="477"/>
      <c r="UID937" s="477"/>
      <c r="UIE937" s="477"/>
      <c r="UIF937" s="477"/>
      <c r="UIG937" s="477"/>
      <c r="UIH937" s="477"/>
      <c r="UII937" s="477"/>
      <c r="UIJ937" s="477"/>
      <c r="UIK937" s="477"/>
      <c r="UIL937" s="477"/>
      <c r="UIM937" s="477"/>
      <c r="UIN937" s="477"/>
      <c r="UIO937" s="477"/>
      <c r="UIP937" s="477"/>
      <c r="UIQ937" s="477"/>
      <c r="UIR937" s="477"/>
      <c r="UIS937" s="477"/>
      <c r="UIT937" s="477"/>
      <c r="UIU937" s="477"/>
      <c r="UIV937" s="477"/>
      <c r="UIW937" s="477"/>
      <c r="UIX937" s="477"/>
      <c r="UIY937" s="477"/>
      <c r="UIZ937" s="477"/>
      <c r="UJA937" s="477"/>
      <c r="UJB937" s="477"/>
      <c r="UJC937" s="477"/>
      <c r="UJD937" s="477"/>
      <c r="UJE937" s="477"/>
      <c r="UJF937" s="477"/>
      <c r="UJG937" s="477"/>
      <c r="UJH937" s="477"/>
      <c r="UJI937" s="477"/>
      <c r="UJJ937" s="477"/>
      <c r="UJK937" s="477"/>
      <c r="UJL937" s="477"/>
      <c r="UJM937" s="477"/>
      <c r="UJN937" s="477"/>
      <c r="UJO937" s="477"/>
      <c r="UJP937" s="477"/>
      <c r="UJQ937" s="477"/>
      <c r="UJR937" s="477"/>
      <c r="UJS937" s="477"/>
      <c r="UJT937" s="477"/>
      <c r="UJU937" s="477"/>
      <c r="UJV937" s="477"/>
      <c r="UJW937" s="477"/>
      <c r="UJX937" s="477"/>
      <c r="UJY937" s="477"/>
      <c r="UJZ937" s="477"/>
      <c r="UKA937" s="477"/>
      <c r="UKB937" s="477"/>
      <c r="UKC937" s="477"/>
      <c r="UKD937" s="477"/>
      <c r="UKE937" s="477"/>
      <c r="UKF937" s="477"/>
      <c r="UKG937" s="477"/>
      <c r="UKH937" s="477"/>
      <c r="UKI937" s="477"/>
      <c r="UKJ937" s="477"/>
      <c r="UKK937" s="477"/>
      <c r="UKL937" s="477"/>
      <c r="UKM937" s="477"/>
      <c r="UKN937" s="477"/>
      <c r="UKO937" s="477"/>
      <c r="UKP937" s="477"/>
      <c r="UKQ937" s="477"/>
      <c r="UKR937" s="477"/>
      <c r="UKS937" s="477"/>
      <c r="UKT937" s="477"/>
      <c r="UKU937" s="477"/>
      <c r="UKV937" s="477"/>
      <c r="UKW937" s="477"/>
      <c r="UKX937" s="477"/>
      <c r="UKY937" s="477"/>
      <c r="UKZ937" s="477"/>
      <c r="ULA937" s="477"/>
      <c r="ULB937" s="477"/>
      <c r="ULC937" s="477"/>
      <c r="ULD937" s="477"/>
      <c r="ULE937" s="477"/>
      <c r="ULF937" s="477"/>
      <c r="ULG937" s="477"/>
      <c r="ULH937" s="477"/>
      <c r="ULI937" s="477"/>
      <c r="ULJ937" s="477"/>
      <c r="ULK937" s="477"/>
      <c r="ULL937" s="477"/>
      <c r="ULM937" s="477"/>
      <c r="ULN937" s="477"/>
      <c r="ULO937" s="477"/>
      <c r="ULP937" s="477"/>
      <c r="ULQ937" s="477"/>
      <c r="ULR937" s="477"/>
      <c r="ULS937" s="477"/>
      <c r="ULT937" s="477"/>
      <c r="ULU937" s="477"/>
      <c r="ULV937" s="477"/>
      <c r="ULW937" s="477"/>
      <c r="ULX937" s="477"/>
      <c r="ULY937" s="477"/>
      <c r="ULZ937" s="477"/>
      <c r="UMA937" s="477"/>
      <c r="UMB937" s="477"/>
      <c r="UMC937" s="477"/>
      <c r="UMD937" s="477"/>
      <c r="UME937" s="477"/>
      <c r="UMF937" s="477"/>
      <c r="UMG937" s="477"/>
      <c r="UMH937" s="477"/>
      <c r="UMI937" s="477"/>
      <c r="UMJ937" s="477"/>
      <c r="UMK937" s="477"/>
      <c r="UML937" s="477"/>
      <c r="UMM937" s="477"/>
      <c r="UMN937" s="477"/>
      <c r="UMO937" s="477"/>
      <c r="UMP937" s="477"/>
      <c r="UMQ937" s="477"/>
      <c r="UMR937" s="477"/>
      <c r="UMS937" s="477"/>
      <c r="UMT937" s="477"/>
      <c r="UMU937" s="477"/>
      <c r="UMV937" s="477"/>
      <c r="UMW937" s="477"/>
      <c r="UMX937" s="477"/>
      <c r="UMY937" s="477"/>
      <c r="UMZ937" s="477"/>
      <c r="UNA937" s="477"/>
      <c r="UNB937" s="477"/>
      <c r="UNC937" s="477"/>
      <c r="UND937" s="477"/>
      <c r="UNE937" s="477"/>
      <c r="UNF937" s="477"/>
      <c r="UNG937" s="477"/>
      <c r="UNH937" s="477"/>
      <c r="UNI937" s="477"/>
      <c r="UNJ937" s="477"/>
      <c r="UNK937" s="477"/>
      <c r="UNL937" s="477"/>
      <c r="UNM937" s="477"/>
      <c r="UNN937" s="477"/>
      <c r="UNO937" s="477"/>
      <c r="UNP937" s="477"/>
      <c r="UNQ937" s="477"/>
      <c r="UNR937" s="477"/>
      <c r="UNS937" s="477"/>
      <c r="UNT937" s="477"/>
      <c r="UNU937" s="477"/>
      <c r="UNV937" s="477"/>
      <c r="UNW937" s="477"/>
      <c r="UNX937" s="477"/>
      <c r="UNY937" s="477"/>
      <c r="UNZ937" s="477"/>
      <c r="UOA937" s="477"/>
      <c r="UOB937" s="477"/>
      <c r="UOC937" s="477"/>
      <c r="UOD937" s="477"/>
      <c r="UOE937" s="477"/>
      <c r="UOF937" s="477"/>
      <c r="UOG937" s="477"/>
      <c r="UOH937" s="477"/>
      <c r="UOI937" s="477"/>
      <c r="UOJ937" s="477"/>
      <c r="UOK937" s="477"/>
      <c r="UOL937" s="477"/>
      <c r="UOM937" s="477"/>
      <c r="UON937" s="477"/>
      <c r="UOO937" s="477"/>
      <c r="UOP937" s="477"/>
      <c r="UOQ937" s="477"/>
      <c r="UOR937" s="477"/>
      <c r="UOS937" s="477"/>
      <c r="UOT937" s="477"/>
      <c r="UOU937" s="477"/>
      <c r="UOV937" s="477"/>
      <c r="UOW937" s="477"/>
      <c r="UOX937" s="477"/>
      <c r="UOY937" s="477"/>
      <c r="UOZ937" s="477"/>
      <c r="UPA937" s="477"/>
      <c r="UPB937" s="477"/>
      <c r="UPC937" s="477"/>
      <c r="UPD937" s="477"/>
      <c r="UPE937" s="477"/>
      <c r="UPF937" s="477"/>
      <c r="UPG937" s="477"/>
      <c r="UPH937" s="477"/>
      <c r="UPI937" s="477"/>
      <c r="UPJ937" s="477"/>
      <c r="UPK937" s="477"/>
      <c r="UPL937" s="477"/>
      <c r="UPM937" s="477"/>
      <c r="UPN937" s="477"/>
      <c r="UPO937" s="477"/>
      <c r="UPP937" s="477"/>
      <c r="UPQ937" s="477"/>
      <c r="UPR937" s="477"/>
      <c r="UPS937" s="477"/>
      <c r="UPT937" s="477"/>
      <c r="UPU937" s="477"/>
      <c r="UPV937" s="477"/>
      <c r="UPW937" s="477"/>
      <c r="UPX937" s="477"/>
      <c r="UPY937" s="477"/>
      <c r="UPZ937" s="477"/>
      <c r="UQA937" s="477"/>
      <c r="UQB937" s="477"/>
      <c r="UQC937" s="477"/>
      <c r="UQD937" s="477"/>
      <c r="UQE937" s="477"/>
      <c r="UQF937" s="477"/>
      <c r="UQG937" s="477"/>
      <c r="UQH937" s="477"/>
      <c r="UQI937" s="477"/>
      <c r="UQJ937" s="477"/>
      <c r="UQK937" s="477"/>
      <c r="UQL937" s="477"/>
      <c r="UQM937" s="477"/>
      <c r="UQN937" s="477"/>
      <c r="UQO937" s="477"/>
      <c r="UQP937" s="477"/>
      <c r="UQQ937" s="477"/>
      <c r="UQR937" s="477"/>
      <c r="UQS937" s="477"/>
      <c r="UQT937" s="477"/>
      <c r="UQU937" s="477"/>
      <c r="UQV937" s="477"/>
      <c r="UQW937" s="477"/>
      <c r="UQX937" s="477"/>
      <c r="UQY937" s="477"/>
      <c r="UQZ937" s="477"/>
      <c r="URA937" s="477"/>
      <c r="URB937" s="477"/>
      <c r="URC937" s="477"/>
      <c r="URD937" s="477"/>
      <c r="URE937" s="477"/>
      <c r="URF937" s="477"/>
      <c r="URG937" s="477"/>
      <c r="URH937" s="477"/>
      <c r="URI937" s="477"/>
      <c r="URJ937" s="477"/>
      <c r="URK937" s="477"/>
      <c r="URL937" s="477"/>
      <c r="URM937" s="477"/>
      <c r="URN937" s="477"/>
      <c r="URO937" s="477"/>
      <c r="URP937" s="477"/>
      <c r="URQ937" s="477"/>
      <c r="URR937" s="477"/>
      <c r="URS937" s="477"/>
      <c r="URT937" s="477"/>
      <c r="URU937" s="477"/>
      <c r="URV937" s="477"/>
      <c r="URW937" s="477"/>
      <c r="URX937" s="477"/>
      <c r="URY937" s="477"/>
      <c r="URZ937" s="477"/>
      <c r="USA937" s="477"/>
      <c r="USB937" s="477"/>
      <c r="USC937" s="477"/>
      <c r="USD937" s="477"/>
      <c r="USE937" s="477"/>
      <c r="USF937" s="477"/>
      <c r="USG937" s="477"/>
      <c r="USH937" s="477"/>
      <c r="USI937" s="477"/>
      <c r="USJ937" s="477"/>
      <c r="USK937" s="477"/>
      <c r="USL937" s="477"/>
      <c r="USM937" s="477"/>
      <c r="USN937" s="477"/>
      <c r="USO937" s="477"/>
      <c r="USP937" s="477"/>
      <c r="USQ937" s="477"/>
      <c r="USR937" s="477"/>
      <c r="USS937" s="477"/>
      <c r="UST937" s="477"/>
      <c r="USU937" s="477"/>
      <c r="USV937" s="477"/>
      <c r="USW937" s="477"/>
      <c r="USX937" s="477"/>
      <c r="USY937" s="477"/>
      <c r="USZ937" s="477"/>
      <c r="UTA937" s="477"/>
      <c r="UTB937" s="477"/>
      <c r="UTC937" s="477"/>
      <c r="UTD937" s="477"/>
      <c r="UTE937" s="477"/>
      <c r="UTF937" s="477"/>
      <c r="UTG937" s="477"/>
      <c r="UTH937" s="477"/>
      <c r="UTI937" s="477"/>
      <c r="UTJ937" s="477"/>
      <c r="UTK937" s="477"/>
      <c r="UTL937" s="477"/>
      <c r="UTM937" s="477"/>
      <c r="UTN937" s="477"/>
      <c r="UTO937" s="477"/>
      <c r="UTP937" s="477"/>
      <c r="UTQ937" s="477"/>
      <c r="UTR937" s="477"/>
      <c r="UTS937" s="477"/>
      <c r="UTT937" s="477"/>
      <c r="UTU937" s="477"/>
      <c r="UTV937" s="477"/>
      <c r="UTW937" s="477"/>
      <c r="UTX937" s="477"/>
      <c r="UTY937" s="477"/>
      <c r="UTZ937" s="477"/>
      <c r="UUA937" s="477"/>
      <c r="UUB937" s="477"/>
      <c r="UUC937" s="477"/>
      <c r="UUD937" s="477"/>
      <c r="UUE937" s="477"/>
      <c r="UUF937" s="477"/>
      <c r="UUG937" s="477"/>
      <c r="UUH937" s="477"/>
      <c r="UUI937" s="477"/>
      <c r="UUJ937" s="477"/>
      <c r="UUK937" s="477"/>
      <c r="UUL937" s="477"/>
      <c r="UUM937" s="477"/>
      <c r="UUN937" s="477"/>
      <c r="UUO937" s="477"/>
      <c r="UUP937" s="477"/>
      <c r="UUQ937" s="477"/>
      <c r="UUR937" s="477"/>
      <c r="UUS937" s="477"/>
      <c r="UUT937" s="477"/>
      <c r="UUU937" s="477"/>
      <c r="UUV937" s="477"/>
      <c r="UUW937" s="477"/>
      <c r="UUX937" s="477"/>
      <c r="UUY937" s="477"/>
      <c r="UUZ937" s="477"/>
      <c r="UVA937" s="477"/>
      <c r="UVB937" s="477"/>
      <c r="UVC937" s="477"/>
      <c r="UVD937" s="477"/>
      <c r="UVE937" s="477"/>
      <c r="UVF937" s="477"/>
      <c r="UVG937" s="477"/>
      <c r="UVH937" s="477"/>
      <c r="UVI937" s="477"/>
      <c r="UVJ937" s="477"/>
      <c r="UVK937" s="477"/>
      <c r="UVL937" s="477"/>
      <c r="UVM937" s="477"/>
      <c r="UVN937" s="477"/>
      <c r="UVO937" s="477"/>
      <c r="UVP937" s="477"/>
      <c r="UVQ937" s="477"/>
      <c r="UVR937" s="477"/>
      <c r="UVS937" s="477"/>
      <c r="UVT937" s="477"/>
      <c r="UVU937" s="477"/>
      <c r="UVV937" s="477"/>
      <c r="UVW937" s="477"/>
      <c r="UVX937" s="477"/>
      <c r="UVY937" s="477"/>
      <c r="UVZ937" s="477"/>
      <c r="UWA937" s="477"/>
      <c r="UWB937" s="477"/>
      <c r="UWC937" s="477"/>
      <c r="UWD937" s="477"/>
      <c r="UWE937" s="477"/>
      <c r="UWF937" s="477"/>
      <c r="UWG937" s="477"/>
      <c r="UWH937" s="477"/>
      <c r="UWI937" s="477"/>
      <c r="UWJ937" s="477"/>
      <c r="UWK937" s="477"/>
      <c r="UWL937" s="477"/>
      <c r="UWM937" s="477"/>
      <c r="UWN937" s="477"/>
      <c r="UWO937" s="477"/>
      <c r="UWP937" s="477"/>
      <c r="UWQ937" s="477"/>
      <c r="UWR937" s="477"/>
      <c r="UWS937" s="477"/>
      <c r="UWT937" s="477"/>
      <c r="UWU937" s="477"/>
      <c r="UWV937" s="477"/>
      <c r="UWW937" s="477"/>
      <c r="UWX937" s="477"/>
      <c r="UWY937" s="477"/>
      <c r="UWZ937" s="477"/>
      <c r="UXA937" s="477"/>
      <c r="UXB937" s="477"/>
      <c r="UXC937" s="477"/>
      <c r="UXD937" s="477"/>
      <c r="UXE937" s="477"/>
      <c r="UXF937" s="477"/>
      <c r="UXG937" s="477"/>
      <c r="UXH937" s="477"/>
      <c r="UXI937" s="477"/>
      <c r="UXJ937" s="477"/>
      <c r="UXK937" s="477"/>
      <c r="UXL937" s="477"/>
      <c r="UXM937" s="477"/>
      <c r="UXN937" s="477"/>
      <c r="UXO937" s="477"/>
      <c r="UXP937" s="477"/>
      <c r="UXQ937" s="477"/>
      <c r="UXR937" s="477"/>
      <c r="UXS937" s="477"/>
      <c r="UXT937" s="477"/>
      <c r="UXU937" s="477"/>
      <c r="UXV937" s="477"/>
      <c r="UXW937" s="477"/>
      <c r="UXX937" s="477"/>
      <c r="UXY937" s="477"/>
      <c r="UXZ937" s="477"/>
      <c r="UYA937" s="477"/>
      <c r="UYB937" s="477"/>
      <c r="UYC937" s="477"/>
      <c r="UYD937" s="477"/>
      <c r="UYE937" s="477"/>
      <c r="UYF937" s="477"/>
      <c r="UYG937" s="477"/>
      <c r="UYH937" s="477"/>
      <c r="UYI937" s="477"/>
      <c r="UYJ937" s="477"/>
      <c r="UYK937" s="477"/>
      <c r="UYL937" s="477"/>
      <c r="UYM937" s="477"/>
      <c r="UYN937" s="477"/>
      <c r="UYO937" s="477"/>
      <c r="UYP937" s="477"/>
      <c r="UYQ937" s="477"/>
      <c r="UYR937" s="477"/>
      <c r="UYS937" s="477"/>
      <c r="UYT937" s="477"/>
      <c r="UYU937" s="477"/>
      <c r="UYV937" s="477"/>
      <c r="UYW937" s="477"/>
      <c r="UYX937" s="477"/>
      <c r="UYY937" s="477"/>
      <c r="UYZ937" s="477"/>
      <c r="UZA937" s="477"/>
      <c r="UZB937" s="477"/>
      <c r="UZC937" s="477"/>
      <c r="UZD937" s="477"/>
      <c r="UZE937" s="477"/>
      <c r="UZF937" s="477"/>
      <c r="UZG937" s="477"/>
      <c r="UZH937" s="477"/>
      <c r="UZI937" s="477"/>
      <c r="UZJ937" s="477"/>
      <c r="UZK937" s="477"/>
      <c r="UZL937" s="477"/>
      <c r="UZM937" s="477"/>
      <c r="UZN937" s="477"/>
      <c r="UZO937" s="477"/>
      <c r="UZP937" s="477"/>
      <c r="UZQ937" s="477"/>
      <c r="UZR937" s="477"/>
      <c r="UZS937" s="477"/>
      <c r="UZT937" s="477"/>
      <c r="UZU937" s="477"/>
      <c r="UZV937" s="477"/>
      <c r="UZW937" s="477"/>
      <c r="UZX937" s="477"/>
      <c r="UZY937" s="477"/>
      <c r="UZZ937" s="477"/>
      <c r="VAA937" s="477"/>
      <c r="VAB937" s="477"/>
      <c r="VAC937" s="477"/>
      <c r="VAD937" s="477"/>
      <c r="VAE937" s="477"/>
      <c r="VAF937" s="477"/>
      <c r="VAG937" s="477"/>
      <c r="VAH937" s="477"/>
      <c r="VAI937" s="477"/>
      <c r="VAJ937" s="477"/>
      <c r="VAK937" s="477"/>
      <c r="VAL937" s="477"/>
      <c r="VAM937" s="477"/>
      <c r="VAN937" s="477"/>
      <c r="VAO937" s="477"/>
      <c r="VAP937" s="477"/>
      <c r="VAQ937" s="477"/>
      <c r="VAR937" s="477"/>
      <c r="VAS937" s="477"/>
      <c r="VAT937" s="477"/>
      <c r="VAU937" s="477"/>
      <c r="VAV937" s="477"/>
      <c r="VAW937" s="477"/>
      <c r="VAX937" s="477"/>
      <c r="VAY937" s="477"/>
      <c r="VAZ937" s="477"/>
      <c r="VBA937" s="477"/>
      <c r="VBB937" s="477"/>
      <c r="VBC937" s="477"/>
      <c r="VBD937" s="477"/>
      <c r="VBE937" s="477"/>
      <c r="VBF937" s="477"/>
      <c r="VBG937" s="477"/>
      <c r="VBH937" s="477"/>
      <c r="VBI937" s="477"/>
      <c r="VBJ937" s="477"/>
      <c r="VBK937" s="477"/>
      <c r="VBL937" s="477"/>
      <c r="VBM937" s="477"/>
      <c r="VBN937" s="477"/>
      <c r="VBO937" s="477"/>
      <c r="VBP937" s="477"/>
      <c r="VBQ937" s="477"/>
      <c r="VBR937" s="477"/>
      <c r="VBS937" s="477"/>
      <c r="VBT937" s="477"/>
      <c r="VBU937" s="477"/>
      <c r="VBV937" s="477"/>
      <c r="VBW937" s="477"/>
      <c r="VBX937" s="477"/>
      <c r="VBY937" s="477"/>
      <c r="VBZ937" s="477"/>
      <c r="VCA937" s="477"/>
      <c r="VCB937" s="477"/>
      <c r="VCC937" s="477"/>
      <c r="VCD937" s="477"/>
      <c r="VCE937" s="477"/>
      <c r="VCF937" s="477"/>
      <c r="VCG937" s="477"/>
      <c r="VCH937" s="477"/>
      <c r="VCI937" s="477"/>
      <c r="VCJ937" s="477"/>
      <c r="VCK937" s="477"/>
      <c r="VCL937" s="477"/>
      <c r="VCM937" s="477"/>
      <c r="VCN937" s="477"/>
      <c r="VCO937" s="477"/>
      <c r="VCP937" s="477"/>
      <c r="VCQ937" s="477"/>
      <c r="VCR937" s="477"/>
      <c r="VCS937" s="477"/>
      <c r="VCT937" s="477"/>
      <c r="VCU937" s="477"/>
      <c r="VCV937" s="477"/>
      <c r="VCW937" s="477"/>
      <c r="VCX937" s="477"/>
      <c r="VCY937" s="477"/>
      <c r="VCZ937" s="477"/>
      <c r="VDA937" s="477"/>
      <c r="VDB937" s="477"/>
      <c r="VDC937" s="477"/>
      <c r="VDD937" s="477"/>
      <c r="VDE937" s="477"/>
      <c r="VDF937" s="477"/>
      <c r="VDG937" s="477"/>
      <c r="VDH937" s="477"/>
      <c r="VDI937" s="477"/>
      <c r="VDJ937" s="477"/>
      <c r="VDK937" s="477"/>
      <c r="VDL937" s="477"/>
      <c r="VDM937" s="477"/>
      <c r="VDN937" s="477"/>
      <c r="VDO937" s="477"/>
      <c r="VDP937" s="477"/>
      <c r="VDQ937" s="477"/>
      <c r="VDR937" s="477"/>
      <c r="VDS937" s="477"/>
      <c r="VDT937" s="477"/>
      <c r="VDU937" s="477"/>
      <c r="VDV937" s="477"/>
      <c r="VDW937" s="477"/>
      <c r="VDX937" s="477"/>
      <c r="VDY937" s="477"/>
      <c r="VDZ937" s="477"/>
      <c r="VEA937" s="477"/>
      <c r="VEB937" s="477"/>
      <c r="VEC937" s="477"/>
      <c r="VED937" s="477"/>
      <c r="VEE937" s="477"/>
      <c r="VEF937" s="477"/>
      <c r="VEG937" s="477"/>
      <c r="VEH937" s="477"/>
      <c r="VEI937" s="477"/>
      <c r="VEJ937" s="477"/>
      <c r="VEK937" s="477"/>
      <c r="VEL937" s="477"/>
      <c r="VEM937" s="477"/>
      <c r="VEN937" s="477"/>
      <c r="VEO937" s="477"/>
      <c r="VEP937" s="477"/>
      <c r="VEQ937" s="477"/>
      <c r="VER937" s="477"/>
      <c r="VES937" s="477"/>
      <c r="VET937" s="477"/>
      <c r="VEU937" s="477"/>
      <c r="VEV937" s="477"/>
      <c r="VEW937" s="477"/>
      <c r="VEX937" s="477"/>
      <c r="VEY937" s="477"/>
      <c r="VEZ937" s="477"/>
      <c r="VFA937" s="477"/>
      <c r="VFB937" s="477"/>
      <c r="VFC937" s="477"/>
      <c r="VFD937" s="477"/>
      <c r="VFE937" s="477"/>
      <c r="VFF937" s="477"/>
      <c r="VFG937" s="477"/>
      <c r="VFH937" s="477"/>
      <c r="VFI937" s="477"/>
      <c r="VFJ937" s="477"/>
      <c r="VFK937" s="477"/>
      <c r="VFL937" s="477"/>
      <c r="VFM937" s="477"/>
      <c r="VFN937" s="477"/>
      <c r="VFO937" s="477"/>
      <c r="VFP937" s="477"/>
      <c r="VFQ937" s="477"/>
      <c r="VFR937" s="477"/>
      <c r="VFS937" s="477"/>
      <c r="VFT937" s="477"/>
      <c r="VFU937" s="477"/>
      <c r="VFV937" s="477"/>
      <c r="VFW937" s="477"/>
      <c r="VFX937" s="477"/>
      <c r="VFY937" s="477"/>
      <c r="VFZ937" s="477"/>
      <c r="VGA937" s="477"/>
      <c r="VGB937" s="477"/>
      <c r="VGC937" s="477"/>
      <c r="VGD937" s="477"/>
      <c r="VGE937" s="477"/>
      <c r="VGF937" s="477"/>
      <c r="VGG937" s="477"/>
      <c r="VGH937" s="477"/>
      <c r="VGI937" s="477"/>
      <c r="VGJ937" s="477"/>
      <c r="VGK937" s="477"/>
      <c r="VGL937" s="477"/>
      <c r="VGM937" s="477"/>
      <c r="VGN937" s="477"/>
      <c r="VGO937" s="477"/>
      <c r="VGP937" s="477"/>
      <c r="VGQ937" s="477"/>
      <c r="VGR937" s="477"/>
      <c r="VGS937" s="477"/>
      <c r="VGT937" s="477"/>
      <c r="VGU937" s="477"/>
      <c r="VGV937" s="477"/>
      <c r="VGW937" s="477"/>
      <c r="VGX937" s="477"/>
      <c r="VGY937" s="477"/>
      <c r="VGZ937" s="477"/>
      <c r="VHA937" s="477"/>
      <c r="VHB937" s="477"/>
      <c r="VHC937" s="477"/>
      <c r="VHD937" s="477"/>
      <c r="VHE937" s="477"/>
      <c r="VHF937" s="477"/>
      <c r="VHG937" s="477"/>
      <c r="VHH937" s="477"/>
      <c r="VHI937" s="477"/>
      <c r="VHJ937" s="477"/>
      <c r="VHK937" s="477"/>
      <c r="VHL937" s="477"/>
      <c r="VHM937" s="477"/>
      <c r="VHN937" s="477"/>
      <c r="VHO937" s="477"/>
      <c r="VHP937" s="477"/>
      <c r="VHQ937" s="477"/>
      <c r="VHR937" s="477"/>
      <c r="VHS937" s="477"/>
      <c r="VHT937" s="477"/>
      <c r="VHU937" s="477"/>
      <c r="VHV937" s="477"/>
      <c r="VHW937" s="477"/>
      <c r="VHX937" s="477"/>
      <c r="VHY937" s="477"/>
      <c r="VHZ937" s="477"/>
      <c r="VIA937" s="477"/>
      <c r="VIB937" s="477"/>
      <c r="VIC937" s="477"/>
      <c r="VID937" s="477"/>
      <c r="VIE937" s="477"/>
      <c r="VIF937" s="477"/>
      <c r="VIG937" s="477"/>
      <c r="VIH937" s="477"/>
      <c r="VII937" s="477"/>
      <c r="VIJ937" s="477"/>
      <c r="VIK937" s="477"/>
      <c r="VIL937" s="477"/>
      <c r="VIM937" s="477"/>
      <c r="VIN937" s="477"/>
      <c r="VIO937" s="477"/>
      <c r="VIP937" s="477"/>
      <c r="VIQ937" s="477"/>
      <c r="VIR937" s="477"/>
      <c r="VIS937" s="477"/>
      <c r="VIT937" s="477"/>
      <c r="VIU937" s="477"/>
      <c r="VIV937" s="477"/>
      <c r="VIW937" s="477"/>
      <c r="VIX937" s="477"/>
      <c r="VIY937" s="477"/>
      <c r="VIZ937" s="477"/>
      <c r="VJA937" s="477"/>
      <c r="VJB937" s="477"/>
      <c r="VJC937" s="477"/>
      <c r="VJD937" s="477"/>
      <c r="VJE937" s="477"/>
      <c r="VJF937" s="477"/>
      <c r="VJG937" s="477"/>
      <c r="VJH937" s="477"/>
      <c r="VJI937" s="477"/>
      <c r="VJJ937" s="477"/>
      <c r="VJK937" s="477"/>
      <c r="VJL937" s="477"/>
      <c r="VJM937" s="477"/>
      <c r="VJN937" s="477"/>
      <c r="VJO937" s="477"/>
      <c r="VJP937" s="477"/>
      <c r="VJQ937" s="477"/>
      <c r="VJR937" s="477"/>
      <c r="VJS937" s="477"/>
      <c r="VJT937" s="477"/>
      <c r="VJU937" s="477"/>
      <c r="VJV937" s="477"/>
      <c r="VJW937" s="477"/>
      <c r="VJX937" s="477"/>
      <c r="VJY937" s="477"/>
      <c r="VJZ937" s="477"/>
      <c r="VKA937" s="477"/>
      <c r="VKB937" s="477"/>
      <c r="VKC937" s="477"/>
      <c r="VKD937" s="477"/>
      <c r="VKE937" s="477"/>
      <c r="VKF937" s="477"/>
      <c r="VKG937" s="477"/>
      <c r="VKH937" s="477"/>
      <c r="VKI937" s="477"/>
      <c r="VKJ937" s="477"/>
      <c r="VKK937" s="477"/>
      <c r="VKL937" s="477"/>
      <c r="VKM937" s="477"/>
      <c r="VKN937" s="477"/>
      <c r="VKO937" s="477"/>
      <c r="VKP937" s="477"/>
      <c r="VKQ937" s="477"/>
      <c r="VKR937" s="477"/>
      <c r="VKS937" s="477"/>
      <c r="VKT937" s="477"/>
      <c r="VKU937" s="477"/>
      <c r="VKV937" s="477"/>
      <c r="VKW937" s="477"/>
      <c r="VKX937" s="477"/>
      <c r="VKY937" s="477"/>
      <c r="VKZ937" s="477"/>
      <c r="VLA937" s="477"/>
      <c r="VLB937" s="477"/>
      <c r="VLC937" s="477"/>
      <c r="VLD937" s="477"/>
      <c r="VLE937" s="477"/>
      <c r="VLF937" s="477"/>
      <c r="VLG937" s="477"/>
      <c r="VLH937" s="477"/>
      <c r="VLI937" s="477"/>
      <c r="VLJ937" s="477"/>
      <c r="VLK937" s="477"/>
      <c r="VLL937" s="477"/>
      <c r="VLM937" s="477"/>
      <c r="VLN937" s="477"/>
      <c r="VLO937" s="477"/>
      <c r="VLP937" s="477"/>
      <c r="VLQ937" s="477"/>
      <c r="VLR937" s="477"/>
      <c r="VLS937" s="477"/>
      <c r="VLT937" s="477"/>
      <c r="VLU937" s="477"/>
      <c r="VLV937" s="477"/>
      <c r="VLW937" s="477"/>
      <c r="VLX937" s="477"/>
      <c r="VLY937" s="477"/>
      <c r="VLZ937" s="477"/>
      <c r="VMA937" s="477"/>
      <c r="VMB937" s="477"/>
      <c r="VMC937" s="477"/>
      <c r="VMD937" s="477"/>
      <c r="VME937" s="477"/>
      <c r="VMF937" s="477"/>
      <c r="VMG937" s="477"/>
      <c r="VMH937" s="477"/>
      <c r="VMI937" s="477"/>
      <c r="VMJ937" s="477"/>
      <c r="VMK937" s="477"/>
      <c r="VML937" s="477"/>
      <c r="VMM937" s="477"/>
      <c r="VMN937" s="477"/>
      <c r="VMO937" s="477"/>
      <c r="VMP937" s="477"/>
      <c r="VMQ937" s="477"/>
      <c r="VMR937" s="477"/>
      <c r="VMS937" s="477"/>
      <c r="VMT937" s="477"/>
      <c r="VMU937" s="477"/>
      <c r="VMV937" s="477"/>
      <c r="VMW937" s="477"/>
      <c r="VMX937" s="477"/>
      <c r="VMY937" s="477"/>
      <c r="VMZ937" s="477"/>
      <c r="VNA937" s="477"/>
      <c r="VNB937" s="477"/>
      <c r="VNC937" s="477"/>
      <c r="VND937" s="477"/>
      <c r="VNE937" s="477"/>
      <c r="VNF937" s="477"/>
      <c r="VNG937" s="477"/>
      <c r="VNH937" s="477"/>
      <c r="VNI937" s="477"/>
      <c r="VNJ937" s="477"/>
      <c r="VNK937" s="477"/>
      <c r="VNL937" s="477"/>
      <c r="VNM937" s="477"/>
      <c r="VNN937" s="477"/>
      <c r="VNO937" s="477"/>
      <c r="VNP937" s="477"/>
      <c r="VNQ937" s="477"/>
      <c r="VNR937" s="477"/>
      <c r="VNS937" s="477"/>
      <c r="VNT937" s="477"/>
      <c r="VNU937" s="477"/>
      <c r="VNV937" s="477"/>
      <c r="VNW937" s="477"/>
      <c r="VNX937" s="477"/>
      <c r="VNY937" s="477"/>
      <c r="VNZ937" s="477"/>
      <c r="VOA937" s="477"/>
      <c r="VOB937" s="477"/>
      <c r="VOC937" s="477"/>
      <c r="VOD937" s="477"/>
      <c r="VOE937" s="477"/>
      <c r="VOF937" s="477"/>
      <c r="VOG937" s="477"/>
      <c r="VOH937" s="477"/>
      <c r="VOI937" s="477"/>
      <c r="VOJ937" s="477"/>
      <c r="VOK937" s="477"/>
      <c r="VOL937" s="477"/>
      <c r="VOM937" s="477"/>
      <c r="VON937" s="477"/>
      <c r="VOO937" s="477"/>
      <c r="VOP937" s="477"/>
      <c r="VOQ937" s="477"/>
      <c r="VOR937" s="477"/>
      <c r="VOS937" s="477"/>
      <c r="VOT937" s="477"/>
      <c r="VOU937" s="477"/>
      <c r="VOV937" s="477"/>
      <c r="VOW937" s="477"/>
      <c r="VOX937" s="477"/>
      <c r="VOY937" s="477"/>
      <c r="VOZ937" s="477"/>
      <c r="VPA937" s="477"/>
      <c r="VPB937" s="477"/>
      <c r="VPC937" s="477"/>
      <c r="VPD937" s="477"/>
      <c r="VPE937" s="477"/>
      <c r="VPF937" s="477"/>
      <c r="VPG937" s="477"/>
      <c r="VPH937" s="477"/>
      <c r="VPI937" s="477"/>
      <c r="VPJ937" s="477"/>
      <c r="VPK937" s="477"/>
      <c r="VPL937" s="477"/>
      <c r="VPM937" s="477"/>
      <c r="VPN937" s="477"/>
      <c r="VPO937" s="477"/>
      <c r="VPP937" s="477"/>
      <c r="VPQ937" s="477"/>
      <c r="VPR937" s="477"/>
      <c r="VPS937" s="477"/>
      <c r="VPT937" s="477"/>
      <c r="VPU937" s="477"/>
      <c r="VPV937" s="477"/>
      <c r="VPW937" s="477"/>
      <c r="VPX937" s="477"/>
      <c r="VPY937" s="477"/>
      <c r="VPZ937" s="477"/>
      <c r="VQA937" s="477"/>
      <c r="VQB937" s="477"/>
      <c r="VQC937" s="477"/>
      <c r="VQD937" s="477"/>
      <c r="VQE937" s="477"/>
      <c r="VQF937" s="477"/>
      <c r="VQG937" s="477"/>
      <c r="VQH937" s="477"/>
      <c r="VQI937" s="477"/>
      <c r="VQJ937" s="477"/>
      <c r="VQK937" s="477"/>
      <c r="VQL937" s="477"/>
      <c r="VQM937" s="477"/>
      <c r="VQN937" s="477"/>
      <c r="VQO937" s="477"/>
      <c r="VQP937" s="477"/>
      <c r="VQQ937" s="477"/>
      <c r="VQR937" s="477"/>
      <c r="VQS937" s="477"/>
      <c r="VQT937" s="477"/>
      <c r="VQU937" s="477"/>
      <c r="VQV937" s="477"/>
      <c r="VQW937" s="477"/>
      <c r="VQX937" s="477"/>
      <c r="VQY937" s="477"/>
      <c r="VQZ937" s="477"/>
      <c r="VRA937" s="477"/>
      <c r="VRB937" s="477"/>
      <c r="VRC937" s="477"/>
      <c r="VRD937" s="477"/>
      <c r="VRE937" s="477"/>
      <c r="VRF937" s="477"/>
      <c r="VRG937" s="477"/>
      <c r="VRH937" s="477"/>
      <c r="VRI937" s="477"/>
      <c r="VRJ937" s="477"/>
      <c r="VRK937" s="477"/>
      <c r="VRL937" s="477"/>
      <c r="VRM937" s="477"/>
      <c r="VRN937" s="477"/>
      <c r="VRO937" s="477"/>
      <c r="VRP937" s="477"/>
      <c r="VRQ937" s="477"/>
      <c r="VRR937" s="477"/>
      <c r="VRS937" s="477"/>
      <c r="VRT937" s="477"/>
      <c r="VRU937" s="477"/>
      <c r="VRV937" s="477"/>
      <c r="VRW937" s="477"/>
      <c r="VRX937" s="477"/>
      <c r="VRY937" s="477"/>
      <c r="VRZ937" s="477"/>
      <c r="VSA937" s="477"/>
      <c r="VSB937" s="477"/>
      <c r="VSC937" s="477"/>
      <c r="VSD937" s="477"/>
      <c r="VSE937" s="477"/>
      <c r="VSF937" s="477"/>
      <c r="VSG937" s="477"/>
      <c r="VSH937" s="477"/>
      <c r="VSI937" s="477"/>
      <c r="VSJ937" s="477"/>
      <c r="VSK937" s="477"/>
      <c r="VSL937" s="477"/>
      <c r="VSM937" s="477"/>
      <c r="VSN937" s="477"/>
      <c r="VSO937" s="477"/>
      <c r="VSP937" s="477"/>
      <c r="VSQ937" s="477"/>
      <c r="VSR937" s="477"/>
      <c r="VSS937" s="477"/>
      <c r="VST937" s="477"/>
      <c r="VSU937" s="477"/>
      <c r="VSV937" s="477"/>
      <c r="VSW937" s="477"/>
      <c r="VSX937" s="477"/>
      <c r="VSY937" s="477"/>
      <c r="VSZ937" s="477"/>
      <c r="VTA937" s="477"/>
      <c r="VTB937" s="477"/>
      <c r="VTC937" s="477"/>
      <c r="VTD937" s="477"/>
      <c r="VTE937" s="477"/>
      <c r="VTF937" s="477"/>
      <c r="VTG937" s="477"/>
      <c r="VTH937" s="477"/>
      <c r="VTI937" s="477"/>
      <c r="VTJ937" s="477"/>
      <c r="VTK937" s="477"/>
      <c r="VTL937" s="477"/>
      <c r="VTM937" s="477"/>
      <c r="VTN937" s="477"/>
      <c r="VTO937" s="477"/>
      <c r="VTP937" s="477"/>
      <c r="VTQ937" s="477"/>
      <c r="VTR937" s="477"/>
      <c r="VTS937" s="477"/>
      <c r="VTT937" s="477"/>
      <c r="VTU937" s="477"/>
      <c r="VTV937" s="477"/>
      <c r="VTW937" s="477"/>
      <c r="VTX937" s="477"/>
      <c r="VTY937" s="477"/>
      <c r="VTZ937" s="477"/>
      <c r="VUA937" s="477"/>
      <c r="VUB937" s="477"/>
      <c r="VUC937" s="477"/>
      <c r="VUD937" s="477"/>
      <c r="VUE937" s="477"/>
      <c r="VUF937" s="477"/>
      <c r="VUG937" s="477"/>
      <c r="VUH937" s="477"/>
      <c r="VUI937" s="477"/>
      <c r="VUJ937" s="477"/>
      <c r="VUK937" s="477"/>
      <c r="VUL937" s="477"/>
      <c r="VUM937" s="477"/>
      <c r="VUN937" s="477"/>
      <c r="VUO937" s="477"/>
      <c r="VUP937" s="477"/>
      <c r="VUQ937" s="477"/>
      <c r="VUR937" s="477"/>
      <c r="VUS937" s="477"/>
      <c r="VUT937" s="477"/>
      <c r="VUU937" s="477"/>
      <c r="VUV937" s="477"/>
      <c r="VUW937" s="477"/>
      <c r="VUX937" s="477"/>
      <c r="VUY937" s="477"/>
      <c r="VUZ937" s="477"/>
      <c r="VVA937" s="477"/>
      <c r="VVB937" s="477"/>
      <c r="VVC937" s="477"/>
      <c r="VVD937" s="477"/>
      <c r="VVE937" s="477"/>
      <c r="VVF937" s="477"/>
      <c r="VVG937" s="477"/>
      <c r="VVH937" s="477"/>
      <c r="VVI937" s="477"/>
      <c r="VVJ937" s="477"/>
      <c r="VVK937" s="477"/>
      <c r="VVL937" s="477"/>
      <c r="VVM937" s="477"/>
      <c r="VVN937" s="477"/>
      <c r="VVO937" s="477"/>
      <c r="VVP937" s="477"/>
      <c r="VVQ937" s="477"/>
      <c r="VVR937" s="477"/>
      <c r="VVS937" s="477"/>
      <c r="VVT937" s="477"/>
      <c r="VVU937" s="477"/>
      <c r="VVV937" s="477"/>
      <c r="VVW937" s="477"/>
      <c r="VVX937" s="477"/>
      <c r="VVY937" s="477"/>
      <c r="VVZ937" s="477"/>
      <c r="VWA937" s="477"/>
      <c r="VWB937" s="477"/>
      <c r="VWC937" s="477"/>
      <c r="VWD937" s="477"/>
      <c r="VWE937" s="477"/>
      <c r="VWF937" s="477"/>
      <c r="VWG937" s="477"/>
      <c r="VWH937" s="477"/>
      <c r="VWI937" s="477"/>
      <c r="VWJ937" s="477"/>
      <c r="VWK937" s="477"/>
      <c r="VWL937" s="477"/>
      <c r="VWM937" s="477"/>
      <c r="VWN937" s="477"/>
      <c r="VWO937" s="477"/>
      <c r="VWP937" s="477"/>
      <c r="VWQ937" s="477"/>
      <c r="VWR937" s="477"/>
      <c r="VWS937" s="477"/>
      <c r="VWT937" s="477"/>
      <c r="VWU937" s="477"/>
      <c r="VWV937" s="477"/>
      <c r="VWW937" s="477"/>
      <c r="VWX937" s="477"/>
      <c r="VWY937" s="477"/>
      <c r="VWZ937" s="477"/>
      <c r="VXA937" s="477"/>
      <c r="VXB937" s="477"/>
      <c r="VXC937" s="477"/>
      <c r="VXD937" s="477"/>
      <c r="VXE937" s="477"/>
      <c r="VXF937" s="477"/>
      <c r="VXG937" s="477"/>
      <c r="VXH937" s="477"/>
      <c r="VXI937" s="477"/>
      <c r="VXJ937" s="477"/>
      <c r="VXK937" s="477"/>
      <c r="VXL937" s="477"/>
      <c r="VXM937" s="477"/>
      <c r="VXN937" s="477"/>
      <c r="VXO937" s="477"/>
      <c r="VXP937" s="477"/>
      <c r="VXQ937" s="477"/>
      <c r="VXR937" s="477"/>
      <c r="VXS937" s="477"/>
      <c r="VXT937" s="477"/>
      <c r="VXU937" s="477"/>
      <c r="VXV937" s="477"/>
      <c r="VXW937" s="477"/>
      <c r="VXX937" s="477"/>
      <c r="VXY937" s="477"/>
      <c r="VXZ937" s="477"/>
      <c r="VYA937" s="477"/>
      <c r="VYB937" s="477"/>
      <c r="VYC937" s="477"/>
      <c r="VYD937" s="477"/>
      <c r="VYE937" s="477"/>
      <c r="VYF937" s="477"/>
      <c r="VYG937" s="477"/>
      <c r="VYH937" s="477"/>
      <c r="VYI937" s="477"/>
      <c r="VYJ937" s="477"/>
      <c r="VYK937" s="477"/>
      <c r="VYL937" s="477"/>
      <c r="VYM937" s="477"/>
      <c r="VYN937" s="477"/>
      <c r="VYO937" s="477"/>
      <c r="VYP937" s="477"/>
      <c r="VYQ937" s="477"/>
      <c r="VYR937" s="477"/>
      <c r="VYS937" s="477"/>
      <c r="VYT937" s="477"/>
      <c r="VYU937" s="477"/>
      <c r="VYV937" s="477"/>
      <c r="VYW937" s="477"/>
      <c r="VYX937" s="477"/>
      <c r="VYY937" s="477"/>
      <c r="VYZ937" s="477"/>
      <c r="VZA937" s="477"/>
      <c r="VZB937" s="477"/>
      <c r="VZC937" s="477"/>
      <c r="VZD937" s="477"/>
      <c r="VZE937" s="477"/>
      <c r="VZF937" s="477"/>
      <c r="VZG937" s="477"/>
      <c r="VZH937" s="477"/>
      <c r="VZI937" s="477"/>
      <c r="VZJ937" s="477"/>
      <c r="VZK937" s="477"/>
      <c r="VZL937" s="477"/>
      <c r="VZM937" s="477"/>
      <c r="VZN937" s="477"/>
      <c r="VZO937" s="477"/>
      <c r="VZP937" s="477"/>
      <c r="VZQ937" s="477"/>
      <c r="VZR937" s="477"/>
      <c r="VZS937" s="477"/>
      <c r="VZT937" s="477"/>
      <c r="VZU937" s="477"/>
      <c r="VZV937" s="477"/>
      <c r="VZW937" s="477"/>
      <c r="VZX937" s="477"/>
      <c r="VZY937" s="477"/>
      <c r="VZZ937" s="477"/>
      <c r="WAA937" s="477"/>
      <c r="WAB937" s="477"/>
      <c r="WAC937" s="477"/>
      <c r="WAD937" s="477"/>
      <c r="WAE937" s="477"/>
      <c r="WAF937" s="477"/>
      <c r="WAG937" s="477"/>
      <c r="WAH937" s="477"/>
      <c r="WAI937" s="477"/>
      <c r="WAJ937" s="477"/>
      <c r="WAK937" s="477"/>
      <c r="WAL937" s="477"/>
      <c r="WAM937" s="477"/>
      <c r="WAN937" s="477"/>
      <c r="WAO937" s="477"/>
      <c r="WAP937" s="477"/>
      <c r="WAQ937" s="477"/>
      <c r="WAR937" s="477"/>
      <c r="WAS937" s="477"/>
      <c r="WAT937" s="477"/>
      <c r="WAU937" s="477"/>
      <c r="WAV937" s="477"/>
      <c r="WAW937" s="477"/>
      <c r="WAX937" s="477"/>
      <c r="WAY937" s="477"/>
      <c r="WAZ937" s="477"/>
      <c r="WBA937" s="477"/>
      <c r="WBB937" s="477"/>
      <c r="WBC937" s="477"/>
      <c r="WBD937" s="477"/>
      <c r="WBE937" s="477"/>
      <c r="WBF937" s="477"/>
      <c r="WBG937" s="477"/>
      <c r="WBH937" s="477"/>
      <c r="WBI937" s="477"/>
      <c r="WBJ937" s="477"/>
      <c r="WBK937" s="477"/>
      <c r="WBL937" s="477"/>
      <c r="WBM937" s="477"/>
      <c r="WBN937" s="477"/>
      <c r="WBO937" s="477"/>
      <c r="WBP937" s="477"/>
      <c r="WBQ937" s="477"/>
      <c r="WBR937" s="477"/>
      <c r="WBS937" s="477"/>
      <c r="WBT937" s="477"/>
      <c r="WBU937" s="477"/>
      <c r="WBV937" s="477"/>
      <c r="WBW937" s="477"/>
      <c r="WBX937" s="477"/>
      <c r="WBY937" s="477"/>
      <c r="WBZ937" s="477"/>
      <c r="WCA937" s="477"/>
      <c r="WCB937" s="477"/>
      <c r="WCC937" s="477"/>
      <c r="WCD937" s="477"/>
      <c r="WCE937" s="477"/>
      <c r="WCF937" s="477"/>
      <c r="WCG937" s="477"/>
      <c r="WCH937" s="477"/>
      <c r="WCI937" s="477"/>
      <c r="WCJ937" s="477"/>
      <c r="WCK937" s="477"/>
      <c r="WCL937" s="477"/>
      <c r="WCM937" s="477"/>
      <c r="WCN937" s="477"/>
      <c r="WCO937" s="477"/>
      <c r="WCP937" s="477"/>
      <c r="WCQ937" s="477"/>
      <c r="WCR937" s="477"/>
      <c r="WCS937" s="477"/>
      <c r="WCT937" s="477"/>
      <c r="WCU937" s="477"/>
      <c r="WCV937" s="477"/>
      <c r="WCW937" s="477"/>
      <c r="WCX937" s="477"/>
      <c r="WCY937" s="477"/>
      <c r="WCZ937" s="477"/>
      <c r="WDA937" s="477"/>
      <c r="WDB937" s="477"/>
      <c r="WDC937" s="477"/>
      <c r="WDD937" s="477"/>
      <c r="WDE937" s="477"/>
      <c r="WDF937" s="477"/>
      <c r="WDG937" s="477"/>
      <c r="WDH937" s="477"/>
      <c r="WDI937" s="477"/>
      <c r="WDJ937" s="477"/>
      <c r="WDK937" s="477"/>
      <c r="WDL937" s="477"/>
      <c r="WDM937" s="477"/>
      <c r="WDN937" s="477"/>
      <c r="WDO937" s="477"/>
      <c r="WDP937" s="477"/>
      <c r="WDQ937" s="477"/>
      <c r="WDR937" s="477"/>
      <c r="WDS937" s="477"/>
      <c r="WDT937" s="477"/>
      <c r="WDU937" s="477"/>
      <c r="WDV937" s="477"/>
      <c r="WDW937" s="477"/>
      <c r="WDX937" s="477"/>
      <c r="WDY937" s="477"/>
      <c r="WDZ937" s="477"/>
      <c r="WEA937" s="477"/>
      <c r="WEB937" s="477"/>
      <c r="WEC937" s="477"/>
      <c r="WED937" s="477"/>
      <c r="WEE937" s="477"/>
      <c r="WEF937" s="477"/>
      <c r="WEG937" s="477"/>
      <c r="WEH937" s="477"/>
      <c r="WEI937" s="477"/>
      <c r="WEJ937" s="477"/>
      <c r="WEK937" s="477"/>
      <c r="WEL937" s="477"/>
      <c r="WEM937" s="477"/>
      <c r="WEN937" s="477"/>
      <c r="WEO937" s="477"/>
      <c r="WEP937" s="477"/>
      <c r="WEQ937" s="477"/>
      <c r="WER937" s="477"/>
      <c r="WES937" s="477"/>
      <c r="WET937" s="477"/>
      <c r="WEU937" s="477"/>
      <c r="WEV937" s="477"/>
      <c r="WEW937" s="477"/>
      <c r="WEX937" s="477"/>
      <c r="WEY937" s="477"/>
      <c r="WEZ937" s="477"/>
      <c r="WFA937" s="477"/>
      <c r="WFB937" s="477"/>
      <c r="WFC937" s="477"/>
      <c r="WFD937" s="477"/>
      <c r="WFE937" s="477"/>
      <c r="WFF937" s="477"/>
      <c r="WFG937" s="477"/>
      <c r="WFH937" s="477"/>
      <c r="WFI937" s="477"/>
      <c r="WFJ937" s="477"/>
      <c r="WFK937" s="477"/>
      <c r="WFL937" s="477"/>
      <c r="WFM937" s="477"/>
      <c r="WFN937" s="477"/>
      <c r="WFO937" s="477"/>
      <c r="WFP937" s="477"/>
      <c r="WFQ937" s="477"/>
      <c r="WFR937" s="477"/>
      <c r="WFS937" s="477"/>
      <c r="WFT937" s="477"/>
      <c r="WFU937" s="477"/>
      <c r="WFV937" s="477"/>
      <c r="WFW937" s="477"/>
      <c r="WFX937" s="477"/>
      <c r="WFY937" s="477"/>
      <c r="WFZ937" s="477"/>
      <c r="WGA937" s="477"/>
      <c r="WGB937" s="477"/>
      <c r="WGC937" s="477"/>
      <c r="WGD937" s="477"/>
      <c r="WGE937" s="477"/>
      <c r="WGF937" s="477"/>
      <c r="WGG937" s="477"/>
      <c r="WGH937" s="477"/>
      <c r="WGI937" s="477"/>
      <c r="WGJ937" s="477"/>
      <c r="WGK937" s="477"/>
      <c r="WGL937" s="477"/>
      <c r="WGM937" s="477"/>
      <c r="WGN937" s="477"/>
      <c r="WGO937" s="477"/>
      <c r="WGP937" s="477"/>
      <c r="WGQ937" s="477"/>
      <c r="WGR937" s="477"/>
      <c r="WGS937" s="477"/>
      <c r="WGT937" s="477"/>
      <c r="WGU937" s="477"/>
      <c r="WGV937" s="477"/>
      <c r="WGW937" s="477"/>
      <c r="WGX937" s="477"/>
      <c r="WGY937" s="477"/>
      <c r="WGZ937" s="477"/>
      <c r="WHA937" s="477"/>
      <c r="WHB937" s="477"/>
      <c r="WHC937" s="477"/>
      <c r="WHD937" s="477"/>
      <c r="WHE937" s="477"/>
      <c r="WHF937" s="477"/>
      <c r="WHG937" s="477"/>
      <c r="WHH937" s="477"/>
      <c r="WHI937" s="477"/>
      <c r="WHJ937" s="477"/>
      <c r="WHK937" s="477"/>
      <c r="WHL937" s="477"/>
      <c r="WHM937" s="477"/>
      <c r="WHN937" s="477"/>
      <c r="WHO937" s="477"/>
      <c r="WHP937" s="477"/>
      <c r="WHQ937" s="477"/>
      <c r="WHR937" s="477"/>
      <c r="WHS937" s="477"/>
      <c r="WHT937" s="477"/>
      <c r="WHU937" s="477"/>
      <c r="WHV937" s="477"/>
      <c r="WHW937" s="477"/>
      <c r="WHX937" s="477"/>
      <c r="WHY937" s="477"/>
      <c r="WHZ937" s="477"/>
      <c r="WIA937" s="477"/>
      <c r="WIB937" s="477"/>
      <c r="WIC937" s="477"/>
      <c r="WID937" s="477"/>
      <c r="WIE937" s="477"/>
      <c r="WIF937" s="477"/>
      <c r="WIG937" s="477"/>
      <c r="WIH937" s="477"/>
      <c r="WII937" s="477"/>
      <c r="WIJ937" s="477"/>
      <c r="WIK937" s="477"/>
      <c r="WIL937" s="477"/>
      <c r="WIM937" s="477"/>
      <c r="WIN937" s="477"/>
      <c r="WIO937" s="477"/>
      <c r="WIP937" s="477"/>
      <c r="WIQ937" s="477"/>
      <c r="WIR937" s="477"/>
      <c r="WIS937" s="477"/>
      <c r="WIT937" s="477"/>
      <c r="WIU937" s="477"/>
      <c r="WIV937" s="477"/>
      <c r="WIW937" s="477"/>
      <c r="WIX937" s="477"/>
      <c r="WIY937" s="477"/>
      <c r="WIZ937" s="477"/>
      <c r="WJA937" s="477"/>
      <c r="WJB937" s="477"/>
      <c r="WJC937" s="477"/>
      <c r="WJD937" s="477"/>
      <c r="WJE937" s="477"/>
      <c r="WJF937" s="477"/>
      <c r="WJG937" s="477"/>
      <c r="WJH937" s="477"/>
      <c r="WJI937" s="477"/>
      <c r="WJJ937" s="477"/>
      <c r="WJK937" s="477"/>
      <c r="WJL937" s="477"/>
      <c r="WJM937" s="477"/>
      <c r="WJN937" s="477"/>
      <c r="WJO937" s="477"/>
      <c r="WJP937" s="477"/>
      <c r="WJQ937" s="477"/>
      <c r="WJR937" s="477"/>
      <c r="WJS937" s="477"/>
      <c r="WJT937" s="477"/>
      <c r="WJU937" s="477"/>
      <c r="WJV937" s="477"/>
      <c r="WJW937" s="477"/>
      <c r="WJX937" s="477"/>
      <c r="WJY937" s="477"/>
      <c r="WJZ937" s="477"/>
      <c r="WKA937" s="477"/>
      <c r="WKB937" s="477"/>
      <c r="WKC937" s="477"/>
      <c r="WKD937" s="477"/>
      <c r="WKE937" s="477"/>
      <c r="WKF937" s="477"/>
      <c r="WKG937" s="477"/>
      <c r="WKH937" s="477"/>
      <c r="WKI937" s="477"/>
      <c r="WKJ937" s="477"/>
      <c r="WKK937" s="477"/>
      <c r="WKL937" s="477"/>
      <c r="WKM937" s="477"/>
      <c r="WKN937" s="477"/>
      <c r="WKO937" s="477"/>
      <c r="WKP937" s="477"/>
      <c r="WKQ937" s="477"/>
      <c r="WKR937" s="477"/>
      <c r="WKS937" s="477"/>
      <c r="WKT937" s="477"/>
      <c r="WKU937" s="477"/>
      <c r="WKV937" s="477"/>
      <c r="WKW937" s="477"/>
      <c r="WKX937" s="477"/>
      <c r="WKY937" s="477"/>
      <c r="WKZ937" s="477"/>
      <c r="WLA937" s="477"/>
      <c r="WLB937" s="477"/>
      <c r="WLC937" s="477"/>
      <c r="WLD937" s="477"/>
      <c r="WLE937" s="477"/>
      <c r="WLF937" s="477"/>
      <c r="WLG937" s="477"/>
      <c r="WLH937" s="477"/>
      <c r="WLI937" s="477"/>
      <c r="WLJ937" s="477"/>
      <c r="WLK937" s="477"/>
      <c r="WLL937" s="477"/>
      <c r="WLM937" s="477"/>
      <c r="WLN937" s="477"/>
      <c r="WLO937" s="477"/>
      <c r="WLP937" s="477"/>
      <c r="WLQ937" s="477"/>
      <c r="WLR937" s="477"/>
      <c r="WLS937" s="477"/>
      <c r="WLT937" s="477"/>
      <c r="WLU937" s="477"/>
      <c r="WLV937" s="477"/>
      <c r="WLW937" s="477"/>
      <c r="WLX937" s="477"/>
      <c r="WLY937" s="477"/>
      <c r="WLZ937" s="477"/>
      <c r="WMA937" s="477"/>
      <c r="WMB937" s="477"/>
      <c r="WMC937" s="477"/>
      <c r="WMD937" s="477"/>
      <c r="WME937" s="477"/>
      <c r="WMF937" s="477"/>
      <c r="WMG937" s="477"/>
      <c r="WMH937" s="477"/>
      <c r="WMI937" s="477"/>
      <c r="WMJ937" s="477"/>
      <c r="WMK937" s="477"/>
      <c r="WML937" s="477"/>
      <c r="WMM937" s="477"/>
      <c r="WMN937" s="477"/>
      <c r="WMO937" s="477"/>
      <c r="WMP937" s="477"/>
      <c r="WMQ937" s="477"/>
      <c r="WMR937" s="477"/>
      <c r="WMS937" s="477"/>
      <c r="WMT937" s="477"/>
      <c r="WMU937" s="477"/>
      <c r="WMV937" s="477"/>
      <c r="WMW937" s="477"/>
      <c r="WMX937" s="477"/>
      <c r="WMY937" s="477"/>
      <c r="WMZ937" s="477"/>
      <c r="WNA937" s="477"/>
      <c r="WNB937" s="477"/>
      <c r="WNC937" s="477"/>
      <c r="WND937" s="477"/>
      <c r="WNE937" s="477"/>
      <c r="WNF937" s="477"/>
      <c r="WNG937" s="477"/>
      <c r="WNH937" s="477"/>
      <c r="WNI937" s="477"/>
      <c r="WNJ937" s="477"/>
      <c r="WNK937" s="477"/>
      <c r="WNL937" s="477"/>
      <c r="WNM937" s="477"/>
      <c r="WNN937" s="477"/>
      <c r="WNO937" s="477"/>
      <c r="WNP937" s="477"/>
      <c r="WNQ937" s="477"/>
      <c r="WNR937" s="477"/>
      <c r="WNS937" s="477"/>
      <c r="WNT937" s="477"/>
      <c r="WNU937" s="477"/>
      <c r="WNV937" s="477"/>
      <c r="WNW937" s="477"/>
      <c r="WNX937" s="477"/>
      <c r="WNY937" s="477"/>
      <c r="WNZ937" s="477"/>
      <c r="WOA937" s="477"/>
      <c r="WOB937" s="477"/>
      <c r="WOC937" s="477"/>
      <c r="WOD937" s="477"/>
      <c r="WOE937" s="477"/>
      <c r="WOF937" s="477"/>
      <c r="WOG937" s="477"/>
      <c r="WOH937" s="477"/>
      <c r="WOI937" s="477"/>
      <c r="WOJ937" s="477"/>
      <c r="WOK937" s="477"/>
      <c r="WOL937" s="477"/>
      <c r="WOM937" s="477"/>
      <c r="WON937" s="477"/>
      <c r="WOO937" s="477"/>
      <c r="WOP937" s="477"/>
      <c r="WOQ937" s="477"/>
      <c r="WOR937" s="477"/>
      <c r="WOS937" s="477"/>
      <c r="WOT937" s="477"/>
      <c r="WOU937" s="477"/>
      <c r="WOV937" s="477"/>
      <c r="WOW937" s="477"/>
      <c r="WOX937" s="477"/>
      <c r="WOY937" s="477"/>
      <c r="WOZ937" s="477"/>
      <c r="WPA937" s="477"/>
      <c r="WPB937" s="477"/>
      <c r="WPC937" s="477"/>
      <c r="WPD937" s="477"/>
      <c r="WPE937" s="477"/>
      <c r="WPF937" s="477"/>
      <c r="WPG937" s="477"/>
      <c r="WPH937" s="477"/>
      <c r="WPI937" s="477"/>
      <c r="WPJ937" s="477"/>
      <c r="WPK937" s="477"/>
      <c r="WPL937" s="477"/>
      <c r="WPM937" s="477"/>
      <c r="WPN937" s="477"/>
      <c r="WPO937" s="477"/>
      <c r="WPP937" s="477"/>
      <c r="WPQ937" s="477"/>
      <c r="WPR937" s="477"/>
      <c r="WPS937" s="477"/>
      <c r="WPT937" s="477"/>
      <c r="WPU937" s="477"/>
      <c r="WPV937" s="477"/>
      <c r="WPW937" s="477"/>
      <c r="WPX937" s="477"/>
      <c r="WPY937" s="477"/>
      <c r="WPZ937" s="477"/>
      <c r="WQA937" s="477"/>
      <c r="WQB937" s="477"/>
      <c r="WQC937" s="477"/>
      <c r="WQD937" s="477"/>
      <c r="WQE937" s="477"/>
      <c r="WQF937" s="477"/>
      <c r="WQG937" s="477"/>
      <c r="WQH937" s="477"/>
      <c r="WQI937" s="477"/>
      <c r="WQJ937" s="477"/>
      <c r="WQK937" s="477"/>
      <c r="WQL937" s="477"/>
      <c r="WQM937" s="477"/>
      <c r="WQN937" s="477"/>
      <c r="WQO937" s="477"/>
      <c r="WQP937" s="477"/>
      <c r="WQQ937" s="477"/>
      <c r="WQR937" s="477"/>
      <c r="WQS937" s="477"/>
      <c r="WQT937" s="477"/>
      <c r="WQU937" s="477"/>
      <c r="WQV937" s="477"/>
      <c r="WQW937" s="477"/>
      <c r="WQX937" s="477"/>
      <c r="WQY937" s="477"/>
      <c r="WQZ937" s="477"/>
      <c r="WRA937" s="477"/>
      <c r="WRB937" s="477"/>
      <c r="WRC937" s="477"/>
      <c r="WRD937" s="477"/>
      <c r="WRE937" s="477"/>
      <c r="WRF937" s="477"/>
      <c r="WRG937" s="477"/>
      <c r="WRH937" s="477"/>
      <c r="WRI937" s="477"/>
      <c r="WRJ937" s="477"/>
      <c r="WRK937" s="477"/>
      <c r="WRL937" s="477"/>
      <c r="WRM937" s="477"/>
      <c r="WRN937" s="477"/>
      <c r="WRO937" s="477"/>
      <c r="WRP937" s="477"/>
      <c r="WRQ937" s="477"/>
      <c r="WRR937" s="477"/>
      <c r="WRS937" s="477"/>
      <c r="WRT937" s="477"/>
      <c r="WRU937" s="477"/>
      <c r="WRV937" s="477"/>
      <c r="WRW937" s="477"/>
      <c r="WRX937" s="477"/>
      <c r="WRY937" s="477"/>
      <c r="WRZ937" s="477"/>
      <c r="WSA937" s="477"/>
      <c r="WSB937" s="477"/>
      <c r="WSC937" s="477"/>
      <c r="WSD937" s="477"/>
      <c r="WSE937" s="477"/>
      <c r="WSF937" s="477"/>
      <c r="WSG937" s="477"/>
      <c r="WSH937" s="477"/>
      <c r="WSI937" s="477"/>
      <c r="WSJ937" s="477"/>
      <c r="WSK937" s="477"/>
      <c r="WSL937" s="477"/>
      <c r="WSM937" s="477"/>
      <c r="WSN937" s="477"/>
      <c r="WSO937" s="477"/>
      <c r="WSP937" s="477"/>
      <c r="WSQ937" s="477"/>
      <c r="WSR937" s="477"/>
      <c r="WSS937" s="477"/>
      <c r="WST937" s="477"/>
      <c r="WSU937" s="477"/>
      <c r="WSV937" s="477"/>
      <c r="WSW937" s="477"/>
      <c r="WSX937" s="477"/>
      <c r="WSY937" s="477"/>
      <c r="WSZ937" s="477"/>
      <c r="WTA937" s="477"/>
      <c r="WTB937" s="477"/>
      <c r="WTC937" s="477"/>
      <c r="WTD937" s="477"/>
      <c r="WTE937" s="477"/>
      <c r="WTF937" s="477"/>
      <c r="WTG937" s="477"/>
      <c r="WTH937" s="477"/>
      <c r="WTI937" s="477"/>
      <c r="WTJ937" s="477"/>
      <c r="WTK937" s="477"/>
      <c r="WTL937" s="477"/>
      <c r="WTM937" s="477"/>
      <c r="WTN937" s="477"/>
      <c r="WTO937" s="477"/>
      <c r="WTP937" s="477"/>
      <c r="WTQ937" s="477"/>
      <c r="WTR937" s="477"/>
      <c r="WTS937" s="477"/>
      <c r="WTT937" s="477"/>
      <c r="WTU937" s="477"/>
      <c r="WTV937" s="477"/>
      <c r="WTW937" s="477"/>
      <c r="WTX937" s="477"/>
      <c r="WTY937" s="477"/>
      <c r="WTZ937" s="477"/>
      <c r="WUA937" s="477"/>
      <c r="WUB937" s="477"/>
      <c r="WUC937" s="477"/>
      <c r="WUD937" s="477"/>
      <c r="WUE937" s="477"/>
      <c r="WUF937" s="477"/>
      <c r="WUG937" s="477"/>
      <c r="WUH937" s="477"/>
      <c r="WUI937" s="477"/>
      <c r="WUJ937" s="477"/>
      <c r="WUK937" s="477"/>
      <c r="WUL937" s="477"/>
      <c r="WUM937" s="477"/>
      <c r="WUN937" s="477"/>
      <c r="WUO937" s="477"/>
      <c r="WUP937" s="477"/>
      <c r="WUQ937" s="477"/>
      <c r="WUR937" s="477"/>
      <c r="WUS937" s="477"/>
      <c r="WUT937" s="477"/>
      <c r="WUU937" s="477"/>
      <c r="WUV937" s="477"/>
      <c r="WUW937" s="477"/>
      <c r="WUX937" s="477"/>
      <c r="WUY937" s="477"/>
      <c r="WUZ937" s="477"/>
      <c r="WVA937" s="477"/>
      <c r="WVB937" s="477"/>
      <c r="WVC937" s="477"/>
      <c r="WVD937" s="477"/>
      <c r="WVE937" s="477"/>
      <c r="WVF937" s="477"/>
      <c r="WVG937" s="477"/>
      <c r="WVH937" s="477"/>
      <c r="WVI937" s="477"/>
      <c r="WVJ937" s="477"/>
      <c r="WVK937" s="477"/>
      <c r="WVL937" s="477"/>
      <c r="WVM937" s="477"/>
      <c r="WVN937" s="477"/>
      <c r="WVO937" s="477"/>
      <c r="WVP937" s="477"/>
      <c r="WVQ937" s="477"/>
      <c r="WVR937" s="477"/>
      <c r="WVS937" s="477"/>
      <c r="WVT937" s="477"/>
      <c r="WVU937" s="477"/>
      <c r="WVV937" s="477"/>
      <c r="WVW937" s="477"/>
      <c r="WVX937" s="477"/>
      <c r="WVY937" s="477"/>
      <c r="WVZ937" s="477"/>
      <c r="WWA937" s="477"/>
      <c r="WWB937" s="477"/>
      <c r="WWC937" s="477"/>
      <c r="WWD937" s="477"/>
      <c r="WWE937" s="477"/>
      <c r="WWF937" s="477"/>
      <c r="WWG937" s="477"/>
      <c r="WWH937" s="477"/>
      <c r="WWI937" s="477"/>
      <c r="WWJ937" s="477"/>
      <c r="WWK937" s="477"/>
      <c r="WWL937" s="477"/>
      <c r="WWM937" s="477"/>
      <c r="WWN937" s="477"/>
      <c r="WWO937" s="477"/>
      <c r="WWP937" s="477"/>
      <c r="WWQ937" s="477"/>
      <c r="WWR937" s="477"/>
      <c r="WWS937" s="477"/>
      <c r="WWT937" s="477"/>
      <c r="WWU937" s="477"/>
      <c r="WWV937" s="477"/>
      <c r="WWW937" s="477"/>
      <c r="WWX937" s="477"/>
      <c r="WWY937" s="477"/>
      <c r="WWZ937" s="477"/>
      <c r="WXA937" s="477"/>
      <c r="WXB937" s="477"/>
      <c r="WXC937" s="477"/>
      <c r="WXD937" s="477"/>
      <c r="WXE937" s="477"/>
      <c r="WXF937" s="477"/>
      <c r="WXG937" s="477"/>
      <c r="WXH937" s="477"/>
      <c r="WXI937" s="477"/>
      <c r="WXJ937" s="477"/>
      <c r="WXK937" s="477"/>
      <c r="WXL937" s="477"/>
      <c r="WXM937" s="477"/>
      <c r="WXN937" s="477"/>
      <c r="WXO937" s="477"/>
      <c r="WXP937" s="477"/>
      <c r="WXQ937" s="477"/>
      <c r="WXR937" s="477"/>
      <c r="WXS937" s="477"/>
      <c r="WXT937" s="477"/>
      <c r="WXU937" s="477"/>
      <c r="WXV937" s="477"/>
      <c r="WXW937" s="477"/>
      <c r="WXX937" s="477"/>
      <c r="WXY937" s="477"/>
      <c r="WXZ937" s="477"/>
      <c r="WYA937" s="477"/>
      <c r="WYB937" s="477"/>
      <c r="WYC937" s="477"/>
      <c r="WYD937" s="477"/>
      <c r="WYE937" s="477"/>
      <c r="WYF937" s="477"/>
      <c r="WYG937" s="477"/>
      <c r="WYH937" s="477"/>
      <c r="WYI937" s="477"/>
      <c r="WYJ937" s="477"/>
      <c r="WYK937" s="477"/>
      <c r="WYL937" s="477"/>
      <c r="WYM937" s="477"/>
      <c r="WYN937" s="477"/>
      <c r="WYO937" s="477"/>
      <c r="WYP937" s="477"/>
      <c r="WYQ937" s="477"/>
      <c r="WYR937" s="477"/>
      <c r="WYS937" s="477"/>
      <c r="WYT937" s="477"/>
      <c r="WYU937" s="477"/>
      <c r="WYV937" s="477"/>
      <c r="WYW937" s="477"/>
      <c r="WYX937" s="477"/>
      <c r="WYY937" s="477"/>
      <c r="WYZ937" s="477"/>
      <c r="WZA937" s="477"/>
      <c r="WZB937" s="477"/>
      <c r="WZC937" s="477"/>
      <c r="WZD937" s="477"/>
      <c r="WZE937" s="477"/>
      <c r="WZF937" s="477"/>
      <c r="WZG937" s="477"/>
      <c r="WZH937" s="477"/>
      <c r="WZI937" s="477"/>
      <c r="WZJ937" s="477"/>
      <c r="WZK937" s="477"/>
      <c r="WZL937" s="477"/>
      <c r="WZM937" s="477"/>
      <c r="WZN937" s="477"/>
      <c r="WZO937" s="477"/>
      <c r="WZP937" s="477"/>
      <c r="WZQ937" s="477"/>
      <c r="WZR937" s="477"/>
      <c r="WZS937" s="477"/>
      <c r="WZT937" s="477"/>
      <c r="WZU937" s="477"/>
      <c r="WZV937" s="477"/>
      <c r="WZW937" s="477"/>
      <c r="WZX937" s="477"/>
      <c r="WZY937" s="477"/>
      <c r="WZZ937" s="477"/>
      <c r="XAA937" s="477"/>
      <c r="XAB937" s="477"/>
      <c r="XAC937" s="477"/>
      <c r="XAD937" s="477"/>
      <c r="XAE937" s="477"/>
      <c r="XAF937" s="477"/>
      <c r="XAG937" s="477"/>
      <c r="XAH937" s="477"/>
      <c r="XAI937" s="477"/>
      <c r="XAJ937" s="477"/>
      <c r="XAK937" s="477"/>
      <c r="XAL937" s="477"/>
      <c r="XAM937" s="477"/>
      <c r="XAN937" s="477"/>
      <c r="XAO937" s="477"/>
      <c r="XAP937" s="477"/>
      <c r="XAQ937" s="477"/>
      <c r="XAR937" s="477"/>
      <c r="XAS937" s="477"/>
      <c r="XAT937" s="477"/>
      <c r="XAU937" s="477"/>
      <c r="XAV937" s="477"/>
      <c r="XAW937" s="477"/>
      <c r="XAX937" s="477"/>
      <c r="XAY937" s="477"/>
      <c r="XAZ937" s="477"/>
      <c r="XBA937" s="477"/>
      <c r="XBB937" s="477"/>
      <c r="XBC937" s="477"/>
      <c r="XBD937" s="477"/>
      <c r="XBE937" s="477"/>
      <c r="XBF937" s="477"/>
      <c r="XBG937" s="477"/>
      <c r="XBH937" s="477"/>
      <c r="XBI937" s="477"/>
      <c r="XBJ937" s="477"/>
      <c r="XBK937" s="477"/>
      <c r="XBL937" s="477"/>
      <c r="XBM937" s="477"/>
      <c r="XBN937" s="477"/>
      <c r="XBO937" s="477"/>
      <c r="XBP937" s="477"/>
      <c r="XBQ937" s="477"/>
      <c r="XBR937" s="477"/>
      <c r="XBS937" s="477"/>
      <c r="XBT937" s="477"/>
      <c r="XBU937" s="477"/>
      <c r="XBV937" s="477"/>
      <c r="XBW937" s="477"/>
      <c r="XBX937" s="477"/>
      <c r="XBY937" s="477"/>
      <c r="XBZ937" s="477"/>
      <c r="XCA937" s="477"/>
      <c r="XCB937" s="477"/>
      <c r="XCC937" s="477"/>
      <c r="XCD937" s="477"/>
      <c r="XCE937" s="477"/>
      <c r="XCF937" s="477"/>
      <c r="XCG937" s="477"/>
      <c r="XCH937" s="477"/>
      <c r="XCI937" s="477"/>
      <c r="XCJ937" s="477"/>
      <c r="XCK937" s="477"/>
      <c r="XCL937" s="477"/>
      <c r="XCM937" s="477"/>
      <c r="XCN937" s="477"/>
      <c r="XCO937" s="477"/>
      <c r="XCP937" s="477"/>
      <c r="XCQ937" s="477"/>
      <c r="XCR937" s="477"/>
      <c r="XCS937" s="477"/>
      <c r="XCT937" s="477"/>
      <c r="XCU937" s="477"/>
      <c r="XCV937" s="477"/>
      <c r="XCW937" s="477"/>
      <c r="XCX937" s="477"/>
      <c r="XCY937" s="477"/>
      <c r="XCZ937" s="477"/>
      <c r="XDA937" s="477"/>
      <c r="XDB937" s="477"/>
      <c r="XDC937" s="477"/>
      <c r="XDD937" s="477"/>
      <c r="XDE937" s="477"/>
      <c r="XDF937" s="477"/>
      <c r="XDG937" s="477"/>
      <c r="XDH937" s="477"/>
      <c r="XDI937" s="477"/>
      <c r="XDJ937" s="477"/>
      <c r="XDK937" s="477"/>
      <c r="XDL937" s="477"/>
      <c r="XDM937" s="477"/>
      <c r="XDN937" s="477"/>
      <c r="XDO937" s="477"/>
      <c r="XDP937" s="477"/>
      <c r="XDQ937" s="477"/>
      <c r="XDR937" s="477"/>
      <c r="XDS937" s="477"/>
      <c r="XDT937" s="477"/>
      <c r="XDU937" s="477"/>
      <c r="XDV937" s="477"/>
      <c r="XDW937" s="477"/>
      <c r="XDX937" s="477"/>
      <c r="XDY937" s="477"/>
      <c r="XDZ937" s="477"/>
      <c r="XEA937" s="477"/>
      <c r="XEB937" s="477"/>
      <c r="XEC937" s="477"/>
      <c r="XED937" s="477"/>
      <c r="XEE937" s="477"/>
      <c r="XEF937" s="477"/>
      <c r="XEG937" s="477"/>
      <c r="XEH937" s="477"/>
      <c r="XEI937" s="477"/>
      <c r="XEJ937" s="477"/>
      <c r="XEK937" s="477"/>
      <c r="XEL937" s="477"/>
      <c r="XEM937" s="477"/>
      <c r="XEN937" s="477"/>
      <c r="XEO937" s="477"/>
      <c r="XEP937" s="477"/>
      <c r="XEQ937" s="477"/>
      <c r="XER937" s="477"/>
      <c r="XES937" s="477"/>
      <c r="XET937" s="477"/>
      <c r="XEU937" s="477"/>
      <c r="XEV937" s="477"/>
      <c r="XEW937" s="477"/>
      <c r="XEX937" s="477"/>
      <c r="XEY937" s="477"/>
      <c r="XEZ937" s="477"/>
      <c r="XFA937" s="477"/>
      <c r="XFB937" s="477"/>
    </row>
    <row r="938" spans="1:16382" ht="30" customHeight="1" x14ac:dyDescent="0.7">
      <c r="A938" s="477"/>
      <c r="B938" s="331"/>
      <c r="C938" s="369"/>
      <c r="D938" s="408"/>
      <c r="E938" s="401"/>
      <c r="F938" s="360"/>
      <c r="G938" s="402"/>
      <c r="H938" s="403"/>
      <c r="I938" s="336"/>
      <c r="J938" s="324"/>
      <c r="K938" s="477"/>
      <c r="L938" s="477"/>
      <c r="M938" s="477"/>
      <c r="N938" s="477"/>
      <c r="O938" s="477"/>
      <c r="P938" s="477"/>
      <c r="Q938" s="477"/>
      <c r="R938" s="477"/>
      <c r="S938" s="477"/>
      <c r="T938" s="477"/>
      <c r="U938" s="477"/>
      <c r="V938" s="477"/>
      <c r="W938" s="477"/>
      <c r="X938" s="477"/>
      <c r="Y938" s="477"/>
      <c r="Z938" s="477"/>
      <c r="AA938" s="477"/>
      <c r="AB938" s="477"/>
      <c r="AC938" s="477"/>
      <c r="AD938" s="477"/>
      <c r="AE938" s="477"/>
      <c r="AF938" s="477"/>
      <c r="AG938" s="477"/>
      <c r="AH938" s="477"/>
      <c r="AI938" s="477"/>
      <c r="AJ938" s="477"/>
      <c r="AK938" s="477"/>
      <c r="AL938" s="477"/>
      <c r="AM938" s="477"/>
      <c r="AN938" s="477"/>
      <c r="AO938" s="477"/>
      <c r="AP938" s="477"/>
      <c r="AQ938" s="477"/>
      <c r="AR938" s="477"/>
      <c r="AS938" s="477"/>
      <c r="AT938" s="477"/>
      <c r="AU938" s="477"/>
      <c r="AV938" s="477"/>
      <c r="AW938" s="477"/>
      <c r="AX938" s="477"/>
      <c r="AY938" s="477"/>
      <c r="AZ938" s="477"/>
      <c r="BA938" s="477"/>
      <c r="BB938" s="477"/>
      <c r="BC938" s="477"/>
      <c r="BD938" s="477"/>
      <c r="BE938" s="477"/>
      <c r="BF938" s="477"/>
      <c r="BG938" s="477"/>
      <c r="BH938" s="477"/>
      <c r="BI938" s="477"/>
      <c r="BJ938" s="477"/>
      <c r="BK938" s="477"/>
      <c r="BL938" s="477"/>
      <c r="BM938" s="477"/>
      <c r="BN938" s="477"/>
      <c r="BO938" s="477"/>
      <c r="BP938" s="477"/>
      <c r="BQ938" s="477"/>
      <c r="BR938" s="477"/>
      <c r="BS938" s="477"/>
      <c r="BT938" s="477"/>
      <c r="BU938" s="477"/>
      <c r="BV938" s="477"/>
      <c r="BW938" s="477"/>
      <c r="BX938" s="477"/>
      <c r="BY938" s="477"/>
      <c r="BZ938" s="477"/>
      <c r="CA938" s="477"/>
      <c r="CB938" s="477"/>
      <c r="CC938" s="477"/>
      <c r="CD938" s="477"/>
      <c r="CE938" s="477"/>
      <c r="CF938" s="477"/>
      <c r="CG938" s="477"/>
      <c r="CH938" s="477"/>
      <c r="CI938" s="477"/>
      <c r="CJ938" s="477"/>
      <c r="CK938" s="477"/>
      <c r="CL938" s="477"/>
      <c r="CM938" s="477"/>
      <c r="CN938" s="477"/>
      <c r="CO938" s="477"/>
      <c r="CP938" s="477"/>
      <c r="CQ938" s="477"/>
      <c r="CR938" s="477"/>
      <c r="CS938" s="477"/>
      <c r="CT938" s="477"/>
      <c r="CU938" s="477"/>
      <c r="CV938" s="477"/>
      <c r="CW938" s="477"/>
      <c r="CX938" s="477"/>
      <c r="CY938" s="477"/>
      <c r="CZ938" s="477"/>
      <c r="DA938" s="477"/>
      <c r="DB938" s="477"/>
      <c r="DC938" s="477"/>
      <c r="DD938" s="477"/>
      <c r="DE938" s="477"/>
      <c r="DF938" s="477"/>
      <c r="DG938" s="477"/>
      <c r="DH938" s="477"/>
      <c r="DI938" s="477"/>
      <c r="DJ938" s="477"/>
      <c r="DK938" s="477"/>
      <c r="DL938" s="477"/>
      <c r="DM938" s="477"/>
      <c r="DN938" s="477"/>
      <c r="DO938" s="477"/>
      <c r="DP938" s="477"/>
      <c r="DQ938" s="477"/>
      <c r="DR938" s="477"/>
      <c r="DS938" s="477"/>
      <c r="DT938" s="477"/>
      <c r="DU938" s="477"/>
      <c r="DV938" s="477"/>
      <c r="DW938" s="477"/>
      <c r="DX938" s="477"/>
      <c r="DY938" s="477"/>
      <c r="DZ938" s="477"/>
      <c r="EA938" s="477"/>
      <c r="EB938" s="477"/>
      <c r="EC938" s="477"/>
      <c r="ED938" s="477"/>
      <c r="EE938" s="477"/>
      <c r="EF938" s="477"/>
      <c r="EG938" s="477"/>
      <c r="EH938" s="477"/>
      <c r="EI938" s="477"/>
      <c r="EJ938" s="477"/>
      <c r="EK938" s="477"/>
      <c r="EL938" s="477"/>
      <c r="EM938" s="477"/>
      <c r="EN938" s="477"/>
      <c r="EO938" s="477"/>
      <c r="EP938" s="477"/>
      <c r="EQ938" s="477"/>
      <c r="ER938" s="477"/>
      <c r="ES938" s="477"/>
      <c r="ET938" s="477"/>
      <c r="EU938" s="477"/>
      <c r="EV938" s="477"/>
      <c r="EW938" s="477"/>
      <c r="EX938" s="477"/>
      <c r="EY938" s="477"/>
      <c r="EZ938" s="477"/>
      <c r="FA938" s="477"/>
      <c r="FB938" s="477"/>
      <c r="FC938" s="477"/>
      <c r="FD938" s="477"/>
      <c r="FE938" s="477"/>
      <c r="FF938" s="477"/>
      <c r="FG938" s="477"/>
      <c r="FH938" s="477"/>
      <c r="FI938" s="477"/>
      <c r="FJ938" s="477"/>
      <c r="FK938" s="477"/>
      <c r="FL938" s="477"/>
      <c r="FM938" s="477"/>
      <c r="FN938" s="477"/>
      <c r="FO938" s="477"/>
      <c r="FP938" s="477"/>
      <c r="FQ938" s="477"/>
      <c r="FR938" s="477"/>
      <c r="FS938" s="477"/>
      <c r="FT938" s="477"/>
      <c r="FU938" s="477"/>
      <c r="FV938" s="477"/>
      <c r="FW938" s="477"/>
      <c r="FX938" s="477"/>
      <c r="FY938" s="477"/>
      <c r="FZ938" s="477"/>
      <c r="GA938" s="477"/>
      <c r="GB938" s="477"/>
      <c r="GC938" s="477"/>
      <c r="GD938" s="477"/>
      <c r="GE938" s="477"/>
      <c r="GF938" s="477"/>
      <c r="GG938" s="477"/>
      <c r="GH938" s="477"/>
      <c r="GI938" s="477"/>
      <c r="GJ938" s="477"/>
      <c r="GK938" s="477"/>
      <c r="GL938" s="477"/>
      <c r="GM938" s="477"/>
      <c r="GN938" s="477"/>
      <c r="GO938" s="477"/>
      <c r="GP938" s="477"/>
      <c r="GQ938" s="477"/>
      <c r="GR938" s="477"/>
      <c r="GS938" s="477"/>
      <c r="GT938" s="477"/>
      <c r="GU938" s="477"/>
      <c r="GV938" s="477"/>
      <c r="GW938" s="477"/>
      <c r="GX938" s="477"/>
      <c r="GY938" s="477"/>
      <c r="GZ938" s="477"/>
      <c r="HA938" s="477"/>
      <c r="HB938" s="477"/>
      <c r="HC938" s="477"/>
      <c r="HD938" s="477"/>
      <c r="HE938" s="477"/>
      <c r="HF938" s="477"/>
      <c r="HG938" s="477"/>
      <c r="HH938" s="477"/>
      <c r="HI938" s="477"/>
      <c r="HJ938" s="477"/>
      <c r="HK938" s="477"/>
      <c r="HL938" s="477"/>
      <c r="HM938" s="477"/>
      <c r="HN938" s="477"/>
      <c r="HO938" s="477"/>
      <c r="HP938" s="477"/>
      <c r="HQ938" s="477"/>
      <c r="HR938" s="477"/>
      <c r="HS938" s="477"/>
      <c r="HT938" s="477"/>
      <c r="HU938" s="477"/>
      <c r="HV938" s="477"/>
      <c r="HW938" s="477"/>
      <c r="HX938" s="477"/>
      <c r="HY938" s="477"/>
      <c r="HZ938" s="477"/>
      <c r="IA938" s="477"/>
      <c r="IB938" s="477"/>
      <c r="IC938" s="477"/>
      <c r="ID938" s="477"/>
      <c r="IE938" s="477"/>
      <c r="IF938" s="477"/>
      <c r="IG938" s="477"/>
      <c r="IH938" s="477"/>
      <c r="II938" s="477"/>
      <c r="IJ938" s="477"/>
      <c r="IK938" s="477"/>
      <c r="IL938" s="477"/>
      <c r="IM938" s="477"/>
      <c r="IN938" s="477"/>
      <c r="IO938" s="477"/>
      <c r="IP938" s="477"/>
      <c r="IQ938" s="477"/>
      <c r="IR938" s="477"/>
      <c r="IS938" s="477"/>
      <c r="IT938" s="477"/>
      <c r="IU938" s="477"/>
      <c r="IV938" s="477"/>
      <c r="IW938" s="477"/>
      <c r="IX938" s="477"/>
      <c r="IY938" s="477"/>
      <c r="IZ938" s="477"/>
      <c r="JA938" s="477"/>
      <c r="JB938" s="477"/>
      <c r="JC938" s="477"/>
      <c r="JD938" s="477"/>
      <c r="JE938" s="477"/>
      <c r="JF938" s="477"/>
      <c r="JG938" s="477"/>
      <c r="JH938" s="477"/>
      <c r="JI938" s="477"/>
      <c r="JJ938" s="477"/>
      <c r="JK938" s="477"/>
      <c r="JL938" s="477"/>
      <c r="JM938" s="477"/>
      <c r="JN938" s="477"/>
      <c r="JO938" s="477"/>
      <c r="JP938" s="477"/>
      <c r="JQ938" s="477"/>
      <c r="JR938" s="477"/>
      <c r="JS938" s="477"/>
      <c r="JT938" s="477"/>
      <c r="JU938" s="477"/>
      <c r="JV938" s="477"/>
      <c r="JW938" s="477"/>
      <c r="JX938" s="477"/>
      <c r="JY938" s="477"/>
      <c r="JZ938" s="477"/>
      <c r="KA938" s="477"/>
      <c r="KB938" s="477"/>
      <c r="KC938" s="477"/>
      <c r="KD938" s="477"/>
      <c r="KE938" s="477"/>
      <c r="KF938" s="477"/>
      <c r="KG938" s="477"/>
      <c r="KH938" s="477"/>
      <c r="KI938" s="477"/>
      <c r="KJ938" s="477"/>
      <c r="KK938" s="477"/>
      <c r="KL938" s="477"/>
      <c r="KM938" s="477"/>
      <c r="KN938" s="477"/>
      <c r="KO938" s="477"/>
      <c r="KP938" s="477"/>
      <c r="KQ938" s="477"/>
      <c r="KR938" s="477"/>
      <c r="KS938" s="477"/>
      <c r="KT938" s="477"/>
      <c r="KU938" s="477"/>
      <c r="KV938" s="477"/>
      <c r="KW938" s="477"/>
      <c r="KX938" s="477"/>
      <c r="KY938" s="477"/>
      <c r="KZ938" s="477"/>
      <c r="LA938" s="477"/>
      <c r="LB938" s="477"/>
      <c r="LC938" s="477"/>
      <c r="LD938" s="477"/>
      <c r="LE938" s="477"/>
      <c r="LF938" s="477"/>
      <c r="LG938" s="477"/>
      <c r="LH938" s="477"/>
      <c r="LI938" s="477"/>
      <c r="LJ938" s="477"/>
      <c r="LK938" s="477"/>
      <c r="LL938" s="477"/>
      <c r="LM938" s="477"/>
      <c r="LN938" s="477"/>
      <c r="LO938" s="477"/>
      <c r="LP938" s="477"/>
      <c r="LQ938" s="477"/>
      <c r="LR938" s="477"/>
      <c r="LS938" s="477"/>
      <c r="LT938" s="477"/>
      <c r="LU938" s="477"/>
      <c r="LV938" s="477"/>
      <c r="LW938" s="477"/>
      <c r="LX938" s="477"/>
      <c r="LY938" s="477"/>
      <c r="LZ938" s="477"/>
      <c r="MA938" s="477"/>
      <c r="MB938" s="477"/>
      <c r="MC938" s="477"/>
      <c r="MD938" s="477"/>
      <c r="ME938" s="477"/>
      <c r="MF938" s="477"/>
      <c r="MG938" s="477"/>
      <c r="MH938" s="477"/>
      <c r="MI938" s="477"/>
      <c r="MJ938" s="477"/>
      <c r="MK938" s="477"/>
      <c r="ML938" s="477"/>
      <c r="MM938" s="477"/>
      <c r="MN938" s="477"/>
      <c r="MO938" s="477"/>
      <c r="MP938" s="477"/>
      <c r="MQ938" s="477"/>
      <c r="MR938" s="477"/>
      <c r="MS938" s="477"/>
      <c r="MT938" s="477"/>
      <c r="MU938" s="477"/>
      <c r="MV938" s="477"/>
      <c r="MW938" s="477"/>
      <c r="MX938" s="477"/>
      <c r="MY938" s="477"/>
      <c r="MZ938" s="477"/>
      <c r="NA938" s="477"/>
      <c r="NB938" s="477"/>
      <c r="NC938" s="477"/>
      <c r="ND938" s="477"/>
      <c r="NE938" s="477"/>
      <c r="NF938" s="477"/>
      <c r="NG938" s="477"/>
      <c r="NH938" s="477"/>
      <c r="NI938" s="477"/>
      <c r="NJ938" s="477"/>
      <c r="NK938" s="477"/>
      <c r="NL938" s="477"/>
      <c r="NM938" s="477"/>
      <c r="NN938" s="477"/>
      <c r="NO938" s="477"/>
      <c r="NP938" s="477"/>
      <c r="NQ938" s="477"/>
      <c r="NR938" s="477"/>
      <c r="NS938" s="477"/>
      <c r="NT938" s="477"/>
      <c r="NU938" s="477"/>
      <c r="NV938" s="477"/>
      <c r="NW938" s="477"/>
      <c r="NX938" s="477"/>
      <c r="NY938" s="477"/>
      <c r="NZ938" s="477"/>
      <c r="OA938" s="477"/>
      <c r="OB938" s="477"/>
      <c r="OC938" s="477"/>
      <c r="OD938" s="477"/>
      <c r="OE938" s="477"/>
      <c r="OF938" s="477"/>
      <c r="OG938" s="477"/>
      <c r="OH938" s="477"/>
      <c r="OI938" s="477"/>
      <c r="OJ938" s="477"/>
      <c r="OK938" s="477"/>
      <c r="OL938" s="477"/>
      <c r="OM938" s="477"/>
      <c r="ON938" s="477"/>
      <c r="OO938" s="477"/>
      <c r="OP938" s="477"/>
      <c r="OQ938" s="477"/>
      <c r="OR938" s="477"/>
      <c r="OS938" s="477"/>
      <c r="OT938" s="477"/>
      <c r="OU938" s="477"/>
      <c r="OV938" s="477"/>
      <c r="OW938" s="477"/>
      <c r="OX938" s="477"/>
      <c r="OY938" s="477"/>
      <c r="OZ938" s="477"/>
      <c r="PA938" s="477"/>
      <c r="PB938" s="477"/>
      <c r="PC938" s="477"/>
      <c r="PD938" s="477"/>
      <c r="PE938" s="477"/>
      <c r="PF938" s="477"/>
      <c r="PG938" s="477"/>
      <c r="PH938" s="477"/>
      <c r="PI938" s="477"/>
      <c r="PJ938" s="477"/>
      <c r="PK938" s="477"/>
      <c r="PL938" s="477"/>
      <c r="PM938" s="477"/>
      <c r="PN938" s="477"/>
      <c r="PO938" s="477"/>
      <c r="PP938" s="477"/>
      <c r="PQ938" s="477"/>
      <c r="PR938" s="477"/>
      <c r="PS938" s="477"/>
      <c r="PT938" s="477"/>
      <c r="PU938" s="477"/>
      <c r="PV938" s="477"/>
      <c r="PW938" s="477"/>
      <c r="PX938" s="477"/>
      <c r="PY938" s="477"/>
      <c r="PZ938" s="477"/>
      <c r="QA938" s="477"/>
      <c r="QB938" s="477"/>
      <c r="QC938" s="477"/>
      <c r="QD938" s="477"/>
      <c r="QE938" s="477"/>
      <c r="QF938" s="477"/>
      <c r="QG938" s="477"/>
      <c r="QH938" s="477"/>
      <c r="QI938" s="477"/>
      <c r="QJ938" s="477"/>
      <c r="QK938" s="477"/>
      <c r="QL938" s="477"/>
      <c r="QM938" s="477"/>
      <c r="QN938" s="477"/>
      <c r="QO938" s="477"/>
      <c r="QP938" s="477"/>
      <c r="QQ938" s="477"/>
      <c r="QR938" s="477"/>
      <c r="QS938" s="477"/>
      <c r="QT938" s="477"/>
      <c r="QU938" s="477"/>
      <c r="QV938" s="477"/>
      <c r="QW938" s="477"/>
      <c r="QX938" s="477"/>
      <c r="QY938" s="477"/>
      <c r="QZ938" s="477"/>
      <c r="RA938" s="477"/>
      <c r="RB938" s="477"/>
      <c r="RC938" s="477"/>
      <c r="RD938" s="477"/>
      <c r="RE938" s="477"/>
      <c r="RF938" s="477"/>
      <c r="RG938" s="477"/>
      <c r="RH938" s="477"/>
      <c r="RI938" s="477"/>
      <c r="RJ938" s="477"/>
      <c r="RK938" s="477"/>
      <c r="RL938" s="477"/>
      <c r="RM938" s="477"/>
      <c r="RN938" s="477"/>
      <c r="RO938" s="477"/>
      <c r="RP938" s="477"/>
      <c r="RQ938" s="477"/>
      <c r="RR938" s="477"/>
      <c r="RS938" s="477"/>
      <c r="RT938" s="477"/>
      <c r="RU938" s="477"/>
      <c r="RV938" s="477"/>
      <c r="RW938" s="477"/>
      <c r="RX938" s="477"/>
      <c r="RY938" s="477"/>
      <c r="RZ938" s="477"/>
      <c r="SA938" s="477"/>
      <c r="SB938" s="477"/>
      <c r="SC938" s="477"/>
      <c r="SD938" s="477"/>
      <c r="SE938" s="477"/>
      <c r="SF938" s="477"/>
      <c r="SG938" s="477"/>
      <c r="SH938" s="477"/>
      <c r="SI938" s="477"/>
      <c r="SJ938" s="477"/>
      <c r="SK938" s="477"/>
      <c r="SL938" s="477"/>
      <c r="SM938" s="477"/>
      <c r="SN938" s="477"/>
      <c r="SO938" s="477"/>
      <c r="SP938" s="477"/>
      <c r="SQ938" s="477"/>
      <c r="SR938" s="477"/>
      <c r="SS938" s="477"/>
      <c r="ST938" s="477"/>
      <c r="SU938" s="477"/>
      <c r="SV938" s="477"/>
      <c r="SW938" s="477"/>
      <c r="SX938" s="477"/>
      <c r="SY938" s="477"/>
      <c r="SZ938" s="477"/>
      <c r="TA938" s="477"/>
      <c r="TB938" s="477"/>
      <c r="TC938" s="477"/>
      <c r="TD938" s="477"/>
      <c r="TE938" s="477"/>
      <c r="TF938" s="477"/>
      <c r="TG938" s="477"/>
      <c r="TH938" s="477"/>
      <c r="TI938" s="477"/>
      <c r="TJ938" s="477"/>
      <c r="TK938" s="477"/>
      <c r="TL938" s="477"/>
      <c r="TM938" s="477"/>
      <c r="TN938" s="477"/>
      <c r="TO938" s="477"/>
      <c r="TP938" s="477"/>
      <c r="TQ938" s="477"/>
      <c r="TR938" s="477"/>
      <c r="TS938" s="477"/>
      <c r="TT938" s="477"/>
      <c r="TU938" s="477"/>
      <c r="TV938" s="477"/>
      <c r="TW938" s="477"/>
      <c r="TX938" s="477"/>
      <c r="TY938" s="477"/>
      <c r="TZ938" s="477"/>
      <c r="UA938" s="477"/>
      <c r="UB938" s="477"/>
      <c r="UC938" s="477"/>
      <c r="UD938" s="477"/>
      <c r="UE938" s="477"/>
      <c r="UF938" s="477"/>
      <c r="UG938" s="477"/>
      <c r="UH938" s="477"/>
      <c r="UI938" s="477"/>
      <c r="UJ938" s="477"/>
      <c r="UK938" s="477"/>
      <c r="UL938" s="477"/>
      <c r="UM938" s="477"/>
      <c r="UN938" s="477"/>
      <c r="UO938" s="477"/>
      <c r="UP938" s="477"/>
      <c r="UQ938" s="477"/>
      <c r="UR938" s="477"/>
      <c r="US938" s="477"/>
      <c r="UT938" s="477"/>
      <c r="UU938" s="477"/>
      <c r="UV938" s="477"/>
      <c r="UW938" s="477"/>
      <c r="UX938" s="477"/>
      <c r="UY938" s="477"/>
      <c r="UZ938" s="477"/>
      <c r="VA938" s="477"/>
      <c r="VB938" s="477"/>
      <c r="VC938" s="477"/>
      <c r="VD938" s="477"/>
      <c r="VE938" s="477"/>
      <c r="VF938" s="477"/>
      <c r="VG938" s="477"/>
      <c r="VH938" s="477"/>
      <c r="VI938" s="477"/>
      <c r="VJ938" s="477"/>
      <c r="VK938" s="477"/>
      <c r="VL938" s="477"/>
      <c r="VM938" s="477"/>
      <c r="VN938" s="477"/>
      <c r="VO938" s="477"/>
      <c r="VP938" s="477"/>
      <c r="VQ938" s="477"/>
      <c r="VR938" s="477"/>
      <c r="VS938" s="477"/>
      <c r="VT938" s="477"/>
      <c r="VU938" s="477"/>
      <c r="VV938" s="477"/>
      <c r="VW938" s="477"/>
      <c r="VX938" s="477"/>
      <c r="VY938" s="477"/>
      <c r="VZ938" s="477"/>
      <c r="WA938" s="477"/>
      <c r="WB938" s="477"/>
      <c r="WC938" s="477"/>
      <c r="WD938" s="477"/>
      <c r="WE938" s="477"/>
      <c r="WF938" s="477"/>
      <c r="WG938" s="477"/>
      <c r="WH938" s="477"/>
      <c r="WI938" s="477"/>
      <c r="WJ938" s="477"/>
      <c r="WK938" s="477"/>
      <c r="WL938" s="477"/>
      <c r="WM938" s="477"/>
      <c r="WN938" s="477"/>
      <c r="WO938" s="477"/>
      <c r="WP938" s="477"/>
      <c r="WQ938" s="477"/>
      <c r="WR938" s="477"/>
      <c r="WS938" s="477"/>
      <c r="WT938" s="477"/>
      <c r="WU938" s="477"/>
      <c r="WV938" s="477"/>
      <c r="WW938" s="477"/>
      <c r="WX938" s="477"/>
      <c r="WY938" s="477"/>
      <c r="WZ938" s="477"/>
      <c r="XA938" s="477"/>
      <c r="XB938" s="477"/>
      <c r="XC938" s="477"/>
      <c r="XD938" s="477"/>
      <c r="XE938" s="477"/>
      <c r="XF938" s="477"/>
      <c r="XG938" s="477"/>
      <c r="XH938" s="477"/>
      <c r="XI938" s="477"/>
      <c r="XJ938" s="477"/>
      <c r="XK938" s="477"/>
      <c r="XL938" s="477"/>
      <c r="XM938" s="477"/>
      <c r="XN938" s="477"/>
      <c r="XO938" s="477"/>
      <c r="XP938" s="477"/>
      <c r="XQ938" s="477"/>
      <c r="XR938" s="477"/>
      <c r="XS938" s="477"/>
      <c r="XT938" s="477"/>
      <c r="XU938" s="477"/>
      <c r="XV938" s="477"/>
      <c r="XW938" s="477"/>
      <c r="XX938" s="477"/>
      <c r="XY938" s="477"/>
      <c r="XZ938" s="477"/>
      <c r="YA938" s="477"/>
      <c r="YB938" s="477"/>
      <c r="YC938" s="477"/>
      <c r="YD938" s="477"/>
      <c r="YE938" s="477"/>
      <c r="YF938" s="477"/>
      <c r="YG938" s="477"/>
      <c r="YH938" s="477"/>
      <c r="YI938" s="477"/>
      <c r="YJ938" s="477"/>
      <c r="YK938" s="477"/>
      <c r="YL938" s="477"/>
      <c r="YM938" s="477"/>
      <c r="YN938" s="477"/>
      <c r="YO938" s="477"/>
      <c r="YP938" s="477"/>
      <c r="YQ938" s="477"/>
      <c r="YR938" s="477"/>
      <c r="YS938" s="477"/>
      <c r="YT938" s="477"/>
      <c r="YU938" s="477"/>
      <c r="YV938" s="477"/>
      <c r="YW938" s="477"/>
      <c r="YX938" s="477"/>
      <c r="YY938" s="477"/>
      <c r="YZ938" s="477"/>
      <c r="ZA938" s="477"/>
      <c r="ZB938" s="477"/>
      <c r="ZC938" s="477"/>
      <c r="ZD938" s="477"/>
      <c r="ZE938" s="477"/>
      <c r="ZF938" s="477"/>
      <c r="ZG938" s="477"/>
      <c r="ZH938" s="477"/>
      <c r="ZI938" s="477"/>
      <c r="ZJ938" s="477"/>
      <c r="ZK938" s="477"/>
      <c r="ZL938" s="477"/>
      <c r="ZM938" s="477"/>
      <c r="ZN938" s="477"/>
      <c r="ZO938" s="477"/>
      <c r="ZP938" s="477"/>
      <c r="ZQ938" s="477"/>
      <c r="ZR938" s="477"/>
      <c r="ZS938" s="477"/>
      <c r="ZT938" s="477"/>
      <c r="ZU938" s="477"/>
      <c r="ZV938" s="477"/>
      <c r="ZW938" s="477"/>
      <c r="ZX938" s="477"/>
      <c r="ZY938" s="477"/>
      <c r="ZZ938" s="477"/>
      <c r="AAA938" s="477"/>
      <c r="AAB938" s="477"/>
      <c r="AAC938" s="477"/>
      <c r="AAD938" s="477"/>
      <c r="AAE938" s="477"/>
      <c r="AAF938" s="477"/>
      <c r="AAG938" s="477"/>
      <c r="AAH938" s="477"/>
      <c r="AAI938" s="477"/>
      <c r="AAJ938" s="477"/>
      <c r="AAK938" s="477"/>
      <c r="AAL938" s="477"/>
      <c r="AAM938" s="477"/>
      <c r="AAN938" s="477"/>
      <c r="AAO938" s="477"/>
      <c r="AAP938" s="477"/>
      <c r="AAQ938" s="477"/>
      <c r="AAR938" s="477"/>
      <c r="AAS938" s="477"/>
      <c r="AAT938" s="477"/>
      <c r="AAU938" s="477"/>
      <c r="AAV938" s="477"/>
      <c r="AAW938" s="477"/>
      <c r="AAX938" s="477"/>
      <c r="AAY938" s="477"/>
      <c r="AAZ938" s="477"/>
      <c r="ABA938" s="477"/>
      <c r="ABB938" s="477"/>
      <c r="ABC938" s="477"/>
      <c r="ABD938" s="477"/>
      <c r="ABE938" s="477"/>
      <c r="ABF938" s="477"/>
      <c r="ABG938" s="477"/>
      <c r="ABH938" s="477"/>
      <c r="ABI938" s="477"/>
      <c r="ABJ938" s="477"/>
      <c r="ABK938" s="477"/>
      <c r="ABL938" s="477"/>
      <c r="ABM938" s="477"/>
      <c r="ABN938" s="477"/>
      <c r="ABO938" s="477"/>
      <c r="ABP938" s="477"/>
      <c r="ABQ938" s="477"/>
      <c r="ABR938" s="477"/>
      <c r="ABS938" s="477"/>
      <c r="ABT938" s="477"/>
      <c r="ABU938" s="477"/>
      <c r="ABV938" s="477"/>
      <c r="ABW938" s="477"/>
      <c r="ABX938" s="477"/>
      <c r="ABY938" s="477"/>
      <c r="ABZ938" s="477"/>
      <c r="ACA938" s="477"/>
      <c r="ACB938" s="477"/>
      <c r="ACC938" s="477"/>
      <c r="ACD938" s="477"/>
      <c r="ACE938" s="477"/>
      <c r="ACF938" s="477"/>
      <c r="ACG938" s="477"/>
      <c r="ACH938" s="477"/>
      <c r="ACI938" s="477"/>
      <c r="ACJ938" s="477"/>
      <c r="ACK938" s="477"/>
      <c r="ACL938" s="477"/>
      <c r="ACM938" s="477"/>
      <c r="ACN938" s="477"/>
      <c r="ACO938" s="477"/>
      <c r="ACP938" s="477"/>
      <c r="ACQ938" s="477"/>
      <c r="ACR938" s="477"/>
      <c r="ACS938" s="477"/>
      <c r="ACT938" s="477"/>
      <c r="ACU938" s="477"/>
      <c r="ACV938" s="477"/>
      <c r="ACW938" s="477"/>
      <c r="ACX938" s="477"/>
      <c r="ACY938" s="477"/>
      <c r="ACZ938" s="477"/>
      <c r="ADA938" s="477"/>
      <c r="ADB938" s="477"/>
      <c r="ADC938" s="477"/>
      <c r="ADD938" s="477"/>
      <c r="ADE938" s="477"/>
      <c r="ADF938" s="477"/>
      <c r="ADG938" s="477"/>
      <c r="ADH938" s="477"/>
      <c r="ADI938" s="477"/>
      <c r="ADJ938" s="477"/>
      <c r="ADK938" s="477"/>
      <c r="ADL938" s="477"/>
      <c r="ADM938" s="477"/>
      <c r="ADN938" s="477"/>
      <c r="ADO938" s="477"/>
      <c r="ADP938" s="477"/>
      <c r="ADQ938" s="477"/>
      <c r="ADR938" s="477"/>
      <c r="ADS938" s="477"/>
      <c r="ADT938" s="477"/>
      <c r="ADU938" s="477"/>
      <c r="ADV938" s="477"/>
      <c r="ADW938" s="477"/>
      <c r="ADX938" s="477"/>
      <c r="ADY938" s="477"/>
      <c r="ADZ938" s="477"/>
      <c r="AEA938" s="477"/>
      <c r="AEB938" s="477"/>
      <c r="AEC938" s="477"/>
      <c r="AED938" s="477"/>
      <c r="AEE938" s="477"/>
      <c r="AEF938" s="477"/>
      <c r="AEG938" s="477"/>
      <c r="AEH938" s="477"/>
      <c r="AEI938" s="477"/>
      <c r="AEJ938" s="477"/>
      <c r="AEK938" s="477"/>
      <c r="AEL938" s="477"/>
      <c r="AEM938" s="477"/>
      <c r="AEN938" s="477"/>
      <c r="AEO938" s="477"/>
      <c r="AEP938" s="477"/>
      <c r="AEQ938" s="477"/>
      <c r="AER938" s="477"/>
      <c r="AES938" s="477"/>
      <c r="AET938" s="477"/>
      <c r="AEU938" s="477"/>
      <c r="AEV938" s="477"/>
      <c r="AEW938" s="477"/>
      <c r="AEX938" s="477"/>
      <c r="AEY938" s="477"/>
      <c r="AEZ938" s="477"/>
      <c r="AFA938" s="477"/>
      <c r="AFB938" s="477"/>
      <c r="AFC938" s="477"/>
      <c r="AFD938" s="477"/>
      <c r="AFE938" s="477"/>
      <c r="AFF938" s="477"/>
      <c r="AFG938" s="477"/>
      <c r="AFH938" s="477"/>
      <c r="AFI938" s="477"/>
      <c r="AFJ938" s="477"/>
      <c r="AFK938" s="477"/>
      <c r="AFL938" s="477"/>
      <c r="AFM938" s="477"/>
      <c r="AFN938" s="477"/>
      <c r="AFO938" s="477"/>
      <c r="AFP938" s="477"/>
      <c r="AFQ938" s="477"/>
      <c r="AFR938" s="477"/>
      <c r="AFS938" s="477"/>
      <c r="AFT938" s="477"/>
      <c r="AFU938" s="477"/>
      <c r="AFV938" s="477"/>
      <c r="AFW938" s="477"/>
      <c r="AFX938" s="477"/>
      <c r="AFY938" s="477"/>
      <c r="AFZ938" s="477"/>
      <c r="AGA938" s="477"/>
      <c r="AGB938" s="477"/>
      <c r="AGC938" s="477"/>
      <c r="AGD938" s="477"/>
      <c r="AGE938" s="477"/>
      <c r="AGF938" s="477"/>
      <c r="AGG938" s="477"/>
      <c r="AGH938" s="477"/>
      <c r="AGI938" s="477"/>
      <c r="AGJ938" s="477"/>
      <c r="AGK938" s="477"/>
      <c r="AGL938" s="477"/>
      <c r="AGM938" s="477"/>
      <c r="AGN938" s="477"/>
      <c r="AGO938" s="477"/>
      <c r="AGP938" s="477"/>
      <c r="AGQ938" s="477"/>
      <c r="AGR938" s="477"/>
      <c r="AGS938" s="477"/>
      <c r="AGT938" s="477"/>
      <c r="AGU938" s="477"/>
      <c r="AGV938" s="477"/>
      <c r="AGW938" s="477"/>
      <c r="AGX938" s="477"/>
      <c r="AGY938" s="477"/>
      <c r="AGZ938" s="477"/>
      <c r="AHA938" s="477"/>
      <c r="AHB938" s="477"/>
      <c r="AHC938" s="477"/>
      <c r="AHD938" s="477"/>
      <c r="AHE938" s="477"/>
      <c r="AHF938" s="477"/>
      <c r="AHG938" s="477"/>
      <c r="AHH938" s="477"/>
      <c r="AHI938" s="477"/>
      <c r="AHJ938" s="477"/>
      <c r="AHK938" s="477"/>
      <c r="AHL938" s="477"/>
      <c r="AHM938" s="477"/>
      <c r="AHN938" s="477"/>
      <c r="AHO938" s="477"/>
      <c r="AHP938" s="477"/>
      <c r="AHQ938" s="477"/>
      <c r="AHR938" s="477"/>
      <c r="AHS938" s="477"/>
      <c r="AHT938" s="477"/>
      <c r="AHU938" s="477"/>
      <c r="AHV938" s="477"/>
      <c r="AHW938" s="477"/>
      <c r="AHX938" s="477"/>
      <c r="AHY938" s="477"/>
      <c r="AHZ938" s="477"/>
      <c r="AIA938" s="477"/>
      <c r="AIB938" s="477"/>
      <c r="AIC938" s="477"/>
      <c r="AID938" s="477"/>
      <c r="AIE938" s="477"/>
      <c r="AIF938" s="477"/>
      <c r="AIG938" s="477"/>
      <c r="AIH938" s="477"/>
      <c r="AII938" s="477"/>
      <c r="AIJ938" s="477"/>
      <c r="AIK938" s="477"/>
      <c r="AIL938" s="477"/>
      <c r="AIM938" s="477"/>
      <c r="AIN938" s="477"/>
      <c r="AIO938" s="477"/>
      <c r="AIP938" s="477"/>
      <c r="AIQ938" s="477"/>
      <c r="AIR938" s="477"/>
      <c r="AIS938" s="477"/>
      <c r="AIT938" s="477"/>
      <c r="AIU938" s="477"/>
      <c r="AIV938" s="477"/>
      <c r="AIW938" s="477"/>
      <c r="AIX938" s="477"/>
      <c r="AIY938" s="477"/>
      <c r="AIZ938" s="477"/>
      <c r="AJA938" s="477"/>
      <c r="AJB938" s="477"/>
      <c r="AJC938" s="477"/>
      <c r="AJD938" s="477"/>
      <c r="AJE938" s="477"/>
      <c r="AJF938" s="477"/>
      <c r="AJG938" s="477"/>
      <c r="AJH938" s="477"/>
      <c r="AJI938" s="477"/>
      <c r="AJJ938" s="477"/>
      <c r="AJK938" s="477"/>
      <c r="AJL938" s="477"/>
      <c r="AJM938" s="477"/>
      <c r="AJN938" s="477"/>
      <c r="AJO938" s="477"/>
      <c r="AJP938" s="477"/>
      <c r="AJQ938" s="477"/>
      <c r="AJR938" s="477"/>
      <c r="AJS938" s="477"/>
      <c r="AJT938" s="477"/>
      <c r="AJU938" s="477"/>
      <c r="AJV938" s="477"/>
      <c r="AJW938" s="477"/>
      <c r="AJX938" s="477"/>
      <c r="AJY938" s="477"/>
      <c r="AJZ938" s="477"/>
      <c r="AKA938" s="477"/>
      <c r="AKB938" s="477"/>
      <c r="AKC938" s="477"/>
      <c r="AKD938" s="477"/>
      <c r="AKE938" s="477"/>
      <c r="AKF938" s="477"/>
      <c r="AKG938" s="477"/>
      <c r="AKH938" s="477"/>
      <c r="AKI938" s="477"/>
      <c r="AKJ938" s="477"/>
      <c r="AKK938" s="477"/>
      <c r="AKL938" s="477"/>
      <c r="AKM938" s="477"/>
      <c r="AKN938" s="477"/>
      <c r="AKO938" s="477"/>
      <c r="AKP938" s="477"/>
      <c r="AKQ938" s="477"/>
      <c r="AKR938" s="477"/>
      <c r="AKS938" s="477"/>
      <c r="AKT938" s="477"/>
      <c r="AKU938" s="477"/>
      <c r="AKV938" s="477"/>
      <c r="AKW938" s="477"/>
      <c r="AKX938" s="477"/>
      <c r="AKY938" s="477"/>
      <c r="AKZ938" s="477"/>
      <c r="ALA938" s="477"/>
      <c r="ALB938" s="477"/>
      <c r="ALC938" s="477"/>
      <c r="ALD938" s="477"/>
      <c r="ALE938" s="477"/>
      <c r="ALF938" s="477"/>
      <c r="ALG938" s="477"/>
      <c r="ALH938" s="477"/>
      <c r="ALI938" s="477"/>
      <c r="ALJ938" s="477"/>
      <c r="ALK938" s="477"/>
      <c r="ALL938" s="477"/>
      <c r="ALM938" s="477"/>
      <c r="ALN938" s="477"/>
      <c r="ALO938" s="477"/>
      <c r="ALP938" s="477"/>
      <c r="ALQ938" s="477"/>
      <c r="ALR938" s="477"/>
      <c r="ALS938" s="477"/>
      <c r="ALT938" s="477"/>
      <c r="ALU938" s="477"/>
      <c r="ALV938" s="477"/>
      <c r="ALW938" s="477"/>
      <c r="ALX938" s="477"/>
      <c r="ALY938" s="477"/>
      <c r="ALZ938" s="477"/>
      <c r="AMA938" s="477"/>
      <c r="AMB938" s="477"/>
      <c r="AMC938" s="477"/>
      <c r="AMD938" s="477"/>
      <c r="AME938" s="477"/>
      <c r="AMF938" s="477"/>
      <c r="AMG938" s="477"/>
      <c r="AMH938" s="477"/>
      <c r="AMI938" s="477"/>
      <c r="AMJ938" s="477"/>
      <c r="AMK938" s="477"/>
      <c r="AML938" s="477"/>
      <c r="AMM938" s="477"/>
      <c r="AMN938" s="477"/>
      <c r="AMO938" s="477"/>
      <c r="AMP938" s="477"/>
      <c r="AMQ938" s="477"/>
      <c r="AMR938" s="477"/>
      <c r="AMS938" s="477"/>
      <c r="AMT938" s="477"/>
      <c r="AMU938" s="477"/>
      <c r="AMV938" s="477"/>
      <c r="AMW938" s="477"/>
      <c r="AMX938" s="477"/>
      <c r="AMY938" s="477"/>
      <c r="AMZ938" s="477"/>
      <c r="ANA938" s="477"/>
      <c r="ANB938" s="477"/>
      <c r="ANC938" s="477"/>
      <c r="AND938" s="477"/>
      <c r="ANE938" s="477"/>
      <c r="ANF938" s="477"/>
      <c r="ANG938" s="477"/>
      <c r="ANH938" s="477"/>
      <c r="ANI938" s="477"/>
      <c r="ANJ938" s="477"/>
      <c r="ANK938" s="477"/>
      <c r="ANL938" s="477"/>
      <c r="ANM938" s="477"/>
      <c r="ANN938" s="477"/>
      <c r="ANO938" s="477"/>
      <c r="ANP938" s="477"/>
      <c r="ANQ938" s="477"/>
      <c r="ANR938" s="477"/>
      <c r="ANS938" s="477"/>
      <c r="ANT938" s="477"/>
      <c r="ANU938" s="477"/>
      <c r="ANV938" s="477"/>
      <c r="ANW938" s="477"/>
      <c r="ANX938" s="477"/>
      <c r="ANY938" s="477"/>
      <c r="ANZ938" s="477"/>
      <c r="AOA938" s="477"/>
      <c r="AOB938" s="477"/>
      <c r="AOC938" s="477"/>
      <c r="AOD938" s="477"/>
      <c r="AOE938" s="477"/>
      <c r="AOF938" s="477"/>
      <c r="AOG938" s="477"/>
      <c r="AOH938" s="477"/>
      <c r="AOI938" s="477"/>
      <c r="AOJ938" s="477"/>
      <c r="AOK938" s="477"/>
      <c r="AOL938" s="477"/>
      <c r="AOM938" s="477"/>
      <c r="AON938" s="477"/>
      <c r="AOO938" s="477"/>
      <c r="AOP938" s="477"/>
      <c r="AOQ938" s="477"/>
      <c r="AOR938" s="477"/>
      <c r="AOS938" s="477"/>
      <c r="AOT938" s="477"/>
      <c r="AOU938" s="477"/>
      <c r="AOV938" s="477"/>
      <c r="AOW938" s="477"/>
      <c r="AOX938" s="477"/>
      <c r="AOY938" s="477"/>
      <c r="AOZ938" s="477"/>
      <c r="APA938" s="477"/>
      <c r="APB938" s="477"/>
      <c r="APC938" s="477"/>
      <c r="APD938" s="477"/>
      <c r="APE938" s="477"/>
      <c r="APF938" s="477"/>
      <c r="APG938" s="477"/>
      <c r="APH938" s="477"/>
      <c r="API938" s="477"/>
      <c r="APJ938" s="477"/>
      <c r="APK938" s="477"/>
      <c r="APL938" s="477"/>
      <c r="APM938" s="477"/>
      <c r="APN938" s="477"/>
      <c r="APO938" s="477"/>
      <c r="APP938" s="477"/>
      <c r="APQ938" s="477"/>
      <c r="APR938" s="477"/>
      <c r="APS938" s="477"/>
      <c r="APT938" s="477"/>
      <c r="APU938" s="477"/>
      <c r="APV938" s="477"/>
      <c r="APW938" s="477"/>
      <c r="APX938" s="477"/>
      <c r="APY938" s="477"/>
      <c r="APZ938" s="477"/>
      <c r="AQA938" s="477"/>
      <c r="AQB938" s="477"/>
      <c r="AQC938" s="477"/>
      <c r="AQD938" s="477"/>
      <c r="AQE938" s="477"/>
      <c r="AQF938" s="477"/>
      <c r="AQG938" s="477"/>
      <c r="AQH938" s="477"/>
      <c r="AQI938" s="477"/>
      <c r="AQJ938" s="477"/>
      <c r="AQK938" s="477"/>
      <c r="AQL938" s="477"/>
      <c r="AQM938" s="477"/>
      <c r="AQN938" s="477"/>
      <c r="AQO938" s="477"/>
      <c r="AQP938" s="477"/>
      <c r="AQQ938" s="477"/>
      <c r="AQR938" s="477"/>
      <c r="AQS938" s="477"/>
      <c r="AQT938" s="477"/>
      <c r="AQU938" s="477"/>
      <c r="AQV938" s="477"/>
      <c r="AQW938" s="477"/>
      <c r="AQX938" s="477"/>
      <c r="AQY938" s="477"/>
      <c r="AQZ938" s="477"/>
      <c r="ARA938" s="477"/>
      <c r="ARB938" s="477"/>
      <c r="ARC938" s="477"/>
      <c r="ARD938" s="477"/>
      <c r="ARE938" s="477"/>
      <c r="ARF938" s="477"/>
      <c r="ARG938" s="477"/>
      <c r="ARH938" s="477"/>
      <c r="ARI938" s="477"/>
      <c r="ARJ938" s="477"/>
      <c r="ARK938" s="477"/>
      <c r="ARL938" s="477"/>
      <c r="ARM938" s="477"/>
      <c r="ARN938" s="477"/>
      <c r="ARO938" s="477"/>
      <c r="ARP938" s="477"/>
      <c r="ARQ938" s="477"/>
      <c r="ARR938" s="477"/>
      <c r="ARS938" s="477"/>
      <c r="ART938" s="477"/>
      <c r="ARU938" s="477"/>
      <c r="ARV938" s="477"/>
      <c r="ARW938" s="477"/>
      <c r="ARX938" s="477"/>
      <c r="ARY938" s="477"/>
      <c r="ARZ938" s="477"/>
      <c r="ASA938" s="477"/>
      <c r="ASB938" s="477"/>
      <c r="ASC938" s="477"/>
      <c r="ASD938" s="477"/>
      <c r="ASE938" s="477"/>
      <c r="ASF938" s="477"/>
      <c r="ASG938" s="477"/>
      <c r="ASH938" s="477"/>
      <c r="ASI938" s="477"/>
      <c r="ASJ938" s="477"/>
      <c r="ASK938" s="477"/>
      <c r="ASL938" s="477"/>
      <c r="ASM938" s="477"/>
      <c r="ASN938" s="477"/>
      <c r="ASO938" s="477"/>
      <c r="ASP938" s="477"/>
      <c r="ASQ938" s="477"/>
      <c r="ASR938" s="477"/>
      <c r="ASS938" s="477"/>
      <c r="AST938" s="477"/>
      <c r="ASU938" s="477"/>
      <c r="ASV938" s="477"/>
      <c r="ASW938" s="477"/>
      <c r="ASX938" s="477"/>
      <c r="ASY938" s="477"/>
      <c r="ASZ938" s="477"/>
      <c r="ATA938" s="477"/>
      <c r="ATB938" s="477"/>
      <c r="ATC938" s="477"/>
      <c r="ATD938" s="477"/>
      <c r="ATE938" s="477"/>
      <c r="ATF938" s="477"/>
      <c r="ATG938" s="477"/>
      <c r="ATH938" s="477"/>
      <c r="ATI938" s="477"/>
      <c r="ATJ938" s="477"/>
      <c r="ATK938" s="477"/>
      <c r="ATL938" s="477"/>
      <c r="ATM938" s="477"/>
      <c r="ATN938" s="477"/>
      <c r="ATO938" s="477"/>
      <c r="ATP938" s="477"/>
      <c r="ATQ938" s="477"/>
      <c r="ATR938" s="477"/>
      <c r="ATS938" s="477"/>
      <c r="ATT938" s="477"/>
      <c r="ATU938" s="477"/>
      <c r="ATV938" s="477"/>
      <c r="ATW938" s="477"/>
      <c r="ATX938" s="477"/>
      <c r="ATY938" s="477"/>
      <c r="ATZ938" s="477"/>
      <c r="AUA938" s="477"/>
      <c r="AUB938" s="477"/>
      <c r="AUC938" s="477"/>
      <c r="AUD938" s="477"/>
      <c r="AUE938" s="477"/>
      <c r="AUF938" s="477"/>
      <c r="AUG938" s="477"/>
      <c r="AUH938" s="477"/>
      <c r="AUI938" s="477"/>
      <c r="AUJ938" s="477"/>
      <c r="AUK938" s="477"/>
      <c r="AUL938" s="477"/>
      <c r="AUM938" s="477"/>
      <c r="AUN938" s="477"/>
      <c r="AUO938" s="477"/>
      <c r="AUP938" s="477"/>
      <c r="AUQ938" s="477"/>
      <c r="AUR938" s="477"/>
      <c r="AUS938" s="477"/>
      <c r="AUT938" s="477"/>
      <c r="AUU938" s="477"/>
      <c r="AUV938" s="477"/>
      <c r="AUW938" s="477"/>
      <c r="AUX938" s="477"/>
      <c r="AUY938" s="477"/>
      <c r="AUZ938" s="477"/>
      <c r="AVA938" s="477"/>
      <c r="AVB938" s="477"/>
      <c r="AVC938" s="477"/>
      <c r="AVD938" s="477"/>
      <c r="AVE938" s="477"/>
      <c r="AVF938" s="477"/>
      <c r="AVG938" s="477"/>
      <c r="AVH938" s="477"/>
      <c r="AVI938" s="477"/>
      <c r="AVJ938" s="477"/>
      <c r="AVK938" s="477"/>
      <c r="AVL938" s="477"/>
      <c r="AVM938" s="477"/>
      <c r="AVN938" s="477"/>
      <c r="AVO938" s="477"/>
      <c r="AVP938" s="477"/>
      <c r="AVQ938" s="477"/>
      <c r="AVR938" s="477"/>
      <c r="AVS938" s="477"/>
      <c r="AVT938" s="477"/>
      <c r="AVU938" s="477"/>
      <c r="AVV938" s="477"/>
      <c r="AVW938" s="477"/>
      <c r="AVX938" s="477"/>
      <c r="AVY938" s="477"/>
      <c r="AVZ938" s="477"/>
      <c r="AWA938" s="477"/>
      <c r="AWB938" s="477"/>
      <c r="AWC938" s="477"/>
      <c r="AWD938" s="477"/>
      <c r="AWE938" s="477"/>
      <c r="AWF938" s="477"/>
      <c r="AWG938" s="477"/>
      <c r="AWH938" s="477"/>
      <c r="AWI938" s="477"/>
      <c r="AWJ938" s="477"/>
      <c r="AWK938" s="477"/>
      <c r="AWL938" s="477"/>
      <c r="AWM938" s="477"/>
      <c r="AWN938" s="477"/>
      <c r="AWO938" s="477"/>
      <c r="AWP938" s="477"/>
      <c r="AWQ938" s="477"/>
      <c r="AWR938" s="477"/>
      <c r="AWS938" s="477"/>
      <c r="AWT938" s="477"/>
      <c r="AWU938" s="477"/>
      <c r="AWV938" s="477"/>
      <c r="AWW938" s="477"/>
      <c r="AWX938" s="477"/>
      <c r="AWY938" s="477"/>
      <c r="AWZ938" s="477"/>
      <c r="AXA938" s="477"/>
      <c r="AXB938" s="477"/>
      <c r="AXC938" s="477"/>
      <c r="AXD938" s="477"/>
      <c r="AXE938" s="477"/>
      <c r="AXF938" s="477"/>
      <c r="AXG938" s="477"/>
      <c r="AXH938" s="477"/>
      <c r="AXI938" s="477"/>
      <c r="AXJ938" s="477"/>
      <c r="AXK938" s="477"/>
      <c r="AXL938" s="477"/>
      <c r="AXM938" s="477"/>
      <c r="AXN938" s="477"/>
      <c r="AXO938" s="477"/>
      <c r="AXP938" s="477"/>
      <c r="AXQ938" s="477"/>
      <c r="AXR938" s="477"/>
      <c r="AXS938" s="477"/>
      <c r="AXT938" s="477"/>
      <c r="AXU938" s="477"/>
      <c r="AXV938" s="477"/>
      <c r="AXW938" s="477"/>
      <c r="AXX938" s="477"/>
      <c r="AXY938" s="477"/>
      <c r="AXZ938" s="477"/>
      <c r="AYA938" s="477"/>
      <c r="AYB938" s="477"/>
      <c r="AYC938" s="477"/>
      <c r="AYD938" s="477"/>
      <c r="AYE938" s="477"/>
      <c r="AYF938" s="477"/>
      <c r="AYG938" s="477"/>
      <c r="AYH938" s="477"/>
      <c r="AYI938" s="477"/>
      <c r="AYJ938" s="477"/>
      <c r="AYK938" s="477"/>
      <c r="AYL938" s="477"/>
      <c r="AYM938" s="477"/>
      <c r="AYN938" s="477"/>
      <c r="AYO938" s="477"/>
      <c r="AYP938" s="477"/>
      <c r="AYQ938" s="477"/>
      <c r="AYR938" s="477"/>
      <c r="AYS938" s="477"/>
      <c r="AYT938" s="477"/>
      <c r="AYU938" s="477"/>
      <c r="AYV938" s="477"/>
      <c r="AYW938" s="477"/>
      <c r="AYX938" s="477"/>
      <c r="AYY938" s="477"/>
      <c r="AYZ938" s="477"/>
      <c r="AZA938" s="477"/>
      <c r="AZB938" s="477"/>
      <c r="AZC938" s="477"/>
      <c r="AZD938" s="477"/>
      <c r="AZE938" s="477"/>
      <c r="AZF938" s="477"/>
      <c r="AZG938" s="477"/>
      <c r="AZH938" s="477"/>
      <c r="AZI938" s="477"/>
      <c r="AZJ938" s="477"/>
      <c r="AZK938" s="477"/>
      <c r="AZL938" s="477"/>
      <c r="AZM938" s="477"/>
      <c r="AZN938" s="477"/>
      <c r="AZO938" s="477"/>
      <c r="AZP938" s="477"/>
      <c r="AZQ938" s="477"/>
      <c r="AZR938" s="477"/>
      <c r="AZS938" s="477"/>
      <c r="AZT938" s="477"/>
      <c r="AZU938" s="477"/>
      <c r="AZV938" s="477"/>
      <c r="AZW938" s="477"/>
      <c r="AZX938" s="477"/>
      <c r="AZY938" s="477"/>
      <c r="AZZ938" s="477"/>
      <c r="BAA938" s="477"/>
      <c r="BAB938" s="477"/>
      <c r="BAC938" s="477"/>
      <c r="BAD938" s="477"/>
      <c r="BAE938" s="477"/>
      <c r="BAF938" s="477"/>
      <c r="BAG938" s="477"/>
      <c r="BAH938" s="477"/>
      <c r="BAI938" s="477"/>
      <c r="BAJ938" s="477"/>
      <c r="BAK938" s="477"/>
      <c r="BAL938" s="477"/>
      <c r="BAM938" s="477"/>
      <c r="BAN938" s="477"/>
      <c r="BAO938" s="477"/>
      <c r="BAP938" s="477"/>
      <c r="BAQ938" s="477"/>
      <c r="BAR938" s="477"/>
      <c r="BAS938" s="477"/>
      <c r="BAT938" s="477"/>
      <c r="BAU938" s="477"/>
      <c r="BAV938" s="477"/>
      <c r="BAW938" s="477"/>
      <c r="BAX938" s="477"/>
      <c r="BAY938" s="477"/>
      <c r="BAZ938" s="477"/>
      <c r="BBA938" s="477"/>
      <c r="BBB938" s="477"/>
      <c r="BBC938" s="477"/>
      <c r="BBD938" s="477"/>
      <c r="BBE938" s="477"/>
      <c r="BBF938" s="477"/>
      <c r="BBG938" s="477"/>
      <c r="BBH938" s="477"/>
      <c r="BBI938" s="477"/>
      <c r="BBJ938" s="477"/>
      <c r="BBK938" s="477"/>
      <c r="BBL938" s="477"/>
      <c r="BBM938" s="477"/>
      <c r="BBN938" s="477"/>
      <c r="BBO938" s="477"/>
      <c r="BBP938" s="477"/>
      <c r="BBQ938" s="477"/>
      <c r="BBR938" s="477"/>
      <c r="BBS938" s="477"/>
      <c r="BBT938" s="477"/>
      <c r="BBU938" s="477"/>
      <c r="BBV938" s="477"/>
      <c r="BBW938" s="477"/>
      <c r="BBX938" s="477"/>
      <c r="BBY938" s="477"/>
      <c r="BBZ938" s="477"/>
      <c r="BCA938" s="477"/>
      <c r="BCB938" s="477"/>
      <c r="BCC938" s="477"/>
      <c r="BCD938" s="477"/>
      <c r="BCE938" s="477"/>
      <c r="BCF938" s="477"/>
      <c r="BCG938" s="477"/>
      <c r="BCH938" s="477"/>
      <c r="BCI938" s="477"/>
      <c r="BCJ938" s="477"/>
      <c r="BCK938" s="477"/>
      <c r="BCL938" s="477"/>
      <c r="BCM938" s="477"/>
      <c r="BCN938" s="477"/>
      <c r="BCO938" s="477"/>
      <c r="BCP938" s="477"/>
      <c r="BCQ938" s="477"/>
      <c r="BCR938" s="477"/>
      <c r="BCS938" s="477"/>
      <c r="BCT938" s="477"/>
      <c r="BCU938" s="477"/>
      <c r="BCV938" s="477"/>
      <c r="BCW938" s="477"/>
      <c r="BCX938" s="477"/>
      <c r="BCY938" s="477"/>
      <c r="BCZ938" s="477"/>
      <c r="BDA938" s="477"/>
      <c r="BDB938" s="477"/>
      <c r="BDC938" s="477"/>
      <c r="BDD938" s="477"/>
      <c r="BDE938" s="477"/>
      <c r="BDF938" s="477"/>
      <c r="BDG938" s="477"/>
      <c r="BDH938" s="477"/>
      <c r="BDI938" s="477"/>
      <c r="BDJ938" s="477"/>
      <c r="BDK938" s="477"/>
      <c r="BDL938" s="477"/>
      <c r="BDM938" s="477"/>
      <c r="BDN938" s="477"/>
      <c r="BDO938" s="477"/>
      <c r="BDP938" s="477"/>
      <c r="BDQ938" s="477"/>
      <c r="BDR938" s="477"/>
      <c r="BDS938" s="477"/>
      <c r="BDT938" s="477"/>
      <c r="BDU938" s="477"/>
      <c r="BDV938" s="477"/>
      <c r="BDW938" s="477"/>
      <c r="BDX938" s="477"/>
      <c r="BDY938" s="477"/>
      <c r="BDZ938" s="477"/>
      <c r="BEA938" s="477"/>
      <c r="BEB938" s="477"/>
      <c r="BEC938" s="477"/>
      <c r="BED938" s="477"/>
      <c r="BEE938" s="477"/>
      <c r="BEF938" s="477"/>
      <c r="BEG938" s="477"/>
      <c r="BEH938" s="477"/>
      <c r="BEI938" s="477"/>
      <c r="BEJ938" s="477"/>
      <c r="BEK938" s="477"/>
      <c r="BEL938" s="477"/>
      <c r="BEM938" s="477"/>
      <c r="BEN938" s="477"/>
      <c r="BEO938" s="477"/>
      <c r="BEP938" s="477"/>
      <c r="BEQ938" s="477"/>
      <c r="BER938" s="477"/>
      <c r="BES938" s="477"/>
      <c r="BET938" s="477"/>
      <c r="BEU938" s="477"/>
      <c r="BEV938" s="477"/>
      <c r="BEW938" s="477"/>
      <c r="BEX938" s="477"/>
      <c r="BEY938" s="477"/>
      <c r="BEZ938" s="477"/>
      <c r="BFA938" s="477"/>
      <c r="BFB938" s="477"/>
      <c r="BFC938" s="477"/>
      <c r="BFD938" s="477"/>
      <c r="BFE938" s="477"/>
      <c r="BFF938" s="477"/>
      <c r="BFG938" s="477"/>
      <c r="BFH938" s="477"/>
      <c r="BFI938" s="477"/>
      <c r="BFJ938" s="477"/>
      <c r="BFK938" s="477"/>
      <c r="BFL938" s="477"/>
      <c r="BFM938" s="477"/>
      <c r="BFN938" s="477"/>
      <c r="BFO938" s="477"/>
      <c r="BFP938" s="477"/>
      <c r="BFQ938" s="477"/>
      <c r="BFR938" s="477"/>
      <c r="BFS938" s="477"/>
      <c r="BFT938" s="477"/>
      <c r="BFU938" s="477"/>
      <c r="BFV938" s="477"/>
      <c r="BFW938" s="477"/>
      <c r="BFX938" s="477"/>
      <c r="BFY938" s="477"/>
      <c r="BFZ938" s="477"/>
      <c r="BGA938" s="477"/>
      <c r="BGB938" s="477"/>
      <c r="BGC938" s="477"/>
      <c r="BGD938" s="477"/>
      <c r="BGE938" s="477"/>
      <c r="BGF938" s="477"/>
      <c r="BGG938" s="477"/>
      <c r="BGH938" s="477"/>
      <c r="BGI938" s="477"/>
      <c r="BGJ938" s="477"/>
      <c r="BGK938" s="477"/>
      <c r="BGL938" s="477"/>
      <c r="BGM938" s="477"/>
      <c r="BGN938" s="477"/>
      <c r="BGO938" s="477"/>
      <c r="BGP938" s="477"/>
      <c r="BGQ938" s="477"/>
      <c r="BGR938" s="477"/>
      <c r="BGS938" s="477"/>
      <c r="BGT938" s="477"/>
      <c r="BGU938" s="477"/>
      <c r="BGV938" s="477"/>
      <c r="BGW938" s="477"/>
      <c r="BGX938" s="477"/>
      <c r="BGY938" s="477"/>
      <c r="BGZ938" s="477"/>
      <c r="BHA938" s="477"/>
      <c r="BHB938" s="477"/>
      <c r="BHC938" s="477"/>
      <c r="BHD938" s="477"/>
      <c r="BHE938" s="477"/>
      <c r="BHF938" s="477"/>
      <c r="BHG938" s="477"/>
      <c r="BHH938" s="477"/>
      <c r="BHI938" s="477"/>
      <c r="BHJ938" s="477"/>
      <c r="BHK938" s="477"/>
      <c r="BHL938" s="477"/>
      <c r="BHM938" s="477"/>
      <c r="BHN938" s="477"/>
      <c r="BHO938" s="477"/>
      <c r="BHP938" s="477"/>
      <c r="BHQ938" s="477"/>
      <c r="BHR938" s="477"/>
      <c r="BHS938" s="477"/>
      <c r="BHT938" s="477"/>
      <c r="BHU938" s="477"/>
      <c r="BHV938" s="477"/>
      <c r="BHW938" s="477"/>
      <c r="BHX938" s="477"/>
      <c r="BHY938" s="477"/>
      <c r="BHZ938" s="477"/>
      <c r="BIA938" s="477"/>
      <c r="BIB938" s="477"/>
      <c r="BIC938" s="477"/>
      <c r="BID938" s="477"/>
      <c r="BIE938" s="477"/>
      <c r="BIF938" s="477"/>
      <c r="BIG938" s="477"/>
      <c r="BIH938" s="477"/>
      <c r="BII938" s="477"/>
      <c r="BIJ938" s="477"/>
      <c r="BIK938" s="477"/>
      <c r="BIL938" s="477"/>
      <c r="BIM938" s="477"/>
      <c r="BIN938" s="477"/>
      <c r="BIO938" s="477"/>
      <c r="BIP938" s="477"/>
      <c r="BIQ938" s="477"/>
      <c r="BIR938" s="477"/>
      <c r="BIS938" s="477"/>
      <c r="BIT938" s="477"/>
      <c r="BIU938" s="477"/>
      <c r="BIV938" s="477"/>
      <c r="BIW938" s="477"/>
      <c r="BIX938" s="477"/>
      <c r="BIY938" s="477"/>
      <c r="BIZ938" s="477"/>
      <c r="BJA938" s="477"/>
      <c r="BJB938" s="477"/>
      <c r="BJC938" s="477"/>
      <c r="BJD938" s="477"/>
      <c r="BJE938" s="477"/>
      <c r="BJF938" s="477"/>
      <c r="BJG938" s="477"/>
      <c r="BJH938" s="477"/>
      <c r="BJI938" s="477"/>
      <c r="BJJ938" s="477"/>
      <c r="BJK938" s="477"/>
      <c r="BJL938" s="477"/>
      <c r="BJM938" s="477"/>
      <c r="BJN938" s="477"/>
      <c r="BJO938" s="477"/>
      <c r="BJP938" s="477"/>
      <c r="BJQ938" s="477"/>
      <c r="BJR938" s="477"/>
      <c r="BJS938" s="477"/>
      <c r="BJT938" s="477"/>
      <c r="BJU938" s="477"/>
      <c r="BJV938" s="477"/>
      <c r="BJW938" s="477"/>
      <c r="BJX938" s="477"/>
      <c r="BJY938" s="477"/>
      <c r="BJZ938" s="477"/>
      <c r="BKA938" s="477"/>
      <c r="BKB938" s="477"/>
      <c r="BKC938" s="477"/>
      <c r="BKD938" s="477"/>
      <c r="BKE938" s="477"/>
      <c r="BKF938" s="477"/>
      <c r="BKG938" s="477"/>
      <c r="BKH938" s="477"/>
      <c r="BKI938" s="477"/>
      <c r="BKJ938" s="477"/>
      <c r="BKK938" s="477"/>
      <c r="BKL938" s="477"/>
      <c r="BKM938" s="477"/>
      <c r="BKN938" s="477"/>
      <c r="BKO938" s="477"/>
      <c r="BKP938" s="477"/>
      <c r="BKQ938" s="477"/>
      <c r="BKR938" s="477"/>
      <c r="BKS938" s="477"/>
      <c r="BKT938" s="477"/>
      <c r="BKU938" s="477"/>
      <c r="BKV938" s="477"/>
      <c r="BKW938" s="477"/>
      <c r="BKX938" s="477"/>
      <c r="BKY938" s="477"/>
      <c r="BKZ938" s="477"/>
      <c r="BLA938" s="477"/>
      <c r="BLB938" s="477"/>
      <c r="BLC938" s="477"/>
      <c r="BLD938" s="477"/>
      <c r="BLE938" s="477"/>
      <c r="BLF938" s="477"/>
      <c r="BLG938" s="477"/>
      <c r="BLH938" s="477"/>
      <c r="BLI938" s="477"/>
      <c r="BLJ938" s="477"/>
      <c r="BLK938" s="477"/>
      <c r="BLL938" s="477"/>
      <c r="BLM938" s="477"/>
      <c r="BLN938" s="477"/>
      <c r="BLO938" s="477"/>
      <c r="BLP938" s="477"/>
      <c r="BLQ938" s="477"/>
      <c r="BLR938" s="477"/>
      <c r="BLS938" s="477"/>
      <c r="BLT938" s="477"/>
      <c r="BLU938" s="477"/>
      <c r="BLV938" s="477"/>
      <c r="BLW938" s="477"/>
      <c r="BLX938" s="477"/>
      <c r="BLY938" s="477"/>
      <c r="BLZ938" s="477"/>
      <c r="BMA938" s="477"/>
      <c r="BMB938" s="477"/>
      <c r="BMC938" s="477"/>
      <c r="BMD938" s="477"/>
      <c r="BME938" s="477"/>
      <c r="BMF938" s="477"/>
      <c r="BMG938" s="477"/>
      <c r="BMH938" s="477"/>
      <c r="BMI938" s="477"/>
      <c r="BMJ938" s="477"/>
      <c r="BMK938" s="477"/>
      <c r="BML938" s="477"/>
      <c r="BMM938" s="477"/>
      <c r="BMN938" s="477"/>
      <c r="BMO938" s="477"/>
      <c r="BMP938" s="477"/>
      <c r="BMQ938" s="477"/>
      <c r="BMR938" s="477"/>
      <c r="BMS938" s="477"/>
      <c r="BMT938" s="477"/>
      <c r="BMU938" s="477"/>
      <c r="BMV938" s="477"/>
      <c r="BMW938" s="477"/>
      <c r="BMX938" s="477"/>
      <c r="BMY938" s="477"/>
      <c r="BMZ938" s="477"/>
      <c r="BNA938" s="477"/>
      <c r="BNB938" s="477"/>
      <c r="BNC938" s="477"/>
      <c r="BND938" s="477"/>
      <c r="BNE938" s="477"/>
      <c r="BNF938" s="477"/>
      <c r="BNG938" s="477"/>
      <c r="BNH938" s="477"/>
      <c r="BNI938" s="477"/>
      <c r="BNJ938" s="477"/>
      <c r="BNK938" s="477"/>
      <c r="BNL938" s="477"/>
      <c r="BNM938" s="477"/>
      <c r="BNN938" s="477"/>
      <c r="BNO938" s="477"/>
      <c r="BNP938" s="477"/>
      <c r="BNQ938" s="477"/>
      <c r="BNR938" s="477"/>
      <c r="BNS938" s="477"/>
      <c r="BNT938" s="477"/>
      <c r="BNU938" s="477"/>
      <c r="BNV938" s="477"/>
      <c r="BNW938" s="477"/>
      <c r="BNX938" s="477"/>
      <c r="BNY938" s="477"/>
      <c r="BNZ938" s="477"/>
      <c r="BOA938" s="477"/>
      <c r="BOB938" s="477"/>
      <c r="BOC938" s="477"/>
      <c r="BOD938" s="477"/>
      <c r="BOE938" s="477"/>
      <c r="BOF938" s="477"/>
      <c r="BOG938" s="477"/>
      <c r="BOH938" s="477"/>
      <c r="BOI938" s="477"/>
      <c r="BOJ938" s="477"/>
      <c r="BOK938" s="477"/>
      <c r="BOL938" s="477"/>
      <c r="BOM938" s="477"/>
      <c r="BON938" s="477"/>
      <c r="BOO938" s="477"/>
      <c r="BOP938" s="477"/>
      <c r="BOQ938" s="477"/>
      <c r="BOR938" s="477"/>
      <c r="BOS938" s="477"/>
      <c r="BOT938" s="477"/>
      <c r="BOU938" s="477"/>
      <c r="BOV938" s="477"/>
      <c r="BOW938" s="477"/>
      <c r="BOX938" s="477"/>
      <c r="BOY938" s="477"/>
      <c r="BOZ938" s="477"/>
      <c r="BPA938" s="477"/>
      <c r="BPB938" s="477"/>
      <c r="BPC938" s="477"/>
      <c r="BPD938" s="477"/>
      <c r="BPE938" s="477"/>
      <c r="BPF938" s="477"/>
      <c r="BPG938" s="477"/>
      <c r="BPH938" s="477"/>
      <c r="BPI938" s="477"/>
      <c r="BPJ938" s="477"/>
      <c r="BPK938" s="477"/>
      <c r="BPL938" s="477"/>
      <c r="BPM938" s="477"/>
      <c r="BPN938" s="477"/>
      <c r="BPO938" s="477"/>
      <c r="BPP938" s="477"/>
      <c r="BPQ938" s="477"/>
      <c r="BPR938" s="477"/>
      <c r="BPS938" s="477"/>
      <c r="BPT938" s="477"/>
      <c r="BPU938" s="477"/>
      <c r="BPV938" s="477"/>
      <c r="BPW938" s="477"/>
      <c r="BPX938" s="477"/>
      <c r="BPY938" s="477"/>
      <c r="BPZ938" s="477"/>
      <c r="BQA938" s="477"/>
      <c r="BQB938" s="477"/>
      <c r="BQC938" s="477"/>
      <c r="BQD938" s="477"/>
      <c r="BQE938" s="477"/>
      <c r="BQF938" s="477"/>
      <c r="BQG938" s="477"/>
      <c r="BQH938" s="477"/>
      <c r="BQI938" s="477"/>
      <c r="BQJ938" s="477"/>
      <c r="BQK938" s="477"/>
      <c r="BQL938" s="477"/>
      <c r="BQM938" s="477"/>
      <c r="BQN938" s="477"/>
      <c r="BQO938" s="477"/>
      <c r="BQP938" s="477"/>
      <c r="BQQ938" s="477"/>
      <c r="BQR938" s="477"/>
      <c r="BQS938" s="477"/>
      <c r="BQT938" s="477"/>
      <c r="BQU938" s="477"/>
      <c r="BQV938" s="477"/>
      <c r="BQW938" s="477"/>
      <c r="BQX938" s="477"/>
      <c r="BQY938" s="477"/>
      <c r="BQZ938" s="477"/>
      <c r="BRA938" s="477"/>
      <c r="BRB938" s="477"/>
      <c r="BRC938" s="477"/>
      <c r="BRD938" s="477"/>
      <c r="BRE938" s="477"/>
      <c r="BRF938" s="477"/>
      <c r="BRG938" s="477"/>
      <c r="BRH938" s="477"/>
      <c r="BRI938" s="477"/>
      <c r="BRJ938" s="477"/>
      <c r="BRK938" s="477"/>
      <c r="BRL938" s="477"/>
      <c r="BRM938" s="477"/>
      <c r="BRN938" s="477"/>
      <c r="BRO938" s="477"/>
      <c r="BRP938" s="477"/>
      <c r="BRQ938" s="477"/>
      <c r="BRR938" s="477"/>
      <c r="BRS938" s="477"/>
      <c r="BRT938" s="477"/>
      <c r="BRU938" s="477"/>
      <c r="BRV938" s="477"/>
      <c r="BRW938" s="477"/>
      <c r="BRX938" s="477"/>
      <c r="BRY938" s="477"/>
      <c r="BRZ938" s="477"/>
      <c r="BSA938" s="477"/>
      <c r="BSB938" s="477"/>
      <c r="BSC938" s="477"/>
      <c r="BSD938" s="477"/>
      <c r="BSE938" s="477"/>
      <c r="BSF938" s="477"/>
      <c r="BSG938" s="477"/>
      <c r="BSH938" s="477"/>
      <c r="BSI938" s="477"/>
      <c r="BSJ938" s="477"/>
      <c r="BSK938" s="477"/>
      <c r="BSL938" s="477"/>
      <c r="BSM938" s="477"/>
      <c r="BSN938" s="477"/>
      <c r="BSO938" s="477"/>
      <c r="BSP938" s="477"/>
      <c r="BSQ938" s="477"/>
      <c r="BSR938" s="477"/>
      <c r="BSS938" s="477"/>
      <c r="BST938" s="477"/>
      <c r="BSU938" s="477"/>
      <c r="BSV938" s="477"/>
      <c r="BSW938" s="477"/>
      <c r="BSX938" s="477"/>
      <c r="BSY938" s="477"/>
      <c r="BSZ938" s="477"/>
      <c r="BTA938" s="477"/>
      <c r="BTB938" s="477"/>
      <c r="BTC938" s="477"/>
      <c r="BTD938" s="477"/>
      <c r="BTE938" s="477"/>
      <c r="BTF938" s="477"/>
      <c r="BTG938" s="477"/>
      <c r="BTH938" s="477"/>
      <c r="BTI938" s="477"/>
      <c r="BTJ938" s="477"/>
      <c r="BTK938" s="477"/>
      <c r="BTL938" s="477"/>
      <c r="BTM938" s="477"/>
      <c r="BTN938" s="477"/>
      <c r="BTO938" s="477"/>
      <c r="BTP938" s="477"/>
      <c r="BTQ938" s="477"/>
      <c r="BTR938" s="477"/>
      <c r="BTS938" s="477"/>
      <c r="BTT938" s="477"/>
      <c r="BTU938" s="477"/>
      <c r="BTV938" s="477"/>
      <c r="BTW938" s="477"/>
      <c r="BTX938" s="477"/>
      <c r="BTY938" s="477"/>
      <c r="BTZ938" s="477"/>
      <c r="BUA938" s="477"/>
      <c r="BUB938" s="477"/>
      <c r="BUC938" s="477"/>
      <c r="BUD938" s="477"/>
      <c r="BUE938" s="477"/>
      <c r="BUF938" s="477"/>
      <c r="BUG938" s="477"/>
      <c r="BUH938" s="477"/>
      <c r="BUI938" s="477"/>
      <c r="BUJ938" s="477"/>
      <c r="BUK938" s="477"/>
      <c r="BUL938" s="477"/>
      <c r="BUM938" s="477"/>
      <c r="BUN938" s="477"/>
      <c r="BUO938" s="477"/>
      <c r="BUP938" s="477"/>
      <c r="BUQ938" s="477"/>
      <c r="BUR938" s="477"/>
      <c r="BUS938" s="477"/>
      <c r="BUT938" s="477"/>
      <c r="BUU938" s="477"/>
      <c r="BUV938" s="477"/>
      <c r="BUW938" s="477"/>
      <c r="BUX938" s="477"/>
      <c r="BUY938" s="477"/>
      <c r="BUZ938" s="477"/>
      <c r="BVA938" s="477"/>
      <c r="BVB938" s="477"/>
      <c r="BVC938" s="477"/>
      <c r="BVD938" s="477"/>
      <c r="BVE938" s="477"/>
      <c r="BVF938" s="477"/>
      <c r="BVG938" s="477"/>
      <c r="BVH938" s="477"/>
      <c r="BVI938" s="477"/>
      <c r="BVJ938" s="477"/>
      <c r="BVK938" s="477"/>
      <c r="BVL938" s="477"/>
      <c r="BVM938" s="477"/>
      <c r="BVN938" s="477"/>
      <c r="BVO938" s="477"/>
      <c r="BVP938" s="477"/>
      <c r="BVQ938" s="477"/>
      <c r="BVR938" s="477"/>
      <c r="BVS938" s="477"/>
      <c r="BVT938" s="477"/>
      <c r="BVU938" s="477"/>
      <c r="BVV938" s="477"/>
      <c r="BVW938" s="477"/>
      <c r="BVX938" s="477"/>
      <c r="BVY938" s="477"/>
      <c r="BVZ938" s="477"/>
      <c r="BWA938" s="477"/>
      <c r="BWB938" s="477"/>
      <c r="BWC938" s="477"/>
      <c r="BWD938" s="477"/>
      <c r="BWE938" s="477"/>
      <c r="BWF938" s="477"/>
      <c r="BWG938" s="477"/>
      <c r="BWH938" s="477"/>
      <c r="BWI938" s="477"/>
      <c r="BWJ938" s="477"/>
      <c r="BWK938" s="477"/>
      <c r="BWL938" s="477"/>
      <c r="BWM938" s="477"/>
      <c r="BWN938" s="477"/>
      <c r="BWO938" s="477"/>
      <c r="BWP938" s="477"/>
      <c r="BWQ938" s="477"/>
      <c r="BWR938" s="477"/>
      <c r="BWS938" s="477"/>
      <c r="BWT938" s="477"/>
      <c r="BWU938" s="477"/>
      <c r="BWV938" s="477"/>
      <c r="BWW938" s="477"/>
      <c r="BWX938" s="477"/>
      <c r="BWY938" s="477"/>
      <c r="BWZ938" s="477"/>
      <c r="BXA938" s="477"/>
      <c r="BXB938" s="477"/>
      <c r="BXC938" s="477"/>
      <c r="BXD938" s="477"/>
      <c r="BXE938" s="477"/>
      <c r="BXF938" s="477"/>
      <c r="BXG938" s="477"/>
      <c r="BXH938" s="477"/>
      <c r="BXI938" s="477"/>
      <c r="BXJ938" s="477"/>
      <c r="BXK938" s="477"/>
      <c r="BXL938" s="477"/>
      <c r="BXM938" s="477"/>
      <c r="BXN938" s="477"/>
      <c r="BXO938" s="477"/>
      <c r="BXP938" s="477"/>
      <c r="BXQ938" s="477"/>
      <c r="BXR938" s="477"/>
      <c r="BXS938" s="477"/>
      <c r="BXT938" s="477"/>
      <c r="BXU938" s="477"/>
      <c r="BXV938" s="477"/>
      <c r="BXW938" s="477"/>
      <c r="BXX938" s="477"/>
      <c r="BXY938" s="477"/>
      <c r="BXZ938" s="477"/>
      <c r="BYA938" s="477"/>
      <c r="BYB938" s="477"/>
      <c r="BYC938" s="477"/>
      <c r="BYD938" s="477"/>
      <c r="BYE938" s="477"/>
      <c r="BYF938" s="477"/>
      <c r="BYG938" s="477"/>
      <c r="BYH938" s="477"/>
      <c r="BYI938" s="477"/>
      <c r="BYJ938" s="477"/>
      <c r="BYK938" s="477"/>
      <c r="BYL938" s="477"/>
      <c r="BYM938" s="477"/>
      <c r="BYN938" s="477"/>
      <c r="BYO938" s="477"/>
      <c r="BYP938" s="477"/>
      <c r="BYQ938" s="477"/>
      <c r="BYR938" s="477"/>
      <c r="BYS938" s="477"/>
      <c r="BYT938" s="477"/>
      <c r="BYU938" s="477"/>
      <c r="BYV938" s="477"/>
      <c r="BYW938" s="477"/>
      <c r="BYX938" s="477"/>
      <c r="BYY938" s="477"/>
      <c r="BYZ938" s="477"/>
      <c r="BZA938" s="477"/>
      <c r="BZB938" s="477"/>
      <c r="BZC938" s="477"/>
      <c r="BZD938" s="477"/>
      <c r="BZE938" s="477"/>
      <c r="BZF938" s="477"/>
      <c r="BZG938" s="477"/>
      <c r="BZH938" s="477"/>
      <c r="BZI938" s="477"/>
      <c r="BZJ938" s="477"/>
      <c r="BZK938" s="477"/>
      <c r="BZL938" s="477"/>
      <c r="BZM938" s="477"/>
      <c r="BZN938" s="477"/>
      <c r="BZO938" s="477"/>
      <c r="BZP938" s="477"/>
      <c r="BZQ938" s="477"/>
      <c r="BZR938" s="477"/>
      <c r="BZS938" s="477"/>
      <c r="BZT938" s="477"/>
      <c r="BZU938" s="477"/>
      <c r="BZV938" s="477"/>
      <c r="BZW938" s="477"/>
      <c r="BZX938" s="477"/>
      <c r="BZY938" s="477"/>
      <c r="BZZ938" s="477"/>
      <c r="CAA938" s="477"/>
      <c r="CAB938" s="477"/>
      <c r="CAC938" s="477"/>
      <c r="CAD938" s="477"/>
      <c r="CAE938" s="477"/>
      <c r="CAF938" s="477"/>
      <c r="CAG938" s="477"/>
      <c r="CAH938" s="477"/>
      <c r="CAI938" s="477"/>
      <c r="CAJ938" s="477"/>
      <c r="CAK938" s="477"/>
      <c r="CAL938" s="477"/>
      <c r="CAM938" s="477"/>
      <c r="CAN938" s="477"/>
      <c r="CAO938" s="477"/>
      <c r="CAP938" s="477"/>
      <c r="CAQ938" s="477"/>
      <c r="CAR938" s="477"/>
      <c r="CAS938" s="477"/>
      <c r="CAT938" s="477"/>
      <c r="CAU938" s="477"/>
      <c r="CAV938" s="477"/>
      <c r="CAW938" s="477"/>
      <c r="CAX938" s="477"/>
      <c r="CAY938" s="477"/>
      <c r="CAZ938" s="477"/>
      <c r="CBA938" s="477"/>
      <c r="CBB938" s="477"/>
      <c r="CBC938" s="477"/>
      <c r="CBD938" s="477"/>
      <c r="CBE938" s="477"/>
      <c r="CBF938" s="477"/>
      <c r="CBG938" s="477"/>
      <c r="CBH938" s="477"/>
      <c r="CBI938" s="477"/>
      <c r="CBJ938" s="477"/>
      <c r="CBK938" s="477"/>
      <c r="CBL938" s="477"/>
      <c r="CBM938" s="477"/>
      <c r="CBN938" s="477"/>
      <c r="CBO938" s="477"/>
      <c r="CBP938" s="477"/>
      <c r="CBQ938" s="477"/>
      <c r="CBR938" s="477"/>
      <c r="CBS938" s="477"/>
      <c r="CBT938" s="477"/>
      <c r="CBU938" s="477"/>
      <c r="CBV938" s="477"/>
      <c r="CBW938" s="477"/>
      <c r="CBX938" s="477"/>
      <c r="CBY938" s="477"/>
      <c r="CBZ938" s="477"/>
      <c r="CCA938" s="477"/>
      <c r="CCB938" s="477"/>
      <c r="CCC938" s="477"/>
      <c r="CCD938" s="477"/>
      <c r="CCE938" s="477"/>
      <c r="CCF938" s="477"/>
      <c r="CCG938" s="477"/>
      <c r="CCH938" s="477"/>
      <c r="CCI938" s="477"/>
      <c r="CCJ938" s="477"/>
      <c r="CCK938" s="477"/>
      <c r="CCL938" s="477"/>
      <c r="CCM938" s="477"/>
      <c r="CCN938" s="477"/>
      <c r="CCO938" s="477"/>
      <c r="CCP938" s="477"/>
      <c r="CCQ938" s="477"/>
      <c r="CCR938" s="477"/>
      <c r="CCS938" s="477"/>
      <c r="CCT938" s="477"/>
      <c r="CCU938" s="477"/>
      <c r="CCV938" s="477"/>
      <c r="CCW938" s="477"/>
      <c r="CCX938" s="477"/>
      <c r="CCY938" s="477"/>
      <c r="CCZ938" s="477"/>
      <c r="CDA938" s="477"/>
      <c r="CDB938" s="477"/>
      <c r="CDC938" s="477"/>
      <c r="CDD938" s="477"/>
      <c r="CDE938" s="477"/>
      <c r="CDF938" s="477"/>
      <c r="CDG938" s="477"/>
      <c r="CDH938" s="477"/>
      <c r="CDI938" s="477"/>
      <c r="CDJ938" s="477"/>
      <c r="CDK938" s="477"/>
      <c r="CDL938" s="477"/>
      <c r="CDM938" s="477"/>
      <c r="CDN938" s="477"/>
      <c r="CDO938" s="477"/>
      <c r="CDP938" s="477"/>
      <c r="CDQ938" s="477"/>
      <c r="CDR938" s="477"/>
      <c r="CDS938" s="477"/>
      <c r="CDT938" s="477"/>
      <c r="CDU938" s="477"/>
      <c r="CDV938" s="477"/>
      <c r="CDW938" s="477"/>
      <c r="CDX938" s="477"/>
      <c r="CDY938" s="477"/>
      <c r="CDZ938" s="477"/>
      <c r="CEA938" s="477"/>
      <c r="CEB938" s="477"/>
      <c r="CEC938" s="477"/>
      <c r="CED938" s="477"/>
      <c r="CEE938" s="477"/>
      <c r="CEF938" s="477"/>
      <c r="CEG938" s="477"/>
      <c r="CEH938" s="477"/>
      <c r="CEI938" s="477"/>
      <c r="CEJ938" s="477"/>
      <c r="CEK938" s="477"/>
      <c r="CEL938" s="477"/>
      <c r="CEM938" s="477"/>
      <c r="CEN938" s="477"/>
      <c r="CEO938" s="477"/>
      <c r="CEP938" s="477"/>
      <c r="CEQ938" s="477"/>
      <c r="CER938" s="477"/>
      <c r="CES938" s="477"/>
      <c r="CET938" s="477"/>
      <c r="CEU938" s="477"/>
      <c r="CEV938" s="477"/>
      <c r="CEW938" s="477"/>
      <c r="CEX938" s="477"/>
      <c r="CEY938" s="477"/>
      <c r="CEZ938" s="477"/>
      <c r="CFA938" s="477"/>
      <c r="CFB938" s="477"/>
      <c r="CFC938" s="477"/>
      <c r="CFD938" s="477"/>
      <c r="CFE938" s="477"/>
      <c r="CFF938" s="477"/>
      <c r="CFG938" s="477"/>
      <c r="CFH938" s="477"/>
      <c r="CFI938" s="477"/>
      <c r="CFJ938" s="477"/>
      <c r="CFK938" s="477"/>
      <c r="CFL938" s="477"/>
      <c r="CFM938" s="477"/>
      <c r="CFN938" s="477"/>
      <c r="CFO938" s="477"/>
      <c r="CFP938" s="477"/>
      <c r="CFQ938" s="477"/>
      <c r="CFR938" s="477"/>
      <c r="CFS938" s="477"/>
      <c r="CFT938" s="477"/>
      <c r="CFU938" s="477"/>
      <c r="CFV938" s="477"/>
      <c r="CFW938" s="477"/>
      <c r="CFX938" s="477"/>
      <c r="CFY938" s="477"/>
      <c r="CFZ938" s="477"/>
      <c r="CGA938" s="477"/>
      <c r="CGB938" s="477"/>
      <c r="CGC938" s="477"/>
      <c r="CGD938" s="477"/>
      <c r="CGE938" s="477"/>
      <c r="CGF938" s="477"/>
      <c r="CGG938" s="477"/>
      <c r="CGH938" s="477"/>
      <c r="CGI938" s="477"/>
      <c r="CGJ938" s="477"/>
      <c r="CGK938" s="477"/>
      <c r="CGL938" s="477"/>
      <c r="CGM938" s="477"/>
      <c r="CGN938" s="477"/>
      <c r="CGO938" s="477"/>
      <c r="CGP938" s="477"/>
      <c r="CGQ938" s="477"/>
      <c r="CGR938" s="477"/>
      <c r="CGS938" s="477"/>
      <c r="CGT938" s="477"/>
      <c r="CGU938" s="477"/>
      <c r="CGV938" s="477"/>
      <c r="CGW938" s="477"/>
      <c r="CGX938" s="477"/>
      <c r="CGY938" s="477"/>
      <c r="CGZ938" s="477"/>
      <c r="CHA938" s="477"/>
      <c r="CHB938" s="477"/>
      <c r="CHC938" s="477"/>
      <c r="CHD938" s="477"/>
      <c r="CHE938" s="477"/>
      <c r="CHF938" s="477"/>
      <c r="CHG938" s="477"/>
      <c r="CHH938" s="477"/>
      <c r="CHI938" s="477"/>
      <c r="CHJ938" s="477"/>
      <c r="CHK938" s="477"/>
      <c r="CHL938" s="477"/>
      <c r="CHM938" s="477"/>
      <c r="CHN938" s="477"/>
      <c r="CHO938" s="477"/>
      <c r="CHP938" s="477"/>
      <c r="CHQ938" s="477"/>
      <c r="CHR938" s="477"/>
      <c r="CHS938" s="477"/>
      <c r="CHT938" s="477"/>
      <c r="CHU938" s="477"/>
      <c r="CHV938" s="477"/>
      <c r="CHW938" s="477"/>
      <c r="CHX938" s="477"/>
      <c r="CHY938" s="477"/>
      <c r="CHZ938" s="477"/>
      <c r="CIA938" s="477"/>
      <c r="CIB938" s="477"/>
      <c r="CIC938" s="477"/>
      <c r="CID938" s="477"/>
      <c r="CIE938" s="477"/>
      <c r="CIF938" s="477"/>
      <c r="CIG938" s="477"/>
      <c r="CIH938" s="477"/>
      <c r="CII938" s="477"/>
      <c r="CIJ938" s="477"/>
      <c r="CIK938" s="477"/>
      <c r="CIL938" s="477"/>
      <c r="CIM938" s="477"/>
      <c r="CIN938" s="477"/>
      <c r="CIO938" s="477"/>
      <c r="CIP938" s="477"/>
      <c r="CIQ938" s="477"/>
      <c r="CIR938" s="477"/>
      <c r="CIS938" s="477"/>
      <c r="CIT938" s="477"/>
      <c r="CIU938" s="477"/>
      <c r="CIV938" s="477"/>
      <c r="CIW938" s="477"/>
      <c r="CIX938" s="477"/>
      <c r="CIY938" s="477"/>
      <c r="CIZ938" s="477"/>
      <c r="CJA938" s="477"/>
      <c r="CJB938" s="477"/>
      <c r="CJC938" s="477"/>
      <c r="CJD938" s="477"/>
      <c r="CJE938" s="477"/>
      <c r="CJF938" s="477"/>
      <c r="CJG938" s="477"/>
      <c r="CJH938" s="477"/>
      <c r="CJI938" s="477"/>
      <c r="CJJ938" s="477"/>
      <c r="CJK938" s="477"/>
      <c r="CJL938" s="477"/>
      <c r="CJM938" s="477"/>
      <c r="CJN938" s="477"/>
      <c r="CJO938" s="477"/>
      <c r="CJP938" s="477"/>
      <c r="CJQ938" s="477"/>
      <c r="CJR938" s="477"/>
      <c r="CJS938" s="477"/>
      <c r="CJT938" s="477"/>
      <c r="CJU938" s="477"/>
      <c r="CJV938" s="477"/>
      <c r="CJW938" s="477"/>
      <c r="CJX938" s="477"/>
      <c r="CJY938" s="477"/>
      <c r="CJZ938" s="477"/>
      <c r="CKA938" s="477"/>
      <c r="CKB938" s="477"/>
      <c r="CKC938" s="477"/>
      <c r="CKD938" s="477"/>
      <c r="CKE938" s="477"/>
      <c r="CKF938" s="477"/>
      <c r="CKG938" s="477"/>
      <c r="CKH938" s="477"/>
      <c r="CKI938" s="477"/>
      <c r="CKJ938" s="477"/>
      <c r="CKK938" s="477"/>
      <c r="CKL938" s="477"/>
      <c r="CKM938" s="477"/>
      <c r="CKN938" s="477"/>
      <c r="CKO938" s="477"/>
      <c r="CKP938" s="477"/>
      <c r="CKQ938" s="477"/>
      <c r="CKR938" s="477"/>
      <c r="CKS938" s="477"/>
      <c r="CKT938" s="477"/>
      <c r="CKU938" s="477"/>
      <c r="CKV938" s="477"/>
      <c r="CKW938" s="477"/>
      <c r="CKX938" s="477"/>
      <c r="CKY938" s="477"/>
      <c r="CKZ938" s="477"/>
      <c r="CLA938" s="477"/>
      <c r="CLB938" s="477"/>
      <c r="CLC938" s="477"/>
      <c r="CLD938" s="477"/>
      <c r="CLE938" s="477"/>
      <c r="CLF938" s="477"/>
      <c r="CLG938" s="477"/>
      <c r="CLH938" s="477"/>
      <c r="CLI938" s="477"/>
      <c r="CLJ938" s="477"/>
      <c r="CLK938" s="477"/>
      <c r="CLL938" s="477"/>
      <c r="CLM938" s="477"/>
      <c r="CLN938" s="477"/>
      <c r="CLO938" s="477"/>
      <c r="CLP938" s="477"/>
      <c r="CLQ938" s="477"/>
      <c r="CLR938" s="477"/>
      <c r="CLS938" s="477"/>
      <c r="CLT938" s="477"/>
      <c r="CLU938" s="477"/>
      <c r="CLV938" s="477"/>
      <c r="CLW938" s="477"/>
      <c r="CLX938" s="477"/>
      <c r="CLY938" s="477"/>
      <c r="CLZ938" s="477"/>
      <c r="CMA938" s="477"/>
      <c r="CMB938" s="477"/>
      <c r="CMC938" s="477"/>
      <c r="CMD938" s="477"/>
      <c r="CME938" s="477"/>
      <c r="CMF938" s="477"/>
      <c r="CMG938" s="477"/>
      <c r="CMH938" s="477"/>
      <c r="CMI938" s="477"/>
      <c r="CMJ938" s="477"/>
      <c r="CMK938" s="477"/>
      <c r="CML938" s="477"/>
      <c r="CMM938" s="477"/>
      <c r="CMN938" s="477"/>
      <c r="CMO938" s="477"/>
      <c r="CMP938" s="477"/>
      <c r="CMQ938" s="477"/>
      <c r="CMR938" s="477"/>
      <c r="CMS938" s="477"/>
      <c r="CMT938" s="477"/>
      <c r="CMU938" s="477"/>
      <c r="CMV938" s="477"/>
      <c r="CMW938" s="477"/>
      <c r="CMX938" s="477"/>
      <c r="CMY938" s="477"/>
      <c r="CMZ938" s="477"/>
      <c r="CNA938" s="477"/>
      <c r="CNB938" s="477"/>
      <c r="CNC938" s="477"/>
      <c r="CND938" s="477"/>
      <c r="CNE938" s="477"/>
      <c r="CNF938" s="477"/>
      <c r="CNG938" s="477"/>
      <c r="CNH938" s="477"/>
      <c r="CNI938" s="477"/>
      <c r="CNJ938" s="477"/>
      <c r="CNK938" s="477"/>
      <c r="CNL938" s="477"/>
      <c r="CNM938" s="477"/>
      <c r="CNN938" s="477"/>
      <c r="CNO938" s="477"/>
      <c r="CNP938" s="477"/>
      <c r="CNQ938" s="477"/>
      <c r="CNR938" s="477"/>
      <c r="CNS938" s="477"/>
      <c r="CNT938" s="477"/>
      <c r="CNU938" s="477"/>
      <c r="CNV938" s="477"/>
      <c r="CNW938" s="477"/>
      <c r="CNX938" s="477"/>
      <c r="CNY938" s="477"/>
      <c r="CNZ938" s="477"/>
      <c r="COA938" s="477"/>
      <c r="COB938" s="477"/>
      <c r="COC938" s="477"/>
      <c r="COD938" s="477"/>
      <c r="COE938" s="477"/>
      <c r="COF938" s="477"/>
      <c r="COG938" s="477"/>
      <c r="COH938" s="477"/>
      <c r="COI938" s="477"/>
      <c r="COJ938" s="477"/>
      <c r="COK938" s="477"/>
      <c r="COL938" s="477"/>
      <c r="COM938" s="477"/>
      <c r="CON938" s="477"/>
      <c r="COO938" s="477"/>
      <c r="COP938" s="477"/>
      <c r="COQ938" s="477"/>
      <c r="COR938" s="477"/>
      <c r="COS938" s="477"/>
      <c r="COT938" s="477"/>
      <c r="COU938" s="477"/>
      <c r="COV938" s="477"/>
      <c r="COW938" s="477"/>
      <c r="COX938" s="477"/>
      <c r="COY938" s="477"/>
      <c r="COZ938" s="477"/>
      <c r="CPA938" s="477"/>
      <c r="CPB938" s="477"/>
      <c r="CPC938" s="477"/>
      <c r="CPD938" s="477"/>
      <c r="CPE938" s="477"/>
      <c r="CPF938" s="477"/>
      <c r="CPG938" s="477"/>
      <c r="CPH938" s="477"/>
      <c r="CPI938" s="477"/>
      <c r="CPJ938" s="477"/>
      <c r="CPK938" s="477"/>
      <c r="CPL938" s="477"/>
      <c r="CPM938" s="477"/>
      <c r="CPN938" s="477"/>
      <c r="CPO938" s="477"/>
      <c r="CPP938" s="477"/>
      <c r="CPQ938" s="477"/>
      <c r="CPR938" s="477"/>
      <c r="CPS938" s="477"/>
      <c r="CPT938" s="477"/>
      <c r="CPU938" s="477"/>
      <c r="CPV938" s="477"/>
      <c r="CPW938" s="477"/>
      <c r="CPX938" s="477"/>
      <c r="CPY938" s="477"/>
      <c r="CPZ938" s="477"/>
      <c r="CQA938" s="477"/>
      <c r="CQB938" s="477"/>
      <c r="CQC938" s="477"/>
      <c r="CQD938" s="477"/>
      <c r="CQE938" s="477"/>
      <c r="CQF938" s="477"/>
      <c r="CQG938" s="477"/>
      <c r="CQH938" s="477"/>
      <c r="CQI938" s="477"/>
      <c r="CQJ938" s="477"/>
      <c r="CQK938" s="477"/>
      <c r="CQL938" s="477"/>
      <c r="CQM938" s="477"/>
      <c r="CQN938" s="477"/>
      <c r="CQO938" s="477"/>
      <c r="CQP938" s="477"/>
      <c r="CQQ938" s="477"/>
      <c r="CQR938" s="477"/>
      <c r="CQS938" s="477"/>
      <c r="CQT938" s="477"/>
      <c r="CQU938" s="477"/>
      <c r="CQV938" s="477"/>
      <c r="CQW938" s="477"/>
      <c r="CQX938" s="477"/>
      <c r="CQY938" s="477"/>
      <c r="CQZ938" s="477"/>
      <c r="CRA938" s="477"/>
      <c r="CRB938" s="477"/>
      <c r="CRC938" s="477"/>
      <c r="CRD938" s="477"/>
      <c r="CRE938" s="477"/>
      <c r="CRF938" s="477"/>
      <c r="CRG938" s="477"/>
      <c r="CRH938" s="477"/>
      <c r="CRI938" s="477"/>
      <c r="CRJ938" s="477"/>
      <c r="CRK938" s="477"/>
      <c r="CRL938" s="477"/>
      <c r="CRM938" s="477"/>
      <c r="CRN938" s="477"/>
      <c r="CRO938" s="477"/>
      <c r="CRP938" s="477"/>
      <c r="CRQ938" s="477"/>
      <c r="CRR938" s="477"/>
      <c r="CRS938" s="477"/>
      <c r="CRT938" s="477"/>
      <c r="CRU938" s="477"/>
      <c r="CRV938" s="477"/>
      <c r="CRW938" s="477"/>
      <c r="CRX938" s="477"/>
      <c r="CRY938" s="477"/>
      <c r="CRZ938" s="477"/>
      <c r="CSA938" s="477"/>
      <c r="CSB938" s="477"/>
      <c r="CSC938" s="477"/>
      <c r="CSD938" s="477"/>
      <c r="CSE938" s="477"/>
      <c r="CSF938" s="477"/>
      <c r="CSG938" s="477"/>
      <c r="CSH938" s="477"/>
      <c r="CSI938" s="477"/>
      <c r="CSJ938" s="477"/>
      <c r="CSK938" s="477"/>
      <c r="CSL938" s="477"/>
      <c r="CSM938" s="477"/>
      <c r="CSN938" s="477"/>
      <c r="CSO938" s="477"/>
      <c r="CSP938" s="477"/>
      <c r="CSQ938" s="477"/>
      <c r="CSR938" s="477"/>
      <c r="CSS938" s="477"/>
      <c r="CST938" s="477"/>
      <c r="CSU938" s="477"/>
      <c r="CSV938" s="477"/>
      <c r="CSW938" s="477"/>
      <c r="CSX938" s="477"/>
      <c r="CSY938" s="477"/>
      <c r="CSZ938" s="477"/>
      <c r="CTA938" s="477"/>
      <c r="CTB938" s="477"/>
      <c r="CTC938" s="477"/>
      <c r="CTD938" s="477"/>
      <c r="CTE938" s="477"/>
      <c r="CTF938" s="477"/>
      <c r="CTG938" s="477"/>
      <c r="CTH938" s="477"/>
      <c r="CTI938" s="477"/>
      <c r="CTJ938" s="477"/>
      <c r="CTK938" s="477"/>
      <c r="CTL938" s="477"/>
      <c r="CTM938" s="477"/>
      <c r="CTN938" s="477"/>
      <c r="CTO938" s="477"/>
      <c r="CTP938" s="477"/>
      <c r="CTQ938" s="477"/>
      <c r="CTR938" s="477"/>
      <c r="CTS938" s="477"/>
      <c r="CTT938" s="477"/>
      <c r="CTU938" s="477"/>
      <c r="CTV938" s="477"/>
      <c r="CTW938" s="477"/>
      <c r="CTX938" s="477"/>
      <c r="CTY938" s="477"/>
      <c r="CTZ938" s="477"/>
      <c r="CUA938" s="477"/>
      <c r="CUB938" s="477"/>
      <c r="CUC938" s="477"/>
      <c r="CUD938" s="477"/>
      <c r="CUE938" s="477"/>
      <c r="CUF938" s="477"/>
      <c r="CUG938" s="477"/>
      <c r="CUH938" s="477"/>
      <c r="CUI938" s="477"/>
      <c r="CUJ938" s="477"/>
      <c r="CUK938" s="477"/>
      <c r="CUL938" s="477"/>
      <c r="CUM938" s="477"/>
      <c r="CUN938" s="477"/>
      <c r="CUO938" s="477"/>
      <c r="CUP938" s="477"/>
      <c r="CUQ938" s="477"/>
      <c r="CUR938" s="477"/>
      <c r="CUS938" s="477"/>
      <c r="CUT938" s="477"/>
      <c r="CUU938" s="477"/>
      <c r="CUV938" s="477"/>
      <c r="CUW938" s="477"/>
      <c r="CUX938" s="477"/>
      <c r="CUY938" s="477"/>
      <c r="CUZ938" s="477"/>
      <c r="CVA938" s="477"/>
      <c r="CVB938" s="477"/>
      <c r="CVC938" s="477"/>
      <c r="CVD938" s="477"/>
      <c r="CVE938" s="477"/>
      <c r="CVF938" s="477"/>
      <c r="CVG938" s="477"/>
      <c r="CVH938" s="477"/>
      <c r="CVI938" s="477"/>
      <c r="CVJ938" s="477"/>
      <c r="CVK938" s="477"/>
      <c r="CVL938" s="477"/>
      <c r="CVM938" s="477"/>
      <c r="CVN938" s="477"/>
      <c r="CVO938" s="477"/>
      <c r="CVP938" s="477"/>
      <c r="CVQ938" s="477"/>
      <c r="CVR938" s="477"/>
      <c r="CVS938" s="477"/>
      <c r="CVT938" s="477"/>
      <c r="CVU938" s="477"/>
      <c r="CVV938" s="477"/>
      <c r="CVW938" s="477"/>
      <c r="CVX938" s="477"/>
      <c r="CVY938" s="477"/>
      <c r="CVZ938" s="477"/>
      <c r="CWA938" s="477"/>
      <c r="CWB938" s="477"/>
      <c r="CWC938" s="477"/>
      <c r="CWD938" s="477"/>
      <c r="CWE938" s="477"/>
      <c r="CWF938" s="477"/>
      <c r="CWG938" s="477"/>
      <c r="CWH938" s="477"/>
      <c r="CWI938" s="477"/>
      <c r="CWJ938" s="477"/>
      <c r="CWK938" s="477"/>
      <c r="CWL938" s="477"/>
      <c r="CWM938" s="477"/>
      <c r="CWN938" s="477"/>
      <c r="CWO938" s="477"/>
      <c r="CWP938" s="477"/>
      <c r="CWQ938" s="477"/>
      <c r="CWR938" s="477"/>
      <c r="CWS938" s="477"/>
      <c r="CWT938" s="477"/>
      <c r="CWU938" s="477"/>
      <c r="CWV938" s="477"/>
      <c r="CWW938" s="477"/>
      <c r="CWX938" s="477"/>
      <c r="CWY938" s="477"/>
      <c r="CWZ938" s="477"/>
      <c r="CXA938" s="477"/>
      <c r="CXB938" s="477"/>
      <c r="CXC938" s="477"/>
      <c r="CXD938" s="477"/>
      <c r="CXE938" s="477"/>
      <c r="CXF938" s="477"/>
      <c r="CXG938" s="477"/>
      <c r="CXH938" s="477"/>
      <c r="CXI938" s="477"/>
      <c r="CXJ938" s="477"/>
      <c r="CXK938" s="477"/>
      <c r="CXL938" s="477"/>
      <c r="CXM938" s="477"/>
      <c r="CXN938" s="477"/>
      <c r="CXO938" s="477"/>
      <c r="CXP938" s="477"/>
      <c r="CXQ938" s="477"/>
      <c r="CXR938" s="477"/>
      <c r="CXS938" s="477"/>
      <c r="CXT938" s="477"/>
      <c r="CXU938" s="477"/>
      <c r="CXV938" s="477"/>
      <c r="CXW938" s="477"/>
      <c r="CXX938" s="477"/>
      <c r="CXY938" s="477"/>
      <c r="CXZ938" s="477"/>
      <c r="CYA938" s="477"/>
      <c r="CYB938" s="477"/>
      <c r="CYC938" s="477"/>
      <c r="CYD938" s="477"/>
      <c r="CYE938" s="477"/>
      <c r="CYF938" s="477"/>
      <c r="CYG938" s="477"/>
      <c r="CYH938" s="477"/>
      <c r="CYI938" s="477"/>
      <c r="CYJ938" s="477"/>
      <c r="CYK938" s="477"/>
      <c r="CYL938" s="477"/>
      <c r="CYM938" s="477"/>
      <c r="CYN938" s="477"/>
      <c r="CYO938" s="477"/>
      <c r="CYP938" s="477"/>
      <c r="CYQ938" s="477"/>
      <c r="CYR938" s="477"/>
      <c r="CYS938" s="477"/>
      <c r="CYT938" s="477"/>
      <c r="CYU938" s="477"/>
      <c r="CYV938" s="477"/>
      <c r="CYW938" s="477"/>
      <c r="CYX938" s="477"/>
      <c r="CYY938" s="477"/>
      <c r="CYZ938" s="477"/>
      <c r="CZA938" s="477"/>
      <c r="CZB938" s="477"/>
      <c r="CZC938" s="477"/>
      <c r="CZD938" s="477"/>
      <c r="CZE938" s="477"/>
      <c r="CZF938" s="477"/>
      <c r="CZG938" s="477"/>
      <c r="CZH938" s="477"/>
      <c r="CZI938" s="477"/>
      <c r="CZJ938" s="477"/>
      <c r="CZK938" s="477"/>
      <c r="CZL938" s="477"/>
      <c r="CZM938" s="477"/>
      <c r="CZN938" s="477"/>
      <c r="CZO938" s="477"/>
      <c r="CZP938" s="477"/>
      <c r="CZQ938" s="477"/>
      <c r="CZR938" s="477"/>
      <c r="CZS938" s="477"/>
      <c r="CZT938" s="477"/>
      <c r="CZU938" s="477"/>
      <c r="CZV938" s="477"/>
      <c r="CZW938" s="477"/>
      <c r="CZX938" s="477"/>
      <c r="CZY938" s="477"/>
      <c r="CZZ938" s="477"/>
      <c r="DAA938" s="477"/>
      <c r="DAB938" s="477"/>
      <c r="DAC938" s="477"/>
      <c r="DAD938" s="477"/>
      <c r="DAE938" s="477"/>
      <c r="DAF938" s="477"/>
      <c r="DAG938" s="477"/>
      <c r="DAH938" s="477"/>
      <c r="DAI938" s="477"/>
      <c r="DAJ938" s="477"/>
      <c r="DAK938" s="477"/>
      <c r="DAL938" s="477"/>
      <c r="DAM938" s="477"/>
      <c r="DAN938" s="477"/>
      <c r="DAO938" s="477"/>
      <c r="DAP938" s="477"/>
      <c r="DAQ938" s="477"/>
      <c r="DAR938" s="477"/>
      <c r="DAS938" s="477"/>
      <c r="DAT938" s="477"/>
      <c r="DAU938" s="477"/>
      <c r="DAV938" s="477"/>
      <c r="DAW938" s="477"/>
      <c r="DAX938" s="477"/>
      <c r="DAY938" s="477"/>
      <c r="DAZ938" s="477"/>
      <c r="DBA938" s="477"/>
      <c r="DBB938" s="477"/>
      <c r="DBC938" s="477"/>
      <c r="DBD938" s="477"/>
      <c r="DBE938" s="477"/>
      <c r="DBF938" s="477"/>
      <c r="DBG938" s="477"/>
      <c r="DBH938" s="477"/>
      <c r="DBI938" s="477"/>
      <c r="DBJ938" s="477"/>
      <c r="DBK938" s="477"/>
      <c r="DBL938" s="477"/>
      <c r="DBM938" s="477"/>
      <c r="DBN938" s="477"/>
      <c r="DBO938" s="477"/>
      <c r="DBP938" s="477"/>
      <c r="DBQ938" s="477"/>
      <c r="DBR938" s="477"/>
      <c r="DBS938" s="477"/>
      <c r="DBT938" s="477"/>
      <c r="DBU938" s="477"/>
      <c r="DBV938" s="477"/>
      <c r="DBW938" s="477"/>
      <c r="DBX938" s="477"/>
      <c r="DBY938" s="477"/>
      <c r="DBZ938" s="477"/>
      <c r="DCA938" s="477"/>
      <c r="DCB938" s="477"/>
      <c r="DCC938" s="477"/>
      <c r="DCD938" s="477"/>
      <c r="DCE938" s="477"/>
      <c r="DCF938" s="477"/>
      <c r="DCG938" s="477"/>
      <c r="DCH938" s="477"/>
      <c r="DCI938" s="477"/>
      <c r="DCJ938" s="477"/>
      <c r="DCK938" s="477"/>
      <c r="DCL938" s="477"/>
      <c r="DCM938" s="477"/>
      <c r="DCN938" s="477"/>
      <c r="DCO938" s="477"/>
      <c r="DCP938" s="477"/>
      <c r="DCQ938" s="477"/>
      <c r="DCR938" s="477"/>
      <c r="DCS938" s="477"/>
      <c r="DCT938" s="477"/>
      <c r="DCU938" s="477"/>
      <c r="DCV938" s="477"/>
      <c r="DCW938" s="477"/>
      <c r="DCX938" s="477"/>
      <c r="DCY938" s="477"/>
      <c r="DCZ938" s="477"/>
      <c r="DDA938" s="477"/>
      <c r="DDB938" s="477"/>
      <c r="DDC938" s="477"/>
      <c r="DDD938" s="477"/>
      <c r="DDE938" s="477"/>
      <c r="DDF938" s="477"/>
      <c r="DDG938" s="477"/>
      <c r="DDH938" s="477"/>
      <c r="DDI938" s="477"/>
      <c r="DDJ938" s="477"/>
      <c r="DDK938" s="477"/>
      <c r="DDL938" s="477"/>
      <c r="DDM938" s="477"/>
      <c r="DDN938" s="477"/>
      <c r="DDO938" s="477"/>
      <c r="DDP938" s="477"/>
      <c r="DDQ938" s="477"/>
      <c r="DDR938" s="477"/>
      <c r="DDS938" s="477"/>
      <c r="DDT938" s="477"/>
      <c r="DDU938" s="477"/>
      <c r="DDV938" s="477"/>
      <c r="DDW938" s="477"/>
      <c r="DDX938" s="477"/>
      <c r="DDY938" s="477"/>
      <c r="DDZ938" s="477"/>
      <c r="DEA938" s="477"/>
      <c r="DEB938" s="477"/>
      <c r="DEC938" s="477"/>
      <c r="DED938" s="477"/>
      <c r="DEE938" s="477"/>
      <c r="DEF938" s="477"/>
      <c r="DEG938" s="477"/>
      <c r="DEH938" s="477"/>
      <c r="DEI938" s="477"/>
      <c r="DEJ938" s="477"/>
      <c r="DEK938" s="477"/>
      <c r="DEL938" s="477"/>
      <c r="DEM938" s="477"/>
      <c r="DEN938" s="477"/>
      <c r="DEO938" s="477"/>
      <c r="DEP938" s="477"/>
      <c r="DEQ938" s="477"/>
      <c r="DER938" s="477"/>
      <c r="DES938" s="477"/>
      <c r="DET938" s="477"/>
      <c r="DEU938" s="477"/>
      <c r="DEV938" s="477"/>
      <c r="DEW938" s="477"/>
      <c r="DEX938" s="477"/>
      <c r="DEY938" s="477"/>
      <c r="DEZ938" s="477"/>
      <c r="DFA938" s="477"/>
      <c r="DFB938" s="477"/>
      <c r="DFC938" s="477"/>
      <c r="DFD938" s="477"/>
      <c r="DFE938" s="477"/>
      <c r="DFF938" s="477"/>
      <c r="DFG938" s="477"/>
      <c r="DFH938" s="477"/>
      <c r="DFI938" s="477"/>
      <c r="DFJ938" s="477"/>
      <c r="DFK938" s="477"/>
      <c r="DFL938" s="477"/>
      <c r="DFM938" s="477"/>
      <c r="DFN938" s="477"/>
      <c r="DFO938" s="477"/>
      <c r="DFP938" s="477"/>
      <c r="DFQ938" s="477"/>
      <c r="DFR938" s="477"/>
      <c r="DFS938" s="477"/>
      <c r="DFT938" s="477"/>
      <c r="DFU938" s="477"/>
      <c r="DFV938" s="477"/>
      <c r="DFW938" s="477"/>
      <c r="DFX938" s="477"/>
      <c r="DFY938" s="477"/>
      <c r="DFZ938" s="477"/>
      <c r="DGA938" s="477"/>
      <c r="DGB938" s="477"/>
      <c r="DGC938" s="477"/>
      <c r="DGD938" s="477"/>
      <c r="DGE938" s="477"/>
      <c r="DGF938" s="477"/>
      <c r="DGG938" s="477"/>
      <c r="DGH938" s="477"/>
      <c r="DGI938" s="477"/>
      <c r="DGJ938" s="477"/>
      <c r="DGK938" s="477"/>
      <c r="DGL938" s="477"/>
      <c r="DGM938" s="477"/>
      <c r="DGN938" s="477"/>
      <c r="DGO938" s="477"/>
      <c r="DGP938" s="477"/>
      <c r="DGQ938" s="477"/>
      <c r="DGR938" s="477"/>
      <c r="DGS938" s="477"/>
      <c r="DGT938" s="477"/>
      <c r="DGU938" s="477"/>
      <c r="DGV938" s="477"/>
      <c r="DGW938" s="477"/>
      <c r="DGX938" s="477"/>
      <c r="DGY938" s="477"/>
      <c r="DGZ938" s="477"/>
      <c r="DHA938" s="477"/>
      <c r="DHB938" s="477"/>
      <c r="DHC938" s="477"/>
      <c r="DHD938" s="477"/>
      <c r="DHE938" s="477"/>
      <c r="DHF938" s="477"/>
      <c r="DHG938" s="477"/>
      <c r="DHH938" s="477"/>
      <c r="DHI938" s="477"/>
      <c r="DHJ938" s="477"/>
      <c r="DHK938" s="477"/>
      <c r="DHL938" s="477"/>
      <c r="DHM938" s="477"/>
      <c r="DHN938" s="477"/>
      <c r="DHO938" s="477"/>
      <c r="DHP938" s="477"/>
      <c r="DHQ938" s="477"/>
      <c r="DHR938" s="477"/>
      <c r="DHS938" s="477"/>
      <c r="DHT938" s="477"/>
      <c r="DHU938" s="477"/>
      <c r="DHV938" s="477"/>
      <c r="DHW938" s="477"/>
      <c r="DHX938" s="477"/>
      <c r="DHY938" s="477"/>
      <c r="DHZ938" s="477"/>
      <c r="DIA938" s="477"/>
      <c r="DIB938" s="477"/>
      <c r="DIC938" s="477"/>
      <c r="DID938" s="477"/>
      <c r="DIE938" s="477"/>
      <c r="DIF938" s="477"/>
      <c r="DIG938" s="477"/>
      <c r="DIH938" s="477"/>
      <c r="DII938" s="477"/>
      <c r="DIJ938" s="477"/>
      <c r="DIK938" s="477"/>
      <c r="DIL938" s="477"/>
      <c r="DIM938" s="477"/>
      <c r="DIN938" s="477"/>
      <c r="DIO938" s="477"/>
      <c r="DIP938" s="477"/>
      <c r="DIQ938" s="477"/>
      <c r="DIR938" s="477"/>
      <c r="DIS938" s="477"/>
      <c r="DIT938" s="477"/>
      <c r="DIU938" s="477"/>
      <c r="DIV938" s="477"/>
      <c r="DIW938" s="477"/>
      <c r="DIX938" s="477"/>
      <c r="DIY938" s="477"/>
      <c r="DIZ938" s="477"/>
      <c r="DJA938" s="477"/>
      <c r="DJB938" s="477"/>
      <c r="DJC938" s="477"/>
      <c r="DJD938" s="477"/>
      <c r="DJE938" s="477"/>
      <c r="DJF938" s="477"/>
      <c r="DJG938" s="477"/>
      <c r="DJH938" s="477"/>
      <c r="DJI938" s="477"/>
      <c r="DJJ938" s="477"/>
      <c r="DJK938" s="477"/>
      <c r="DJL938" s="477"/>
      <c r="DJM938" s="477"/>
      <c r="DJN938" s="477"/>
      <c r="DJO938" s="477"/>
      <c r="DJP938" s="477"/>
      <c r="DJQ938" s="477"/>
      <c r="DJR938" s="477"/>
      <c r="DJS938" s="477"/>
      <c r="DJT938" s="477"/>
      <c r="DJU938" s="477"/>
      <c r="DJV938" s="477"/>
      <c r="DJW938" s="477"/>
      <c r="DJX938" s="477"/>
      <c r="DJY938" s="477"/>
      <c r="DJZ938" s="477"/>
      <c r="DKA938" s="477"/>
      <c r="DKB938" s="477"/>
      <c r="DKC938" s="477"/>
      <c r="DKD938" s="477"/>
      <c r="DKE938" s="477"/>
      <c r="DKF938" s="477"/>
      <c r="DKG938" s="477"/>
      <c r="DKH938" s="477"/>
      <c r="DKI938" s="477"/>
      <c r="DKJ938" s="477"/>
      <c r="DKK938" s="477"/>
      <c r="DKL938" s="477"/>
      <c r="DKM938" s="477"/>
      <c r="DKN938" s="477"/>
      <c r="DKO938" s="477"/>
      <c r="DKP938" s="477"/>
      <c r="DKQ938" s="477"/>
      <c r="DKR938" s="477"/>
      <c r="DKS938" s="477"/>
      <c r="DKT938" s="477"/>
      <c r="DKU938" s="477"/>
      <c r="DKV938" s="477"/>
      <c r="DKW938" s="477"/>
      <c r="DKX938" s="477"/>
      <c r="DKY938" s="477"/>
      <c r="DKZ938" s="477"/>
      <c r="DLA938" s="477"/>
      <c r="DLB938" s="477"/>
      <c r="DLC938" s="477"/>
      <c r="DLD938" s="477"/>
      <c r="DLE938" s="477"/>
      <c r="DLF938" s="477"/>
      <c r="DLG938" s="477"/>
      <c r="DLH938" s="477"/>
      <c r="DLI938" s="477"/>
      <c r="DLJ938" s="477"/>
      <c r="DLK938" s="477"/>
      <c r="DLL938" s="477"/>
      <c r="DLM938" s="477"/>
      <c r="DLN938" s="477"/>
      <c r="DLO938" s="477"/>
      <c r="DLP938" s="477"/>
      <c r="DLQ938" s="477"/>
      <c r="DLR938" s="477"/>
      <c r="DLS938" s="477"/>
      <c r="DLT938" s="477"/>
      <c r="DLU938" s="477"/>
      <c r="DLV938" s="477"/>
      <c r="DLW938" s="477"/>
      <c r="DLX938" s="477"/>
      <c r="DLY938" s="477"/>
      <c r="DLZ938" s="477"/>
      <c r="DMA938" s="477"/>
      <c r="DMB938" s="477"/>
      <c r="DMC938" s="477"/>
      <c r="DMD938" s="477"/>
      <c r="DME938" s="477"/>
      <c r="DMF938" s="477"/>
      <c r="DMG938" s="477"/>
      <c r="DMH938" s="477"/>
      <c r="DMI938" s="477"/>
      <c r="DMJ938" s="477"/>
      <c r="DMK938" s="477"/>
      <c r="DML938" s="477"/>
      <c r="DMM938" s="477"/>
      <c r="DMN938" s="477"/>
      <c r="DMO938" s="477"/>
      <c r="DMP938" s="477"/>
      <c r="DMQ938" s="477"/>
      <c r="DMR938" s="477"/>
      <c r="DMS938" s="477"/>
      <c r="DMT938" s="477"/>
      <c r="DMU938" s="477"/>
      <c r="DMV938" s="477"/>
      <c r="DMW938" s="477"/>
      <c r="DMX938" s="477"/>
      <c r="DMY938" s="477"/>
      <c r="DMZ938" s="477"/>
      <c r="DNA938" s="477"/>
      <c r="DNB938" s="477"/>
      <c r="DNC938" s="477"/>
      <c r="DND938" s="477"/>
      <c r="DNE938" s="477"/>
      <c r="DNF938" s="477"/>
      <c r="DNG938" s="477"/>
      <c r="DNH938" s="477"/>
      <c r="DNI938" s="477"/>
      <c r="DNJ938" s="477"/>
      <c r="DNK938" s="477"/>
      <c r="DNL938" s="477"/>
      <c r="DNM938" s="477"/>
      <c r="DNN938" s="477"/>
      <c r="DNO938" s="477"/>
      <c r="DNP938" s="477"/>
      <c r="DNQ938" s="477"/>
      <c r="DNR938" s="477"/>
      <c r="DNS938" s="477"/>
      <c r="DNT938" s="477"/>
      <c r="DNU938" s="477"/>
      <c r="DNV938" s="477"/>
      <c r="DNW938" s="477"/>
      <c r="DNX938" s="477"/>
      <c r="DNY938" s="477"/>
      <c r="DNZ938" s="477"/>
      <c r="DOA938" s="477"/>
      <c r="DOB938" s="477"/>
      <c r="DOC938" s="477"/>
      <c r="DOD938" s="477"/>
      <c r="DOE938" s="477"/>
      <c r="DOF938" s="477"/>
      <c r="DOG938" s="477"/>
      <c r="DOH938" s="477"/>
      <c r="DOI938" s="477"/>
      <c r="DOJ938" s="477"/>
      <c r="DOK938" s="477"/>
      <c r="DOL938" s="477"/>
      <c r="DOM938" s="477"/>
      <c r="DON938" s="477"/>
      <c r="DOO938" s="477"/>
      <c r="DOP938" s="477"/>
      <c r="DOQ938" s="477"/>
      <c r="DOR938" s="477"/>
      <c r="DOS938" s="477"/>
      <c r="DOT938" s="477"/>
      <c r="DOU938" s="477"/>
      <c r="DOV938" s="477"/>
      <c r="DOW938" s="477"/>
      <c r="DOX938" s="477"/>
      <c r="DOY938" s="477"/>
      <c r="DOZ938" s="477"/>
      <c r="DPA938" s="477"/>
      <c r="DPB938" s="477"/>
      <c r="DPC938" s="477"/>
      <c r="DPD938" s="477"/>
      <c r="DPE938" s="477"/>
      <c r="DPF938" s="477"/>
      <c r="DPG938" s="477"/>
      <c r="DPH938" s="477"/>
      <c r="DPI938" s="477"/>
      <c r="DPJ938" s="477"/>
      <c r="DPK938" s="477"/>
      <c r="DPL938" s="477"/>
      <c r="DPM938" s="477"/>
      <c r="DPN938" s="477"/>
      <c r="DPO938" s="477"/>
      <c r="DPP938" s="477"/>
      <c r="DPQ938" s="477"/>
      <c r="DPR938" s="477"/>
      <c r="DPS938" s="477"/>
      <c r="DPT938" s="477"/>
      <c r="DPU938" s="477"/>
      <c r="DPV938" s="477"/>
      <c r="DPW938" s="477"/>
      <c r="DPX938" s="477"/>
      <c r="DPY938" s="477"/>
      <c r="DPZ938" s="477"/>
      <c r="DQA938" s="477"/>
      <c r="DQB938" s="477"/>
      <c r="DQC938" s="477"/>
      <c r="DQD938" s="477"/>
      <c r="DQE938" s="477"/>
      <c r="DQF938" s="477"/>
      <c r="DQG938" s="477"/>
      <c r="DQH938" s="477"/>
      <c r="DQI938" s="477"/>
      <c r="DQJ938" s="477"/>
      <c r="DQK938" s="477"/>
      <c r="DQL938" s="477"/>
      <c r="DQM938" s="477"/>
      <c r="DQN938" s="477"/>
      <c r="DQO938" s="477"/>
      <c r="DQP938" s="477"/>
      <c r="DQQ938" s="477"/>
      <c r="DQR938" s="477"/>
      <c r="DQS938" s="477"/>
      <c r="DQT938" s="477"/>
      <c r="DQU938" s="477"/>
      <c r="DQV938" s="477"/>
      <c r="DQW938" s="477"/>
      <c r="DQX938" s="477"/>
      <c r="DQY938" s="477"/>
      <c r="DQZ938" s="477"/>
      <c r="DRA938" s="477"/>
      <c r="DRB938" s="477"/>
      <c r="DRC938" s="477"/>
      <c r="DRD938" s="477"/>
      <c r="DRE938" s="477"/>
      <c r="DRF938" s="477"/>
      <c r="DRG938" s="477"/>
      <c r="DRH938" s="477"/>
      <c r="DRI938" s="477"/>
      <c r="DRJ938" s="477"/>
      <c r="DRK938" s="477"/>
      <c r="DRL938" s="477"/>
      <c r="DRM938" s="477"/>
      <c r="DRN938" s="477"/>
      <c r="DRO938" s="477"/>
      <c r="DRP938" s="477"/>
      <c r="DRQ938" s="477"/>
      <c r="DRR938" s="477"/>
      <c r="DRS938" s="477"/>
      <c r="DRT938" s="477"/>
      <c r="DRU938" s="477"/>
      <c r="DRV938" s="477"/>
      <c r="DRW938" s="477"/>
      <c r="DRX938" s="477"/>
      <c r="DRY938" s="477"/>
      <c r="DRZ938" s="477"/>
      <c r="DSA938" s="477"/>
      <c r="DSB938" s="477"/>
      <c r="DSC938" s="477"/>
      <c r="DSD938" s="477"/>
      <c r="DSE938" s="477"/>
      <c r="DSF938" s="477"/>
      <c r="DSG938" s="477"/>
      <c r="DSH938" s="477"/>
      <c r="DSI938" s="477"/>
      <c r="DSJ938" s="477"/>
      <c r="DSK938" s="477"/>
      <c r="DSL938" s="477"/>
      <c r="DSM938" s="477"/>
      <c r="DSN938" s="477"/>
      <c r="DSO938" s="477"/>
      <c r="DSP938" s="477"/>
      <c r="DSQ938" s="477"/>
      <c r="DSR938" s="477"/>
      <c r="DSS938" s="477"/>
      <c r="DST938" s="477"/>
      <c r="DSU938" s="477"/>
      <c r="DSV938" s="477"/>
      <c r="DSW938" s="477"/>
      <c r="DSX938" s="477"/>
      <c r="DSY938" s="477"/>
      <c r="DSZ938" s="477"/>
      <c r="DTA938" s="477"/>
      <c r="DTB938" s="477"/>
      <c r="DTC938" s="477"/>
      <c r="DTD938" s="477"/>
      <c r="DTE938" s="477"/>
      <c r="DTF938" s="477"/>
      <c r="DTG938" s="477"/>
      <c r="DTH938" s="477"/>
      <c r="DTI938" s="477"/>
      <c r="DTJ938" s="477"/>
      <c r="DTK938" s="477"/>
      <c r="DTL938" s="477"/>
      <c r="DTM938" s="477"/>
      <c r="DTN938" s="477"/>
      <c r="DTO938" s="477"/>
      <c r="DTP938" s="477"/>
      <c r="DTQ938" s="477"/>
      <c r="DTR938" s="477"/>
      <c r="DTS938" s="477"/>
      <c r="DTT938" s="477"/>
      <c r="DTU938" s="477"/>
      <c r="DTV938" s="477"/>
      <c r="DTW938" s="477"/>
      <c r="DTX938" s="477"/>
      <c r="DTY938" s="477"/>
      <c r="DTZ938" s="477"/>
      <c r="DUA938" s="477"/>
      <c r="DUB938" s="477"/>
      <c r="DUC938" s="477"/>
      <c r="DUD938" s="477"/>
      <c r="DUE938" s="477"/>
      <c r="DUF938" s="477"/>
      <c r="DUG938" s="477"/>
      <c r="DUH938" s="477"/>
      <c r="DUI938" s="477"/>
      <c r="DUJ938" s="477"/>
      <c r="DUK938" s="477"/>
      <c r="DUL938" s="477"/>
      <c r="DUM938" s="477"/>
      <c r="DUN938" s="477"/>
      <c r="DUO938" s="477"/>
      <c r="DUP938" s="477"/>
      <c r="DUQ938" s="477"/>
      <c r="DUR938" s="477"/>
      <c r="DUS938" s="477"/>
      <c r="DUT938" s="477"/>
      <c r="DUU938" s="477"/>
      <c r="DUV938" s="477"/>
      <c r="DUW938" s="477"/>
      <c r="DUX938" s="477"/>
      <c r="DUY938" s="477"/>
      <c r="DUZ938" s="477"/>
      <c r="DVA938" s="477"/>
      <c r="DVB938" s="477"/>
      <c r="DVC938" s="477"/>
      <c r="DVD938" s="477"/>
      <c r="DVE938" s="477"/>
      <c r="DVF938" s="477"/>
      <c r="DVG938" s="477"/>
      <c r="DVH938" s="477"/>
      <c r="DVI938" s="477"/>
      <c r="DVJ938" s="477"/>
      <c r="DVK938" s="477"/>
      <c r="DVL938" s="477"/>
      <c r="DVM938" s="477"/>
      <c r="DVN938" s="477"/>
      <c r="DVO938" s="477"/>
      <c r="DVP938" s="477"/>
      <c r="DVQ938" s="477"/>
      <c r="DVR938" s="477"/>
      <c r="DVS938" s="477"/>
      <c r="DVT938" s="477"/>
      <c r="DVU938" s="477"/>
      <c r="DVV938" s="477"/>
      <c r="DVW938" s="477"/>
      <c r="DVX938" s="477"/>
      <c r="DVY938" s="477"/>
      <c r="DVZ938" s="477"/>
      <c r="DWA938" s="477"/>
      <c r="DWB938" s="477"/>
      <c r="DWC938" s="477"/>
      <c r="DWD938" s="477"/>
      <c r="DWE938" s="477"/>
      <c r="DWF938" s="477"/>
      <c r="DWG938" s="477"/>
      <c r="DWH938" s="477"/>
      <c r="DWI938" s="477"/>
      <c r="DWJ938" s="477"/>
      <c r="DWK938" s="477"/>
      <c r="DWL938" s="477"/>
      <c r="DWM938" s="477"/>
      <c r="DWN938" s="477"/>
      <c r="DWO938" s="477"/>
      <c r="DWP938" s="477"/>
      <c r="DWQ938" s="477"/>
      <c r="DWR938" s="477"/>
      <c r="DWS938" s="477"/>
      <c r="DWT938" s="477"/>
      <c r="DWU938" s="477"/>
      <c r="DWV938" s="477"/>
      <c r="DWW938" s="477"/>
      <c r="DWX938" s="477"/>
      <c r="DWY938" s="477"/>
      <c r="DWZ938" s="477"/>
      <c r="DXA938" s="477"/>
      <c r="DXB938" s="477"/>
      <c r="DXC938" s="477"/>
      <c r="DXD938" s="477"/>
      <c r="DXE938" s="477"/>
      <c r="DXF938" s="477"/>
      <c r="DXG938" s="477"/>
      <c r="DXH938" s="477"/>
      <c r="DXI938" s="477"/>
      <c r="DXJ938" s="477"/>
      <c r="DXK938" s="477"/>
      <c r="DXL938" s="477"/>
      <c r="DXM938" s="477"/>
      <c r="DXN938" s="477"/>
      <c r="DXO938" s="477"/>
      <c r="DXP938" s="477"/>
      <c r="DXQ938" s="477"/>
      <c r="DXR938" s="477"/>
      <c r="DXS938" s="477"/>
      <c r="DXT938" s="477"/>
      <c r="DXU938" s="477"/>
      <c r="DXV938" s="477"/>
      <c r="DXW938" s="477"/>
      <c r="DXX938" s="477"/>
      <c r="DXY938" s="477"/>
      <c r="DXZ938" s="477"/>
      <c r="DYA938" s="477"/>
      <c r="DYB938" s="477"/>
      <c r="DYC938" s="477"/>
      <c r="DYD938" s="477"/>
      <c r="DYE938" s="477"/>
      <c r="DYF938" s="477"/>
      <c r="DYG938" s="477"/>
      <c r="DYH938" s="477"/>
      <c r="DYI938" s="477"/>
      <c r="DYJ938" s="477"/>
      <c r="DYK938" s="477"/>
      <c r="DYL938" s="477"/>
      <c r="DYM938" s="477"/>
      <c r="DYN938" s="477"/>
      <c r="DYO938" s="477"/>
      <c r="DYP938" s="477"/>
      <c r="DYQ938" s="477"/>
      <c r="DYR938" s="477"/>
      <c r="DYS938" s="477"/>
      <c r="DYT938" s="477"/>
      <c r="DYU938" s="477"/>
      <c r="DYV938" s="477"/>
      <c r="DYW938" s="477"/>
      <c r="DYX938" s="477"/>
      <c r="DYY938" s="477"/>
      <c r="DYZ938" s="477"/>
      <c r="DZA938" s="477"/>
      <c r="DZB938" s="477"/>
      <c r="DZC938" s="477"/>
      <c r="DZD938" s="477"/>
      <c r="DZE938" s="477"/>
      <c r="DZF938" s="477"/>
      <c r="DZG938" s="477"/>
      <c r="DZH938" s="477"/>
      <c r="DZI938" s="477"/>
      <c r="DZJ938" s="477"/>
      <c r="DZK938" s="477"/>
      <c r="DZL938" s="477"/>
      <c r="DZM938" s="477"/>
      <c r="DZN938" s="477"/>
      <c r="DZO938" s="477"/>
      <c r="DZP938" s="477"/>
      <c r="DZQ938" s="477"/>
      <c r="DZR938" s="477"/>
      <c r="DZS938" s="477"/>
      <c r="DZT938" s="477"/>
      <c r="DZU938" s="477"/>
      <c r="DZV938" s="477"/>
      <c r="DZW938" s="477"/>
      <c r="DZX938" s="477"/>
      <c r="DZY938" s="477"/>
      <c r="DZZ938" s="477"/>
      <c r="EAA938" s="477"/>
      <c r="EAB938" s="477"/>
      <c r="EAC938" s="477"/>
      <c r="EAD938" s="477"/>
      <c r="EAE938" s="477"/>
      <c r="EAF938" s="477"/>
      <c r="EAG938" s="477"/>
      <c r="EAH938" s="477"/>
      <c r="EAI938" s="477"/>
      <c r="EAJ938" s="477"/>
      <c r="EAK938" s="477"/>
      <c r="EAL938" s="477"/>
      <c r="EAM938" s="477"/>
      <c r="EAN938" s="477"/>
      <c r="EAO938" s="477"/>
      <c r="EAP938" s="477"/>
      <c r="EAQ938" s="477"/>
      <c r="EAR938" s="477"/>
      <c r="EAS938" s="477"/>
      <c r="EAT938" s="477"/>
      <c r="EAU938" s="477"/>
      <c r="EAV938" s="477"/>
      <c r="EAW938" s="477"/>
      <c r="EAX938" s="477"/>
      <c r="EAY938" s="477"/>
      <c r="EAZ938" s="477"/>
      <c r="EBA938" s="477"/>
      <c r="EBB938" s="477"/>
      <c r="EBC938" s="477"/>
      <c r="EBD938" s="477"/>
      <c r="EBE938" s="477"/>
      <c r="EBF938" s="477"/>
      <c r="EBG938" s="477"/>
      <c r="EBH938" s="477"/>
      <c r="EBI938" s="477"/>
      <c r="EBJ938" s="477"/>
      <c r="EBK938" s="477"/>
      <c r="EBL938" s="477"/>
      <c r="EBM938" s="477"/>
      <c r="EBN938" s="477"/>
      <c r="EBO938" s="477"/>
      <c r="EBP938" s="477"/>
      <c r="EBQ938" s="477"/>
      <c r="EBR938" s="477"/>
      <c r="EBS938" s="477"/>
      <c r="EBT938" s="477"/>
      <c r="EBU938" s="477"/>
      <c r="EBV938" s="477"/>
      <c r="EBW938" s="477"/>
      <c r="EBX938" s="477"/>
      <c r="EBY938" s="477"/>
      <c r="EBZ938" s="477"/>
      <c r="ECA938" s="477"/>
      <c r="ECB938" s="477"/>
      <c r="ECC938" s="477"/>
      <c r="ECD938" s="477"/>
      <c r="ECE938" s="477"/>
      <c r="ECF938" s="477"/>
      <c r="ECG938" s="477"/>
      <c r="ECH938" s="477"/>
      <c r="ECI938" s="477"/>
      <c r="ECJ938" s="477"/>
      <c r="ECK938" s="477"/>
      <c r="ECL938" s="477"/>
      <c r="ECM938" s="477"/>
      <c r="ECN938" s="477"/>
      <c r="ECO938" s="477"/>
      <c r="ECP938" s="477"/>
      <c r="ECQ938" s="477"/>
      <c r="ECR938" s="477"/>
      <c r="ECS938" s="477"/>
      <c r="ECT938" s="477"/>
      <c r="ECU938" s="477"/>
      <c r="ECV938" s="477"/>
      <c r="ECW938" s="477"/>
      <c r="ECX938" s="477"/>
      <c r="ECY938" s="477"/>
      <c r="ECZ938" s="477"/>
      <c r="EDA938" s="477"/>
      <c r="EDB938" s="477"/>
      <c r="EDC938" s="477"/>
      <c r="EDD938" s="477"/>
      <c r="EDE938" s="477"/>
      <c r="EDF938" s="477"/>
      <c r="EDG938" s="477"/>
      <c r="EDH938" s="477"/>
      <c r="EDI938" s="477"/>
      <c r="EDJ938" s="477"/>
      <c r="EDK938" s="477"/>
      <c r="EDL938" s="477"/>
      <c r="EDM938" s="477"/>
      <c r="EDN938" s="477"/>
      <c r="EDO938" s="477"/>
      <c r="EDP938" s="477"/>
      <c r="EDQ938" s="477"/>
      <c r="EDR938" s="477"/>
      <c r="EDS938" s="477"/>
      <c r="EDT938" s="477"/>
      <c r="EDU938" s="477"/>
      <c r="EDV938" s="477"/>
      <c r="EDW938" s="477"/>
      <c r="EDX938" s="477"/>
      <c r="EDY938" s="477"/>
      <c r="EDZ938" s="477"/>
      <c r="EEA938" s="477"/>
      <c r="EEB938" s="477"/>
      <c r="EEC938" s="477"/>
      <c r="EED938" s="477"/>
      <c r="EEE938" s="477"/>
      <c r="EEF938" s="477"/>
      <c r="EEG938" s="477"/>
      <c r="EEH938" s="477"/>
      <c r="EEI938" s="477"/>
      <c r="EEJ938" s="477"/>
      <c r="EEK938" s="477"/>
      <c r="EEL938" s="477"/>
      <c r="EEM938" s="477"/>
      <c r="EEN938" s="477"/>
      <c r="EEO938" s="477"/>
      <c r="EEP938" s="477"/>
      <c r="EEQ938" s="477"/>
      <c r="EER938" s="477"/>
      <c r="EES938" s="477"/>
      <c r="EET938" s="477"/>
      <c r="EEU938" s="477"/>
      <c r="EEV938" s="477"/>
      <c r="EEW938" s="477"/>
      <c r="EEX938" s="477"/>
      <c r="EEY938" s="477"/>
      <c r="EEZ938" s="477"/>
      <c r="EFA938" s="477"/>
      <c r="EFB938" s="477"/>
      <c r="EFC938" s="477"/>
      <c r="EFD938" s="477"/>
      <c r="EFE938" s="477"/>
      <c r="EFF938" s="477"/>
      <c r="EFG938" s="477"/>
      <c r="EFH938" s="477"/>
      <c r="EFI938" s="477"/>
      <c r="EFJ938" s="477"/>
      <c r="EFK938" s="477"/>
      <c r="EFL938" s="477"/>
      <c r="EFM938" s="477"/>
      <c r="EFN938" s="477"/>
      <c r="EFO938" s="477"/>
      <c r="EFP938" s="477"/>
      <c r="EFQ938" s="477"/>
      <c r="EFR938" s="477"/>
      <c r="EFS938" s="477"/>
      <c r="EFT938" s="477"/>
      <c r="EFU938" s="477"/>
      <c r="EFV938" s="477"/>
      <c r="EFW938" s="477"/>
      <c r="EFX938" s="477"/>
      <c r="EFY938" s="477"/>
      <c r="EFZ938" s="477"/>
      <c r="EGA938" s="477"/>
      <c r="EGB938" s="477"/>
      <c r="EGC938" s="477"/>
      <c r="EGD938" s="477"/>
      <c r="EGE938" s="477"/>
      <c r="EGF938" s="477"/>
      <c r="EGG938" s="477"/>
      <c r="EGH938" s="477"/>
      <c r="EGI938" s="477"/>
      <c r="EGJ938" s="477"/>
      <c r="EGK938" s="477"/>
      <c r="EGL938" s="477"/>
      <c r="EGM938" s="477"/>
      <c r="EGN938" s="477"/>
      <c r="EGO938" s="477"/>
      <c r="EGP938" s="477"/>
      <c r="EGQ938" s="477"/>
      <c r="EGR938" s="477"/>
      <c r="EGS938" s="477"/>
      <c r="EGT938" s="477"/>
      <c r="EGU938" s="477"/>
      <c r="EGV938" s="477"/>
      <c r="EGW938" s="477"/>
      <c r="EGX938" s="477"/>
      <c r="EGY938" s="477"/>
      <c r="EGZ938" s="477"/>
      <c r="EHA938" s="477"/>
      <c r="EHB938" s="477"/>
      <c r="EHC938" s="477"/>
      <c r="EHD938" s="477"/>
      <c r="EHE938" s="477"/>
      <c r="EHF938" s="477"/>
      <c r="EHG938" s="477"/>
      <c r="EHH938" s="477"/>
      <c r="EHI938" s="477"/>
      <c r="EHJ938" s="477"/>
      <c r="EHK938" s="477"/>
      <c r="EHL938" s="477"/>
      <c r="EHM938" s="477"/>
      <c r="EHN938" s="477"/>
      <c r="EHO938" s="477"/>
      <c r="EHP938" s="477"/>
      <c r="EHQ938" s="477"/>
      <c r="EHR938" s="477"/>
      <c r="EHS938" s="477"/>
      <c r="EHT938" s="477"/>
      <c r="EHU938" s="477"/>
      <c r="EHV938" s="477"/>
      <c r="EHW938" s="477"/>
      <c r="EHX938" s="477"/>
      <c r="EHY938" s="477"/>
      <c r="EHZ938" s="477"/>
      <c r="EIA938" s="477"/>
      <c r="EIB938" s="477"/>
      <c r="EIC938" s="477"/>
      <c r="EID938" s="477"/>
      <c r="EIE938" s="477"/>
      <c r="EIF938" s="477"/>
      <c r="EIG938" s="477"/>
      <c r="EIH938" s="477"/>
      <c r="EII938" s="477"/>
      <c r="EIJ938" s="477"/>
      <c r="EIK938" s="477"/>
      <c r="EIL938" s="477"/>
      <c r="EIM938" s="477"/>
      <c r="EIN938" s="477"/>
      <c r="EIO938" s="477"/>
      <c r="EIP938" s="477"/>
      <c r="EIQ938" s="477"/>
      <c r="EIR938" s="477"/>
      <c r="EIS938" s="477"/>
      <c r="EIT938" s="477"/>
      <c r="EIU938" s="477"/>
      <c r="EIV938" s="477"/>
      <c r="EIW938" s="477"/>
      <c r="EIX938" s="477"/>
      <c r="EIY938" s="477"/>
      <c r="EIZ938" s="477"/>
      <c r="EJA938" s="477"/>
      <c r="EJB938" s="477"/>
      <c r="EJC938" s="477"/>
      <c r="EJD938" s="477"/>
      <c r="EJE938" s="477"/>
      <c r="EJF938" s="477"/>
      <c r="EJG938" s="477"/>
      <c r="EJH938" s="477"/>
      <c r="EJI938" s="477"/>
      <c r="EJJ938" s="477"/>
      <c r="EJK938" s="477"/>
      <c r="EJL938" s="477"/>
      <c r="EJM938" s="477"/>
      <c r="EJN938" s="477"/>
      <c r="EJO938" s="477"/>
      <c r="EJP938" s="477"/>
      <c r="EJQ938" s="477"/>
      <c r="EJR938" s="477"/>
      <c r="EJS938" s="477"/>
      <c r="EJT938" s="477"/>
      <c r="EJU938" s="477"/>
      <c r="EJV938" s="477"/>
      <c r="EJW938" s="477"/>
      <c r="EJX938" s="477"/>
      <c r="EJY938" s="477"/>
      <c r="EJZ938" s="477"/>
      <c r="EKA938" s="477"/>
      <c r="EKB938" s="477"/>
      <c r="EKC938" s="477"/>
      <c r="EKD938" s="477"/>
      <c r="EKE938" s="477"/>
      <c r="EKF938" s="477"/>
      <c r="EKG938" s="477"/>
      <c r="EKH938" s="477"/>
      <c r="EKI938" s="477"/>
      <c r="EKJ938" s="477"/>
      <c r="EKK938" s="477"/>
      <c r="EKL938" s="477"/>
      <c r="EKM938" s="477"/>
      <c r="EKN938" s="477"/>
      <c r="EKO938" s="477"/>
      <c r="EKP938" s="477"/>
      <c r="EKQ938" s="477"/>
      <c r="EKR938" s="477"/>
      <c r="EKS938" s="477"/>
      <c r="EKT938" s="477"/>
      <c r="EKU938" s="477"/>
      <c r="EKV938" s="477"/>
      <c r="EKW938" s="477"/>
      <c r="EKX938" s="477"/>
      <c r="EKY938" s="477"/>
      <c r="EKZ938" s="477"/>
      <c r="ELA938" s="477"/>
      <c r="ELB938" s="477"/>
      <c r="ELC938" s="477"/>
      <c r="ELD938" s="477"/>
      <c r="ELE938" s="477"/>
      <c r="ELF938" s="477"/>
      <c r="ELG938" s="477"/>
      <c r="ELH938" s="477"/>
      <c r="ELI938" s="477"/>
      <c r="ELJ938" s="477"/>
      <c r="ELK938" s="477"/>
      <c r="ELL938" s="477"/>
      <c r="ELM938" s="477"/>
      <c r="ELN938" s="477"/>
      <c r="ELO938" s="477"/>
      <c r="ELP938" s="477"/>
      <c r="ELQ938" s="477"/>
      <c r="ELR938" s="477"/>
      <c r="ELS938" s="477"/>
      <c r="ELT938" s="477"/>
      <c r="ELU938" s="477"/>
      <c r="ELV938" s="477"/>
      <c r="ELW938" s="477"/>
      <c r="ELX938" s="477"/>
      <c r="ELY938" s="477"/>
      <c r="ELZ938" s="477"/>
      <c r="EMA938" s="477"/>
      <c r="EMB938" s="477"/>
      <c r="EMC938" s="477"/>
      <c r="EMD938" s="477"/>
      <c r="EME938" s="477"/>
      <c r="EMF938" s="477"/>
      <c r="EMG938" s="477"/>
      <c r="EMH938" s="477"/>
      <c r="EMI938" s="477"/>
      <c r="EMJ938" s="477"/>
      <c r="EMK938" s="477"/>
      <c r="EML938" s="477"/>
      <c r="EMM938" s="477"/>
      <c r="EMN938" s="477"/>
      <c r="EMO938" s="477"/>
      <c r="EMP938" s="477"/>
      <c r="EMQ938" s="477"/>
      <c r="EMR938" s="477"/>
      <c r="EMS938" s="477"/>
      <c r="EMT938" s="477"/>
      <c r="EMU938" s="477"/>
      <c r="EMV938" s="477"/>
      <c r="EMW938" s="477"/>
      <c r="EMX938" s="477"/>
      <c r="EMY938" s="477"/>
      <c r="EMZ938" s="477"/>
      <c r="ENA938" s="477"/>
      <c r="ENB938" s="477"/>
      <c r="ENC938" s="477"/>
      <c r="END938" s="477"/>
      <c r="ENE938" s="477"/>
      <c r="ENF938" s="477"/>
      <c r="ENG938" s="477"/>
      <c r="ENH938" s="477"/>
      <c r="ENI938" s="477"/>
      <c r="ENJ938" s="477"/>
      <c r="ENK938" s="477"/>
      <c r="ENL938" s="477"/>
      <c r="ENM938" s="477"/>
      <c r="ENN938" s="477"/>
      <c r="ENO938" s="477"/>
      <c r="ENP938" s="477"/>
      <c r="ENQ938" s="477"/>
      <c r="ENR938" s="477"/>
      <c r="ENS938" s="477"/>
      <c r="ENT938" s="477"/>
      <c r="ENU938" s="477"/>
      <c r="ENV938" s="477"/>
      <c r="ENW938" s="477"/>
      <c r="ENX938" s="477"/>
      <c r="ENY938" s="477"/>
      <c r="ENZ938" s="477"/>
      <c r="EOA938" s="477"/>
      <c r="EOB938" s="477"/>
      <c r="EOC938" s="477"/>
      <c r="EOD938" s="477"/>
      <c r="EOE938" s="477"/>
      <c r="EOF938" s="477"/>
      <c r="EOG938" s="477"/>
      <c r="EOH938" s="477"/>
      <c r="EOI938" s="477"/>
      <c r="EOJ938" s="477"/>
      <c r="EOK938" s="477"/>
      <c r="EOL938" s="477"/>
      <c r="EOM938" s="477"/>
      <c r="EON938" s="477"/>
      <c r="EOO938" s="477"/>
      <c r="EOP938" s="477"/>
      <c r="EOQ938" s="477"/>
      <c r="EOR938" s="477"/>
      <c r="EOS938" s="477"/>
      <c r="EOT938" s="477"/>
      <c r="EOU938" s="477"/>
      <c r="EOV938" s="477"/>
      <c r="EOW938" s="477"/>
      <c r="EOX938" s="477"/>
      <c r="EOY938" s="477"/>
      <c r="EOZ938" s="477"/>
      <c r="EPA938" s="477"/>
      <c r="EPB938" s="477"/>
      <c r="EPC938" s="477"/>
      <c r="EPD938" s="477"/>
      <c r="EPE938" s="477"/>
      <c r="EPF938" s="477"/>
      <c r="EPG938" s="477"/>
      <c r="EPH938" s="477"/>
      <c r="EPI938" s="477"/>
      <c r="EPJ938" s="477"/>
      <c r="EPK938" s="477"/>
      <c r="EPL938" s="477"/>
      <c r="EPM938" s="477"/>
      <c r="EPN938" s="477"/>
      <c r="EPO938" s="477"/>
      <c r="EPP938" s="477"/>
      <c r="EPQ938" s="477"/>
      <c r="EPR938" s="477"/>
      <c r="EPS938" s="477"/>
      <c r="EPT938" s="477"/>
      <c r="EPU938" s="477"/>
      <c r="EPV938" s="477"/>
      <c r="EPW938" s="477"/>
      <c r="EPX938" s="477"/>
      <c r="EPY938" s="477"/>
      <c r="EPZ938" s="477"/>
      <c r="EQA938" s="477"/>
      <c r="EQB938" s="477"/>
      <c r="EQC938" s="477"/>
      <c r="EQD938" s="477"/>
      <c r="EQE938" s="477"/>
      <c r="EQF938" s="477"/>
      <c r="EQG938" s="477"/>
      <c r="EQH938" s="477"/>
      <c r="EQI938" s="477"/>
      <c r="EQJ938" s="477"/>
      <c r="EQK938" s="477"/>
      <c r="EQL938" s="477"/>
      <c r="EQM938" s="477"/>
      <c r="EQN938" s="477"/>
      <c r="EQO938" s="477"/>
      <c r="EQP938" s="477"/>
      <c r="EQQ938" s="477"/>
      <c r="EQR938" s="477"/>
      <c r="EQS938" s="477"/>
      <c r="EQT938" s="477"/>
      <c r="EQU938" s="477"/>
      <c r="EQV938" s="477"/>
      <c r="EQW938" s="477"/>
      <c r="EQX938" s="477"/>
      <c r="EQY938" s="477"/>
      <c r="EQZ938" s="477"/>
      <c r="ERA938" s="477"/>
      <c r="ERB938" s="477"/>
      <c r="ERC938" s="477"/>
      <c r="ERD938" s="477"/>
      <c r="ERE938" s="477"/>
      <c r="ERF938" s="477"/>
      <c r="ERG938" s="477"/>
      <c r="ERH938" s="477"/>
      <c r="ERI938" s="477"/>
      <c r="ERJ938" s="477"/>
      <c r="ERK938" s="477"/>
      <c r="ERL938" s="477"/>
      <c r="ERM938" s="477"/>
      <c r="ERN938" s="477"/>
      <c r="ERO938" s="477"/>
      <c r="ERP938" s="477"/>
      <c r="ERQ938" s="477"/>
      <c r="ERR938" s="477"/>
      <c r="ERS938" s="477"/>
      <c r="ERT938" s="477"/>
      <c r="ERU938" s="477"/>
      <c r="ERV938" s="477"/>
      <c r="ERW938" s="477"/>
      <c r="ERX938" s="477"/>
      <c r="ERY938" s="477"/>
      <c r="ERZ938" s="477"/>
      <c r="ESA938" s="477"/>
      <c r="ESB938" s="477"/>
      <c r="ESC938" s="477"/>
      <c r="ESD938" s="477"/>
      <c r="ESE938" s="477"/>
      <c r="ESF938" s="477"/>
      <c r="ESG938" s="477"/>
      <c r="ESH938" s="477"/>
      <c r="ESI938" s="477"/>
      <c r="ESJ938" s="477"/>
      <c r="ESK938" s="477"/>
      <c r="ESL938" s="477"/>
      <c r="ESM938" s="477"/>
      <c r="ESN938" s="477"/>
      <c r="ESO938" s="477"/>
      <c r="ESP938" s="477"/>
      <c r="ESQ938" s="477"/>
      <c r="ESR938" s="477"/>
      <c r="ESS938" s="477"/>
      <c r="EST938" s="477"/>
      <c r="ESU938" s="477"/>
      <c r="ESV938" s="477"/>
      <c r="ESW938" s="477"/>
      <c r="ESX938" s="477"/>
      <c r="ESY938" s="477"/>
      <c r="ESZ938" s="477"/>
      <c r="ETA938" s="477"/>
      <c r="ETB938" s="477"/>
      <c r="ETC938" s="477"/>
      <c r="ETD938" s="477"/>
      <c r="ETE938" s="477"/>
      <c r="ETF938" s="477"/>
      <c r="ETG938" s="477"/>
      <c r="ETH938" s="477"/>
      <c r="ETI938" s="477"/>
      <c r="ETJ938" s="477"/>
      <c r="ETK938" s="477"/>
      <c r="ETL938" s="477"/>
      <c r="ETM938" s="477"/>
      <c r="ETN938" s="477"/>
      <c r="ETO938" s="477"/>
      <c r="ETP938" s="477"/>
      <c r="ETQ938" s="477"/>
      <c r="ETR938" s="477"/>
      <c r="ETS938" s="477"/>
      <c r="ETT938" s="477"/>
      <c r="ETU938" s="477"/>
      <c r="ETV938" s="477"/>
      <c r="ETW938" s="477"/>
      <c r="ETX938" s="477"/>
      <c r="ETY938" s="477"/>
      <c r="ETZ938" s="477"/>
      <c r="EUA938" s="477"/>
      <c r="EUB938" s="477"/>
      <c r="EUC938" s="477"/>
      <c r="EUD938" s="477"/>
      <c r="EUE938" s="477"/>
      <c r="EUF938" s="477"/>
      <c r="EUG938" s="477"/>
      <c r="EUH938" s="477"/>
      <c r="EUI938" s="477"/>
      <c r="EUJ938" s="477"/>
      <c r="EUK938" s="477"/>
      <c r="EUL938" s="477"/>
      <c r="EUM938" s="477"/>
      <c r="EUN938" s="477"/>
      <c r="EUO938" s="477"/>
      <c r="EUP938" s="477"/>
      <c r="EUQ938" s="477"/>
      <c r="EUR938" s="477"/>
      <c r="EUS938" s="477"/>
      <c r="EUT938" s="477"/>
      <c r="EUU938" s="477"/>
      <c r="EUV938" s="477"/>
      <c r="EUW938" s="477"/>
      <c r="EUX938" s="477"/>
      <c r="EUY938" s="477"/>
      <c r="EUZ938" s="477"/>
      <c r="EVA938" s="477"/>
      <c r="EVB938" s="477"/>
      <c r="EVC938" s="477"/>
      <c r="EVD938" s="477"/>
      <c r="EVE938" s="477"/>
      <c r="EVF938" s="477"/>
      <c r="EVG938" s="477"/>
      <c r="EVH938" s="477"/>
      <c r="EVI938" s="477"/>
      <c r="EVJ938" s="477"/>
      <c r="EVK938" s="477"/>
      <c r="EVL938" s="477"/>
      <c r="EVM938" s="477"/>
      <c r="EVN938" s="477"/>
      <c r="EVO938" s="477"/>
      <c r="EVP938" s="477"/>
      <c r="EVQ938" s="477"/>
      <c r="EVR938" s="477"/>
      <c r="EVS938" s="477"/>
      <c r="EVT938" s="477"/>
      <c r="EVU938" s="477"/>
      <c r="EVV938" s="477"/>
      <c r="EVW938" s="477"/>
      <c r="EVX938" s="477"/>
      <c r="EVY938" s="477"/>
      <c r="EVZ938" s="477"/>
      <c r="EWA938" s="477"/>
      <c r="EWB938" s="477"/>
      <c r="EWC938" s="477"/>
      <c r="EWD938" s="477"/>
      <c r="EWE938" s="477"/>
      <c r="EWF938" s="477"/>
      <c r="EWG938" s="477"/>
      <c r="EWH938" s="477"/>
      <c r="EWI938" s="477"/>
      <c r="EWJ938" s="477"/>
      <c r="EWK938" s="477"/>
      <c r="EWL938" s="477"/>
      <c r="EWM938" s="477"/>
      <c r="EWN938" s="477"/>
      <c r="EWO938" s="477"/>
      <c r="EWP938" s="477"/>
      <c r="EWQ938" s="477"/>
      <c r="EWR938" s="477"/>
      <c r="EWS938" s="477"/>
      <c r="EWT938" s="477"/>
      <c r="EWU938" s="477"/>
      <c r="EWV938" s="477"/>
      <c r="EWW938" s="477"/>
      <c r="EWX938" s="477"/>
      <c r="EWY938" s="477"/>
      <c r="EWZ938" s="477"/>
      <c r="EXA938" s="477"/>
      <c r="EXB938" s="477"/>
      <c r="EXC938" s="477"/>
      <c r="EXD938" s="477"/>
      <c r="EXE938" s="477"/>
      <c r="EXF938" s="477"/>
      <c r="EXG938" s="477"/>
      <c r="EXH938" s="477"/>
      <c r="EXI938" s="477"/>
      <c r="EXJ938" s="477"/>
      <c r="EXK938" s="477"/>
      <c r="EXL938" s="477"/>
      <c r="EXM938" s="477"/>
      <c r="EXN938" s="477"/>
      <c r="EXO938" s="477"/>
      <c r="EXP938" s="477"/>
      <c r="EXQ938" s="477"/>
      <c r="EXR938" s="477"/>
      <c r="EXS938" s="477"/>
      <c r="EXT938" s="477"/>
      <c r="EXU938" s="477"/>
      <c r="EXV938" s="477"/>
      <c r="EXW938" s="477"/>
      <c r="EXX938" s="477"/>
      <c r="EXY938" s="477"/>
      <c r="EXZ938" s="477"/>
      <c r="EYA938" s="477"/>
      <c r="EYB938" s="477"/>
      <c r="EYC938" s="477"/>
      <c r="EYD938" s="477"/>
      <c r="EYE938" s="477"/>
      <c r="EYF938" s="477"/>
      <c r="EYG938" s="477"/>
      <c r="EYH938" s="477"/>
      <c r="EYI938" s="477"/>
      <c r="EYJ938" s="477"/>
      <c r="EYK938" s="477"/>
      <c r="EYL938" s="477"/>
      <c r="EYM938" s="477"/>
      <c r="EYN938" s="477"/>
      <c r="EYO938" s="477"/>
      <c r="EYP938" s="477"/>
      <c r="EYQ938" s="477"/>
      <c r="EYR938" s="477"/>
      <c r="EYS938" s="477"/>
      <c r="EYT938" s="477"/>
      <c r="EYU938" s="477"/>
      <c r="EYV938" s="477"/>
      <c r="EYW938" s="477"/>
      <c r="EYX938" s="477"/>
      <c r="EYY938" s="477"/>
      <c r="EYZ938" s="477"/>
      <c r="EZA938" s="477"/>
      <c r="EZB938" s="477"/>
      <c r="EZC938" s="477"/>
      <c r="EZD938" s="477"/>
      <c r="EZE938" s="477"/>
      <c r="EZF938" s="477"/>
      <c r="EZG938" s="477"/>
      <c r="EZH938" s="477"/>
      <c r="EZI938" s="477"/>
      <c r="EZJ938" s="477"/>
      <c r="EZK938" s="477"/>
      <c r="EZL938" s="477"/>
      <c r="EZM938" s="477"/>
      <c r="EZN938" s="477"/>
      <c r="EZO938" s="477"/>
      <c r="EZP938" s="477"/>
      <c r="EZQ938" s="477"/>
      <c r="EZR938" s="477"/>
      <c r="EZS938" s="477"/>
      <c r="EZT938" s="477"/>
      <c r="EZU938" s="477"/>
      <c r="EZV938" s="477"/>
      <c r="EZW938" s="477"/>
      <c r="EZX938" s="477"/>
      <c r="EZY938" s="477"/>
      <c r="EZZ938" s="477"/>
      <c r="FAA938" s="477"/>
      <c r="FAB938" s="477"/>
      <c r="FAC938" s="477"/>
      <c r="FAD938" s="477"/>
      <c r="FAE938" s="477"/>
      <c r="FAF938" s="477"/>
      <c r="FAG938" s="477"/>
      <c r="FAH938" s="477"/>
      <c r="FAI938" s="477"/>
      <c r="FAJ938" s="477"/>
      <c r="FAK938" s="477"/>
      <c r="FAL938" s="477"/>
      <c r="FAM938" s="477"/>
      <c r="FAN938" s="477"/>
      <c r="FAO938" s="477"/>
      <c r="FAP938" s="477"/>
      <c r="FAQ938" s="477"/>
      <c r="FAR938" s="477"/>
      <c r="FAS938" s="477"/>
      <c r="FAT938" s="477"/>
      <c r="FAU938" s="477"/>
      <c r="FAV938" s="477"/>
      <c r="FAW938" s="477"/>
      <c r="FAX938" s="477"/>
      <c r="FAY938" s="477"/>
      <c r="FAZ938" s="477"/>
      <c r="FBA938" s="477"/>
      <c r="FBB938" s="477"/>
      <c r="FBC938" s="477"/>
      <c r="FBD938" s="477"/>
      <c r="FBE938" s="477"/>
      <c r="FBF938" s="477"/>
      <c r="FBG938" s="477"/>
      <c r="FBH938" s="477"/>
      <c r="FBI938" s="477"/>
      <c r="FBJ938" s="477"/>
      <c r="FBK938" s="477"/>
      <c r="FBL938" s="477"/>
      <c r="FBM938" s="477"/>
      <c r="FBN938" s="477"/>
      <c r="FBO938" s="477"/>
      <c r="FBP938" s="477"/>
      <c r="FBQ938" s="477"/>
      <c r="FBR938" s="477"/>
      <c r="FBS938" s="477"/>
      <c r="FBT938" s="477"/>
      <c r="FBU938" s="477"/>
      <c r="FBV938" s="477"/>
      <c r="FBW938" s="477"/>
      <c r="FBX938" s="477"/>
      <c r="FBY938" s="477"/>
      <c r="FBZ938" s="477"/>
      <c r="FCA938" s="477"/>
      <c r="FCB938" s="477"/>
      <c r="FCC938" s="477"/>
      <c r="FCD938" s="477"/>
      <c r="FCE938" s="477"/>
      <c r="FCF938" s="477"/>
      <c r="FCG938" s="477"/>
      <c r="FCH938" s="477"/>
      <c r="FCI938" s="477"/>
      <c r="FCJ938" s="477"/>
      <c r="FCK938" s="477"/>
      <c r="FCL938" s="477"/>
      <c r="FCM938" s="477"/>
      <c r="FCN938" s="477"/>
      <c r="FCO938" s="477"/>
      <c r="FCP938" s="477"/>
      <c r="FCQ938" s="477"/>
      <c r="FCR938" s="477"/>
      <c r="FCS938" s="477"/>
      <c r="FCT938" s="477"/>
      <c r="FCU938" s="477"/>
      <c r="FCV938" s="477"/>
      <c r="FCW938" s="477"/>
      <c r="FCX938" s="477"/>
      <c r="FCY938" s="477"/>
      <c r="FCZ938" s="477"/>
      <c r="FDA938" s="477"/>
      <c r="FDB938" s="477"/>
      <c r="FDC938" s="477"/>
      <c r="FDD938" s="477"/>
      <c r="FDE938" s="477"/>
      <c r="FDF938" s="477"/>
      <c r="FDG938" s="477"/>
      <c r="FDH938" s="477"/>
      <c r="FDI938" s="477"/>
      <c r="FDJ938" s="477"/>
      <c r="FDK938" s="477"/>
      <c r="FDL938" s="477"/>
      <c r="FDM938" s="477"/>
      <c r="FDN938" s="477"/>
      <c r="FDO938" s="477"/>
      <c r="FDP938" s="477"/>
      <c r="FDQ938" s="477"/>
      <c r="FDR938" s="477"/>
      <c r="FDS938" s="477"/>
      <c r="FDT938" s="477"/>
      <c r="FDU938" s="477"/>
      <c r="FDV938" s="477"/>
      <c r="FDW938" s="477"/>
      <c r="FDX938" s="477"/>
      <c r="FDY938" s="477"/>
      <c r="FDZ938" s="477"/>
      <c r="FEA938" s="477"/>
      <c r="FEB938" s="477"/>
      <c r="FEC938" s="477"/>
      <c r="FED938" s="477"/>
      <c r="FEE938" s="477"/>
      <c r="FEF938" s="477"/>
      <c r="FEG938" s="477"/>
      <c r="FEH938" s="477"/>
      <c r="FEI938" s="477"/>
      <c r="FEJ938" s="477"/>
      <c r="FEK938" s="477"/>
      <c r="FEL938" s="477"/>
      <c r="FEM938" s="477"/>
      <c r="FEN938" s="477"/>
      <c r="FEO938" s="477"/>
      <c r="FEP938" s="477"/>
      <c r="FEQ938" s="477"/>
      <c r="FER938" s="477"/>
      <c r="FES938" s="477"/>
      <c r="FET938" s="477"/>
      <c r="FEU938" s="477"/>
      <c r="FEV938" s="477"/>
      <c r="FEW938" s="477"/>
      <c r="FEX938" s="477"/>
      <c r="FEY938" s="477"/>
      <c r="FEZ938" s="477"/>
      <c r="FFA938" s="477"/>
      <c r="FFB938" s="477"/>
      <c r="FFC938" s="477"/>
      <c r="FFD938" s="477"/>
      <c r="FFE938" s="477"/>
      <c r="FFF938" s="477"/>
      <c r="FFG938" s="477"/>
      <c r="FFH938" s="477"/>
      <c r="FFI938" s="477"/>
      <c r="FFJ938" s="477"/>
      <c r="FFK938" s="477"/>
      <c r="FFL938" s="477"/>
      <c r="FFM938" s="477"/>
      <c r="FFN938" s="477"/>
      <c r="FFO938" s="477"/>
      <c r="FFP938" s="477"/>
      <c r="FFQ938" s="477"/>
      <c r="FFR938" s="477"/>
      <c r="FFS938" s="477"/>
      <c r="FFT938" s="477"/>
      <c r="FFU938" s="477"/>
      <c r="FFV938" s="477"/>
      <c r="FFW938" s="477"/>
      <c r="FFX938" s="477"/>
      <c r="FFY938" s="477"/>
      <c r="FFZ938" s="477"/>
      <c r="FGA938" s="477"/>
      <c r="FGB938" s="477"/>
      <c r="FGC938" s="477"/>
      <c r="FGD938" s="477"/>
      <c r="FGE938" s="477"/>
      <c r="FGF938" s="477"/>
      <c r="FGG938" s="477"/>
      <c r="FGH938" s="477"/>
      <c r="FGI938" s="477"/>
      <c r="FGJ938" s="477"/>
      <c r="FGK938" s="477"/>
      <c r="FGL938" s="477"/>
      <c r="FGM938" s="477"/>
      <c r="FGN938" s="477"/>
      <c r="FGO938" s="477"/>
      <c r="FGP938" s="477"/>
      <c r="FGQ938" s="477"/>
      <c r="FGR938" s="477"/>
      <c r="FGS938" s="477"/>
      <c r="FGT938" s="477"/>
      <c r="FGU938" s="477"/>
      <c r="FGV938" s="477"/>
      <c r="FGW938" s="477"/>
      <c r="FGX938" s="477"/>
      <c r="FGY938" s="477"/>
      <c r="FGZ938" s="477"/>
      <c r="FHA938" s="477"/>
      <c r="FHB938" s="477"/>
      <c r="FHC938" s="477"/>
      <c r="FHD938" s="477"/>
      <c r="FHE938" s="477"/>
      <c r="FHF938" s="477"/>
      <c r="FHG938" s="477"/>
      <c r="FHH938" s="477"/>
      <c r="FHI938" s="477"/>
      <c r="FHJ938" s="477"/>
      <c r="FHK938" s="477"/>
      <c r="FHL938" s="477"/>
      <c r="FHM938" s="477"/>
      <c r="FHN938" s="477"/>
      <c r="FHO938" s="477"/>
      <c r="FHP938" s="477"/>
      <c r="FHQ938" s="477"/>
      <c r="FHR938" s="477"/>
      <c r="FHS938" s="477"/>
      <c r="FHT938" s="477"/>
      <c r="FHU938" s="477"/>
      <c r="FHV938" s="477"/>
      <c r="FHW938" s="477"/>
      <c r="FHX938" s="477"/>
      <c r="FHY938" s="477"/>
      <c r="FHZ938" s="477"/>
      <c r="FIA938" s="477"/>
      <c r="FIB938" s="477"/>
      <c r="FIC938" s="477"/>
      <c r="FID938" s="477"/>
      <c r="FIE938" s="477"/>
      <c r="FIF938" s="477"/>
      <c r="FIG938" s="477"/>
      <c r="FIH938" s="477"/>
      <c r="FII938" s="477"/>
      <c r="FIJ938" s="477"/>
      <c r="FIK938" s="477"/>
      <c r="FIL938" s="477"/>
      <c r="FIM938" s="477"/>
      <c r="FIN938" s="477"/>
      <c r="FIO938" s="477"/>
      <c r="FIP938" s="477"/>
      <c r="FIQ938" s="477"/>
      <c r="FIR938" s="477"/>
      <c r="FIS938" s="477"/>
      <c r="FIT938" s="477"/>
      <c r="FIU938" s="477"/>
      <c r="FIV938" s="477"/>
      <c r="FIW938" s="477"/>
      <c r="FIX938" s="477"/>
      <c r="FIY938" s="477"/>
      <c r="FIZ938" s="477"/>
      <c r="FJA938" s="477"/>
      <c r="FJB938" s="477"/>
      <c r="FJC938" s="477"/>
      <c r="FJD938" s="477"/>
      <c r="FJE938" s="477"/>
      <c r="FJF938" s="477"/>
      <c r="FJG938" s="477"/>
      <c r="FJH938" s="477"/>
      <c r="FJI938" s="477"/>
      <c r="FJJ938" s="477"/>
      <c r="FJK938" s="477"/>
      <c r="FJL938" s="477"/>
      <c r="FJM938" s="477"/>
      <c r="FJN938" s="477"/>
      <c r="FJO938" s="477"/>
      <c r="FJP938" s="477"/>
      <c r="FJQ938" s="477"/>
      <c r="FJR938" s="477"/>
      <c r="FJS938" s="477"/>
      <c r="FJT938" s="477"/>
      <c r="FJU938" s="477"/>
      <c r="FJV938" s="477"/>
      <c r="FJW938" s="477"/>
      <c r="FJX938" s="477"/>
      <c r="FJY938" s="477"/>
      <c r="FJZ938" s="477"/>
      <c r="FKA938" s="477"/>
      <c r="FKB938" s="477"/>
      <c r="FKC938" s="477"/>
      <c r="FKD938" s="477"/>
      <c r="FKE938" s="477"/>
      <c r="FKF938" s="477"/>
      <c r="FKG938" s="477"/>
      <c r="FKH938" s="477"/>
      <c r="FKI938" s="477"/>
      <c r="FKJ938" s="477"/>
      <c r="FKK938" s="477"/>
      <c r="FKL938" s="477"/>
      <c r="FKM938" s="477"/>
      <c r="FKN938" s="477"/>
      <c r="FKO938" s="477"/>
      <c r="FKP938" s="477"/>
      <c r="FKQ938" s="477"/>
      <c r="FKR938" s="477"/>
      <c r="FKS938" s="477"/>
      <c r="FKT938" s="477"/>
      <c r="FKU938" s="477"/>
      <c r="FKV938" s="477"/>
      <c r="FKW938" s="477"/>
      <c r="FKX938" s="477"/>
      <c r="FKY938" s="477"/>
      <c r="FKZ938" s="477"/>
      <c r="FLA938" s="477"/>
      <c r="FLB938" s="477"/>
      <c r="FLC938" s="477"/>
      <c r="FLD938" s="477"/>
      <c r="FLE938" s="477"/>
      <c r="FLF938" s="477"/>
      <c r="FLG938" s="477"/>
      <c r="FLH938" s="477"/>
      <c r="FLI938" s="477"/>
      <c r="FLJ938" s="477"/>
      <c r="FLK938" s="477"/>
      <c r="FLL938" s="477"/>
      <c r="FLM938" s="477"/>
      <c r="FLN938" s="477"/>
      <c r="FLO938" s="477"/>
      <c r="FLP938" s="477"/>
      <c r="FLQ938" s="477"/>
      <c r="FLR938" s="477"/>
      <c r="FLS938" s="477"/>
      <c r="FLT938" s="477"/>
      <c r="FLU938" s="477"/>
      <c r="FLV938" s="477"/>
      <c r="FLW938" s="477"/>
      <c r="FLX938" s="477"/>
      <c r="FLY938" s="477"/>
      <c r="FLZ938" s="477"/>
      <c r="FMA938" s="477"/>
      <c r="FMB938" s="477"/>
      <c r="FMC938" s="477"/>
      <c r="FMD938" s="477"/>
      <c r="FME938" s="477"/>
      <c r="FMF938" s="477"/>
      <c r="FMG938" s="477"/>
      <c r="FMH938" s="477"/>
      <c r="FMI938" s="477"/>
      <c r="FMJ938" s="477"/>
      <c r="FMK938" s="477"/>
      <c r="FML938" s="477"/>
      <c r="FMM938" s="477"/>
      <c r="FMN938" s="477"/>
      <c r="FMO938" s="477"/>
      <c r="FMP938" s="477"/>
      <c r="FMQ938" s="477"/>
      <c r="FMR938" s="477"/>
      <c r="FMS938" s="477"/>
      <c r="FMT938" s="477"/>
      <c r="FMU938" s="477"/>
      <c r="FMV938" s="477"/>
      <c r="FMW938" s="477"/>
      <c r="FMX938" s="477"/>
      <c r="FMY938" s="477"/>
      <c r="FMZ938" s="477"/>
      <c r="FNA938" s="477"/>
      <c r="FNB938" s="477"/>
      <c r="FNC938" s="477"/>
      <c r="FND938" s="477"/>
      <c r="FNE938" s="477"/>
      <c r="FNF938" s="477"/>
      <c r="FNG938" s="477"/>
      <c r="FNH938" s="477"/>
      <c r="FNI938" s="477"/>
      <c r="FNJ938" s="477"/>
      <c r="FNK938" s="477"/>
      <c r="FNL938" s="477"/>
      <c r="FNM938" s="477"/>
      <c r="FNN938" s="477"/>
      <c r="FNO938" s="477"/>
      <c r="FNP938" s="477"/>
      <c r="FNQ938" s="477"/>
      <c r="FNR938" s="477"/>
      <c r="FNS938" s="477"/>
      <c r="FNT938" s="477"/>
      <c r="FNU938" s="477"/>
      <c r="FNV938" s="477"/>
      <c r="FNW938" s="477"/>
      <c r="FNX938" s="477"/>
      <c r="FNY938" s="477"/>
      <c r="FNZ938" s="477"/>
      <c r="FOA938" s="477"/>
      <c r="FOB938" s="477"/>
      <c r="FOC938" s="477"/>
      <c r="FOD938" s="477"/>
      <c r="FOE938" s="477"/>
      <c r="FOF938" s="477"/>
      <c r="FOG938" s="477"/>
      <c r="FOH938" s="477"/>
      <c r="FOI938" s="477"/>
      <c r="FOJ938" s="477"/>
      <c r="FOK938" s="477"/>
      <c r="FOL938" s="477"/>
      <c r="FOM938" s="477"/>
      <c r="FON938" s="477"/>
      <c r="FOO938" s="477"/>
      <c r="FOP938" s="477"/>
      <c r="FOQ938" s="477"/>
      <c r="FOR938" s="477"/>
      <c r="FOS938" s="477"/>
      <c r="FOT938" s="477"/>
      <c r="FOU938" s="477"/>
      <c r="FOV938" s="477"/>
      <c r="FOW938" s="477"/>
      <c r="FOX938" s="477"/>
      <c r="FOY938" s="477"/>
      <c r="FOZ938" s="477"/>
      <c r="FPA938" s="477"/>
      <c r="FPB938" s="477"/>
      <c r="FPC938" s="477"/>
      <c r="FPD938" s="477"/>
      <c r="FPE938" s="477"/>
      <c r="FPF938" s="477"/>
      <c r="FPG938" s="477"/>
      <c r="FPH938" s="477"/>
      <c r="FPI938" s="477"/>
      <c r="FPJ938" s="477"/>
      <c r="FPK938" s="477"/>
      <c r="FPL938" s="477"/>
      <c r="FPM938" s="477"/>
      <c r="FPN938" s="477"/>
      <c r="FPO938" s="477"/>
      <c r="FPP938" s="477"/>
      <c r="FPQ938" s="477"/>
      <c r="FPR938" s="477"/>
      <c r="FPS938" s="477"/>
      <c r="FPT938" s="477"/>
      <c r="FPU938" s="477"/>
      <c r="FPV938" s="477"/>
      <c r="FPW938" s="477"/>
      <c r="FPX938" s="477"/>
      <c r="FPY938" s="477"/>
      <c r="FPZ938" s="477"/>
      <c r="FQA938" s="477"/>
      <c r="FQB938" s="477"/>
      <c r="FQC938" s="477"/>
      <c r="FQD938" s="477"/>
      <c r="FQE938" s="477"/>
      <c r="FQF938" s="477"/>
      <c r="FQG938" s="477"/>
      <c r="FQH938" s="477"/>
      <c r="FQI938" s="477"/>
      <c r="FQJ938" s="477"/>
      <c r="FQK938" s="477"/>
      <c r="FQL938" s="477"/>
      <c r="FQM938" s="477"/>
      <c r="FQN938" s="477"/>
      <c r="FQO938" s="477"/>
      <c r="FQP938" s="477"/>
      <c r="FQQ938" s="477"/>
      <c r="FQR938" s="477"/>
      <c r="FQS938" s="477"/>
      <c r="FQT938" s="477"/>
      <c r="FQU938" s="477"/>
      <c r="FQV938" s="477"/>
      <c r="FQW938" s="477"/>
      <c r="FQX938" s="477"/>
      <c r="FQY938" s="477"/>
      <c r="FQZ938" s="477"/>
      <c r="FRA938" s="477"/>
      <c r="FRB938" s="477"/>
      <c r="FRC938" s="477"/>
      <c r="FRD938" s="477"/>
      <c r="FRE938" s="477"/>
      <c r="FRF938" s="477"/>
      <c r="FRG938" s="477"/>
      <c r="FRH938" s="477"/>
      <c r="FRI938" s="477"/>
      <c r="FRJ938" s="477"/>
      <c r="FRK938" s="477"/>
      <c r="FRL938" s="477"/>
      <c r="FRM938" s="477"/>
      <c r="FRN938" s="477"/>
      <c r="FRO938" s="477"/>
      <c r="FRP938" s="477"/>
      <c r="FRQ938" s="477"/>
      <c r="FRR938" s="477"/>
      <c r="FRS938" s="477"/>
      <c r="FRT938" s="477"/>
      <c r="FRU938" s="477"/>
      <c r="FRV938" s="477"/>
      <c r="FRW938" s="477"/>
      <c r="FRX938" s="477"/>
      <c r="FRY938" s="477"/>
      <c r="FRZ938" s="477"/>
      <c r="FSA938" s="477"/>
      <c r="FSB938" s="477"/>
      <c r="FSC938" s="477"/>
      <c r="FSD938" s="477"/>
      <c r="FSE938" s="477"/>
      <c r="FSF938" s="477"/>
      <c r="FSG938" s="477"/>
      <c r="FSH938" s="477"/>
      <c r="FSI938" s="477"/>
      <c r="FSJ938" s="477"/>
      <c r="FSK938" s="477"/>
      <c r="FSL938" s="477"/>
      <c r="FSM938" s="477"/>
      <c r="FSN938" s="477"/>
      <c r="FSO938" s="477"/>
      <c r="FSP938" s="477"/>
      <c r="FSQ938" s="477"/>
      <c r="FSR938" s="477"/>
      <c r="FSS938" s="477"/>
      <c r="FST938" s="477"/>
      <c r="FSU938" s="477"/>
      <c r="FSV938" s="477"/>
      <c r="FSW938" s="477"/>
      <c r="FSX938" s="477"/>
      <c r="FSY938" s="477"/>
      <c r="FSZ938" s="477"/>
      <c r="FTA938" s="477"/>
      <c r="FTB938" s="477"/>
      <c r="FTC938" s="477"/>
      <c r="FTD938" s="477"/>
      <c r="FTE938" s="477"/>
      <c r="FTF938" s="477"/>
      <c r="FTG938" s="477"/>
      <c r="FTH938" s="477"/>
      <c r="FTI938" s="477"/>
      <c r="FTJ938" s="477"/>
      <c r="FTK938" s="477"/>
      <c r="FTL938" s="477"/>
      <c r="FTM938" s="477"/>
      <c r="FTN938" s="477"/>
      <c r="FTO938" s="477"/>
      <c r="FTP938" s="477"/>
      <c r="FTQ938" s="477"/>
      <c r="FTR938" s="477"/>
      <c r="FTS938" s="477"/>
      <c r="FTT938" s="477"/>
      <c r="FTU938" s="477"/>
      <c r="FTV938" s="477"/>
      <c r="FTW938" s="477"/>
      <c r="FTX938" s="477"/>
      <c r="FTY938" s="477"/>
      <c r="FTZ938" s="477"/>
      <c r="FUA938" s="477"/>
      <c r="FUB938" s="477"/>
      <c r="FUC938" s="477"/>
      <c r="FUD938" s="477"/>
      <c r="FUE938" s="477"/>
      <c r="FUF938" s="477"/>
      <c r="FUG938" s="477"/>
      <c r="FUH938" s="477"/>
      <c r="FUI938" s="477"/>
      <c r="FUJ938" s="477"/>
      <c r="FUK938" s="477"/>
      <c r="FUL938" s="477"/>
      <c r="FUM938" s="477"/>
      <c r="FUN938" s="477"/>
      <c r="FUO938" s="477"/>
      <c r="FUP938" s="477"/>
      <c r="FUQ938" s="477"/>
      <c r="FUR938" s="477"/>
      <c r="FUS938" s="477"/>
      <c r="FUT938" s="477"/>
      <c r="FUU938" s="477"/>
      <c r="FUV938" s="477"/>
      <c r="FUW938" s="477"/>
      <c r="FUX938" s="477"/>
      <c r="FUY938" s="477"/>
      <c r="FUZ938" s="477"/>
      <c r="FVA938" s="477"/>
      <c r="FVB938" s="477"/>
      <c r="FVC938" s="477"/>
      <c r="FVD938" s="477"/>
      <c r="FVE938" s="477"/>
      <c r="FVF938" s="477"/>
      <c r="FVG938" s="477"/>
      <c r="FVH938" s="477"/>
      <c r="FVI938" s="477"/>
      <c r="FVJ938" s="477"/>
      <c r="FVK938" s="477"/>
      <c r="FVL938" s="477"/>
      <c r="FVM938" s="477"/>
      <c r="FVN938" s="477"/>
      <c r="FVO938" s="477"/>
      <c r="FVP938" s="477"/>
      <c r="FVQ938" s="477"/>
      <c r="FVR938" s="477"/>
      <c r="FVS938" s="477"/>
      <c r="FVT938" s="477"/>
      <c r="FVU938" s="477"/>
      <c r="FVV938" s="477"/>
      <c r="FVW938" s="477"/>
      <c r="FVX938" s="477"/>
      <c r="FVY938" s="477"/>
      <c r="FVZ938" s="477"/>
      <c r="FWA938" s="477"/>
      <c r="FWB938" s="477"/>
      <c r="FWC938" s="477"/>
      <c r="FWD938" s="477"/>
      <c r="FWE938" s="477"/>
      <c r="FWF938" s="477"/>
      <c r="FWG938" s="477"/>
      <c r="FWH938" s="477"/>
      <c r="FWI938" s="477"/>
      <c r="FWJ938" s="477"/>
      <c r="FWK938" s="477"/>
      <c r="FWL938" s="477"/>
      <c r="FWM938" s="477"/>
      <c r="FWN938" s="477"/>
      <c r="FWO938" s="477"/>
      <c r="FWP938" s="477"/>
      <c r="FWQ938" s="477"/>
      <c r="FWR938" s="477"/>
      <c r="FWS938" s="477"/>
      <c r="FWT938" s="477"/>
      <c r="FWU938" s="477"/>
      <c r="FWV938" s="477"/>
      <c r="FWW938" s="477"/>
      <c r="FWX938" s="477"/>
      <c r="FWY938" s="477"/>
      <c r="FWZ938" s="477"/>
      <c r="FXA938" s="477"/>
      <c r="FXB938" s="477"/>
      <c r="FXC938" s="477"/>
      <c r="FXD938" s="477"/>
      <c r="FXE938" s="477"/>
      <c r="FXF938" s="477"/>
      <c r="FXG938" s="477"/>
      <c r="FXH938" s="477"/>
      <c r="FXI938" s="477"/>
      <c r="FXJ938" s="477"/>
      <c r="FXK938" s="477"/>
      <c r="FXL938" s="477"/>
      <c r="FXM938" s="477"/>
      <c r="FXN938" s="477"/>
      <c r="FXO938" s="477"/>
      <c r="FXP938" s="477"/>
      <c r="FXQ938" s="477"/>
      <c r="FXR938" s="477"/>
      <c r="FXS938" s="477"/>
      <c r="FXT938" s="477"/>
      <c r="FXU938" s="477"/>
      <c r="FXV938" s="477"/>
      <c r="FXW938" s="477"/>
      <c r="FXX938" s="477"/>
      <c r="FXY938" s="477"/>
      <c r="FXZ938" s="477"/>
      <c r="FYA938" s="477"/>
      <c r="FYB938" s="477"/>
      <c r="FYC938" s="477"/>
      <c r="FYD938" s="477"/>
      <c r="FYE938" s="477"/>
      <c r="FYF938" s="477"/>
      <c r="FYG938" s="477"/>
      <c r="FYH938" s="477"/>
      <c r="FYI938" s="477"/>
      <c r="FYJ938" s="477"/>
      <c r="FYK938" s="477"/>
      <c r="FYL938" s="477"/>
      <c r="FYM938" s="477"/>
      <c r="FYN938" s="477"/>
      <c r="FYO938" s="477"/>
      <c r="FYP938" s="477"/>
      <c r="FYQ938" s="477"/>
      <c r="FYR938" s="477"/>
      <c r="FYS938" s="477"/>
      <c r="FYT938" s="477"/>
      <c r="FYU938" s="477"/>
      <c r="FYV938" s="477"/>
      <c r="FYW938" s="477"/>
      <c r="FYX938" s="477"/>
      <c r="FYY938" s="477"/>
      <c r="FYZ938" s="477"/>
      <c r="FZA938" s="477"/>
      <c r="FZB938" s="477"/>
      <c r="FZC938" s="477"/>
      <c r="FZD938" s="477"/>
      <c r="FZE938" s="477"/>
      <c r="FZF938" s="477"/>
      <c r="FZG938" s="477"/>
      <c r="FZH938" s="477"/>
      <c r="FZI938" s="477"/>
      <c r="FZJ938" s="477"/>
      <c r="FZK938" s="477"/>
      <c r="FZL938" s="477"/>
      <c r="FZM938" s="477"/>
      <c r="FZN938" s="477"/>
      <c r="FZO938" s="477"/>
      <c r="FZP938" s="477"/>
      <c r="FZQ938" s="477"/>
      <c r="FZR938" s="477"/>
      <c r="FZS938" s="477"/>
      <c r="FZT938" s="477"/>
      <c r="FZU938" s="477"/>
      <c r="FZV938" s="477"/>
      <c r="FZW938" s="477"/>
      <c r="FZX938" s="477"/>
      <c r="FZY938" s="477"/>
      <c r="FZZ938" s="477"/>
      <c r="GAA938" s="477"/>
      <c r="GAB938" s="477"/>
      <c r="GAC938" s="477"/>
      <c r="GAD938" s="477"/>
      <c r="GAE938" s="477"/>
      <c r="GAF938" s="477"/>
      <c r="GAG938" s="477"/>
      <c r="GAH938" s="477"/>
      <c r="GAI938" s="477"/>
      <c r="GAJ938" s="477"/>
      <c r="GAK938" s="477"/>
      <c r="GAL938" s="477"/>
      <c r="GAM938" s="477"/>
      <c r="GAN938" s="477"/>
      <c r="GAO938" s="477"/>
      <c r="GAP938" s="477"/>
      <c r="GAQ938" s="477"/>
      <c r="GAR938" s="477"/>
      <c r="GAS938" s="477"/>
      <c r="GAT938" s="477"/>
      <c r="GAU938" s="477"/>
      <c r="GAV938" s="477"/>
      <c r="GAW938" s="477"/>
      <c r="GAX938" s="477"/>
      <c r="GAY938" s="477"/>
      <c r="GAZ938" s="477"/>
      <c r="GBA938" s="477"/>
      <c r="GBB938" s="477"/>
      <c r="GBC938" s="477"/>
      <c r="GBD938" s="477"/>
      <c r="GBE938" s="477"/>
      <c r="GBF938" s="477"/>
      <c r="GBG938" s="477"/>
      <c r="GBH938" s="477"/>
      <c r="GBI938" s="477"/>
      <c r="GBJ938" s="477"/>
      <c r="GBK938" s="477"/>
      <c r="GBL938" s="477"/>
      <c r="GBM938" s="477"/>
      <c r="GBN938" s="477"/>
      <c r="GBO938" s="477"/>
      <c r="GBP938" s="477"/>
      <c r="GBQ938" s="477"/>
      <c r="GBR938" s="477"/>
      <c r="GBS938" s="477"/>
      <c r="GBT938" s="477"/>
      <c r="GBU938" s="477"/>
      <c r="GBV938" s="477"/>
      <c r="GBW938" s="477"/>
      <c r="GBX938" s="477"/>
      <c r="GBY938" s="477"/>
      <c r="GBZ938" s="477"/>
      <c r="GCA938" s="477"/>
      <c r="GCB938" s="477"/>
      <c r="GCC938" s="477"/>
      <c r="GCD938" s="477"/>
      <c r="GCE938" s="477"/>
      <c r="GCF938" s="477"/>
      <c r="GCG938" s="477"/>
      <c r="GCH938" s="477"/>
      <c r="GCI938" s="477"/>
      <c r="GCJ938" s="477"/>
      <c r="GCK938" s="477"/>
      <c r="GCL938" s="477"/>
      <c r="GCM938" s="477"/>
      <c r="GCN938" s="477"/>
      <c r="GCO938" s="477"/>
      <c r="GCP938" s="477"/>
      <c r="GCQ938" s="477"/>
      <c r="GCR938" s="477"/>
      <c r="GCS938" s="477"/>
      <c r="GCT938" s="477"/>
      <c r="GCU938" s="477"/>
      <c r="GCV938" s="477"/>
      <c r="GCW938" s="477"/>
      <c r="GCX938" s="477"/>
      <c r="GCY938" s="477"/>
      <c r="GCZ938" s="477"/>
      <c r="GDA938" s="477"/>
      <c r="GDB938" s="477"/>
      <c r="GDC938" s="477"/>
      <c r="GDD938" s="477"/>
      <c r="GDE938" s="477"/>
      <c r="GDF938" s="477"/>
      <c r="GDG938" s="477"/>
      <c r="GDH938" s="477"/>
      <c r="GDI938" s="477"/>
      <c r="GDJ938" s="477"/>
      <c r="GDK938" s="477"/>
      <c r="GDL938" s="477"/>
      <c r="GDM938" s="477"/>
      <c r="GDN938" s="477"/>
      <c r="GDO938" s="477"/>
      <c r="GDP938" s="477"/>
      <c r="GDQ938" s="477"/>
      <c r="GDR938" s="477"/>
      <c r="GDS938" s="477"/>
      <c r="GDT938" s="477"/>
      <c r="GDU938" s="477"/>
      <c r="GDV938" s="477"/>
      <c r="GDW938" s="477"/>
      <c r="GDX938" s="477"/>
      <c r="GDY938" s="477"/>
      <c r="GDZ938" s="477"/>
      <c r="GEA938" s="477"/>
      <c r="GEB938" s="477"/>
      <c r="GEC938" s="477"/>
      <c r="GED938" s="477"/>
      <c r="GEE938" s="477"/>
      <c r="GEF938" s="477"/>
      <c r="GEG938" s="477"/>
      <c r="GEH938" s="477"/>
      <c r="GEI938" s="477"/>
      <c r="GEJ938" s="477"/>
      <c r="GEK938" s="477"/>
      <c r="GEL938" s="477"/>
      <c r="GEM938" s="477"/>
      <c r="GEN938" s="477"/>
      <c r="GEO938" s="477"/>
      <c r="GEP938" s="477"/>
      <c r="GEQ938" s="477"/>
      <c r="GER938" s="477"/>
      <c r="GES938" s="477"/>
      <c r="GET938" s="477"/>
      <c r="GEU938" s="477"/>
      <c r="GEV938" s="477"/>
      <c r="GEW938" s="477"/>
      <c r="GEX938" s="477"/>
      <c r="GEY938" s="477"/>
      <c r="GEZ938" s="477"/>
      <c r="GFA938" s="477"/>
      <c r="GFB938" s="477"/>
      <c r="GFC938" s="477"/>
      <c r="GFD938" s="477"/>
      <c r="GFE938" s="477"/>
      <c r="GFF938" s="477"/>
      <c r="GFG938" s="477"/>
      <c r="GFH938" s="477"/>
      <c r="GFI938" s="477"/>
      <c r="GFJ938" s="477"/>
      <c r="GFK938" s="477"/>
      <c r="GFL938" s="477"/>
      <c r="GFM938" s="477"/>
      <c r="GFN938" s="477"/>
      <c r="GFO938" s="477"/>
      <c r="GFP938" s="477"/>
      <c r="GFQ938" s="477"/>
      <c r="GFR938" s="477"/>
      <c r="GFS938" s="477"/>
      <c r="GFT938" s="477"/>
      <c r="GFU938" s="477"/>
      <c r="GFV938" s="477"/>
      <c r="GFW938" s="477"/>
      <c r="GFX938" s="477"/>
      <c r="GFY938" s="477"/>
      <c r="GFZ938" s="477"/>
      <c r="GGA938" s="477"/>
      <c r="GGB938" s="477"/>
      <c r="GGC938" s="477"/>
      <c r="GGD938" s="477"/>
      <c r="GGE938" s="477"/>
      <c r="GGF938" s="477"/>
      <c r="GGG938" s="477"/>
      <c r="GGH938" s="477"/>
      <c r="GGI938" s="477"/>
      <c r="GGJ938" s="477"/>
      <c r="GGK938" s="477"/>
      <c r="GGL938" s="477"/>
      <c r="GGM938" s="477"/>
      <c r="GGN938" s="477"/>
      <c r="GGO938" s="477"/>
      <c r="GGP938" s="477"/>
      <c r="GGQ938" s="477"/>
      <c r="GGR938" s="477"/>
      <c r="GGS938" s="477"/>
      <c r="GGT938" s="477"/>
      <c r="GGU938" s="477"/>
      <c r="GGV938" s="477"/>
      <c r="GGW938" s="477"/>
      <c r="GGX938" s="477"/>
      <c r="GGY938" s="477"/>
      <c r="GGZ938" s="477"/>
      <c r="GHA938" s="477"/>
      <c r="GHB938" s="477"/>
      <c r="GHC938" s="477"/>
      <c r="GHD938" s="477"/>
      <c r="GHE938" s="477"/>
      <c r="GHF938" s="477"/>
      <c r="GHG938" s="477"/>
      <c r="GHH938" s="477"/>
      <c r="GHI938" s="477"/>
      <c r="GHJ938" s="477"/>
      <c r="GHK938" s="477"/>
      <c r="GHL938" s="477"/>
      <c r="GHM938" s="477"/>
      <c r="GHN938" s="477"/>
      <c r="GHO938" s="477"/>
      <c r="GHP938" s="477"/>
      <c r="GHQ938" s="477"/>
      <c r="GHR938" s="477"/>
      <c r="GHS938" s="477"/>
      <c r="GHT938" s="477"/>
      <c r="GHU938" s="477"/>
      <c r="GHV938" s="477"/>
      <c r="GHW938" s="477"/>
      <c r="GHX938" s="477"/>
      <c r="GHY938" s="477"/>
      <c r="GHZ938" s="477"/>
      <c r="GIA938" s="477"/>
      <c r="GIB938" s="477"/>
      <c r="GIC938" s="477"/>
      <c r="GID938" s="477"/>
      <c r="GIE938" s="477"/>
      <c r="GIF938" s="477"/>
      <c r="GIG938" s="477"/>
      <c r="GIH938" s="477"/>
      <c r="GII938" s="477"/>
      <c r="GIJ938" s="477"/>
      <c r="GIK938" s="477"/>
      <c r="GIL938" s="477"/>
      <c r="GIM938" s="477"/>
      <c r="GIN938" s="477"/>
      <c r="GIO938" s="477"/>
      <c r="GIP938" s="477"/>
      <c r="GIQ938" s="477"/>
      <c r="GIR938" s="477"/>
      <c r="GIS938" s="477"/>
      <c r="GIT938" s="477"/>
      <c r="GIU938" s="477"/>
      <c r="GIV938" s="477"/>
      <c r="GIW938" s="477"/>
      <c r="GIX938" s="477"/>
      <c r="GIY938" s="477"/>
      <c r="GIZ938" s="477"/>
      <c r="GJA938" s="477"/>
      <c r="GJB938" s="477"/>
      <c r="GJC938" s="477"/>
      <c r="GJD938" s="477"/>
      <c r="GJE938" s="477"/>
      <c r="GJF938" s="477"/>
      <c r="GJG938" s="477"/>
      <c r="GJH938" s="477"/>
      <c r="GJI938" s="477"/>
      <c r="GJJ938" s="477"/>
      <c r="GJK938" s="477"/>
      <c r="GJL938" s="477"/>
      <c r="GJM938" s="477"/>
      <c r="GJN938" s="477"/>
      <c r="GJO938" s="477"/>
      <c r="GJP938" s="477"/>
      <c r="GJQ938" s="477"/>
      <c r="GJR938" s="477"/>
      <c r="GJS938" s="477"/>
      <c r="GJT938" s="477"/>
      <c r="GJU938" s="477"/>
      <c r="GJV938" s="477"/>
      <c r="GJW938" s="477"/>
      <c r="GJX938" s="477"/>
      <c r="GJY938" s="477"/>
      <c r="GJZ938" s="477"/>
      <c r="GKA938" s="477"/>
      <c r="GKB938" s="477"/>
      <c r="GKC938" s="477"/>
      <c r="GKD938" s="477"/>
      <c r="GKE938" s="477"/>
      <c r="GKF938" s="477"/>
      <c r="GKG938" s="477"/>
      <c r="GKH938" s="477"/>
      <c r="GKI938" s="477"/>
      <c r="GKJ938" s="477"/>
      <c r="GKK938" s="477"/>
      <c r="GKL938" s="477"/>
      <c r="GKM938" s="477"/>
      <c r="GKN938" s="477"/>
      <c r="GKO938" s="477"/>
      <c r="GKP938" s="477"/>
      <c r="GKQ938" s="477"/>
      <c r="GKR938" s="477"/>
      <c r="GKS938" s="477"/>
      <c r="GKT938" s="477"/>
      <c r="GKU938" s="477"/>
      <c r="GKV938" s="477"/>
      <c r="GKW938" s="477"/>
      <c r="GKX938" s="477"/>
      <c r="GKY938" s="477"/>
      <c r="GKZ938" s="477"/>
      <c r="GLA938" s="477"/>
      <c r="GLB938" s="477"/>
      <c r="GLC938" s="477"/>
      <c r="GLD938" s="477"/>
      <c r="GLE938" s="477"/>
      <c r="GLF938" s="477"/>
      <c r="GLG938" s="477"/>
      <c r="GLH938" s="477"/>
      <c r="GLI938" s="477"/>
      <c r="GLJ938" s="477"/>
      <c r="GLK938" s="477"/>
      <c r="GLL938" s="477"/>
      <c r="GLM938" s="477"/>
      <c r="GLN938" s="477"/>
      <c r="GLO938" s="477"/>
      <c r="GLP938" s="477"/>
      <c r="GLQ938" s="477"/>
      <c r="GLR938" s="477"/>
      <c r="GLS938" s="477"/>
      <c r="GLT938" s="477"/>
      <c r="GLU938" s="477"/>
      <c r="GLV938" s="477"/>
      <c r="GLW938" s="477"/>
      <c r="GLX938" s="477"/>
      <c r="GLY938" s="477"/>
      <c r="GLZ938" s="477"/>
      <c r="GMA938" s="477"/>
      <c r="GMB938" s="477"/>
      <c r="GMC938" s="477"/>
      <c r="GMD938" s="477"/>
      <c r="GME938" s="477"/>
      <c r="GMF938" s="477"/>
      <c r="GMG938" s="477"/>
      <c r="GMH938" s="477"/>
      <c r="GMI938" s="477"/>
      <c r="GMJ938" s="477"/>
      <c r="GMK938" s="477"/>
      <c r="GML938" s="477"/>
      <c r="GMM938" s="477"/>
      <c r="GMN938" s="477"/>
      <c r="GMO938" s="477"/>
      <c r="GMP938" s="477"/>
      <c r="GMQ938" s="477"/>
      <c r="GMR938" s="477"/>
      <c r="GMS938" s="477"/>
      <c r="GMT938" s="477"/>
      <c r="GMU938" s="477"/>
      <c r="GMV938" s="477"/>
      <c r="GMW938" s="477"/>
      <c r="GMX938" s="477"/>
      <c r="GMY938" s="477"/>
      <c r="GMZ938" s="477"/>
      <c r="GNA938" s="477"/>
      <c r="GNB938" s="477"/>
      <c r="GNC938" s="477"/>
      <c r="GND938" s="477"/>
      <c r="GNE938" s="477"/>
      <c r="GNF938" s="477"/>
      <c r="GNG938" s="477"/>
      <c r="GNH938" s="477"/>
      <c r="GNI938" s="477"/>
      <c r="GNJ938" s="477"/>
      <c r="GNK938" s="477"/>
      <c r="GNL938" s="477"/>
      <c r="GNM938" s="477"/>
      <c r="GNN938" s="477"/>
      <c r="GNO938" s="477"/>
      <c r="GNP938" s="477"/>
      <c r="GNQ938" s="477"/>
      <c r="GNR938" s="477"/>
      <c r="GNS938" s="477"/>
      <c r="GNT938" s="477"/>
      <c r="GNU938" s="477"/>
      <c r="GNV938" s="477"/>
      <c r="GNW938" s="477"/>
      <c r="GNX938" s="477"/>
      <c r="GNY938" s="477"/>
      <c r="GNZ938" s="477"/>
      <c r="GOA938" s="477"/>
      <c r="GOB938" s="477"/>
      <c r="GOC938" s="477"/>
      <c r="GOD938" s="477"/>
      <c r="GOE938" s="477"/>
      <c r="GOF938" s="477"/>
      <c r="GOG938" s="477"/>
      <c r="GOH938" s="477"/>
      <c r="GOI938" s="477"/>
      <c r="GOJ938" s="477"/>
      <c r="GOK938" s="477"/>
      <c r="GOL938" s="477"/>
      <c r="GOM938" s="477"/>
      <c r="GON938" s="477"/>
      <c r="GOO938" s="477"/>
      <c r="GOP938" s="477"/>
      <c r="GOQ938" s="477"/>
      <c r="GOR938" s="477"/>
      <c r="GOS938" s="477"/>
      <c r="GOT938" s="477"/>
      <c r="GOU938" s="477"/>
      <c r="GOV938" s="477"/>
      <c r="GOW938" s="477"/>
      <c r="GOX938" s="477"/>
      <c r="GOY938" s="477"/>
      <c r="GOZ938" s="477"/>
      <c r="GPA938" s="477"/>
      <c r="GPB938" s="477"/>
      <c r="GPC938" s="477"/>
      <c r="GPD938" s="477"/>
      <c r="GPE938" s="477"/>
      <c r="GPF938" s="477"/>
      <c r="GPG938" s="477"/>
      <c r="GPH938" s="477"/>
      <c r="GPI938" s="477"/>
      <c r="GPJ938" s="477"/>
      <c r="GPK938" s="477"/>
      <c r="GPL938" s="477"/>
      <c r="GPM938" s="477"/>
      <c r="GPN938" s="477"/>
      <c r="GPO938" s="477"/>
      <c r="GPP938" s="477"/>
      <c r="GPQ938" s="477"/>
      <c r="GPR938" s="477"/>
      <c r="GPS938" s="477"/>
      <c r="GPT938" s="477"/>
      <c r="GPU938" s="477"/>
      <c r="GPV938" s="477"/>
      <c r="GPW938" s="477"/>
      <c r="GPX938" s="477"/>
      <c r="GPY938" s="477"/>
      <c r="GPZ938" s="477"/>
      <c r="GQA938" s="477"/>
      <c r="GQB938" s="477"/>
      <c r="GQC938" s="477"/>
      <c r="GQD938" s="477"/>
      <c r="GQE938" s="477"/>
      <c r="GQF938" s="477"/>
      <c r="GQG938" s="477"/>
      <c r="GQH938" s="477"/>
      <c r="GQI938" s="477"/>
      <c r="GQJ938" s="477"/>
      <c r="GQK938" s="477"/>
      <c r="GQL938" s="477"/>
      <c r="GQM938" s="477"/>
      <c r="GQN938" s="477"/>
      <c r="GQO938" s="477"/>
      <c r="GQP938" s="477"/>
      <c r="GQQ938" s="477"/>
      <c r="GQR938" s="477"/>
      <c r="GQS938" s="477"/>
      <c r="GQT938" s="477"/>
      <c r="GQU938" s="477"/>
      <c r="GQV938" s="477"/>
      <c r="GQW938" s="477"/>
      <c r="GQX938" s="477"/>
      <c r="GQY938" s="477"/>
      <c r="GQZ938" s="477"/>
      <c r="GRA938" s="477"/>
      <c r="GRB938" s="477"/>
      <c r="GRC938" s="477"/>
      <c r="GRD938" s="477"/>
      <c r="GRE938" s="477"/>
      <c r="GRF938" s="477"/>
      <c r="GRG938" s="477"/>
      <c r="GRH938" s="477"/>
      <c r="GRI938" s="477"/>
      <c r="GRJ938" s="477"/>
      <c r="GRK938" s="477"/>
      <c r="GRL938" s="477"/>
      <c r="GRM938" s="477"/>
      <c r="GRN938" s="477"/>
      <c r="GRO938" s="477"/>
      <c r="GRP938" s="477"/>
      <c r="GRQ938" s="477"/>
      <c r="GRR938" s="477"/>
      <c r="GRS938" s="477"/>
      <c r="GRT938" s="477"/>
      <c r="GRU938" s="477"/>
      <c r="GRV938" s="477"/>
      <c r="GRW938" s="477"/>
      <c r="GRX938" s="477"/>
      <c r="GRY938" s="477"/>
      <c r="GRZ938" s="477"/>
      <c r="GSA938" s="477"/>
      <c r="GSB938" s="477"/>
      <c r="GSC938" s="477"/>
      <c r="GSD938" s="477"/>
      <c r="GSE938" s="477"/>
      <c r="GSF938" s="477"/>
      <c r="GSG938" s="477"/>
      <c r="GSH938" s="477"/>
      <c r="GSI938" s="477"/>
      <c r="GSJ938" s="477"/>
      <c r="GSK938" s="477"/>
      <c r="GSL938" s="477"/>
      <c r="GSM938" s="477"/>
      <c r="GSN938" s="477"/>
      <c r="GSO938" s="477"/>
      <c r="GSP938" s="477"/>
      <c r="GSQ938" s="477"/>
      <c r="GSR938" s="477"/>
      <c r="GSS938" s="477"/>
      <c r="GST938" s="477"/>
      <c r="GSU938" s="477"/>
      <c r="GSV938" s="477"/>
      <c r="GSW938" s="477"/>
      <c r="GSX938" s="477"/>
      <c r="GSY938" s="477"/>
      <c r="GSZ938" s="477"/>
      <c r="GTA938" s="477"/>
      <c r="GTB938" s="477"/>
      <c r="GTC938" s="477"/>
      <c r="GTD938" s="477"/>
      <c r="GTE938" s="477"/>
      <c r="GTF938" s="477"/>
      <c r="GTG938" s="477"/>
      <c r="GTH938" s="477"/>
      <c r="GTI938" s="477"/>
      <c r="GTJ938" s="477"/>
      <c r="GTK938" s="477"/>
      <c r="GTL938" s="477"/>
      <c r="GTM938" s="477"/>
      <c r="GTN938" s="477"/>
      <c r="GTO938" s="477"/>
      <c r="GTP938" s="477"/>
      <c r="GTQ938" s="477"/>
      <c r="GTR938" s="477"/>
      <c r="GTS938" s="477"/>
      <c r="GTT938" s="477"/>
      <c r="GTU938" s="477"/>
      <c r="GTV938" s="477"/>
      <c r="GTW938" s="477"/>
      <c r="GTX938" s="477"/>
      <c r="GTY938" s="477"/>
      <c r="GTZ938" s="477"/>
      <c r="GUA938" s="477"/>
      <c r="GUB938" s="477"/>
      <c r="GUC938" s="477"/>
      <c r="GUD938" s="477"/>
      <c r="GUE938" s="477"/>
      <c r="GUF938" s="477"/>
      <c r="GUG938" s="477"/>
      <c r="GUH938" s="477"/>
      <c r="GUI938" s="477"/>
      <c r="GUJ938" s="477"/>
      <c r="GUK938" s="477"/>
      <c r="GUL938" s="477"/>
      <c r="GUM938" s="477"/>
      <c r="GUN938" s="477"/>
      <c r="GUO938" s="477"/>
      <c r="GUP938" s="477"/>
      <c r="GUQ938" s="477"/>
      <c r="GUR938" s="477"/>
      <c r="GUS938" s="477"/>
      <c r="GUT938" s="477"/>
      <c r="GUU938" s="477"/>
      <c r="GUV938" s="477"/>
      <c r="GUW938" s="477"/>
      <c r="GUX938" s="477"/>
      <c r="GUY938" s="477"/>
      <c r="GUZ938" s="477"/>
      <c r="GVA938" s="477"/>
      <c r="GVB938" s="477"/>
      <c r="GVC938" s="477"/>
      <c r="GVD938" s="477"/>
      <c r="GVE938" s="477"/>
      <c r="GVF938" s="477"/>
      <c r="GVG938" s="477"/>
      <c r="GVH938" s="477"/>
      <c r="GVI938" s="477"/>
      <c r="GVJ938" s="477"/>
      <c r="GVK938" s="477"/>
      <c r="GVL938" s="477"/>
      <c r="GVM938" s="477"/>
      <c r="GVN938" s="477"/>
      <c r="GVO938" s="477"/>
      <c r="GVP938" s="477"/>
      <c r="GVQ938" s="477"/>
      <c r="GVR938" s="477"/>
      <c r="GVS938" s="477"/>
      <c r="GVT938" s="477"/>
      <c r="GVU938" s="477"/>
      <c r="GVV938" s="477"/>
      <c r="GVW938" s="477"/>
      <c r="GVX938" s="477"/>
      <c r="GVY938" s="477"/>
      <c r="GVZ938" s="477"/>
      <c r="GWA938" s="477"/>
      <c r="GWB938" s="477"/>
      <c r="GWC938" s="477"/>
      <c r="GWD938" s="477"/>
      <c r="GWE938" s="477"/>
      <c r="GWF938" s="477"/>
      <c r="GWG938" s="477"/>
      <c r="GWH938" s="477"/>
      <c r="GWI938" s="477"/>
      <c r="GWJ938" s="477"/>
      <c r="GWK938" s="477"/>
      <c r="GWL938" s="477"/>
      <c r="GWM938" s="477"/>
      <c r="GWN938" s="477"/>
      <c r="GWO938" s="477"/>
      <c r="GWP938" s="477"/>
      <c r="GWQ938" s="477"/>
      <c r="GWR938" s="477"/>
      <c r="GWS938" s="477"/>
      <c r="GWT938" s="477"/>
      <c r="GWU938" s="477"/>
      <c r="GWV938" s="477"/>
      <c r="GWW938" s="477"/>
      <c r="GWX938" s="477"/>
      <c r="GWY938" s="477"/>
      <c r="GWZ938" s="477"/>
      <c r="GXA938" s="477"/>
      <c r="GXB938" s="477"/>
      <c r="GXC938" s="477"/>
      <c r="GXD938" s="477"/>
      <c r="GXE938" s="477"/>
      <c r="GXF938" s="477"/>
      <c r="GXG938" s="477"/>
      <c r="GXH938" s="477"/>
      <c r="GXI938" s="477"/>
      <c r="GXJ938" s="477"/>
      <c r="GXK938" s="477"/>
      <c r="GXL938" s="477"/>
      <c r="GXM938" s="477"/>
      <c r="GXN938" s="477"/>
      <c r="GXO938" s="477"/>
      <c r="GXP938" s="477"/>
      <c r="GXQ938" s="477"/>
      <c r="GXR938" s="477"/>
      <c r="GXS938" s="477"/>
      <c r="GXT938" s="477"/>
      <c r="GXU938" s="477"/>
      <c r="GXV938" s="477"/>
      <c r="GXW938" s="477"/>
      <c r="GXX938" s="477"/>
      <c r="GXY938" s="477"/>
      <c r="GXZ938" s="477"/>
      <c r="GYA938" s="477"/>
      <c r="GYB938" s="477"/>
      <c r="GYC938" s="477"/>
      <c r="GYD938" s="477"/>
      <c r="GYE938" s="477"/>
      <c r="GYF938" s="477"/>
      <c r="GYG938" s="477"/>
      <c r="GYH938" s="477"/>
      <c r="GYI938" s="477"/>
      <c r="GYJ938" s="477"/>
      <c r="GYK938" s="477"/>
      <c r="GYL938" s="477"/>
      <c r="GYM938" s="477"/>
      <c r="GYN938" s="477"/>
      <c r="GYO938" s="477"/>
      <c r="GYP938" s="477"/>
      <c r="GYQ938" s="477"/>
      <c r="GYR938" s="477"/>
      <c r="GYS938" s="477"/>
      <c r="GYT938" s="477"/>
      <c r="GYU938" s="477"/>
      <c r="GYV938" s="477"/>
      <c r="GYW938" s="477"/>
      <c r="GYX938" s="477"/>
      <c r="GYY938" s="477"/>
      <c r="GYZ938" s="477"/>
      <c r="GZA938" s="477"/>
      <c r="GZB938" s="477"/>
      <c r="GZC938" s="477"/>
      <c r="GZD938" s="477"/>
      <c r="GZE938" s="477"/>
      <c r="GZF938" s="477"/>
      <c r="GZG938" s="477"/>
      <c r="GZH938" s="477"/>
      <c r="GZI938" s="477"/>
      <c r="GZJ938" s="477"/>
      <c r="GZK938" s="477"/>
      <c r="GZL938" s="477"/>
      <c r="GZM938" s="477"/>
      <c r="GZN938" s="477"/>
      <c r="GZO938" s="477"/>
      <c r="GZP938" s="477"/>
      <c r="GZQ938" s="477"/>
      <c r="GZR938" s="477"/>
      <c r="GZS938" s="477"/>
      <c r="GZT938" s="477"/>
      <c r="GZU938" s="477"/>
      <c r="GZV938" s="477"/>
      <c r="GZW938" s="477"/>
      <c r="GZX938" s="477"/>
      <c r="GZY938" s="477"/>
      <c r="GZZ938" s="477"/>
      <c r="HAA938" s="477"/>
      <c r="HAB938" s="477"/>
      <c r="HAC938" s="477"/>
      <c r="HAD938" s="477"/>
      <c r="HAE938" s="477"/>
      <c r="HAF938" s="477"/>
      <c r="HAG938" s="477"/>
      <c r="HAH938" s="477"/>
      <c r="HAI938" s="477"/>
      <c r="HAJ938" s="477"/>
      <c r="HAK938" s="477"/>
      <c r="HAL938" s="477"/>
      <c r="HAM938" s="477"/>
      <c r="HAN938" s="477"/>
      <c r="HAO938" s="477"/>
      <c r="HAP938" s="477"/>
      <c r="HAQ938" s="477"/>
      <c r="HAR938" s="477"/>
      <c r="HAS938" s="477"/>
      <c r="HAT938" s="477"/>
      <c r="HAU938" s="477"/>
      <c r="HAV938" s="477"/>
      <c r="HAW938" s="477"/>
      <c r="HAX938" s="477"/>
      <c r="HAY938" s="477"/>
      <c r="HAZ938" s="477"/>
      <c r="HBA938" s="477"/>
      <c r="HBB938" s="477"/>
      <c r="HBC938" s="477"/>
      <c r="HBD938" s="477"/>
      <c r="HBE938" s="477"/>
      <c r="HBF938" s="477"/>
      <c r="HBG938" s="477"/>
      <c r="HBH938" s="477"/>
      <c r="HBI938" s="477"/>
      <c r="HBJ938" s="477"/>
      <c r="HBK938" s="477"/>
      <c r="HBL938" s="477"/>
      <c r="HBM938" s="477"/>
      <c r="HBN938" s="477"/>
      <c r="HBO938" s="477"/>
      <c r="HBP938" s="477"/>
      <c r="HBQ938" s="477"/>
      <c r="HBR938" s="477"/>
      <c r="HBS938" s="477"/>
      <c r="HBT938" s="477"/>
      <c r="HBU938" s="477"/>
      <c r="HBV938" s="477"/>
      <c r="HBW938" s="477"/>
      <c r="HBX938" s="477"/>
      <c r="HBY938" s="477"/>
      <c r="HBZ938" s="477"/>
      <c r="HCA938" s="477"/>
      <c r="HCB938" s="477"/>
      <c r="HCC938" s="477"/>
      <c r="HCD938" s="477"/>
      <c r="HCE938" s="477"/>
      <c r="HCF938" s="477"/>
      <c r="HCG938" s="477"/>
      <c r="HCH938" s="477"/>
      <c r="HCI938" s="477"/>
      <c r="HCJ938" s="477"/>
      <c r="HCK938" s="477"/>
      <c r="HCL938" s="477"/>
      <c r="HCM938" s="477"/>
      <c r="HCN938" s="477"/>
      <c r="HCO938" s="477"/>
      <c r="HCP938" s="477"/>
      <c r="HCQ938" s="477"/>
      <c r="HCR938" s="477"/>
      <c r="HCS938" s="477"/>
      <c r="HCT938" s="477"/>
      <c r="HCU938" s="477"/>
      <c r="HCV938" s="477"/>
      <c r="HCW938" s="477"/>
      <c r="HCX938" s="477"/>
      <c r="HCY938" s="477"/>
      <c r="HCZ938" s="477"/>
      <c r="HDA938" s="477"/>
      <c r="HDB938" s="477"/>
      <c r="HDC938" s="477"/>
      <c r="HDD938" s="477"/>
      <c r="HDE938" s="477"/>
      <c r="HDF938" s="477"/>
      <c r="HDG938" s="477"/>
      <c r="HDH938" s="477"/>
      <c r="HDI938" s="477"/>
      <c r="HDJ938" s="477"/>
      <c r="HDK938" s="477"/>
      <c r="HDL938" s="477"/>
      <c r="HDM938" s="477"/>
      <c r="HDN938" s="477"/>
      <c r="HDO938" s="477"/>
      <c r="HDP938" s="477"/>
      <c r="HDQ938" s="477"/>
      <c r="HDR938" s="477"/>
      <c r="HDS938" s="477"/>
      <c r="HDT938" s="477"/>
      <c r="HDU938" s="477"/>
      <c r="HDV938" s="477"/>
      <c r="HDW938" s="477"/>
      <c r="HDX938" s="477"/>
      <c r="HDY938" s="477"/>
      <c r="HDZ938" s="477"/>
      <c r="HEA938" s="477"/>
      <c r="HEB938" s="477"/>
      <c r="HEC938" s="477"/>
      <c r="HED938" s="477"/>
      <c r="HEE938" s="477"/>
      <c r="HEF938" s="477"/>
      <c r="HEG938" s="477"/>
      <c r="HEH938" s="477"/>
      <c r="HEI938" s="477"/>
      <c r="HEJ938" s="477"/>
      <c r="HEK938" s="477"/>
      <c r="HEL938" s="477"/>
      <c r="HEM938" s="477"/>
      <c r="HEN938" s="477"/>
      <c r="HEO938" s="477"/>
      <c r="HEP938" s="477"/>
      <c r="HEQ938" s="477"/>
      <c r="HER938" s="477"/>
      <c r="HES938" s="477"/>
      <c r="HET938" s="477"/>
      <c r="HEU938" s="477"/>
      <c r="HEV938" s="477"/>
      <c r="HEW938" s="477"/>
      <c r="HEX938" s="477"/>
      <c r="HEY938" s="477"/>
      <c r="HEZ938" s="477"/>
      <c r="HFA938" s="477"/>
      <c r="HFB938" s="477"/>
      <c r="HFC938" s="477"/>
      <c r="HFD938" s="477"/>
      <c r="HFE938" s="477"/>
      <c r="HFF938" s="477"/>
      <c r="HFG938" s="477"/>
      <c r="HFH938" s="477"/>
      <c r="HFI938" s="477"/>
      <c r="HFJ938" s="477"/>
      <c r="HFK938" s="477"/>
      <c r="HFL938" s="477"/>
      <c r="HFM938" s="477"/>
      <c r="HFN938" s="477"/>
      <c r="HFO938" s="477"/>
      <c r="HFP938" s="477"/>
      <c r="HFQ938" s="477"/>
      <c r="HFR938" s="477"/>
      <c r="HFS938" s="477"/>
      <c r="HFT938" s="477"/>
      <c r="HFU938" s="477"/>
      <c r="HFV938" s="477"/>
      <c r="HFW938" s="477"/>
      <c r="HFX938" s="477"/>
      <c r="HFY938" s="477"/>
      <c r="HFZ938" s="477"/>
      <c r="HGA938" s="477"/>
      <c r="HGB938" s="477"/>
      <c r="HGC938" s="477"/>
      <c r="HGD938" s="477"/>
      <c r="HGE938" s="477"/>
      <c r="HGF938" s="477"/>
      <c r="HGG938" s="477"/>
      <c r="HGH938" s="477"/>
      <c r="HGI938" s="477"/>
      <c r="HGJ938" s="477"/>
      <c r="HGK938" s="477"/>
      <c r="HGL938" s="477"/>
      <c r="HGM938" s="477"/>
      <c r="HGN938" s="477"/>
      <c r="HGO938" s="477"/>
      <c r="HGP938" s="477"/>
      <c r="HGQ938" s="477"/>
      <c r="HGR938" s="477"/>
      <c r="HGS938" s="477"/>
      <c r="HGT938" s="477"/>
      <c r="HGU938" s="477"/>
      <c r="HGV938" s="477"/>
      <c r="HGW938" s="477"/>
      <c r="HGX938" s="477"/>
      <c r="HGY938" s="477"/>
      <c r="HGZ938" s="477"/>
      <c r="HHA938" s="477"/>
      <c r="HHB938" s="477"/>
      <c r="HHC938" s="477"/>
      <c r="HHD938" s="477"/>
      <c r="HHE938" s="477"/>
      <c r="HHF938" s="477"/>
      <c r="HHG938" s="477"/>
      <c r="HHH938" s="477"/>
      <c r="HHI938" s="477"/>
      <c r="HHJ938" s="477"/>
      <c r="HHK938" s="477"/>
      <c r="HHL938" s="477"/>
      <c r="HHM938" s="477"/>
      <c r="HHN938" s="477"/>
      <c r="HHO938" s="477"/>
      <c r="HHP938" s="477"/>
      <c r="HHQ938" s="477"/>
      <c r="HHR938" s="477"/>
      <c r="HHS938" s="477"/>
      <c r="HHT938" s="477"/>
      <c r="HHU938" s="477"/>
      <c r="HHV938" s="477"/>
      <c r="HHW938" s="477"/>
      <c r="HHX938" s="477"/>
      <c r="HHY938" s="477"/>
      <c r="HHZ938" s="477"/>
      <c r="HIA938" s="477"/>
      <c r="HIB938" s="477"/>
      <c r="HIC938" s="477"/>
      <c r="HID938" s="477"/>
      <c r="HIE938" s="477"/>
      <c r="HIF938" s="477"/>
      <c r="HIG938" s="477"/>
      <c r="HIH938" s="477"/>
      <c r="HII938" s="477"/>
      <c r="HIJ938" s="477"/>
      <c r="HIK938" s="477"/>
      <c r="HIL938" s="477"/>
      <c r="HIM938" s="477"/>
      <c r="HIN938" s="477"/>
      <c r="HIO938" s="477"/>
      <c r="HIP938" s="477"/>
      <c r="HIQ938" s="477"/>
      <c r="HIR938" s="477"/>
      <c r="HIS938" s="477"/>
      <c r="HIT938" s="477"/>
      <c r="HIU938" s="477"/>
      <c r="HIV938" s="477"/>
      <c r="HIW938" s="477"/>
      <c r="HIX938" s="477"/>
      <c r="HIY938" s="477"/>
      <c r="HIZ938" s="477"/>
      <c r="HJA938" s="477"/>
      <c r="HJB938" s="477"/>
      <c r="HJC938" s="477"/>
      <c r="HJD938" s="477"/>
      <c r="HJE938" s="477"/>
      <c r="HJF938" s="477"/>
      <c r="HJG938" s="477"/>
      <c r="HJH938" s="477"/>
      <c r="HJI938" s="477"/>
      <c r="HJJ938" s="477"/>
      <c r="HJK938" s="477"/>
      <c r="HJL938" s="477"/>
      <c r="HJM938" s="477"/>
      <c r="HJN938" s="477"/>
      <c r="HJO938" s="477"/>
      <c r="HJP938" s="477"/>
      <c r="HJQ938" s="477"/>
      <c r="HJR938" s="477"/>
      <c r="HJS938" s="477"/>
      <c r="HJT938" s="477"/>
      <c r="HJU938" s="477"/>
      <c r="HJV938" s="477"/>
      <c r="HJW938" s="477"/>
      <c r="HJX938" s="477"/>
      <c r="HJY938" s="477"/>
      <c r="HJZ938" s="477"/>
      <c r="HKA938" s="477"/>
      <c r="HKB938" s="477"/>
      <c r="HKC938" s="477"/>
      <c r="HKD938" s="477"/>
      <c r="HKE938" s="477"/>
      <c r="HKF938" s="477"/>
      <c r="HKG938" s="477"/>
      <c r="HKH938" s="477"/>
      <c r="HKI938" s="477"/>
      <c r="HKJ938" s="477"/>
      <c r="HKK938" s="477"/>
      <c r="HKL938" s="477"/>
      <c r="HKM938" s="477"/>
      <c r="HKN938" s="477"/>
      <c r="HKO938" s="477"/>
      <c r="HKP938" s="477"/>
      <c r="HKQ938" s="477"/>
      <c r="HKR938" s="477"/>
      <c r="HKS938" s="477"/>
      <c r="HKT938" s="477"/>
      <c r="HKU938" s="477"/>
      <c r="HKV938" s="477"/>
      <c r="HKW938" s="477"/>
      <c r="HKX938" s="477"/>
      <c r="HKY938" s="477"/>
      <c r="HKZ938" s="477"/>
      <c r="HLA938" s="477"/>
      <c r="HLB938" s="477"/>
      <c r="HLC938" s="477"/>
      <c r="HLD938" s="477"/>
      <c r="HLE938" s="477"/>
      <c r="HLF938" s="477"/>
      <c r="HLG938" s="477"/>
      <c r="HLH938" s="477"/>
      <c r="HLI938" s="477"/>
      <c r="HLJ938" s="477"/>
      <c r="HLK938" s="477"/>
      <c r="HLL938" s="477"/>
      <c r="HLM938" s="477"/>
      <c r="HLN938" s="477"/>
      <c r="HLO938" s="477"/>
      <c r="HLP938" s="477"/>
      <c r="HLQ938" s="477"/>
      <c r="HLR938" s="477"/>
      <c r="HLS938" s="477"/>
      <c r="HLT938" s="477"/>
      <c r="HLU938" s="477"/>
      <c r="HLV938" s="477"/>
      <c r="HLW938" s="477"/>
      <c r="HLX938" s="477"/>
      <c r="HLY938" s="477"/>
      <c r="HLZ938" s="477"/>
      <c r="HMA938" s="477"/>
      <c r="HMB938" s="477"/>
      <c r="HMC938" s="477"/>
      <c r="HMD938" s="477"/>
      <c r="HME938" s="477"/>
      <c r="HMF938" s="477"/>
      <c r="HMG938" s="477"/>
      <c r="HMH938" s="477"/>
      <c r="HMI938" s="477"/>
      <c r="HMJ938" s="477"/>
      <c r="HMK938" s="477"/>
      <c r="HML938" s="477"/>
      <c r="HMM938" s="477"/>
      <c r="HMN938" s="477"/>
      <c r="HMO938" s="477"/>
      <c r="HMP938" s="477"/>
      <c r="HMQ938" s="477"/>
      <c r="HMR938" s="477"/>
      <c r="HMS938" s="477"/>
      <c r="HMT938" s="477"/>
      <c r="HMU938" s="477"/>
      <c r="HMV938" s="477"/>
      <c r="HMW938" s="477"/>
      <c r="HMX938" s="477"/>
      <c r="HMY938" s="477"/>
      <c r="HMZ938" s="477"/>
      <c r="HNA938" s="477"/>
      <c r="HNB938" s="477"/>
      <c r="HNC938" s="477"/>
      <c r="HND938" s="477"/>
      <c r="HNE938" s="477"/>
      <c r="HNF938" s="477"/>
      <c r="HNG938" s="477"/>
      <c r="HNH938" s="477"/>
      <c r="HNI938" s="477"/>
      <c r="HNJ938" s="477"/>
      <c r="HNK938" s="477"/>
      <c r="HNL938" s="477"/>
      <c r="HNM938" s="477"/>
      <c r="HNN938" s="477"/>
      <c r="HNO938" s="477"/>
      <c r="HNP938" s="477"/>
      <c r="HNQ938" s="477"/>
      <c r="HNR938" s="477"/>
      <c r="HNS938" s="477"/>
      <c r="HNT938" s="477"/>
      <c r="HNU938" s="477"/>
      <c r="HNV938" s="477"/>
      <c r="HNW938" s="477"/>
      <c r="HNX938" s="477"/>
      <c r="HNY938" s="477"/>
      <c r="HNZ938" s="477"/>
      <c r="HOA938" s="477"/>
      <c r="HOB938" s="477"/>
      <c r="HOC938" s="477"/>
      <c r="HOD938" s="477"/>
      <c r="HOE938" s="477"/>
      <c r="HOF938" s="477"/>
      <c r="HOG938" s="477"/>
      <c r="HOH938" s="477"/>
      <c r="HOI938" s="477"/>
      <c r="HOJ938" s="477"/>
      <c r="HOK938" s="477"/>
      <c r="HOL938" s="477"/>
      <c r="HOM938" s="477"/>
      <c r="HON938" s="477"/>
      <c r="HOO938" s="477"/>
      <c r="HOP938" s="477"/>
      <c r="HOQ938" s="477"/>
      <c r="HOR938" s="477"/>
      <c r="HOS938" s="477"/>
      <c r="HOT938" s="477"/>
      <c r="HOU938" s="477"/>
      <c r="HOV938" s="477"/>
      <c r="HOW938" s="477"/>
      <c r="HOX938" s="477"/>
      <c r="HOY938" s="477"/>
      <c r="HOZ938" s="477"/>
      <c r="HPA938" s="477"/>
      <c r="HPB938" s="477"/>
      <c r="HPC938" s="477"/>
      <c r="HPD938" s="477"/>
      <c r="HPE938" s="477"/>
      <c r="HPF938" s="477"/>
      <c r="HPG938" s="477"/>
      <c r="HPH938" s="477"/>
      <c r="HPI938" s="477"/>
      <c r="HPJ938" s="477"/>
      <c r="HPK938" s="477"/>
      <c r="HPL938" s="477"/>
      <c r="HPM938" s="477"/>
      <c r="HPN938" s="477"/>
      <c r="HPO938" s="477"/>
      <c r="HPP938" s="477"/>
      <c r="HPQ938" s="477"/>
      <c r="HPR938" s="477"/>
      <c r="HPS938" s="477"/>
      <c r="HPT938" s="477"/>
      <c r="HPU938" s="477"/>
      <c r="HPV938" s="477"/>
      <c r="HPW938" s="477"/>
      <c r="HPX938" s="477"/>
      <c r="HPY938" s="477"/>
      <c r="HPZ938" s="477"/>
      <c r="HQA938" s="477"/>
      <c r="HQB938" s="477"/>
      <c r="HQC938" s="477"/>
      <c r="HQD938" s="477"/>
      <c r="HQE938" s="477"/>
      <c r="HQF938" s="477"/>
      <c r="HQG938" s="477"/>
      <c r="HQH938" s="477"/>
      <c r="HQI938" s="477"/>
      <c r="HQJ938" s="477"/>
      <c r="HQK938" s="477"/>
      <c r="HQL938" s="477"/>
      <c r="HQM938" s="477"/>
      <c r="HQN938" s="477"/>
      <c r="HQO938" s="477"/>
      <c r="HQP938" s="477"/>
      <c r="HQQ938" s="477"/>
      <c r="HQR938" s="477"/>
      <c r="HQS938" s="477"/>
      <c r="HQT938" s="477"/>
      <c r="HQU938" s="477"/>
      <c r="HQV938" s="477"/>
      <c r="HQW938" s="477"/>
      <c r="HQX938" s="477"/>
      <c r="HQY938" s="477"/>
      <c r="HQZ938" s="477"/>
      <c r="HRA938" s="477"/>
      <c r="HRB938" s="477"/>
      <c r="HRC938" s="477"/>
      <c r="HRD938" s="477"/>
      <c r="HRE938" s="477"/>
      <c r="HRF938" s="477"/>
      <c r="HRG938" s="477"/>
      <c r="HRH938" s="477"/>
      <c r="HRI938" s="477"/>
      <c r="HRJ938" s="477"/>
      <c r="HRK938" s="477"/>
      <c r="HRL938" s="477"/>
      <c r="HRM938" s="477"/>
      <c r="HRN938" s="477"/>
      <c r="HRO938" s="477"/>
      <c r="HRP938" s="477"/>
      <c r="HRQ938" s="477"/>
      <c r="HRR938" s="477"/>
      <c r="HRS938" s="477"/>
      <c r="HRT938" s="477"/>
      <c r="HRU938" s="477"/>
      <c r="HRV938" s="477"/>
      <c r="HRW938" s="477"/>
      <c r="HRX938" s="477"/>
      <c r="HRY938" s="477"/>
      <c r="HRZ938" s="477"/>
      <c r="HSA938" s="477"/>
      <c r="HSB938" s="477"/>
      <c r="HSC938" s="477"/>
      <c r="HSD938" s="477"/>
      <c r="HSE938" s="477"/>
      <c r="HSF938" s="477"/>
      <c r="HSG938" s="477"/>
      <c r="HSH938" s="477"/>
      <c r="HSI938" s="477"/>
      <c r="HSJ938" s="477"/>
      <c r="HSK938" s="477"/>
      <c r="HSL938" s="477"/>
      <c r="HSM938" s="477"/>
      <c r="HSN938" s="477"/>
      <c r="HSO938" s="477"/>
      <c r="HSP938" s="477"/>
      <c r="HSQ938" s="477"/>
      <c r="HSR938" s="477"/>
      <c r="HSS938" s="477"/>
      <c r="HST938" s="477"/>
      <c r="HSU938" s="477"/>
      <c r="HSV938" s="477"/>
      <c r="HSW938" s="477"/>
      <c r="HSX938" s="477"/>
      <c r="HSY938" s="477"/>
      <c r="HSZ938" s="477"/>
      <c r="HTA938" s="477"/>
      <c r="HTB938" s="477"/>
      <c r="HTC938" s="477"/>
      <c r="HTD938" s="477"/>
      <c r="HTE938" s="477"/>
      <c r="HTF938" s="477"/>
      <c r="HTG938" s="477"/>
      <c r="HTH938" s="477"/>
      <c r="HTI938" s="477"/>
      <c r="HTJ938" s="477"/>
      <c r="HTK938" s="477"/>
      <c r="HTL938" s="477"/>
      <c r="HTM938" s="477"/>
      <c r="HTN938" s="477"/>
      <c r="HTO938" s="477"/>
      <c r="HTP938" s="477"/>
      <c r="HTQ938" s="477"/>
      <c r="HTR938" s="477"/>
      <c r="HTS938" s="477"/>
      <c r="HTT938" s="477"/>
      <c r="HTU938" s="477"/>
      <c r="HTV938" s="477"/>
      <c r="HTW938" s="477"/>
      <c r="HTX938" s="477"/>
      <c r="HTY938" s="477"/>
      <c r="HTZ938" s="477"/>
      <c r="HUA938" s="477"/>
      <c r="HUB938" s="477"/>
      <c r="HUC938" s="477"/>
      <c r="HUD938" s="477"/>
      <c r="HUE938" s="477"/>
      <c r="HUF938" s="477"/>
      <c r="HUG938" s="477"/>
      <c r="HUH938" s="477"/>
      <c r="HUI938" s="477"/>
      <c r="HUJ938" s="477"/>
      <c r="HUK938" s="477"/>
      <c r="HUL938" s="477"/>
      <c r="HUM938" s="477"/>
      <c r="HUN938" s="477"/>
      <c r="HUO938" s="477"/>
      <c r="HUP938" s="477"/>
      <c r="HUQ938" s="477"/>
      <c r="HUR938" s="477"/>
      <c r="HUS938" s="477"/>
      <c r="HUT938" s="477"/>
      <c r="HUU938" s="477"/>
      <c r="HUV938" s="477"/>
      <c r="HUW938" s="477"/>
      <c r="HUX938" s="477"/>
      <c r="HUY938" s="477"/>
      <c r="HUZ938" s="477"/>
      <c r="HVA938" s="477"/>
      <c r="HVB938" s="477"/>
      <c r="HVC938" s="477"/>
      <c r="HVD938" s="477"/>
      <c r="HVE938" s="477"/>
      <c r="HVF938" s="477"/>
      <c r="HVG938" s="477"/>
      <c r="HVH938" s="477"/>
      <c r="HVI938" s="477"/>
      <c r="HVJ938" s="477"/>
      <c r="HVK938" s="477"/>
      <c r="HVL938" s="477"/>
      <c r="HVM938" s="477"/>
      <c r="HVN938" s="477"/>
      <c r="HVO938" s="477"/>
      <c r="HVP938" s="477"/>
      <c r="HVQ938" s="477"/>
      <c r="HVR938" s="477"/>
      <c r="HVS938" s="477"/>
      <c r="HVT938" s="477"/>
      <c r="HVU938" s="477"/>
      <c r="HVV938" s="477"/>
      <c r="HVW938" s="477"/>
      <c r="HVX938" s="477"/>
      <c r="HVY938" s="477"/>
      <c r="HVZ938" s="477"/>
      <c r="HWA938" s="477"/>
      <c r="HWB938" s="477"/>
      <c r="HWC938" s="477"/>
      <c r="HWD938" s="477"/>
      <c r="HWE938" s="477"/>
      <c r="HWF938" s="477"/>
      <c r="HWG938" s="477"/>
      <c r="HWH938" s="477"/>
      <c r="HWI938" s="477"/>
      <c r="HWJ938" s="477"/>
      <c r="HWK938" s="477"/>
      <c r="HWL938" s="477"/>
      <c r="HWM938" s="477"/>
      <c r="HWN938" s="477"/>
      <c r="HWO938" s="477"/>
      <c r="HWP938" s="477"/>
      <c r="HWQ938" s="477"/>
      <c r="HWR938" s="477"/>
      <c r="HWS938" s="477"/>
      <c r="HWT938" s="477"/>
      <c r="HWU938" s="477"/>
      <c r="HWV938" s="477"/>
      <c r="HWW938" s="477"/>
      <c r="HWX938" s="477"/>
      <c r="HWY938" s="477"/>
      <c r="HWZ938" s="477"/>
      <c r="HXA938" s="477"/>
      <c r="HXB938" s="477"/>
      <c r="HXC938" s="477"/>
      <c r="HXD938" s="477"/>
      <c r="HXE938" s="477"/>
      <c r="HXF938" s="477"/>
      <c r="HXG938" s="477"/>
      <c r="HXH938" s="477"/>
      <c r="HXI938" s="477"/>
      <c r="HXJ938" s="477"/>
      <c r="HXK938" s="477"/>
      <c r="HXL938" s="477"/>
      <c r="HXM938" s="477"/>
      <c r="HXN938" s="477"/>
      <c r="HXO938" s="477"/>
      <c r="HXP938" s="477"/>
      <c r="HXQ938" s="477"/>
      <c r="HXR938" s="477"/>
      <c r="HXS938" s="477"/>
      <c r="HXT938" s="477"/>
      <c r="HXU938" s="477"/>
      <c r="HXV938" s="477"/>
      <c r="HXW938" s="477"/>
      <c r="HXX938" s="477"/>
      <c r="HXY938" s="477"/>
      <c r="HXZ938" s="477"/>
      <c r="HYA938" s="477"/>
      <c r="HYB938" s="477"/>
      <c r="HYC938" s="477"/>
      <c r="HYD938" s="477"/>
      <c r="HYE938" s="477"/>
      <c r="HYF938" s="477"/>
      <c r="HYG938" s="477"/>
      <c r="HYH938" s="477"/>
      <c r="HYI938" s="477"/>
      <c r="HYJ938" s="477"/>
      <c r="HYK938" s="477"/>
      <c r="HYL938" s="477"/>
      <c r="HYM938" s="477"/>
      <c r="HYN938" s="477"/>
      <c r="HYO938" s="477"/>
      <c r="HYP938" s="477"/>
      <c r="HYQ938" s="477"/>
      <c r="HYR938" s="477"/>
      <c r="HYS938" s="477"/>
      <c r="HYT938" s="477"/>
      <c r="HYU938" s="477"/>
      <c r="HYV938" s="477"/>
      <c r="HYW938" s="477"/>
      <c r="HYX938" s="477"/>
      <c r="HYY938" s="477"/>
      <c r="HYZ938" s="477"/>
      <c r="HZA938" s="477"/>
      <c r="HZB938" s="477"/>
      <c r="HZC938" s="477"/>
      <c r="HZD938" s="477"/>
      <c r="HZE938" s="477"/>
      <c r="HZF938" s="477"/>
      <c r="HZG938" s="477"/>
      <c r="HZH938" s="477"/>
      <c r="HZI938" s="477"/>
      <c r="HZJ938" s="477"/>
      <c r="HZK938" s="477"/>
      <c r="HZL938" s="477"/>
      <c r="HZM938" s="477"/>
      <c r="HZN938" s="477"/>
      <c r="HZO938" s="477"/>
      <c r="HZP938" s="477"/>
      <c r="HZQ938" s="477"/>
      <c r="HZR938" s="477"/>
      <c r="HZS938" s="477"/>
      <c r="HZT938" s="477"/>
      <c r="HZU938" s="477"/>
      <c r="HZV938" s="477"/>
      <c r="HZW938" s="477"/>
      <c r="HZX938" s="477"/>
      <c r="HZY938" s="477"/>
      <c r="HZZ938" s="477"/>
      <c r="IAA938" s="477"/>
      <c r="IAB938" s="477"/>
      <c r="IAC938" s="477"/>
      <c r="IAD938" s="477"/>
      <c r="IAE938" s="477"/>
      <c r="IAF938" s="477"/>
      <c r="IAG938" s="477"/>
      <c r="IAH938" s="477"/>
      <c r="IAI938" s="477"/>
      <c r="IAJ938" s="477"/>
      <c r="IAK938" s="477"/>
      <c r="IAL938" s="477"/>
      <c r="IAM938" s="477"/>
      <c r="IAN938" s="477"/>
      <c r="IAO938" s="477"/>
      <c r="IAP938" s="477"/>
      <c r="IAQ938" s="477"/>
      <c r="IAR938" s="477"/>
      <c r="IAS938" s="477"/>
      <c r="IAT938" s="477"/>
      <c r="IAU938" s="477"/>
      <c r="IAV938" s="477"/>
      <c r="IAW938" s="477"/>
      <c r="IAX938" s="477"/>
      <c r="IAY938" s="477"/>
      <c r="IAZ938" s="477"/>
      <c r="IBA938" s="477"/>
      <c r="IBB938" s="477"/>
      <c r="IBC938" s="477"/>
      <c r="IBD938" s="477"/>
      <c r="IBE938" s="477"/>
      <c r="IBF938" s="477"/>
      <c r="IBG938" s="477"/>
      <c r="IBH938" s="477"/>
      <c r="IBI938" s="477"/>
      <c r="IBJ938" s="477"/>
      <c r="IBK938" s="477"/>
      <c r="IBL938" s="477"/>
      <c r="IBM938" s="477"/>
      <c r="IBN938" s="477"/>
      <c r="IBO938" s="477"/>
      <c r="IBP938" s="477"/>
      <c r="IBQ938" s="477"/>
      <c r="IBR938" s="477"/>
      <c r="IBS938" s="477"/>
      <c r="IBT938" s="477"/>
      <c r="IBU938" s="477"/>
      <c r="IBV938" s="477"/>
      <c r="IBW938" s="477"/>
      <c r="IBX938" s="477"/>
      <c r="IBY938" s="477"/>
      <c r="IBZ938" s="477"/>
      <c r="ICA938" s="477"/>
      <c r="ICB938" s="477"/>
      <c r="ICC938" s="477"/>
      <c r="ICD938" s="477"/>
      <c r="ICE938" s="477"/>
      <c r="ICF938" s="477"/>
      <c r="ICG938" s="477"/>
      <c r="ICH938" s="477"/>
      <c r="ICI938" s="477"/>
      <c r="ICJ938" s="477"/>
      <c r="ICK938" s="477"/>
      <c r="ICL938" s="477"/>
      <c r="ICM938" s="477"/>
      <c r="ICN938" s="477"/>
      <c r="ICO938" s="477"/>
      <c r="ICP938" s="477"/>
      <c r="ICQ938" s="477"/>
      <c r="ICR938" s="477"/>
      <c r="ICS938" s="477"/>
      <c r="ICT938" s="477"/>
      <c r="ICU938" s="477"/>
      <c r="ICV938" s="477"/>
      <c r="ICW938" s="477"/>
      <c r="ICX938" s="477"/>
      <c r="ICY938" s="477"/>
      <c r="ICZ938" s="477"/>
      <c r="IDA938" s="477"/>
      <c r="IDB938" s="477"/>
      <c r="IDC938" s="477"/>
      <c r="IDD938" s="477"/>
      <c r="IDE938" s="477"/>
      <c r="IDF938" s="477"/>
      <c r="IDG938" s="477"/>
      <c r="IDH938" s="477"/>
      <c r="IDI938" s="477"/>
      <c r="IDJ938" s="477"/>
      <c r="IDK938" s="477"/>
      <c r="IDL938" s="477"/>
      <c r="IDM938" s="477"/>
      <c r="IDN938" s="477"/>
      <c r="IDO938" s="477"/>
      <c r="IDP938" s="477"/>
      <c r="IDQ938" s="477"/>
      <c r="IDR938" s="477"/>
      <c r="IDS938" s="477"/>
      <c r="IDT938" s="477"/>
      <c r="IDU938" s="477"/>
      <c r="IDV938" s="477"/>
      <c r="IDW938" s="477"/>
      <c r="IDX938" s="477"/>
      <c r="IDY938" s="477"/>
      <c r="IDZ938" s="477"/>
      <c r="IEA938" s="477"/>
      <c r="IEB938" s="477"/>
      <c r="IEC938" s="477"/>
      <c r="IED938" s="477"/>
      <c r="IEE938" s="477"/>
      <c r="IEF938" s="477"/>
      <c r="IEG938" s="477"/>
      <c r="IEH938" s="477"/>
      <c r="IEI938" s="477"/>
      <c r="IEJ938" s="477"/>
      <c r="IEK938" s="477"/>
      <c r="IEL938" s="477"/>
      <c r="IEM938" s="477"/>
      <c r="IEN938" s="477"/>
      <c r="IEO938" s="477"/>
      <c r="IEP938" s="477"/>
      <c r="IEQ938" s="477"/>
      <c r="IER938" s="477"/>
      <c r="IES938" s="477"/>
      <c r="IET938" s="477"/>
      <c r="IEU938" s="477"/>
      <c r="IEV938" s="477"/>
      <c r="IEW938" s="477"/>
      <c r="IEX938" s="477"/>
      <c r="IEY938" s="477"/>
      <c r="IEZ938" s="477"/>
      <c r="IFA938" s="477"/>
      <c r="IFB938" s="477"/>
      <c r="IFC938" s="477"/>
      <c r="IFD938" s="477"/>
      <c r="IFE938" s="477"/>
      <c r="IFF938" s="477"/>
      <c r="IFG938" s="477"/>
      <c r="IFH938" s="477"/>
      <c r="IFI938" s="477"/>
      <c r="IFJ938" s="477"/>
      <c r="IFK938" s="477"/>
      <c r="IFL938" s="477"/>
      <c r="IFM938" s="477"/>
      <c r="IFN938" s="477"/>
      <c r="IFO938" s="477"/>
      <c r="IFP938" s="477"/>
      <c r="IFQ938" s="477"/>
      <c r="IFR938" s="477"/>
      <c r="IFS938" s="477"/>
      <c r="IFT938" s="477"/>
      <c r="IFU938" s="477"/>
      <c r="IFV938" s="477"/>
      <c r="IFW938" s="477"/>
      <c r="IFX938" s="477"/>
      <c r="IFY938" s="477"/>
      <c r="IFZ938" s="477"/>
      <c r="IGA938" s="477"/>
      <c r="IGB938" s="477"/>
      <c r="IGC938" s="477"/>
      <c r="IGD938" s="477"/>
      <c r="IGE938" s="477"/>
      <c r="IGF938" s="477"/>
      <c r="IGG938" s="477"/>
      <c r="IGH938" s="477"/>
      <c r="IGI938" s="477"/>
      <c r="IGJ938" s="477"/>
      <c r="IGK938" s="477"/>
      <c r="IGL938" s="477"/>
      <c r="IGM938" s="477"/>
      <c r="IGN938" s="477"/>
      <c r="IGO938" s="477"/>
      <c r="IGP938" s="477"/>
      <c r="IGQ938" s="477"/>
      <c r="IGR938" s="477"/>
      <c r="IGS938" s="477"/>
      <c r="IGT938" s="477"/>
      <c r="IGU938" s="477"/>
      <c r="IGV938" s="477"/>
      <c r="IGW938" s="477"/>
      <c r="IGX938" s="477"/>
      <c r="IGY938" s="477"/>
      <c r="IGZ938" s="477"/>
      <c r="IHA938" s="477"/>
      <c r="IHB938" s="477"/>
      <c r="IHC938" s="477"/>
      <c r="IHD938" s="477"/>
      <c r="IHE938" s="477"/>
      <c r="IHF938" s="477"/>
      <c r="IHG938" s="477"/>
      <c r="IHH938" s="477"/>
      <c r="IHI938" s="477"/>
      <c r="IHJ938" s="477"/>
      <c r="IHK938" s="477"/>
      <c r="IHL938" s="477"/>
      <c r="IHM938" s="477"/>
      <c r="IHN938" s="477"/>
      <c r="IHO938" s="477"/>
      <c r="IHP938" s="477"/>
      <c r="IHQ938" s="477"/>
      <c r="IHR938" s="477"/>
      <c r="IHS938" s="477"/>
      <c r="IHT938" s="477"/>
      <c r="IHU938" s="477"/>
      <c r="IHV938" s="477"/>
      <c r="IHW938" s="477"/>
      <c r="IHX938" s="477"/>
      <c r="IHY938" s="477"/>
      <c r="IHZ938" s="477"/>
      <c r="IIA938" s="477"/>
      <c r="IIB938" s="477"/>
      <c r="IIC938" s="477"/>
      <c r="IID938" s="477"/>
      <c r="IIE938" s="477"/>
      <c r="IIF938" s="477"/>
      <c r="IIG938" s="477"/>
      <c r="IIH938" s="477"/>
      <c r="III938" s="477"/>
      <c r="IIJ938" s="477"/>
      <c r="IIK938" s="477"/>
      <c r="IIL938" s="477"/>
      <c r="IIM938" s="477"/>
      <c r="IIN938" s="477"/>
      <c r="IIO938" s="477"/>
      <c r="IIP938" s="477"/>
      <c r="IIQ938" s="477"/>
      <c r="IIR938" s="477"/>
      <c r="IIS938" s="477"/>
      <c r="IIT938" s="477"/>
      <c r="IIU938" s="477"/>
      <c r="IIV938" s="477"/>
      <c r="IIW938" s="477"/>
      <c r="IIX938" s="477"/>
      <c r="IIY938" s="477"/>
      <c r="IIZ938" s="477"/>
      <c r="IJA938" s="477"/>
      <c r="IJB938" s="477"/>
      <c r="IJC938" s="477"/>
      <c r="IJD938" s="477"/>
      <c r="IJE938" s="477"/>
      <c r="IJF938" s="477"/>
      <c r="IJG938" s="477"/>
      <c r="IJH938" s="477"/>
      <c r="IJI938" s="477"/>
      <c r="IJJ938" s="477"/>
      <c r="IJK938" s="477"/>
      <c r="IJL938" s="477"/>
      <c r="IJM938" s="477"/>
      <c r="IJN938" s="477"/>
      <c r="IJO938" s="477"/>
      <c r="IJP938" s="477"/>
      <c r="IJQ938" s="477"/>
      <c r="IJR938" s="477"/>
      <c r="IJS938" s="477"/>
      <c r="IJT938" s="477"/>
      <c r="IJU938" s="477"/>
      <c r="IJV938" s="477"/>
      <c r="IJW938" s="477"/>
      <c r="IJX938" s="477"/>
      <c r="IJY938" s="477"/>
      <c r="IJZ938" s="477"/>
      <c r="IKA938" s="477"/>
      <c r="IKB938" s="477"/>
      <c r="IKC938" s="477"/>
      <c r="IKD938" s="477"/>
      <c r="IKE938" s="477"/>
      <c r="IKF938" s="477"/>
      <c r="IKG938" s="477"/>
      <c r="IKH938" s="477"/>
      <c r="IKI938" s="477"/>
      <c r="IKJ938" s="477"/>
      <c r="IKK938" s="477"/>
      <c r="IKL938" s="477"/>
      <c r="IKM938" s="477"/>
      <c r="IKN938" s="477"/>
      <c r="IKO938" s="477"/>
      <c r="IKP938" s="477"/>
      <c r="IKQ938" s="477"/>
      <c r="IKR938" s="477"/>
      <c r="IKS938" s="477"/>
      <c r="IKT938" s="477"/>
      <c r="IKU938" s="477"/>
      <c r="IKV938" s="477"/>
      <c r="IKW938" s="477"/>
      <c r="IKX938" s="477"/>
      <c r="IKY938" s="477"/>
      <c r="IKZ938" s="477"/>
      <c r="ILA938" s="477"/>
      <c r="ILB938" s="477"/>
      <c r="ILC938" s="477"/>
      <c r="ILD938" s="477"/>
      <c r="ILE938" s="477"/>
      <c r="ILF938" s="477"/>
      <c r="ILG938" s="477"/>
      <c r="ILH938" s="477"/>
      <c r="ILI938" s="477"/>
      <c r="ILJ938" s="477"/>
      <c r="ILK938" s="477"/>
      <c r="ILL938" s="477"/>
      <c r="ILM938" s="477"/>
      <c r="ILN938" s="477"/>
      <c r="ILO938" s="477"/>
      <c r="ILP938" s="477"/>
      <c r="ILQ938" s="477"/>
      <c r="ILR938" s="477"/>
      <c r="ILS938" s="477"/>
      <c r="ILT938" s="477"/>
      <c r="ILU938" s="477"/>
      <c r="ILV938" s="477"/>
      <c r="ILW938" s="477"/>
      <c r="ILX938" s="477"/>
      <c r="ILY938" s="477"/>
      <c r="ILZ938" s="477"/>
      <c r="IMA938" s="477"/>
      <c r="IMB938" s="477"/>
      <c r="IMC938" s="477"/>
      <c r="IMD938" s="477"/>
      <c r="IME938" s="477"/>
      <c r="IMF938" s="477"/>
      <c r="IMG938" s="477"/>
      <c r="IMH938" s="477"/>
      <c r="IMI938" s="477"/>
      <c r="IMJ938" s="477"/>
      <c r="IMK938" s="477"/>
      <c r="IML938" s="477"/>
      <c r="IMM938" s="477"/>
      <c r="IMN938" s="477"/>
      <c r="IMO938" s="477"/>
      <c r="IMP938" s="477"/>
      <c r="IMQ938" s="477"/>
      <c r="IMR938" s="477"/>
      <c r="IMS938" s="477"/>
      <c r="IMT938" s="477"/>
      <c r="IMU938" s="477"/>
      <c r="IMV938" s="477"/>
      <c r="IMW938" s="477"/>
      <c r="IMX938" s="477"/>
      <c r="IMY938" s="477"/>
      <c r="IMZ938" s="477"/>
      <c r="INA938" s="477"/>
      <c r="INB938" s="477"/>
      <c r="INC938" s="477"/>
      <c r="IND938" s="477"/>
      <c r="INE938" s="477"/>
      <c r="INF938" s="477"/>
      <c r="ING938" s="477"/>
      <c r="INH938" s="477"/>
      <c r="INI938" s="477"/>
      <c r="INJ938" s="477"/>
      <c r="INK938" s="477"/>
      <c r="INL938" s="477"/>
      <c r="INM938" s="477"/>
      <c r="INN938" s="477"/>
      <c r="INO938" s="477"/>
      <c r="INP938" s="477"/>
      <c r="INQ938" s="477"/>
      <c r="INR938" s="477"/>
      <c r="INS938" s="477"/>
      <c r="INT938" s="477"/>
      <c r="INU938" s="477"/>
      <c r="INV938" s="477"/>
      <c r="INW938" s="477"/>
      <c r="INX938" s="477"/>
      <c r="INY938" s="477"/>
      <c r="INZ938" s="477"/>
      <c r="IOA938" s="477"/>
      <c r="IOB938" s="477"/>
      <c r="IOC938" s="477"/>
      <c r="IOD938" s="477"/>
      <c r="IOE938" s="477"/>
      <c r="IOF938" s="477"/>
      <c r="IOG938" s="477"/>
      <c r="IOH938" s="477"/>
      <c r="IOI938" s="477"/>
      <c r="IOJ938" s="477"/>
      <c r="IOK938" s="477"/>
      <c r="IOL938" s="477"/>
      <c r="IOM938" s="477"/>
      <c r="ION938" s="477"/>
      <c r="IOO938" s="477"/>
      <c r="IOP938" s="477"/>
      <c r="IOQ938" s="477"/>
      <c r="IOR938" s="477"/>
      <c r="IOS938" s="477"/>
      <c r="IOT938" s="477"/>
      <c r="IOU938" s="477"/>
      <c r="IOV938" s="477"/>
      <c r="IOW938" s="477"/>
      <c r="IOX938" s="477"/>
      <c r="IOY938" s="477"/>
      <c r="IOZ938" s="477"/>
      <c r="IPA938" s="477"/>
      <c r="IPB938" s="477"/>
      <c r="IPC938" s="477"/>
      <c r="IPD938" s="477"/>
      <c r="IPE938" s="477"/>
      <c r="IPF938" s="477"/>
      <c r="IPG938" s="477"/>
      <c r="IPH938" s="477"/>
      <c r="IPI938" s="477"/>
      <c r="IPJ938" s="477"/>
      <c r="IPK938" s="477"/>
      <c r="IPL938" s="477"/>
      <c r="IPM938" s="477"/>
      <c r="IPN938" s="477"/>
      <c r="IPO938" s="477"/>
      <c r="IPP938" s="477"/>
      <c r="IPQ938" s="477"/>
      <c r="IPR938" s="477"/>
      <c r="IPS938" s="477"/>
      <c r="IPT938" s="477"/>
      <c r="IPU938" s="477"/>
      <c r="IPV938" s="477"/>
      <c r="IPW938" s="477"/>
      <c r="IPX938" s="477"/>
      <c r="IPY938" s="477"/>
      <c r="IPZ938" s="477"/>
      <c r="IQA938" s="477"/>
      <c r="IQB938" s="477"/>
      <c r="IQC938" s="477"/>
      <c r="IQD938" s="477"/>
      <c r="IQE938" s="477"/>
      <c r="IQF938" s="477"/>
      <c r="IQG938" s="477"/>
      <c r="IQH938" s="477"/>
      <c r="IQI938" s="477"/>
      <c r="IQJ938" s="477"/>
      <c r="IQK938" s="477"/>
      <c r="IQL938" s="477"/>
      <c r="IQM938" s="477"/>
      <c r="IQN938" s="477"/>
      <c r="IQO938" s="477"/>
      <c r="IQP938" s="477"/>
      <c r="IQQ938" s="477"/>
      <c r="IQR938" s="477"/>
      <c r="IQS938" s="477"/>
      <c r="IQT938" s="477"/>
      <c r="IQU938" s="477"/>
      <c r="IQV938" s="477"/>
      <c r="IQW938" s="477"/>
      <c r="IQX938" s="477"/>
      <c r="IQY938" s="477"/>
      <c r="IQZ938" s="477"/>
      <c r="IRA938" s="477"/>
      <c r="IRB938" s="477"/>
      <c r="IRC938" s="477"/>
      <c r="IRD938" s="477"/>
      <c r="IRE938" s="477"/>
      <c r="IRF938" s="477"/>
      <c r="IRG938" s="477"/>
      <c r="IRH938" s="477"/>
      <c r="IRI938" s="477"/>
      <c r="IRJ938" s="477"/>
      <c r="IRK938" s="477"/>
      <c r="IRL938" s="477"/>
      <c r="IRM938" s="477"/>
      <c r="IRN938" s="477"/>
      <c r="IRO938" s="477"/>
      <c r="IRP938" s="477"/>
      <c r="IRQ938" s="477"/>
      <c r="IRR938" s="477"/>
      <c r="IRS938" s="477"/>
      <c r="IRT938" s="477"/>
      <c r="IRU938" s="477"/>
      <c r="IRV938" s="477"/>
      <c r="IRW938" s="477"/>
      <c r="IRX938" s="477"/>
      <c r="IRY938" s="477"/>
      <c r="IRZ938" s="477"/>
      <c r="ISA938" s="477"/>
      <c r="ISB938" s="477"/>
      <c r="ISC938" s="477"/>
      <c r="ISD938" s="477"/>
      <c r="ISE938" s="477"/>
      <c r="ISF938" s="477"/>
      <c r="ISG938" s="477"/>
      <c r="ISH938" s="477"/>
      <c r="ISI938" s="477"/>
      <c r="ISJ938" s="477"/>
      <c r="ISK938" s="477"/>
      <c r="ISL938" s="477"/>
      <c r="ISM938" s="477"/>
      <c r="ISN938" s="477"/>
      <c r="ISO938" s="477"/>
      <c r="ISP938" s="477"/>
      <c r="ISQ938" s="477"/>
      <c r="ISR938" s="477"/>
      <c r="ISS938" s="477"/>
      <c r="IST938" s="477"/>
      <c r="ISU938" s="477"/>
      <c r="ISV938" s="477"/>
      <c r="ISW938" s="477"/>
      <c r="ISX938" s="477"/>
      <c r="ISY938" s="477"/>
      <c r="ISZ938" s="477"/>
      <c r="ITA938" s="477"/>
      <c r="ITB938" s="477"/>
      <c r="ITC938" s="477"/>
      <c r="ITD938" s="477"/>
      <c r="ITE938" s="477"/>
      <c r="ITF938" s="477"/>
      <c r="ITG938" s="477"/>
      <c r="ITH938" s="477"/>
      <c r="ITI938" s="477"/>
      <c r="ITJ938" s="477"/>
      <c r="ITK938" s="477"/>
      <c r="ITL938" s="477"/>
      <c r="ITM938" s="477"/>
      <c r="ITN938" s="477"/>
      <c r="ITO938" s="477"/>
      <c r="ITP938" s="477"/>
      <c r="ITQ938" s="477"/>
      <c r="ITR938" s="477"/>
      <c r="ITS938" s="477"/>
      <c r="ITT938" s="477"/>
      <c r="ITU938" s="477"/>
      <c r="ITV938" s="477"/>
      <c r="ITW938" s="477"/>
      <c r="ITX938" s="477"/>
      <c r="ITY938" s="477"/>
      <c r="ITZ938" s="477"/>
      <c r="IUA938" s="477"/>
      <c r="IUB938" s="477"/>
      <c r="IUC938" s="477"/>
      <c r="IUD938" s="477"/>
      <c r="IUE938" s="477"/>
      <c r="IUF938" s="477"/>
      <c r="IUG938" s="477"/>
      <c r="IUH938" s="477"/>
      <c r="IUI938" s="477"/>
      <c r="IUJ938" s="477"/>
      <c r="IUK938" s="477"/>
      <c r="IUL938" s="477"/>
      <c r="IUM938" s="477"/>
      <c r="IUN938" s="477"/>
      <c r="IUO938" s="477"/>
      <c r="IUP938" s="477"/>
      <c r="IUQ938" s="477"/>
      <c r="IUR938" s="477"/>
      <c r="IUS938" s="477"/>
      <c r="IUT938" s="477"/>
      <c r="IUU938" s="477"/>
      <c r="IUV938" s="477"/>
      <c r="IUW938" s="477"/>
      <c r="IUX938" s="477"/>
      <c r="IUY938" s="477"/>
      <c r="IUZ938" s="477"/>
      <c r="IVA938" s="477"/>
      <c r="IVB938" s="477"/>
      <c r="IVC938" s="477"/>
      <c r="IVD938" s="477"/>
      <c r="IVE938" s="477"/>
      <c r="IVF938" s="477"/>
      <c r="IVG938" s="477"/>
      <c r="IVH938" s="477"/>
      <c r="IVI938" s="477"/>
      <c r="IVJ938" s="477"/>
      <c r="IVK938" s="477"/>
      <c r="IVL938" s="477"/>
      <c r="IVM938" s="477"/>
      <c r="IVN938" s="477"/>
      <c r="IVO938" s="477"/>
      <c r="IVP938" s="477"/>
      <c r="IVQ938" s="477"/>
      <c r="IVR938" s="477"/>
      <c r="IVS938" s="477"/>
      <c r="IVT938" s="477"/>
      <c r="IVU938" s="477"/>
      <c r="IVV938" s="477"/>
      <c r="IVW938" s="477"/>
      <c r="IVX938" s="477"/>
      <c r="IVY938" s="477"/>
      <c r="IVZ938" s="477"/>
      <c r="IWA938" s="477"/>
      <c r="IWB938" s="477"/>
      <c r="IWC938" s="477"/>
      <c r="IWD938" s="477"/>
      <c r="IWE938" s="477"/>
      <c r="IWF938" s="477"/>
      <c r="IWG938" s="477"/>
      <c r="IWH938" s="477"/>
      <c r="IWI938" s="477"/>
      <c r="IWJ938" s="477"/>
      <c r="IWK938" s="477"/>
      <c r="IWL938" s="477"/>
      <c r="IWM938" s="477"/>
      <c r="IWN938" s="477"/>
      <c r="IWO938" s="477"/>
      <c r="IWP938" s="477"/>
      <c r="IWQ938" s="477"/>
      <c r="IWR938" s="477"/>
      <c r="IWS938" s="477"/>
      <c r="IWT938" s="477"/>
      <c r="IWU938" s="477"/>
      <c r="IWV938" s="477"/>
      <c r="IWW938" s="477"/>
      <c r="IWX938" s="477"/>
      <c r="IWY938" s="477"/>
      <c r="IWZ938" s="477"/>
      <c r="IXA938" s="477"/>
      <c r="IXB938" s="477"/>
      <c r="IXC938" s="477"/>
      <c r="IXD938" s="477"/>
      <c r="IXE938" s="477"/>
      <c r="IXF938" s="477"/>
      <c r="IXG938" s="477"/>
      <c r="IXH938" s="477"/>
      <c r="IXI938" s="477"/>
      <c r="IXJ938" s="477"/>
      <c r="IXK938" s="477"/>
      <c r="IXL938" s="477"/>
      <c r="IXM938" s="477"/>
      <c r="IXN938" s="477"/>
      <c r="IXO938" s="477"/>
      <c r="IXP938" s="477"/>
      <c r="IXQ938" s="477"/>
      <c r="IXR938" s="477"/>
      <c r="IXS938" s="477"/>
      <c r="IXT938" s="477"/>
      <c r="IXU938" s="477"/>
      <c r="IXV938" s="477"/>
      <c r="IXW938" s="477"/>
      <c r="IXX938" s="477"/>
      <c r="IXY938" s="477"/>
      <c r="IXZ938" s="477"/>
      <c r="IYA938" s="477"/>
      <c r="IYB938" s="477"/>
      <c r="IYC938" s="477"/>
      <c r="IYD938" s="477"/>
      <c r="IYE938" s="477"/>
      <c r="IYF938" s="477"/>
      <c r="IYG938" s="477"/>
      <c r="IYH938" s="477"/>
      <c r="IYI938" s="477"/>
      <c r="IYJ938" s="477"/>
      <c r="IYK938" s="477"/>
      <c r="IYL938" s="477"/>
      <c r="IYM938" s="477"/>
      <c r="IYN938" s="477"/>
      <c r="IYO938" s="477"/>
      <c r="IYP938" s="477"/>
      <c r="IYQ938" s="477"/>
      <c r="IYR938" s="477"/>
      <c r="IYS938" s="477"/>
      <c r="IYT938" s="477"/>
      <c r="IYU938" s="477"/>
      <c r="IYV938" s="477"/>
      <c r="IYW938" s="477"/>
      <c r="IYX938" s="477"/>
      <c r="IYY938" s="477"/>
      <c r="IYZ938" s="477"/>
      <c r="IZA938" s="477"/>
      <c r="IZB938" s="477"/>
      <c r="IZC938" s="477"/>
      <c r="IZD938" s="477"/>
      <c r="IZE938" s="477"/>
      <c r="IZF938" s="477"/>
      <c r="IZG938" s="477"/>
      <c r="IZH938" s="477"/>
      <c r="IZI938" s="477"/>
      <c r="IZJ938" s="477"/>
      <c r="IZK938" s="477"/>
      <c r="IZL938" s="477"/>
      <c r="IZM938" s="477"/>
      <c r="IZN938" s="477"/>
      <c r="IZO938" s="477"/>
      <c r="IZP938" s="477"/>
      <c r="IZQ938" s="477"/>
      <c r="IZR938" s="477"/>
      <c r="IZS938" s="477"/>
      <c r="IZT938" s="477"/>
      <c r="IZU938" s="477"/>
      <c r="IZV938" s="477"/>
      <c r="IZW938" s="477"/>
      <c r="IZX938" s="477"/>
      <c r="IZY938" s="477"/>
      <c r="IZZ938" s="477"/>
      <c r="JAA938" s="477"/>
      <c r="JAB938" s="477"/>
      <c r="JAC938" s="477"/>
      <c r="JAD938" s="477"/>
      <c r="JAE938" s="477"/>
      <c r="JAF938" s="477"/>
      <c r="JAG938" s="477"/>
      <c r="JAH938" s="477"/>
      <c r="JAI938" s="477"/>
      <c r="JAJ938" s="477"/>
      <c r="JAK938" s="477"/>
      <c r="JAL938" s="477"/>
      <c r="JAM938" s="477"/>
      <c r="JAN938" s="477"/>
      <c r="JAO938" s="477"/>
      <c r="JAP938" s="477"/>
      <c r="JAQ938" s="477"/>
      <c r="JAR938" s="477"/>
      <c r="JAS938" s="477"/>
      <c r="JAT938" s="477"/>
      <c r="JAU938" s="477"/>
      <c r="JAV938" s="477"/>
      <c r="JAW938" s="477"/>
      <c r="JAX938" s="477"/>
      <c r="JAY938" s="477"/>
      <c r="JAZ938" s="477"/>
      <c r="JBA938" s="477"/>
      <c r="JBB938" s="477"/>
      <c r="JBC938" s="477"/>
      <c r="JBD938" s="477"/>
      <c r="JBE938" s="477"/>
      <c r="JBF938" s="477"/>
      <c r="JBG938" s="477"/>
      <c r="JBH938" s="477"/>
      <c r="JBI938" s="477"/>
      <c r="JBJ938" s="477"/>
      <c r="JBK938" s="477"/>
      <c r="JBL938" s="477"/>
      <c r="JBM938" s="477"/>
      <c r="JBN938" s="477"/>
      <c r="JBO938" s="477"/>
      <c r="JBP938" s="477"/>
      <c r="JBQ938" s="477"/>
      <c r="JBR938" s="477"/>
      <c r="JBS938" s="477"/>
      <c r="JBT938" s="477"/>
      <c r="JBU938" s="477"/>
      <c r="JBV938" s="477"/>
      <c r="JBW938" s="477"/>
      <c r="JBX938" s="477"/>
      <c r="JBY938" s="477"/>
      <c r="JBZ938" s="477"/>
      <c r="JCA938" s="477"/>
      <c r="JCB938" s="477"/>
      <c r="JCC938" s="477"/>
      <c r="JCD938" s="477"/>
      <c r="JCE938" s="477"/>
      <c r="JCF938" s="477"/>
      <c r="JCG938" s="477"/>
      <c r="JCH938" s="477"/>
      <c r="JCI938" s="477"/>
      <c r="JCJ938" s="477"/>
      <c r="JCK938" s="477"/>
      <c r="JCL938" s="477"/>
      <c r="JCM938" s="477"/>
      <c r="JCN938" s="477"/>
      <c r="JCO938" s="477"/>
      <c r="JCP938" s="477"/>
      <c r="JCQ938" s="477"/>
      <c r="JCR938" s="477"/>
      <c r="JCS938" s="477"/>
      <c r="JCT938" s="477"/>
      <c r="JCU938" s="477"/>
      <c r="JCV938" s="477"/>
      <c r="JCW938" s="477"/>
      <c r="JCX938" s="477"/>
      <c r="JCY938" s="477"/>
      <c r="JCZ938" s="477"/>
      <c r="JDA938" s="477"/>
      <c r="JDB938" s="477"/>
      <c r="JDC938" s="477"/>
      <c r="JDD938" s="477"/>
      <c r="JDE938" s="477"/>
      <c r="JDF938" s="477"/>
      <c r="JDG938" s="477"/>
      <c r="JDH938" s="477"/>
      <c r="JDI938" s="477"/>
      <c r="JDJ938" s="477"/>
      <c r="JDK938" s="477"/>
      <c r="JDL938" s="477"/>
      <c r="JDM938" s="477"/>
      <c r="JDN938" s="477"/>
      <c r="JDO938" s="477"/>
      <c r="JDP938" s="477"/>
      <c r="JDQ938" s="477"/>
      <c r="JDR938" s="477"/>
      <c r="JDS938" s="477"/>
      <c r="JDT938" s="477"/>
      <c r="JDU938" s="477"/>
      <c r="JDV938" s="477"/>
      <c r="JDW938" s="477"/>
      <c r="JDX938" s="477"/>
      <c r="JDY938" s="477"/>
      <c r="JDZ938" s="477"/>
      <c r="JEA938" s="477"/>
      <c r="JEB938" s="477"/>
      <c r="JEC938" s="477"/>
      <c r="JED938" s="477"/>
      <c r="JEE938" s="477"/>
      <c r="JEF938" s="477"/>
      <c r="JEG938" s="477"/>
      <c r="JEH938" s="477"/>
      <c r="JEI938" s="477"/>
      <c r="JEJ938" s="477"/>
      <c r="JEK938" s="477"/>
      <c r="JEL938" s="477"/>
      <c r="JEM938" s="477"/>
      <c r="JEN938" s="477"/>
      <c r="JEO938" s="477"/>
      <c r="JEP938" s="477"/>
      <c r="JEQ938" s="477"/>
      <c r="JER938" s="477"/>
      <c r="JES938" s="477"/>
      <c r="JET938" s="477"/>
      <c r="JEU938" s="477"/>
      <c r="JEV938" s="477"/>
      <c r="JEW938" s="477"/>
      <c r="JEX938" s="477"/>
      <c r="JEY938" s="477"/>
      <c r="JEZ938" s="477"/>
      <c r="JFA938" s="477"/>
      <c r="JFB938" s="477"/>
      <c r="JFC938" s="477"/>
      <c r="JFD938" s="477"/>
      <c r="JFE938" s="477"/>
      <c r="JFF938" s="477"/>
      <c r="JFG938" s="477"/>
      <c r="JFH938" s="477"/>
      <c r="JFI938" s="477"/>
      <c r="JFJ938" s="477"/>
      <c r="JFK938" s="477"/>
      <c r="JFL938" s="477"/>
      <c r="JFM938" s="477"/>
      <c r="JFN938" s="477"/>
      <c r="JFO938" s="477"/>
      <c r="JFP938" s="477"/>
      <c r="JFQ938" s="477"/>
      <c r="JFR938" s="477"/>
      <c r="JFS938" s="477"/>
      <c r="JFT938" s="477"/>
      <c r="JFU938" s="477"/>
      <c r="JFV938" s="477"/>
      <c r="JFW938" s="477"/>
      <c r="JFX938" s="477"/>
      <c r="JFY938" s="477"/>
      <c r="JFZ938" s="477"/>
      <c r="JGA938" s="477"/>
      <c r="JGB938" s="477"/>
      <c r="JGC938" s="477"/>
      <c r="JGD938" s="477"/>
      <c r="JGE938" s="477"/>
      <c r="JGF938" s="477"/>
      <c r="JGG938" s="477"/>
      <c r="JGH938" s="477"/>
      <c r="JGI938" s="477"/>
      <c r="JGJ938" s="477"/>
      <c r="JGK938" s="477"/>
      <c r="JGL938" s="477"/>
      <c r="JGM938" s="477"/>
      <c r="JGN938" s="477"/>
      <c r="JGO938" s="477"/>
      <c r="JGP938" s="477"/>
      <c r="JGQ938" s="477"/>
      <c r="JGR938" s="477"/>
      <c r="JGS938" s="477"/>
      <c r="JGT938" s="477"/>
      <c r="JGU938" s="477"/>
      <c r="JGV938" s="477"/>
      <c r="JGW938" s="477"/>
      <c r="JGX938" s="477"/>
      <c r="JGY938" s="477"/>
      <c r="JGZ938" s="477"/>
      <c r="JHA938" s="477"/>
      <c r="JHB938" s="477"/>
      <c r="JHC938" s="477"/>
      <c r="JHD938" s="477"/>
      <c r="JHE938" s="477"/>
      <c r="JHF938" s="477"/>
      <c r="JHG938" s="477"/>
      <c r="JHH938" s="477"/>
      <c r="JHI938" s="477"/>
      <c r="JHJ938" s="477"/>
      <c r="JHK938" s="477"/>
      <c r="JHL938" s="477"/>
      <c r="JHM938" s="477"/>
      <c r="JHN938" s="477"/>
      <c r="JHO938" s="477"/>
      <c r="JHP938" s="477"/>
      <c r="JHQ938" s="477"/>
      <c r="JHR938" s="477"/>
      <c r="JHS938" s="477"/>
      <c r="JHT938" s="477"/>
      <c r="JHU938" s="477"/>
      <c r="JHV938" s="477"/>
      <c r="JHW938" s="477"/>
      <c r="JHX938" s="477"/>
      <c r="JHY938" s="477"/>
      <c r="JHZ938" s="477"/>
      <c r="JIA938" s="477"/>
      <c r="JIB938" s="477"/>
      <c r="JIC938" s="477"/>
      <c r="JID938" s="477"/>
      <c r="JIE938" s="477"/>
      <c r="JIF938" s="477"/>
      <c r="JIG938" s="477"/>
      <c r="JIH938" s="477"/>
      <c r="JII938" s="477"/>
      <c r="JIJ938" s="477"/>
      <c r="JIK938" s="477"/>
      <c r="JIL938" s="477"/>
      <c r="JIM938" s="477"/>
      <c r="JIN938" s="477"/>
      <c r="JIO938" s="477"/>
      <c r="JIP938" s="477"/>
      <c r="JIQ938" s="477"/>
      <c r="JIR938" s="477"/>
      <c r="JIS938" s="477"/>
      <c r="JIT938" s="477"/>
      <c r="JIU938" s="477"/>
      <c r="JIV938" s="477"/>
      <c r="JIW938" s="477"/>
      <c r="JIX938" s="477"/>
      <c r="JIY938" s="477"/>
      <c r="JIZ938" s="477"/>
      <c r="JJA938" s="477"/>
      <c r="JJB938" s="477"/>
      <c r="JJC938" s="477"/>
      <c r="JJD938" s="477"/>
      <c r="JJE938" s="477"/>
      <c r="JJF938" s="477"/>
      <c r="JJG938" s="477"/>
      <c r="JJH938" s="477"/>
      <c r="JJI938" s="477"/>
      <c r="JJJ938" s="477"/>
      <c r="JJK938" s="477"/>
      <c r="JJL938" s="477"/>
      <c r="JJM938" s="477"/>
      <c r="JJN938" s="477"/>
      <c r="JJO938" s="477"/>
      <c r="JJP938" s="477"/>
      <c r="JJQ938" s="477"/>
      <c r="JJR938" s="477"/>
      <c r="JJS938" s="477"/>
      <c r="JJT938" s="477"/>
      <c r="JJU938" s="477"/>
      <c r="JJV938" s="477"/>
      <c r="JJW938" s="477"/>
      <c r="JJX938" s="477"/>
      <c r="JJY938" s="477"/>
      <c r="JJZ938" s="477"/>
      <c r="JKA938" s="477"/>
      <c r="JKB938" s="477"/>
      <c r="JKC938" s="477"/>
      <c r="JKD938" s="477"/>
      <c r="JKE938" s="477"/>
      <c r="JKF938" s="477"/>
      <c r="JKG938" s="477"/>
      <c r="JKH938" s="477"/>
      <c r="JKI938" s="477"/>
      <c r="JKJ938" s="477"/>
      <c r="JKK938" s="477"/>
      <c r="JKL938" s="477"/>
      <c r="JKM938" s="477"/>
      <c r="JKN938" s="477"/>
      <c r="JKO938" s="477"/>
      <c r="JKP938" s="477"/>
      <c r="JKQ938" s="477"/>
      <c r="JKR938" s="477"/>
      <c r="JKS938" s="477"/>
      <c r="JKT938" s="477"/>
      <c r="JKU938" s="477"/>
      <c r="JKV938" s="477"/>
      <c r="JKW938" s="477"/>
      <c r="JKX938" s="477"/>
      <c r="JKY938" s="477"/>
      <c r="JKZ938" s="477"/>
      <c r="JLA938" s="477"/>
      <c r="JLB938" s="477"/>
      <c r="JLC938" s="477"/>
      <c r="JLD938" s="477"/>
      <c r="JLE938" s="477"/>
      <c r="JLF938" s="477"/>
      <c r="JLG938" s="477"/>
      <c r="JLH938" s="477"/>
      <c r="JLI938" s="477"/>
      <c r="JLJ938" s="477"/>
      <c r="JLK938" s="477"/>
      <c r="JLL938" s="477"/>
      <c r="JLM938" s="477"/>
      <c r="JLN938" s="477"/>
      <c r="JLO938" s="477"/>
      <c r="JLP938" s="477"/>
      <c r="JLQ938" s="477"/>
      <c r="JLR938" s="477"/>
      <c r="JLS938" s="477"/>
      <c r="JLT938" s="477"/>
      <c r="JLU938" s="477"/>
      <c r="JLV938" s="477"/>
      <c r="JLW938" s="477"/>
      <c r="JLX938" s="477"/>
      <c r="JLY938" s="477"/>
      <c r="JLZ938" s="477"/>
      <c r="JMA938" s="477"/>
      <c r="JMB938" s="477"/>
      <c r="JMC938" s="477"/>
      <c r="JMD938" s="477"/>
      <c r="JME938" s="477"/>
      <c r="JMF938" s="477"/>
      <c r="JMG938" s="477"/>
      <c r="JMH938" s="477"/>
      <c r="JMI938" s="477"/>
      <c r="JMJ938" s="477"/>
      <c r="JMK938" s="477"/>
      <c r="JML938" s="477"/>
      <c r="JMM938" s="477"/>
      <c r="JMN938" s="477"/>
      <c r="JMO938" s="477"/>
      <c r="JMP938" s="477"/>
      <c r="JMQ938" s="477"/>
      <c r="JMR938" s="477"/>
      <c r="JMS938" s="477"/>
      <c r="JMT938" s="477"/>
      <c r="JMU938" s="477"/>
      <c r="JMV938" s="477"/>
      <c r="JMW938" s="477"/>
      <c r="JMX938" s="477"/>
      <c r="JMY938" s="477"/>
      <c r="JMZ938" s="477"/>
      <c r="JNA938" s="477"/>
      <c r="JNB938" s="477"/>
      <c r="JNC938" s="477"/>
      <c r="JND938" s="477"/>
      <c r="JNE938" s="477"/>
      <c r="JNF938" s="477"/>
      <c r="JNG938" s="477"/>
      <c r="JNH938" s="477"/>
      <c r="JNI938" s="477"/>
      <c r="JNJ938" s="477"/>
      <c r="JNK938" s="477"/>
      <c r="JNL938" s="477"/>
      <c r="JNM938" s="477"/>
      <c r="JNN938" s="477"/>
      <c r="JNO938" s="477"/>
      <c r="JNP938" s="477"/>
      <c r="JNQ938" s="477"/>
      <c r="JNR938" s="477"/>
      <c r="JNS938" s="477"/>
      <c r="JNT938" s="477"/>
      <c r="JNU938" s="477"/>
      <c r="JNV938" s="477"/>
      <c r="JNW938" s="477"/>
      <c r="JNX938" s="477"/>
      <c r="JNY938" s="477"/>
      <c r="JNZ938" s="477"/>
      <c r="JOA938" s="477"/>
      <c r="JOB938" s="477"/>
      <c r="JOC938" s="477"/>
      <c r="JOD938" s="477"/>
      <c r="JOE938" s="477"/>
      <c r="JOF938" s="477"/>
      <c r="JOG938" s="477"/>
      <c r="JOH938" s="477"/>
      <c r="JOI938" s="477"/>
      <c r="JOJ938" s="477"/>
      <c r="JOK938" s="477"/>
      <c r="JOL938" s="477"/>
      <c r="JOM938" s="477"/>
      <c r="JON938" s="477"/>
      <c r="JOO938" s="477"/>
      <c r="JOP938" s="477"/>
      <c r="JOQ938" s="477"/>
      <c r="JOR938" s="477"/>
      <c r="JOS938" s="477"/>
      <c r="JOT938" s="477"/>
      <c r="JOU938" s="477"/>
      <c r="JOV938" s="477"/>
      <c r="JOW938" s="477"/>
      <c r="JOX938" s="477"/>
      <c r="JOY938" s="477"/>
      <c r="JOZ938" s="477"/>
      <c r="JPA938" s="477"/>
      <c r="JPB938" s="477"/>
      <c r="JPC938" s="477"/>
      <c r="JPD938" s="477"/>
      <c r="JPE938" s="477"/>
      <c r="JPF938" s="477"/>
      <c r="JPG938" s="477"/>
      <c r="JPH938" s="477"/>
      <c r="JPI938" s="477"/>
      <c r="JPJ938" s="477"/>
      <c r="JPK938" s="477"/>
      <c r="JPL938" s="477"/>
      <c r="JPM938" s="477"/>
      <c r="JPN938" s="477"/>
      <c r="JPO938" s="477"/>
      <c r="JPP938" s="477"/>
      <c r="JPQ938" s="477"/>
      <c r="JPR938" s="477"/>
      <c r="JPS938" s="477"/>
      <c r="JPT938" s="477"/>
      <c r="JPU938" s="477"/>
      <c r="JPV938" s="477"/>
      <c r="JPW938" s="477"/>
      <c r="JPX938" s="477"/>
      <c r="JPY938" s="477"/>
      <c r="JPZ938" s="477"/>
      <c r="JQA938" s="477"/>
      <c r="JQB938" s="477"/>
      <c r="JQC938" s="477"/>
      <c r="JQD938" s="477"/>
      <c r="JQE938" s="477"/>
      <c r="JQF938" s="477"/>
      <c r="JQG938" s="477"/>
      <c r="JQH938" s="477"/>
      <c r="JQI938" s="477"/>
      <c r="JQJ938" s="477"/>
      <c r="JQK938" s="477"/>
      <c r="JQL938" s="477"/>
      <c r="JQM938" s="477"/>
      <c r="JQN938" s="477"/>
      <c r="JQO938" s="477"/>
      <c r="JQP938" s="477"/>
      <c r="JQQ938" s="477"/>
      <c r="JQR938" s="477"/>
      <c r="JQS938" s="477"/>
      <c r="JQT938" s="477"/>
      <c r="JQU938" s="477"/>
      <c r="JQV938" s="477"/>
      <c r="JQW938" s="477"/>
      <c r="JQX938" s="477"/>
      <c r="JQY938" s="477"/>
      <c r="JQZ938" s="477"/>
      <c r="JRA938" s="477"/>
      <c r="JRB938" s="477"/>
      <c r="JRC938" s="477"/>
      <c r="JRD938" s="477"/>
      <c r="JRE938" s="477"/>
      <c r="JRF938" s="477"/>
      <c r="JRG938" s="477"/>
      <c r="JRH938" s="477"/>
      <c r="JRI938" s="477"/>
      <c r="JRJ938" s="477"/>
      <c r="JRK938" s="477"/>
      <c r="JRL938" s="477"/>
      <c r="JRM938" s="477"/>
      <c r="JRN938" s="477"/>
      <c r="JRO938" s="477"/>
      <c r="JRP938" s="477"/>
      <c r="JRQ938" s="477"/>
      <c r="JRR938" s="477"/>
      <c r="JRS938" s="477"/>
      <c r="JRT938" s="477"/>
      <c r="JRU938" s="477"/>
      <c r="JRV938" s="477"/>
      <c r="JRW938" s="477"/>
      <c r="JRX938" s="477"/>
      <c r="JRY938" s="477"/>
      <c r="JRZ938" s="477"/>
      <c r="JSA938" s="477"/>
      <c r="JSB938" s="477"/>
      <c r="JSC938" s="477"/>
      <c r="JSD938" s="477"/>
      <c r="JSE938" s="477"/>
      <c r="JSF938" s="477"/>
      <c r="JSG938" s="477"/>
      <c r="JSH938" s="477"/>
      <c r="JSI938" s="477"/>
      <c r="JSJ938" s="477"/>
      <c r="JSK938" s="477"/>
      <c r="JSL938" s="477"/>
      <c r="JSM938" s="477"/>
      <c r="JSN938" s="477"/>
      <c r="JSO938" s="477"/>
      <c r="JSP938" s="477"/>
      <c r="JSQ938" s="477"/>
      <c r="JSR938" s="477"/>
      <c r="JSS938" s="477"/>
      <c r="JST938" s="477"/>
      <c r="JSU938" s="477"/>
      <c r="JSV938" s="477"/>
      <c r="JSW938" s="477"/>
      <c r="JSX938" s="477"/>
      <c r="JSY938" s="477"/>
      <c r="JSZ938" s="477"/>
      <c r="JTA938" s="477"/>
      <c r="JTB938" s="477"/>
      <c r="JTC938" s="477"/>
      <c r="JTD938" s="477"/>
      <c r="JTE938" s="477"/>
      <c r="JTF938" s="477"/>
      <c r="JTG938" s="477"/>
      <c r="JTH938" s="477"/>
      <c r="JTI938" s="477"/>
      <c r="JTJ938" s="477"/>
      <c r="JTK938" s="477"/>
      <c r="JTL938" s="477"/>
      <c r="JTM938" s="477"/>
      <c r="JTN938" s="477"/>
      <c r="JTO938" s="477"/>
      <c r="JTP938" s="477"/>
      <c r="JTQ938" s="477"/>
      <c r="JTR938" s="477"/>
      <c r="JTS938" s="477"/>
      <c r="JTT938" s="477"/>
      <c r="JTU938" s="477"/>
      <c r="JTV938" s="477"/>
      <c r="JTW938" s="477"/>
      <c r="JTX938" s="477"/>
      <c r="JTY938" s="477"/>
      <c r="JTZ938" s="477"/>
      <c r="JUA938" s="477"/>
      <c r="JUB938" s="477"/>
      <c r="JUC938" s="477"/>
      <c r="JUD938" s="477"/>
      <c r="JUE938" s="477"/>
      <c r="JUF938" s="477"/>
      <c r="JUG938" s="477"/>
      <c r="JUH938" s="477"/>
      <c r="JUI938" s="477"/>
      <c r="JUJ938" s="477"/>
      <c r="JUK938" s="477"/>
      <c r="JUL938" s="477"/>
      <c r="JUM938" s="477"/>
      <c r="JUN938" s="477"/>
      <c r="JUO938" s="477"/>
      <c r="JUP938" s="477"/>
      <c r="JUQ938" s="477"/>
      <c r="JUR938" s="477"/>
      <c r="JUS938" s="477"/>
      <c r="JUT938" s="477"/>
      <c r="JUU938" s="477"/>
      <c r="JUV938" s="477"/>
      <c r="JUW938" s="477"/>
      <c r="JUX938" s="477"/>
      <c r="JUY938" s="477"/>
      <c r="JUZ938" s="477"/>
      <c r="JVA938" s="477"/>
      <c r="JVB938" s="477"/>
      <c r="JVC938" s="477"/>
      <c r="JVD938" s="477"/>
      <c r="JVE938" s="477"/>
      <c r="JVF938" s="477"/>
      <c r="JVG938" s="477"/>
      <c r="JVH938" s="477"/>
      <c r="JVI938" s="477"/>
      <c r="JVJ938" s="477"/>
      <c r="JVK938" s="477"/>
      <c r="JVL938" s="477"/>
      <c r="JVM938" s="477"/>
      <c r="JVN938" s="477"/>
      <c r="JVO938" s="477"/>
      <c r="JVP938" s="477"/>
      <c r="JVQ938" s="477"/>
      <c r="JVR938" s="477"/>
      <c r="JVS938" s="477"/>
      <c r="JVT938" s="477"/>
      <c r="JVU938" s="477"/>
      <c r="JVV938" s="477"/>
      <c r="JVW938" s="477"/>
      <c r="JVX938" s="477"/>
      <c r="JVY938" s="477"/>
      <c r="JVZ938" s="477"/>
      <c r="JWA938" s="477"/>
      <c r="JWB938" s="477"/>
      <c r="JWC938" s="477"/>
      <c r="JWD938" s="477"/>
      <c r="JWE938" s="477"/>
      <c r="JWF938" s="477"/>
      <c r="JWG938" s="477"/>
      <c r="JWH938" s="477"/>
      <c r="JWI938" s="477"/>
      <c r="JWJ938" s="477"/>
      <c r="JWK938" s="477"/>
      <c r="JWL938" s="477"/>
      <c r="JWM938" s="477"/>
      <c r="JWN938" s="477"/>
      <c r="JWO938" s="477"/>
      <c r="JWP938" s="477"/>
      <c r="JWQ938" s="477"/>
      <c r="JWR938" s="477"/>
      <c r="JWS938" s="477"/>
      <c r="JWT938" s="477"/>
      <c r="JWU938" s="477"/>
      <c r="JWV938" s="477"/>
      <c r="JWW938" s="477"/>
      <c r="JWX938" s="477"/>
      <c r="JWY938" s="477"/>
      <c r="JWZ938" s="477"/>
      <c r="JXA938" s="477"/>
      <c r="JXB938" s="477"/>
      <c r="JXC938" s="477"/>
      <c r="JXD938" s="477"/>
      <c r="JXE938" s="477"/>
      <c r="JXF938" s="477"/>
      <c r="JXG938" s="477"/>
      <c r="JXH938" s="477"/>
      <c r="JXI938" s="477"/>
      <c r="JXJ938" s="477"/>
      <c r="JXK938" s="477"/>
      <c r="JXL938" s="477"/>
      <c r="JXM938" s="477"/>
      <c r="JXN938" s="477"/>
      <c r="JXO938" s="477"/>
      <c r="JXP938" s="477"/>
      <c r="JXQ938" s="477"/>
      <c r="JXR938" s="477"/>
      <c r="JXS938" s="477"/>
      <c r="JXT938" s="477"/>
      <c r="JXU938" s="477"/>
      <c r="JXV938" s="477"/>
      <c r="JXW938" s="477"/>
      <c r="JXX938" s="477"/>
      <c r="JXY938" s="477"/>
      <c r="JXZ938" s="477"/>
      <c r="JYA938" s="477"/>
      <c r="JYB938" s="477"/>
      <c r="JYC938" s="477"/>
      <c r="JYD938" s="477"/>
      <c r="JYE938" s="477"/>
      <c r="JYF938" s="477"/>
      <c r="JYG938" s="477"/>
      <c r="JYH938" s="477"/>
      <c r="JYI938" s="477"/>
      <c r="JYJ938" s="477"/>
      <c r="JYK938" s="477"/>
      <c r="JYL938" s="477"/>
      <c r="JYM938" s="477"/>
      <c r="JYN938" s="477"/>
      <c r="JYO938" s="477"/>
      <c r="JYP938" s="477"/>
      <c r="JYQ938" s="477"/>
      <c r="JYR938" s="477"/>
      <c r="JYS938" s="477"/>
      <c r="JYT938" s="477"/>
      <c r="JYU938" s="477"/>
      <c r="JYV938" s="477"/>
      <c r="JYW938" s="477"/>
      <c r="JYX938" s="477"/>
      <c r="JYY938" s="477"/>
      <c r="JYZ938" s="477"/>
      <c r="JZA938" s="477"/>
      <c r="JZB938" s="477"/>
      <c r="JZC938" s="477"/>
      <c r="JZD938" s="477"/>
      <c r="JZE938" s="477"/>
      <c r="JZF938" s="477"/>
      <c r="JZG938" s="477"/>
      <c r="JZH938" s="477"/>
      <c r="JZI938" s="477"/>
      <c r="JZJ938" s="477"/>
      <c r="JZK938" s="477"/>
      <c r="JZL938" s="477"/>
      <c r="JZM938" s="477"/>
      <c r="JZN938" s="477"/>
      <c r="JZO938" s="477"/>
      <c r="JZP938" s="477"/>
      <c r="JZQ938" s="477"/>
      <c r="JZR938" s="477"/>
      <c r="JZS938" s="477"/>
      <c r="JZT938" s="477"/>
      <c r="JZU938" s="477"/>
      <c r="JZV938" s="477"/>
      <c r="JZW938" s="477"/>
      <c r="JZX938" s="477"/>
      <c r="JZY938" s="477"/>
      <c r="JZZ938" s="477"/>
      <c r="KAA938" s="477"/>
      <c r="KAB938" s="477"/>
      <c r="KAC938" s="477"/>
      <c r="KAD938" s="477"/>
      <c r="KAE938" s="477"/>
      <c r="KAF938" s="477"/>
      <c r="KAG938" s="477"/>
      <c r="KAH938" s="477"/>
      <c r="KAI938" s="477"/>
      <c r="KAJ938" s="477"/>
      <c r="KAK938" s="477"/>
      <c r="KAL938" s="477"/>
      <c r="KAM938" s="477"/>
      <c r="KAN938" s="477"/>
      <c r="KAO938" s="477"/>
      <c r="KAP938" s="477"/>
      <c r="KAQ938" s="477"/>
      <c r="KAR938" s="477"/>
      <c r="KAS938" s="477"/>
      <c r="KAT938" s="477"/>
      <c r="KAU938" s="477"/>
      <c r="KAV938" s="477"/>
      <c r="KAW938" s="477"/>
      <c r="KAX938" s="477"/>
      <c r="KAY938" s="477"/>
      <c r="KAZ938" s="477"/>
      <c r="KBA938" s="477"/>
      <c r="KBB938" s="477"/>
      <c r="KBC938" s="477"/>
      <c r="KBD938" s="477"/>
      <c r="KBE938" s="477"/>
      <c r="KBF938" s="477"/>
      <c r="KBG938" s="477"/>
      <c r="KBH938" s="477"/>
      <c r="KBI938" s="477"/>
      <c r="KBJ938" s="477"/>
      <c r="KBK938" s="477"/>
      <c r="KBL938" s="477"/>
      <c r="KBM938" s="477"/>
      <c r="KBN938" s="477"/>
      <c r="KBO938" s="477"/>
      <c r="KBP938" s="477"/>
      <c r="KBQ938" s="477"/>
      <c r="KBR938" s="477"/>
      <c r="KBS938" s="477"/>
      <c r="KBT938" s="477"/>
      <c r="KBU938" s="477"/>
      <c r="KBV938" s="477"/>
      <c r="KBW938" s="477"/>
      <c r="KBX938" s="477"/>
      <c r="KBY938" s="477"/>
      <c r="KBZ938" s="477"/>
      <c r="KCA938" s="477"/>
      <c r="KCB938" s="477"/>
      <c r="KCC938" s="477"/>
      <c r="KCD938" s="477"/>
      <c r="KCE938" s="477"/>
      <c r="KCF938" s="477"/>
      <c r="KCG938" s="477"/>
      <c r="KCH938" s="477"/>
      <c r="KCI938" s="477"/>
      <c r="KCJ938" s="477"/>
      <c r="KCK938" s="477"/>
      <c r="KCL938" s="477"/>
      <c r="KCM938" s="477"/>
      <c r="KCN938" s="477"/>
      <c r="KCO938" s="477"/>
      <c r="KCP938" s="477"/>
      <c r="KCQ938" s="477"/>
      <c r="KCR938" s="477"/>
      <c r="KCS938" s="477"/>
      <c r="KCT938" s="477"/>
      <c r="KCU938" s="477"/>
      <c r="KCV938" s="477"/>
      <c r="KCW938" s="477"/>
      <c r="KCX938" s="477"/>
      <c r="KCY938" s="477"/>
      <c r="KCZ938" s="477"/>
      <c r="KDA938" s="477"/>
      <c r="KDB938" s="477"/>
      <c r="KDC938" s="477"/>
      <c r="KDD938" s="477"/>
      <c r="KDE938" s="477"/>
      <c r="KDF938" s="477"/>
      <c r="KDG938" s="477"/>
      <c r="KDH938" s="477"/>
      <c r="KDI938" s="477"/>
      <c r="KDJ938" s="477"/>
      <c r="KDK938" s="477"/>
      <c r="KDL938" s="477"/>
      <c r="KDM938" s="477"/>
      <c r="KDN938" s="477"/>
      <c r="KDO938" s="477"/>
      <c r="KDP938" s="477"/>
      <c r="KDQ938" s="477"/>
      <c r="KDR938" s="477"/>
      <c r="KDS938" s="477"/>
      <c r="KDT938" s="477"/>
      <c r="KDU938" s="477"/>
      <c r="KDV938" s="477"/>
      <c r="KDW938" s="477"/>
      <c r="KDX938" s="477"/>
      <c r="KDY938" s="477"/>
      <c r="KDZ938" s="477"/>
      <c r="KEA938" s="477"/>
      <c r="KEB938" s="477"/>
      <c r="KEC938" s="477"/>
      <c r="KED938" s="477"/>
      <c r="KEE938" s="477"/>
      <c r="KEF938" s="477"/>
      <c r="KEG938" s="477"/>
      <c r="KEH938" s="477"/>
      <c r="KEI938" s="477"/>
      <c r="KEJ938" s="477"/>
      <c r="KEK938" s="477"/>
      <c r="KEL938" s="477"/>
      <c r="KEM938" s="477"/>
      <c r="KEN938" s="477"/>
      <c r="KEO938" s="477"/>
      <c r="KEP938" s="477"/>
      <c r="KEQ938" s="477"/>
      <c r="KER938" s="477"/>
      <c r="KES938" s="477"/>
      <c r="KET938" s="477"/>
      <c r="KEU938" s="477"/>
      <c r="KEV938" s="477"/>
      <c r="KEW938" s="477"/>
      <c r="KEX938" s="477"/>
      <c r="KEY938" s="477"/>
      <c r="KEZ938" s="477"/>
      <c r="KFA938" s="477"/>
      <c r="KFB938" s="477"/>
      <c r="KFC938" s="477"/>
      <c r="KFD938" s="477"/>
      <c r="KFE938" s="477"/>
      <c r="KFF938" s="477"/>
      <c r="KFG938" s="477"/>
      <c r="KFH938" s="477"/>
      <c r="KFI938" s="477"/>
      <c r="KFJ938" s="477"/>
      <c r="KFK938" s="477"/>
      <c r="KFL938" s="477"/>
      <c r="KFM938" s="477"/>
      <c r="KFN938" s="477"/>
      <c r="KFO938" s="477"/>
      <c r="KFP938" s="477"/>
      <c r="KFQ938" s="477"/>
      <c r="KFR938" s="477"/>
      <c r="KFS938" s="477"/>
      <c r="KFT938" s="477"/>
      <c r="KFU938" s="477"/>
      <c r="KFV938" s="477"/>
      <c r="KFW938" s="477"/>
      <c r="KFX938" s="477"/>
      <c r="KFY938" s="477"/>
      <c r="KFZ938" s="477"/>
      <c r="KGA938" s="477"/>
      <c r="KGB938" s="477"/>
      <c r="KGC938" s="477"/>
      <c r="KGD938" s="477"/>
      <c r="KGE938" s="477"/>
      <c r="KGF938" s="477"/>
      <c r="KGG938" s="477"/>
      <c r="KGH938" s="477"/>
      <c r="KGI938" s="477"/>
      <c r="KGJ938" s="477"/>
      <c r="KGK938" s="477"/>
      <c r="KGL938" s="477"/>
      <c r="KGM938" s="477"/>
      <c r="KGN938" s="477"/>
      <c r="KGO938" s="477"/>
      <c r="KGP938" s="477"/>
      <c r="KGQ938" s="477"/>
      <c r="KGR938" s="477"/>
      <c r="KGS938" s="477"/>
      <c r="KGT938" s="477"/>
      <c r="KGU938" s="477"/>
      <c r="KGV938" s="477"/>
      <c r="KGW938" s="477"/>
      <c r="KGX938" s="477"/>
      <c r="KGY938" s="477"/>
      <c r="KGZ938" s="477"/>
      <c r="KHA938" s="477"/>
      <c r="KHB938" s="477"/>
      <c r="KHC938" s="477"/>
      <c r="KHD938" s="477"/>
      <c r="KHE938" s="477"/>
      <c r="KHF938" s="477"/>
      <c r="KHG938" s="477"/>
      <c r="KHH938" s="477"/>
      <c r="KHI938" s="477"/>
      <c r="KHJ938" s="477"/>
      <c r="KHK938" s="477"/>
      <c r="KHL938" s="477"/>
      <c r="KHM938" s="477"/>
      <c r="KHN938" s="477"/>
      <c r="KHO938" s="477"/>
      <c r="KHP938" s="477"/>
      <c r="KHQ938" s="477"/>
      <c r="KHR938" s="477"/>
      <c r="KHS938" s="477"/>
      <c r="KHT938" s="477"/>
      <c r="KHU938" s="477"/>
      <c r="KHV938" s="477"/>
      <c r="KHW938" s="477"/>
      <c r="KHX938" s="477"/>
      <c r="KHY938" s="477"/>
      <c r="KHZ938" s="477"/>
      <c r="KIA938" s="477"/>
      <c r="KIB938" s="477"/>
      <c r="KIC938" s="477"/>
      <c r="KID938" s="477"/>
      <c r="KIE938" s="477"/>
      <c r="KIF938" s="477"/>
      <c r="KIG938" s="477"/>
      <c r="KIH938" s="477"/>
      <c r="KII938" s="477"/>
      <c r="KIJ938" s="477"/>
      <c r="KIK938" s="477"/>
      <c r="KIL938" s="477"/>
      <c r="KIM938" s="477"/>
      <c r="KIN938" s="477"/>
      <c r="KIO938" s="477"/>
      <c r="KIP938" s="477"/>
      <c r="KIQ938" s="477"/>
      <c r="KIR938" s="477"/>
      <c r="KIS938" s="477"/>
      <c r="KIT938" s="477"/>
      <c r="KIU938" s="477"/>
      <c r="KIV938" s="477"/>
      <c r="KIW938" s="477"/>
      <c r="KIX938" s="477"/>
      <c r="KIY938" s="477"/>
      <c r="KIZ938" s="477"/>
      <c r="KJA938" s="477"/>
      <c r="KJB938" s="477"/>
      <c r="KJC938" s="477"/>
      <c r="KJD938" s="477"/>
      <c r="KJE938" s="477"/>
      <c r="KJF938" s="477"/>
      <c r="KJG938" s="477"/>
      <c r="KJH938" s="477"/>
      <c r="KJI938" s="477"/>
      <c r="KJJ938" s="477"/>
      <c r="KJK938" s="477"/>
      <c r="KJL938" s="477"/>
      <c r="KJM938" s="477"/>
      <c r="KJN938" s="477"/>
      <c r="KJO938" s="477"/>
      <c r="KJP938" s="477"/>
      <c r="KJQ938" s="477"/>
      <c r="KJR938" s="477"/>
      <c r="KJS938" s="477"/>
      <c r="KJT938" s="477"/>
      <c r="KJU938" s="477"/>
      <c r="KJV938" s="477"/>
      <c r="KJW938" s="477"/>
      <c r="KJX938" s="477"/>
      <c r="KJY938" s="477"/>
      <c r="KJZ938" s="477"/>
      <c r="KKA938" s="477"/>
      <c r="KKB938" s="477"/>
      <c r="KKC938" s="477"/>
      <c r="KKD938" s="477"/>
      <c r="KKE938" s="477"/>
      <c r="KKF938" s="477"/>
      <c r="KKG938" s="477"/>
      <c r="KKH938" s="477"/>
      <c r="KKI938" s="477"/>
      <c r="KKJ938" s="477"/>
      <c r="KKK938" s="477"/>
      <c r="KKL938" s="477"/>
      <c r="KKM938" s="477"/>
      <c r="KKN938" s="477"/>
      <c r="KKO938" s="477"/>
      <c r="KKP938" s="477"/>
      <c r="KKQ938" s="477"/>
      <c r="KKR938" s="477"/>
      <c r="KKS938" s="477"/>
      <c r="KKT938" s="477"/>
      <c r="KKU938" s="477"/>
      <c r="KKV938" s="477"/>
      <c r="KKW938" s="477"/>
      <c r="KKX938" s="477"/>
      <c r="KKY938" s="477"/>
      <c r="KKZ938" s="477"/>
      <c r="KLA938" s="477"/>
      <c r="KLB938" s="477"/>
      <c r="KLC938" s="477"/>
      <c r="KLD938" s="477"/>
      <c r="KLE938" s="477"/>
      <c r="KLF938" s="477"/>
      <c r="KLG938" s="477"/>
      <c r="KLH938" s="477"/>
      <c r="KLI938" s="477"/>
      <c r="KLJ938" s="477"/>
      <c r="KLK938" s="477"/>
      <c r="KLL938" s="477"/>
      <c r="KLM938" s="477"/>
      <c r="KLN938" s="477"/>
      <c r="KLO938" s="477"/>
      <c r="KLP938" s="477"/>
      <c r="KLQ938" s="477"/>
      <c r="KLR938" s="477"/>
      <c r="KLS938" s="477"/>
      <c r="KLT938" s="477"/>
      <c r="KLU938" s="477"/>
      <c r="KLV938" s="477"/>
      <c r="KLW938" s="477"/>
      <c r="KLX938" s="477"/>
      <c r="KLY938" s="477"/>
      <c r="KLZ938" s="477"/>
      <c r="KMA938" s="477"/>
      <c r="KMB938" s="477"/>
      <c r="KMC938" s="477"/>
      <c r="KMD938" s="477"/>
      <c r="KME938" s="477"/>
      <c r="KMF938" s="477"/>
      <c r="KMG938" s="477"/>
      <c r="KMH938" s="477"/>
      <c r="KMI938" s="477"/>
      <c r="KMJ938" s="477"/>
      <c r="KMK938" s="477"/>
      <c r="KML938" s="477"/>
      <c r="KMM938" s="477"/>
      <c r="KMN938" s="477"/>
      <c r="KMO938" s="477"/>
      <c r="KMP938" s="477"/>
      <c r="KMQ938" s="477"/>
      <c r="KMR938" s="477"/>
      <c r="KMS938" s="477"/>
      <c r="KMT938" s="477"/>
      <c r="KMU938" s="477"/>
      <c r="KMV938" s="477"/>
      <c r="KMW938" s="477"/>
      <c r="KMX938" s="477"/>
      <c r="KMY938" s="477"/>
      <c r="KMZ938" s="477"/>
      <c r="KNA938" s="477"/>
      <c r="KNB938" s="477"/>
      <c r="KNC938" s="477"/>
      <c r="KND938" s="477"/>
      <c r="KNE938" s="477"/>
      <c r="KNF938" s="477"/>
      <c r="KNG938" s="477"/>
      <c r="KNH938" s="477"/>
      <c r="KNI938" s="477"/>
      <c r="KNJ938" s="477"/>
      <c r="KNK938" s="477"/>
      <c r="KNL938" s="477"/>
      <c r="KNM938" s="477"/>
      <c r="KNN938" s="477"/>
      <c r="KNO938" s="477"/>
      <c r="KNP938" s="477"/>
      <c r="KNQ938" s="477"/>
      <c r="KNR938" s="477"/>
      <c r="KNS938" s="477"/>
      <c r="KNT938" s="477"/>
      <c r="KNU938" s="477"/>
      <c r="KNV938" s="477"/>
      <c r="KNW938" s="477"/>
      <c r="KNX938" s="477"/>
      <c r="KNY938" s="477"/>
      <c r="KNZ938" s="477"/>
      <c r="KOA938" s="477"/>
      <c r="KOB938" s="477"/>
      <c r="KOC938" s="477"/>
      <c r="KOD938" s="477"/>
      <c r="KOE938" s="477"/>
      <c r="KOF938" s="477"/>
      <c r="KOG938" s="477"/>
      <c r="KOH938" s="477"/>
      <c r="KOI938" s="477"/>
      <c r="KOJ938" s="477"/>
      <c r="KOK938" s="477"/>
      <c r="KOL938" s="477"/>
      <c r="KOM938" s="477"/>
      <c r="KON938" s="477"/>
      <c r="KOO938" s="477"/>
      <c r="KOP938" s="477"/>
      <c r="KOQ938" s="477"/>
      <c r="KOR938" s="477"/>
      <c r="KOS938" s="477"/>
      <c r="KOT938" s="477"/>
      <c r="KOU938" s="477"/>
      <c r="KOV938" s="477"/>
      <c r="KOW938" s="477"/>
      <c r="KOX938" s="477"/>
      <c r="KOY938" s="477"/>
      <c r="KOZ938" s="477"/>
      <c r="KPA938" s="477"/>
      <c r="KPB938" s="477"/>
      <c r="KPC938" s="477"/>
      <c r="KPD938" s="477"/>
      <c r="KPE938" s="477"/>
      <c r="KPF938" s="477"/>
      <c r="KPG938" s="477"/>
      <c r="KPH938" s="477"/>
      <c r="KPI938" s="477"/>
      <c r="KPJ938" s="477"/>
      <c r="KPK938" s="477"/>
      <c r="KPL938" s="477"/>
      <c r="KPM938" s="477"/>
      <c r="KPN938" s="477"/>
      <c r="KPO938" s="477"/>
      <c r="KPP938" s="477"/>
      <c r="KPQ938" s="477"/>
      <c r="KPR938" s="477"/>
      <c r="KPS938" s="477"/>
      <c r="KPT938" s="477"/>
      <c r="KPU938" s="477"/>
      <c r="KPV938" s="477"/>
      <c r="KPW938" s="477"/>
      <c r="KPX938" s="477"/>
      <c r="KPY938" s="477"/>
      <c r="KPZ938" s="477"/>
      <c r="KQA938" s="477"/>
      <c r="KQB938" s="477"/>
      <c r="KQC938" s="477"/>
      <c r="KQD938" s="477"/>
      <c r="KQE938" s="477"/>
      <c r="KQF938" s="477"/>
      <c r="KQG938" s="477"/>
      <c r="KQH938" s="477"/>
      <c r="KQI938" s="477"/>
      <c r="KQJ938" s="477"/>
      <c r="KQK938" s="477"/>
      <c r="KQL938" s="477"/>
      <c r="KQM938" s="477"/>
      <c r="KQN938" s="477"/>
      <c r="KQO938" s="477"/>
      <c r="KQP938" s="477"/>
      <c r="KQQ938" s="477"/>
      <c r="KQR938" s="477"/>
      <c r="KQS938" s="477"/>
      <c r="KQT938" s="477"/>
      <c r="KQU938" s="477"/>
      <c r="KQV938" s="477"/>
      <c r="KQW938" s="477"/>
      <c r="KQX938" s="477"/>
      <c r="KQY938" s="477"/>
      <c r="KQZ938" s="477"/>
      <c r="KRA938" s="477"/>
      <c r="KRB938" s="477"/>
      <c r="KRC938" s="477"/>
      <c r="KRD938" s="477"/>
      <c r="KRE938" s="477"/>
      <c r="KRF938" s="477"/>
      <c r="KRG938" s="477"/>
      <c r="KRH938" s="477"/>
      <c r="KRI938" s="477"/>
      <c r="KRJ938" s="477"/>
      <c r="KRK938" s="477"/>
      <c r="KRL938" s="477"/>
      <c r="KRM938" s="477"/>
      <c r="KRN938" s="477"/>
      <c r="KRO938" s="477"/>
      <c r="KRP938" s="477"/>
      <c r="KRQ938" s="477"/>
      <c r="KRR938" s="477"/>
      <c r="KRS938" s="477"/>
      <c r="KRT938" s="477"/>
      <c r="KRU938" s="477"/>
      <c r="KRV938" s="477"/>
      <c r="KRW938" s="477"/>
      <c r="KRX938" s="477"/>
      <c r="KRY938" s="477"/>
      <c r="KRZ938" s="477"/>
      <c r="KSA938" s="477"/>
      <c r="KSB938" s="477"/>
      <c r="KSC938" s="477"/>
      <c r="KSD938" s="477"/>
      <c r="KSE938" s="477"/>
      <c r="KSF938" s="477"/>
      <c r="KSG938" s="477"/>
      <c r="KSH938" s="477"/>
      <c r="KSI938" s="477"/>
      <c r="KSJ938" s="477"/>
      <c r="KSK938" s="477"/>
      <c r="KSL938" s="477"/>
      <c r="KSM938" s="477"/>
      <c r="KSN938" s="477"/>
      <c r="KSO938" s="477"/>
      <c r="KSP938" s="477"/>
      <c r="KSQ938" s="477"/>
      <c r="KSR938" s="477"/>
      <c r="KSS938" s="477"/>
      <c r="KST938" s="477"/>
      <c r="KSU938" s="477"/>
      <c r="KSV938" s="477"/>
      <c r="KSW938" s="477"/>
      <c r="KSX938" s="477"/>
      <c r="KSY938" s="477"/>
      <c r="KSZ938" s="477"/>
      <c r="KTA938" s="477"/>
      <c r="KTB938" s="477"/>
      <c r="KTC938" s="477"/>
      <c r="KTD938" s="477"/>
      <c r="KTE938" s="477"/>
      <c r="KTF938" s="477"/>
      <c r="KTG938" s="477"/>
      <c r="KTH938" s="477"/>
      <c r="KTI938" s="477"/>
      <c r="KTJ938" s="477"/>
      <c r="KTK938" s="477"/>
      <c r="KTL938" s="477"/>
      <c r="KTM938" s="477"/>
      <c r="KTN938" s="477"/>
      <c r="KTO938" s="477"/>
      <c r="KTP938" s="477"/>
      <c r="KTQ938" s="477"/>
      <c r="KTR938" s="477"/>
      <c r="KTS938" s="477"/>
      <c r="KTT938" s="477"/>
      <c r="KTU938" s="477"/>
      <c r="KTV938" s="477"/>
      <c r="KTW938" s="477"/>
      <c r="KTX938" s="477"/>
      <c r="KTY938" s="477"/>
      <c r="KTZ938" s="477"/>
      <c r="KUA938" s="477"/>
      <c r="KUB938" s="477"/>
      <c r="KUC938" s="477"/>
      <c r="KUD938" s="477"/>
      <c r="KUE938" s="477"/>
      <c r="KUF938" s="477"/>
      <c r="KUG938" s="477"/>
      <c r="KUH938" s="477"/>
      <c r="KUI938" s="477"/>
      <c r="KUJ938" s="477"/>
      <c r="KUK938" s="477"/>
      <c r="KUL938" s="477"/>
      <c r="KUM938" s="477"/>
      <c r="KUN938" s="477"/>
      <c r="KUO938" s="477"/>
      <c r="KUP938" s="477"/>
      <c r="KUQ938" s="477"/>
      <c r="KUR938" s="477"/>
      <c r="KUS938" s="477"/>
      <c r="KUT938" s="477"/>
      <c r="KUU938" s="477"/>
      <c r="KUV938" s="477"/>
      <c r="KUW938" s="477"/>
      <c r="KUX938" s="477"/>
      <c r="KUY938" s="477"/>
      <c r="KUZ938" s="477"/>
      <c r="KVA938" s="477"/>
      <c r="KVB938" s="477"/>
      <c r="KVC938" s="477"/>
      <c r="KVD938" s="477"/>
      <c r="KVE938" s="477"/>
      <c r="KVF938" s="477"/>
      <c r="KVG938" s="477"/>
      <c r="KVH938" s="477"/>
      <c r="KVI938" s="477"/>
      <c r="KVJ938" s="477"/>
      <c r="KVK938" s="477"/>
      <c r="KVL938" s="477"/>
      <c r="KVM938" s="477"/>
      <c r="KVN938" s="477"/>
      <c r="KVO938" s="477"/>
      <c r="KVP938" s="477"/>
      <c r="KVQ938" s="477"/>
      <c r="KVR938" s="477"/>
      <c r="KVS938" s="477"/>
      <c r="KVT938" s="477"/>
      <c r="KVU938" s="477"/>
      <c r="KVV938" s="477"/>
      <c r="KVW938" s="477"/>
      <c r="KVX938" s="477"/>
      <c r="KVY938" s="477"/>
      <c r="KVZ938" s="477"/>
      <c r="KWA938" s="477"/>
      <c r="KWB938" s="477"/>
      <c r="KWC938" s="477"/>
      <c r="KWD938" s="477"/>
      <c r="KWE938" s="477"/>
      <c r="KWF938" s="477"/>
      <c r="KWG938" s="477"/>
      <c r="KWH938" s="477"/>
      <c r="KWI938" s="477"/>
      <c r="KWJ938" s="477"/>
      <c r="KWK938" s="477"/>
      <c r="KWL938" s="477"/>
      <c r="KWM938" s="477"/>
      <c r="KWN938" s="477"/>
      <c r="KWO938" s="477"/>
      <c r="KWP938" s="477"/>
      <c r="KWQ938" s="477"/>
      <c r="KWR938" s="477"/>
      <c r="KWS938" s="477"/>
      <c r="KWT938" s="477"/>
      <c r="KWU938" s="477"/>
      <c r="KWV938" s="477"/>
      <c r="KWW938" s="477"/>
      <c r="KWX938" s="477"/>
      <c r="KWY938" s="477"/>
      <c r="KWZ938" s="477"/>
      <c r="KXA938" s="477"/>
      <c r="KXB938" s="477"/>
      <c r="KXC938" s="477"/>
      <c r="KXD938" s="477"/>
      <c r="KXE938" s="477"/>
      <c r="KXF938" s="477"/>
      <c r="KXG938" s="477"/>
      <c r="KXH938" s="477"/>
      <c r="KXI938" s="477"/>
      <c r="KXJ938" s="477"/>
      <c r="KXK938" s="477"/>
      <c r="KXL938" s="477"/>
      <c r="KXM938" s="477"/>
      <c r="KXN938" s="477"/>
      <c r="KXO938" s="477"/>
      <c r="KXP938" s="477"/>
      <c r="KXQ938" s="477"/>
      <c r="KXR938" s="477"/>
      <c r="KXS938" s="477"/>
      <c r="KXT938" s="477"/>
      <c r="KXU938" s="477"/>
      <c r="KXV938" s="477"/>
      <c r="KXW938" s="477"/>
      <c r="KXX938" s="477"/>
      <c r="KXY938" s="477"/>
      <c r="KXZ938" s="477"/>
      <c r="KYA938" s="477"/>
      <c r="KYB938" s="477"/>
      <c r="KYC938" s="477"/>
      <c r="KYD938" s="477"/>
      <c r="KYE938" s="477"/>
      <c r="KYF938" s="477"/>
      <c r="KYG938" s="477"/>
      <c r="KYH938" s="477"/>
      <c r="KYI938" s="477"/>
      <c r="KYJ938" s="477"/>
      <c r="KYK938" s="477"/>
      <c r="KYL938" s="477"/>
      <c r="KYM938" s="477"/>
      <c r="KYN938" s="477"/>
      <c r="KYO938" s="477"/>
      <c r="KYP938" s="477"/>
      <c r="KYQ938" s="477"/>
      <c r="KYR938" s="477"/>
      <c r="KYS938" s="477"/>
      <c r="KYT938" s="477"/>
      <c r="KYU938" s="477"/>
      <c r="KYV938" s="477"/>
      <c r="KYW938" s="477"/>
      <c r="KYX938" s="477"/>
      <c r="KYY938" s="477"/>
      <c r="KYZ938" s="477"/>
      <c r="KZA938" s="477"/>
      <c r="KZB938" s="477"/>
      <c r="KZC938" s="477"/>
      <c r="KZD938" s="477"/>
      <c r="KZE938" s="477"/>
      <c r="KZF938" s="477"/>
      <c r="KZG938" s="477"/>
      <c r="KZH938" s="477"/>
      <c r="KZI938" s="477"/>
      <c r="KZJ938" s="477"/>
      <c r="KZK938" s="477"/>
      <c r="KZL938" s="477"/>
      <c r="KZM938" s="477"/>
      <c r="KZN938" s="477"/>
      <c r="KZO938" s="477"/>
      <c r="KZP938" s="477"/>
      <c r="KZQ938" s="477"/>
      <c r="KZR938" s="477"/>
      <c r="KZS938" s="477"/>
      <c r="KZT938" s="477"/>
      <c r="KZU938" s="477"/>
      <c r="KZV938" s="477"/>
      <c r="KZW938" s="477"/>
      <c r="KZX938" s="477"/>
      <c r="KZY938" s="477"/>
      <c r="KZZ938" s="477"/>
      <c r="LAA938" s="477"/>
      <c r="LAB938" s="477"/>
      <c r="LAC938" s="477"/>
      <c r="LAD938" s="477"/>
      <c r="LAE938" s="477"/>
      <c r="LAF938" s="477"/>
      <c r="LAG938" s="477"/>
      <c r="LAH938" s="477"/>
      <c r="LAI938" s="477"/>
      <c r="LAJ938" s="477"/>
      <c r="LAK938" s="477"/>
      <c r="LAL938" s="477"/>
      <c r="LAM938" s="477"/>
      <c r="LAN938" s="477"/>
      <c r="LAO938" s="477"/>
      <c r="LAP938" s="477"/>
      <c r="LAQ938" s="477"/>
      <c r="LAR938" s="477"/>
      <c r="LAS938" s="477"/>
      <c r="LAT938" s="477"/>
      <c r="LAU938" s="477"/>
      <c r="LAV938" s="477"/>
      <c r="LAW938" s="477"/>
      <c r="LAX938" s="477"/>
      <c r="LAY938" s="477"/>
      <c r="LAZ938" s="477"/>
      <c r="LBA938" s="477"/>
      <c r="LBB938" s="477"/>
      <c r="LBC938" s="477"/>
      <c r="LBD938" s="477"/>
      <c r="LBE938" s="477"/>
      <c r="LBF938" s="477"/>
      <c r="LBG938" s="477"/>
      <c r="LBH938" s="477"/>
      <c r="LBI938" s="477"/>
      <c r="LBJ938" s="477"/>
      <c r="LBK938" s="477"/>
      <c r="LBL938" s="477"/>
      <c r="LBM938" s="477"/>
      <c r="LBN938" s="477"/>
      <c r="LBO938" s="477"/>
      <c r="LBP938" s="477"/>
      <c r="LBQ938" s="477"/>
      <c r="LBR938" s="477"/>
      <c r="LBS938" s="477"/>
      <c r="LBT938" s="477"/>
      <c r="LBU938" s="477"/>
      <c r="LBV938" s="477"/>
      <c r="LBW938" s="477"/>
      <c r="LBX938" s="477"/>
      <c r="LBY938" s="477"/>
      <c r="LBZ938" s="477"/>
      <c r="LCA938" s="477"/>
      <c r="LCB938" s="477"/>
      <c r="LCC938" s="477"/>
      <c r="LCD938" s="477"/>
      <c r="LCE938" s="477"/>
      <c r="LCF938" s="477"/>
      <c r="LCG938" s="477"/>
      <c r="LCH938" s="477"/>
      <c r="LCI938" s="477"/>
      <c r="LCJ938" s="477"/>
      <c r="LCK938" s="477"/>
      <c r="LCL938" s="477"/>
      <c r="LCM938" s="477"/>
      <c r="LCN938" s="477"/>
      <c r="LCO938" s="477"/>
      <c r="LCP938" s="477"/>
      <c r="LCQ938" s="477"/>
      <c r="LCR938" s="477"/>
      <c r="LCS938" s="477"/>
      <c r="LCT938" s="477"/>
      <c r="LCU938" s="477"/>
      <c r="LCV938" s="477"/>
      <c r="LCW938" s="477"/>
      <c r="LCX938" s="477"/>
      <c r="LCY938" s="477"/>
      <c r="LCZ938" s="477"/>
      <c r="LDA938" s="477"/>
      <c r="LDB938" s="477"/>
      <c r="LDC938" s="477"/>
      <c r="LDD938" s="477"/>
      <c r="LDE938" s="477"/>
      <c r="LDF938" s="477"/>
      <c r="LDG938" s="477"/>
      <c r="LDH938" s="477"/>
      <c r="LDI938" s="477"/>
      <c r="LDJ938" s="477"/>
      <c r="LDK938" s="477"/>
      <c r="LDL938" s="477"/>
      <c r="LDM938" s="477"/>
      <c r="LDN938" s="477"/>
      <c r="LDO938" s="477"/>
      <c r="LDP938" s="477"/>
      <c r="LDQ938" s="477"/>
      <c r="LDR938" s="477"/>
      <c r="LDS938" s="477"/>
      <c r="LDT938" s="477"/>
      <c r="LDU938" s="477"/>
      <c r="LDV938" s="477"/>
      <c r="LDW938" s="477"/>
      <c r="LDX938" s="477"/>
      <c r="LDY938" s="477"/>
      <c r="LDZ938" s="477"/>
      <c r="LEA938" s="477"/>
      <c r="LEB938" s="477"/>
      <c r="LEC938" s="477"/>
      <c r="LED938" s="477"/>
      <c r="LEE938" s="477"/>
      <c r="LEF938" s="477"/>
      <c r="LEG938" s="477"/>
      <c r="LEH938" s="477"/>
      <c r="LEI938" s="477"/>
      <c r="LEJ938" s="477"/>
      <c r="LEK938" s="477"/>
      <c r="LEL938" s="477"/>
      <c r="LEM938" s="477"/>
      <c r="LEN938" s="477"/>
      <c r="LEO938" s="477"/>
      <c r="LEP938" s="477"/>
      <c r="LEQ938" s="477"/>
      <c r="LER938" s="477"/>
      <c r="LES938" s="477"/>
      <c r="LET938" s="477"/>
      <c r="LEU938" s="477"/>
      <c r="LEV938" s="477"/>
      <c r="LEW938" s="477"/>
      <c r="LEX938" s="477"/>
      <c r="LEY938" s="477"/>
      <c r="LEZ938" s="477"/>
      <c r="LFA938" s="477"/>
      <c r="LFB938" s="477"/>
      <c r="LFC938" s="477"/>
      <c r="LFD938" s="477"/>
      <c r="LFE938" s="477"/>
      <c r="LFF938" s="477"/>
      <c r="LFG938" s="477"/>
      <c r="LFH938" s="477"/>
      <c r="LFI938" s="477"/>
      <c r="LFJ938" s="477"/>
      <c r="LFK938" s="477"/>
      <c r="LFL938" s="477"/>
      <c r="LFM938" s="477"/>
      <c r="LFN938" s="477"/>
      <c r="LFO938" s="477"/>
      <c r="LFP938" s="477"/>
      <c r="LFQ938" s="477"/>
      <c r="LFR938" s="477"/>
      <c r="LFS938" s="477"/>
      <c r="LFT938" s="477"/>
      <c r="LFU938" s="477"/>
      <c r="LFV938" s="477"/>
      <c r="LFW938" s="477"/>
      <c r="LFX938" s="477"/>
      <c r="LFY938" s="477"/>
      <c r="LFZ938" s="477"/>
      <c r="LGA938" s="477"/>
      <c r="LGB938" s="477"/>
      <c r="LGC938" s="477"/>
      <c r="LGD938" s="477"/>
      <c r="LGE938" s="477"/>
      <c r="LGF938" s="477"/>
      <c r="LGG938" s="477"/>
      <c r="LGH938" s="477"/>
      <c r="LGI938" s="477"/>
      <c r="LGJ938" s="477"/>
      <c r="LGK938" s="477"/>
      <c r="LGL938" s="477"/>
      <c r="LGM938" s="477"/>
      <c r="LGN938" s="477"/>
      <c r="LGO938" s="477"/>
      <c r="LGP938" s="477"/>
      <c r="LGQ938" s="477"/>
      <c r="LGR938" s="477"/>
      <c r="LGS938" s="477"/>
      <c r="LGT938" s="477"/>
      <c r="LGU938" s="477"/>
      <c r="LGV938" s="477"/>
      <c r="LGW938" s="477"/>
      <c r="LGX938" s="477"/>
      <c r="LGY938" s="477"/>
      <c r="LGZ938" s="477"/>
      <c r="LHA938" s="477"/>
      <c r="LHB938" s="477"/>
      <c r="LHC938" s="477"/>
      <c r="LHD938" s="477"/>
      <c r="LHE938" s="477"/>
      <c r="LHF938" s="477"/>
      <c r="LHG938" s="477"/>
      <c r="LHH938" s="477"/>
      <c r="LHI938" s="477"/>
      <c r="LHJ938" s="477"/>
      <c r="LHK938" s="477"/>
      <c r="LHL938" s="477"/>
      <c r="LHM938" s="477"/>
      <c r="LHN938" s="477"/>
      <c r="LHO938" s="477"/>
      <c r="LHP938" s="477"/>
      <c r="LHQ938" s="477"/>
      <c r="LHR938" s="477"/>
      <c r="LHS938" s="477"/>
      <c r="LHT938" s="477"/>
      <c r="LHU938" s="477"/>
      <c r="LHV938" s="477"/>
      <c r="LHW938" s="477"/>
      <c r="LHX938" s="477"/>
      <c r="LHY938" s="477"/>
      <c r="LHZ938" s="477"/>
      <c r="LIA938" s="477"/>
      <c r="LIB938" s="477"/>
      <c r="LIC938" s="477"/>
      <c r="LID938" s="477"/>
      <c r="LIE938" s="477"/>
      <c r="LIF938" s="477"/>
      <c r="LIG938" s="477"/>
      <c r="LIH938" s="477"/>
      <c r="LII938" s="477"/>
      <c r="LIJ938" s="477"/>
      <c r="LIK938" s="477"/>
      <c r="LIL938" s="477"/>
      <c r="LIM938" s="477"/>
      <c r="LIN938" s="477"/>
      <c r="LIO938" s="477"/>
      <c r="LIP938" s="477"/>
      <c r="LIQ938" s="477"/>
      <c r="LIR938" s="477"/>
      <c r="LIS938" s="477"/>
      <c r="LIT938" s="477"/>
      <c r="LIU938" s="477"/>
      <c r="LIV938" s="477"/>
      <c r="LIW938" s="477"/>
      <c r="LIX938" s="477"/>
      <c r="LIY938" s="477"/>
      <c r="LIZ938" s="477"/>
      <c r="LJA938" s="477"/>
      <c r="LJB938" s="477"/>
      <c r="LJC938" s="477"/>
      <c r="LJD938" s="477"/>
      <c r="LJE938" s="477"/>
      <c r="LJF938" s="477"/>
      <c r="LJG938" s="477"/>
      <c r="LJH938" s="477"/>
      <c r="LJI938" s="477"/>
      <c r="LJJ938" s="477"/>
      <c r="LJK938" s="477"/>
      <c r="LJL938" s="477"/>
      <c r="LJM938" s="477"/>
      <c r="LJN938" s="477"/>
      <c r="LJO938" s="477"/>
      <c r="LJP938" s="477"/>
      <c r="LJQ938" s="477"/>
      <c r="LJR938" s="477"/>
      <c r="LJS938" s="477"/>
      <c r="LJT938" s="477"/>
      <c r="LJU938" s="477"/>
      <c r="LJV938" s="477"/>
      <c r="LJW938" s="477"/>
      <c r="LJX938" s="477"/>
      <c r="LJY938" s="477"/>
      <c r="LJZ938" s="477"/>
      <c r="LKA938" s="477"/>
      <c r="LKB938" s="477"/>
      <c r="LKC938" s="477"/>
      <c r="LKD938" s="477"/>
      <c r="LKE938" s="477"/>
      <c r="LKF938" s="477"/>
      <c r="LKG938" s="477"/>
      <c r="LKH938" s="477"/>
      <c r="LKI938" s="477"/>
      <c r="LKJ938" s="477"/>
      <c r="LKK938" s="477"/>
      <c r="LKL938" s="477"/>
      <c r="LKM938" s="477"/>
      <c r="LKN938" s="477"/>
      <c r="LKO938" s="477"/>
      <c r="LKP938" s="477"/>
      <c r="LKQ938" s="477"/>
      <c r="LKR938" s="477"/>
      <c r="LKS938" s="477"/>
      <c r="LKT938" s="477"/>
      <c r="LKU938" s="477"/>
      <c r="LKV938" s="477"/>
      <c r="LKW938" s="477"/>
      <c r="LKX938" s="477"/>
      <c r="LKY938" s="477"/>
      <c r="LKZ938" s="477"/>
      <c r="LLA938" s="477"/>
      <c r="LLB938" s="477"/>
      <c r="LLC938" s="477"/>
      <c r="LLD938" s="477"/>
      <c r="LLE938" s="477"/>
      <c r="LLF938" s="477"/>
      <c r="LLG938" s="477"/>
      <c r="LLH938" s="477"/>
      <c r="LLI938" s="477"/>
      <c r="LLJ938" s="477"/>
      <c r="LLK938" s="477"/>
      <c r="LLL938" s="477"/>
      <c r="LLM938" s="477"/>
      <c r="LLN938" s="477"/>
      <c r="LLO938" s="477"/>
      <c r="LLP938" s="477"/>
      <c r="LLQ938" s="477"/>
      <c r="LLR938" s="477"/>
      <c r="LLS938" s="477"/>
      <c r="LLT938" s="477"/>
      <c r="LLU938" s="477"/>
      <c r="LLV938" s="477"/>
      <c r="LLW938" s="477"/>
      <c r="LLX938" s="477"/>
      <c r="LLY938" s="477"/>
      <c r="LLZ938" s="477"/>
      <c r="LMA938" s="477"/>
      <c r="LMB938" s="477"/>
      <c r="LMC938" s="477"/>
      <c r="LMD938" s="477"/>
      <c r="LME938" s="477"/>
      <c r="LMF938" s="477"/>
      <c r="LMG938" s="477"/>
      <c r="LMH938" s="477"/>
      <c r="LMI938" s="477"/>
      <c r="LMJ938" s="477"/>
      <c r="LMK938" s="477"/>
      <c r="LML938" s="477"/>
      <c r="LMM938" s="477"/>
      <c r="LMN938" s="477"/>
      <c r="LMO938" s="477"/>
      <c r="LMP938" s="477"/>
      <c r="LMQ938" s="477"/>
      <c r="LMR938" s="477"/>
      <c r="LMS938" s="477"/>
      <c r="LMT938" s="477"/>
      <c r="LMU938" s="477"/>
      <c r="LMV938" s="477"/>
      <c r="LMW938" s="477"/>
      <c r="LMX938" s="477"/>
      <c r="LMY938" s="477"/>
      <c r="LMZ938" s="477"/>
      <c r="LNA938" s="477"/>
      <c r="LNB938" s="477"/>
      <c r="LNC938" s="477"/>
      <c r="LND938" s="477"/>
      <c r="LNE938" s="477"/>
      <c r="LNF938" s="477"/>
      <c r="LNG938" s="477"/>
      <c r="LNH938" s="477"/>
      <c r="LNI938" s="477"/>
      <c r="LNJ938" s="477"/>
      <c r="LNK938" s="477"/>
      <c r="LNL938" s="477"/>
      <c r="LNM938" s="477"/>
      <c r="LNN938" s="477"/>
      <c r="LNO938" s="477"/>
      <c r="LNP938" s="477"/>
      <c r="LNQ938" s="477"/>
      <c r="LNR938" s="477"/>
      <c r="LNS938" s="477"/>
      <c r="LNT938" s="477"/>
      <c r="LNU938" s="477"/>
      <c r="LNV938" s="477"/>
      <c r="LNW938" s="477"/>
      <c r="LNX938" s="477"/>
      <c r="LNY938" s="477"/>
      <c r="LNZ938" s="477"/>
      <c r="LOA938" s="477"/>
      <c r="LOB938" s="477"/>
      <c r="LOC938" s="477"/>
      <c r="LOD938" s="477"/>
      <c r="LOE938" s="477"/>
      <c r="LOF938" s="477"/>
      <c r="LOG938" s="477"/>
      <c r="LOH938" s="477"/>
      <c r="LOI938" s="477"/>
      <c r="LOJ938" s="477"/>
      <c r="LOK938" s="477"/>
      <c r="LOL938" s="477"/>
      <c r="LOM938" s="477"/>
      <c r="LON938" s="477"/>
      <c r="LOO938" s="477"/>
      <c r="LOP938" s="477"/>
      <c r="LOQ938" s="477"/>
      <c r="LOR938" s="477"/>
      <c r="LOS938" s="477"/>
      <c r="LOT938" s="477"/>
      <c r="LOU938" s="477"/>
      <c r="LOV938" s="477"/>
      <c r="LOW938" s="477"/>
      <c r="LOX938" s="477"/>
      <c r="LOY938" s="477"/>
      <c r="LOZ938" s="477"/>
      <c r="LPA938" s="477"/>
      <c r="LPB938" s="477"/>
      <c r="LPC938" s="477"/>
      <c r="LPD938" s="477"/>
      <c r="LPE938" s="477"/>
      <c r="LPF938" s="477"/>
      <c r="LPG938" s="477"/>
      <c r="LPH938" s="477"/>
      <c r="LPI938" s="477"/>
      <c r="LPJ938" s="477"/>
      <c r="LPK938" s="477"/>
      <c r="LPL938" s="477"/>
      <c r="LPM938" s="477"/>
      <c r="LPN938" s="477"/>
      <c r="LPO938" s="477"/>
      <c r="LPP938" s="477"/>
      <c r="LPQ938" s="477"/>
      <c r="LPR938" s="477"/>
      <c r="LPS938" s="477"/>
      <c r="LPT938" s="477"/>
      <c r="LPU938" s="477"/>
      <c r="LPV938" s="477"/>
      <c r="LPW938" s="477"/>
      <c r="LPX938" s="477"/>
      <c r="LPY938" s="477"/>
      <c r="LPZ938" s="477"/>
      <c r="LQA938" s="477"/>
      <c r="LQB938" s="477"/>
      <c r="LQC938" s="477"/>
      <c r="LQD938" s="477"/>
      <c r="LQE938" s="477"/>
      <c r="LQF938" s="477"/>
      <c r="LQG938" s="477"/>
      <c r="LQH938" s="477"/>
      <c r="LQI938" s="477"/>
      <c r="LQJ938" s="477"/>
      <c r="LQK938" s="477"/>
      <c r="LQL938" s="477"/>
      <c r="LQM938" s="477"/>
      <c r="LQN938" s="477"/>
      <c r="LQO938" s="477"/>
      <c r="LQP938" s="477"/>
      <c r="LQQ938" s="477"/>
      <c r="LQR938" s="477"/>
      <c r="LQS938" s="477"/>
      <c r="LQT938" s="477"/>
      <c r="LQU938" s="477"/>
      <c r="LQV938" s="477"/>
      <c r="LQW938" s="477"/>
      <c r="LQX938" s="477"/>
      <c r="LQY938" s="477"/>
      <c r="LQZ938" s="477"/>
      <c r="LRA938" s="477"/>
      <c r="LRB938" s="477"/>
      <c r="LRC938" s="477"/>
      <c r="LRD938" s="477"/>
      <c r="LRE938" s="477"/>
      <c r="LRF938" s="477"/>
      <c r="LRG938" s="477"/>
      <c r="LRH938" s="477"/>
      <c r="LRI938" s="477"/>
      <c r="LRJ938" s="477"/>
      <c r="LRK938" s="477"/>
      <c r="LRL938" s="477"/>
      <c r="LRM938" s="477"/>
      <c r="LRN938" s="477"/>
      <c r="LRO938" s="477"/>
      <c r="LRP938" s="477"/>
      <c r="LRQ938" s="477"/>
      <c r="LRR938" s="477"/>
      <c r="LRS938" s="477"/>
      <c r="LRT938" s="477"/>
      <c r="LRU938" s="477"/>
      <c r="LRV938" s="477"/>
      <c r="LRW938" s="477"/>
      <c r="LRX938" s="477"/>
      <c r="LRY938" s="477"/>
      <c r="LRZ938" s="477"/>
      <c r="LSA938" s="477"/>
      <c r="LSB938" s="477"/>
      <c r="LSC938" s="477"/>
      <c r="LSD938" s="477"/>
      <c r="LSE938" s="477"/>
      <c r="LSF938" s="477"/>
      <c r="LSG938" s="477"/>
      <c r="LSH938" s="477"/>
      <c r="LSI938" s="477"/>
      <c r="LSJ938" s="477"/>
      <c r="LSK938" s="477"/>
      <c r="LSL938" s="477"/>
      <c r="LSM938" s="477"/>
      <c r="LSN938" s="477"/>
      <c r="LSO938" s="477"/>
      <c r="LSP938" s="477"/>
      <c r="LSQ938" s="477"/>
      <c r="LSR938" s="477"/>
      <c r="LSS938" s="477"/>
      <c r="LST938" s="477"/>
      <c r="LSU938" s="477"/>
      <c r="LSV938" s="477"/>
      <c r="LSW938" s="477"/>
      <c r="LSX938" s="477"/>
      <c r="LSY938" s="477"/>
      <c r="LSZ938" s="477"/>
      <c r="LTA938" s="477"/>
      <c r="LTB938" s="477"/>
      <c r="LTC938" s="477"/>
      <c r="LTD938" s="477"/>
      <c r="LTE938" s="477"/>
      <c r="LTF938" s="477"/>
      <c r="LTG938" s="477"/>
      <c r="LTH938" s="477"/>
      <c r="LTI938" s="477"/>
      <c r="LTJ938" s="477"/>
      <c r="LTK938" s="477"/>
      <c r="LTL938" s="477"/>
      <c r="LTM938" s="477"/>
      <c r="LTN938" s="477"/>
      <c r="LTO938" s="477"/>
      <c r="LTP938" s="477"/>
      <c r="LTQ938" s="477"/>
      <c r="LTR938" s="477"/>
      <c r="LTS938" s="477"/>
      <c r="LTT938" s="477"/>
      <c r="LTU938" s="477"/>
      <c r="LTV938" s="477"/>
      <c r="LTW938" s="477"/>
      <c r="LTX938" s="477"/>
      <c r="LTY938" s="477"/>
      <c r="LTZ938" s="477"/>
      <c r="LUA938" s="477"/>
      <c r="LUB938" s="477"/>
      <c r="LUC938" s="477"/>
      <c r="LUD938" s="477"/>
      <c r="LUE938" s="477"/>
      <c r="LUF938" s="477"/>
      <c r="LUG938" s="477"/>
      <c r="LUH938" s="477"/>
      <c r="LUI938" s="477"/>
      <c r="LUJ938" s="477"/>
      <c r="LUK938" s="477"/>
      <c r="LUL938" s="477"/>
      <c r="LUM938" s="477"/>
      <c r="LUN938" s="477"/>
      <c r="LUO938" s="477"/>
      <c r="LUP938" s="477"/>
      <c r="LUQ938" s="477"/>
      <c r="LUR938" s="477"/>
      <c r="LUS938" s="477"/>
      <c r="LUT938" s="477"/>
      <c r="LUU938" s="477"/>
      <c r="LUV938" s="477"/>
      <c r="LUW938" s="477"/>
      <c r="LUX938" s="477"/>
      <c r="LUY938" s="477"/>
      <c r="LUZ938" s="477"/>
      <c r="LVA938" s="477"/>
      <c r="LVB938" s="477"/>
      <c r="LVC938" s="477"/>
      <c r="LVD938" s="477"/>
      <c r="LVE938" s="477"/>
      <c r="LVF938" s="477"/>
      <c r="LVG938" s="477"/>
      <c r="LVH938" s="477"/>
      <c r="LVI938" s="477"/>
      <c r="LVJ938" s="477"/>
      <c r="LVK938" s="477"/>
      <c r="LVL938" s="477"/>
      <c r="LVM938" s="477"/>
      <c r="LVN938" s="477"/>
      <c r="LVO938" s="477"/>
      <c r="LVP938" s="477"/>
      <c r="LVQ938" s="477"/>
      <c r="LVR938" s="477"/>
      <c r="LVS938" s="477"/>
      <c r="LVT938" s="477"/>
      <c r="LVU938" s="477"/>
      <c r="LVV938" s="477"/>
      <c r="LVW938" s="477"/>
      <c r="LVX938" s="477"/>
      <c r="LVY938" s="477"/>
      <c r="LVZ938" s="477"/>
      <c r="LWA938" s="477"/>
      <c r="LWB938" s="477"/>
      <c r="LWC938" s="477"/>
      <c r="LWD938" s="477"/>
      <c r="LWE938" s="477"/>
      <c r="LWF938" s="477"/>
      <c r="LWG938" s="477"/>
      <c r="LWH938" s="477"/>
      <c r="LWI938" s="477"/>
      <c r="LWJ938" s="477"/>
      <c r="LWK938" s="477"/>
      <c r="LWL938" s="477"/>
      <c r="LWM938" s="477"/>
      <c r="LWN938" s="477"/>
      <c r="LWO938" s="477"/>
      <c r="LWP938" s="477"/>
      <c r="LWQ938" s="477"/>
      <c r="LWR938" s="477"/>
      <c r="LWS938" s="477"/>
      <c r="LWT938" s="477"/>
      <c r="LWU938" s="477"/>
      <c r="LWV938" s="477"/>
      <c r="LWW938" s="477"/>
      <c r="LWX938" s="477"/>
      <c r="LWY938" s="477"/>
      <c r="LWZ938" s="477"/>
      <c r="LXA938" s="477"/>
      <c r="LXB938" s="477"/>
      <c r="LXC938" s="477"/>
      <c r="LXD938" s="477"/>
      <c r="LXE938" s="477"/>
      <c r="LXF938" s="477"/>
      <c r="LXG938" s="477"/>
      <c r="LXH938" s="477"/>
      <c r="LXI938" s="477"/>
      <c r="LXJ938" s="477"/>
      <c r="LXK938" s="477"/>
      <c r="LXL938" s="477"/>
      <c r="LXM938" s="477"/>
      <c r="LXN938" s="477"/>
      <c r="LXO938" s="477"/>
      <c r="LXP938" s="477"/>
      <c r="LXQ938" s="477"/>
      <c r="LXR938" s="477"/>
      <c r="LXS938" s="477"/>
      <c r="LXT938" s="477"/>
      <c r="LXU938" s="477"/>
      <c r="LXV938" s="477"/>
      <c r="LXW938" s="477"/>
      <c r="LXX938" s="477"/>
      <c r="LXY938" s="477"/>
      <c r="LXZ938" s="477"/>
      <c r="LYA938" s="477"/>
      <c r="LYB938" s="477"/>
      <c r="LYC938" s="477"/>
      <c r="LYD938" s="477"/>
      <c r="LYE938" s="477"/>
      <c r="LYF938" s="477"/>
      <c r="LYG938" s="477"/>
      <c r="LYH938" s="477"/>
      <c r="LYI938" s="477"/>
      <c r="LYJ938" s="477"/>
      <c r="LYK938" s="477"/>
      <c r="LYL938" s="477"/>
      <c r="LYM938" s="477"/>
      <c r="LYN938" s="477"/>
      <c r="LYO938" s="477"/>
      <c r="LYP938" s="477"/>
      <c r="LYQ938" s="477"/>
      <c r="LYR938" s="477"/>
      <c r="LYS938" s="477"/>
      <c r="LYT938" s="477"/>
      <c r="LYU938" s="477"/>
      <c r="LYV938" s="477"/>
      <c r="LYW938" s="477"/>
      <c r="LYX938" s="477"/>
      <c r="LYY938" s="477"/>
      <c r="LYZ938" s="477"/>
      <c r="LZA938" s="477"/>
      <c r="LZB938" s="477"/>
      <c r="LZC938" s="477"/>
      <c r="LZD938" s="477"/>
      <c r="LZE938" s="477"/>
      <c r="LZF938" s="477"/>
      <c r="LZG938" s="477"/>
      <c r="LZH938" s="477"/>
      <c r="LZI938" s="477"/>
      <c r="LZJ938" s="477"/>
      <c r="LZK938" s="477"/>
      <c r="LZL938" s="477"/>
      <c r="LZM938" s="477"/>
      <c r="LZN938" s="477"/>
      <c r="LZO938" s="477"/>
      <c r="LZP938" s="477"/>
      <c r="LZQ938" s="477"/>
      <c r="LZR938" s="477"/>
      <c r="LZS938" s="477"/>
      <c r="LZT938" s="477"/>
      <c r="LZU938" s="477"/>
      <c r="LZV938" s="477"/>
      <c r="LZW938" s="477"/>
      <c r="LZX938" s="477"/>
      <c r="LZY938" s="477"/>
      <c r="LZZ938" s="477"/>
      <c r="MAA938" s="477"/>
      <c r="MAB938" s="477"/>
      <c r="MAC938" s="477"/>
      <c r="MAD938" s="477"/>
      <c r="MAE938" s="477"/>
      <c r="MAF938" s="477"/>
      <c r="MAG938" s="477"/>
      <c r="MAH938" s="477"/>
      <c r="MAI938" s="477"/>
      <c r="MAJ938" s="477"/>
      <c r="MAK938" s="477"/>
      <c r="MAL938" s="477"/>
      <c r="MAM938" s="477"/>
      <c r="MAN938" s="477"/>
      <c r="MAO938" s="477"/>
      <c r="MAP938" s="477"/>
      <c r="MAQ938" s="477"/>
      <c r="MAR938" s="477"/>
      <c r="MAS938" s="477"/>
      <c r="MAT938" s="477"/>
      <c r="MAU938" s="477"/>
      <c r="MAV938" s="477"/>
      <c r="MAW938" s="477"/>
      <c r="MAX938" s="477"/>
      <c r="MAY938" s="477"/>
      <c r="MAZ938" s="477"/>
      <c r="MBA938" s="477"/>
      <c r="MBB938" s="477"/>
      <c r="MBC938" s="477"/>
      <c r="MBD938" s="477"/>
      <c r="MBE938" s="477"/>
      <c r="MBF938" s="477"/>
      <c r="MBG938" s="477"/>
      <c r="MBH938" s="477"/>
      <c r="MBI938" s="477"/>
      <c r="MBJ938" s="477"/>
      <c r="MBK938" s="477"/>
      <c r="MBL938" s="477"/>
      <c r="MBM938" s="477"/>
      <c r="MBN938" s="477"/>
      <c r="MBO938" s="477"/>
      <c r="MBP938" s="477"/>
      <c r="MBQ938" s="477"/>
      <c r="MBR938" s="477"/>
      <c r="MBS938" s="477"/>
      <c r="MBT938" s="477"/>
      <c r="MBU938" s="477"/>
      <c r="MBV938" s="477"/>
      <c r="MBW938" s="477"/>
      <c r="MBX938" s="477"/>
      <c r="MBY938" s="477"/>
      <c r="MBZ938" s="477"/>
      <c r="MCA938" s="477"/>
      <c r="MCB938" s="477"/>
      <c r="MCC938" s="477"/>
      <c r="MCD938" s="477"/>
      <c r="MCE938" s="477"/>
      <c r="MCF938" s="477"/>
      <c r="MCG938" s="477"/>
      <c r="MCH938" s="477"/>
      <c r="MCI938" s="477"/>
      <c r="MCJ938" s="477"/>
      <c r="MCK938" s="477"/>
      <c r="MCL938" s="477"/>
      <c r="MCM938" s="477"/>
      <c r="MCN938" s="477"/>
      <c r="MCO938" s="477"/>
      <c r="MCP938" s="477"/>
      <c r="MCQ938" s="477"/>
      <c r="MCR938" s="477"/>
      <c r="MCS938" s="477"/>
      <c r="MCT938" s="477"/>
      <c r="MCU938" s="477"/>
      <c r="MCV938" s="477"/>
      <c r="MCW938" s="477"/>
      <c r="MCX938" s="477"/>
      <c r="MCY938" s="477"/>
      <c r="MCZ938" s="477"/>
      <c r="MDA938" s="477"/>
      <c r="MDB938" s="477"/>
      <c r="MDC938" s="477"/>
      <c r="MDD938" s="477"/>
      <c r="MDE938" s="477"/>
      <c r="MDF938" s="477"/>
      <c r="MDG938" s="477"/>
      <c r="MDH938" s="477"/>
      <c r="MDI938" s="477"/>
      <c r="MDJ938" s="477"/>
      <c r="MDK938" s="477"/>
      <c r="MDL938" s="477"/>
      <c r="MDM938" s="477"/>
      <c r="MDN938" s="477"/>
      <c r="MDO938" s="477"/>
      <c r="MDP938" s="477"/>
      <c r="MDQ938" s="477"/>
      <c r="MDR938" s="477"/>
      <c r="MDS938" s="477"/>
      <c r="MDT938" s="477"/>
      <c r="MDU938" s="477"/>
      <c r="MDV938" s="477"/>
      <c r="MDW938" s="477"/>
      <c r="MDX938" s="477"/>
      <c r="MDY938" s="477"/>
      <c r="MDZ938" s="477"/>
      <c r="MEA938" s="477"/>
      <c r="MEB938" s="477"/>
      <c r="MEC938" s="477"/>
      <c r="MED938" s="477"/>
      <c r="MEE938" s="477"/>
      <c r="MEF938" s="477"/>
      <c r="MEG938" s="477"/>
      <c r="MEH938" s="477"/>
      <c r="MEI938" s="477"/>
      <c r="MEJ938" s="477"/>
      <c r="MEK938" s="477"/>
      <c r="MEL938" s="477"/>
      <c r="MEM938" s="477"/>
      <c r="MEN938" s="477"/>
      <c r="MEO938" s="477"/>
      <c r="MEP938" s="477"/>
      <c r="MEQ938" s="477"/>
      <c r="MER938" s="477"/>
      <c r="MES938" s="477"/>
      <c r="MET938" s="477"/>
      <c r="MEU938" s="477"/>
      <c r="MEV938" s="477"/>
      <c r="MEW938" s="477"/>
      <c r="MEX938" s="477"/>
      <c r="MEY938" s="477"/>
      <c r="MEZ938" s="477"/>
      <c r="MFA938" s="477"/>
      <c r="MFB938" s="477"/>
      <c r="MFC938" s="477"/>
      <c r="MFD938" s="477"/>
      <c r="MFE938" s="477"/>
      <c r="MFF938" s="477"/>
      <c r="MFG938" s="477"/>
      <c r="MFH938" s="477"/>
      <c r="MFI938" s="477"/>
      <c r="MFJ938" s="477"/>
      <c r="MFK938" s="477"/>
      <c r="MFL938" s="477"/>
      <c r="MFM938" s="477"/>
      <c r="MFN938" s="477"/>
      <c r="MFO938" s="477"/>
      <c r="MFP938" s="477"/>
      <c r="MFQ938" s="477"/>
      <c r="MFR938" s="477"/>
      <c r="MFS938" s="477"/>
      <c r="MFT938" s="477"/>
      <c r="MFU938" s="477"/>
      <c r="MFV938" s="477"/>
      <c r="MFW938" s="477"/>
      <c r="MFX938" s="477"/>
      <c r="MFY938" s="477"/>
      <c r="MFZ938" s="477"/>
      <c r="MGA938" s="477"/>
      <c r="MGB938" s="477"/>
      <c r="MGC938" s="477"/>
      <c r="MGD938" s="477"/>
      <c r="MGE938" s="477"/>
      <c r="MGF938" s="477"/>
      <c r="MGG938" s="477"/>
      <c r="MGH938" s="477"/>
      <c r="MGI938" s="477"/>
      <c r="MGJ938" s="477"/>
      <c r="MGK938" s="477"/>
      <c r="MGL938" s="477"/>
      <c r="MGM938" s="477"/>
      <c r="MGN938" s="477"/>
      <c r="MGO938" s="477"/>
      <c r="MGP938" s="477"/>
      <c r="MGQ938" s="477"/>
      <c r="MGR938" s="477"/>
      <c r="MGS938" s="477"/>
      <c r="MGT938" s="477"/>
      <c r="MGU938" s="477"/>
      <c r="MGV938" s="477"/>
      <c r="MGW938" s="477"/>
      <c r="MGX938" s="477"/>
      <c r="MGY938" s="477"/>
      <c r="MGZ938" s="477"/>
      <c r="MHA938" s="477"/>
      <c r="MHB938" s="477"/>
      <c r="MHC938" s="477"/>
      <c r="MHD938" s="477"/>
      <c r="MHE938" s="477"/>
      <c r="MHF938" s="477"/>
      <c r="MHG938" s="477"/>
      <c r="MHH938" s="477"/>
      <c r="MHI938" s="477"/>
      <c r="MHJ938" s="477"/>
      <c r="MHK938" s="477"/>
      <c r="MHL938" s="477"/>
      <c r="MHM938" s="477"/>
      <c r="MHN938" s="477"/>
      <c r="MHO938" s="477"/>
      <c r="MHP938" s="477"/>
      <c r="MHQ938" s="477"/>
      <c r="MHR938" s="477"/>
      <c r="MHS938" s="477"/>
      <c r="MHT938" s="477"/>
      <c r="MHU938" s="477"/>
      <c r="MHV938" s="477"/>
      <c r="MHW938" s="477"/>
      <c r="MHX938" s="477"/>
      <c r="MHY938" s="477"/>
      <c r="MHZ938" s="477"/>
      <c r="MIA938" s="477"/>
      <c r="MIB938" s="477"/>
      <c r="MIC938" s="477"/>
      <c r="MID938" s="477"/>
      <c r="MIE938" s="477"/>
      <c r="MIF938" s="477"/>
      <c r="MIG938" s="477"/>
      <c r="MIH938" s="477"/>
      <c r="MII938" s="477"/>
      <c r="MIJ938" s="477"/>
      <c r="MIK938" s="477"/>
      <c r="MIL938" s="477"/>
      <c r="MIM938" s="477"/>
      <c r="MIN938" s="477"/>
      <c r="MIO938" s="477"/>
      <c r="MIP938" s="477"/>
      <c r="MIQ938" s="477"/>
      <c r="MIR938" s="477"/>
      <c r="MIS938" s="477"/>
      <c r="MIT938" s="477"/>
      <c r="MIU938" s="477"/>
      <c r="MIV938" s="477"/>
      <c r="MIW938" s="477"/>
      <c r="MIX938" s="477"/>
      <c r="MIY938" s="477"/>
      <c r="MIZ938" s="477"/>
      <c r="MJA938" s="477"/>
      <c r="MJB938" s="477"/>
      <c r="MJC938" s="477"/>
      <c r="MJD938" s="477"/>
      <c r="MJE938" s="477"/>
      <c r="MJF938" s="477"/>
      <c r="MJG938" s="477"/>
      <c r="MJH938" s="477"/>
      <c r="MJI938" s="477"/>
      <c r="MJJ938" s="477"/>
      <c r="MJK938" s="477"/>
      <c r="MJL938" s="477"/>
      <c r="MJM938" s="477"/>
      <c r="MJN938" s="477"/>
      <c r="MJO938" s="477"/>
      <c r="MJP938" s="477"/>
      <c r="MJQ938" s="477"/>
      <c r="MJR938" s="477"/>
      <c r="MJS938" s="477"/>
      <c r="MJT938" s="477"/>
      <c r="MJU938" s="477"/>
      <c r="MJV938" s="477"/>
      <c r="MJW938" s="477"/>
      <c r="MJX938" s="477"/>
      <c r="MJY938" s="477"/>
      <c r="MJZ938" s="477"/>
      <c r="MKA938" s="477"/>
      <c r="MKB938" s="477"/>
      <c r="MKC938" s="477"/>
      <c r="MKD938" s="477"/>
      <c r="MKE938" s="477"/>
      <c r="MKF938" s="477"/>
      <c r="MKG938" s="477"/>
      <c r="MKH938" s="477"/>
      <c r="MKI938" s="477"/>
      <c r="MKJ938" s="477"/>
      <c r="MKK938" s="477"/>
      <c r="MKL938" s="477"/>
      <c r="MKM938" s="477"/>
      <c r="MKN938" s="477"/>
      <c r="MKO938" s="477"/>
      <c r="MKP938" s="477"/>
      <c r="MKQ938" s="477"/>
      <c r="MKR938" s="477"/>
      <c r="MKS938" s="477"/>
      <c r="MKT938" s="477"/>
      <c r="MKU938" s="477"/>
      <c r="MKV938" s="477"/>
      <c r="MKW938" s="477"/>
      <c r="MKX938" s="477"/>
      <c r="MKY938" s="477"/>
      <c r="MKZ938" s="477"/>
      <c r="MLA938" s="477"/>
      <c r="MLB938" s="477"/>
      <c r="MLC938" s="477"/>
      <c r="MLD938" s="477"/>
      <c r="MLE938" s="477"/>
      <c r="MLF938" s="477"/>
      <c r="MLG938" s="477"/>
      <c r="MLH938" s="477"/>
      <c r="MLI938" s="477"/>
      <c r="MLJ938" s="477"/>
      <c r="MLK938" s="477"/>
      <c r="MLL938" s="477"/>
      <c r="MLM938" s="477"/>
      <c r="MLN938" s="477"/>
      <c r="MLO938" s="477"/>
      <c r="MLP938" s="477"/>
      <c r="MLQ938" s="477"/>
      <c r="MLR938" s="477"/>
      <c r="MLS938" s="477"/>
      <c r="MLT938" s="477"/>
      <c r="MLU938" s="477"/>
      <c r="MLV938" s="477"/>
      <c r="MLW938" s="477"/>
      <c r="MLX938" s="477"/>
      <c r="MLY938" s="477"/>
      <c r="MLZ938" s="477"/>
      <c r="MMA938" s="477"/>
      <c r="MMB938" s="477"/>
      <c r="MMC938" s="477"/>
      <c r="MMD938" s="477"/>
      <c r="MME938" s="477"/>
      <c r="MMF938" s="477"/>
      <c r="MMG938" s="477"/>
      <c r="MMH938" s="477"/>
      <c r="MMI938" s="477"/>
      <c r="MMJ938" s="477"/>
      <c r="MMK938" s="477"/>
      <c r="MML938" s="477"/>
      <c r="MMM938" s="477"/>
      <c r="MMN938" s="477"/>
      <c r="MMO938" s="477"/>
      <c r="MMP938" s="477"/>
      <c r="MMQ938" s="477"/>
      <c r="MMR938" s="477"/>
      <c r="MMS938" s="477"/>
      <c r="MMT938" s="477"/>
      <c r="MMU938" s="477"/>
      <c r="MMV938" s="477"/>
      <c r="MMW938" s="477"/>
      <c r="MMX938" s="477"/>
      <c r="MMY938" s="477"/>
      <c r="MMZ938" s="477"/>
      <c r="MNA938" s="477"/>
      <c r="MNB938" s="477"/>
      <c r="MNC938" s="477"/>
      <c r="MND938" s="477"/>
      <c r="MNE938" s="477"/>
      <c r="MNF938" s="477"/>
      <c r="MNG938" s="477"/>
      <c r="MNH938" s="477"/>
      <c r="MNI938" s="477"/>
      <c r="MNJ938" s="477"/>
      <c r="MNK938" s="477"/>
      <c r="MNL938" s="477"/>
      <c r="MNM938" s="477"/>
      <c r="MNN938" s="477"/>
      <c r="MNO938" s="477"/>
      <c r="MNP938" s="477"/>
      <c r="MNQ938" s="477"/>
      <c r="MNR938" s="477"/>
      <c r="MNS938" s="477"/>
      <c r="MNT938" s="477"/>
      <c r="MNU938" s="477"/>
      <c r="MNV938" s="477"/>
      <c r="MNW938" s="477"/>
      <c r="MNX938" s="477"/>
      <c r="MNY938" s="477"/>
      <c r="MNZ938" s="477"/>
      <c r="MOA938" s="477"/>
      <c r="MOB938" s="477"/>
      <c r="MOC938" s="477"/>
      <c r="MOD938" s="477"/>
      <c r="MOE938" s="477"/>
      <c r="MOF938" s="477"/>
      <c r="MOG938" s="477"/>
      <c r="MOH938" s="477"/>
      <c r="MOI938" s="477"/>
      <c r="MOJ938" s="477"/>
      <c r="MOK938" s="477"/>
      <c r="MOL938" s="477"/>
      <c r="MOM938" s="477"/>
      <c r="MON938" s="477"/>
      <c r="MOO938" s="477"/>
      <c r="MOP938" s="477"/>
      <c r="MOQ938" s="477"/>
      <c r="MOR938" s="477"/>
      <c r="MOS938" s="477"/>
      <c r="MOT938" s="477"/>
      <c r="MOU938" s="477"/>
      <c r="MOV938" s="477"/>
      <c r="MOW938" s="477"/>
      <c r="MOX938" s="477"/>
      <c r="MOY938" s="477"/>
      <c r="MOZ938" s="477"/>
      <c r="MPA938" s="477"/>
      <c r="MPB938" s="477"/>
      <c r="MPC938" s="477"/>
      <c r="MPD938" s="477"/>
      <c r="MPE938" s="477"/>
      <c r="MPF938" s="477"/>
      <c r="MPG938" s="477"/>
      <c r="MPH938" s="477"/>
      <c r="MPI938" s="477"/>
      <c r="MPJ938" s="477"/>
      <c r="MPK938" s="477"/>
      <c r="MPL938" s="477"/>
      <c r="MPM938" s="477"/>
      <c r="MPN938" s="477"/>
      <c r="MPO938" s="477"/>
      <c r="MPP938" s="477"/>
      <c r="MPQ938" s="477"/>
      <c r="MPR938" s="477"/>
      <c r="MPS938" s="477"/>
      <c r="MPT938" s="477"/>
      <c r="MPU938" s="477"/>
      <c r="MPV938" s="477"/>
      <c r="MPW938" s="477"/>
      <c r="MPX938" s="477"/>
      <c r="MPY938" s="477"/>
      <c r="MPZ938" s="477"/>
      <c r="MQA938" s="477"/>
      <c r="MQB938" s="477"/>
      <c r="MQC938" s="477"/>
      <c r="MQD938" s="477"/>
      <c r="MQE938" s="477"/>
      <c r="MQF938" s="477"/>
      <c r="MQG938" s="477"/>
      <c r="MQH938" s="477"/>
      <c r="MQI938" s="477"/>
      <c r="MQJ938" s="477"/>
      <c r="MQK938" s="477"/>
      <c r="MQL938" s="477"/>
      <c r="MQM938" s="477"/>
      <c r="MQN938" s="477"/>
      <c r="MQO938" s="477"/>
      <c r="MQP938" s="477"/>
      <c r="MQQ938" s="477"/>
      <c r="MQR938" s="477"/>
      <c r="MQS938" s="477"/>
      <c r="MQT938" s="477"/>
      <c r="MQU938" s="477"/>
      <c r="MQV938" s="477"/>
      <c r="MQW938" s="477"/>
      <c r="MQX938" s="477"/>
      <c r="MQY938" s="477"/>
      <c r="MQZ938" s="477"/>
      <c r="MRA938" s="477"/>
      <c r="MRB938" s="477"/>
      <c r="MRC938" s="477"/>
      <c r="MRD938" s="477"/>
      <c r="MRE938" s="477"/>
      <c r="MRF938" s="477"/>
      <c r="MRG938" s="477"/>
      <c r="MRH938" s="477"/>
      <c r="MRI938" s="477"/>
      <c r="MRJ938" s="477"/>
      <c r="MRK938" s="477"/>
      <c r="MRL938" s="477"/>
      <c r="MRM938" s="477"/>
      <c r="MRN938" s="477"/>
      <c r="MRO938" s="477"/>
      <c r="MRP938" s="477"/>
      <c r="MRQ938" s="477"/>
      <c r="MRR938" s="477"/>
      <c r="MRS938" s="477"/>
      <c r="MRT938" s="477"/>
      <c r="MRU938" s="477"/>
      <c r="MRV938" s="477"/>
      <c r="MRW938" s="477"/>
      <c r="MRX938" s="477"/>
      <c r="MRY938" s="477"/>
      <c r="MRZ938" s="477"/>
      <c r="MSA938" s="477"/>
      <c r="MSB938" s="477"/>
      <c r="MSC938" s="477"/>
      <c r="MSD938" s="477"/>
      <c r="MSE938" s="477"/>
      <c r="MSF938" s="477"/>
      <c r="MSG938" s="477"/>
      <c r="MSH938" s="477"/>
      <c r="MSI938" s="477"/>
      <c r="MSJ938" s="477"/>
      <c r="MSK938" s="477"/>
      <c r="MSL938" s="477"/>
      <c r="MSM938" s="477"/>
      <c r="MSN938" s="477"/>
      <c r="MSO938" s="477"/>
      <c r="MSP938" s="477"/>
      <c r="MSQ938" s="477"/>
      <c r="MSR938" s="477"/>
      <c r="MSS938" s="477"/>
      <c r="MST938" s="477"/>
      <c r="MSU938" s="477"/>
      <c r="MSV938" s="477"/>
      <c r="MSW938" s="477"/>
      <c r="MSX938" s="477"/>
      <c r="MSY938" s="477"/>
      <c r="MSZ938" s="477"/>
      <c r="MTA938" s="477"/>
      <c r="MTB938" s="477"/>
      <c r="MTC938" s="477"/>
      <c r="MTD938" s="477"/>
      <c r="MTE938" s="477"/>
      <c r="MTF938" s="477"/>
      <c r="MTG938" s="477"/>
      <c r="MTH938" s="477"/>
      <c r="MTI938" s="477"/>
      <c r="MTJ938" s="477"/>
      <c r="MTK938" s="477"/>
      <c r="MTL938" s="477"/>
      <c r="MTM938" s="477"/>
      <c r="MTN938" s="477"/>
      <c r="MTO938" s="477"/>
      <c r="MTP938" s="477"/>
      <c r="MTQ938" s="477"/>
      <c r="MTR938" s="477"/>
      <c r="MTS938" s="477"/>
      <c r="MTT938" s="477"/>
      <c r="MTU938" s="477"/>
      <c r="MTV938" s="477"/>
      <c r="MTW938" s="477"/>
      <c r="MTX938" s="477"/>
      <c r="MTY938" s="477"/>
      <c r="MTZ938" s="477"/>
      <c r="MUA938" s="477"/>
      <c r="MUB938" s="477"/>
      <c r="MUC938" s="477"/>
      <c r="MUD938" s="477"/>
      <c r="MUE938" s="477"/>
      <c r="MUF938" s="477"/>
      <c r="MUG938" s="477"/>
      <c r="MUH938" s="477"/>
      <c r="MUI938" s="477"/>
      <c r="MUJ938" s="477"/>
      <c r="MUK938" s="477"/>
      <c r="MUL938" s="477"/>
      <c r="MUM938" s="477"/>
      <c r="MUN938" s="477"/>
      <c r="MUO938" s="477"/>
      <c r="MUP938" s="477"/>
      <c r="MUQ938" s="477"/>
      <c r="MUR938" s="477"/>
      <c r="MUS938" s="477"/>
      <c r="MUT938" s="477"/>
      <c r="MUU938" s="477"/>
      <c r="MUV938" s="477"/>
      <c r="MUW938" s="477"/>
      <c r="MUX938" s="477"/>
      <c r="MUY938" s="477"/>
      <c r="MUZ938" s="477"/>
      <c r="MVA938" s="477"/>
      <c r="MVB938" s="477"/>
      <c r="MVC938" s="477"/>
      <c r="MVD938" s="477"/>
      <c r="MVE938" s="477"/>
      <c r="MVF938" s="477"/>
      <c r="MVG938" s="477"/>
      <c r="MVH938" s="477"/>
      <c r="MVI938" s="477"/>
      <c r="MVJ938" s="477"/>
      <c r="MVK938" s="477"/>
      <c r="MVL938" s="477"/>
      <c r="MVM938" s="477"/>
      <c r="MVN938" s="477"/>
      <c r="MVO938" s="477"/>
      <c r="MVP938" s="477"/>
      <c r="MVQ938" s="477"/>
      <c r="MVR938" s="477"/>
      <c r="MVS938" s="477"/>
      <c r="MVT938" s="477"/>
      <c r="MVU938" s="477"/>
      <c r="MVV938" s="477"/>
      <c r="MVW938" s="477"/>
      <c r="MVX938" s="477"/>
      <c r="MVY938" s="477"/>
      <c r="MVZ938" s="477"/>
      <c r="MWA938" s="477"/>
      <c r="MWB938" s="477"/>
      <c r="MWC938" s="477"/>
      <c r="MWD938" s="477"/>
      <c r="MWE938" s="477"/>
      <c r="MWF938" s="477"/>
      <c r="MWG938" s="477"/>
      <c r="MWH938" s="477"/>
      <c r="MWI938" s="477"/>
      <c r="MWJ938" s="477"/>
      <c r="MWK938" s="477"/>
      <c r="MWL938" s="477"/>
      <c r="MWM938" s="477"/>
      <c r="MWN938" s="477"/>
      <c r="MWO938" s="477"/>
      <c r="MWP938" s="477"/>
      <c r="MWQ938" s="477"/>
      <c r="MWR938" s="477"/>
      <c r="MWS938" s="477"/>
      <c r="MWT938" s="477"/>
      <c r="MWU938" s="477"/>
      <c r="MWV938" s="477"/>
      <c r="MWW938" s="477"/>
      <c r="MWX938" s="477"/>
      <c r="MWY938" s="477"/>
      <c r="MWZ938" s="477"/>
      <c r="MXA938" s="477"/>
      <c r="MXB938" s="477"/>
      <c r="MXC938" s="477"/>
      <c r="MXD938" s="477"/>
      <c r="MXE938" s="477"/>
      <c r="MXF938" s="477"/>
      <c r="MXG938" s="477"/>
      <c r="MXH938" s="477"/>
      <c r="MXI938" s="477"/>
      <c r="MXJ938" s="477"/>
      <c r="MXK938" s="477"/>
      <c r="MXL938" s="477"/>
      <c r="MXM938" s="477"/>
      <c r="MXN938" s="477"/>
      <c r="MXO938" s="477"/>
      <c r="MXP938" s="477"/>
      <c r="MXQ938" s="477"/>
      <c r="MXR938" s="477"/>
      <c r="MXS938" s="477"/>
      <c r="MXT938" s="477"/>
      <c r="MXU938" s="477"/>
      <c r="MXV938" s="477"/>
      <c r="MXW938" s="477"/>
      <c r="MXX938" s="477"/>
      <c r="MXY938" s="477"/>
      <c r="MXZ938" s="477"/>
      <c r="MYA938" s="477"/>
      <c r="MYB938" s="477"/>
      <c r="MYC938" s="477"/>
      <c r="MYD938" s="477"/>
      <c r="MYE938" s="477"/>
      <c r="MYF938" s="477"/>
      <c r="MYG938" s="477"/>
      <c r="MYH938" s="477"/>
      <c r="MYI938" s="477"/>
      <c r="MYJ938" s="477"/>
      <c r="MYK938" s="477"/>
      <c r="MYL938" s="477"/>
      <c r="MYM938" s="477"/>
      <c r="MYN938" s="477"/>
      <c r="MYO938" s="477"/>
      <c r="MYP938" s="477"/>
      <c r="MYQ938" s="477"/>
      <c r="MYR938" s="477"/>
      <c r="MYS938" s="477"/>
      <c r="MYT938" s="477"/>
      <c r="MYU938" s="477"/>
      <c r="MYV938" s="477"/>
      <c r="MYW938" s="477"/>
      <c r="MYX938" s="477"/>
      <c r="MYY938" s="477"/>
      <c r="MYZ938" s="477"/>
      <c r="MZA938" s="477"/>
      <c r="MZB938" s="477"/>
      <c r="MZC938" s="477"/>
      <c r="MZD938" s="477"/>
      <c r="MZE938" s="477"/>
      <c r="MZF938" s="477"/>
      <c r="MZG938" s="477"/>
      <c r="MZH938" s="477"/>
      <c r="MZI938" s="477"/>
      <c r="MZJ938" s="477"/>
      <c r="MZK938" s="477"/>
      <c r="MZL938" s="477"/>
      <c r="MZM938" s="477"/>
      <c r="MZN938" s="477"/>
      <c r="MZO938" s="477"/>
      <c r="MZP938" s="477"/>
      <c r="MZQ938" s="477"/>
      <c r="MZR938" s="477"/>
      <c r="MZS938" s="477"/>
      <c r="MZT938" s="477"/>
      <c r="MZU938" s="477"/>
      <c r="MZV938" s="477"/>
      <c r="MZW938" s="477"/>
      <c r="MZX938" s="477"/>
      <c r="MZY938" s="477"/>
      <c r="MZZ938" s="477"/>
      <c r="NAA938" s="477"/>
      <c r="NAB938" s="477"/>
      <c r="NAC938" s="477"/>
      <c r="NAD938" s="477"/>
      <c r="NAE938" s="477"/>
      <c r="NAF938" s="477"/>
      <c r="NAG938" s="477"/>
      <c r="NAH938" s="477"/>
      <c r="NAI938" s="477"/>
      <c r="NAJ938" s="477"/>
      <c r="NAK938" s="477"/>
      <c r="NAL938" s="477"/>
      <c r="NAM938" s="477"/>
      <c r="NAN938" s="477"/>
      <c r="NAO938" s="477"/>
      <c r="NAP938" s="477"/>
      <c r="NAQ938" s="477"/>
      <c r="NAR938" s="477"/>
      <c r="NAS938" s="477"/>
      <c r="NAT938" s="477"/>
      <c r="NAU938" s="477"/>
      <c r="NAV938" s="477"/>
      <c r="NAW938" s="477"/>
      <c r="NAX938" s="477"/>
      <c r="NAY938" s="477"/>
      <c r="NAZ938" s="477"/>
      <c r="NBA938" s="477"/>
      <c r="NBB938" s="477"/>
      <c r="NBC938" s="477"/>
      <c r="NBD938" s="477"/>
      <c r="NBE938" s="477"/>
      <c r="NBF938" s="477"/>
      <c r="NBG938" s="477"/>
      <c r="NBH938" s="477"/>
      <c r="NBI938" s="477"/>
      <c r="NBJ938" s="477"/>
      <c r="NBK938" s="477"/>
      <c r="NBL938" s="477"/>
      <c r="NBM938" s="477"/>
      <c r="NBN938" s="477"/>
      <c r="NBO938" s="477"/>
      <c r="NBP938" s="477"/>
      <c r="NBQ938" s="477"/>
      <c r="NBR938" s="477"/>
      <c r="NBS938" s="477"/>
      <c r="NBT938" s="477"/>
      <c r="NBU938" s="477"/>
      <c r="NBV938" s="477"/>
      <c r="NBW938" s="477"/>
      <c r="NBX938" s="477"/>
      <c r="NBY938" s="477"/>
      <c r="NBZ938" s="477"/>
      <c r="NCA938" s="477"/>
      <c r="NCB938" s="477"/>
      <c r="NCC938" s="477"/>
      <c r="NCD938" s="477"/>
      <c r="NCE938" s="477"/>
      <c r="NCF938" s="477"/>
      <c r="NCG938" s="477"/>
      <c r="NCH938" s="477"/>
      <c r="NCI938" s="477"/>
      <c r="NCJ938" s="477"/>
      <c r="NCK938" s="477"/>
      <c r="NCL938" s="477"/>
      <c r="NCM938" s="477"/>
      <c r="NCN938" s="477"/>
      <c r="NCO938" s="477"/>
      <c r="NCP938" s="477"/>
      <c r="NCQ938" s="477"/>
      <c r="NCR938" s="477"/>
      <c r="NCS938" s="477"/>
      <c r="NCT938" s="477"/>
      <c r="NCU938" s="477"/>
      <c r="NCV938" s="477"/>
      <c r="NCW938" s="477"/>
      <c r="NCX938" s="477"/>
      <c r="NCY938" s="477"/>
      <c r="NCZ938" s="477"/>
      <c r="NDA938" s="477"/>
      <c r="NDB938" s="477"/>
      <c r="NDC938" s="477"/>
      <c r="NDD938" s="477"/>
      <c r="NDE938" s="477"/>
      <c r="NDF938" s="477"/>
      <c r="NDG938" s="477"/>
      <c r="NDH938" s="477"/>
      <c r="NDI938" s="477"/>
      <c r="NDJ938" s="477"/>
      <c r="NDK938" s="477"/>
      <c r="NDL938" s="477"/>
      <c r="NDM938" s="477"/>
      <c r="NDN938" s="477"/>
      <c r="NDO938" s="477"/>
      <c r="NDP938" s="477"/>
      <c r="NDQ938" s="477"/>
      <c r="NDR938" s="477"/>
      <c r="NDS938" s="477"/>
      <c r="NDT938" s="477"/>
      <c r="NDU938" s="477"/>
      <c r="NDV938" s="477"/>
      <c r="NDW938" s="477"/>
      <c r="NDX938" s="477"/>
      <c r="NDY938" s="477"/>
      <c r="NDZ938" s="477"/>
      <c r="NEA938" s="477"/>
      <c r="NEB938" s="477"/>
      <c r="NEC938" s="477"/>
      <c r="NED938" s="477"/>
      <c r="NEE938" s="477"/>
      <c r="NEF938" s="477"/>
      <c r="NEG938" s="477"/>
      <c r="NEH938" s="477"/>
      <c r="NEI938" s="477"/>
      <c r="NEJ938" s="477"/>
      <c r="NEK938" s="477"/>
      <c r="NEL938" s="477"/>
      <c r="NEM938" s="477"/>
      <c r="NEN938" s="477"/>
      <c r="NEO938" s="477"/>
      <c r="NEP938" s="477"/>
      <c r="NEQ938" s="477"/>
      <c r="NER938" s="477"/>
      <c r="NES938" s="477"/>
      <c r="NET938" s="477"/>
      <c r="NEU938" s="477"/>
      <c r="NEV938" s="477"/>
      <c r="NEW938" s="477"/>
      <c r="NEX938" s="477"/>
      <c r="NEY938" s="477"/>
      <c r="NEZ938" s="477"/>
      <c r="NFA938" s="477"/>
      <c r="NFB938" s="477"/>
      <c r="NFC938" s="477"/>
      <c r="NFD938" s="477"/>
      <c r="NFE938" s="477"/>
      <c r="NFF938" s="477"/>
      <c r="NFG938" s="477"/>
      <c r="NFH938" s="477"/>
      <c r="NFI938" s="477"/>
      <c r="NFJ938" s="477"/>
      <c r="NFK938" s="477"/>
      <c r="NFL938" s="477"/>
      <c r="NFM938" s="477"/>
      <c r="NFN938" s="477"/>
      <c r="NFO938" s="477"/>
      <c r="NFP938" s="477"/>
      <c r="NFQ938" s="477"/>
      <c r="NFR938" s="477"/>
      <c r="NFS938" s="477"/>
      <c r="NFT938" s="477"/>
      <c r="NFU938" s="477"/>
      <c r="NFV938" s="477"/>
      <c r="NFW938" s="477"/>
      <c r="NFX938" s="477"/>
      <c r="NFY938" s="477"/>
      <c r="NFZ938" s="477"/>
      <c r="NGA938" s="477"/>
      <c r="NGB938" s="477"/>
      <c r="NGC938" s="477"/>
      <c r="NGD938" s="477"/>
      <c r="NGE938" s="477"/>
      <c r="NGF938" s="477"/>
      <c r="NGG938" s="477"/>
      <c r="NGH938" s="477"/>
      <c r="NGI938" s="477"/>
      <c r="NGJ938" s="477"/>
      <c r="NGK938" s="477"/>
      <c r="NGL938" s="477"/>
      <c r="NGM938" s="477"/>
      <c r="NGN938" s="477"/>
      <c r="NGO938" s="477"/>
      <c r="NGP938" s="477"/>
      <c r="NGQ938" s="477"/>
      <c r="NGR938" s="477"/>
      <c r="NGS938" s="477"/>
      <c r="NGT938" s="477"/>
      <c r="NGU938" s="477"/>
      <c r="NGV938" s="477"/>
      <c r="NGW938" s="477"/>
      <c r="NGX938" s="477"/>
      <c r="NGY938" s="477"/>
      <c r="NGZ938" s="477"/>
      <c r="NHA938" s="477"/>
      <c r="NHB938" s="477"/>
      <c r="NHC938" s="477"/>
      <c r="NHD938" s="477"/>
      <c r="NHE938" s="477"/>
      <c r="NHF938" s="477"/>
      <c r="NHG938" s="477"/>
      <c r="NHH938" s="477"/>
      <c r="NHI938" s="477"/>
      <c r="NHJ938" s="477"/>
      <c r="NHK938" s="477"/>
      <c r="NHL938" s="477"/>
      <c r="NHM938" s="477"/>
      <c r="NHN938" s="477"/>
      <c r="NHO938" s="477"/>
      <c r="NHP938" s="477"/>
      <c r="NHQ938" s="477"/>
      <c r="NHR938" s="477"/>
      <c r="NHS938" s="477"/>
      <c r="NHT938" s="477"/>
      <c r="NHU938" s="477"/>
      <c r="NHV938" s="477"/>
      <c r="NHW938" s="477"/>
      <c r="NHX938" s="477"/>
      <c r="NHY938" s="477"/>
      <c r="NHZ938" s="477"/>
      <c r="NIA938" s="477"/>
      <c r="NIB938" s="477"/>
      <c r="NIC938" s="477"/>
      <c r="NID938" s="477"/>
      <c r="NIE938" s="477"/>
      <c r="NIF938" s="477"/>
      <c r="NIG938" s="477"/>
      <c r="NIH938" s="477"/>
      <c r="NII938" s="477"/>
      <c r="NIJ938" s="477"/>
      <c r="NIK938" s="477"/>
      <c r="NIL938" s="477"/>
      <c r="NIM938" s="477"/>
      <c r="NIN938" s="477"/>
      <c r="NIO938" s="477"/>
      <c r="NIP938" s="477"/>
      <c r="NIQ938" s="477"/>
      <c r="NIR938" s="477"/>
      <c r="NIS938" s="477"/>
      <c r="NIT938" s="477"/>
      <c r="NIU938" s="477"/>
      <c r="NIV938" s="477"/>
      <c r="NIW938" s="477"/>
      <c r="NIX938" s="477"/>
      <c r="NIY938" s="477"/>
      <c r="NIZ938" s="477"/>
      <c r="NJA938" s="477"/>
      <c r="NJB938" s="477"/>
      <c r="NJC938" s="477"/>
      <c r="NJD938" s="477"/>
      <c r="NJE938" s="477"/>
      <c r="NJF938" s="477"/>
      <c r="NJG938" s="477"/>
      <c r="NJH938" s="477"/>
      <c r="NJI938" s="477"/>
      <c r="NJJ938" s="477"/>
      <c r="NJK938" s="477"/>
      <c r="NJL938" s="477"/>
      <c r="NJM938" s="477"/>
      <c r="NJN938" s="477"/>
      <c r="NJO938" s="477"/>
      <c r="NJP938" s="477"/>
      <c r="NJQ938" s="477"/>
      <c r="NJR938" s="477"/>
      <c r="NJS938" s="477"/>
      <c r="NJT938" s="477"/>
      <c r="NJU938" s="477"/>
      <c r="NJV938" s="477"/>
      <c r="NJW938" s="477"/>
      <c r="NJX938" s="477"/>
      <c r="NJY938" s="477"/>
      <c r="NJZ938" s="477"/>
      <c r="NKA938" s="477"/>
      <c r="NKB938" s="477"/>
      <c r="NKC938" s="477"/>
      <c r="NKD938" s="477"/>
      <c r="NKE938" s="477"/>
      <c r="NKF938" s="477"/>
      <c r="NKG938" s="477"/>
      <c r="NKH938" s="477"/>
      <c r="NKI938" s="477"/>
      <c r="NKJ938" s="477"/>
      <c r="NKK938" s="477"/>
      <c r="NKL938" s="477"/>
      <c r="NKM938" s="477"/>
      <c r="NKN938" s="477"/>
      <c r="NKO938" s="477"/>
      <c r="NKP938" s="477"/>
      <c r="NKQ938" s="477"/>
      <c r="NKR938" s="477"/>
      <c r="NKS938" s="477"/>
      <c r="NKT938" s="477"/>
      <c r="NKU938" s="477"/>
      <c r="NKV938" s="477"/>
      <c r="NKW938" s="477"/>
      <c r="NKX938" s="477"/>
      <c r="NKY938" s="477"/>
      <c r="NKZ938" s="477"/>
      <c r="NLA938" s="477"/>
      <c r="NLB938" s="477"/>
      <c r="NLC938" s="477"/>
      <c r="NLD938" s="477"/>
      <c r="NLE938" s="477"/>
      <c r="NLF938" s="477"/>
      <c r="NLG938" s="477"/>
      <c r="NLH938" s="477"/>
      <c r="NLI938" s="477"/>
      <c r="NLJ938" s="477"/>
      <c r="NLK938" s="477"/>
      <c r="NLL938" s="477"/>
      <c r="NLM938" s="477"/>
      <c r="NLN938" s="477"/>
      <c r="NLO938" s="477"/>
      <c r="NLP938" s="477"/>
      <c r="NLQ938" s="477"/>
      <c r="NLR938" s="477"/>
      <c r="NLS938" s="477"/>
      <c r="NLT938" s="477"/>
      <c r="NLU938" s="477"/>
      <c r="NLV938" s="477"/>
      <c r="NLW938" s="477"/>
      <c r="NLX938" s="477"/>
      <c r="NLY938" s="477"/>
      <c r="NLZ938" s="477"/>
      <c r="NMA938" s="477"/>
      <c r="NMB938" s="477"/>
      <c r="NMC938" s="477"/>
      <c r="NMD938" s="477"/>
      <c r="NME938" s="477"/>
      <c r="NMF938" s="477"/>
      <c r="NMG938" s="477"/>
      <c r="NMH938" s="477"/>
      <c r="NMI938" s="477"/>
      <c r="NMJ938" s="477"/>
      <c r="NMK938" s="477"/>
      <c r="NML938" s="477"/>
      <c r="NMM938" s="477"/>
      <c r="NMN938" s="477"/>
      <c r="NMO938" s="477"/>
      <c r="NMP938" s="477"/>
      <c r="NMQ938" s="477"/>
      <c r="NMR938" s="477"/>
      <c r="NMS938" s="477"/>
      <c r="NMT938" s="477"/>
      <c r="NMU938" s="477"/>
      <c r="NMV938" s="477"/>
      <c r="NMW938" s="477"/>
      <c r="NMX938" s="477"/>
      <c r="NMY938" s="477"/>
      <c r="NMZ938" s="477"/>
      <c r="NNA938" s="477"/>
      <c r="NNB938" s="477"/>
      <c r="NNC938" s="477"/>
      <c r="NND938" s="477"/>
      <c r="NNE938" s="477"/>
      <c r="NNF938" s="477"/>
      <c r="NNG938" s="477"/>
      <c r="NNH938" s="477"/>
      <c r="NNI938" s="477"/>
      <c r="NNJ938" s="477"/>
      <c r="NNK938" s="477"/>
      <c r="NNL938" s="477"/>
      <c r="NNM938" s="477"/>
      <c r="NNN938" s="477"/>
      <c r="NNO938" s="477"/>
      <c r="NNP938" s="477"/>
      <c r="NNQ938" s="477"/>
      <c r="NNR938" s="477"/>
      <c r="NNS938" s="477"/>
      <c r="NNT938" s="477"/>
      <c r="NNU938" s="477"/>
      <c r="NNV938" s="477"/>
      <c r="NNW938" s="477"/>
      <c r="NNX938" s="477"/>
      <c r="NNY938" s="477"/>
      <c r="NNZ938" s="477"/>
      <c r="NOA938" s="477"/>
      <c r="NOB938" s="477"/>
      <c r="NOC938" s="477"/>
      <c r="NOD938" s="477"/>
      <c r="NOE938" s="477"/>
      <c r="NOF938" s="477"/>
      <c r="NOG938" s="477"/>
      <c r="NOH938" s="477"/>
      <c r="NOI938" s="477"/>
      <c r="NOJ938" s="477"/>
      <c r="NOK938" s="477"/>
      <c r="NOL938" s="477"/>
      <c r="NOM938" s="477"/>
      <c r="NON938" s="477"/>
      <c r="NOO938" s="477"/>
      <c r="NOP938" s="477"/>
      <c r="NOQ938" s="477"/>
      <c r="NOR938" s="477"/>
      <c r="NOS938" s="477"/>
      <c r="NOT938" s="477"/>
      <c r="NOU938" s="477"/>
      <c r="NOV938" s="477"/>
      <c r="NOW938" s="477"/>
      <c r="NOX938" s="477"/>
      <c r="NOY938" s="477"/>
      <c r="NOZ938" s="477"/>
      <c r="NPA938" s="477"/>
      <c r="NPB938" s="477"/>
      <c r="NPC938" s="477"/>
      <c r="NPD938" s="477"/>
      <c r="NPE938" s="477"/>
      <c r="NPF938" s="477"/>
      <c r="NPG938" s="477"/>
      <c r="NPH938" s="477"/>
      <c r="NPI938" s="477"/>
      <c r="NPJ938" s="477"/>
      <c r="NPK938" s="477"/>
      <c r="NPL938" s="477"/>
      <c r="NPM938" s="477"/>
      <c r="NPN938" s="477"/>
      <c r="NPO938" s="477"/>
      <c r="NPP938" s="477"/>
      <c r="NPQ938" s="477"/>
      <c r="NPR938" s="477"/>
      <c r="NPS938" s="477"/>
      <c r="NPT938" s="477"/>
      <c r="NPU938" s="477"/>
      <c r="NPV938" s="477"/>
      <c r="NPW938" s="477"/>
      <c r="NPX938" s="477"/>
      <c r="NPY938" s="477"/>
      <c r="NPZ938" s="477"/>
      <c r="NQA938" s="477"/>
      <c r="NQB938" s="477"/>
      <c r="NQC938" s="477"/>
      <c r="NQD938" s="477"/>
      <c r="NQE938" s="477"/>
      <c r="NQF938" s="477"/>
      <c r="NQG938" s="477"/>
      <c r="NQH938" s="477"/>
      <c r="NQI938" s="477"/>
      <c r="NQJ938" s="477"/>
      <c r="NQK938" s="477"/>
      <c r="NQL938" s="477"/>
      <c r="NQM938" s="477"/>
      <c r="NQN938" s="477"/>
      <c r="NQO938" s="477"/>
      <c r="NQP938" s="477"/>
      <c r="NQQ938" s="477"/>
      <c r="NQR938" s="477"/>
      <c r="NQS938" s="477"/>
      <c r="NQT938" s="477"/>
      <c r="NQU938" s="477"/>
      <c r="NQV938" s="477"/>
      <c r="NQW938" s="477"/>
      <c r="NQX938" s="477"/>
      <c r="NQY938" s="477"/>
      <c r="NQZ938" s="477"/>
      <c r="NRA938" s="477"/>
      <c r="NRB938" s="477"/>
      <c r="NRC938" s="477"/>
      <c r="NRD938" s="477"/>
      <c r="NRE938" s="477"/>
      <c r="NRF938" s="477"/>
      <c r="NRG938" s="477"/>
      <c r="NRH938" s="477"/>
      <c r="NRI938" s="477"/>
      <c r="NRJ938" s="477"/>
      <c r="NRK938" s="477"/>
      <c r="NRL938" s="477"/>
      <c r="NRM938" s="477"/>
      <c r="NRN938" s="477"/>
      <c r="NRO938" s="477"/>
      <c r="NRP938" s="477"/>
      <c r="NRQ938" s="477"/>
      <c r="NRR938" s="477"/>
      <c r="NRS938" s="477"/>
      <c r="NRT938" s="477"/>
      <c r="NRU938" s="477"/>
      <c r="NRV938" s="477"/>
      <c r="NRW938" s="477"/>
      <c r="NRX938" s="477"/>
      <c r="NRY938" s="477"/>
      <c r="NRZ938" s="477"/>
      <c r="NSA938" s="477"/>
      <c r="NSB938" s="477"/>
      <c r="NSC938" s="477"/>
      <c r="NSD938" s="477"/>
      <c r="NSE938" s="477"/>
      <c r="NSF938" s="477"/>
      <c r="NSG938" s="477"/>
      <c r="NSH938" s="477"/>
      <c r="NSI938" s="477"/>
      <c r="NSJ938" s="477"/>
      <c r="NSK938" s="477"/>
      <c r="NSL938" s="477"/>
      <c r="NSM938" s="477"/>
      <c r="NSN938" s="477"/>
      <c r="NSO938" s="477"/>
      <c r="NSP938" s="477"/>
      <c r="NSQ938" s="477"/>
      <c r="NSR938" s="477"/>
      <c r="NSS938" s="477"/>
      <c r="NST938" s="477"/>
      <c r="NSU938" s="477"/>
      <c r="NSV938" s="477"/>
      <c r="NSW938" s="477"/>
      <c r="NSX938" s="477"/>
      <c r="NSY938" s="477"/>
      <c r="NSZ938" s="477"/>
      <c r="NTA938" s="477"/>
      <c r="NTB938" s="477"/>
      <c r="NTC938" s="477"/>
      <c r="NTD938" s="477"/>
      <c r="NTE938" s="477"/>
      <c r="NTF938" s="477"/>
      <c r="NTG938" s="477"/>
      <c r="NTH938" s="477"/>
      <c r="NTI938" s="477"/>
      <c r="NTJ938" s="477"/>
      <c r="NTK938" s="477"/>
      <c r="NTL938" s="477"/>
      <c r="NTM938" s="477"/>
      <c r="NTN938" s="477"/>
      <c r="NTO938" s="477"/>
      <c r="NTP938" s="477"/>
      <c r="NTQ938" s="477"/>
      <c r="NTR938" s="477"/>
      <c r="NTS938" s="477"/>
      <c r="NTT938" s="477"/>
      <c r="NTU938" s="477"/>
      <c r="NTV938" s="477"/>
      <c r="NTW938" s="477"/>
      <c r="NTX938" s="477"/>
      <c r="NTY938" s="477"/>
      <c r="NTZ938" s="477"/>
      <c r="NUA938" s="477"/>
      <c r="NUB938" s="477"/>
      <c r="NUC938" s="477"/>
      <c r="NUD938" s="477"/>
      <c r="NUE938" s="477"/>
      <c r="NUF938" s="477"/>
      <c r="NUG938" s="477"/>
      <c r="NUH938" s="477"/>
      <c r="NUI938" s="477"/>
      <c r="NUJ938" s="477"/>
      <c r="NUK938" s="477"/>
      <c r="NUL938" s="477"/>
      <c r="NUM938" s="477"/>
      <c r="NUN938" s="477"/>
      <c r="NUO938" s="477"/>
      <c r="NUP938" s="477"/>
      <c r="NUQ938" s="477"/>
      <c r="NUR938" s="477"/>
      <c r="NUS938" s="477"/>
      <c r="NUT938" s="477"/>
      <c r="NUU938" s="477"/>
      <c r="NUV938" s="477"/>
      <c r="NUW938" s="477"/>
      <c r="NUX938" s="477"/>
      <c r="NUY938" s="477"/>
      <c r="NUZ938" s="477"/>
      <c r="NVA938" s="477"/>
      <c r="NVB938" s="477"/>
      <c r="NVC938" s="477"/>
      <c r="NVD938" s="477"/>
      <c r="NVE938" s="477"/>
      <c r="NVF938" s="477"/>
      <c r="NVG938" s="477"/>
      <c r="NVH938" s="477"/>
      <c r="NVI938" s="477"/>
      <c r="NVJ938" s="477"/>
      <c r="NVK938" s="477"/>
      <c r="NVL938" s="477"/>
      <c r="NVM938" s="477"/>
      <c r="NVN938" s="477"/>
      <c r="NVO938" s="477"/>
      <c r="NVP938" s="477"/>
      <c r="NVQ938" s="477"/>
      <c r="NVR938" s="477"/>
      <c r="NVS938" s="477"/>
      <c r="NVT938" s="477"/>
      <c r="NVU938" s="477"/>
      <c r="NVV938" s="477"/>
      <c r="NVW938" s="477"/>
      <c r="NVX938" s="477"/>
      <c r="NVY938" s="477"/>
      <c r="NVZ938" s="477"/>
      <c r="NWA938" s="477"/>
      <c r="NWB938" s="477"/>
      <c r="NWC938" s="477"/>
      <c r="NWD938" s="477"/>
      <c r="NWE938" s="477"/>
      <c r="NWF938" s="477"/>
      <c r="NWG938" s="477"/>
      <c r="NWH938" s="477"/>
      <c r="NWI938" s="477"/>
      <c r="NWJ938" s="477"/>
      <c r="NWK938" s="477"/>
      <c r="NWL938" s="477"/>
      <c r="NWM938" s="477"/>
      <c r="NWN938" s="477"/>
      <c r="NWO938" s="477"/>
      <c r="NWP938" s="477"/>
      <c r="NWQ938" s="477"/>
      <c r="NWR938" s="477"/>
      <c r="NWS938" s="477"/>
      <c r="NWT938" s="477"/>
      <c r="NWU938" s="477"/>
      <c r="NWV938" s="477"/>
      <c r="NWW938" s="477"/>
      <c r="NWX938" s="477"/>
      <c r="NWY938" s="477"/>
      <c r="NWZ938" s="477"/>
      <c r="NXA938" s="477"/>
      <c r="NXB938" s="477"/>
      <c r="NXC938" s="477"/>
      <c r="NXD938" s="477"/>
      <c r="NXE938" s="477"/>
      <c r="NXF938" s="477"/>
      <c r="NXG938" s="477"/>
      <c r="NXH938" s="477"/>
      <c r="NXI938" s="477"/>
      <c r="NXJ938" s="477"/>
      <c r="NXK938" s="477"/>
      <c r="NXL938" s="477"/>
      <c r="NXM938" s="477"/>
      <c r="NXN938" s="477"/>
      <c r="NXO938" s="477"/>
      <c r="NXP938" s="477"/>
      <c r="NXQ938" s="477"/>
      <c r="NXR938" s="477"/>
      <c r="NXS938" s="477"/>
      <c r="NXT938" s="477"/>
      <c r="NXU938" s="477"/>
      <c r="NXV938" s="477"/>
      <c r="NXW938" s="477"/>
      <c r="NXX938" s="477"/>
      <c r="NXY938" s="477"/>
      <c r="NXZ938" s="477"/>
      <c r="NYA938" s="477"/>
      <c r="NYB938" s="477"/>
      <c r="NYC938" s="477"/>
      <c r="NYD938" s="477"/>
      <c r="NYE938" s="477"/>
      <c r="NYF938" s="477"/>
      <c r="NYG938" s="477"/>
      <c r="NYH938" s="477"/>
      <c r="NYI938" s="477"/>
      <c r="NYJ938" s="477"/>
      <c r="NYK938" s="477"/>
      <c r="NYL938" s="477"/>
      <c r="NYM938" s="477"/>
      <c r="NYN938" s="477"/>
      <c r="NYO938" s="477"/>
      <c r="NYP938" s="477"/>
      <c r="NYQ938" s="477"/>
      <c r="NYR938" s="477"/>
      <c r="NYS938" s="477"/>
      <c r="NYT938" s="477"/>
      <c r="NYU938" s="477"/>
      <c r="NYV938" s="477"/>
      <c r="NYW938" s="477"/>
      <c r="NYX938" s="477"/>
      <c r="NYY938" s="477"/>
      <c r="NYZ938" s="477"/>
      <c r="NZA938" s="477"/>
      <c r="NZB938" s="477"/>
      <c r="NZC938" s="477"/>
      <c r="NZD938" s="477"/>
      <c r="NZE938" s="477"/>
      <c r="NZF938" s="477"/>
      <c r="NZG938" s="477"/>
      <c r="NZH938" s="477"/>
      <c r="NZI938" s="477"/>
      <c r="NZJ938" s="477"/>
      <c r="NZK938" s="477"/>
      <c r="NZL938" s="477"/>
      <c r="NZM938" s="477"/>
      <c r="NZN938" s="477"/>
      <c r="NZO938" s="477"/>
      <c r="NZP938" s="477"/>
      <c r="NZQ938" s="477"/>
      <c r="NZR938" s="477"/>
      <c r="NZS938" s="477"/>
      <c r="NZT938" s="477"/>
      <c r="NZU938" s="477"/>
      <c r="NZV938" s="477"/>
      <c r="NZW938" s="477"/>
      <c r="NZX938" s="477"/>
      <c r="NZY938" s="477"/>
      <c r="NZZ938" s="477"/>
      <c r="OAA938" s="477"/>
      <c r="OAB938" s="477"/>
      <c r="OAC938" s="477"/>
      <c r="OAD938" s="477"/>
      <c r="OAE938" s="477"/>
      <c r="OAF938" s="477"/>
      <c r="OAG938" s="477"/>
      <c r="OAH938" s="477"/>
      <c r="OAI938" s="477"/>
      <c r="OAJ938" s="477"/>
      <c r="OAK938" s="477"/>
      <c r="OAL938" s="477"/>
      <c r="OAM938" s="477"/>
      <c r="OAN938" s="477"/>
      <c r="OAO938" s="477"/>
      <c r="OAP938" s="477"/>
      <c r="OAQ938" s="477"/>
      <c r="OAR938" s="477"/>
      <c r="OAS938" s="477"/>
      <c r="OAT938" s="477"/>
      <c r="OAU938" s="477"/>
      <c r="OAV938" s="477"/>
      <c r="OAW938" s="477"/>
      <c r="OAX938" s="477"/>
      <c r="OAY938" s="477"/>
      <c r="OAZ938" s="477"/>
      <c r="OBA938" s="477"/>
      <c r="OBB938" s="477"/>
      <c r="OBC938" s="477"/>
      <c r="OBD938" s="477"/>
      <c r="OBE938" s="477"/>
      <c r="OBF938" s="477"/>
      <c r="OBG938" s="477"/>
      <c r="OBH938" s="477"/>
      <c r="OBI938" s="477"/>
      <c r="OBJ938" s="477"/>
      <c r="OBK938" s="477"/>
      <c r="OBL938" s="477"/>
      <c r="OBM938" s="477"/>
      <c r="OBN938" s="477"/>
      <c r="OBO938" s="477"/>
      <c r="OBP938" s="477"/>
      <c r="OBQ938" s="477"/>
      <c r="OBR938" s="477"/>
      <c r="OBS938" s="477"/>
      <c r="OBT938" s="477"/>
      <c r="OBU938" s="477"/>
      <c r="OBV938" s="477"/>
      <c r="OBW938" s="477"/>
      <c r="OBX938" s="477"/>
      <c r="OBY938" s="477"/>
      <c r="OBZ938" s="477"/>
      <c r="OCA938" s="477"/>
      <c r="OCB938" s="477"/>
      <c r="OCC938" s="477"/>
      <c r="OCD938" s="477"/>
      <c r="OCE938" s="477"/>
      <c r="OCF938" s="477"/>
      <c r="OCG938" s="477"/>
      <c r="OCH938" s="477"/>
      <c r="OCI938" s="477"/>
      <c r="OCJ938" s="477"/>
      <c r="OCK938" s="477"/>
      <c r="OCL938" s="477"/>
      <c r="OCM938" s="477"/>
      <c r="OCN938" s="477"/>
      <c r="OCO938" s="477"/>
      <c r="OCP938" s="477"/>
      <c r="OCQ938" s="477"/>
      <c r="OCR938" s="477"/>
      <c r="OCS938" s="477"/>
      <c r="OCT938" s="477"/>
      <c r="OCU938" s="477"/>
      <c r="OCV938" s="477"/>
      <c r="OCW938" s="477"/>
      <c r="OCX938" s="477"/>
      <c r="OCY938" s="477"/>
      <c r="OCZ938" s="477"/>
      <c r="ODA938" s="477"/>
      <c r="ODB938" s="477"/>
      <c r="ODC938" s="477"/>
      <c r="ODD938" s="477"/>
      <c r="ODE938" s="477"/>
      <c r="ODF938" s="477"/>
      <c r="ODG938" s="477"/>
      <c r="ODH938" s="477"/>
      <c r="ODI938" s="477"/>
      <c r="ODJ938" s="477"/>
      <c r="ODK938" s="477"/>
      <c r="ODL938" s="477"/>
      <c r="ODM938" s="477"/>
      <c r="ODN938" s="477"/>
      <c r="ODO938" s="477"/>
      <c r="ODP938" s="477"/>
      <c r="ODQ938" s="477"/>
      <c r="ODR938" s="477"/>
      <c r="ODS938" s="477"/>
      <c r="ODT938" s="477"/>
      <c r="ODU938" s="477"/>
      <c r="ODV938" s="477"/>
      <c r="ODW938" s="477"/>
      <c r="ODX938" s="477"/>
      <c r="ODY938" s="477"/>
      <c r="ODZ938" s="477"/>
      <c r="OEA938" s="477"/>
      <c r="OEB938" s="477"/>
      <c r="OEC938" s="477"/>
      <c r="OED938" s="477"/>
      <c r="OEE938" s="477"/>
      <c r="OEF938" s="477"/>
      <c r="OEG938" s="477"/>
      <c r="OEH938" s="477"/>
      <c r="OEI938" s="477"/>
      <c r="OEJ938" s="477"/>
      <c r="OEK938" s="477"/>
      <c r="OEL938" s="477"/>
      <c r="OEM938" s="477"/>
      <c r="OEN938" s="477"/>
      <c r="OEO938" s="477"/>
      <c r="OEP938" s="477"/>
      <c r="OEQ938" s="477"/>
      <c r="OER938" s="477"/>
      <c r="OES938" s="477"/>
      <c r="OET938" s="477"/>
      <c r="OEU938" s="477"/>
      <c r="OEV938" s="477"/>
      <c r="OEW938" s="477"/>
      <c r="OEX938" s="477"/>
      <c r="OEY938" s="477"/>
      <c r="OEZ938" s="477"/>
      <c r="OFA938" s="477"/>
      <c r="OFB938" s="477"/>
      <c r="OFC938" s="477"/>
      <c r="OFD938" s="477"/>
      <c r="OFE938" s="477"/>
      <c r="OFF938" s="477"/>
      <c r="OFG938" s="477"/>
      <c r="OFH938" s="477"/>
      <c r="OFI938" s="477"/>
      <c r="OFJ938" s="477"/>
      <c r="OFK938" s="477"/>
      <c r="OFL938" s="477"/>
      <c r="OFM938" s="477"/>
      <c r="OFN938" s="477"/>
      <c r="OFO938" s="477"/>
      <c r="OFP938" s="477"/>
      <c r="OFQ938" s="477"/>
      <c r="OFR938" s="477"/>
      <c r="OFS938" s="477"/>
      <c r="OFT938" s="477"/>
      <c r="OFU938" s="477"/>
      <c r="OFV938" s="477"/>
      <c r="OFW938" s="477"/>
      <c r="OFX938" s="477"/>
      <c r="OFY938" s="477"/>
      <c r="OFZ938" s="477"/>
      <c r="OGA938" s="477"/>
      <c r="OGB938" s="477"/>
      <c r="OGC938" s="477"/>
      <c r="OGD938" s="477"/>
      <c r="OGE938" s="477"/>
      <c r="OGF938" s="477"/>
      <c r="OGG938" s="477"/>
      <c r="OGH938" s="477"/>
      <c r="OGI938" s="477"/>
      <c r="OGJ938" s="477"/>
      <c r="OGK938" s="477"/>
      <c r="OGL938" s="477"/>
      <c r="OGM938" s="477"/>
      <c r="OGN938" s="477"/>
      <c r="OGO938" s="477"/>
      <c r="OGP938" s="477"/>
      <c r="OGQ938" s="477"/>
      <c r="OGR938" s="477"/>
      <c r="OGS938" s="477"/>
      <c r="OGT938" s="477"/>
      <c r="OGU938" s="477"/>
      <c r="OGV938" s="477"/>
      <c r="OGW938" s="477"/>
      <c r="OGX938" s="477"/>
      <c r="OGY938" s="477"/>
      <c r="OGZ938" s="477"/>
      <c r="OHA938" s="477"/>
      <c r="OHB938" s="477"/>
      <c r="OHC938" s="477"/>
      <c r="OHD938" s="477"/>
      <c r="OHE938" s="477"/>
      <c r="OHF938" s="477"/>
      <c r="OHG938" s="477"/>
      <c r="OHH938" s="477"/>
      <c r="OHI938" s="477"/>
      <c r="OHJ938" s="477"/>
      <c r="OHK938" s="477"/>
      <c r="OHL938" s="477"/>
      <c r="OHM938" s="477"/>
      <c r="OHN938" s="477"/>
      <c r="OHO938" s="477"/>
      <c r="OHP938" s="477"/>
      <c r="OHQ938" s="477"/>
      <c r="OHR938" s="477"/>
      <c r="OHS938" s="477"/>
      <c r="OHT938" s="477"/>
      <c r="OHU938" s="477"/>
      <c r="OHV938" s="477"/>
      <c r="OHW938" s="477"/>
      <c r="OHX938" s="477"/>
      <c r="OHY938" s="477"/>
      <c r="OHZ938" s="477"/>
      <c r="OIA938" s="477"/>
      <c r="OIB938" s="477"/>
      <c r="OIC938" s="477"/>
      <c r="OID938" s="477"/>
      <c r="OIE938" s="477"/>
      <c r="OIF938" s="477"/>
      <c r="OIG938" s="477"/>
      <c r="OIH938" s="477"/>
      <c r="OII938" s="477"/>
      <c r="OIJ938" s="477"/>
      <c r="OIK938" s="477"/>
      <c r="OIL938" s="477"/>
      <c r="OIM938" s="477"/>
      <c r="OIN938" s="477"/>
      <c r="OIO938" s="477"/>
      <c r="OIP938" s="477"/>
      <c r="OIQ938" s="477"/>
      <c r="OIR938" s="477"/>
      <c r="OIS938" s="477"/>
      <c r="OIT938" s="477"/>
      <c r="OIU938" s="477"/>
      <c r="OIV938" s="477"/>
      <c r="OIW938" s="477"/>
      <c r="OIX938" s="477"/>
      <c r="OIY938" s="477"/>
      <c r="OIZ938" s="477"/>
      <c r="OJA938" s="477"/>
      <c r="OJB938" s="477"/>
      <c r="OJC938" s="477"/>
      <c r="OJD938" s="477"/>
      <c r="OJE938" s="477"/>
      <c r="OJF938" s="477"/>
      <c r="OJG938" s="477"/>
      <c r="OJH938" s="477"/>
      <c r="OJI938" s="477"/>
      <c r="OJJ938" s="477"/>
      <c r="OJK938" s="477"/>
      <c r="OJL938" s="477"/>
      <c r="OJM938" s="477"/>
      <c r="OJN938" s="477"/>
      <c r="OJO938" s="477"/>
      <c r="OJP938" s="477"/>
      <c r="OJQ938" s="477"/>
      <c r="OJR938" s="477"/>
      <c r="OJS938" s="477"/>
      <c r="OJT938" s="477"/>
      <c r="OJU938" s="477"/>
      <c r="OJV938" s="477"/>
      <c r="OJW938" s="477"/>
      <c r="OJX938" s="477"/>
      <c r="OJY938" s="477"/>
      <c r="OJZ938" s="477"/>
      <c r="OKA938" s="477"/>
      <c r="OKB938" s="477"/>
      <c r="OKC938" s="477"/>
      <c r="OKD938" s="477"/>
      <c r="OKE938" s="477"/>
      <c r="OKF938" s="477"/>
      <c r="OKG938" s="477"/>
      <c r="OKH938" s="477"/>
      <c r="OKI938" s="477"/>
      <c r="OKJ938" s="477"/>
      <c r="OKK938" s="477"/>
      <c r="OKL938" s="477"/>
      <c r="OKM938" s="477"/>
      <c r="OKN938" s="477"/>
      <c r="OKO938" s="477"/>
      <c r="OKP938" s="477"/>
      <c r="OKQ938" s="477"/>
      <c r="OKR938" s="477"/>
      <c r="OKS938" s="477"/>
      <c r="OKT938" s="477"/>
      <c r="OKU938" s="477"/>
      <c r="OKV938" s="477"/>
      <c r="OKW938" s="477"/>
      <c r="OKX938" s="477"/>
      <c r="OKY938" s="477"/>
      <c r="OKZ938" s="477"/>
      <c r="OLA938" s="477"/>
      <c r="OLB938" s="477"/>
      <c r="OLC938" s="477"/>
      <c r="OLD938" s="477"/>
      <c r="OLE938" s="477"/>
      <c r="OLF938" s="477"/>
      <c r="OLG938" s="477"/>
      <c r="OLH938" s="477"/>
      <c r="OLI938" s="477"/>
      <c r="OLJ938" s="477"/>
      <c r="OLK938" s="477"/>
      <c r="OLL938" s="477"/>
      <c r="OLM938" s="477"/>
      <c r="OLN938" s="477"/>
      <c r="OLO938" s="477"/>
      <c r="OLP938" s="477"/>
      <c r="OLQ938" s="477"/>
      <c r="OLR938" s="477"/>
      <c r="OLS938" s="477"/>
      <c r="OLT938" s="477"/>
      <c r="OLU938" s="477"/>
      <c r="OLV938" s="477"/>
      <c r="OLW938" s="477"/>
      <c r="OLX938" s="477"/>
      <c r="OLY938" s="477"/>
      <c r="OLZ938" s="477"/>
      <c r="OMA938" s="477"/>
      <c r="OMB938" s="477"/>
      <c r="OMC938" s="477"/>
      <c r="OMD938" s="477"/>
      <c r="OME938" s="477"/>
      <c r="OMF938" s="477"/>
      <c r="OMG938" s="477"/>
      <c r="OMH938" s="477"/>
      <c r="OMI938" s="477"/>
      <c r="OMJ938" s="477"/>
      <c r="OMK938" s="477"/>
      <c r="OML938" s="477"/>
      <c r="OMM938" s="477"/>
      <c r="OMN938" s="477"/>
      <c r="OMO938" s="477"/>
      <c r="OMP938" s="477"/>
      <c r="OMQ938" s="477"/>
      <c r="OMR938" s="477"/>
      <c r="OMS938" s="477"/>
      <c r="OMT938" s="477"/>
      <c r="OMU938" s="477"/>
      <c r="OMV938" s="477"/>
      <c r="OMW938" s="477"/>
      <c r="OMX938" s="477"/>
      <c r="OMY938" s="477"/>
      <c r="OMZ938" s="477"/>
      <c r="ONA938" s="477"/>
      <c r="ONB938" s="477"/>
      <c r="ONC938" s="477"/>
      <c r="OND938" s="477"/>
      <c r="ONE938" s="477"/>
      <c r="ONF938" s="477"/>
      <c r="ONG938" s="477"/>
      <c r="ONH938" s="477"/>
      <c r="ONI938" s="477"/>
      <c r="ONJ938" s="477"/>
      <c r="ONK938" s="477"/>
      <c r="ONL938" s="477"/>
      <c r="ONM938" s="477"/>
      <c r="ONN938" s="477"/>
      <c r="ONO938" s="477"/>
      <c r="ONP938" s="477"/>
      <c r="ONQ938" s="477"/>
      <c r="ONR938" s="477"/>
      <c r="ONS938" s="477"/>
      <c r="ONT938" s="477"/>
      <c r="ONU938" s="477"/>
      <c r="ONV938" s="477"/>
      <c r="ONW938" s="477"/>
      <c r="ONX938" s="477"/>
      <c r="ONY938" s="477"/>
      <c r="ONZ938" s="477"/>
      <c r="OOA938" s="477"/>
      <c r="OOB938" s="477"/>
      <c r="OOC938" s="477"/>
      <c r="OOD938" s="477"/>
      <c r="OOE938" s="477"/>
      <c r="OOF938" s="477"/>
      <c r="OOG938" s="477"/>
      <c r="OOH938" s="477"/>
      <c r="OOI938" s="477"/>
      <c r="OOJ938" s="477"/>
      <c r="OOK938" s="477"/>
      <c r="OOL938" s="477"/>
      <c r="OOM938" s="477"/>
      <c r="OON938" s="477"/>
      <c r="OOO938" s="477"/>
      <c r="OOP938" s="477"/>
      <c r="OOQ938" s="477"/>
      <c r="OOR938" s="477"/>
      <c r="OOS938" s="477"/>
      <c r="OOT938" s="477"/>
      <c r="OOU938" s="477"/>
      <c r="OOV938" s="477"/>
      <c r="OOW938" s="477"/>
      <c r="OOX938" s="477"/>
      <c r="OOY938" s="477"/>
      <c r="OOZ938" s="477"/>
      <c r="OPA938" s="477"/>
      <c r="OPB938" s="477"/>
      <c r="OPC938" s="477"/>
      <c r="OPD938" s="477"/>
      <c r="OPE938" s="477"/>
      <c r="OPF938" s="477"/>
      <c r="OPG938" s="477"/>
      <c r="OPH938" s="477"/>
      <c r="OPI938" s="477"/>
      <c r="OPJ938" s="477"/>
      <c r="OPK938" s="477"/>
      <c r="OPL938" s="477"/>
      <c r="OPM938" s="477"/>
      <c r="OPN938" s="477"/>
      <c r="OPO938" s="477"/>
      <c r="OPP938" s="477"/>
      <c r="OPQ938" s="477"/>
      <c r="OPR938" s="477"/>
      <c r="OPS938" s="477"/>
      <c r="OPT938" s="477"/>
      <c r="OPU938" s="477"/>
      <c r="OPV938" s="477"/>
      <c r="OPW938" s="477"/>
      <c r="OPX938" s="477"/>
      <c r="OPY938" s="477"/>
      <c r="OPZ938" s="477"/>
      <c r="OQA938" s="477"/>
      <c r="OQB938" s="477"/>
      <c r="OQC938" s="477"/>
      <c r="OQD938" s="477"/>
      <c r="OQE938" s="477"/>
      <c r="OQF938" s="477"/>
      <c r="OQG938" s="477"/>
      <c r="OQH938" s="477"/>
      <c r="OQI938" s="477"/>
      <c r="OQJ938" s="477"/>
      <c r="OQK938" s="477"/>
      <c r="OQL938" s="477"/>
      <c r="OQM938" s="477"/>
      <c r="OQN938" s="477"/>
      <c r="OQO938" s="477"/>
      <c r="OQP938" s="477"/>
      <c r="OQQ938" s="477"/>
      <c r="OQR938" s="477"/>
      <c r="OQS938" s="477"/>
      <c r="OQT938" s="477"/>
      <c r="OQU938" s="477"/>
      <c r="OQV938" s="477"/>
      <c r="OQW938" s="477"/>
      <c r="OQX938" s="477"/>
      <c r="OQY938" s="477"/>
      <c r="OQZ938" s="477"/>
      <c r="ORA938" s="477"/>
      <c r="ORB938" s="477"/>
      <c r="ORC938" s="477"/>
      <c r="ORD938" s="477"/>
      <c r="ORE938" s="477"/>
      <c r="ORF938" s="477"/>
      <c r="ORG938" s="477"/>
      <c r="ORH938" s="477"/>
      <c r="ORI938" s="477"/>
      <c r="ORJ938" s="477"/>
      <c r="ORK938" s="477"/>
      <c r="ORL938" s="477"/>
      <c r="ORM938" s="477"/>
      <c r="ORN938" s="477"/>
      <c r="ORO938" s="477"/>
      <c r="ORP938" s="477"/>
      <c r="ORQ938" s="477"/>
      <c r="ORR938" s="477"/>
      <c r="ORS938" s="477"/>
      <c r="ORT938" s="477"/>
      <c r="ORU938" s="477"/>
      <c r="ORV938" s="477"/>
      <c r="ORW938" s="477"/>
      <c r="ORX938" s="477"/>
      <c r="ORY938" s="477"/>
      <c r="ORZ938" s="477"/>
      <c r="OSA938" s="477"/>
      <c r="OSB938" s="477"/>
      <c r="OSC938" s="477"/>
      <c r="OSD938" s="477"/>
      <c r="OSE938" s="477"/>
      <c r="OSF938" s="477"/>
      <c r="OSG938" s="477"/>
      <c r="OSH938" s="477"/>
      <c r="OSI938" s="477"/>
      <c r="OSJ938" s="477"/>
      <c r="OSK938" s="477"/>
      <c r="OSL938" s="477"/>
      <c r="OSM938" s="477"/>
      <c r="OSN938" s="477"/>
      <c r="OSO938" s="477"/>
      <c r="OSP938" s="477"/>
      <c r="OSQ938" s="477"/>
      <c r="OSR938" s="477"/>
      <c r="OSS938" s="477"/>
      <c r="OST938" s="477"/>
      <c r="OSU938" s="477"/>
      <c r="OSV938" s="477"/>
      <c r="OSW938" s="477"/>
      <c r="OSX938" s="477"/>
      <c r="OSY938" s="477"/>
      <c r="OSZ938" s="477"/>
      <c r="OTA938" s="477"/>
      <c r="OTB938" s="477"/>
      <c r="OTC938" s="477"/>
      <c r="OTD938" s="477"/>
      <c r="OTE938" s="477"/>
      <c r="OTF938" s="477"/>
      <c r="OTG938" s="477"/>
      <c r="OTH938" s="477"/>
      <c r="OTI938" s="477"/>
      <c r="OTJ938" s="477"/>
      <c r="OTK938" s="477"/>
      <c r="OTL938" s="477"/>
      <c r="OTM938" s="477"/>
      <c r="OTN938" s="477"/>
      <c r="OTO938" s="477"/>
      <c r="OTP938" s="477"/>
      <c r="OTQ938" s="477"/>
      <c r="OTR938" s="477"/>
      <c r="OTS938" s="477"/>
      <c r="OTT938" s="477"/>
      <c r="OTU938" s="477"/>
      <c r="OTV938" s="477"/>
      <c r="OTW938" s="477"/>
      <c r="OTX938" s="477"/>
      <c r="OTY938" s="477"/>
      <c r="OTZ938" s="477"/>
      <c r="OUA938" s="477"/>
      <c r="OUB938" s="477"/>
      <c r="OUC938" s="477"/>
      <c r="OUD938" s="477"/>
      <c r="OUE938" s="477"/>
      <c r="OUF938" s="477"/>
      <c r="OUG938" s="477"/>
      <c r="OUH938" s="477"/>
      <c r="OUI938" s="477"/>
      <c r="OUJ938" s="477"/>
      <c r="OUK938" s="477"/>
      <c r="OUL938" s="477"/>
      <c r="OUM938" s="477"/>
      <c r="OUN938" s="477"/>
      <c r="OUO938" s="477"/>
      <c r="OUP938" s="477"/>
      <c r="OUQ938" s="477"/>
      <c r="OUR938" s="477"/>
      <c r="OUS938" s="477"/>
      <c r="OUT938" s="477"/>
      <c r="OUU938" s="477"/>
      <c r="OUV938" s="477"/>
      <c r="OUW938" s="477"/>
      <c r="OUX938" s="477"/>
      <c r="OUY938" s="477"/>
      <c r="OUZ938" s="477"/>
      <c r="OVA938" s="477"/>
      <c r="OVB938" s="477"/>
      <c r="OVC938" s="477"/>
      <c r="OVD938" s="477"/>
      <c r="OVE938" s="477"/>
      <c r="OVF938" s="477"/>
      <c r="OVG938" s="477"/>
      <c r="OVH938" s="477"/>
      <c r="OVI938" s="477"/>
      <c r="OVJ938" s="477"/>
      <c r="OVK938" s="477"/>
      <c r="OVL938" s="477"/>
      <c r="OVM938" s="477"/>
      <c r="OVN938" s="477"/>
      <c r="OVO938" s="477"/>
      <c r="OVP938" s="477"/>
      <c r="OVQ938" s="477"/>
      <c r="OVR938" s="477"/>
      <c r="OVS938" s="477"/>
      <c r="OVT938" s="477"/>
      <c r="OVU938" s="477"/>
      <c r="OVV938" s="477"/>
      <c r="OVW938" s="477"/>
      <c r="OVX938" s="477"/>
      <c r="OVY938" s="477"/>
      <c r="OVZ938" s="477"/>
      <c r="OWA938" s="477"/>
      <c r="OWB938" s="477"/>
      <c r="OWC938" s="477"/>
      <c r="OWD938" s="477"/>
      <c r="OWE938" s="477"/>
      <c r="OWF938" s="477"/>
      <c r="OWG938" s="477"/>
      <c r="OWH938" s="477"/>
      <c r="OWI938" s="477"/>
      <c r="OWJ938" s="477"/>
      <c r="OWK938" s="477"/>
      <c r="OWL938" s="477"/>
      <c r="OWM938" s="477"/>
      <c r="OWN938" s="477"/>
      <c r="OWO938" s="477"/>
      <c r="OWP938" s="477"/>
      <c r="OWQ938" s="477"/>
      <c r="OWR938" s="477"/>
      <c r="OWS938" s="477"/>
      <c r="OWT938" s="477"/>
      <c r="OWU938" s="477"/>
      <c r="OWV938" s="477"/>
      <c r="OWW938" s="477"/>
      <c r="OWX938" s="477"/>
      <c r="OWY938" s="477"/>
      <c r="OWZ938" s="477"/>
      <c r="OXA938" s="477"/>
      <c r="OXB938" s="477"/>
      <c r="OXC938" s="477"/>
      <c r="OXD938" s="477"/>
      <c r="OXE938" s="477"/>
      <c r="OXF938" s="477"/>
      <c r="OXG938" s="477"/>
      <c r="OXH938" s="477"/>
      <c r="OXI938" s="477"/>
      <c r="OXJ938" s="477"/>
      <c r="OXK938" s="477"/>
      <c r="OXL938" s="477"/>
      <c r="OXM938" s="477"/>
      <c r="OXN938" s="477"/>
      <c r="OXO938" s="477"/>
      <c r="OXP938" s="477"/>
      <c r="OXQ938" s="477"/>
      <c r="OXR938" s="477"/>
      <c r="OXS938" s="477"/>
      <c r="OXT938" s="477"/>
      <c r="OXU938" s="477"/>
      <c r="OXV938" s="477"/>
      <c r="OXW938" s="477"/>
      <c r="OXX938" s="477"/>
      <c r="OXY938" s="477"/>
      <c r="OXZ938" s="477"/>
      <c r="OYA938" s="477"/>
      <c r="OYB938" s="477"/>
      <c r="OYC938" s="477"/>
      <c r="OYD938" s="477"/>
      <c r="OYE938" s="477"/>
      <c r="OYF938" s="477"/>
      <c r="OYG938" s="477"/>
      <c r="OYH938" s="477"/>
      <c r="OYI938" s="477"/>
      <c r="OYJ938" s="477"/>
      <c r="OYK938" s="477"/>
      <c r="OYL938" s="477"/>
      <c r="OYM938" s="477"/>
      <c r="OYN938" s="477"/>
      <c r="OYO938" s="477"/>
      <c r="OYP938" s="477"/>
      <c r="OYQ938" s="477"/>
      <c r="OYR938" s="477"/>
      <c r="OYS938" s="477"/>
      <c r="OYT938" s="477"/>
      <c r="OYU938" s="477"/>
      <c r="OYV938" s="477"/>
      <c r="OYW938" s="477"/>
      <c r="OYX938" s="477"/>
      <c r="OYY938" s="477"/>
      <c r="OYZ938" s="477"/>
      <c r="OZA938" s="477"/>
      <c r="OZB938" s="477"/>
      <c r="OZC938" s="477"/>
      <c r="OZD938" s="477"/>
      <c r="OZE938" s="477"/>
      <c r="OZF938" s="477"/>
      <c r="OZG938" s="477"/>
      <c r="OZH938" s="477"/>
      <c r="OZI938" s="477"/>
      <c r="OZJ938" s="477"/>
      <c r="OZK938" s="477"/>
      <c r="OZL938" s="477"/>
      <c r="OZM938" s="477"/>
      <c r="OZN938" s="477"/>
      <c r="OZO938" s="477"/>
      <c r="OZP938" s="477"/>
      <c r="OZQ938" s="477"/>
      <c r="OZR938" s="477"/>
      <c r="OZS938" s="477"/>
      <c r="OZT938" s="477"/>
      <c r="OZU938" s="477"/>
      <c r="OZV938" s="477"/>
      <c r="OZW938" s="477"/>
      <c r="OZX938" s="477"/>
      <c r="OZY938" s="477"/>
      <c r="OZZ938" s="477"/>
      <c r="PAA938" s="477"/>
      <c r="PAB938" s="477"/>
      <c r="PAC938" s="477"/>
      <c r="PAD938" s="477"/>
      <c r="PAE938" s="477"/>
      <c r="PAF938" s="477"/>
      <c r="PAG938" s="477"/>
      <c r="PAH938" s="477"/>
      <c r="PAI938" s="477"/>
      <c r="PAJ938" s="477"/>
      <c r="PAK938" s="477"/>
      <c r="PAL938" s="477"/>
      <c r="PAM938" s="477"/>
      <c r="PAN938" s="477"/>
      <c r="PAO938" s="477"/>
      <c r="PAP938" s="477"/>
      <c r="PAQ938" s="477"/>
      <c r="PAR938" s="477"/>
      <c r="PAS938" s="477"/>
      <c r="PAT938" s="477"/>
      <c r="PAU938" s="477"/>
      <c r="PAV938" s="477"/>
      <c r="PAW938" s="477"/>
      <c r="PAX938" s="477"/>
      <c r="PAY938" s="477"/>
      <c r="PAZ938" s="477"/>
      <c r="PBA938" s="477"/>
      <c r="PBB938" s="477"/>
      <c r="PBC938" s="477"/>
      <c r="PBD938" s="477"/>
      <c r="PBE938" s="477"/>
      <c r="PBF938" s="477"/>
      <c r="PBG938" s="477"/>
      <c r="PBH938" s="477"/>
      <c r="PBI938" s="477"/>
      <c r="PBJ938" s="477"/>
      <c r="PBK938" s="477"/>
      <c r="PBL938" s="477"/>
      <c r="PBM938" s="477"/>
      <c r="PBN938" s="477"/>
      <c r="PBO938" s="477"/>
      <c r="PBP938" s="477"/>
      <c r="PBQ938" s="477"/>
      <c r="PBR938" s="477"/>
      <c r="PBS938" s="477"/>
      <c r="PBT938" s="477"/>
      <c r="PBU938" s="477"/>
      <c r="PBV938" s="477"/>
      <c r="PBW938" s="477"/>
      <c r="PBX938" s="477"/>
      <c r="PBY938" s="477"/>
      <c r="PBZ938" s="477"/>
      <c r="PCA938" s="477"/>
      <c r="PCB938" s="477"/>
      <c r="PCC938" s="477"/>
      <c r="PCD938" s="477"/>
      <c r="PCE938" s="477"/>
      <c r="PCF938" s="477"/>
      <c r="PCG938" s="477"/>
      <c r="PCH938" s="477"/>
      <c r="PCI938" s="477"/>
      <c r="PCJ938" s="477"/>
      <c r="PCK938" s="477"/>
      <c r="PCL938" s="477"/>
      <c r="PCM938" s="477"/>
      <c r="PCN938" s="477"/>
      <c r="PCO938" s="477"/>
      <c r="PCP938" s="477"/>
      <c r="PCQ938" s="477"/>
      <c r="PCR938" s="477"/>
      <c r="PCS938" s="477"/>
      <c r="PCT938" s="477"/>
      <c r="PCU938" s="477"/>
      <c r="PCV938" s="477"/>
      <c r="PCW938" s="477"/>
      <c r="PCX938" s="477"/>
      <c r="PCY938" s="477"/>
      <c r="PCZ938" s="477"/>
      <c r="PDA938" s="477"/>
      <c r="PDB938" s="477"/>
      <c r="PDC938" s="477"/>
      <c r="PDD938" s="477"/>
      <c r="PDE938" s="477"/>
      <c r="PDF938" s="477"/>
      <c r="PDG938" s="477"/>
      <c r="PDH938" s="477"/>
      <c r="PDI938" s="477"/>
      <c r="PDJ938" s="477"/>
      <c r="PDK938" s="477"/>
      <c r="PDL938" s="477"/>
      <c r="PDM938" s="477"/>
      <c r="PDN938" s="477"/>
      <c r="PDO938" s="477"/>
      <c r="PDP938" s="477"/>
      <c r="PDQ938" s="477"/>
      <c r="PDR938" s="477"/>
      <c r="PDS938" s="477"/>
      <c r="PDT938" s="477"/>
      <c r="PDU938" s="477"/>
      <c r="PDV938" s="477"/>
      <c r="PDW938" s="477"/>
      <c r="PDX938" s="477"/>
      <c r="PDY938" s="477"/>
      <c r="PDZ938" s="477"/>
      <c r="PEA938" s="477"/>
      <c r="PEB938" s="477"/>
      <c r="PEC938" s="477"/>
      <c r="PED938" s="477"/>
      <c r="PEE938" s="477"/>
      <c r="PEF938" s="477"/>
      <c r="PEG938" s="477"/>
      <c r="PEH938" s="477"/>
      <c r="PEI938" s="477"/>
      <c r="PEJ938" s="477"/>
      <c r="PEK938" s="477"/>
      <c r="PEL938" s="477"/>
      <c r="PEM938" s="477"/>
      <c r="PEN938" s="477"/>
      <c r="PEO938" s="477"/>
      <c r="PEP938" s="477"/>
      <c r="PEQ938" s="477"/>
      <c r="PER938" s="477"/>
      <c r="PES938" s="477"/>
      <c r="PET938" s="477"/>
      <c r="PEU938" s="477"/>
      <c r="PEV938" s="477"/>
      <c r="PEW938" s="477"/>
      <c r="PEX938" s="477"/>
      <c r="PEY938" s="477"/>
      <c r="PEZ938" s="477"/>
      <c r="PFA938" s="477"/>
      <c r="PFB938" s="477"/>
      <c r="PFC938" s="477"/>
      <c r="PFD938" s="477"/>
      <c r="PFE938" s="477"/>
      <c r="PFF938" s="477"/>
      <c r="PFG938" s="477"/>
      <c r="PFH938" s="477"/>
      <c r="PFI938" s="477"/>
      <c r="PFJ938" s="477"/>
      <c r="PFK938" s="477"/>
      <c r="PFL938" s="477"/>
      <c r="PFM938" s="477"/>
      <c r="PFN938" s="477"/>
      <c r="PFO938" s="477"/>
      <c r="PFP938" s="477"/>
      <c r="PFQ938" s="477"/>
      <c r="PFR938" s="477"/>
      <c r="PFS938" s="477"/>
      <c r="PFT938" s="477"/>
      <c r="PFU938" s="477"/>
      <c r="PFV938" s="477"/>
      <c r="PFW938" s="477"/>
      <c r="PFX938" s="477"/>
      <c r="PFY938" s="477"/>
      <c r="PFZ938" s="477"/>
      <c r="PGA938" s="477"/>
      <c r="PGB938" s="477"/>
      <c r="PGC938" s="477"/>
      <c r="PGD938" s="477"/>
      <c r="PGE938" s="477"/>
      <c r="PGF938" s="477"/>
      <c r="PGG938" s="477"/>
      <c r="PGH938" s="477"/>
      <c r="PGI938" s="477"/>
      <c r="PGJ938" s="477"/>
      <c r="PGK938" s="477"/>
      <c r="PGL938" s="477"/>
      <c r="PGM938" s="477"/>
      <c r="PGN938" s="477"/>
      <c r="PGO938" s="477"/>
      <c r="PGP938" s="477"/>
      <c r="PGQ938" s="477"/>
      <c r="PGR938" s="477"/>
      <c r="PGS938" s="477"/>
      <c r="PGT938" s="477"/>
      <c r="PGU938" s="477"/>
      <c r="PGV938" s="477"/>
      <c r="PGW938" s="477"/>
      <c r="PGX938" s="477"/>
      <c r="PGY938" s="477"/>
      <c r="PGZ938" s="477"/>
      <c r="PHA938" s="477"/>
      <c r="PHB938" s="477"/>
      <c r="PHC938" s="477"/>
      <c r="PHD938" s="477"/>
      <c r="PHE938" s="477"/>
      <c r="PHF938" s="477"/>
      <c r="PHG938" s="477"/>
      <c r="PHH938" s="477"/>
      <c r="PHI938" s="477"/>
      <c r="PHJ938" s="477"/>
      <c r="PHK938" s="477"/>
      <c r="PHL938" s="477"/>
      <c r="PHM938" s="477"/>
      <c r="PHN938" s="477"/>
      <c r="PHO938" s="477"/>
      <c r="PHP938" s="477"/>
      <c r="PHQ938" s="477"/>
      <c r="PHR938" s="477"/>
      <c r="PHS938" s="477"/>
      <c r="PHT938" s="477"/>
      <c r="PHU938" s="477"/>
      <c r="PHV938" s="477"/>
      <c r="PHW938" s="477"/>
      <c r="PHX938" s="477"/>
      <c r="PHY938" s="477"/>
      <c r="PHZ938" s="477"/>
      <c r="PIA938" s="477"/>
      <c r="PIB938" s="477"/>
      <c r="PIC938" s="477"/>
      <c r="PID938" s="477"/>
      <c r="PIE938" s="477"/>
      <c r="PIF938" s="477"/>
      <c r="PIG938" s="477"/>
      <c r="PIH938" s="477"/>
      <c r="PII938" s="477"/>
      <c r="PIJ938" s="477"/>
      <c r="PIK938" s="477"/>
      <c r="PIL938" s="477"/>
      <c r="PIM938" s="477"/>
      <c r="PIN938" s="477"/>
      <c r="PIO938" s="477"/>
      <c r="PIP938" s="477"/>
      <c r="PIQ938" s="477"/>
      <c r="PIR938" s="477"/>
      <c r="PIS938" s="477"/>
      <c r="PIT938" s="477"/>
      <c r="PIU938" s="477"/>
      <c r="PIV938" s="477"/>
      <c r="PIW938" s="477"/>
      <c r="PIX938" s="477"/>
      <c r="PIY938" s="477"/>
      <c r="PIZ938" s="477"/>
      <c r="PJA938" s="477"/>
      <c r="PJB938" s="477"/>
      <c r="PJC938" s="477"/>
      <c r="PJD938" s="477"/>
      <c r="PJE938" s="477"/>
      <c r="PJF938" s="477"/>
      <c r="PJG938" s="477"/>
      <c r="PJH938" s="477"/>
      <c r="PJI938" s="477"/>
      <c r="PJJ938" s="477"/>
      <c r="PJK938" s="477"/>
      <c r="PJL938" s="477"/>
      <c r="PJM938" s="477"/>
      <c r="PJN938" s="477"/>
      <c r="PJO938" s="477"/>
      <c r="PJP938" s="477"/>
      <c r="PJQ938" s="477"/>
      <c r="PJR938" s="477"/>
      <c r="PJS938" s="477"/>
      <c r="PJT938" s="477"/>
      <c r="PJU938" s="477"/>
      <c r="PJV938" s="477"/>
      <c r="PJW938" s="477"/>
      <c r="PJX938" s="477"/>
      <c r="PJY938" s="477"/>
      <c r="PJZ938" s="477"/>
      <c r="PKA938" s="477"/>
      <c r="PKB938" s="477"/>
      <c r="PKC938" s="477"/>
      <c r="PKD938" s="477"/>
      <c r="PKE938" s="477"/>
      <c r="PKF938" s="477"/>
      <c r="PKG938" s="477"/>
      <c r="PKH938" s="477"/>
      <c r="PKI938" s="477"/>
      <c r="PKJ938" s="477"/>
      <c r="PKK938" s="477"/>
      <c r="PKL938" s="477"/>
      <c r="PKM938" s="477"/>
      <c r="PKN938" s="477"/>
      <c r="PKO938" s="477"/>
      <c r="PKP938" s="477"/>
      <c r="PKQ938" s="477"/>
      <c r="PKR938" s="477"/>
      <c r="PKS938" s="477"/>
      <c r="PKT938" s="477"/>
      <c r="PKU938" s="477"/>
      <c r="PKV938" s="477"/>
      <c r="PKW938" s="477"/>
      <c r="PKX938" s="477"/>
      <c r="PKY938" s="477"/>
      <c r="PKZ938" s="477"/>
      <c r="PLA938" s="477"/>
      <c r="PLB938" s="477"/>
      <c r="PLC938" s="477"/>
      <c r="PLD938" s="477"/>
      <c r="PLE938" s="477"/>
      <c r="PLF938" s="477"/>
      <c r="PLG938" s="477"/>
      <c r="PLH938" s="477"/>
      <c r="PLI938" s="477"/>
      <c r="PLJ938" s="477"/>
      <c r="PLK938" s="477"/>
      <c r="PLL938" s="477"/>
      <c r="PLM938" s="477"/>
      <c r="PLN938" s="477"/>
      <c r="PLO938" s="477"/>
      <c r="PLP938" s="477"/>
      <c r="PLQ938" s="477"/>
      <c r="PLR938" s="477"/>
      <c r="PLS938" s="477"/>
      <c r="PLT938" s="477"/>
      <c r="PLU938" s="477"/>
      <c r="PLV938" s="477"/>
      <c r="PLW938" s="477"/>
      <c r="PLX938" s="477"/>
      <c r="PLY938" s="477"/>
      <c r="PLZ938" s="477"/>
      <c r="PMA938" s="477"/>
      <c r="PMB938" s="477"/>
      <c r="PMC938" s="477"/>
      <c r="PMD938" s="477"/>
      <c r="PME938" s="477"/>
      <c r="PMF938" s="477"/>
      <c r="PMG938" s="477"/>
      <c r="PMH938" s="477"/>
      <c r="PMI938" s="477"/>
      <c r="PMJ938" s="477"/>
      <c r="PMK938" s="477"/>
      <c r="PML938" s="477"/>
      <c r="PMM938" s="477"/>
      <c r="PMN938" s="477"/>
      <c r="PMO938" s="477"/>
      <c r="PMP938" s="477"/>
      <c r="PMQ938" s="477"/>
      <c r="PMR938" s="477"/>
      <c r="PMS938" s="477"/>
      <c r="PMT938" s="477"/>
      <c r="PMU938" s="477"/>
      <c r="PMV938" s="477"/>
      <c r="PMW938" s="477"/>
      <c r="PMX938" s="477"/>
      <c r="PMY938" s="477"/>
      <c r="PMZ938" s="477"/>
      <c r="PNA938" s="477"/>
      <c r="PNB938" s="477"/>
      <c r="PNC938" s="477"/>
      <c r="PND938" s="477"/>
      <c r="PNE938" s="477"/>
      <c r="PNF938" s="477"/>
      <c r="PNG938" s="477"/>
      <c r="PNH938" s="477"/>
      <c r="PNI938" s="477"/>
      <c r="PNJ938" s="477"/>
      <c r="PNK938" s="477"/>
      <c r="PNL938" s="477"/>
      <c r="PNM938" s="477"/>
      <c r="PNN938" s="477"/>
      <c r="PNO938" s="477"/>
      <c r="PNP938" s="477"/>
      <c r="PNQ938" s="477"/>
      <c r="PNR938" s="477"/>
      <c r="PNS938" s="477"/>
      <c r="PNT938" s="477"/>
      <c r="PNU938" s="477"/>
      <c r="PNV938" s="477"/>
      <c r="PNW938" s="477"/>
      <c r="PNX938" s="477"/>
      <c r="PNY938" s="477"/>
      <c r="PNZ938" s="477"/>
      <c r="POA938" s="477"/>
      <c r="POB938" s="477"/>
      <c r="POC938" s="477"/>
      <c r="POD938" s="477"/>
      <c r="POE938" s="477"/>
      <c r="POF938" s="477"/>
      <c r="POG938" s="477"/>
      <c r="POH938" s="477"/>
      <c r="POI938" s="477"/>
      <c r="POJ938" s="477"/>
      <c r="POK938" s="477"/>
      <c r="POL938" s="477"/>
      <c r="POM938" s="477"/>
      <c r="PON938" s="477"/>
      <c r="POO938" s="477"/>
      <c r="POP938" s="477"/>
      <c r="POQ938" s="477"/>
      <c r="POR938" s="477"/>
      <c r="POS938" s="477"/>
      <c r="POT938" s="477"/>
      <c r="POU938" s="477"/>
      <c r="POV938" s="477"/>
      <c r="POW938" s="477"/>
      <c r="POX938" s="477"/>
      <c r="POY938" s="477"/>
      <c r="POZ938" s="477"/>
      <c r="PPA938" s="477"/>
      <c r="PPB938" s="477"/>
      <c r="PPC938" s="477"/>
      <c r="PPD938" s="477"/>
      <c r="PPE938" s="477"/>
      <c r="PPF938" s="477"/>
      <c r="PPG938" s="477"/>
      <c r="PPH938" s="477"/>
      <c r="PPI938" s="477"/>
      <c r="PPJ938" s="477"/>
      <c r="PPK938" s="477"/>
      <c r="PPL938" s="477"/>
      <c r="PPM938" s="477"/>
      <c r="PPN938" s="477"/>
      <c r="PPO938" s="477"/>
      <c r="PPP938" s="477"/>
      <c r="PPQ938" s="477"/>
      <c r="PPR938" s="477"/>
      <c r="PPS938" s="477"/>
      <c r="PPT938" s="477"/>
      <c r="PPU938" s="477"/>
      <c r="PPV938" s="477"/>
      <c r="PPW938" s="477"/>
      <c r="PPX938" s="477"/>
      <c r="PPY938" s="477"/>
      <c r="PPZ938" s="477"/>
      <c r="PQA938" s="477"/>
      <c r="PQB938" s="477"/>
      <c r="PQC938" s="477"/>
      <c r="PQD938" s="477"/>
      <c r="PQE938" s="477"/>
      <c r="PQF938" s="477"/>
      <c r="PQG938" s="477"/>
      <c r="PQH938" s="477"/>
      <c r="PQI938" s="477"/>
      <c r="PQJ938" s="477"/>
      <c r="PQK938" s="477"/>
      <c r="PQL938" s="477"/>
      <c r="PQM938" s="477"/>
      <c r="PQN938" s="477"/>
      <c r="PQO938" s="477"/>
      <c r="PQP938" s="477"/>
      <c r="PQQ938" s="477"/>
      <c r="PQR938" s="477"/>
      <c r="PQS938" s="477"/>
      <c r="PQT938" s="477"/>
      <c r="PQU938" s="477"/>
      <c r="PQV938" s="477"/>
      <c r="PQW938" s="477"/>
      <c r="PQX938" s="477"/>
      <c r="PQY938" s="477"/>
      <c r="PQZ938" s="477"/>
      <c r="PRA938" s="477"/>
      <c r="PRB938" s="477"/>
      <c r="PRC938" s="477"/>
      <c r="PRD938" s="477"/>
      <c r="PRE938" s="477"/>
      <c r="PRF938" s="477"/>
      <c r="PRG938" s="477"/>
      <c r="PRH938" s="477"/>
      <c r="PRI938" s="477"/>
      <c r="PRJ938" s="477"/>
      <c r="PRK938" s="477"/>
      <c r="PRL938" s="477"/>
      <c r="PRM938" s="477"/>
      <c r="PRN938" s="477"/>
      <c r="PRO938" s="477"/>
      <c r="PRP938" s="477"/>
      <c r="PRQ938" s="477"/>
      <c r="PRR938" s="477"/>
      <c r="PRS938" s="477"/>
      <c r="PRT938" s="477"/>
      <c r="PRU938" s="477"/>
      <c r="PRV938" s="477"/>
      <c r="PRW938" s="477"/>
      <c r="PRX938" s="477"/>
      <c r="PRY938" s="477"/>
      <c r="PRZ938" s="477"/>
      <c r="PSA938" s="477"/>
      <c r="PSB938" s="477"/>
      <c r="PSC938" s="477"/>
      <c r="PSD938" s="477"/>
      <c r="PSE938" s="477"/>
      <c r="PSF938" s="477"/>
      <c r="PSG938" s="477"/>
      <c r="PSH938" s="477"/>
      <c r="PSI938" s="477"/>
      <c r="PSJ938" s="477"/>
      <c r="PSK938" s="477"/>
      <c r="PSL938" s="477"/>
      <c r="PSM938" s="477"/>
      <c r="PSN938" s="477"/>
      <c r="PSO938" s="477"/>
      <c r="PSP938" s="477"/>
      <c r="PSQ938" s="477"/>
      <c r="PSR938" s="477"/>
      <c r="PSS938" s="477"/>
      <c r="PST938" s="477"/>
      <c r="PSU938" s="477"/>
      <c r="PSV938" s="477"/>
      <c r="PSW938" s="477"/>
      <c r="PSX938" s="477"/>
      <c r="PSY938" s="477"/>
      <c r="PSZ938" s="477"/>
      <c r="PTA938" s="477"/>
      <c r="PTB938" s="477"/>
      <c r="PTC938" s="477"/>
      <c r="PTD938" s="477"/>
      <c r="PTE938" s="477"/>
      <c r="PTF938" s="477"/>
      <c r="PTG938" s="477"/>
      <c r="PTH938" s="477"/>
      <c r="PTI938" s="477"/>
      <c r="PTJ938" s="477"/>
      <c r="PTK938" s="477"/>
      <c r="PTL938" s="477"/>
      <c r="PTM938" s="477"/>
      <c r="PTN938" s="477"/>
      <c r="PTO938" s="477"/>
      <c r="PTP938" s="477"/>
      <c r="PTQ938" s="477"/>
      <c r="PTR938" s="477"/>
      <c r="PTS938" s="477"/>
      <c r="PTT938" s="477"/>
      <c r="PTU938" s="477"/>
      <c r="PTV938" s="477"/>
      <c r="PTW938" s="477"/>
      <c r="PTX938" s="477"/>
      <c r="PTY938" s="477"/>
      <c r="PTZ938" s="477"/>
      <c r="PUA938" s="477"/>
      <c r="PUB938" s="477"/>
      <c r="PUC938" s="477"/>
      <c r="PUD938" s="477"/>
      <c r="PUE938" s="477"/>
      <c r="PUF938" s="477"/>
      <c r="PUG938" s="477"/>
      <c r="PUH938" s="477"/>
      <c r="PUI938" s="477"/>
      <c r="PUJ938" s="477"/>
      <c r="PUK938" s="477"/>
      <c r="PUL938" s="477"/>
      <c r="PUM938" s="477"/>
      <c r="PUN938" s="477"/>
      <c r="PUO938" s="477"/>
      <c r="PUP938" s="477"/>
      <c r="PUQ938" s="477"/>
      <c r="PUR938" s="477"/>
      <c r="PUS938" s="477"/>
      <c r="PUT938" s="477"/>
      <c r="PUU938" s="477"/>
      <c r="PUV938" s="477"/>
      <c r="PUW938" s="477"/>
      <c r="PUX938" s="477"/>
      <c r="PUY938" s="477"/>
      <c r="PUZ938" s="477"/>
      <c r="PVA938" s="477"/>
      <c r="PVB938" s="477"/>
      <c r="PVC938" s="477"/>
      <c r="PVD938" s="477"/>
      <c r="PVE938" s="477"/>
      <c r="PVF938" s="477"/>
      <c r="PVG938" s="477"/>
      <c r="PVH938" s="477"/>
      <c r="PVI938" s="477"/>
      <c r="PVJ938" s="477"/>
      <c r="PVK938" s="477"/>
      <c r="PVL938" s="477"/>
      <c r="PVM938" s="477"/>
      <c r="PVN938" s="477"/>
      <c r="PVO938" s="477"/>
      <c r="PVP938" s="477"/>
      <c r="PVQ938" s="477"/>
      <c r="PVR938" s="477"/>
      <c r="PVS938" s="477"/>
      <c r="PVT938" s="477"/>
      <c r="PVU938" s="477"/>
      <c r="PVV938" s="477"/>
      <c r="PVW938" s="477"/>
      <c r="PVX938" s="477"/>
      <c r="PVY938" s="477"/>
      <c r="PVZ938" s="477"/>
      <c r="PWA938" s="477"/>
      <c r="PWB938" s="477"/>
      <c r="PWC938" s="477"/>
      <c r="PWD938" s="477"/>
      <c r="PWE938" s="477"/>
      <c r="PWF938" s="477"/>
      <c r="PWG938" s="477"/>
      <c r="PWH938" s="477"/>
      <c r="PWI938" s="477"/>
      <c r="PWJ938" s="477"/>
      <c r="PWK938" s="477"/>
      <c r="PWL938" s="477"/>
      <c r="PWM938" s="477"/>
      <c r="PWN938" s="477"/>
      <c r="PWO938" s="477"/>
      <c r="PWP938" s="477"/>
      <c r="PWQ938" s="477"/>
      <c r="PWR938" s="477"/>
      <c r="PWS938" s="477"/>
      <c r="PWT938" s="477"/>
      <c r="PWU938" s="477"/>
      <c r="PWV938" s="477"/>
      <c r="PWW938" s="477"/>
      <c r="PWX938" s="477"/>
      <c r="PWY938" s="477"/>
      <c r="PWZ938" s="477"/>
      <c r="PXA938" s="477"/>
      <c r="PXB938" s="477"/>
      <c r="PXC938" s="477"/>
      <c r="PXD938" s="477"/>
      <c r="PXE938" s="477"/>
      <c r="PXF938" s="477"/>
      <c r="PXG938" s="477"/>
      <c r="PXH938" s="477"/>
      <c r="PXI938" s="477"/>
      <c r="PXJ938" s="477"/>
      <c r="PXK938" s="477"/>
      <c r="PXL938" s="477"/>
      <c r="PXM938" s="477"/>
      <c r="PXN938" s="477"/>
      <c r="PXO938" s="477"/>
      <c r="PXP938" s="477"/>
      <c r="PXQ938" s="477"/>
      <c r="PXR938" s="477"/>
      <c r="PXS938" s="477"/>
      <c r="PXT938" s="477"/>
      <c r="PXU938" s="477"/>
      <c r="PXV938" s="477"/>
      <c r="PXW938" s="477"/>
      <c r="PXX938" s="477"/>
      <c r="PXY938" s="477"/>
      <c r="PXZ938" s="477"/>
      <c r="PYA938" s="477"/>
      <c r="PYB938" s="477"/>
      <c r="PYC938" s="477"/>
      <c r="PYD938" s="477"/>
      <c r="PYE938" s="477"/>
      <c r="PYF938" s="477"/>
      <c r="PYG938" s="477"/>
      <c r="PYH938" s="477"/>
      <c r="PYI938" s="477"/>
      <c r="PYJ938" s="477"/>
      <c r="PYK938" s="477"/>
      <c r="PYL938" s="477"/>
      <c r="PYM938" s="477"/>
      <c r="PYN938" s="477"/>
      <c r="PYO938" s="477"/>
      <c r="PYP938" s="477"/>
      <c r="PYQ938" s="477"/>
      <c r="PYR938" s="477"/>
      <c r="PYS938" s="477"/>
      <c r="PYT938" s="477"/>
      <c r="PYU938" s="477"/>
      <c r="PYV938" s="477"/>
      <c r="PYW938" s="477"/>
      <c r="PYX938" s="477"/>
      <c r="PYY938" s="477"/>
      <c r="PYZ938" s="477"/>
      <c r="PZA938" s="477"/>
      <c r="PZB938" s="477"/>
      <c r="PZC938" s="477"/>
      <c r="PZD938" s="477"/>
      <c r="PZE938" s="477"/>
      <c r="PZF938" s="477"/>
      <c r="PZG938" s="477"/>
      <c r="PZH938" s="477"/>
      <c r="PZI938" s="477"/>
      <c r="PZJ938" s="477"/>
      <c r="PZK938" s="477"/>
      <c r="PZL938" s="477"/>
      <c r="PZM938" s="477"/>
      <c r="PZN938" s="477"/>
      <c r="PZO938" s="477"/>
      <c r="PZP938" s="477"/>
      <c r="PZQ938" s="477"/>
      <c r="PZR938" s="477"/>
      <c r="PZS938" s="477"/>
      <c r="PZT938" s="477"/>
      <c r="PZU938" s="477"/>
      <c r="PZV938" s="477"/>
      <c r="PZW938" s="477"/>
      <c r="PZX938" s="477"/>
      <c r="PZY938" s="477"/>
      <c r="PZZ938" s="477"/>
      <c r="QAA938" s="477"/>
      <c r="QAB938" s="477"/>
      <c r="QAC938" s="477"/>
      <c r="QAD938" s="477"/>
      <c r="QAE938" s="477"/>
      <c r="QAF938" s="477"/>
      <c r="QAG938" s="477"/>
      <c r="QAH938" s="477"/>
      <c r="QAI938" s="477"/>
      <c r="QAJ938" s="477"/>
      <c r="QAK938" s="477"/>
      <c r="QAL938" s="477"/>
      <c r="QAM938" s="477"/>
      <c r="QAN938" s="477"/>
      <c r="QAO938" s="477"/>
      <c r="QAP938" s="477"/>
      <c r="QAQ938" s="477"/>
      <c r="QAR938" s="477"/>
      <c r="QAS938" s="477"/>
      <c r="QAT938" s="477"/>
      <c r="QAU938" s="477"/>
      <c r="QAV938" s="477"/>
      <c r="QAW938" s="477"/>
      <c r="QAX938" s="477"/>
      <c r="QAY938" s="477"/>
      <c r="QAZ938" s="477"/>
      <c r="QBA938" s="477"/>
      <c r="QBB938" s="477"/>
      <c r="QBC938" s="477"/>
      <c r="QBD938" s="477"/>
      <c r="QBE938" s="477"/>
      <c r="QBF938" s="477"/>
      <c r="QBG938" s="477"/>
      <c r="QBH938" s="477"/>
      <c r="QBI938" s="477"/>
      <c r="QBJ938" s="477"/>
      <c r="QBK938" s="477"/>
      <c r="QBL938" s="477"/>
      <c r="QBM938" s="477"/>
      <c r="QBN938" s="477"/>
      <c r="QBO938" s="477"/>
      <c r="QBP938" s="477"/>
      <c r="QBQ938" s="477"/>
      <c r="QBR938" s="477"/>
      <c r="QBS938" s="477"/>
      <c r="QBT938" s="477"/>
      <c r="QBU938" s="477"/>
      <c r="QBV938" s="477"/>
      <c r="QBW938" s="477"/>
      <c r="QBX938" s="477"/>
      <c r="QBY938" s="477"/>
      <c r="QBZ938" s="477"/>
      <c r="QCA938" s="477"/>
      <c r="QCB938" s="477"/>
      <c r="QCC938" s="477"/>
      <c r="QCD938" s="477"/>
      <c r="QCE938" s="477"/>
      <c r="QCF938" s="477"/>
      <c r="QCG938" s="477"/>
      <c r="QCH938" s="477"/>
      <c r="QCI938" s="477"/>
      <c r="QCJ938" s="477"/>
      <c r="QCK938" s="477"/>
      <c r="QCL938" s="477"/>
      <c r="QCM938" s="477"/>
      <c r="QCN938" s="477"/>
      <c r="QCO938" s="477"/>
      <c r="QCP938" s="477"/>
      <c r="QCQ938" s="477"/>
      <c r="QCR938" s="477"/>
      <c r="QCS938" s="477"/>
      <c r="QCT938" s="477"/>
      <c r="QCU938" s="477"/>
      <c r="QCV938" s="477"/>
      <c r="QCW938" s="477"/>
      <c r="QCX938" s="477"/>
      <c r="QCY938" s="477"/>
      <c r="QCZ938" s="477"/>
      <c r="QDA938" s="477"/>
      <c r="QDB938" s="477"/>
      <c r="QDC938" s="477"/>
      <c r="QDD938" s="477"/>
      <c r="QDE938" s="477"/>
      <c r="QDF938" s="477"/>
      <c r="QDG938" s="477"/>
      <c r="QDH938" s="477"/>
      <c r="QDI938" s="477"/>
      <c r="QDJ938" s="477"/>
      <c r="QDK938" s="477"/>
      <c r="QDL938" s="477"/>
      <c r="QDM938" s="477"/>
      <c r="QDN938" s="477"/>
      <c r="QDO938" s="477"/>
      <c r="QDP938" s="477"/>
      <c r="QDQ938" s="477"/>
      <c r="QDR938" s="477"/>
      <c r="QDS938" s="477"/>
      <c r="QDT938" s="477"/>
      <c r="QDU938" s="477"/>
      <c r="QDV938" s="477"/>
      <c r="QDW938" s="477"/>
      <c r="QDX938" s="477"/>
      <c r="QDY938" s="477"/>
      <c r="QDZ938" s="477"/>
      <c r="QEA938" s="477"/>
      <c r="QEB938" s="477"/>
      <c r="QEC938" s="477"/>
      <c r="QED938" s="477"/>
      <c r="QEE938" s="477"/>
      <c r="QEF938" s="477"/>
      <c r="QEG938" s="477"/>
      <c r="QEH938" s="477"/>
      <c r="QEI938" s="477"/>
      <c r="QEJ938" s="477"/>
      <c r="QEK938" s="477"/>
      <c r="QEL938" s="477"/>
      <c r="QEM938" s="477"/>
      <c r="QEN938" s="477"/>
      <c r="QEO938" s="477"/>
      <c r="QEP938" s="477"/>
      <c r="QEQ938" s="477"/>
      <c r="QER938" s="477"/>
      <c r="QES938" s="477"/>
      <c r="QET938" s="477"/>
      <c r="QEU938" s="477"/>
      <c r="QEV938" s="477"/>
      <c r="QEW938" s="477"/>
      <c r="QEX938" s="477"/>
      <c r="QEY938" s="477"/>
      <c r="QEZ938" s="477"/>
      <c r="QFA938" s="477"/>
      <c r="QFB938" s="477"/>
      <c r="QFC938" s="477"/>
      <c r="QFD938" s="477"/>
      <c r="QFE938" s="477"/>
      <c r="QFF938" s="477"/>
      <c r="QFG938" s="477"/>
      <c r="QFH938" s="477"/>
      <c r="QFI938" s="477"/>
      <c r="QFJ938" s="477"/>
      <c r="QFK938" s="477"/>
      <c r="QFL938" s="477"/>
      <c r="QFM938" s="477"/>
      <c r="QFN938" s="477"/>
      <c r="QFO938" s="477"/>
      <c r="QFP938" s="477"/>
      <c r="QFQ938" s="477"/>
      <c r="QFR938" s="477"/>
      <c r="QFS938" s="477"/>
      <c r="QFT938" s="477"/>
      <c r="QFU938" s="477"/>
      <c r="QFV938" s="477"/>
      <c r="QFW938" s="477"/>
      <c r="QFX938" s="477"/>
      <c r="QFY938" s="477"/>
      <c r="QFZ938" s="477"/>
      <c r="QGA938" s="477"/>
      <c r="QGB938" s="477"/>
      <c r="QGC938" s="477"/>
      <c r="QGD938" s="477"/>
      <c r="QGE938" s="477"/>
      <c r="QGF938" s="477"/>
      <c r="QGG938" s="477"/>
      <c r="QGH938" s="477"/>
      <c r="QGI938" s="477"/>
      <c r="QGJ938" s="477"/>
      <c r="QGK938" s="477"/>
      <c r="QGL938" s="477"/>
      <c r="QGM938" s="477"/>
      <c r="QGN938" s="477"/>
      <c r="QGO938" s="477"/>
      <c r="QGP938" s="477"/>
      <c r="QGQ938" s="477"/>
      <c r="QGR938" s="477"/>
      <c r="QGS938" s="477"/>
      <c r="QGT938" s="477"/>
      <c r="QGU938" s="477"/>
      <c r="QGV938" s="477"/>
      <c r="QGW938" s="477"/>
      <c r="QGX938" s="477"/>
      <c r="QGY938" s="477"/>
      <c r="QGZ938" s="477"/>
      <c r="QHA938" s="477"/>
      <c r="QHB938" s="477"/>
      <c r="QHC938" s="477"/>
      <c r="QHD938" s="477"/>
      <c r="QHE938" s="477"/>
      <c r="QHF938" s="477"/>
      <c r="QHG938" s="477"/>
      <c r="QHH938" s="477"/>
      <c r="QHI938" s="477"/>
      <c r="QHJ938" s="477"/>
      <c r="QHK938" s="477"/>
      <c r="QHL938" s="477"/>
      <c r="QHM938" s="477"/>
      <c r="QHN938" s="477"/>
      <c r="QHO938" s="477"/>
      <c r="QHP938" s="477"/>
      <c r="QHQ938" s="477"/>
      <c r="QHR938" s="477"/>
      <c r="QHS938" s="477"/>
      <c r="QHT938" s="477"/>
      <c r="QHU938" s="477"/>
      <c r="QHV938" s="477"/>
      <c r="QHW938" s="477"/>
      <c r="QHX938" s="477"/>
      <c r="QHY938" s="477"/>
      <c r="QHZ938" s="477"/>
      <c r="QIA938" s="477"/>
      <c r="QIB938" s="477"/>
      <c r="QIC938" s="477"/>
      <c r="QID938" s="477"/>
      <c r="QIE938" s="477"/>
      <c r="QIF938" s="477"/>
      <c r="QIG938" s="477"/>
      <c r="QIH938" s="477"/>
      <c r="QII938" s="477"/>
      <c r="QIJ938" s="477"/>
      <c r="QIK938" s="477"/>
      <c r="QIL938" s="477"/>
      <c r="QIM938" s="477"/>
      <c r="QIN938" s="477"/>
      <c r="QIO938" s="477"/>
      <c r="QIP938" s="477"/>
      <c r="QIQ938" s="477"/>
      <c r="QIR938" s="477"/>
      <c r="QIS938" s="477"/>
      <c r="QIT938" s="477"/>
      <c r="QIU938" s="477"/>
      <c r="QIV938" s="477"/>
      <c r="QIW938" s="477"/>
      <c r="QIX938" s="477"/>
      <c r="QIY938" s="477"/>
      <c r="QIZ938" s="477"/>
      <c r="QJA938" s="477"/>
      <c r="QJB938" s="477"/>
      <c r="QJC938" s="477"/>
      <c r="QJD938" s="477"/>
      <c r="QJE938" s="477"/>
      <c r="QJF938" s="477"/>
      <c r="QJG938" s="477"/>
      <c r="QJH938" s="477"/>
      <c r="QJI938" s="477"/>
      <c r="QJJ938" s="477"/>
      <c r="QJK938" s="477"/>
      <c r="QJL938" s="477"/>
      <c r="QJM938" s="477"/>
      <c r="QJN938" s="477"/>
      <c r="QJO938" s="477"/>
      <c r="QJP938" s="477"/>
      <c r="QJQ938" s="477"/>
      <c r="QJR938" s="477"/>
      <c r="QJS938" s="477"/>
      <c r="QJT938" s="477"/>
      <c r="QJU938" s="477"/>
      <c r="QJV938" s="477"/>
      <c r="QJW938" s="477"/>
      <c r="QJX938" s="477"/>
      <c r="QJY938" s="477"/>
      <c r="QJZ938" s="477"/>
      <c r="QKA938" s="477"/>
      <c r="QKB938" s="477"/>
      <c r="QKC938" s="477"/>
      <c r="QKD938" s="477"/>
      <c r="QKE938" s="477"/>
      <c r="QKF938" s="477"/>
      <c r="QKG938" s="477"/>
      <c r="QKH938" s="477"/>
      <c r="QKI938" s="477"/>
      <c r="QKJ938" s="477"/>
      <c r="QKK938" s="477"/>
      <c r="QKL938" s="477"/>
      <c r="QKM938" s="477"/>
      <c r="QKN938" s="477"/>
      <c r="QKO938" s="477"/>
      <c r="QKP938" s="477"/>
      <c r="QKQ938" s="477"/>
      <c r="QKR938" s="477"/>
      <c r="QKS938" s="477"/>
      <c r="QKT938" s="477"/>
      <c r="QKU938" s="477"/>
      <c r="QKV938" s="477"/>
      <c r="QKW938" s="477"/>
      <c r="QKX938" s="477"/>
      <c r="QKY938" s="477"/>
      <c r="QKZ938" s="477"/>
      <c r="QLA938" s="477"/>
      <c r="QLB938" s="477"/>
      <c r="QLC938" s="477"/>
      <c r="QLD938" s="477"/>
      <c r="QLE938" s="477"/>
      <c r="QLF938" s="477"/>
      <c r="QLG938" s="477"/>
      <c r="QLH938" s="477"/>
      <c r="QLI938" s="477"/>
      <c r="QLJ938" s="477"/>
      <c r="QLK938" s="477"/>
      <c r="QLL938" s="477"/>
      <c r="QLM938" s="477"/>
      <c r="QLN938" s="477"/>
      <c r="QLO938" s="477"/>
      <c r="QLP938" s="477"/>
      <c r="QLQ938" s="477"/>
      <c r="QLR938" s="477"/>
      <c r="QLS938" s="477"/>
      <c r="QLT938" s="477"/>
      <c r="QLU938" s="477"/>
      <c r="QLV938" s="477"/>
      <c r="QLW938" s="477"/>
      <c r="QLX938" s="477"/>
      <c r="QLY938" s="477"/>
      <c r="QLZ938" s="477"/>
      <c r="QMA938" s="477"/>
      <c r="QMB938" s="477"/>
      <c r="QMC938" s="477"/>
      <c r="QMD938" s="477"/>
      <c r="QME938" s="477"/>
      <c r="QMF938" s="477"/>
      <c r="QMG938" s="477"/>
      <c r="QMH938" s="477"/>
      <c r="QMI938" s="477"/>
      <c r="QMJ938" s="477"/>
      <c r="QMK938" s="477"/>
      <c r="QML938" s="477"/>
      <c r="QMM938" s="477"/>
      <c r="QMN938" s="477"/>
      <c r="QMO938" s="477"/>
      <c r="QMP938" s="477"/>
      <c r="QMQ938" s="477"/>
      <c r="QMR938" s="477"/>
      <c r="QMS938" s="477"/>
      <c r="QMT938" s="477"/>
      <c r="QMU938" s="477"/>
      <c r="QMV938" s="477"/>
      <c r="QMW938" s="477"/>
      <c r="QMX938" s="477"/>
      <c r="QMY938" s="477"/>
      <c r="QMZ938" s="477"/>
      <c r="QNA938" s="477"/>
      <c r="QNB938" s="477"/>
      <c r="QNC938" s="477"/>
      <c r="QND938" s="477"/>
      <c r="QNE938" s="477"/>
      <c r="QNF938" s="477"/>
      <c r="QNG938" s="477"/>
      <c r="QNH938" s="477"/>
      <c r="QNI938" s="477"/>
      <c r="QNJ938" s="477"/>
      <c r="QNK938" s="477"/>
      <c r="QNL938" s="477"/>
      <c r="QNM938" s="477"/>
      <c r="QNN938" s="477"/>
      <c r="QNO938" s="477"/>
      <c r="QNP938" s="477"/>
      <c r="QNQ938" s="477"/>
      <c r="QNR938" s="477"/>
      <c r="QNS938" s="477"/>
      <c r="QNT938" s="477"/>
      <c r="QNU938" s="477"/>
      <c r="QNV938" s="477"/>
      <c r="QNW938" s="477"/>
      <c r="QNX938" s="477"/>
      <c r="QNY938" s="477"/>
      <c r="QNZ938" s="477"/>
      <c r="QOA938" s="477"/>
      <c r="QOB938" s="477"/>
      <c r="QOC938" s="477"/>
      <c r="QOD938" s="477"/>
      <c r="QOE938" s="477"/>
      <c r="QOF938" s="477"/>
      <c r="QOG938" s="477"/>
      <c r="QOH938" s="477"/>
      <c r="QOI938" s="477"/>
      <c r="QOJ938" s="477"/>
      <c r="QOK938" s="477"/>
      <c r="QOL938" s="477"/>
      <c r="QOM938" s="477"/>
      <c r="QON938" s="477"/>
      <c r="QOO938" s="477"/>
      <c r="QOP938" s="477"/>
      <c r="QOQ938" s="477"/>
      <c r="QOR938" s="477"/>
      <c r="QOS938" s="477"/>
      <c r="QOT938" s="477"/>
      <c r="QOU938" s="477"/>
      <c r="QOV938" s="477"/>
      <c r="QOW938" s="477"/>
      <c r="QOX938" s="477"/>
      <c r="QOY938" s="477"/>
      <c r="QOZ938" s="477"/>
      <c r="QPA938" s="477"/>
      <c r="QPB938" s="477"/>
      <c r="QPC938" s="477"/>
      <c r="QPD938" s="477"/>
      <c r="QPE938" s="477"/>
      <c r="QPF938" s="477"/>
      <c r="QPG938" s="477"/>
      <c r="QPH938" s="477"/>
      <c r="QPI938" s="477"/>
      <c r="QPJ938" s="477"/>
      <c r="QPK938" s="477"/>
      <c r="QPL938" s="477"/>
      <c r="QPM938" s="477"/>
      <c r="QPN938" s="477"/>
      <c r="QPO938" s="477"/>
      <c r="QPP938" s="477"/>
      <c r="QPQ938" s="477"/>
      <c r="QPR938" s="477"/>
      <c r="QPS938" s="477"/>
      <c r="QPT938" s="477"/>
      <c r="QPU938" s="477"/>
      <c r="QPV938" s="477"/>
      <c r="QPW938" s="477"/>
      <c r="QPX938" s="477"/>
      <c r="QPY938" s="477"/>
      <c r="QPZ938" s="477"/>
      <c r="QQA938" s="477"/>
      <c r="QQB938" s="477"/>
      <c r="QQC938" s="477"/>
      <c r="QQD938" s="477"/>
      <c r="QQE938" s="477"/>
      <c r="QQF938" s="477"/>
      <c r="QQG938" s="477"/>
      <c r="QQH938" s="477"/>
      <c r="QQI938" s="477"/>
      <c r="QQJ938" s="477"/>
      <c r="QQK938" s="477"/>
      <c r="QQL938" s="477"/>
      <c r="QQM938" s="477"/>
      <c r="QQN938" s="477"/>
      <c r="QQO938" s="477"/>
      <c r="QQP938" s="477"/>
      <c r="QQQ938" s="477"/>
      <c r="QQR938" s="477"/>
      <c r="QQS938" s="477"/>
      <c r="QQT938" s="477"/>
      <c r="QQU938" s="477"/>
      <c r="QQV938" s="477"/>
      <c r="QQW938" s="477"/>
      <c r="QQX938" s="477"/>
      <c r="QQY938" s="477"/>
      <c r="QQZ938" s="477"/>
      <c r="QRA938" s="477"/>
      <c r="QRB938" s="477"/>
      <c r="QRC938" s="477"/>
      <c r="QRD938" s="477"/>
      <c r="QRE938" s="477"/>
      <c r="QRF938" s="477"/>
      <c r="QRG938" s="477"/>
      <c r="QRH938" s="477"/>
      <c r="QRI938" s="477"/>
      <c r="QRJ938" s="477"/>
      <c r="QRK938" s="477"/>
      <c r="QRL938" s="477"/>
      <c r="QRM938" s="477"/>
      <c r="QRN938" s="477"/>
      <c r="QRO938" s="477"/>
      <c r="QRP938" s="477"/>
      <c r="QRQ938" s="477"/>
      <c r="QRR938" s="477"/>
      <c r="QRS938" s="477"/>
      <c r="QRT938" s="477"/>
      <c r="QRU938" s="477"/>
      <c r="QRV938" s="477"/>
      <c r="QRW938" s="477"/>
      <c r="QRX938" s="477"/>
      <c r="QRY938" s="477"/>
      <c r="QRZ938" s="477"/>
      <c r="QSA938" s="477"/>
      <c r="QSB938" s="477"/>
      <c r="QSC938" s="477"/>
      <c r="QSD938" s="477"/>
      <c r="QSE938" s="477"/>
      <c r="QSF938" s="477"/>
      <c r="QSG938" s="477"/>
      <c r="QSH938" s="477"/>
      <c r="QSI938" s="477"/>
      <c r="QSJ938" s="477"/>
      <c r="QSK938" s="477"/>
      <c r="QSL938" s="477"/>
      <c r="QSM938" s="477"/>
      <c r="QSN938" s="477"/>
      <c r="QSO938" s="477"/>
      <c r="QSP938" s="477"/>
      <c r="QSQ938" s="477"/>
      <c r="QSR938" s="477"/>
      <c r="QSS938" s="477"/>
      <c r="QST938" s="477"/>
      <c r="QSU938" s="477"/>
      <c r="QSV938" s="477"/>
      <c r="QSW938" s="477"/>
      <c r="QSX938" s="477"/>
      <c r="QSY938" s="477"/>
      <c r="QSZ938" s="477"/>
      <c r="QTA938" s="477"/>
      <c r="QTB938" s="477"/>
      <c r="QTC938" s="477"/>
      <c r="QTD938" s="477"/>
      <c r="QTE938" s="477"/>
      <c r="QTF938" s="477"/>
      <c r="QTG938" s="477"/>
      <c r="QTH938" s="477"/>
      <c r="QTI938" s="477"/>
      <c r="QTJ938" s="477"/>
      <c r="QTK938" s="477"/>
      <c r="QTL938" s="477"/>
      <c r="QTM938" s="477"/>
      <c r="QTN938" s="477"/>
      <c r="QTO938" s="477"/>
      <c r="QTP938" s="477"/>
      <c r="QTQ938" s="477"/>
      <c r="QTR938" s="477"/>
      <c r="QTS938" s="477"/>
      <c r="QTT938" s="477"/>
      <c r="QTU938" s="477"/>
      <c r="QTV938" s="477"/>
      <c r="QTW938" s="477"/>
      <c r="QTX938" s="477"/>
      <c r="QTY938" s="477"/>
      <c r="QTZ938" s="477"/>
      <c r="QUA938" s="477"/>
      <c r="QUB938" s="477"/>
      <c r="QUC938" s="477"/>
      <c r="QUD938" s="477"/>
      <c r="QUE938" s="477"/>
      <c r="QUF938" s="477"/>
      <c r="QUG938" s="477"/>
      <c r="QUH938" s="477"/>
      <c r="QUI938" s="477"/>
      <c r="QUJ938" s="477"/>
      <c r="QUK938" s="477"/>
      <c r="QUL938" s="477"/>
      <c r="QUM938" s="477"/>
      <c r="QUN938" s="477"/>
      <c r="QUO938" s="477"/>
      <c r="QUP938" s="477"/>
      <c r="QUQ938" s="477"/>
      <c r="QUR938" s="477"/>
      <c r="QUS938" s="477"/>
      <c r="QUT938" s="477"/>
      <c r="QUU938" s="477"/>
      <c r="QUV938" s="477"/>
      <c r="QUW938" s="477"/>
      <c r="QUX938" s="477"/>
      <c r="QUY938" s="477"/>
      <c r="QUZ938" s="477"/>
      <c r="QVA938" s="477"/>
      <c r="QVB938" s="477"/>
      <c r="QVC938" s="477"/>
      <c r="QVD938" s="477"/>
      <c r="QVE938" s="477"/>
      <c r="QVF938" s="477"/>
      <c r="QVG938" s="477"/>
      <c r="QVH938" s="477"/>
      <c r="QVI938" s="477"/>
      <c r="QVJ938" s="477"/>
      <c r="QVK938" s="477"/>
      <c r="QVL938" s="477"/>
      <c r="QVM938" s="477"/>
      <c r="QVN938" s="477"/>
      <c r="QVO938" s="477"/>
      <c r="QVP938" s="477"/>
      <c r="QVQ938" s="477"/>
      <c r="QVR938" s="477"/>
      <c r="QVS938" s="477"/>
      <c r="QVT938" s="477"/>
      <c r="QVU938" s="477"/>
      <c r="QVV938" s="477"/>
      <c r="QVW938" s="477"/>
      <c r="QVX938" s="477"/>
      <c r="QVY938" s="477"/>
      <c r="QVZ938" s="477"/>
      <c r="QWA938" s="477"/>
      <c r="QWB938" s="477"/>
      <c r="QWC938" s="477"/>
      <c r="QWD938" s="477"/>
      <c r="QWE938" s="477"/>
      <c r="QWF938" s="477"/>
      <c r="QWG938" s="477"/>
      <c r="QWH938" s="477"/>
      <c r="QWI938" s="477"/>
      <c r="QWJ938" s="477"/>
      <c r="QWK938" s="477"/>
      <c r="QWL938" s="477"/>
      <c r="QWM938" s="477"/>
      <c r="QWN938" s="477"/>
      <c r="QWO938" s="477"/>
      <c r="QWP938" s="477"/>
      <c r="QWQ938" s="477"/>
      <c r="QWR938" s="477"/>
      <c r="QWS938" s="477"/>
      <c r="QWT938" s="477"/>
      <c r="QWU938" s="477"/>
      <c r="QWV938" s="477"/>
      <c r="QWW938" s="477"/>
      <c r="QWX938" s="477"/>
      <c r="QWY938" s="477"/>
      <c r="QWZ938" s="477"/>
      <c r="QXA938" s="477"/>
      <c r="QXB938" s="477"/>
      <c r="QXC938" s="477"/>
      <c r="QXD938" s="477"/>
      <c r="QXE938" s="477"/>
      <c r="QXF938" s="477"/>
      <c r="QXG938" s="477"/>
      <c r="QXH938" s="477"/>
      <c r="QXI938" s="477"/>
      <c r="QXJ938" s="477"/>
      <c r="QXK938" s="477"/>
      <c r="QXL938" s="477"/>
      <c r="QXM938" s="477"/>
      <c r="QXN938" s="477"/>
      <c r="QXO938" s="477"/>
      <c r="QXP938" s="477"/>
      <c r="QXQ938" s="477"/>
      <c r="QXR938" s="477"/>
      <c r="QXS938" s="477"/>
      <c r="QXT938" s="477"/>
      <c r="QXU938" s="477"/>
      <c r="QXV938" s="477"/>
      <c r="QXW938" s="477"/>
      <c r="QXX938" s="477"/>
      <c r="QXY938" s="477"/>
      <c r="QXZ938" s="477"/>
      <c r="QYA938" s="477"/>
      <c r="QYB938" s="477"/>
      <c r="QYC938" s="477"/>
      <c r="QYD938" s="477"/>
      <c r="QYE938" s="477"/>
      <c r="QYF938" s="477"/>
      <c r="QYG938" s="477"/>
      <c r="QYH938" s="477"/>
      <c r="QYI938" s="477"/>
      <c r="QYJ938" s="477"/>
      <c r="QYK938" s="477"/>
      <c r="QYL938" s="477"/>
      <c r="QYM938" s="477"/>
      <c r="QYN938" s="477"/>
      <c r="QYO938" s="477"/>
      <c r="QYP938" s="477"/>
      <c r="QYQ938" s="477"/>
      <c r="QYR938" s="477"/>
      <c r="QYS938" s="477"/>
      <c r="QYT938" s="477"/>
      <c r="QYU938" s="477"/>
      <c r="QYV938" s="477"/>
      <c r="QYW938" s="477"/>
      <c r="QYX938" s="477"/>
      <c r="QYY938" s="477"/>
      <c r="QYZ938" s="477"/>
      <c r="QZA938" s="477"/>
      <c r="QZB938" s="477"/>
      <c r="QZC938" s="477"/>
      <c r="QZD938" s="477"/>
      <c r="QZE938" s="477"/>
      <c r="QZF938" s="477"/>
      <c r="QZG938" s="477"/>
      <c r="QZH938" s="477"/>
      <c r="QZI938" s="477"/>
      <c r="QZJ938" s="477"/>
      <c r="QZK938" s="477"/>
      <c r="QZL938" s="477"/>
      <c r="QZM938" s="477"/>
      <c r="QZN938" s="477"/>
      <c r="QZO938" s="477"/>
      <c r="QZP938" s="477"/>
      <c r="QZQ938" s="477"/>
      <c r="QZR938" s="477"/>
      <c r="QZS938" s="477"/>
      <c r="QZT938" s="477"/>
      <c r="QZU938" s="477"/>
      <c r="QZV938" s="477"/>
      <c r="QZW938" s="477"/>
      <c r="QZX938" s="477"/>
      <c r="QZY938" s="477"/>
      <c r="QZZ938" s="477"/>
      <c r="RAA938" s="477"/>
      <c r="RAB938" s="477"/>
      <c r="RAC938" s="477"/>
      <c r="RAD938" s="477"/>
      <c r="RAE938" s="477"/>
      <c r="RAF938" s="477"/>
      <c r="RAG938" s="477"/>
      <c r="RAH938" s="477"/>
      <c r="RAI938" s="477"/>
      <c r="RAJ938" s="477"/>
      <c r="RAK938" s="477"/>
      <c r="RAL938" s="477"/>
      <c r="RAM938" s="477"/>
      <c r="RAN938" s="477"/>
      <c r="RAO938" s="477"/>
      <c r="RAP938" s="477"/>
      <c r="RAQ938" s="477"/>
      <c r="RAR938" s="477"/>
      <c r="RAS938" s="477"/>
      <c r="RAT938" s="477"/>
      <c r="RAU938" s="477"/>
      <c r="RAV938" s="477"/>
      <c r="RAW938" s="477"/>
      <c r="RAX938" s="477"/>
      <c r="RAY938" s="477"/>
      <c r="RAZ938" s="477"/>
      <c r="RBA938" s="477"/>
      <c r="RBB938" s="477"/>
      <c r="RBC938" s="477"/>
      <c r="RBD938" s="477"/>
      <c r="RBE938" s="477"/>
      <c r="RBF938" s="477"/>
      <c r="RBG938" s="477"/>
      <c r="RBH938" s="477"/>
      <c r="RBI938" s="477"/>
      <c r="RBJ938" s="477"/>
      <c r="RBK938" s="477"/>
      <c r="RBL938" s="477"/>
      <c r="RBM938" s="477"/>
      <c r="RBN938" s="477"/>
      <c r="RBO938" s="477"/>
      <c r="RBP938" s="477"/>
      <c r="RBQ938" s="477"/>
      <c r="RBR938" s="477"/>
      <c r="RBS938" s="477"/>
      <c r="RBT938" s="477"/>
      <c r="RBU938" s="477"/>
      <c r="RBV938" s="477"/>
      <c r="RBW938" s="477"/>
      <c r="RBX938" s="477"/>
      <c r="RBY938" s="477"/>
      <c r="RBZ938" s="477"/>
      <c r="RCA938" s="477"/>
      <c r="RCB938" s="477"/>
      <c r="RCC938" s="477"/>
      <c r="RCD938" s="477"/>
      <c r="RCE938" s="477"/>
      <c r="RCF938" s="477"/>
      <c r="RCG938" s="477"/>
      <c r="RCH938" s="477"/>
      <c r="RCI938" s="477"/>
      <c r="RCJ938" s="477"/>
      <c r="RCK938" s="477"/>
      <c r="RCL938" s="477"/>
      <c r="RCM938" s="477"/>
      <c r="RCN938" s="477"/>
      <c r="RCO938" s="477"/>
      <c r="RCP938" s="477"/>
      <c r="RCQ938" s="477"/>
      <c r="RCR938" s="477"/>
      <c r="RCS938" s="477"/>
      <c r="RCT938" s="477"/>
      <c r="RCU938" s="477"/>
      <c r="RCV938" s="477"/>
      <c r="RCW938" s="477"/>
      <c r="RCX938" s="477"/>
      <c r="RCY938" s="477"/>
      <c r="RCZ938" s="477"/>
      <c r="RDA938" s="477"/>
      <c r="RDB938" s="477"/>
      <c r="RDC938" s="477"/>
      <c r="RDD938" s="477"/>
      <c r="RDE938" s="477"/>
      <c r="RDF938" s="477"/>
      <c r="RDG938" s="477"/>
      <c r="RDH938" s="477"/>
      <c r="RDI938" s="477"/>
      <c r="RDJ938" s="477"/>
      <c r="RDK938" s="477"/>
      <c r="RDL938" s="477"/>
      <c r="RDM938" s="477"/>
      <c r="RDN938" s="477"/>
      <c r="RDO938" s="477"/>
      <c r="RDP938" s="477"/>
      <c r="RDQ938" s="477"/>
      <c r="RDR938" s="477"/>
      <c r="RDS938" s="477"/>
      <c r="RDT938" s="477"/>
      <c r="RDU938" s="477"/>
      <c r="RDV938" s="477"/>
      <c r="RDW938" s="477"/>
      <c r="RDX938" s="477"/>
      <c r="RDY938" s="477"/>
      <c r="RDZ938" s="477"/>
      <c r="REA938" s="477"/>
      <c r="REB938" s="477"/>
      <c r="REC938" s="477"/>
      <c r="RED938" s="477"/>
      <c r="REE938" s="477"/>
      <c r="REF938" s="477"/>
      <c r="REG938" s="477"/>
      <c r="REH938" s="477"/>
      <c r="REI938" s="477"/>
      <c r="REJ938" s="477"/>
      <c r="REK938" s="477"/>
      <c r="REL938" s="477"/>
      <c r="REM938" s="477"/>
      <c r="REN938" s="477"/>
      <c r="REO938" s="477"/>
      <c r="REP938" s="477"/>
      <c r="REQ938" s="477"/>
      <c r="RER938" s="477"/>
      <c r="RES938" s="477"/>
      <c r="RET938" s="477"/>
      <c r="REU938" s="477"/>
      <c r="REV938" s="477"/>
      <c r="REW938" s="477"/>
      <c r="REX938" s="477"/>
      <c r="REY938" s="477"/>
      <c r="REZ938" s="477"/>
      <c r="RFA938" s="477"/>
      <c r="RFB938" s="477"/>
      <c r="RFC938" s="477"/>
      <c r="RFD938" s="477"/>
      <c r="RFE938" s="477"/>
      <c r="RFF938" s="477"/>
      <c r="RFG938" s="477"/>
      <c r="RFH938" s="477"/>
      <c r="RFI938" s="477"/>
      <c r="RFJ938" s="477"/>
      <c r="RFK938" s="477"/>
      <c r="RFL938" s="477"/>
      <c r="RFM938" s="477"/>
      <c r="RFN938" s="477"/>
      <c r="RFO938" s="477"/>
      <c r="RFP938" s="477"/>
      <c r="RFQ938" s="477"/>
      <c r="RFR938" s="477"/>
      <c r="RFS938" s="477"/>
      <c r="RFT938" s="477"/>
      <c r="RFU938" s="477"/>
      <c r="RFV938" s="477"/>
      <c r="RFW938" s="477"/>
      <c r="RFX938" s="477"/>
      <c r="RFY938" s="477"/>
      <c r="RFZ938" s="477"/>
      <c r="RGA938" s="477"/>
      <c r="RGB938" s="477"/>
      <c r="RGC938" s="477"/>
      <c r="RGD938" s="477"/>
      <c r="RGE938" s="477"/>
      <c r="RGF938" s="477"/>
      <c r="RGG938" s="477"/>
      <c r="RGH938" s="477"/>
      <c r="RGI938" s="477"/>
      <c r="RGJ938" s="477"/>
      <c r="RGK938" s="477"/>
      <c r="RGL938" s="477"/>
      <c r="RGM938" s="477"/>
      <c r="RGN938" s="477"/>
      <c r="RGO938" s="477"/>
      <c r="RGP938" s="477"/>
      <c r="RGQ938" s="477"/>
      <c r="RGR938" s="477"/>
      <c r="RGS938" s="477"/>
      <c r="RGT938" s="477"/>
      <c r="RGU938" s="477"/>
      <c r="RGV938" s="477"/>
      <c r="RGW938" s="477"/>
      <c r="RGX938" s="477"/>
      <c r="RGY938" s="477"/>
      <c r="RGZ938" s="477"/>
      <c r="RHA938" s="477"/>
      <c r="RHB938" s="477"/>
      <c r="RHC938" s="477"/>
      <c r="RHD938" s="477"/>
      <c r="RHE938" s="477"/>
      <c r="RHF938" s="477"/>
      <c r="RHG938" s="477"/>
      <c r="RHH938" s="477"/>
      <c r="RHI938" s="477"/>
      <c r="RHJ938" s="477"/>
      <c r="RHK938" s="477"/>
      <c r="RHL938" s="477"/>
      <c r="RHM938" s="477"/>
      <c r="RHN938" s="477"/>
      <c r="RHO938" s="477"/>
      <c r="RHP938" s="477"/>
      <c r="RHQ938" s="477"/>
      <c r="RHR938" s="477"/>
      <c r="RHS938" s="477"/>
      <c r="RHT938" s="477"/>
      <c r="RHU938" s="477"/>
      <c r="RHV938" s="477"/>
      <c r="RHW938" s="477"/>
      <c r="RHX938" s="477"/>
      <c r="RHY938" s="477"/>
      <c r="RHZ938" s="477"/>
      <c r="RIA938" s="477"/>
      <c r="RIB938" s="477"/>
      <c r="RIC938" s="477"/>
      <c r="RID938" s="477"/>
      <c r="RIE938" s="477"/>
      <c r="RIF938" s="477"/>
      <c r="RIG938" s="477"/>
      <c r="RIH938" s="477"/>
      <c r="RII938" s="477"/>
      <c r="RIJ938" s="477"/>
      <c r="RIK938" s="477"/>
      <c r="RIL938" s="477"/>
      <c r="RIM938" s="477"/>
      <c r="RIN938" s="477"/>
      <c r="RIO938" s="477"/>
      <c r="RIP938" s="477"/>
      <c r="RIQ938" s="477"/>
      <c r="RIR938" s="477"/>
      <c r="RIS938" s="477"/>
      <c r="RIT938" s="477"/>
      <c r="RIU938" s="477"/>
      <c r="RIV938" s="477"/>
      <c r="RIW938" s="477"/>
      <c r="RIX938" s="477"/>
      <c r="RIY938" s="477"/>
      <c r="RIZ938" s="477"/>
      <c r="RJA938" s="477"/>
      <c r="RJB938" s="477"/>
      <c r="RJC938" s="477"/>
      <c r="RJD938" s="477"/>
      <c r="RJE938" s="477"/>
      <c r="RJF938" s="477"/>
      <c r="RJG938" s="477"/>
      <c r="RJH938" s="477"/>
      <c r="RJI938" s="477"/>
      <c r="RJJ938" s="477"/>
      <c r="RJK938" s="477"/>
      <c r="RJL938" s="477"/>
      <c r="RJM938" s="477"/>
      <c r="RJN938" s="477"/>
      <c r="RJO938" s="477"/>
      <c r="RJP938" s="477"/>
      <c r="RJQ938" s="477"/>
      <c r="RJR938" s="477"/>
      <c r="RJS938" s="477"/>
      <c r="RJT938" s="477"/>
      <c r="RJU938" s="477"/>
      <c r="RJV938" s="477"/>
      <c r="RJW938" s="477"/>
      <c r="RJX938" s="477"/>
      <c r="RJY938" s="477"/>
      <c r="RJZ938" s="477"/>
      <c r="RKA938" s="477"/>
      <c r="RKB938" s="477"/>
      <c r="RKC938" s="477"/>
      <c r="RKD938" s="477"/>
      <c r="RKE938" s="477"/>
      <c r="RKF938" s="477"/>
      <c r="RKG938" s="477"/>
      <c r="RKH938" s="477"/>
      <c r="RKI938" s="477"/>
      <c r="RKJ938" s="477"/>
      <c r="RKK938" s="477"/>
      <c r="RKL938" s="477"/>
      <c r="RKM938" s="477"/>
      <c r="RKN938" s="477"/>
      <c r="RKO938" s="477"/>
      <c r="RKP938" s="477"/>
      <c r="RKQ938" s="477"/>
      <c r="RKR938" s="477"/>
      <c r="RKS938" s="477"/>
      <c r="RKT938" s="477"/>
      <c r="RKU938" s="477"/>
      <c r="RKV938" s="477"/>
      <c r="RKW938" s="477"/>
      <c r="RKX938" s="477"/>
      <c r="RKY938" s="477"/>
      <c r="RKZ938" s="477"/>
      <c r="RLA938" s="477"/>
      <c r="RLB938" s="477"/>
      <c r="RLC938" s="477"/>
      <c r="RLD938" s="477"/>
      <c r="RLE938" s="477"/>
      <c r="RLF938" s="477"/>
      <c r="RLG938" s="477"/>
      <c r="RLH938" s="477"/>
      <c r="RLI938" s="477"/>
      <c r="RLJ938" s="477"/>
      <c r="RLK938" s="477"/>
      <c r="RLL938" s="477"/>
      <c r="RLM938" s="477"/>
      <c r="RLN938" s="477"/>
      <c r="RLO938" s="477"/>
      <c r="RLP938" s="477"/>
      <c r="RLQ938" s="477"/>
      <c r="RLR938" s="477"/>
      <c r="RLS938" s="477"/>
      <c r="RLT938" s="477"/>
      <c r="RLU938" s="477"/>
      <c r="RLV938" s="477"/>
      <c r="RLW938" s="477"/>
      <c r="RLX938" s="477"/>
      <c r="RLY938" s="477"/>
      <c r="RLZ938" s="477"/>
      <c r="RMA938" s="477"/>
      <c r="RMB938" s="477"/>
      <c r="RMC938" s="477"/>
      <c r="RMD938" s="477"/>
      <c r="RME938" s="477"/>
      <c r="RMF938" s="477"/>
      <c r="RMG938" s="477"/>
      <c r="RMH938" s="477"/>
      <c r="RMI938" s="477"/>
      <c r="RMJ938" s="477"/>
      <c r="RMK938" s="477"/>
      <c r="RML938" s="477"/>
      <c r="RMM938" s="477"/>
      <c r="RMN938" s="477"/>
      <c r="RMO938" s="477"/>
      <c r="RMP938" s="477"/>
      <c r="RMQ938" s="477"/>
      <c r="RMR938" s="477"/>
      <c r="RMS938" s="477"/>
      <c r="RMT938" s="477"/>
      <c r="RMU938" s="477"/>
      <c r="RMV938" s="477"/>
      <c r="RMW938" s="477"/>
      <c r="RMX938" s="477"/>
      <c r="RMY938" s="477"/>
      <c r="RMZ938" s="477"/>
      <c r="RNA938" s="477"/>
      <c r="RNB938" s="477"/>
      <c r="RNC938" s="477"/>
      <c r="RND938" s="477"/>
      <c r="RNE938" s="477"/>
      <c r="RNF938" s="477"/>
      <c r="RNG938" s="477"/>
      <c r="RNH938" s="477"/>
      <c r="RNI938" s="477"/>
      <c r="RNJ938" s="477"/>
      <c r="RNK938" s="477"/>
      <c r="RNL938" s="477"/>
      <c r="RNM938" s="477"/>
      <c r="RNN938" s="477"/>
      <c r="RNO938" s="477"/>
      <c r="RNP938" s="477"/>
      <c r="RNQ938" s="477"/>
      <c r="RNR938" s="477"/>
      <c r="RNS938" s="477"/>
      <c r="RNT938" s="477"/>
      <c r="RNU938" s="477"/>
      <c r="RNV938" s="477"/>
      <c r="RNW938" s="477"/>
      <c r="RNX938" s="477"/>
      <c r="RNY938" s="477"/>
      <c r="RNZ938" s="477"/>
      <c r="ROA938" s="477"/>
      <c r="ROB938" s="477"/>
      <c r="ROC938" s="477"/>
      <c r="ROD938" s="477"/>
      <c r="ROE938" s="477"/>
      <c r="ROF938" s="477"/>
      <c r="ROG938" s="477"/>
      <c r="ROH938" s="477"/>
      <c r="ROI938" s="477"/>
      <c r="ROJ938" s="477"/>
      <c r="ROK938" s="477"/>
      <c r="ROL938" s="477"/>
      <c r="ROM938" s="477"/>
      <c r="RON938" s="477"/>
      <c r="ROO938" s="477"/>
      <c r="ROP938" s="477"/>
      <c r="ROQ938" s="477"/>
      <c r="ROR938" s="477"/>
      <c r="ROS938" s="477"/>
      <c r="ROT938" s="477"/>
      <c r="ROU938" s="477"/>
      <c r="ROV938" s="477"/>
      <c r="ROW938" s="477"/>
      <c r="ROX938" s="477"/>
      <c r="ROY938" s="477"/>
      <c r="ROZ938" s="477"/>
      <c r="RPA938" s="477"/>
      <c r="RPB938" s="477"/>
      <c r="RPC938" s="477"/>
      <c r="RPD938" s="477"/>
      <c r="RPE938" s="477"/>
      <c r="RPF938" s="477"/>
      <c r="RPG938" s="477"/>
      <c r="RPH938" s="477"/>
      <c r="RPI938" s="477"/>
      <c r="RPJ938" s="477"/>
      <c r="RPK938" s="477"/>
      <c r="RPL938" s="477"/>
      <c r="RPM938" s="477"/>
      <c r="RPN938" s="477"/>
      <c r="RPO938" s="477"/>
      <c r="RPP938" s="477"/>
      <c r="RPQ938" s="477"/>
      <c r="RPR938" s="477"/>
      <c r="RPS938" s="477"/>
      <c r="RPT938" s="477"/>
      <c r="RPU938" s="477"/>
      <c r="RPV938" s="477"/>
      <c r="RPW938" s="477"/>
      <c r="RPX938" s="477"/>
      <c r="RPY938" s="477"/>
      <c r="RPZ938" s="477"/>
      <c r="RQA938" s="477"/>
      <c r="RQB938" s="477"/>
      <c r="RQC938" s="477"/>
      <c r="RQD938" s="477"/>
      <c r="RQE938" s="477"/>
      <c r="RQF938" s="477"/>
      <c r="RQG938" s="477"/>
      <c r="RQH938" s="477"/>
      <c r="RQI938" s="477"/>
      <c r="RQJ938" s="477"/>
      <c r="RQK938" s="477"/>
      <c r="RQL938" s="477"/>
      <c r="RQM938" s="477"/>
      <c r="RQN938" s="477"/>
      <c r="RQO938" s="477"/>
      <c r="RQP938" s="477"/>
      <c r="RQQ938" s="477"/>
      <c r="RQR938" s="477"/>
      <c r="RQS938" s="477"/>
      <c r="RQT938" s="477"/>
      <c r="RQU938" s="477"/>
      <c r="RQV938" s="477"/>
      <c r="RQW938" s="477"/>
      <c r="RQX938" s="477"/>
      <c r="RQY938" s="477"/>
      <c r="RQZ938" s="477"/>
      <c r="RRA938" s="477"/>
      <c r="RRB938" s="477"/>
      <c r="RRC938" s="477"/>
      <c r="RRD938" s="477"/>
      <c r="RRE938" s="477"/>
      <c r="RRF938" s="477"/>
      <c r="RRG938" s="477"/>
      <c r="RRH938" s="477"/>
      <c r="RRI938" s="477"/>
      <c r="RRJ938" s="477"/>
      <c r="RRK938" s="477"/>
      <c r="RRL938" s="477"/>
      <c r="RRM938" s="477"/>
      <c r="RRN938" s="477"/>
      <c r="RRO938" s="477"/>
      <c r="RRP938" s="477"/>
      <c r="RRQ938" s="477"/>
      <c r="RRR938" s="477"/>
      <c r="RRS938" s="477"/>
      <c r="RRT938" s="477"/>
      <c r="RRU938" s="477"/>
      <c r="RRV938" s="477"/>
      <c r="RRW938" s="477"/>
      <c r="RRX938" s="477"/>
      <c r="RRY938" s="477"/>
      <c r="RRZ938" s="477"/>
      <c r="RSA938" s="477"/>
      <c r="RSB938" s="477"/>
      <c r="RSC938" s="477"/>
      <c r="RSD938" s="477"/>
      <c r="RSE938" s="477"/>
      <c r="RSF938" s="477"/>
      <c r="RSG938" s="477"/>
      <c r="RSH938" s="477"/>
      <c r="RSI938" s="477"/>
      <c r="RSJ938" s="477"/>
      <c r="RSK938" s="477"/>
      <c r="RSL938" s="477"/>
      <c r="RSM938" s="477"/>
      <c r="RSN938" s="477"/>
      <c r="RSO938" s="477"/>
      <c r="RSP938" s="477"/>
      <c r="RSQ938" s="477"/>
      <c r="RSR938" s="477"/>
      <c r="RSS938" s="477"/>
      <c r="RST938" s="477"/>
      <c r="RSU938" s="477"/>
      <c r="RSV938" s="477"/>
      <c r="RSW938" s="477"/>
      <c r="RSX938" s="477"/>
      <c r="RSY938" s="477"/>
      <c r="RSZ938" s="477"/>
      <c r="RTA938" s="477"/>
      <c r="RTB938" s="477"/>
      <c r="RTC938" s="477"/>
      <c r="RTD938" s="477"/>
      <c r="RTE938" s="477"/>
      <c r="RTF938" s="477"/>
      <c r="RTG938" s="477"/>
      <c r="RTH938" s="477"/>
      <c r="RTI938" s="477"/>
      <c r="RTJ938" s="477"/>
      <c r="RTK938" s="477"/>
      <c r="RTL938" s="477"/>
      <c r="RTM938" s="477"/>
      <c r="RTN938" s="477"/>
      <c r="RTO938" s="477"/>
      <c r="RTP938" s="477"/>
      <c r="RTQ938" s="477"/>
      <c r="RTR938" s="477"/>
      <c r="RTS938" s="477"/>
      <c r="RTT938" s="477"/>
      <c r="RTU938" s="477"/>
      <c r="RTV938" s="477"/>
      <c r="RTW938" s="477"/>
      <c r="RTX938" s="477"/>
      <c r="RTY938" s="477"/>
      <c r="RTZ938" s="477"/>
      <c r="RUA938" s="477"/>
      <c r="RUB938" s="477"/>
      <c r="RUC938" s="477"/>
      <c r="RUD938" s="477"/>
      <c r="RUE938" s="477"/>
      <c r="RUF938" s="477"/>
      <c r="RUG938" s="477"/>
      <c r="RUH938" s="477"/>
      <c r="RUI938" s="477"/>
      <c r="RUJ938" s="477"/>
      <c r="RUK938" s="477"/>
      <c r="RUL938" s="477"/>
      <c r="RUM938" s="477"/>
      <c r="RUN938" s="477"/>
      <c r="RUO938" s="477"/>
      <c r="RUP938" s="477"/>
      <c r="RUQ938" s="477"/>
      <c r="RUR938" s="477"/>
      <c r="RUS938" s="477"/>
      <c r="RUT938" s="477"/>
      <c r="RUU938" s="477"/>
      <c r="RUV938" s="477"/>
      <c r="RUW938" s="477"/>
      <c r="RUX938" s="477"/>
      <c r="RUY938" s="477"/>
      <c r="RUZ938" s="477"/>
      <c r="RVA938" s="477"/>
      <c r="RVB938" s="477"/>
      <c r="RVC938" s="477"/>
      <c r="RVD938" s="477"/>
      <c r="RVE938" s="477"/>
      <c r="RVF938" s="477"/>
      <c r="RVG938" s="477"/>
      <c r="RVH938" s="477"/>
      <c r="RVI938" s="477"/>
      <c r="RVJ938" s="477"/>
      <c r="RVK938" s="477"/>
      <c r="RVL938" s="477"/>
      <c r="RVM938" s="477"/>
      <c r="RVN938" s="477"/>
      <c r="RVO938" s="477"/>
      <c r="RVP938" s="477"/>
      <c r="RVQ938" s="477"/>
      <c r="RVR938" s="477"/>
      <c r="RVS938" s="477"/>
      <c r="RVT938" s="477"/>
      <c r="RVU938" s="477"/>
      <c r="RVV938" s="477"/>
      <c r="RVW938" s="477"/>
      <c r="RVX938" s="477"/>
      <c r="RVY938" s="477"/>
      <c r="RVZ938" s="477"/>
      <c r="RWA938" s="477"/>
      <c r="RWB938" s="477"/>
      <c r="RWC938" s="477"/>
      <c r="RWD938" s="477"/>
      <c r="RWE938" s="477"/>
      <c r="RWF938" s="477"/>
      <c r="RWG938" s="477"/>
      <c r="RWH938" s="477"/>
      <c r="RWI938" s="477"/>
      <c r="RWJ938" s="477"/>
      <c r="RWK938" s="477"/>
      <c r="RWL938" s="477"/>
      <c r="RWM938" s="477"/>
      <c r="RWN938" s="477"/>
      <c r="RWO938" s="477"/>
      <c r="RWP938" s="477"/>
      <c r="RWQ938" s="477"/>
      <c r="RWR938" s="477"/>
      <c r="RWS938" s="477"/>
      <c r="RWT938" s="477"/>
      <c r="RWU938" s="477"/>
      <c r="RWV938" s="477"/>
      <c r="RWW938" s="477"/>
      <c r="RWX938" s="477"/>
      <c r="RWY938" s="477"/>
      <c r="RWZ938" s="477"/>
      <c r="RXA938" s="477"/>
      <c r="RXB938" s="477"/>
      <c r="RXC938" s="477"/>
      <c r="RXD938" s="477"/>
      <c r="RXE938" s="477"/>
      <c r="RXF938" s="477"/>
      <c r="RXG938" s="477"/>
      <c r="RXH938" s="477"/>
      <c r="RXI938" s="477"/>
      <c r="RXJ938" s="477"/>
      <c r="RXK938" s="477"/>
      <c r="RXL938" s="477"/>
      <c r="RXM938" s="477"/>
      <c r="RXN938" s="477"/>
      <c r="RXO938" s="477"/>
      <c r="RXP938" s="477"/>
      <c r="RXQ938" s="477"/>
      <c r="RXR938" s="477"/>
      <c r="RXS938" s="477"/>
      <c r="RXT938" s="477"/>
      <c r="RXU938" s="477"/>
      <c r="RXV938" s="477"/>
      <c r="RXW938" s="477"/>
      <c r="RXX938" s="477"/>
      <c r="RXY938" s="477"/>
      <c r="RXZ938" s="477"/>
      <c r="RYA938" s="477"/>
      <c r="RYB938" s="477"/>
      <c r="RYC938" s="477"/>
      <c r="RYD938" s="477"/>
      <c r="RYE938" s="477"/>
      <c r="RYF938" s="477"/>
      <c r="RYG938" s="477"/>
      <c r="RYH938" s="477"/>
      <c r="RYI938" s="477"/>
      <c r="RYJ938" s="477"/>
      <c r="RYK938" s="477"/>
      <c r="RYL938" s="477"/>
      <c r="RYM938" s="477"/>
      <c r="RYN938" s="477"/>
      <c r="RYO938" s="477"/>
      <c r="RYP938" s="477"/>
      <c r="RYQ938" s="477"/>
      <c r="RYR938" s="477"/>
      <c r="RYS938" s="477"/>
      <c r="RYT938" s="477"/>
      <c r="RYU938" s="477"/>
      <c r="RYV938" s="477"/>
      <c r="RYW938" s="477"/>
      <c r="RYX938" s="477"/>
      <c r="RYY938" s="477"/>
      <c r="RYZ938" s="477"/>
      <c r="RZA938" s="477"/>
      <c r="RZB938" s="477"/>
      <c r="RZC938" s="477"/>
      <c r="RZD938" s="477"/>
      <c r="RZE938" s="477"/>
      <c r="RZF938" s="477"/>
      <c r="RZG938" s="477"/>
      <c r="RZH938" s="477"/>
      <c r="RZI938" s="477"/>
      <c r="RZJ938" s="477"/>
      <c r="RZK938" s="477"/>
      <c r="RZL938" s="477"/>
      <c r="RZM938" s="477"/>
      <c r="RZN938" s="477"/>
      <c r="RZO938" s="477"/>
      <c r="RZP938" s="477"/>
      <c r="RZQ938" s="477"/>
      <c r="RZR938" s="477"/>
      <c r="RZS938" s="477"/>
      <c r="RZT938" s="477"/>
      <c r="RZU938" s="477"/>
      <c r="RZV938" s="477"/>
      <c r="RZW938" s="477"/>
      <c r="RZX938" s="477"/>
      <c r="RZY938" s="477"/>
      <c r="RZZ938" s="477"/>
      <c r="SAA938" s="477"/>
      <c r="SAB938" s="477"/>
      <c r="SAC938" s="477"/>
      <c r="SAD938" s="477"/>
      <c r="SAE938" s="477"/>
      <c r="SAF938" s="477"/>
      <c r="SAG938" s="477"/>
      <c r="SAH938" s="477"/>
      <c r="SAI938" s="477"/>
      <c r="SAJ938" s="477"/>
      <c r="SAK938" s="477"/>
      <c r="SAL938" s="477"/>
      <c r="SAM938" s="477"/>
      <c r="SAN938" s="477"/>
      <c r="SAO938" s="477"/>
      <c r="SAP938" s="477"/>
      <c r="SAQ938" s="477"/>
      <c r="SAR938" s="477"/>
      <c r="SAS938" s="477"/>
      <c r="SAT938" s="477"/>
      <c r="SAU938" s="477"/>
      <c r="SAV938" s="477"/>
      <c r="SAW938" s="477"/>
      <c r="SAX938" s="477"/>
      <c r="SAY938" s="477"/>
      <c r="SAZ938" s="477"/>
      <c r="SBA938" s="477"/>
      <c r="SBB938" s="477"/>
      <c r="SBC938" s="477"/>
      <c r="SBD938" s="477"/>
      <c r="SBE938" s="477"/>
      <c r="SBF938" s="477"/>
      <c r="SBG938" s="477"/>
      <c r="SBH938" s="477"/>
      <c r="SBI938" s="477"/>
      <c r="SBJ938" s="477"/>
      <c r="SBK938" s="477"/>
      <c r="SBL938" s="477"/>
      <c r="SBM938" s="477"/>
      <c r="SBN938" s="477"/>
      <c r="SBO938" s="477"/>
      <c r="SBP938" s="477"/>
      <c r="SBQ938" s="477"/>
      <c r="SBR938" s="477"/>
      <c r="SBS938" s="477"/>
      <c r="SBT938" s="477"/>
      <c r="SBU938" s="477"/>
      <c r="SBV938" s="477"/>
      <c r="SBW938" s="477"/>
      <c r="SBX938" s="477"/>
      <c r="SBY938" s="477"/>
      <c r="SBZ938" s="477"/>
      <c r="SCA938" s="477"/>
      <c r="SCB938" s="477"/>
      <c r="SCC938" s="477"/>
      <c r="SCD938" s="477"/>
      <c r="SCE938" s="477"/>
      <c r="SCF938" s="477"/>
      <c r="SCG938" s="477"/>
      <c r="SCH938" s="477"/>
      <c r="SCI938" s="477"/>
      <c r="SCJ938" s="477"/>
      <c r="SCK938" s="477"/>
      <c r="SCL938" s="477"/>
      <c r="SCM938" s="477"/>
      <c r="SCN938" s="477"/>
      <c r="SCO938" s="477"/>
      <c r="SCP938" s="477"/>
      <c r="SCQ938" s="477"/>
      <c r="SCR938" s="477"/>
      <c r="SCS938" s="477"/>
      <c r="SCT938" s="477"/>
      <c r="SCU938" s="477"/>
      <c r="SCV938" s="477"/>
      <c r="SCW938" s="477"/>
      <c r="SCX938" s="477"/>
      <c r="SCY938" s="477"/>
      <c r="SCZ938" s="477"/>
      <c r="SDA938" s="477"/>
      <c r="SDB938" s="477"/>
      <c r="SDC938" s="477"/>
      <c r="SDD938" s="477"/>
      <c r="SDE938" s="477"/>
      <c r="SDF938" s="477"/>
      <c r="SDG938" s="477"/>
      <c r="SDH938" s="477"/>
      <c r="SDI938" s="477"/>
      <c r="SDJ938" s="477"/>
      <c r="SDK938" s="477"/>
      <c r="SDL938" s="477"/>
      <c r="SDM938" s="477"/>
      <c r="SDN938" s="477"/>
      <c r="SDO938" s="477"/>
      <c r="SDP938" s="477"/>
      <c r="SDQ938" s="477"/>
      <c r="SDR938" s="477"/>
      <c r="SDS938" s="477"/>
      <c r="SDT938" s="477"/>
      <c r="SDU938" s="477"/>
      <c r="SDV938" s="477"/>
      <c r="SDW938" s="477"/>
      <c r="SDX938" s="477"/>
      <c r="SDY938" s="477"/>
      <c r="SDZ938" s="477"/>
      <c r="SEA938" s="477"/>
      <c r="SEB938" s="477"/>
      <c r="SEC938" s="477"/>
      <c r="SED938" s="477"/>
      <c r="SEE938" s="477"/>
      <c r="SEF938" s="477"/>
      <c r="SEG938" s="477"/>
      <c r="SEH938" s="477"/>
      <c r="SEI938" s="477"/>
      <c r="SEJ938" s="477"/>
      <c r="SEK938" s="477"/>
      <c r="SEL938" s="477"/>
      <c r="SEM938" s="477"/>
      <c r="SEN938" s="477"/>
      <c r="SEO938" s="477"/>
      <c r="SEP938" s="477"/>
      <c r="SEQ938" s="477"/>
      <c r="SER938" s="477"/>
      <c r="SES938" s="477"/>
      <c r="SET938" s="477"/>
      <c r="SEU938" s="477"/>
      <c r="SEV938" s="477"/>
      <c r="SEW938" s="477"/>
      <c r="SEX938" s="477"/>
      <c r="SEY938" s="477"/>
      <c r="SEZ938" s="477"/>
      <c r="SFA938" s="477"/>
      <c r="SFB938" s="477"/>
      <c r="SFC938" s="477"/>
      <c r="SFD938" s="477"/>
      <c r="SFE938" s="477"/>
      <c r="SFF938" s="477"/>
      <c r="SFG938" s="477"/>
      <c r="SFH938" s="477"/>
      <c r="SFI938" s="477"/>
      <c r="SFJ938" s="477"/>
      <c r="SFK938" s="477"/>
      <c r="SFL938" s="477"/>
      <c r="SFM938" s="477"/>
      <c r="SFN938" s="477"/>
      <c r="SFO938" s="477"/>
      <c r="SFP938" s="477"/>
      <c r="SFQ938" s="477"/>
      <c r="SFR938" s="477"/>
      <c r="SFS938" s="477"/>
      <c r="SFT938" s="477"/>
      <c r="SFU938" s="477"/>
      <c r="SFV938" s="477"/>
      <c r="SFW938" s="477"/>
      <c r="SFX938" s="477"/>
      <c r="SFY938" s="477"/>
      <c r="SFZ938" s="477"/>
      <c r="SGA938" s="477"/>
      <c r="SGB938" s="477"/>
      <c r="SGC938" s="477"/>
      <c r="SGD938" s="477"/>
      <c r="SGE938" s="477"/>
      <c r="SGF938" s="477"/>
      <c r="SGG938" s="477"/>
      <c r="SGH938" s="477"/>
      <c r="SGI938" s="477"/>
      <c r="SGJ938" s="477"/>
      <c r="SGK938" s="477"/>
      <c r="SGL938" s="477"/>
      <c r="SGM938" s="477"/>
      <c r="SGN938" s="477"/>
      <c r="SGO938" s="477"/>
      <c r="SGP938" s="477"/>
      <c r="SGQ938" s="477"/>
      <c r="SGR938" s="477"/>
      <c r="SGS938" s="477"/>
      <c r="SGT938" s="477"/>
      <c r="SGU938" s="477"/>
      <c r="SGV938" s="477"/>
      <c r="SGW938" s="477"/>
      <c r="SGX938" s="477"/>
      <c r="SGY938" s="477"/>
      <c r="SGZ938" s="477"/>
      <c r="SHA938" s="477"/>
      <c r="SHB938" s="477"/>
      <c r="SHC938" s="477"/>
      <c r="SHD938" s="477"/>
      <c r="SHE938" s="477"/>
      <c r="SHF938" s="477"/>
      <c r="SHG938" s="477"/>
      <c r="SHH938" s="477"/>
      <c r="SHI938" s="477"/>
      <c r="SHJ938" s="477"/>
      <c r="SHK938" s="477"/>
      <c r="SHL938" s="477"/>
      <c r="SHM938" s="477"/>
      <c r="SHN938" s="477"/>
      <c r="SHO938" s="477"/>
      <c r="SHP938" s="477"/>
      <c r="SHQ938" s="477"/>
      <c r="SHR938" s="477"/>
      <c r="SHS938" s="477"/>
      <c r="SHT938" s="477"/>
      <c r="SHU938" s="477"/>
      <c r="SHV938" s="477"/>
      <c r="SHW938" s="477"/>
      <c r="SHX938" s="477"/>
      <c r="SHY938" s="477"/>
      <c r="SHZ938" s="477"/>
      <c r="SIA938" s="477"/>
      <c r="SIB938" s="477"/>
      <c r="SIC938" s="477"/>
      <c r="SID938" s="477"/>
      <c r="SIE938" s="477"/>
      <c r="SIF938" s="477"/>
      <c r="SIG938" s="477"/>
      <c r="SIH938" s="477"/>
      <c r="SII938" s="477"/>
      <c r="SIJ938" s="477"/>
      <c r="SIK938" s="477"/>
      <c r="SIL938" s="477"/>
      <c r="SIM938" s="477"/>
      <c r="SIN938" s="477"/>
      <c r="SIO938" s="477"/>
      <c r="SIP938" s="477"/>
      <c r="SIQ938" s="477"/>
      <c r="SIR938" s="477"/>
      <c r="SIS938" s="477"/>
      <c r="SIT938" s="477"/>
      <c r="SIU938" s="477"/>
      <c r="SIV938" s="477"/>
      <c r="SIW938" s="477"/>
      <c r="SIX938" s="477"/>
      <c r="SIY938" s="477"/>
      <c r="SIZ938" s="477"/>
      <c r="SJA938" s="477"/>
      <c r="SJB938" s="477"/>
      <c r="SJC938" s="477"/>
      <c r="SJD938" s="477"/>
      <c r="SJE938" s="477"/>
      <c r="SJF938" s="477"/>
      <c r="SJG938" s="477"/>
      <c r="SJH938" s="477"/>
      <c r="SJI938" s="477"/>
      <c r="SJJ938" s="477"/>
      <c r="SJK938" s="477"/>
      <c r="SJL938" s="477"/>
      <c r="SJM938" s="477"/>
      <c r="SJN938" s="477"/>
      <c r="SJO938" s="477"/>
      <c r="SJP938" s="477"/>
      <c r="SJQ938" s="477"/>
      <c r="SJR938" s="477"/>
      <c r="SJS938" s="477"/>
      <c r="SJT938" s="477"/>
      <c r="SJU938" s="477"/>
      <c r="SJV938" s="477"/>
      <c r="SJW938" s="477"/>
      <c r="SJX938" s="477"/>
      <c r="SJY938" s="477"/>
      <c r="SJZ938" s="477"/>
      <c r="SKA938" s="477"/>
      <c r="SKB938" s="477"/>
      <c r="SKC938" s="477"/>
      <c r="SKD938" s="477"/>
      <c r="SKE938" s="477"/>
      <c r="SKF938" s="477"/>
      <c r="SKG938" s="477"/>
      <c r="SKH938" s="477"/>
      <c r="SKI938" s="477"/>
      <c r="SKJ938" s="477"/>
      <c r="SKK938" s="477"/>
      <c r="SKL938" s="477"/>
      <c r="SKM938" s="477"/>
      <c r="SKN938" s="477"/>
      <c r="SKO938" s="477"/>
      <c r="SKP938" s="477"/>
      <c r="SKQ938" s="477"/>
      <c r="SKR938" s="477"/>
      <c r="SKS938" s="477"/>
      <c r="SKT938" s="477"/>
      <c r="SKU938" s="477"/>
      <c r="SKV938" s="477"/>
      <c r="SKW938" s="477"/>
      <c r="SKX938" s="477"/>
      <c r="SKY938" s="477"/>
      <c r="SKZ938" s="477"/>
      <c r="SLA938" s="477"/>
      <c r="SLB938" s="477"/>
      <c r="SLC938" s="477"/>
      <c r="SLD938" s="477"/>
      <c r="SLE938" s="477"/>
      <c r="SLF938" s="477"/>
      <c r="SLG938" s="477"/>
      <c r="SLH938" s="477"/>
      <c r="SLI938" s="477"/>
      <c r="SLJ938" s="477"/>
      <c r="SLK938" s="477"/>
      <c r="SLL938" s="477"/>
      <c r="SLM938" s="477"/>
      <c r="SLN938" s="477"/>
      <c r="SLO938" s="477"/>
      <c r="SLP938" s="477"/>
      <c r="SLQ938" s="477"/>
      <c r="SLR938" s="477"/>
      <c r="SLS938" s="477"/>
      <c r="SLT938" s="477"/>
      <c r="SLU938" s="477"/>
      <c r="SLV938" s="477"/>
      <c r="SLW938" s="477"/>
      <c r="SLX938" s="477"/>
      <c r="SLY938" s="477"/>
      <c r="SLZ938" s="477"/>
      <c r="SMA938" s="477"/>
      <c r="SMB938" s="477"/>
      <c r="SMC938" s="477"/>
      <c r="SMD938" s="477"/>
      <c r="SME938" s="477"/>
      <c r="SMF938" s="477"/>
      <c r="SMG938" s="477"/>
      <c r="SMH938" s="477"/>
      <c r="SMI938" s="477"/>
      <c r="SMJ938" s="477"/>
      <c r="SMK938" s="477"/>
      <c r="SML938" s="477"/>
      <c r="SMM938" s="477"/>
      <c r="SMN938" s="477"/>
      <c r="SMO938" s="477"/>
      <c r="SMP938" s="477"/>
      <c r="SMQ938" s="477"/>
      <c r="SMR938" s="477"/>
      <c r="SMS938" s="477"/>
      <c r="SMT938" s="477"/>
      <c r="SMU938" s="477"/>
      <c r="SMV938" s="477"/>
      <c r="SMW938" s="477"/>
      <c r="SMX938" s="477"/>
      <c r="SMY938" s="477"/>
      <c r="SMZ938" s="477"/>
      <c r="SNA938" s="477"/>
      <c r="SNB938" s="477"/>
      <c r="SNC938" s="477"/>
      <c r="SND938" s="477"/>
      <c r="SNE938" s="477"/>
      <c r="SNF938" s="477"/>
      <c r="SNG938" s="477"/>
      <c r="SNH938" s="477"/>
      <c r="SNI938" s="477"/>
      <c r="SNJ938" s="477"/>
      <c r="SNK938" s="477"/>
      <c r="SNL938" s="477"/>
      <c r="SNM938" s="477"/>
      <c r="SNN938" s="477"/>
      <c r="SNO938" s="477"/>
      <c r="SNP938" s="477"/>
      <c r="SNQ938" s="477"/>
      <c r="SNR938" s="477"/>
      <c r="SNS938" s="477"/>
      <c r="SNT938" s="477"/>
      <c r="SNU938" s="477"/>
      <c r="SNV938" s="477"/>
      <c r="SNW938" s="477"/>
      <c r="SNX938" s="477"/>
      <c r="SNY938" s="477"/>
      <c r="SNZ938" s="477"/>
      <c r="SOA938" s="477"/>
      <c r="SOB938" s="477"/>
      <c r="SOC938" s="477"/>
      <c r="SOD938" s="477"/>
      <c r="SOE938" s="477"/>
      <c r="SOF938" s="477"/>
      <c r="SOG938" s="477"/>
      <c r="SOH938" s="477"/>
      <c r="SOI938" s="477"/>
      <c r="SOJ938" s="477"/>
      <c r="SOK938" s="477"/>
      <c r="SOL938" s="477"/>
      <c r="SOM938" s="477"/>
      <c r="SON938" s="477"/>
      <c r="SOO938" s="477"/>
      <c r="SOP938" s="477"/>
      <c r="SOQ938" s="477"/>
      <c r="SOR938" s="477"/>
      <c r="SOS938" s="477"/>
      <c r="SOT938" s="477"/>
      <c r="SOU938" s="477"/>
      <c r="SOV938" s="477"/>
      <c r="SOW938" s="477"/>
      <c r="SOX938" s="477"/>
      <c r="SOY938" s="477"/>
      <c r="SOZ938" s="477"/>
      <c r="SPA938" s="477"/>
      <c r="SPB938" s="477"/>
      <c r="SPC938" s="477"/>
      <c r="SPD938" s="477"/>
      <c r="SPE938" s="477"/>
      <c r="SPF938" s="477"/>
      <c r="SPG938" s="477"/>
      <c r="SPH938" s="477"/>
      <c r="SPI938" s="477"/>
      <c r="SPJ938" s="477"/>
      <c r="SPK938" s="477"/>
      <c r="SPL938" s="477"/>
      <c r="SPM938" s="477"/>
      <c r="SPN938" s="477"/>
      <c r="SPO938" s="477"/>
      <c r="SPP938" s="477"/>
      <c r="SPQ938" s="477"/>
      <c r="SPR938" s="477"/>
      <c r="SPS938" s="477"/>
      <c r="SPT938" s="477"/>
      <c r="SPU938" s="477"/>
      <c r="SPV938" s="477"/>
      <c r="SPW938" s="477"/>
      <c r="SPX938" s="477"/>
      <c r="SPY938" s="477"/>
      <c r="SPZ938" s="477"/>
      <c r="SQA938" s="477"/>
      <c r="SQB938" s="477"/>
      <c r="SQC938" s="477"/>
      <c r="SQD938" s="477"/>
      <c r="SQE938" s="477"/>
      <c r="SQF938" s="477"/>
      <c r="SQG938" s="477"/>
      <c r="SQH938" s="477"/>
      <c r="SQI938" s="477"/>
      <c r="SQJ938" s="477"/>
      <c r="SQK938" s="477"/>
      <c r="SQL938" s="477"/>
      <c r="SQM938" s="477"/>
      <c r="SQN938" s="477"/>
      <c r="SQO938" s="477"/>
      <c r="SQP938" s="477"/>
      <c r="SQQ938" s="477"/>
      <c r="SQR938" s="477"/>
      <c r="SQS938" s="477"/>
      <c r="SQT938" s="477"/>
      <c r="SQU938" s="477"/>
      <c r="SQV938" s="477"/>
      <c r="SQW938" s="477"/>
      <c r="SQX938" s="477"/>
      <c r="SQY938" s="477"/>
      <c r="SQZ938" s="477"/>
      <c r="SRA938" s="477"/>
      <c r="SRB938" s="477"/>
      <c r="SRC938" s="477"/>
      <c r="SRD938" s="477"/>
      <c r="SRE938" s="477"/>
      <c r="SRF938" s="477"/>
      <c r="SRG938" s="477"/>
      <c r="SRH938" s="477"/>
      <c r="SRI938" s="477"/>
      <c r="SRJ938" s="477"/>
      <c r="SRK938" s="477"/>
      <c r="SRL938" s="477"/>
      <c r="SRM938" s="477"/>
      <c r="SRN938" s="477"/>
      <c r="SRO938" s="477"/>
      <c r="SRP938" s="477"/>
      <c r="SRQ938" s="477"/>
      <c r="SRR938" s="477"/>
      <c r="SRS938" s="477"/>
      <c r="SRT938" s="477"/>
      <c r="SRU938" s="477"/>
      <c r="SRV938" s="477"/>
      <c r="SRW938" s="477"/>
      <c r="SRX938" s="477"/>
      <c r="SRY938" s="477"/>
      <c r="SRZ938" s="477"/>
      <c r="SSA938" s="477"/>
      <c r="SSB938" s="477"/>
      <c r="SSC938" s="477"/>
      <c r="SSD938" s="477"/>
      <c r="SSE938" s="477"/>
      <c r="SSF938" s="477"/>
      <c r="SSG938" s="477"/>
      <c r="SSH938" s="477"/>
      <c r="SSI938" s="477"/>
      <c r="SSJ938" s="477"/>
      <c r="SSK938" s="477"/>
      <c r="SSL938" s="477"/>
      <c r="SSM938" s="477"/>
      <c r="SSN938" s="477"/>
      <c r="SSO938" s="477"/>
      <c r="SSP938" s="477"/>
      <c r="SSQ938" s="477"/>
      <c r="SSR938" s="477"/>
      <c r="SSS938" s="477"/>
      <c r="SST938" s="477"/>
      <c r="SSU938" s="477"/>
      <c r="SSV938" s="477"/>
      <c r="SSW938" s="477"/>
      <c r="SSX938" s="477"/>
      <c r="SSY938" s="477"/>
      <c r="SSZ938" s="477"/>
      <c r="STA938" s="477"/>
      <c r="STB938" s="477"/>
      <c r="STC938" s="477"/>
      <c r="STD938" s="477"/>
      <c r="STE938" s="477"/>
      <c r="STF938" s="477"/>
      <c r="STG938" s="477"/>
      <c r="STH938" s="477"/>
      <c r="STI938" s="477"/>
      <c r="STJ938" s="477"/>
      <c r="STK938" s="477"/>
      <c r="STL938" s="477"/>
      <c r="STM938" s="477"/>
      <c r="STN938" s="477"/>
      <c r="STO938" s="477"/>
      <c r="STP938" s="477"/>
      <c r="STQ938" s="477"/>
      <c r="STR938" s="477"/>
      <c r="STS938" s="477"/>
      <c r="STT938" s="477"/>
      <c r="STU938" s="477"/>
      <c r="STV938" s="477"/>
      <c r="STW938" s="477"/>
      <c r="STX938" s="477"/>
      <c r="STY938" s="477"/>
      <c r="STZ938" s="477"/>
      <c r="SUA938" s="477"/>
      <c r="SUB938" s="477"/>
      <c r="SUC938" s="477"/>
      <c r="SUD938" s="477"/>
      <c r="SUE938" s="477"/>
      <c r="SUF938" s="477"/>
      <c r="SUG938" s="477"/>
      <c r="SUH938" s="477"/>
      <c r="SUI938" s="477"/>
      <c r="SUJ938" s="477"/>
      <c r="SUK938" s="477"/>
      <c r="SUL938" s="477"/>
      <c r="SUM938" s="477"/>
      <c r="SUN938" s="477"/>
      <c r="SUO938" s="477"/>
      <c r="SUP938" s="477"/>
      <c r="SUQ938" s="477"/>
      <c r="SUR938" s="477"/>
      <c r="SUS938" s="477"/>
      <c r="SUT938" s="477"/>
      <c r="SUU938" s="477"/>
      <c r="SUV938" s="477"/>
      <c r="SUW938" s="477"/>
      <c r="SUX938" s="477"/>
      <c r="SUY938" s="477"/>
      <c r="SUZ938" s="477"/>
      <c r="SVA938" s="477"/>
      <c r="SVB938" s="477"/>
      <c r="SVC938" s="477"/>
      <c r="SVD938" s="477"/>
      <c r="SVE938" s="477"/>
      <c r="SVF938" s="477"/>
      <c r="SVG938" s="477"/>
      <c r="SVH938" s="477"/>
      <c r="SVI938" s="477"/>
      <c r="SVJ938" s="477"/>
      <c r="SVK938" s="477"/>
      <c r="SVL938" s="477"/>
      <c r="SVM938" s="477"/>
      <c r="SVN938" s="477"/>
      <c r="SVO938" s="477"/>
      <c r="SVP938" s="477"/>
      <c r="SVQ938" s="477"/>
      <c r="SVR938" s="477"/>
      <c r="SVS938" s="477"/>
      <c r="SVT938" s="477"/>
      <c r="SVU938" s="477"/>
      <c r="SVV938" s="477"/>
      <c r="SVW938" s="477"/>
      <c r="SVX938" s="477"/>
      <c r="SVY938" s="477"/>
      <c r="SVZ938" s="477"/>
      <c r="SWA938" s="477"/>
      <c r="SWB938" s="477"/>
      <c r="SWC938" s="477"/>
      <c r="SWD938" s="477"/>
      <c r="SWE938" s="477"/>
      <c r="SWF938" s="477"/>
      <c r="SWG938" s="477"/>
      <c r="SWH938" s="477"/>
      <c r="SWI938" s="477"/>
      <c r="SWJ938" s="477"/>
      <c r="SWK938" s="477"/>
      <c r="SWL938" s="477"/>
      <c r="SWM938" s="477"/>
      <c r="SWN938" s="477"/>
      <c r="SWO938" s="477"/>
      <c r="SWP938" s="477"/>
      <c r="SWQ938" s="477"/>
      <c r="SWR938" s="477"/>
      <c r="SWS938" s="477"/>
      <c r="SWT938" s="477"/>
      <c r="SWU938" s="477"/>
      <c r="SWV938" s="477"/>
      <c r="SWW938" s="477"/>
      <c r="SWX938" s="477"/>
      <c r="SWY938" s="477"/>
      <c r="SWZ938" s="477"/>
      <c r="SXA938" s="477"/>
      <c r="SXB938" s="477"/>
      <c r="SXC938" s="477"/>
      <c r="SXD938" s="477"/>
      <c r="SXE938" s="477"/>
      <c r="SXF938" s="477"/>
      <c r="SXG938" s="477"/>
      <c r="SXH938" s="477"/>
      <c r="SXI938" s="477"/>
      <c r="SXJ938" s="477"/>
      <c r="SXK938" s="477"/>
      <c r="SXL938" s="477"/>
      <c r="SXM938" s="477"/>
      <c r="SXN938" s="477"/>
      <c r="SXO938" s="477"/>
      <c r="SXP938" s="477"/>
      <c r="SXQ938" s="477"/>
      <c r="SXR938" s="477"/>
      <c r="SXS938" s="477"/>
      <c r="SXT938" s="477"/>
      <c r="SXU938" s="477"/>
      <c r="SXV938" s="477"/>
      <c r="SXW938" s="477"/>
      <c r="SXX938" s="477"/>
      <c r="SXY938" s="477"/>
      <c r="SXZ938" s="477"/>
      <c r="SYA938" s="477"/>
      <c r="SYB938" s="477"/>
      <c r="SYC938" s="477"/>
      <c r="SYD938" s="477"/>
      <c r="SYE938" s="477"/>
      <c r="SYF938" s="477"/>
      <c r="SYG938" s="477"/>
      <c r="SYH938" s="477"/>
      <c r="SYI938" s="477"/>
      <c r="SYJ938" s="477"/>
      <c r="SYK938" s="477"/>
      <c r="SYL938" s="477"/>
      <c r="SYM938" s="477"/>
      <c r="SYN938" s="477"/>
      <c r="SYO938" s="477"/>
      <c r="SYP938" s="477"/>
      <c r="SYQ938" s="477"/>
      <c r="SYR938" s="477"/>
      <c r="SYS938" s="477"/>
      <c r="SYT938" s="477"/>
      <c r="SYU938" s="477"/>
      <c r="SYV938" s="477"/>
      <c r="SYW938" s="477"/>
      <c r="SYX938" s="477"/>
      <c r="SYY938" s="477"/>
      <c r="SYZ938" s="477"/>
      <c r="SZA938" s="477"/>
      <c r="SZB938" s="477"/>
      <c r="SZC938" s="477"/>
      <c r="SZD938" s="477"/>
      <c r="SZE938" s="477"/>
      <c r="SZF938" s="477"/>
      <c r="SZG938" s="477"/>
      <c r="SZH938" s="477"/>
      <c r="SZI938" s="477"/>
      <c r="SZJ938" s="477"/>
      <c r="SZK938" s="477"/>
      <c r="SZL938" s="477"/>
      <c r="SZM938" s="477"/>
      <c r="SZN938" s="477"/>
      <c r="SZO938" s="477"/>
      <c r="SZP938" s="477"/>
      <c r="SZQ938" s="477"/>
      <c r="SZR938" s="477"/>
      <c r="SZS938" s="477"/>
      <c r="SZT938" s="477"/>
      <c r="SZU938" s="477"/>
      <c r="SZV938" s="477"/>
      <c r="SZW938" s="477"/>
      <c r="SZX938" s="477"/>
      <c r="SZY938" s="477"/>
      <c r="SZZ938" s="477"/>
      <c r="TAA938" s="477"/>
      <c r="TAB938" s="477"/>
      <c r="TAC938" s="477"/>
      <c r="TAD938" s="477"/>
      <c r="TAE938" s="477"/>
      <c r="TAF938" s="477"/>
      <c r="TAG938" s="477"/>
      <c r="TAH938" s="477"/>
      <c r="TAI938" s="477"/>
      <c r="TAJ938" s="477"/>
      <c r="TAK938" s="477"/>
      <c r="TAL938" s="477"/>
      <c r="TAM938" s="477"/>
      <c r="TAN938" s="477"/>
      <c r="TAO938" s="477"/>
      <c r="TAP938" s="477"/>
      <c r="TAQ938" s="477"/>
      <c r="TAR938" s="477"/>
      <c r="TAS938" s="477"/>
      <c r="TAT938" s="477"/>
      <c r="TAU938" s="477"/>
      <c r="TAV938" s="477"/>
      <c r="TAW938" s="477"/>
      <c r="TAX938" s="477"/>
      <c r="TAY938" s="477"/>
      <c r="TAZ938" s="477"/>
      <c r="TBA938" s="477"/>
      <c r="TBB938" s="477"/>
      <c r="TBC938" s="477"/>
      <c r="TBD938" s="477"/>
      <c r="TBE938" s="477"/>
      <c r="TBF938" s="477"/>
      <c r="TBG938" s="477"/>
      <c r="TBH938" s="477"/>
      <c r="TBI938" s="477"/>
      <c r="TBJ938" s="477"/>
      <c r="TBK938" s="477"/>
      <c r="TBL938" s="477"/>
      <c r="TBM938" s="477"/>
      <c r="TBN938" s="477"/>
      <c r="TBO938" s="477"/>
      <c r="TBP938" s="477"/>
      <c r="TBQ938" s="477"/>
      <c r="TBR938" s="477"/>
      <c r="TBS938" s="477"/>
      <c r="TBT938" s="477"/>
      <c r="TBU938" s="477"/>
      <c r="TBV938" s="477"/>
      <c r="TBW938" s="477"/>
      <c r="TBX938" s="477"/>
      <c r="TBY938" s="477"/>
      <c r="TBZ938" s="477"/>
      <c r="TCA938" s="477"/>
      <c r="TCB938" s="477"/>
      <c r="TCC938" s="477"/>
      <c r="TCD938" s="477"/>
      <c r="TCE938" s="477"/>
      <c r="TCF938" s="477"/>
      <c r="TCG938" s="477"/>
      <c r="TCH938" s="477"/>
      <c r="TCI938" s="477"/>
      <c r="TCJ938" s="477"/>
      <c r="TCK938" s="477"/>
      <c r="TCL938" s="477"/>
      <c r="TCM938" s="477"/>
      <c r="TCN938" s="477"/>
      <c r="TCO938" s="477"/>
      <c r="TCP938" s="477"/>
      <c r="TCQ938" s="477"/>
      <c r="TCR938" s="477"/>
      <c r="TCS938" s="477"/>
      <c r="TCT938" s="477"/>
      <c r="TCU938" s="477"/>
      <c r="TCV938" s="477"/>
      <c r="TCW938" s="477"/>
      <c r="TCX938" s="477"/>
      <c r="TCY938" s="477"/>
      <c r="TCZ938" s="477"/>
      <c r="TDA938" s="477"/>
      <c r="TDB938" s="477"/>
      <c r="TDC938" s="477"/>
      <c r="TDD938" s="477"/>
      <c r="TDE938" s="477"/>
      <c r="TDF938" s="477"/>
      <c r="TDG938" s="477"/>
      <c r="TDH938" s="477"/>
      <c r="TDI938" s="477"/>
      <c r="TDJ938" s="477"/>
      <c r="TDK938" s="477"/>
      <c r="TDL938" s="477"/>
      <c r="TDM938" s="477"/>
      <c r="TDN938" s="477"/>
      <c r="TDO938" s="477"/>
      <c r="TDP938" s="477"/>
      <c r="TDQ938" s="477"/>
      <c r="TDR938" s="477"/>
      <c r="TDS938" s="477"/>
      <c r="TDT938" s="477"/>
      <c r="TDU938" s="477"/>
      <c r="TDV938" s="477"/>
      <c r="TDW938" s="477"/>
      <c r="TDX938" s="477"/>
      <c r="TDY938" s="477"/>
      <c r="TDZ938" s="477"/>
      <c r="TEA938" s="477"/>
      <c r="TEB938" s="477"/>
      <c r="TEC938" s="477"/>
      <c r="TED938" s="477"/>
      <c r="TEE938" s="477"/>
      <c r="TEF938" s="477"/>
      <c r="TEG938" s="477"/>
      <c r="TEH938" s="477"/>
      <c r="TEI938" s="477"/>
      <c r="TEJ938" s="477"/>
      <c r="TEK938" s="477"/>
      <c r="TEL938" s="477"/>
      <c r="TEM938" s="477"/>
      <c r="TEN938" s="477"/>
      <c r="TEO938" s="477"/>
      <c r="TEP938" s="477"/>
      <c r="TEQ938" s="477"/>
      <c r="TER938" s="477"/>
      <c r="TES938" s="477"/>
      <c r="TET938" s="477"/>
      <c r="TEU938" s="477"/>
      <c r="TEV938" s="477"/>
      <c r="TEW938" s="477"/>
      <c r="TEX938" s="477"/>
      <c r="TEY938" s="477"/>
      <c r="TEZ938" s="477"/>
      <c r="TFA938" s="477"/>
      <c r="TFB938" s="477"/>
      <c r="TFC938" s="477"/>
      <c r="TFD938" s="477"/>
      <c r="TFE938" s="477"/>
      <c r="TFF938" s="477"/>
      <c r="TFG938" s="477"/>
      <c r="TFH938" s="477"/>
      <c r="TFI938" s="477"/>
      <c r="TFJ938" s="477"/>
      <c r="TFK938" s="477"/>
      <c r="TFL938" s="477"/>
      <c r="TFM938" s="477"/>
      <c r="TFN938" s="477"/>
      <c r="TFO938" s="477"/>
      <c r="TFP938" s="477"/>
      <c r="TFQ938" s="477"/>
      <c r="TFR938" s="477"/>
      <c r="TFS938" s="477"/>
      <c r="TFT938" s="477"/>
      <c r="TFU938" s="477"/>
      <c r="TFV938" s="477"/>
      <c r="TFW938" s="477"/>
      <c r="TFX938" s="477"/>
      <c r="TFY938" s="477"/>
      <c r="TFZ938" s="477"/>
      <c r="TGA938" s="477"/>
      <c r="TGB938" s="477"/>
      <c r="TGC938" s="477"/>
      <c r="TGD938" s="477"/>
      <c r="TGE938" s="477"/>
      <c r="TGF938" s="477"/>
      <c r="TGG938" s="477"/>
      <c r="TGH938" s="477"/>
      <c r="TGI938" s="477"/>
      <c r="TGJ938" s="477"/>
      <c r="TGK938" s="477"/>
      <c r="TGL938" s="477"/>
      <c r="TGM938" s="477"/>
      <c r="TGN938" s="477"/>
      <c r="TGO938" s="477"/>
      <c r="TGP938" s="477"/>
      <c r="TGQ938" s="477"/>
      <c r="TGR938" s="477"/>
      <c r="TGS938" s="477"/>
      <c r="TGT938" s="477"/>
      <c r="TGU938" s="477"/>
      <c r="TGV938" s="477"/>
      <c r="TGW938" s="477"/>
      <c r="TGX938" s="477"/>
      <c r="TGY938" s="477"/>
      <c r="TGZ938" s="477"/>
      <c r="THA938" s="477"/>
      <c r="THB938" s="477"/>
      <c r="THC938" s="477"/>
      <c r="THD938" s="477"/>
      <c r="THE938" s="477"/>
      <c r="THF938" s="477"/>
      <c r="THG938" s="477"/>
      <c r="THH938" s="477"/>
      <c r="THI938" s="477"/>
      <c r="THJ938" s="477"/>
      <c r="THK938" s="477"/>
      <c r="THL938" s="477"/>
      <c r="THM938" s="477"/>
      <c r="THN938" s="477"/>
      <c r="THO938" s="477"/>
      <c r="THP938" s="477"/>
      <c r="THQ938" s="477"/>
      <c r="THR938" s="477"/>
      <c r="THS938" s="477"/>
      <c r="THT938" s="477"/>
      <c r="THU938" s="477"/>
      <c r="THV938" s="477"/>
      <c r="THW938" s="477"/>
      <c r="THX938" s="477"/>
      <c r="THY938" s="477"/>
      <c r="THZ938" s="477"/>
      <c r="TIA938" s="477"/>
      <c r="TIB938" s="477"/>
      <c r="TIC938" s="477"/>
      <c r="TID938" s="477"/>
      <c r="TIE938" s="477"/>
      <c r="TIF938" s="477"/>
      <c r="TIG938" s="477"/>
      <c r="TIH938" s="477"/>
      <c r="TII938" s="477"/>
      <c r="TIJ938" s="477"/>
      <c r="TIK938" s="477"/>
      <c r="TIL938" s="477"/>
      <c r="TIM938" s="477"/>
      <c r="TIN938" s="477"/>
      <c r="TIO938" s="477"/>
      <c r="TIP938" s="477"/>
      <c r="TIQ938" s="477"/>
      <c r="TIR938" s="477"/>
      <c r="TIS938" s="477"/>
      <c r="TIT938" s="477"/>
      <c r="TIU938" s="477"/>
      <c r="TIV938" s="477"/>
      <c r="TIW938" s="477"/>
      <c r="TIX938" s="477"/>
      <c r="TIY938" s="477"/>
      <c r="TIZ938" s="477"/>
      <c r="TJA938" s="477"/>
      <c r="TJB938" s="477"/>
      <c r="TJC938" s="477"/>
      <c r="TJD938" s="477"/>
      <c r="TJE938" s="477"/>
      <c r="TJF938" s="477"/>
      <c r="TJG938" s="477"/>
      <c r="TJH938" s="477"/>
      <c r="TJI938" s="477"/>
      <c r="TJJ938" s="477"/>
      <c r="TJK938" s="477"/>
      <c r="TJL938" s="477"/>
      <c r="TJM938" s="477"/>
      <c r="TJN938" s="477"/>
      <c r="TJO938" s="477"/>
      <c r="TJP938" s="477"/>
      <c r="TJQ938" s="477"/>
      <c r="TJR938" s="477"/>
      <c r="TJS938" s="477"/>
      <c r="TJT938" s="477"/>
      <c r="TJU938" s="477"/>
      <c r="TJV938" s="477"/>
      <c r="TJW938" s="477"/>
      <c r="TJX938" s="477"/>
      <c r="TJY938" s="477"/>
      <c r="TJZ938" s="477"/>
      <c r="TKA938" s="477"/>
      <c r="TKB938" s="477"/>
      <c r="TKC938" s="477"/>
      <c r="TKD938" s="477"/>
      <c r="TKE938" s="477"/>
      <c r="TKF938" s="477"/>
      <c r="TKG938" s="477"/>
      <c r="TKH938" s="477"/>
      <c r="TKI938" s="477"/>
      <c r="TKJ938" s="477"/>
      <c r="TKK938" s="477"/>
      <c r="TKL938" s="477"/>
      <c r="TKM938" s="477"/>
      <c r="TKN938" s="477"/>
      <c r="TKO938" s="477"/>
      <c r="TKP938" s="477"/>
      <c r="TKQ938" s="477"/>
      <c r="TKR938" s="477"/>
      <c r="TKS938" s="477"/>
      <c r="TKT938" s="477"/>
      <c r="TKU938" s="477"/>
      <c r="TKV938" s="477"/>
      <c r="TKW938" s="477"/>
      <c r="TKX938" s="477"/>
      <c r="TKY938" s="477"/>
      <c r="TKZ938" s="477"/>
      <c r="TLA938" s="477"/>
      <c r="TLB938" s="477"/>
      <c r="TLC938" s="477"/>
      <c r="TLD938" s="477"/>
      <c r="TLE938" s="477"/>
      <c r="TLF938" s="477"/>
      <c r="TLG938" s="477"/>
      <c r="TLH938" s="477"/>
      <c r="TLI938" s="477"/>
      <c r="TLJ938" s="477"/>
      <c r="TLK938" s="477"/>
      <c r="TLL938" s="477"/>
      <c r="TLM938" s="477"/>
      <c r="TLN938" s="477"/>
      <c r="TLO938" s="477"/>
      <c r="TLP938" s="477"/>
      <c r="TLQ938" s="477"/>
      <c r="TLR938" s="477"/>
      <c r="TLS938" s="477"/>
      <c r="TLT938" s="477"/>
      <c r="TLU938" s="477"/>
      <c r="TLV938" s="477"/>
      <c r="TLW938" s="477"/>
      <c r="TLX938" s="477"/>
      <c r="TLY938" s="477"/>
      <c r="TLZ938" s="477"/>
      <c r="TMA938" s="477"/>
      <c r="TMB938" s="477"/>
      <c r="TMC938" s="477"/>
      <c r="TMD938" s="477"/>
      <c r="TME938" s="477"/>
      <c r="TMF938" s="477"/>
      <c r="TMG938" s="477"/>
      <c r="TMH938" s="477"/>
      <c r="TMI938" s="477"/>
      <c r="TMJ938" s="477"/>
      <c r="TMK938" s="477"/>
      <c r="TML938" s="477"/>
      <c r="TMM938" s="477"/>
      <c r="TMN938" s="477"/>
      <c r="TMO938" s="477"/>
      <c r="TMP938" s="477"/>
      <c r="TMQ938" s="477"/>
      <c r="TMR938" s="477"/>
      <c r="TMS938" s="477"/>
      <c r="TMT938" s="477"/>
      <c r="TMU938" s="477"/>
      <c r="TMV938" s="477"/>
      <c r="TMW938" s="477"/>
      <c r="TMX938" s="477"/>
      <c r="TMY938" s="477"/>
      <c r="TMZ938" s="477"/>
      <c r="TNA938" s="477"/>
      <c r="TNB938" s="477"/>
      <c r="TNC938" s="477"/>
      <c r="TND938" s="477"/>
      <c r="TNE938" s="477"/>
      <c r="TNF938" s="477"/>
      <c r="TNG938" s="477"/>
      <c r="TNH938" s="477"/>
      <c r="TNI938" s="477"/>
      <c r="TNJ938" s="477"/>
      <c r="TNK938" s="477"/>
      <c r="TNL938" s="477"/>
      <c r="TNM938" s="477"/>
      <c r="TNN938" s="477"/>
      <c r="TNO938" s="477"/>
      <c r="TNP938" s="477"/>
      <c r="TNQ938" s="477"/>
      <c r="TNR938" s="477"/>
      <c r="TNS938" s="477"/>
      <c r="TNT938" s="477"/>
      <c r="TNU938" s="477"/>
      <c r="TNV938" s="477"/>
      <c r="TNW938" s="477"/>
      <c r="TNX938" s="477"/>
      <c r="TNY938" s="477"/>
      <c r="TNZ938" s="477"/>
      <c r="TOA938" s="477"/>
      <c r="TOB938" s="477"/>
      <c r="TOC938" s="477"/>
      <c r="TOD938" s="477"/>
      <c r="TOE938" s="477"/>
      <c r="TOF938" s="477"/>
      <c r="TOG938" s="477"/>
      <c r="TOH938" s="477"/>
      <c r="TOI938" s="477"/>
      <c r="TOJ938" s="477"/>
      <c r="TOK938" s="477"/>
      <c r="TOL938" s="477"/>
      <c r="TOM938" s="477"/>
      <c r="TON938" s="477"/>
      <c r="TOO938" s="477"/>
      <c r="TOP938" s="477"/>
      <c r="TOQ938" s="477"/>
      <c r="TOR938" s="477"/>
      <c r="TOS938" s="477"/>
      <c r="TOT938" s="477"/>
      <c r="TOU938" s="477"/>
      <c r="TOV938" s="477"/>
      <c r="TOW938" s="477"/>
      <c r="TOX938" s="477"/>
      <c r="TOY938" s="477"/>
      <c r="TOZ938" s="477"/>
      <c r="TPA938" s="477"/>
      <c r="TPB938" s="477"/>
      <c r="TPC938" s="477"/>
      <c r="TPD938" s="477"/>
      <c r="TPE938" s="477"/>
      <c r="TPF938" s="477"/>
      <c r="TPG938" s="477"/>
      <c r="TPH938" s="477"/>
      <c r="TPI938" s="477"/>
      <c r="TPJ938" s="477"/>
      <c r="TPK938" s="477"/>
      <c r="TPL938" s="477"/>
      <c r="TPM938" s="477"/>
      <c r="TPN938" s="477"/>
      <c r="TPO938" s="477"/>
      <c r="TPP938" s="477"/>
      <c r="TPQ938" s="477"/>
      <c r="TPR938" s="477"/>
      <c r="TPS938" s="477"/>
      <c r="TPT938" s="477"/>
      <c r="TPU938" s="477"/>
      <c r="TPV938" s="477"/>
      <c r="TPW938" s="477"/>
      <c r="TPX938" s="477"/>
      <c r="TPY938" s="477"/>
      <c r="TPZ938" s="477"/>
      <c r="TQA938" s="477"/>
      <c r="TQB938" s="477"/>
      <c r="TQC938" s="477"/>
      <c r="TQD938" s="477"/>
      <c r="TQE938" s="477"/>
      <c r="TQF938" s="477"/>
      <c r="TQG938" s="477"/>
      <c r="TQH938" s="477"/>
      <c r="TQI938" s="477"/>
      <c r="TQJ938" s="477"/>
      <c r="TQK938" s="477"/>
      <c r="TQL938" s="477"/>
      <c r="TQM938" s="477"/>
      <c r="TQN938" s="477"/>
      <c r="TQO938" s="477"/>
      <c r="TQP938" s="477"/>
      <c r="TQQ938" s="477"/>
      <c r="TQR938" s="477"/>
      <c r="TQS938" s="477"/>
      <c r="TQT938" s="477"/>
      <c r="TQU938" s="477"/>
      <c r="TQV938" s="477"/>
      <c r="TQW938" s="477"/>
      <c r="TQX938" s="477"/>
      <c r="TQY938" s="477"/>
      <c r="TQZ938" s="477"/>
      <c r="TRA938" s="477"/>
      <c r="TRB938" s="477"/>
      <c r="TRC938" s="477"/>
      <c r="TRD938" s="477"/>
      <c r="TRE938" s="477"/>
      <c r="TRF938" s="477"/>
      <c r="TRG938" s="477"/>
      <c r="TRH938" s="477"/>
      <c r="TRI938" s="477"/>
      <c r="TRJ938" s="477"/>
      <c r="TRK938" s="477"/>
      <c r="TRL938" s="477"/>
      <c r="TRM938" s="477"/>
      <c r="TRN938" s="477"/>
      <c r="TRO938" s="477"/>
      <c r="TRP938" s="477"/>
      <c r="TRQ938" s="477"/>
      <c r="TRR938" s="477"/>
      <c r="TRS938" s="477"/>
      <c r="TRT938" s="477"/>
      <c r="TRU938" s="477"/>
      <c r="TRV938" s="477"/>
      <c r="TRW938" s="477"/>
      <c r="TRX938" s="477"/>
      <c r="TRY938" s="477"/>
      <c r="TRZ938" s="477"/>
      <c r="TSA938" s="477"/>
      <c r="TSB938" s="477"/>
      <c r="TSC938" s="477"/>
      <c r="TSD938" s="477"/>
      <c r="TSE938" s="477"/>
      <c r="TSF938" s="477"/>
      <c r="TSG938" s="477"/>
      <c r="TSH938" s="477"/>
      <c r="TSI938" s="477"/>
      <c r="TSJ938" s="477"/>
      <c r="TSK938" s="477"/>
      <c r="TSL938" s="477"/>
      <c r="TSM938" s="477"/>
      <c r="TSN938" s="477"/>
      <c r="TSO938" s="477"/>
      <c r="TSP938" s="477"/>
      <c r="TSQ938" s="477"/>
      <c r="TSR938" s="477"/>
      <c r="TSS938" s="477"/>
      <c r="TST938" s="477"/>
      <c r="TSU938" s="477"/>
      <c r="TSV938" s="477"/>
      <c r="TSW938" s="477"/>
      <c r="TSX938" s="477"/>
      <c r="TSY938" s="477"/>
      <c r="TSZ938" s="477"/>
      <c r="TTA938" s="477"/>
      <c r="TTB938" s="477"/>
      <c r="TTC938" s="477"/>
      <c r="TTD938" s="477"/>
      <c r="TTE938" s="477"/>
      <c r="TTF938" s="477"/>
      <c r="TTG938" s="477"/>
      <c r="TTH938" s="477"/>
      <c r="TTI938" s="477"/>
      <c r="TTJ938" s="477"/>
      <c r="TTK938" s="477"/>
      <c r="TTL938" s="477"/>
      <c r="TTM938" s="477"/>
      <c r="TTN938" s="477"/>
      <c r="TTO938" s="477"/>
      <c r="TTP938" s="477"/>
      <c r="TTQ938" s="477"/>
      <c r="TTR938" s="477"/>
      <c r="TTS938" s="477"/>
      <c r="TTT938" s="477"/>
      <c r="TTU938" s="477"/>
      <c r="TTV938" s="477"/>
      <c r="TTW938" s="477"/>
      <c r="TTX938" s="477"/>
      <c r="TTY938" s="477"/>
      <c r="TTZ938" s="477"/>
      <c r="TUA938" s="477"/>
      <c r="TUB938" s="477"/>
      <c r="TUC938" s="477"/>
      <c r="TUD938" s="477"/>
      <c r="TUE938" s="477"/>
      <c r="TUF938" s="477"/>
      <c r="TUG938" s="477"/>
      <c r="TUH938" s="477"/>
      <c r="TUI938" s="477"/>
      <c r="TUJ938" s="477"/>
      <c r="TUK938" s="477"/>
      <c r="TUL938" s="477"/>
      <c r="TUM938" s="477"/>
      <c r="TUN938" s="477"/>
      <c r="TUO938" s="477"/>
      <c r="TUP938" s="477"/>
      <c r="TUQ938" s="477"/>
      <c r="TUR938" s="477"/>
      <c r="TUS938" s="477"/>
      <c r="TUT938" s="477"/>
      <c r="TUU938" s="477"/>
      <c r="TUV938" s="477"/>
      <c r="TUW938" s="477"/>
      <c r="TUX938" s="477"/>
      <c r="TUY938" s="477"/>
      <c r="TUZ938" s="477"/>
      <c r="TVA938" s="477"/>
      <c r="TVB938" s="477"/>
      <c r="TVC938" s="477"/>
      <c r="TVD938" s="477"/>
      <c r="TVE938" s="477"/>
      <c r="TVF938" s="477"/>
      <c r="TVG938" s="477"/>
      <c r="TVH938" s="477"/>
      <c r="TVI938" s="477"/>
      <c r="TVJ938" s="477"/>
      <c r="TVK938" s="477"/>
      <c r="TVL938" s="477"/>
      <c r="TVM938" s="477"/>
      <c r="TVN938" s="477"/>
      <c r="TVO938" s="477"/>
      <c r="TVP938" s="477"/>
      <c r="TVQ938" s="477"/>
      <c r="TVR938" s="477"/>
      <c r="TVS938" s="477"/>
      <c r="TVT938" s="477"/>
      <c r="TVU938" s="477"/>
      <c r="TVV938" s="477"/>
      <c r="TVW938" s="477"/>
      <c r="TVX938" s="477"/>
      <c r="TVY938" s="477"/>
      <c r="TVZ938" s="477"/>
      <c r="TWA938" s="477"/>
      <c r="TWB938" s="477"/>
      <c r="TWC938" s="477"/>
      <c r="TWD938" s="477"/>
      <c r="TWE938" s="477"/>
      <c r="TWF938" s="477"/>
      <c r="TWG938" s="477"/>
      <c r="TWH938" s="477"/>
      <c r="TWI938" s="477"/>
      <c r="TWJ938" s="477"/>
      <c r="TWK938" s="477"/>
      <c r="TWL938" s="477"/>
      <c r="TWM938" s="477"/>
      <c r="TWN938" s="477"/>
      <c r="TWO938" s="477"/>
      <c r="TWP938" s="477"/>
      <c r="TWQ938" s="477"/>
      <c r="TWR938" s="477"/>
      <c r="TWS938" s="477"/>
      <c r="TWT938" s="477"/>
      <c r="TWU938" s="477"/>
      <c r="TWV938" s="477"/>
      <c r="TWW938" s="477"/>
      <c r="TWX938" s="477"/>
      <c r="TWY938" s="477"/>
      <c r="TWZ938" s="477"/>
      <c r="TXA938" s="477"/>
      <c r="TXB938" s="477"/>
      <c r="TXC938" s="477"/>
      <c r="TXD938" s="477"/>
      <c r="TXE938" s="477"/>
      <c r="TXF938" s="477"/>
      <c r="TXG938" s="477"/>
      <c r="TXH938" s="477"/>
      <c r="TXI938" s="477"/>
      <c r="TXJ938" s="477"/>
      <c r="TXK938" s="477"/>
      <c r="TXL938" s="477"/>
      <c r="TXM938" s="477"/>
      <c r="TXN938" s="477"/>
      <c r="TXO938" s="477"/>
      <c r="TXP938" s="477"/>
      <c r="TXQ938" s="477"/>
      <c r="TXR938" s="477"/>
      <c r="TXS938" s="477"/>
      <c r="TXT938" s="477"/>
      <c r="TXU938" s="477"/>
      <c r="TXV938" s="477"/>
      <c r="TXW938" s="477"/>
      <c r="TXX938" s="477"/>
      <c r="TXY938" s="477"/>
      <c r="TXZ938" s="477"/>
      <c r="TYA938" s="477"/>
      <c r="TYB938" s="477"/>
      <c r="TYC938" s="477"/>
      <c r="TYD938" s="477"/>
      <c r="TYE938" s="477"/>
      <c r="TYF938" s="477"/>
      <c r="TYG938" s="477"/>
      <c r="TYH938" s="477"/>
      <c r="TYI938" s="477"/>
      <c r="TYJ938" s="477"/>
      <c r="TYK938" s="477"/>
      <c r="TYL938" s="477"/>
      <c r="TYM938" s="477"/>
      <c r="TYN938" s="477"/>
      <c r="TYO938" s="477"/>
      <c r="TYP938" s="477"/>
      <c r="TYQ938" s="477"/>
      <c r="TYR938" s="477"/>
      <c r="TYS938" s="477"/>
      <c r="TYT938" s="477"/>
      <c r="TYU938" s="477"/>
      <c r="TYV938" s="477"/>
      <c r="TYW938" s="477"/>
      <c r="TYX938" s="477"/>
      <c r="TYY938" s="477"/>
      <c r="TYZ938" s="477"/>
      <c r="TZA938" s="477"/>
      <c r="TZB938" s="477"/>
      <c r="TZC938" s="477"/>
      <c r="TZD938" s="477"/>
      <c r="TZE938" s="477"/>
      <c r="TZF938" s="477"/>
      <c r="TZG938" s="477"/>
      <c r="TZH938" s="477"/>
      <c r="TZI938" s="477"/>
      <c r="TZJ938" s="477"/>
      <c r="TZK938" s="477"/>
      <c r="TZL938" s="477"/>
      <c r="TZM938" s="477"/>
      <c r="TZN938" s="477"/>
      <c r="TZO938" s="477"/>
      <c r="TZP938" s="477"/>
      <c r="TZQ938" s="477"/>
      <c r="TZR938" s="477"/>
      <c r="TZS938" s="477"/>
      <c r="TZT938" s="477"/>
      <c r="TZU938" s="477"/>
      <c r="TZV938" s="477"/>
      <c r="TZW938" s="477"/>
      <c r="TZX938" s="477"/>
      <c r="TZY938" s="477"/>
      <c r="TZZ938" s="477"/>
      <c r="UAA938" s="477"/>
      <c r="UAB938" s="477"/>
      <c r="UAC938" s="477"/>
      <c r="UAD938" s="477"/>
      <c r="UAE938" s="477"/>
      <c r="UAF938" s="477"/>
      <c r="UAG938" s="477"/>
      <c r="UAH938" s="477"/>
      <c r="UAI938" s="477"/>
      <c r="UAJ938" s="477"/>
      <c r="UAK938" s="477"/>
      <c r="UAL938" s="477"/>
      <c r="UAM938" s="477"/>
      <c r="UAN938" s="477"/>
      <c r="UAO938" s="477"/>
      <c r="UAP938" s="477"/>
      <c r="UAQ938" s="477"/>
      <c r="UAR938" s="477"/>
      <c r="UAS938" s="477"/>
      <c r="UAT938" s="477"/>
      <c r="UAU938" s="477"/>
      <c r="UAV938" s="477"/>
      <c r="UAW938" s="477"/>
      <c r="UAX938" s="477"/>
      <c r="UAY938" s="477"/>
      <c r="UAZ938" s="477"/>
      <c r="UBA938" s="477"/>
      <c r="UBB938" s="477"/>
      <c r="UBC938" s="477"/>
      <c r="UBD938" s="477"/>
      <c r="UBE938" s="477"/>
      <c r="UBF938" s="477"/>
      <c r="UBG938" s="477"/>
      <c r="UBH938" s="477"/>
      <c r="UBI938" s="477"/>
      <c r="UBJ938" s="477"/>
      <c r="UBK938" s="477"/>
      <c r="UBL938" s="477"/>
      <c r="UBM938" s="477"/>
      <c r="UBN938" s="477"/>
      <c r="UBO938" s="477"/>
      <c r="UBP938" s="477"/>
      <c r="UBQ938" s="477"/>
      <c r="UBR938" s="477"/>
      <c r="UBS938" s="477"/>
      <c r="UBT938" s="477"/>
      <c r="UBU938" s="477"/>
      <c r="UBV938" s="477"/>
      <c r="UBW938" s="477"/>
      <c r="UBX938" s="477"/>
      <c r="UBY938" s="477"/>
      <c r="UBZ938" s="477"/>
      <c r="UCA938" s="477"/>
      <c r="UCB938" s="477"/>
      <c r="UCC938" s="477"/>
      <c r="UCD938" s="477"/>
      <c r="UCE938" s="477"/>
      <c r="UCF938" s="477"/>
      <c r="UCG938" s="477"/>
      <c r="UCH938" s="477"/>
      <c r="UCI938" s="477"/>
      <c r="UCJ938" s="477"/>
      <c r="UCK938" s="477"/>
      <c r="UCL938" s="477"/>
      <c r="UCM938" s="477"/>
      <c r="UCN938" s="477"/>
      <c r="UCO938" s="477"/>
      <c r="UCP938" s="477"/>
      <c r="UCQ938" s="477"/>
      <c r="UCR938" s="477"/>
      <c r="UCS938" s="477"/>
      <c r="UCT938" s="477"/>
      <c r="UCU938" s="477"/>
      <c r="UCV938" s="477"/>
      <c r="UCW938" s="477"/>
      <c r="UCX938" s="477"/>
      <c r="UCY938" s="477"/>
      <c r="UCZ938" s="477"/>
      <c r="UDA938" s="477"/>
      <c r="UDB938" s="477"/>
      <c r="UDC938" s="477"/>
      <c r="UDD938" s="477"/>
      <c r="UDE938" s="477"/>
      <c r="UDF938" s="477"/>
      <c r="UDG938" s="477"/>
      <c r="UDH938" s="477"/>
      <c r="UDI938" s="477"/>
      <c r="UDJ938" s="477"/>
      <c r="UDK938" s="477"/>
      <c r="UDL938" s="477"/>
      <c r="UDM938" s="477"/>
      <c r="UDN938" s="477"/>
      <c r="UDO938" s="477"/>
      <c r="UDP938" s="477"/>
      <c r="UDQ938" s="477"/>
      <c r="UDR938" s="477"/>
      <c r="UDS938" s="477"/>
      <c r="UDT938" s="477"/>
      <c r="UDU938" s="477"/>
      <c r="UDV938" s="477"/>
      <c r="UDW938" s="477"/>
      <c r="UDX938" s="477"/>
      <c r="UDY938" s="477"/>
      <c r="UDZ938" s="477"/>
      <c r="UEA938" s="477"/>
      <c r="UEB938" s="477"/>
      <c r="UEC938" s="477"/>
      <c r="UED938" s="477"/>
      <c r="UEE938" s="477"/>
      <c r="UEF938" s="477"/>
      <c r="UEG938" s="477"/>
      <c r="UEH938" s="477"/>
      <c r="UEI938" s="477"/>
      <c r="UEJ938" s="477"/>
      <c r="UEK938" s="477"/>
      <c r="UEL938" s="477"/>
      <c r="UEM938" s="477"/>
      <c r="UEN938" s="477"/>
      <c r="UEO938" s="477"/>
      <c r="UEP938" s="477"/>
      <c r="UEQ938" s="477"/>
      <c r="UER938" s="477"/>
      <c r="UES938" s="477"/>
      <c r="UET938" s="477"/>
      <c r="UEU938" s="477"/>
      <c r="UEV938" s="477"/>
      <c r="UEW938" s="477"/>
      <c r="UEX938" s="477"/>
      <c r="UEY938" s="477"/>
      <c r="UEZ938" s="477"/>
      <c r="UFA938" s="477"/>
      <c r="UFB938" s="477"/>
      <c r="UFC938" s="477"/>
      <c r="UFD938" s="477"/>
      <c r="UFE938" s="477"/>
      <c r="UFF938" s="477"/>
      <c r="UFG938" s="477"/>
      <c r="UFH938" s="477"/>
      <c r="UFI938" s="477"/>
      <c r="UFJ938" s="477"/>
      <c r="UFK938" s="477"/>
      <c r="UFL938" s="477"/>
      <c r="UFM938" s="477"/>
      <c r="UFN938" s="477"/>
      <c r="UFO938" s="477"/>
      <c r="UFP938" s="477"/>
      <c r="UFQ938" s="477"/>
      <c r="UFR938" s="477"/>
      <c r="UFS938" s="477"/>
      <c r="UFT938" s="477"/>
      <c r="UFU938" s="477"/>
      <c r="UFV938" s="477"/>
      <c r="UFW938" s="477"/>
      <c r="UFX938" s="477"/>
      <c r="UFY938" s="477"/>
      <c r="UFZ938" s="477"/>
      <c r="UGA938" s="477"/>
      <c r="UGB938" s="477"/>
      <c r="UGC938" s="477"/>
      <c r="UGD938" s="477"/>
      <c r="UGE938" s="477"/>
      <c r="UGF938" s="477"/>
      <c r="UGG938" s="477"/>
      <c r="UGH938" s="477"/>
      <c r="UGI938" s="477"/>
      <c r="UGJ938" s="477"/>
      <c r="UGK938" s="477"/>
      <c r="UGL938" s="477"/>
      <c r="UGM938" s="477"/>
      <c r="UGN938" s="477"/>
      <c r="UGO938" s="477"/>
      <c r="UGP938" s="477"/>
      <c r="UGQ938" s="477"/>
      <c r="UGR938" s="477"/>
      <c r="UGS938" s="477"/>
      <c r="UGT938" s="477"/>
      <c r="UGU938" s="477"/>
      <c r="UGV938" s="477"/>
      <c r="UGW938" s="477"/>
      <c r="UGX938" s="477"/>
      <c r="UGY938" s="477"/>
      <c r="UGZ938" s="477"/>
      <c r="UHA938" s="477"/>
      <c r="UHB938" s="477"/>
      <c r="UHC938" s="477"/>
      <c r="UHD938" s="477"/>
      <c r="UHE938" s="477"/>
      <c r="UHF938" s="477"/>
      <c r="UHG938" s="477"/>
      <c r="UHH938" s="477"/>
      <c r="UHI938" s="477"/>
      <c r="UHJ938" s="477"/>
      <c r="UHK938" s="477"/>
      <c r="UHL938" s="477"/>
      <c r="UHM938" s="477"/>
      <c r="UHN938" s="477"/>
      <c r="UHO938" s="477"/>
      <c r="UHP938" s="477"/>
      <c r="UHQ938" s="477"/>
      <c r="UHR938" s="477"/>
      <c r="UHS938" s="477"/>
      <c r="UHT938" s="477"/>
      <c r="UHU938" s="477"/>
      <c r="UHV938" s="477"/>
      <c r="UHW938" s="477"/>
      <c r="UHX938" s="477"/>
      <c r="UHY938" s="477"/>
      <c r="UHZ938" s="477"/>
      <c r="UIA938" s="477"/>
      <c r="UIB938" s="477"/>
      <c r="UIC938" s="477"/>
      <c r="UID938" s="477"/>
      <c r="UIE938" s="477"/>
      <c r="UIF938" s="477"/>
      <c r="UIG938" s="477"/>
      <c r="UIH938" s="477"/>
      <c r="UII938" s="477"/>
      <c r="UIJ938" s="477"/>
      <c r="UIK938" s="477"/>
      <c r="UIL938" s="477"/>
      <c r="UIM938" s="477"/>
      <c r="UIN938" s="477"/>
      <c r="UIO938" s="477"/>
      <c r="UIP938" s="477"/>
      <c r="UIQ938" s="477"/>
      <c r="UIR938" s="477"/>
      <c r="UIS938" s="477"/>
      <c r="UIT938" s="477"/>
      <c r="UIU938" s="477"/>
      <c r="UIV938" s="477"/>
      <c r="UIW938" s="477"/>
      <c r="UIX938" s="477"/>
      <c r="UIY938" s="477"/>
      <c r="UIZ938" s="477"/>
      <c r="UJA938" s="477"/>
      <c r="UJB938" s="477"/>
      <c r="UJC938" s="477"/>
      <c r="UJD938" s="477"/>
      <c r="UJE938" s="477"/>
      <c r="UJF938" s="477"/>
      <c r="UJG938" s="477"/>
      <c r="UJH938" s="477"/>
      <c r="UJI938" s="477"/>
      <c r="UJJ938" s="477"/>
      <c r="UJK938" s="477"/>
      <c r="UJL938" s="477"/>
      <c r="UJM938" s="477"/>
      <c r="UJN938" s="477"/>
      <c r="UJO938" s="477"/>
      <c r="UJP938" s="477"/>
      <c r="UJQ938" s="477"/>
      <c r="UJR938" s="477"/>
      <c r="UJS938" s="477"/>
      <c r="UJT938" s="477"/>
      <c r="UJU938" s="477"/>
      <c r="UJV938" s="477"/>
      <c r="UJW938" s="477"/>
      <c r="UJX938" s="477"/>
      <c r="UJY938" s="477"/>
      <c r="UJZ938" s="477"/>
      <c r="UKA938" s="477"/>
      <c r="UKB938" s="477"/>
      <c r="UKC938" s="477"/>
      <c r="UKD938" s="477"/>
      <c r="UKE938" s="477"/>
      <c r="UKF938" s="477"/>
      <c r="UKG938" s="477"/>
      <c r="UKH938" s="477"/>
      <c r="UKI938" s="477"/>
      <c r="UKJ938" s="477"/>
      <c r="UKK938" s="477"/>
      <c r="UKL938" s="477"/>
      <c r="UKM938" s="477"/>
      <c r="UKN938" s="477"/>
      <c r="UKO938" s="477"/>
      <c r="UKP938" s="477"/>
      <c r="UKQ938" s="477"/>
      <c r="UKR938" s="477"/>
      <c r="UKS938" s="477"/>
      <c r="UKT938" s="477"/>
      <c r="UKU938" s="477"/>
      <c r="UKV938" s="477"/>
      <c r="UKW938" s="477"/>
      <c r="UKX938" s="477"/>
      <c r="UKY938" s="477"/>
      <c r="UKZ938" s="477"/>
      <c r="ULA938" s="477"/>
      <c r="ULB938" s="477"/>
      <c r="ULC938" s="477"/>
      <c r="ULD938" s="477"/>
      <c r="ULE938" s="477"/>
      <c r="ULF938" s="477"/>
      <c r="ULG938" s="477"/>
      <c r="ULH938" s="477"/>
      <c r="ULI938" s="477"/>
      <c r="ULJ938" s="477"/>
      <c r="ULK938" s="477"/>
      <c r="ULL938" s="477"/>
      <c r="ULM938" s="477"/>
      <c r="ULN938" s="477"/>
      <c r="ULO938" s="477"/>
      <c r="ULP938" s="477"/>
      <c r="ULQ938" s="477"/>
      <c r="ULR938" s="477"/>
      <c r="ULS938" s="477"/>
      <c r="ULT938" s="477"/>
      <c r="ULU938" s="477"/>
      <c r="ULV938" s="477"/>
      <c r="ULW938" s="477"/>
      <c r="ULX938" s="477"/>
      <c r="ULY938" s="477"/>
      <c r="ULZ938" s="477"/>
      <c r="UMA938" s="477"/>
      <c r="UMB938" s="477"/>
      <c r="UMC938" s="477"/>
      <c r="UMD938" s="477"/>
      <c r="UME938" s="477"/>
      <c r="UMF938" s="477"/>
      <c r="UMG938" s="477"/>
      <c r="UMH938" s="477"/>
      <c r="UMI938" s="477"/>
      <c r="UMJ938" s="477"/>
      <c r="UMK938" s="477"/>
      <c r="UML938" s="477"/>
      <c r="UMM938" s="477"/>
      <c r="UMN938" s="477"/>
      <c r="UMO938" s="477"/>
      <c r="UMP938" s="477"/>
      <c r="UMQ938" s="477"/>
      <c r="UMR938" s="477"/>
      <c r="UMS938" s="477"/>
      <c r="UMT938" s="477"/>
      <c r="UMU938" s="477"/>
      <c r="UMV938" s="477"/>
      <c r="UMW938" s="477"/>
      <c r="UMX938" s="477"/>
      <c r="UMY938" s="477"/>
      <c r="UMZ938" s="477"/>
      <c r="UNA938" s="477"/>
      <c r="UNB938" s="477"/>
      <c r="UNC938" s="477"/>
      <c r="UND938" s="477"/>
      <c r="UNE938" s="477"/>
      <c r="UNF938" s="477"/>
      <c r="UNG938" s="477"/>
      <c r="UNH938" s="477"/>
      <c r="UNI938" s="477"/>
      <c r="UNJ938" s="477"/>
      <c r="UNK938" s="477"/>
      <c r="UNL938" s="477"/>
      <c r="UNM938" s="477"/>
      <c r="UNN938" s="477"/>
      <c r="UNO938" s="477"/>
      <c r="UNP938" s="477"/>
      <c r="UNQ938" s="477"/>
      <c r="UNR938" s="477"/>
      <c r="UNS938" s="477"/>
      <c r="UNT938" s="477"/>
      <c r="UNU938" s="477"/>
      <c r="UNV938" s="477"/>
      <c r="UNW938" s="477"/>
      <c r="UNX938" s="477"/>
      <c r="UNY938" s="477"/>
      <c r="UNZ938" s="477"/>
      <c r="UOA938" s="477"/>
      <c r="UOB938" s="477"/>
      <c r="UOC938" s="477"/>
      <c r="UOD938" s="477"/>
      <c r="UOE938" s="477"/>
      <c r="UOF938" s="477"/>
      <c r="UOG938" s="477"/>
      <c r="UOH938" s="477"/>
      <c r="UOI938" s="477"/>
      <c r="UOJ938" s="477"/>
      <c r="UOK938" s="477"/>
      <c r="UOL938" s="477"/>
      <c r="UOM938" s="477"/>
      <c r="UON938" s="477"/>
      <c r="UOO938" s="477"/>
      <c r="UOP938" s="477"/>
      <c r="UOQ938" s="477"/>
      <c r="UOR938" s="477"/>
      <c r="UOS938" s="477"/>
      <c r="UOT938" s="477"/>
      <c r="UOU938" s="477"/>
      <c r="UOV938" s="477"/>
      <c r="UOW938" s="477"/>
      <c r="UOX938" s="477"/>
      <c r="UOY938" s="477"/>
      <c r="UOZ938" s="477"/>
      <c r="UPA938" s="477"/>
      <c r="UPB938" s="477"/>
      <c r="UPC938" s="477"/>
      <c r="UPD938" s="477"/>
      <c r="UPE938" s="477"/>
      <c r="UPF938" s="477"/>
      <c r="UPG938" s="477"/>
      <c r="UPH938" s="477"/>
      <c r="UPI938" s="477"/>
      <c r="UPJ938" s="477"/>
      <c r="UPK938" s="477"/>
      <c r="UPL938" s="477"/>
      <c r="UPM938" s="477"/>
      <c r="UPN938" s="477"/>
      <c r="UPO938" s="477"/>
      <c r="UPP938" s="477"/>
      <c r="UPQ938" s="477"/>
      <c r="UPR938" s="477"/>
      <c r="UPS938" s="477"/>
      <c r="UPT938" s="477"/>
      <c r="UPU938" s="477"/>
      <c r="UPV938" s="477"/>
      <c r="UPW938" s="477"/>
      <c r="UPX938" s="477"/>
      <c r="UPY938" s="477"/>
      <c r="UPZ938" s="477"/>
      <c r="UQA938" s="477"/>
      <c r="UQB938" s="477"/>
      <c r="UQC938" s="477"/>
      <c r="UQD938" s="477"/>
      <c r="UQE938" s="477"/>
      <c r="UQF938" s="477"/>
      <c r="UQG938" s="477"/>
      <c r="UQH938" s="477"/>
      <c r="UQI938" s="477"/>
      <c r="UQJ938" s="477"/>
      <c r="UQK938" s="477"/>
      <c r="UQL938" s="477"/>
      <c r="UQM938" s="477"/>
      <c r="UQN938" s="477"/>
      <c r="UQO938" s="477"/>
      <c r="UQP938" s="477"/>
      <c r="UQQ938" s="477"/>
      <c r="UQR938" s="477"/>
      <c r="UQS938" s="477"/>
      <c r="UQT938" s="477"/>
      <c r="UQU938" s="477"/>
      <c r="UQV938" s="477"/>
      <c r="UQW938" s="477"/>
      <c r="UQX938" s="477"/>
      <c r="UQY938" s="477"/>
      <c r="UQZ938" s="477"/>
      <c r="URA938" s="477"/>
      <c r="URB938" s="477"/>
      <c r="URC938" s="477"/>
      <c r="URD938" s="477"/>
      <c r="URE938" s="477"/>
      <c r="URF938" s="477"/>
      <c r="URG938" s="477"/>
      <c r="URH938" s="477"/>
      <c r="URI938" s="477"/>
      <c r="URJ938" s="477"/>
      <c r="URK938" s="477"/>
      <c r="URL938" s="477"/>
      <c r="URM938" s="477"/>
      <c r="URN938" s="477"/>
      <c r="URO938" s="477"/>
      <c r="URP938" s="477"/>
      <c r="URQ938" s="477"/>
      <c r="URR938" s="477"/>
      <c r="URS938" s="477"/>
      <c r="URT938" s="477"/>
      <c r="URU938" s="477"/>
      <c r="URV938" s="477"/>
      <c r="URW938" s="477"/>
      <c r="URX938" s="477"/>
      <c r="URY938" s="477"/>
      <c r="URZ938" s="477"/>
      <c r="USA938" s="477"/>
      <c r="USB938" s="477"/>
      <c r="USC938" s="477"/>
      <c r="USD938" s="477"/>
      <c r="USE938" s="477"/>
      <c r="USF938" s="477"/>
      <c r="USG938" s="477"/>
      <c r="USH938" s="477"/>
      <c r="USI938" s="477"/>
      <c r="USJ938" s="477"/>
      <c r="USK938" s="477"/>
      <c r="USL938" s="477"/>
      <c r="USM938" s="477"/>
      <c r="USN938" s="477"/>
      <c r="USO938" s="477"/>
      <c r="USP938" s="477"/>
      <c r="USQ938" s="477"/>
      <c r="USR938" s="477"/>
      <c r="USS938" s="477"/>
      <c r="UST938" s="477"/>
      <c r="USU938" s="477"/>
      <c r="USV938" s="477"/>
      <c r="USW938" s="477"/>
      <c r="USX938" s="477"/>
      <c r="USY938" s="477"/>
      <c r="USZ938" s="477"/>
      <c r="UTA938" s="477"/>
      <c r="UTB938" s="477"/>
      <c r="UTC938" s="477"/>
      <c r="UTD938" s="477"/>
      <c r="UTE938" s="477"/>
      <c r="UTF938" s="477"/>
      <c r="UTG938" s="477"/>
      <c r="UTH938" s="477"/>
      <c r="UTI938" s="477"/>
      <c r="UTJ938" s="477"/>
      <c r="UTK938" s="477"/>
      <c r="UTL938" s="477"/>
      <c r="UTM938" s="477"/>
      <c r="UTN938" s="477"/>
      <c r="UTO938" s="477"/>
      <c r="UTP938" s="477"/>
      <c r="UTQ938" s="477"/>
      <c r="UTR938" s="477"/>
      <c r="UTS938" s="477"/>
      <c r="UTT938" s="477"/>
      <c r="UTU938" s="477"/>
      <c r="UTV938" s="477"/>
      <c r="UTW938" s="477"/>
      <c r="UTX938" s="477"/>
      <c r="UTY938" s="477"/>
      <c r="UTZ938" s="477"/>
      <c r="UUA938" s="477"/>
      <c r="UUB938" s="477"/>
      <c r="UUC938" s="477"/>
      <c r="UUD938" s="477"/>
      <c r="UUE938" s="477"/>
      <c r="UUF938" s="477"/>
      <c r="UUG938" s="477"/>
      <c r="UUH938" s="477"/>
      <c r="UUI938" s="477"/>
      <c r="UUJ938" s="477"/>
      <c r="UUK938" s="477"/>
      <c r="UUL938" s="477"/>
      <c r="UUM938" s="477"/>
      <c r="UUN938" s="477"/>
      <c r="UUO938" s="477"/>
      <c r="UUP938" s="477"/>
      <c r="UUQ938" s="477"/>
      <c r="UUR938" s="477"/>
      <c r="UUS938" s="477"/>
      <c r="UUT938" s="477"/>
      <c r="UUU938" s="477"/>
      <c r="UUV938" s="477"/>
      <c r="UUW938" s="477"/>
      <c r="UUX938" s="477"/>
      <c r="UUY938" s="477"/>
      <c r="UUZ938" s="477"/>
      <c r="UVA938" s="477"/>
      <c r="UVB938" s="477"/>
      <c r="UVC938" s="477"/>
      <c r="UVD938" s="477"/>
      <c r="UVE938" s="477"/>
      <c r="UVF938" s="477"/>
      <c r="UVG938" s="477"/>
      <c r="UVH938" s="477"/>
      <c r="UVI938" s="477"/>
      <c r="UVJ938" s="477"/>
      <c r="UVK938" s="477"/>
      <c r="UVL938" s="477"/>
      <c r="UVM938" s="477"/>
      <c r="UVN938" s="477"/>
      <c r="UVO938" s="477"/>
      <c r="UVP938" s="477"/>
      <c r="UVQ938" s="477"/>
      <c r="UVR938" s="477"/>
      <c r="UVS938" s="477"/>
      <c r="UVT938" s="477"/>
      <c r="UVU938" s="477"/>
      <c r="UVV938" s="477"/>
      <c r="UVW938" s="477"/>
      <c r="UVX938" s="477"/>
      <c r="UVY938" s="477"/>
      <c r="UVZ938" s="477"/>
      <c r="UWA938" s="477"/>
      <c r="UWB938" s="477"/>
      <c r="UWC938" s="477"/>
      <c r="UWD938" s="477"/>
      <c r="UWE938" s="477"/>
      <c r="UWF938" s="477"/>
      <c r="UWG938" s="477"/>
      <c r="UWH938" s="477"/>
      <c r="UWI938" s="477"/>
      <c r="UWJ938" s="477"/>
      <c r="UWK938" s="477"/>
      <c r="UWL938" s="477"/>
      <c r="UWM938" s="477"/>
      <c r="UWN938" s="477"/>
      <c r="UWO938" s="477"/>
      <c r="UWP938" s="477"/>
      <c r="UWQ938" s="477"/>
      <c r="UWR938" s="477"/>
      <c r="UWS938" s="477"/>
      <c r="UWT938" s="477"/>
      <c r="UWU938" s="477"/>
      <c r="UWV938" s="477"/>
      <c r="UWW938" s="477"/>
      <c r="UWX938" s="477"/>
      <c r="UWY938" s="477"/>
      <c r="UWZ938" s="477"/>
      <c r="UXA938" s="477"/>
      <c r="UXB938" s="477"/>
      <c r="UXC938" s="477"/>
      <c r="UXD938" s="477"/>
      <c r="UXE938" s="477"/>
      <c r="UXF938" s="477"/>
      <c r="UXG938" s="477"/>
      <c r="UXH938" s="477"/>
      <c r="UXI938" s="477"/>
      <c r="UXJ938" s="477"/>
      <c r="UXK938" s="477"/>
      <c r="UXL938" s="477"/>
      <c r="UXM938" s="477"/>
      <c r="UXN938" s="477"/>
      <c r="UXO938" s="477"/>
      <c r="UXP938" s="477"/>
      <c r="UXQ938" s="477"/>
      <c r="UXR938" s="477"/>
      <c r="UXS938" s="477"/>
      <c r="UXT938" s="477"/>
      <c r="UXU938" s="477"/>
      <c r="UXV938" s="477"/>
      <c r="UXW938" s="477"/>
      <c r="UXX938" s="477"/>
      <c r="UXY938" s="477"/>
      <c r="UXZ938" s="477"/>
      <c r="UYA938" s="477"/>
      <c r="UYB938" s="477"/>
      <c r="UYC938" s="477"/>
      <c r="UYD938" s="477"/>
      <c r="UYE938" s="477"/>
      <c r="UYF938" s="477"/>
      <c r="UYG938" s="477"/>
      <c r="UYH938" s="477"/>
      <c r="UYI938" s="477"/>
      <c r="UYJ938" s="477"/>
      <c r="UYK938" s="477"/>
      <c r="UYL938" s="477"/>
      <c r="UYM938" s="477"/>
      <c r="UYN938" s="477"/>
      <c r="UYO938" s="477"/>
      <c r="UYP938" s="477"/>
      <c r="UYQ938" s="477"/>
      <c r="UYR938" s="477"/>
      <c r="UYS938" s="477"/>
      <c r="UYT938" s="477"/>
      <c r="UYU938" s="477"/>
      <c r="UYV938" s="477"/>
      <c r="UYW938" s="477"/>
      <c r="UYX938" s="477"/>
      <c r="UYY938" s="477"/>
      <c r="UYZ938" s="477"/>
      <c r="UZA938" s="477"/>
      <c r="UZB938" s="477"/>
      <c r="UZC938" s="477"/>
      <c r="UZD938" s="477"/>
      <c r="UZE938" s="477"/>
      <c r="UZF938" s="477"/>
      <c r="UZG938" s="477"/>
      <c r="UZH938" s="477"/>
      <c r="UZI938" s="477"/>
      <c r="UZJ938" s="477"/>
      <c r="UZK938" s="477"/>
      <c r="UZL938" s="477"/>
      <c r="UZM938" s="477"/>
      <c r="UZN938" s="477"/>
      <c r="UZO938" s="477"/>
      <c r="UZP938" s="477"/>
      <c r="UZQ938" s="477"/>
      <c r="UZR938" s="477"/>
      <c r="UZS938" s="477"/>
      <c r="UZT938" s="477"/>
      <c r="UZU938" s="477"/>
      <c r="UZV938" s="477"/>
      <c r="UZW938" s="477"/>
      <c r="UZX938" s="477"/>
      <c r="UZY938" s="477"/>
      <c r="UZZ938" s="477"/>
      <c r="VAA938" s="477"/>
      <c r="VAB938" s="477"/>
      <c r="VAC938" s="477"/>
      <c r="VAD938" s="477"/>
      <c r="VAE938" s="477"/>
      <c r="VAF938" s="477"/>
      <c r="VAG938" s="477"/>
      <c r="VAH938" s="477"/>
      <c r="VAI938" s="477"/>
      <c r="VAJ938" s="477"/>
      <c r="VAK938" s="477"/>
      <c r="VAL938" s="477"/>
      <c r="VAM938" s="477"/>
      <c r="VAN938" s="477"/>
      <c r="VAO938" s="477"/>
      <c r="VAP938" s="477"/>
      <c r="VAQ938" s="477"/>
      <c r="VAR938" s="477"/>
      <c r="VAS938" s="477"/>
      <c r="VAT938" s="477"/>
      <c r="VAU938" s="477"/>
      <c r="VAV938" s="477"/>
      <c r="VAW938" s="477"/>
      <c r="VAX938" s="477"/>
      <c r="VAY938" s="477"/>
      <c r="VAZ938" s="477"/>
      <c r="VBA938" s="477"/>
      <c r="VBB938" s="477"/>
      <c r="VBC938" s="477"/>
      <c r="VBD938" s="477"/>
      <c r="VBE938" s="477"/>
      <c r="VBF938" s="477"/>
      <c r="VBG938" s="477"/>
      <c r="VBH938" s="477"/>
      <c r="VBI938" s="477"/>
      <c r="VBJ938" s="477"/>
      <c r="VBK938" s="477"/>
      <c r="VBL938" s="477"/>
      <c r="VBM938" s="477"/>
      <c r="VBN938" s="477"/>
      <c r="VBO938" s="477"/>
      <c r="VBP938" s="477"/>
      <c r="VBQ938" s="477"/>
      <c r="VBR938" s="477"/>
      <c r="VBS938" s="477"/>
      <c r="VBT938" s="477"/>
      <c r="VBU938" s="477"/>
      <c r="VBV938" s="477"/>
      <c r="VBW938" s="477"/>
      <c r="VBX938" s="477"/>
      <c r="VBY938" s="477"/>
      <c r="VBZ938" s="477"/>
      <c r="VCA938" s="477"/>
      <c r="VCB938" s="477"/>
      <c r="VCC938" s="477"/>
      <c r="VCD938" s="477"/>
      <c r="VCE938" s="477"/>
      <c r="VCF938" s="477"/>
      <c r="VCG938" s="477"/>
      <c r="VCH938" s="477"/>
      <c r="VCI938" s="477"/>
      <c r="VCJ938" s="477"/>
      <c r="VCK938" s="477"/>
      <c r="VCL938" s="477"/>
      <c r="VCM938" s="477"/>
      <c r="VCN938" s="477"/>
      <c r="VCO938" s="477"/>
      <c r="VCP938" s="477"/>
      <c r="VCQ938" s="477"/>
      <c r="VCR938" s="477"/>
      <c r="VCS938" s="477"/>
      <c r="VCT938" s="477"/>
      <c r="VCU938" s="477"/>
      <c r="VCV938" s="477"/>
      <c r="VCW938" s="477"/>
      <c r="VCX938" s="477"/>
      <c r="VCY938" s="477"/>
      <c r="VCZ938" s="477"/>
      <c r="VDA938" s="477"/>
      <c r="VDB938" s="477"/>
      <c r="VDC938" s="477"/>
      <c r="VDD938" s="477"/>
      <c r="VDE938" s="477"/>
      <c r="VDF938" s="477"/>
      <c r="VDG938" s="477"/>
      <c r="VDH938" s="477"/>
      <c r="VDI938" s="477"/>
      <c r="VDJ938" s="477"/>
      <c r="VDK938" s="477"/>
      <c r="VDL938" s="477"/>
      <c r="VDM938" s="477"/>
      <c r="VDN938" s="477"/>
      <c r="VDO938" s="477"/>
      <c r="VDP938" s="477"/>
      <c r="VDQ938" s="477"/>
      <c r="VDR938" s="477"/>
      <c r="VDS938" s="477"/>
      <c r="VDT938" s="477"/>
      <c r="VDU938" s="477"/>
      <c r="VDV938" s="477"/>
      <c r="VDW938" s="477"/>
      <c r="VDX938" s="477"/>
      <c r="VDY938" s="477"/>
      <c r="VDZ938" s="477"/>
      <c r="VEA938" s="477"/>
      <c r="VEB938" s="477"/>
      <c r="VEC938" s="477"/>
      <c r="VED938" s="477"/>
      <c r="VEE938" s="477"/>
      <c r="VEF938" s="477"/>
      <c r="VEG938" s="477"/>
      <c r="VEH938" s="477"/>
      <c r="VEI938" s="477"/>
      <c r="VEJ938" s="477"/>
      <c r="VEK938" s="477"/>
      <c r="VEL938" s="477"/>
      <c r="VEM938" s="477"/>
      <c r="VEN938" s="477"/>
      <c r="VEO938" s="477"/>
      <c r="VEP938" s="477"/>
      <c r="VEQ938" s="477"/>
      <c r="VER938" s="477"/>
      <c r="VES938" s="477"/>
      <c r="VET938" s="477"/>
      <c r="VEU938" s="477"/>
      <c r="VEV938" s="477"/>
      <c r="VEW938" s="477"/>
      <c r="VEX938" s="477"/>
      <c r="VEY938" s="477"/>
      <c r="VEZ938" s="477"/>
      <c r="VFA938" s="477"/>
      <c r="VFB938" s="477"/>
      <c r="VFC938" s="477"/>
      <c r="VFD938" s="477"/>
      <c r="VFE938" s="477"/>
      <c r="VFF938" s="477"/>
      <c r="VFG938" s="477"/>
      <c r="VFH938" s="477"/>
      <c r="VFI938" s="477"/>
      <c r="VFJ938" s="477"/>
      <c r="VFK938" s="477"/>
      <c r="VFL938" s="477"/>
      <c r="VFM938" s="477"/>
      <c r="VFN938" s="477"/>
      <c r="VFO938" s="477"/>
      <c r="VFP938" s="477"/>
      <c r="VFQ938" s="477"/>
      <c r="VFR938" s="477"/>
      <c r="VFS938" s="477"/>
      <c r="VFT938" s="477"/>
      <c r="VFU938" s="477"/>
      <c r="VFV938" s="477"/>
      <c r="VFW938" s="477"/>
      <c r="VFX938" s="477"/>
      <c r="VFY938" s="477"/>
      <c r="VFZ938" s="477"/>
      <c r="VGA938" s="477"/>
      <c r="VGB938" s="477"/>
      <c r="VGC938" s="477"/>
      <c r="VGD938" s="477"/>
      <c r="VGE938" s="477"/>
      <c r="VGF938" s="477"/>
      <c r="VGG938" s="477"/>
      <c r="VGH938" s="477"/>
      <c r="VGI938" s="477"/>
      <c r="VGJ938" s="477"/>
      <c r="VGK938" s="477"/>
      <c r="VGL938" s="477"/>
      <c r="VGM938" s="477"/>
      <c r="VGN938" s="477"/>
      <c r="VGO938" s="477"/>
      <c r="VGP938" s="477"/>
      <c r="VGQ938" s="477"/>
      <c r="VGR938" s="477"/>
      <c r="VGS938" s="477"/>
      <c r="VGT938" s="477"/>
      <c r="VGU938" s="477"/>
      <c r="VGV938" s="477"/>
      <c r="VGW938" s="477"/>
      <c r="VGX938" s="477"/>
      <c r="VGY938" s="477"/>
      <c r="VGZ938" s="477"/>
      <c r="VHA938" s="477"/>
      <c r="VHB938" s="477"/>
      <c r="VHC938" s="477"/>
      <c r="VHD938" s="477"/>
      <c r="VHE938" s="477"/>
      <c r="VHF938" s="477"/>
      <c r="VHG938" s="477"/>
      <c r="VHH938" s="477"/>
      <c r="VHI938" s="477"/>
      <c r="VHJ938" s="477"/>
      <c r="VHK938" s="477"/>
      <c r="VHL938" s="477"/>
      <c r="VHM938" s="477"/>
      <c r="VHN938" s="477"/>
      <c r="VHO938" s="477"/>
      <c r="VHP938" s="477"/>
      <c r="VHQ938" s="477"/>
      <c r="VHR938" s="477"/>
      <c r="VHS938" s="477"/>
      <c r="VHT938" s="477"/>
      <c r="VHU938" s="477"/>
      <c r="VHV938" s="477"/>
      <c r="VHW938" s="477"/>
      <c r="VHX938" s="477"/>
      <c r="VHY938" s="477"/>
      <c r="VHZ938" s="477"/>
      <c r="VIA938" s="477"/>
      <c r="VIB938" s="477"/>
      <c r="VIC938" s="477"/>
      <c r="VID938" s="477"/>
      <c r="VIE938" s="477"/>
      <c r="VIF938" s="477"/>
      <c r="VIG938" s="477"/>
      <c r="VIH938" s="477"/>
      <c r="VII938" s="477"/>
      <c r="VIJ938" s="477"/>
      <c r="VIK938" s="477"/>
      <c r="VIL938" s="477"/>
      <c r="VIM938" s="477"/>
      <c r="VIN938" s="477"/>
      <c r="VIO938" s="477"/>
      <c r="VIP938" s="477"/>
      <c r="VIQ938" s="477"/>
      <c r="VIR938" s="477"/>
      <c r="VIS938" s="477"/>
      <c r="VIT938" s="477"/>
      <c r="VIU938" s="477"/>
      <c r="VIV938" s="477"/>
      <c r="VIW938" s="477"/>
      <c r="VIX938" s="477"/>
      <c r="VIY938" s="477"/>
      <c r="VIZ938" s="477"/>
      <c r="VJA938" s="477"/>
      <c r="VJB938" s="477"/>
      <c r="VJC938" s="477"/>
      <c r="VJD938" s="477"/>
      <c r="VJE938" s="477"/>
      <c r="VJF938" s="477"/>
      <c r="VJG938" s="477"/>
      <c r="VJH938" s="477"/>
      <c r="VJI938" s="477"/>
      <c r="VJJ938" s="477"/>
      <c r="VJK938" s="477"/>
      <c r="VJL938" s="477"/>
      <c r="VJM938" s="477"/>
      <c r="VJN938" s="477"/>
      <c r="VJO938" s="477"/>
      <c r="VJP938" s="477"/>
      <c r="VJQ938" s="477"/>
      <c r="VJR938" s="477"/>
      <c r="VJS938" s="477"/>
      <c r="VJT938" s="477"/>
      <c r="VJU938" s="477"/>
      <c r="VJV938" s="477"/>
      <c r="VJW938" s="477"/>
      <c r="VJX938" s="477"/>
      <c r="VJY938" s="477"/>
      <c r="VJZ938" s="477"/>
      <c r="VKA938" s="477"/>
      <c r="VKB938" s="477"/>
      <c r="VKC938" s="477"/>
      <c r="VKD938" s="477"/>
      <c r="VKE938" s="477"/>
      <c r="VKF938" s="477"/>
      <c r="VKG938" s="477"/>
      <c r="VKH938" s="477"/>
      <c r="VKI938" s="477"/>
      <c r="VKJ938" s="477"/>
      <c r="VKK938" s="477"/>
      <c r="VKL938" s="477"/>
      <c r="VKM938" s="477"/>
      <c r="VKN938" s="477"/>
      <c r="VKO938" s="477"/>
      <c r="VKP938" s="477"/>
      <c r="VKQ938" s="477"/>
      <c r="VKR938" s="477"/>
      <c r="VKS938" s="477"/>
      <c r="VKT938" s="477"/>
      <c r="VKU938" s="477"/>
      <c r="VKV938" s="477"/>
      <c r="VKW938" s="477"/>
      <c r="VKX938" s="477"/>
      <c r="VKY938" s="477"/>
      <c r="VKZ938" s="477"/>
      <c r="VLA938" s="477"/>
      <c r="VLB938" s="477"/>
      <c r="VLC938" s="477"/>
      <c r="VLD938" s="477"/>
      <c r="VLE938" s="477"/>
      <c r="VLF938" s="477"/>
      <c r="VLG938" s="477"/>
      <c r="VLH938" s="477"/>
      <c r="VLI938" s="477"/>
      <c r="VLJ938" s="477"/>
      <c r="VLK938" s="477"/>
      <c r="VLL938" s="477"/>
      <c r="VLM938" s="477"/>
      <c r="VLN938" s="477"/>
      <c r="VLO938" s="477"/>
      <c r="VLP938" s="477"/>
      <c r="VLQ938" s="477"/>
      <c r="VLR938" s="477"/>
      <c r="VLS938" s="477"/>
      <c r="VLT938" s="477"/>
      <c r="VLU938" s="477"/>
      <c r="VLV938" s="477"/>
      <c r="VLW938" s="477"/>
      <c r="VLX938" s="477"/>
      <c r="VLY938" s="477"/>
      <c r="VLZ938" s="477"/>
      <c r="VMA938" s="477"/>
      <c r="VMB938" s="477"/>
      <c r="VMC938" s="477"/>
      <c r="VMD938" s="477"/>
      <c r="VME938" s="477"/>
      <c r="VMF938" s="477"/>
      <c r="VMG938" s="477"/>
      <c r="VMH938" s="477"/>
      <c r="VMI938" s="477"/>
      <c r="VMJ938" s="477"/>
      <c r="VMK938" s="477"/>
      <c r="VML938" s="477"/>
      <c r="VMM938" s="477"/>
      <c r="VMN938" s="477"/>
      <c r="VMO938" s="477"/>
      <c r="VMP938" s="477"/>
      <c r="VMQ938" s="477"/>
      <c r="VMR938" s="477"/>
      <c r="VMS938" s="477"/>
      <c r="VMT938" s="477"/>
      <c r="VMU938" s="477"/>
      <c r="VMV938" s="477"/>
      <c r="VMW938" s="477"/>
      <c r="VMX938" s="477"/>
      <c r="VMY938" s="477"/>
      <c r="VMZ938" s="477"/>
      <c r="VNA938" s="477"/>
      <c r="VNB938" s="477"/>
      <c r="VNC938" s="477"/>
      <c r="VND938" s="477"/>
      <c r="VNE938" s="477"/>
      <c r="VNF938" s="477"/>
      <c r="VNG938" s="477"/>
      <c r="VNH938" s="477"/>
      <c r="VNI938" s="477"/>
      <c r="VNJ938" s="477"/>
      <c r="VNK938" s="477"/>
      <c r="VNL938" s="477"/>
      <c r="VNM938" s="477"/>
      <c r="VNN938" s="477"/>
      <c r="VNO938" s="477"/>
      <c r="VNP938" s="477"/>
      <c r="VNQ938" s="477"/>
      <c r="VNR938" s="477"/>
      <c r="VNS938" s="477"/>
      <c r="VNT938" s="477"/>
      <c r="VNU938" s="477"/>
      <c r="VNV938" s="477"/>
      <c r="VNW938" s="477"/>
      <c r="VNX938" s="477"/>
      <c r="VNY938" s="477"/>
      <c r="VNZ938" s="477"/>
      <c r="VOA938" s="477"/>
      <c r="VOB938" s="477"/>
      <c r="VOC938" s="477"/>
      <c r="VOD938" s="477"/>
      <c r="VOE938" s="477"/>
      <c r="VOF938" s="477"/>
      <c r="VOG938" s="477"/>
      <c r="VOH938" s="477"/>
      <c r="VOI938" s="477"/>
      <c r="VOJ938" s="477"/>
      <c r="VOK938" s="477"/>
      <c r="VOL938" s="477"/>
      <c r="VOM938" s="477"/>
      <c r="VON938" s="477"/>
      <c r="VOO938" s="477"/>
      <c r="VOP938" s="477"/>
      <c r="VOQ938" s="477"/>
      <c r="VOR938" s="477"/>
      <c r="VOS938" s="477"/>
      <c r="VOT938" s="477"/>
      <c r="VOU938" s="477"/>
      <c r="VOV938" s="477"/>
      <c r="VOW938" s="477"/>
      <c r="VOX938" s="477"/>
      <c r="VOY938" s="477"/>
      <c r="VOZ938" s="477"/>
      <c r="VPA938" s="477"/>
      <c r="VPB938" s="477"/>
      <c r="VPC938" s="477"/>
      <c r="VPD938" s="477"/>
      <c r="VPE938" s="477"/>
      <c r="VPF938" s="477"/>
      <c r="VPG938" s="477"/>
      <c r="VPH938" s="477"/>
      <c r="VPI938" s="477"/>
      <c r="VPJ938" s="477"/>
      <c r="VPK938" s="477"/>
      <c r="VPL938" s="477"/>
      <c r="VPM938" s="477"/>
      <c r="VPN938" s="477"/>
      <c r="VPO938" s="477"/>
      <c r="VPP938" s="477"/>
      <c r="VPQ938" s="477"/>
      <c r="VPR938" s="477"/>
      <c r="VPS938" s="477"/>
      <c r="VPT938" s="477"/>
      <c r="VPU938" s="477"/>
      <c r="VPV938" s="477"/>
      <c r="VPW938" s="477"/>
      <c r="VPX938" s="477"/>
      <c r="VPY938" s="477"/>
      <c r="VPZ938" s="477"/>
      <c r="VQA938" s="477"/>
      <c r="VQB938" s="477"/>
      <c r="VQC938" s="477"/>
      <c r="VQD938" s="477"/>
      <c r="VQE938" s="477"/>
      <c r="VQF938" s="477"/>
      <c r="VQG938" s="477"/>
      <c r="VQH938" s="477"/>
      <c r="VQI938" s="477"/>
      <c r="VQJ938" s="477"/>
      <c r="VQK938" s="477"/>
      <c r="VQL938" s="477"/>
      <c r="VQM938" s="477"/>
      <c r="VQN938" s="477"/>
      <c r="VQO938" s="477"/>
      <c r="VQP938" s="477"/>
      <c r="VQQ938" s="477"/>
      <c r="VQR938" s="477"/>
      <c r="VQS938" s="477"/>
      <c r="VQT938" s="477"/>
      <c r="VQU938" s="477"/>
      <c r="VQV938" s="477"/>
      <c r="VQW938" s="477"/>
      <c r="VQX938" s="477"/>
      <c r="VQY938" s="477"/>
      <c r="VQZ938" s="477"/>
      <c r="VRA938" s="477"/>
      <c r="VRB938" s="477"/>
      <c r="VRC938" s="477"/>
      <c r="VRD938" s="477"/>
      <c r="VRE938" s="477"/>
      <c r="VRF938" s="477"/>
      <c r="VRG938" s="477"/>
      <c r="VRH938" s="477"/>
      <c r="VRI938" s="477"/>
      <c r="VRJ938" s="477"/>
      <c r="VRK938" s="477"/>
      <c r="VRL938" s="477"/>
      <c r="VRM938" s="477"/>
      <c r="VRN938" s="477"/>
      <c r="VRO938" s="477"/>
      <c r="VRP938" s="477"/>
      <c r="VRQ938" s="477"/>
      <c r="VRR938" s="477"/>
      <c r="VRS938" s="477"/>
      <c r="VRT938" s="477"/>
      <c r="VRU938" s="477"/>
      <c r="VRV938" s="477"/>
      <c r="VRW938" s="477"/>
      <c r="VRX938" s="477"/>
      <c r="VRY938" s="477"/>
      <c r="VRZ938" s="477"/>
      <c r="VSA938" s="477"/>
      <c r="VSB938" s="477"/>
      <c r="VSC938" s="477"/>
      <c r="VSD938" s="477"/>
      <c r="VSE938" s="477"/>
      <c r="VSF938" s="477"/>
      <c r="VSG938" s="477"/>
      <c r="VSH938" s="477"/>
      <c r="VSI938" s="477"/>
      <c r="VSJ938" s="477"/>
      <c r="VSK938" s="477"/>
      <c r="VSL938" s="477"/>
      <c r="VSM938" s="477"/>
      <c r="VSN938" s="477"/>
      <c r="VSO938" s="477"/>
      <c r="VSP938" s="477"/>
      <c r="VSQ938" s="477"/>
      <c r="VSR938" s="477"/>
      <c r="VSS938" s="477"/>
      <c r="VST938" s="477"/>
      <c r="VSU938" s="477"/>
      <c r="VSV938" s="477"/>
      <c r="VSW938" s="477"/>
      <c r="VSX938" s="477"/>
      <c r="VSY938" s="477"/>
      <c r="VSZ938" s="477"/>
      <c r="VTA938" s="477"/>
      <c r="VTB938" s="477"/>
      <c r="VTC938" s="477"/>
      <c r="VTD938" s="477"/>
      <c r="VTE938" s="477"/>
      <c r="VTF938" s="477"/>
      <c r="VTG938" s="477"/>
      <c r="VTH938" s="477"/>
      <c r="VTI938" s="477"/>
      <c r="VTJ938" s="477"/>
      <c r="VTK938" s="477"/>
      <c r="VTL938" s="477"/>
      <c r="VTM938" s="477"/>
      <c r="VTN938" s="477"/>
      <c r="VTO938" s="477"/>
      <c r="VTP938" s="477"/>
      <c r="VTQ938" s="477"/>
      <c r="VTR938" s="477"/>
      <c r="VTS938" s="477"/>
      <c r="VTT938" s="477"/>
      <c r="VTU938" s="477"/>
      <c r="VTV938" s="477"/>
      <c r="VTW938" s="477"/>
      <c r="VTX938" s="477"/>
      <c r="VTY938" s="477"/>
      <c r="VTZ938" s="477"/>
      <c r="VUA938" s="477"/>
      <c r="VUB938" s="477"/>
      <c r="VUC938" s="477"/>
      <c r="VUD938" s="477"/>
      <c r="VUE938" s="477"/>
      <c r="VUF938" s="477"/>
      <c r="VUG938" s="477"/>
      <c r="VUH938" s="477"/>
      <c r="VUI938" s="477"/>
      <c r="VUJ938" s="477"/>
      <c r="VUK938" s="477"/>
      <c r="VUL938" s="477"/>
      <c r="VUM938" s="477"/>
      <c r="VUN938" s="477"/>
      <c r="VUO938" s="477"/>
      <c r="VUP938" s="477"/>
      <c r="VUQ938" s="477"/>
      <c r="VUR938" s="477"/>
      <c r="VUS938" s="477"/>
      <c r="VUT938" s="477"/>
      <c r="VUU938" s="477"/>
      <c r="VUV938" s="477"/>
      <c r="VUW938" s="477"/>
      <c r="VUX938" s="477"/>
      <c r="VUY938" s="477"/>
      <c r="VUZ938" s="477"/>
      <c r="VVA938" s="477"/>
      <c r="VVB938" s="477"/>
      <c r="VVC938" s="477"/>
      <c r="VVD938" s="477"/>
      <c r="VVE938" s="477"/>
      <c r="VVF938" s="477"/>
      <c r="VVG938" s="477"/>
      <c r="VVH938" s="477"/>
      <c r="VVI938" s="477"/>
      <c r="VVJ938" s="477"/>
      <c r="VVK938" s="477"/>
      <c r="VVL938" s="477"/>
      <c r="VVM938" s="477"/>
      <c r="VVN938" s="477"/>
      <c r="VVO938" s="477"/>
      <c r="VVP938" s="477"/>
      <c r="VVQ938" s="477"/>
      <c r="VVR938" s="477"/>
      <c r="VVS938" s="477"/>
      <c r="VVT938" s="477"/>
      <c r="VVU938" s="477"/>
      <c r="VVV938" s="477"/>
      <c r="VVW938" s="477"/>
      <c r="VVX938" s="477"/>
      <c r="VVY938" s="477"/>
      <c r="VVZ938" s="477"/>
      <c r="VWA938" s="477"/>
      <c r="VWB938" s="477"/>
      <c r="VWC938" s="477"/>
      <c r="VWD938" s="477"/>
      <c r="VWE938" s="477"/>
      <c r="VWF938" s="477"/>
      <c r="VWG938" s="477"/>
      <c r="VWH938" s="477"/>
      <c r="VWI938" s="477"/>
      <c r="VWJ938" s="477"/>
      <c r="VWK938" s="477"/>
      <c r="VWL938" s="477"/>
      <c r="VWM938" s="477"/>
      <c r="VWN938" s="477"/>
      <c r="VWO938" s="477"/>
      <c r="VWP938" s="477"/>
      <c r="VWQ938" s="477"/>
      <c r="VWR938" s="477"/>
      <c r="VWS938" s="477"/>
      <c r="VWT938" s="477"/>
      <c r="VWU938" s="477"/>
      <c r="VWV938" s="477"/>
      <c r="VWW938" s="477"/>
      <c r="VWX938" s="477"/>
      <c r="VWY938" s="477"/>
      <c r="VWZ938" s="477"/>
      <c r="VXA938" s="477"/>
      <c r="VXB938" s="477"/>
      <c r="VXC938" s="477"/>
      <c r="VXD938" s="477"/>
      <c r="VXE938" s="477"/>
      <c r="VXF938" s="477"/>
      <c r="VXG938" s="477"/>
      <c r="VXH938" s="477"/>
      <c r="VXI938" s="477"/>
      <c r="VXJ938" s="477"/>
      <c r="VXK938" s="477"/>
      <c r="VXL938" s="477"/>
      <c r="VXM938" s="477"/>
      <c r="VXN938" s="477"/>
      <c r="VXO938" s="477"/>
      <c r="VXP938" s="477"/>
      <c r="VXQ938" s="477"/>
      <c r="VXR938" s="477"/>
      <c r="VXS938" s="477"/>
      <c r="VXT938" s="477"/>
      <c r="VXU938" s="477"/>
      <c r="VXV938" s="477"/>
      <c r="VXW938" s="477"/>
      <c r="VXX938" s="477"/>
      <c r="VXY938" s="477"/>
      <c r="VXZ938" s="477"/>
      <c r="VYA938" s="477"/>
      <c r="VYB938" s="477"/>
      <c r="VYC938" s="477"/>
      <c r="VYD938" s="477"/>
      <c r="VYE938" s="477"/>
      <c r="VYF938" s="477"/>
      <c r="VYG938" s="477"/>
      <c r="VYH938" s="477"/>
      <c r="VYI938" s="477"/>
      <c r="VYJ938" s="477"/>
      <c r="VYK938" s="477"/>
      <c r="VYL938" s="477"/>
      <c r="VYM938" s="477"/>
      <c r="VYN938" s="477"/>
      <c r="VYO938" s="477"/>
      <c r="VYP938" s="477"/>
      <c r="VYQ938" s="477"/>
      <c r="VYR938" s="477"/>
      <c r="VYS938" s="477"/>
      <c r="VYT938" s="477"/>
      <c r="VYU938" s="477"/>
      <c r="VYV938" s="477"/>
      <c r="VYW938" s="477"/>
      <c r="VYX938" s="477"/>
      <c r="VYY938" s="477"/>
      <c r="VYZ938" s="477"/>
      <c r="VZA938" s="477"/>
      <c r="VZB938" s="477"/>
      <c r="VZC938" s="477"/>
      <c r="VZD938" s="477"/>
      <c r="VZE938" s="477"/>
      <c r="VZF938" s="477"/>
      <c r="VZG938" s="477"/>
      <c r="VZH938" s="477"/>
      <c r="VZI938" s="477"/>
      <c r="VZJ938" s="477"/>
      <c r="VZK938" s="477"/>
      <c r="VZL938" s="477"/>
      <c r="VZM938" s="477"/>
      <c r="VZN938" s="477"/>
      <c r="VZO938" s="477"/>
      <c r="VZP938" s="477"/>
      <c r="VZQ938" s="477"/>
      <c r="VZR938" s="477"/>
      <c r="VZS938" s="477"/>
      <c r="VZT938" s="477"/>
      <c r="VZU938" s="477"/>
      <c r="VZV938" s="477"/>
      <c r="VZW938" s="477"/>
      <c r="VZX938" s="477"/>
      <c r="VZY938" s="477"/>
      <c r="VZZ938" s="477"/>
      <c r="WAA938" s="477"/>
      <c r="WAB938" s="477"/>
      <c r="WAC938" s="477"/>
      <c r="WAD938" s="477"/>
      <c r="WAE938" s="477"/>
      <c r="WAF938" s="477"/>
      <c r="WAG938" s="477"/>
      <c r="WAH938" s="477"/>
      <c r="WAI938" s="477"/>
      <c r="WAJ938" s="477"/>
      <c r="WAK938" s="477"/>
      <c r="WAL938" s="477"/>
      <c r="WAM938" s="477"/>
      <c r="WAN938" s="477"/>
      <c r="WAO938" s="477"/>
      <c r="WAP938" s="477"/>
      <c r="WAQ938" s="477"/>
      <c r="WAR938" s="477"/>
      <c r="WAS938" s="477"/>
      <c r="WAT938" s="477"/>
      <c r="WAU938" s="477"/>
      <c r="WAV938" s="477"/>
      <c r="WAW938" s="477"/>
      <c r="WAX938" s="477"/>
      <c r="WAY938" s="477"/>
      <c r="WAZ938" s="477"/>
      <c r="WBA938" s="477"/>
      <c r="WBB938" s="477"/>
      <c r="WBC938" s="477"/>
      <c r="WBD938" s="477"/>
      <c r="WBE938" s="477"/>
      <c r="WBF938" s="477"/>
      <c r="WBG938" s="477"/>
      <c r="WBH938" s="477"/>
      <c r="WBI938" s="477"/>
      <c r="WBJ938" s="477"/>
      <c r="WBK938" s="477"/>
      <c r="WBL938" s="477"/>
      <c r="WBM938" s="477"/>
      <c r="WBN938" s="477"/>
      <c r="WBO938" s="477"/>
      <c r="WBP938" s="477"/>
      <c r="WBQ938" s="477"/>
      <c r="WBR938" s="477"/>
      <c r="WBS938" s="477"/>
      <c r="WBT938" s="477"/>
      <c r="WBU938" s="477"/>
      <c r="WBV938" s="477"/>
      <c r="WBW938" s="477"/>
      <c r="WBX938" s="477"/>
      <c r="WBY938" s="477"/>
      <c r="WBZ938" s="477"/>
      <c r="WCA938" s="477"/>
      <c r="WCB938" s="477"/>
      <c r="WCC938" s="477"/>
      <c r="WCD938" s="477"/>
      <c r="WCE938" s="477"/>
      <c r="WCF938" s="477"/>
      <c r="WCG938" s="477"/>
      <c r="WCH938" s="477"/>
      <c r="WCI938" s="477"/>
      <c r="WCJ938" s="477"/>
      <c r="WCK938" s="477"/>
      <c r="WCL938" s="477"/>
      <c r="WCM938" s="477"/>
      <c r="WCN938" s="477"/>
      <c r="WCO938" s="477"/>
      <c r="WCP938" s="477"/>
      <c r="WCQ938" s="477"/>
      <c r="WCR938" s="477"/>
      <c r="WCS938" s="477"/>
      <c r="WCT938" s="477"/>
      <c r="WCU938" s="477"/>
      <c r="WCV938" s="477"/>
      <c r="WCW938" s="477"/>
      <c r="WCX938" s="477"/>
      <c r="WCY938" s="477"/>
      <c r="WCZ938" s="477"/>
      <c r="WDA938" s="477"/>
      <c r="WDB938" s="477"/>
      <c r="WDC938" s="477"/>
      <c r="WDD938" s="477"/>
      <c r="WDE938" s="477"/>
      <c r="WDF938" s="477"/>
      <c r="WDG938" s="477"/>
      <c r="WDH938" s="477"/>
      <c r="WDI938" s="477"/>
      <c r="WDJ938" s="477"/>
      <c r="WDK938" s="477"/>
      <c r="WDL938" s="477"/>
      <c r="WDM938" s="477"/>
      <c r="WDN938" s="477"/>
      <c r="WDO938" s="477"/>
      <c r="WDP938" s="477"/>
      <c r="WDQ938" s="477"/>
      <c r="WDR938" s="477"/>
      <c r="WDS938" s="477"/>
      <c r="WDT938" s="477"/>
      <c r="WDU938" s="477"/>
      <c r="WDV938" s="477"/>
      <c r="WDW938" s="477"/>
      <c r="WDX938" s="477"/>
      <c r="WDY938" s="477"/>
      <c r="WDZ938" s="477"/>
      <c r="WEA938" s="477"/>
      <c r="WEB938" s="477"/>
      <c r="WEC938" s="477"/>
      <c r="WED938" s="477"/>
      <c r="WEE938" s="477"/>
      <c r="WEF938" s="477"/>
      <c r="WEG938" s="477"/>
      <c r="WEH938" s="477"/>
      <c r="WEI938" s="477"/>
      <c r="WEJ938" s="477"/>
      <c r="WEK938" s="477"/>
      <c r="WEL938" s="477"/>
      <c r="WEM938" s="477"/>
      <c r="WEN938" s="477"/>
      <c r="WEO938" s="477"/>
      <c r="WEP938" s="477"/>
      <c r="WEQ938" s="477"/>
      <c r="WER938" s="477"/>
      <c r="WES938" s="477"/>
      <c r="WET938" s="477"/>
      <c r="WEU938" s="477"/>
      <c r="WEV938" s="477"/>
      <c r="WEW938" s="477"/>
      <c r="WEX938" s="477"/>
      <c r="WEY938" s="477"/>
      <c r="WEZ938" s="477"/>
      <c r="WFA938" s="477"/>
      <c r="WFB938" s="477"/>
      <c r="WFC938" s="477"/>
      <c r="WFD938" s="477"/>
      <c r="WFE938" s="477"/>
      <c r="WFF938" s="477"/>
      <c r="WFG938" s="477"/>
      <c r="WFH938" s="477"/>
      <c r="WFI938" s="477"/>
      <c r="WFJ938" s="477"/>
      <c r="WFK938" s="477"/>
      <c r="WFL938" s="477"/>
      <c r="WFM938" s="477"/>
      <c r="WFN938" s="477"/>
      <c r="WFO938" s="477"/>
      <c r="WFP938" s="477"/>
      <c r="WFQ938" s="477"/>
      <c r="WFR938" s="477"/>
      <c r="WFS938" s="477"/>
      <c r="WFT938" s="477"/>
      <c r="WFU938" s="477"/>
      <c r="WFV938" s="477"/>
      <c r="WFW938" s="477"/>
      <c r="WFX938" s="477"/>
      <c r="WFY938" s="477"/>
      <c r="WFZ938" s="477"/>
      <c r="WGA938" s="477"/>
      <c r="WGB938" s="477"/>
      <c r="WGC938" s="477"/>
      <c r="WGD938" s="477"/>
      <c r="WGE938" s="477"/>
      <c r="WGF938" s="477"/>
      <c r="WGG938" s="477"/>
      <c r="WGH938" s="477"/>
      <c r="WGI938" s="477"/>
      <c r="WGJ938" s="477"/>
      <c r="WGK938" s="477"/>
      <c r="WGL938" s="477"/>
      <c r="WGM938" s="477"/>
      <c r="WGN938" s="477"/>
      <c r="WGO938" s="477"/>
      <c r="WGP938" s="477"/>
      <c r="WGQ938" s="477"/>
      <c r="WGR938" s="477"/>
      <c r="WGS938" s="477"/>
      <c r="WGT938" s="477"/>
      <c r="WGU938" s="477"/>
      <c r="WGV938" s="477"/>
      <c r="WGW938" s="477"/>
      <c r="WGX938" s="477"/>
      <c r="WGY938" s="477"/>
      <c r="WGZ938" s="477"/>
      <c r="WHA938" s="477"/>
      <c r="WHB938" s="477"/>
      <c r="WHC938" s="477"/>
      <c r="WHD938" s="477"/>
      <c r="WHE938" s="477"/>
      <c r="WHF938" s="477"/>
      <c r="WHG938" s="477"/>
      <c r="WHH938" s="477"/>
      <c r="WHI938" s="477"/>
      <c r="WHJ938" s="477"/>
      <c r="WHK938" s="477"/>
      <c r="WHL938" s="477"/>
      <c r="WHM938" s="477"/>
      <c r="WHN938" s="477"/>
      <c r="WHO938" s="477"/>
      <c r="WHP938" s="477"/>
      <c r="WHQ938" s="477"/>
      <c r="WHR938" s="477"/>
      <c r="WHS938" s="477"/>
      <c r="WHT938" s="477"/>
      <c r="WHU938" s="477"/>
      <c r="WHV938" s="477"/>
      <c r="WHW938" s="477"/>
      <c r="WHX938" s="477"/>
      <c r="WHY938" s="477"/>
      <c r="WHZ938" s="477"/>
      <c r="WIA938" s="477"/>
      <c r="WIB938" s="477"/>
      <c r="WIC938" s="477"/>
      <c r="WID938" s="477"/>
      <c r="WIE938" s="477"/>
      <c r="WIF938" s="477"/>
      <c r="WIG938" s="477"/>
      <c r="WIH938" s="477"/>
      <c r="WII938" s="477"/>
      <c r="WIJ938" s="477"/>
      <c r="WIK938" s="477"/>
      <c r="WIL938" s="477"/>
      <c r="WIM938" s="477"/>
      <c r="WIN938" s="477"/>
      <c r="WIO938" s="477"/>
      <c r="WIP938" s="477"/>
      <c r="WIQ938" s="477"/>
      <c r="WIR938" s="477"/>
      <c r="WIS938" s="477"/>
      <c r="WIT938" s="477"/>
      <c r="WIU938" s="477"/>
      <c r="WIV938" s="477"/>
      <c r="WIW938" s="477"/>
      <c r="WIX938" s="477"/>
      <c r="WIY938" s="477"/>
      <c r="WIZ938" s="477"/>
      <c r="WJA938" s="477"/>
      <c r="WJB938" s="477"/>
      <c r="WJC938" s="477"/>
      <c r="WJD938" s="477"/>
      <c r="WJE938" s="477"/>
      <c r="WJF938" s="477"/>
      <c r="WJG938" s="477"/>
      <c r="WJH938" s="477"/>
      <c r="WJI938" s="477"/>
      <c r="WJJ938" s="477"/>
      <c r="WJK938" s="477"/>
      <c r="WJL938" s="477"/>
      <c r="WJM938" s="477"/>
      <c r="WJN938" s="477"/>
      <c r="WJO938" s="477"/>
      <c r="WJP938" s="477"/>
      <c r="WJQ938" s="477"/>
      <c r="WJR938" s="477"/>
      <c r="WJS938" s="477"/>
      <c r="WJT938" s="477"/>
      <c r="WJU938" s="477"/>
      <c r="WJV938" s="477"/>
      <c r="WJW938" s="477"/>
      <c r="WJX938" s="477"/>
      <c r="WJY938" s="477"/>
      <c r="WJZ938" s="477"/>
      <c r="WKA938" s="477"/>
      <c r="WKB938" s="477"/>
      <c r="WKC938" s="477"/>
      <c r="WKD938" s="477"/>
      <c r="WKE938" s="477"/>
      <c r="WKF938" s="477"/>
      <c r="WKG938" s="477"/>
      <c r="WKH938" s="477"/>
      <c r="WKI938" s="477"/>
      <c r="WKJ938" s="477"/>
      <c r="WKK938" s="477"/>
      <c r="WKL938" s="477"/>
      <c r="WKM938" s="477"/>
      <c r="WKN938" s="477"/>
      <c r="WKO938" s="477"/>
      <c r="WKP938" s="477"/>
      <c r="WKQ938" s="477"/>
      <c r="WKR938" s="477"/>
      <c r="WKS938" s="477"/>
      <c r="WKT938" s="477"/>
      <c r="WKU938" s="477"/>
      <c r="WKV938" s="477"/>
      <c r="WKW938" s="477"/>
      <c r="WKX938" s="477"/>
      <c r="WKY938" s="477"/>
      <c r="WKZ938" s="477"/>
      <c r="WLA938" s="477"/>
      <c r="WLB938" s="477"/>
      <c r="WLC938" s="477"/>
      <c r="WLD938" s="477"/>
      <c r="WLE938" s="477"/>
      <c r="WLF938" s="477"/>
      <c r="WLG938" s="477"/>
      <c r="WLH938" s="477"/>
      <c r="WLI938" s="477"/>
      <c r="WLJ938" s="477"/>
      <c r="WLK938" s="477"/>
      <c r="WLL938" s="477"/>
      <c r="WLM938" s="477"/>
      <c r="WLN938" s="477"/>
      <c r="WLO938" s="477"/>
      <c r="WLP938" s="477"/>
      <c r="WLQ938" s="477"/>
      <c r="WLR938" s="477"/>
      <c r="WLS938" s="477"/>
      <c r="WLT938" s="477"/>
      <c r="WLU938" s="477"/>
      <c r="WLV938" s="477"/>
      <c r="WLW938" s="477"/>
      <c r="WLX938" s="477"/>
      <c r="WLY938" s="477"/>
      <c r="WLZ938" s="477"/>
      <c r="WMA938" s="477"/>
      <c r="WMB938" s="477"/>
      <c r="WMC938" s="477"/>
      <c r="WMD938" s="477"/>
      <c r="WME938" s="477"/>
      <c r="WMF938" s="477"/>
      <c r="WMG938" s="477"/>
      <c r="WMH938" s="477"/>
      <c r="WMI938" s="477"/>
      <c r="WMJ938" s="477"/>
      <c r="WMK938" s="477"/>
      <c r="WML938" s="477"/>
      <c r="WMM938" s="477"/>
      <c r="WMN938" s="477"/>
      <c r="WMO938" s="477"/>
      <c r="WMP938" s="477"/>
      <c r="WMQ938" s="477"/>
      <c r="WMR938" s="477"/>
      <c r="WMS938" s="477"/>
      <c r="WMT938" s="477"/>
      <c r="WMU938" s="477"/>
      <c r="WMV938" s="477"/>
      <c r="WMW938" s="477"/>
      <c r="WMX938" s="477"/>
      <c r="WMY938" s="477"/>
      <c r="WMZ938" s="477"/>
      <c r="WNA938" s="477"/>
      <c r="WNB938" s="477"/>
      <c r="WNC938" s="477"/>
      <c r="WND938" s="477"/>
      <c r="WNE938" s="477"/>
      <c r="WNF938" s="477"/>
      <c r="WNG938" s="477"/>
      <c r="WNH938" s="477"/>
      <c r="WNI938" s="477"/>
      <c r="WNJ938" s="477"/>
      <c r="WNK938" s="477"/>
      <c r="WNL938" s="477"/>
      <c r="WNM938" s="477"/>
      <c r="WNN938" s="477"/>
      <c r="WNO938" s="477"/>
      <c r="WNP938" s="477"/>
      <c r="WNQ938" s="477"/>
      <c r="WNR938" s="477"/>
      <c r="WNS938" s="477"/>
      <c r="WNT938" s="477"/>
      <c r="WNU938" s="477"/>
      <c r="WNV938" s="477"/>
      <c r="WNW938" s="477"/>
      <c r="WNX938" s="477"/>
      <c r="WNY938" s="477"/>
      <c r="WNZ938" s="477"/>
      <c r="WOA938" s="477"/>
      <c r="WOB938" s="477"/>
      <c r="WOC938" s="477"/>
      <c r="WOD938" s="477"/>
      <c r="WOE938" s="477"/>
      <c r="WOF938" s="477"/>
      <c r="WOG938" s="477"/>
      <c r="WOH938" s="477"/>
      <c r="WOI938" s="477"/>
      <c r="WOJ938" s="477"/>
      <c r="WOK938" s="477"/>
      <c r="WOL938" s="477"/>
      <c r="WOM938" s="477"/>
      <c r="WON938" s="477"/>
      <c r="WOO938" s="477"/>
      <c r="WOP938" s="477"/>
      <c r="WOQ938" s="477"/>
      <c r="WOR938" s="477"/>
      <c r="WOS938" s="477"/>
      <c r="WOT938" s="477"/>
      <c r="WOU938" s="477"/>
      <c r="WOV938" s="477"/>
      <c r="WOW938" s="477"/>
      <c r="WOX938" s="477"/>
      <c r="WOY938" s="477"/>
      <c r="WOZ938" s="477"/>
      <c r="WPA938" s="477"/>
      <c r="WPB938" s="477"/>
      <c r="WPC938" s="477"/>
      <c r="WPD938" s="477"/>
      <c r="WPE938" s="477"/>
      <c r="WPF938" s="477"/>
      <c r="WPG938" s="477"/>
      <c r="WPH938" s="477"/>
      <c r="WPI938" s="477"/>
      <c r="WPJ938" s="477"/>
      <c r="WPK938" s="477"/>
      <c r="WPL938" s="477"/>
      <c r="WPM938" s="477"/>
      <c r="WPN938" s="477"/>
      <c r="WPO938" s="477"/>
      <c r="WPP938" s="477"/>
      <c r="WPQ938" s="477"/>
      <c r="WPR938" s="477"/>
      <c r="WPS938" s="477"/>
      <c r="WPT938" s="477"/>
      <c r="WPU938" s="477"/>
      <c r="WPV938" s="477"/>
      <c r="WPW938" s="477"/>
      <c r="WPX938" s="477"/>
      <c r="WPY938" s="477"/>
      <c r="WPZ938" s="477"/>
      <c r="WQA938" s="477"/>
      <c r="WQB938" s="477"/>
      <c r="WQC938" s="477"/>
      <c r="WQD938" s="477"/>
      <c r="WQE938" s="477"/>
      <c r="WQF938" s="477"/>
      <c r="WQG938" s="477"/>
      <c r="WQH938" s="477"/>
      <c r="WQI938" s="477"/>
      <c r="WQJ938" s="477"/>
      <c r="WQK938" s="477"/>
      <c r="WQL938" s="477"/>
      <c r="WQM938" s="477"/>
      <c r="WQN938" s="477"/>
      <c r="WQO938" s="477"/>
      <c r="WQP938" s="477"/>
      <c r="WQQ938" s="477"/>
      <c r="WQR938" s="477"/>
      <c r="WQS938" s="477"/>
      <c r="WQT938" s="477"/>
      <c r="WQU938" s="477"/>
      <c r="WQV938" s="477"/>
      <c r="WQW938" s="477"/>
      <c r="WQX938" s="477"/>
      <c r="WQY938" s="477"/>
      <c r="WQZ938" s="477"/>
      <c r="WRA938" s="477"/>
      <c r="WRB938" s="477"/>
      <c r="WRC938" s="477"/>
      <c r="WRD938" s="477"/>
      <c r="WRE938" s="477"/>
      <c r="WRF938" s="477"/>
      <c r="WRG938" s="477"/>
      <c r="WRH938" s="477"/>
      <c r="WRI938" s="477"/>
      <c r="WRJ938" s="477"/>
      <c r="WRK938" s="477"/>
      <c r="WRL938" s="477"/>
      <c r="WRM938" s="477"/>
      <c r="WRN938" s="477"/>
      <c r="WRO938" s="477"/>
      <c r="WRP938" s="477"/>
      <c r="WRQ938" s="477"/>
      <c r="WRR938" s="477"/>
      <c r="WRS938" s="477"/>
      <c r="WRT938" s="477"/>
      <c r="WRU938" s="477"/>
      <c r="WRV938" s="477"/>
      <c r="WRW938" s="477"/>
      <c r="WRX938" s="477"/>
      <c r="WRY938" s="477"/>
      <c r="WRZ938" s="477"/>
      <c r="WSA938" s="477"/>
      <c r="WSB938" s="477"/>
      <c r="WSC938" s="477"/>
      <c r="WSD938" s="477"/>
      <c r="WSE938" s="477"/>
      <c r="WSF938" s="477"/>
      <c r="WSG938" s="477"/>
      <c r="WSH938" s="477"/>
      <c r="WSI938" s="477"/>
      <c r="WSJ938" s="477"/>
      <c r="WSK938" s="477"/>
      <c r="WSL938" s="477"/>
      <c r="WSM938" s="477"/>
      <c r="WSN938" s="477"/>
      <c r="WSO938" s="477"/>
      <c r="WSP938" s="477"/>
      <c r="WSQ938" s="477"/>
      <c r="WSR938" s="477"/>
      <c r="WSS938" s="477"/>
      <c r="WST938" s="477"/>
      <c r="WSU938" s="477"/>
      <c r="WSV938" s="477"/>
      <c r="WSW938" s="477"/>
      <c r="WSX938" s="477"/>
      <c r="WSY938" s="477"/>
      <c r="WSZ938" s="477"/>
      <c r="WTA938" s="477"/>
      <c r="WTB938" s="477"/>
      <c r="WTC938" s="477"/>
      <c r="WTD938" s="477"/>
      <c r="WTE938" s="477"/>
      <c r="WTF938" s="477"/>
      <c r="WTG938" s="477"/>
      <c r="WTH938" s="477"/>
      <c r="WTI938" s="477"/>
      <c r="WTJ938" s="477"/>
      <c r="WTK938" s="477"/>
      <c r="WTL938" s="477"/>
      <c r="WTM938" s="477"/>
      <c r="WTN938" s="477"/>
      <c r="WTO938" s="477"/>
      <c r="WTP938" s="477"/>
      <c r="WTQ938" s="477"/>
      <c r="WTR938" s="477"/>
      <c r="WTS938" s="477"/>
      <c r="WTT938" s="477"/>
      <c r="WTU938" s="477"/>
      <c r="WTV938" s="477"/>
      <c r="WTW938" s="477"/>
      <c r="WTX938" s="477"/>
      <c r="WTY938" s="477"/>
      <c r="WTZ938" s="477"/>
      <c r="WUA938" s="477"/>
      <c r="WUB938" s="477"/>
      <c r="WUC938" s="477"/>
      <c r="WUD938" s="477"/>
      <c r="WUE938" s="477"/>
      <c r="WUF938" s="477"/>
      <c r="WUG938" s="477"/>
      <c r="WUH938" s="477"/>
      <c r="WUI938" s="477"/>
      <c r="WUJ938" s="477"/>
      <c r="WUK938" s="477"/>
      <c r="WUL938" s="477"/>
      <c r="WUM938" s="477"/>
      <c r="WUN938" s="477"/>
      <c r="WUO938" s="477"/>
      <c r="WUP938" s="477"/>
      <c r="WUQ938" s="477"/>
      <c r="WUR938" s="477"/>
      <c r="WUS938" s="477"/>
      <c r="WUT938" s="477"/>
      <c r="WUU938" s="477"/>
      <c r="WUV938" s="477"/>
      <c r="WUW938" s="477"/>
      <c r="WUX938" s="477"/>
      <c r="WUY938" s="477"/>
      <c r="WUZ938" s="477"/>
      <c r="WVA938" s="477"/>
      <c r="WVB938" s="477"/>
      <c r="WVC938" s="477"/>
      <c r="WVD938" s="477"/>
      <c r="WVE938" s="477"/>
      <c r="WVF938" s="477"/>
      <c r="WVG938" s="477"/>
      <c r="WVH938" s="477"/>
      <c r="WVI938" s="477"/>
      <c r="WVJ938" s="477"/>
      <c r="WVK938" s="477"/>
      <c r="WVL938" s="477"/>
      <c r="WVM938" s="477"/>
      <c r="WVN938" s="477"/>
      <c r="WVO938" s="477"/>
      <c r="WVP938" s="477"/>
      <c r="WVQ938" s="477"/>
      <c r="WVR938" s="477"/>
      <c r="WVS938" s="477"/>
      <c r="WVT938" s="477"/>
      <c r="WVU938" s="477"/>
      <c r="WVV938" s="477"/>
      <c r="WVW938" s="477"/>
      <c r="WVX938" s="477"/>
      <c r="WVY938" s="477"/>
      <c r="WVZ938" s="477"/>
      <c r="WWA938" s="477"/>
      <c r="WWB938" s="477"/>
      <c r="WWC938" s="477"/>
      <c r="WWD938" s="477"/>
      <c r="WWE938" s="477"/>
      <c r="WWF938" s="477"/>
      <c r="WWG938" s="477"/>
      <c r="WWH938" s="477"/>
      <c r="WWI938" s="477"/>
      <c r="WWJ938" s="477"/>
      <c r="WWK938" s="477"/>
      <c r="WWL938" s="477"/>
      <c r="WWM938" s="477"/>
      <c r="WWN938" s="477"/>
      <c r="WWO938" s="477"/>
      <c r="WWP938" s="477"/>
      <c r="WWQ938" s="477"/>
      <c r="WWR938" s="477"/>
      <c r="WWS938" s="477"/>
      <c r="WWT938" s="477"/>
      <c r="WWU938" s="477"/>
      <c r="WWV938" s="477"/>
      <c r="WWW938" s="477"/>
      <c r="WWX938" s="477"/>
      <c r="WWY938" s="477"/>
      <c r="WWZ938" s="477"/>
      <c r="WXA938" s="477"/>
      <c r="WXB938" s="477"/>
      <c r="WXC938" s="477"/>
      <c r="WXD938" s="477"/>
      <c r="WXE938" s="477"/>
      <c r="WXF938" s="477"/>
      <c r="WXG938" s="477"/>
      <c r="WXH938" s="477"/>
      <c r="WXI938" s="477"/>
      <c r="WXJ938" s="477"/>
      <c r="WXK938" s="477"/>
      <c r="WXL938" s="477"/>
      <c r="WXM938" s="477"/>
      <c r="WXN938" s="477"/>
      <c r="WXO938" s="477"/>
      <c r="WXP938" s="477"/>
      <c r="WXQ938" s="477"/>
      <c r="WXR938" s="477"/>
      <c r="WXS938" s="477"/>
      <c r="WXT938" s="477"/>
      <c r="WXU938" s="477"/>
      <c r="WXV938" s="477"/>
      <c r="WXW938" s="477"/>
      <c r="WXX938" s="477"/>
      <c r="WXY938" s="477"/>
      <c r="WXZ938" s="477"/>
      <c r="WYA938" s="477"/>
      <c r="WYB938" s="477"/>
      <c r="WYC938" s="477"/>
      <c r="WYD938" s="477"/>
      <c r="WYE938" s="477"/>
      <c r="WYF938" s="477"/>
      <c r="WYG938" s="477"/>
      <c r="WYH938" s="477"/>
      <c r="WYI938" s="477"/>
      <c r="WYJ938" s="477"/>
      <c r="WYK938" s="477"/>
      <c r="WYL938" s="477"/>
      <c r="WYM938" s="477"/>
      <c r="WYN938" s="477"/>
      <c r="WYO938" s="477"/>
      <c r="WYP938" s="477"/>
      <c r="WYQ938" s="477"/>
      <c r="WYR938" s="477"/>
      <c r="WYS938" s="477"/>
      <c r="WYT938" s="477"/>
      <c r="WYU938" s="477"/>
      <c r="WYV938" s="477"/>
      <c r="WYW938" s="477"/>
      <c r="WYX938" s="477"/>
      <c r="WYY938" s="477"/>
      <c r="WYZ938" s="477"/>
      <c r="WZA938" s="477"/>
      <c r="WZB938" s="477"/>
      <c r="WZC938" s="477"/>
      <c r="WZD938" s="477"/>
      <c r="WZE938" s="477"/>
      <c r="WZF938" s="477"/>
      <c r="WZG938" s="477"/>
      <c r="WZH938" s="477"/>
      <c r="WZI938" s="477"/>
      <c r="WZJ938" s="477"/>
      <c r="WZK938" s="477"/>
      <c r="WZL938" s="477"/>
      <c r="WZM938" s="477"/>
      <c r="WZN938" s="477"/>
      <c r="WZO938" s="477"/>
      <c r="WZP938" s="477"/>
      <c r="WZQ938" s="477"/>
      <c r="WZR938" s="477"/>
      <c r="WZS938" s="477"/>
      <c r="WZT938" s="477"/>
      <c r="WZU938" s="477"/>
      <c r="WZV938" s="477"/>
      <c r="WZW938" s="477"/>
      <c r="WZX938" s="477"/>
      <c r="WZY938" s="477"/>
      <c r="WZZ938" s="477"/>
      <c r="XAA938" s="477"/>
      <c r="XAB938" s="477"/>
      <c r="XAC938" s="477"/>
      <c r="XAD938" s="477"/>
      <c r="XAE938" s="477"/>
      <c r="XAF938" s="477"/>
      <c r="XAG938" s="477"/>
      <c r="XAH938" s="477"/>
      <c r="XAI938" s="477"/>
      <c r="XAJ938" s="477"/>
      <c r="XAK938" s="477"/>
      <c r="XAL938" s="477"/>
      <c r="XAM938" s="477"/>
      <c r="XAN938" s="477"/>
      <c r="XAO938" s="477"/>
      <c r="XAP938" s="477"/>
      <c r="XAQ938" s="477"/>
      <c r="XAR938" s="477"/>
      <c r="XAS938" s="477"/>
      <c r="XAT938" s="477"/>
      <c r="XAU938" s="477"/>
      <c r="XAV938" s="477"/>
      <c r="XAW938" s="477"/>
      <c r="XAX938" s="477"/>
      <c r="XAY938" s="477"/>
      <c r="XAZ938" s="477"/>
      <c r="XBA938" s="477"/>
      <c r="XBB938" s="477"/>
      <c r="XBC938" s="477"/>
      <c r="XBD938" s="477"/>
      <c r="XBE938" s="477"/>
      <c r="XBF938" s="477"/>
      <c r="XBG938" s="477"/>
      <c r="XBH938" s="477"/>
      <c r="XBI938" s="477"/>
      <c r="XBJ938" s="477"/>
      <c r="XBK938" s="477"/>
      <c r="XBL938" s="477"/>
      <c r="XBM938" s="477"/>
      <c r="XBN938" s="477"/>
      <c r="XBO938" s="477"/>
      <c r="XBP938" s="477"/>
      <c r="XBQ938" s="477"/>
      <c r="XBR938" s="477"/>
      <c r="XBS938" s="477"/>
      <c r="XBT938" s="477"/>
      <c r="XBU938" s="477"/>
      <c r="XBV938" s="477"/>
      <c r="XBW938" s="477"/>
      <c r="XBX938" s="477"/>
      <c r="XBY938" s="477"/>
      <c r="XBZ938" s="477"/>
      <c r="XCA938" s="477"/>
      <c r="XCB938" s="477"/>
      <c r="XCC938" s="477"/>
      <c r="XCD938" s="477"/>
      <c r="XCE938" s="477"/>
      <c r="XCF938" s="477"/>
      <c r="XCG938" s="477"/>
      <c r="XCH938" s="477"/>
      <c r="XCI938" s="477"/>
      <c r="XCJ938" s="477"/>
      <c r="XCK938" s="477"/>
      <c r="XCL938" s="477"/>
      <c r="XCM938" s="477"/>
      <c r="XCN938" s="477"/>
      <c r="XCO938" s="477"/>
      <c r="XCP938" s="477"/>
      <c r="XCQ938" s="477"/>
      <c r="XCR938" s="477"/>
      <c r="XCS938" s="477"/>
      <c r="XCT938" s="477"/>
      <c r="XCU938" s="477"/>
      <c r="XCV938" s="477"/>
      <c r="XCW938" s="477"/>
      <c r="XCX938" s="477"/>
      <c r="XCY938" s="477"/>
      <c r="XCZ938" s="477"/>
      <c r="XDA938" s="477"/>
      <c r="XDB938" s="477"/>
      <c r="XDC938" s="477"/>
      <c r="XDD938" s="477"/>
      <c r="XDE938" s="477"/>
      <c r="XDF938" s="477"/>
      <c r="XDG938" s="477"/>
      <c r="XDH938" s="477"/>
      <c r="XDI938" s="477"/>
      <c r="XDJ938" s="477"/>
      <c r="XDK938" s="477"/>
      <c r="XDL938" s="477"/>
      <c r="XDM938" s="477"/>
      <c r="XDN938" s="477"/>
      <c r="XDO938" s="477"/>
      <c r="XDP938" s="477"/>
      <c r="XDQ938" s="477"/>
      <c r="XDR938" s="477"/>
      <c r="XDS938" s="477"/>
      <c r="XDT938" s="477"/>
      <c r="XDU938" s="477"/>
      <c r="XDV938" s="477"/>
      <c r="XDW938" s="477"/>
      <c r="XDX938" s="477"/>
      <c r="XDY938" s="477"/>
      <c r="XDZ938" s="477"/>
      <c r="XEA938" s="477"/>
      <c r="XEB938" s="477"/>
      <c r="XEC938" s="477"/>
      <c r="XED938" s="477"/>
      <c r="XEE938" s="477"/>
      <c r="XEF938" s="477"/>
      <c r="XEG938" s="477"/>
      <c r="XEH938" s="477"/>
      <c r="XEI938" s="477"/>
      <c r="XEJ938" s="477"/>
      <c r="XEK938" s="477"/>
      <c r="XEL938" s="477"/>
      <c r="XEM938" s="477"/>
      <c r="XEN938" s="477"/>
      <c r="XEO938" s="477"/>
      <c r="XEP938" s="477"/>
      <c r="XEQ938" s="477"/>
      <c r="XER938" s="477"/>
      <c r="XES938" s="477"/>
      <c r="XET938" s="477"/>
      <c r="XEU938" s="477"/>
      <c r="XEV938" s="477"/>
      <c r="XEW938" s="477"/>
      <c r="XEX938" s="477"/>
      <c r="XEY938" s="477"/>
      <c r="XEZ938" s="477"/>
      <c r="XFA938" s="477"/>
      <c r="XFB938" s="477"/>
    </row>
    <row r="939" spans="1:16382" ht="30" customHeight="1" x14ac:dyDescent="0.7">
      <c r="A939" s="477"/>
      <c r="B939" s="331"/>
      <c r="C939" s="368"/>
      <c r="D939" s="408"/>
      <c r="E939" s="401"/>
      <c r="F939" s="360"/>
      <c r="G939" s="402"/>
      <c r="H939" s="403"/>
      <c r="I939" s="336"/>
      <c r="J939" s="324"/>
      <c r="K939" s="477"/>
      <c r="L939" s="477"/>
      <c r="M939" s="477"/>
      <c r="N939" s="477"/>
      <c r="O939" s="477"/>
      <c r="P939" s="477"/>
      <c r="Q939" s="477"/>
      <c r="R939" s="477"/>
      <c r="S939" s="477"/>
      <c r="T939" s="477"/>
      <c r="U939" s="477"/>
      <c r="V939" s="477"/>
      <c r="W939" s="477"/>
      <c r="X939" s="477"/>
      <c r="Y939" s="477"/>
      <c r="Z939" s="477"/>
      <c r="AA939" s="477"/>
      <c r="AB939" s="477"/>
      <c r="AC939" s="477"/>
      <c r="AD939" s="477"/>
      <c r="AE939" s="477"/>
      <c r="AF939" s="477"/>
      <c r="AG939" s="477"/>
      <c r="AH939" s="477"/>
      <c r="AI939" s="477"/>
      <c r="AJ939" s="477"/>
      <c r="AK939" s="477"/>
      <c r="AL939" s="477"/>
      <c r="AM939" s="477"/>
      <c r="AN939" s="477"/>
      <c r="AO939" s="477"/>
      <c r="AP939" s="477"/>
      <c r="AQ939" s="477"/>
      <c r="AR939" s="477"/>
      <c r="AS939" s="477"/>
      <c r="AT939" s="477"/>
      <c r="AU939" s="477"/>
      <c r="AV939" s="477"/>
      <c r="AW939" s="477"/>
      <c r="AX939" s="477"/>
      <c r="AY939" s="477"/>
      <c r="AZ939" s="477"/>
      <c r="BA939" s="477"/>
      <c r="BB939" s="477"/>
      <c r="BC939" s="477"/>
      <c r="BD939" s="477"/>
      <c r="BE939" s="477"/>
      <c r="BF939" s="477"/>
      <c r="BG939" s="477"/>
      <c r="BH939" s="477"/>
      <c r="BI939" s="477"/>
      <c r="BJ939" s="477"/>
      <c r="BK939" s="477"/>
      <c r="BL939" s="477"/>
      <c r="BM939" s="477"/>
      <c r="BN939" s="477"/>
      <c r="BO939" s="477"/>
      <c r="BP939" s="477"/>
      <c r="BQ939" s="477"/>
      <c r="BR939" s="477"/>
      <c r="BS939" s="477"/>
      <c r="BT939" s="477"/>
      <c r="BU939" s="477"/>
      <c r="BV939" s="477"/>
      <c r="BW939" s="477"/>
      <c r="BX939" s="477"/>
      <c r="BY939" s="477"/>
      <c r="BZ939" s="477"/>
      <c r="CA939" s="477"/>
      <c r="CB939" s="477"/>
      <c r="CC939" s="477"/>
      <c r="CD939" s="477"/>
      <c r="CE939" s="477"/>
      <c r="CF939" s="477"/>
      <c r="CG939" s="477"/>
      <c r="CH939" s="477"/>
      <c r="CI939" s="477"/>
      <c r="CJ939" s="477"/>
      <c r="CK939" s="477"/>
      <c r="CL939" s="477"/>
      <c r="CM939" s="477"/>
      <c r="CN939" s="477"/>
      <c r="CO939" s="477"/>
      <c r="CP939" s="477"/>
      <c r="CQ939" s="477"/>
      <c r="CR939" s="477"/>
      <c r="CS939" s="477"/>
      <c r="CT939" s="477"/>
      <c r="CU939" s="477"/>
      <c r="CV939" s="477"/>
      <c r="CW939" s="477"/>
      <c r="CX939" s="477"/>
      <c r="CY939" s="477"/>
      <c r="CZ939" s="477"/>
      <c r="DA939" s="477"/>
      <c r="DB939" s="477"/>
      <c r="DC939" s="477"/>
      <c r="DD939" s="477"/>
      <c r="DE939" s="477"/>
      <c r="DF939" s="477"/>
      <c r="DG939" s="477"/>
      <c r="DH939" s="477"/>
      <c r="DI939" s="477"/>
      <c r="DJ939" s="477"/>
      <c r="DK939" s="477"/>
      <c r="DL939" s="477"/>
      <c r="DM939" s="477"/>
      <c r="DN939" s="477"/>
      <c r="DO939" s="477"/>
      <c r="DP939" s="477"/>
      <c r="DQ939" s="477"/>
      <c r="DR939" s="477"/>
      <c r="DS939" s="477"/>
      <c r="DT939" s="477"/>
      <c r="DU939" s="477"/>
      <c r="DV939" s="477"/>
      <c r="DW939" s="477"/>
      <c r="DX939" s="477"/>
      <c r="DY939" s="477"/>
      <c r="DZ939" s="477"/>
      <c r="EA939" s="477"/>
      <c r="EB939" s="477"/>
      <c r="EC939" s="477"/>
      <c r="ED939" s="477"/>
      <c r="EE939" s="477"/>
      <c r="EF939" s="477"/>
      <c r="EG939" s="477"/>
      <c r="EH939" s="477"/>
      <c r="EI939" s="477"/>
      <c r="EJ939" s="477"/>
      <c r="EK939" s="477"/>
      <c r="EL939" s="477"/>
      <c r="EM939" s="477"/>
      <c r="EN939" s="477"/>
      <c r="EO939" s="477"/>
      <c r="EP939" s="477"/>
      <c r="EQ939" s="477"/>
      <c r="ER939" s="477"/>
      <c r="ES939" s="477"/>
      <c r="ET939" s="477"/>
      <c r="EU939" s="477"/>
      <c r="EV939" s="477"/>
      <c r="EW939" s="477"/>
      <c r="EX939" s="477"/>
      <c r="EY939" s="477"/>
      <c r="EZ939" s="477"/>
      <c r="FA939" s="477"/>
      <c r="FB939" s="477"/>
      <c r="FC939" s="477"/>
      <c r="FD939" s="477"/>
      <c r="FE939" s="477"/>
      <c r="FF939" s="477"/>
      <c r="FG939" s="477"/>
      <c r="FH939" s="477"/>
      <c r="FI939" s="477"/>
      <c r="FJ939" s="477"/>
      <c r="FK939" s="477"/>
      <c r="FL939" s="477"/>
      <c r="FM939" s="477"/>
      <c r="FN939" s="477"/>
      <c r="FO939" s="477"/>
      <c r="FP939" s="477"/>
      <c r="FQ939" s="477"/>
      <c r="FR939" s="477"/>
      <c r="FS939" s="477"/>
      <c r="FT939" s="477"/>
      <c r="FU939" s="477"/>
      <c r="FV939" s="477"/>
      <c r="FW939" s="477"/>
      <c r="FX939" s="477"/>
      <c r="FY939" s="477"/>
      <c r="FZ939" s="477"/>
      <c r="GA939" s="477"/>
      <c r="GB939" s="477"/>
      <c r="GC939" s="477"/>
      <c r="GD939" s="477"/>
      <c r="GE939" s="477"/>
      <c r="GF939" s="477"/>
      <c r="GG939" s="477"/>
      <c r="GH939" s="477"/>
      <c r="GI939" s="477"/>
      <c r="GJ939" s="477"/>
      <c r="GK939" s="477"/>
      <c r="GL939" s="477"/>
      <c r="GM939" s="477"/>
      <c r="GN939" s="477"/>
      <c r="GO939" s="477"/>
      <c r="GP939" s="477"/>
      <c r="GQ939" s="477"/>
      <c r="GR939" s="477"/>
      <c r="GS939" s="477"/>
      <c r="GT939" s="477"/>
      <c r="GU939" s="477"/>
      <c r="GV939" s="477"/>
      <c r="GW939" s="477"/>
      <c r="GX939" s="477"/>
      <c r="GY939" s="477"/>
      <c r="GZ939" s="477"/>
      <c r="HA939" s="477"/>
      <c r="HB939" s="477"/>
      <c r="HC939" s="477"/>
      <c r="HD939" s="477"/>
      <c r="HE939" s="477"/>
      <c r="HF939" s="477"/>
      <c r="HG939" s="477"/>
      <c r="HH939" s="477"/>
      <c r="HI939" s="477"/>
      <c r="HJ939" s="477"/>
      <c r="HK939" s="477"/>
      <c r="HL939" s="477"/>
      <c r="HM939" s="477"/>
      <c r="HN939" s="477"/>
      <c r="HO939" s="477"/>
      <c r="HP939" s="477"/>
      <c r="HQ939" s="477"/>
      <c r="HR939" s="477"/>
      <c r="HS939" s="477"/>
      <c r="HT939" s="477"/>
      <c r="HU939" s="477"/>
      <c r="HV939" s="477"/>
      <c r="HW939" s="477"/>
      <c r="HX939" s="477"/>
      <c r="HY939" s="477"/>
      <c r="HZ939" s="477"/>
      <c r="IA939" s="477"/>
      <c r="IB939" s="477"/>
      <c r="IC939" s="477"/>
      <c r="ID939" s="477"/>
      <c r="IE939" s="477"/>
      <c r="IF939" s="477"/>
      <c r="IG939" s="477"/>
      <c r="IH939" s="477"/>
      <c r="II939" s="477"/>
      <c r="IJ939" s="477"/>
      <c r="IK939" s="477"/>
      <c r="IL939" s="477"/>
      <c r="IM939" s="477"/>
      <c r="IN939" s="477"/>
      <c r="IO939" s="477"/>
      <c r="IP939" s="477"/>
      <c r="IQ939" s="477"/>
      <c r="IR939" s="477"/>
      <c r="IS939" s="477"/>
      <c r="IT939" s="477"/>
      <c r="IU939" s="477"/>
      <c r="IV939" s="477"/>
      <c r="IW939" s="477"/>
      <c r="IX939" s="477"/>
      <c r="IY939" s="477"/>
      <c r="IZ939" s="477"/>
      <c r="JA939" s="477"/>
      <c r="JB939" s="477"/>
      <c r="JC939" s="477"/>
      <c r="JD939" s="477"/>
      <c r="JE939" s="477"/>
      <c r="JF939" s="477"/>
      <c r="JG939" s="477"/>
      <c r="JH939" s="477"/>
      <c r="JI939" s="477"/>
      <c r="JJ939" s="477"/>
      <c r="JK939" s="477"/>
      <c r="JL939" s="477"/>
      <c r="JM939" s="477"/>
      <c r="JN939" s="477"/>
      <c r="JO939" s="477"/>
      <c r="JP939" s="477"/>
      <c r="JQ939" s="477"/>
      <c r="JR939" s="477"/>
      <c r="JS939" s="477"/>
      <c r="JT939" s="477"/>
      <c r="JU939" s="477"/>
      <c r="JV939" s="477"/>
      <c r="JW939" s="477"/>
      <c r="JX939" s="477"/>
      <c r="JY939" s="477"/>
      <c r="JZ939" s="477"/>
      <c r="KA939" s="477"/>
      <c r="KB939" s="477"/>
      <c r="KC939" s="477"/>
      <c r="KD939" s="477"/>
      <c r="KE939" s="477"/>
      <c r="KF939" s="477"/>
      <c r="KG939" s="477"/>
      <c r="KH939" s="477"/>
      <c r="KI939" s="477"/>
      <c r="KJ939" s="477"/>
      <c r="KK939" s="477"/>
      <c r="KL939" s="477"/>
      <c r="KM939" s="477"/>
      <c r="KN939" s="477"/>
      <c r="KO939" s="477"/>
      <c r="KP939" s="477"/>
      <c r="KQ939" s="477"/>
      <c r="KR939" s="477"/>
      <c r="KS939" s="477"/>
      <c r="KT939" s="477"/>
      <c r="KU939" s="477"/>
      <c r="KV939" s="477"/>
      <c r="KW939" s="477"/>
      <c r="KX939" s="477"/>
      <c r="KY939" s="477"/>
      <c r="KZ939" s="477"/>
      <c r="LA939" s="477"/>
      <c r="LB939" s="477"/>
      <c r="LC939" s="477"/>
      <c r="LD939" s="477"/>
      <c r="LE939" s="477"/>
      <c r="LF939" s="477"/>
      <c r="LG939" s="477"/>
      <c r="LH939" s="477"/>
      <c r="LI939" s="477"/>
      <c r="LJ939" s="477"/>
      <c r="LK939" s="477"/>
      <c r="LL939" s="477"/>
      <c r="LM939" s="477"/>
      <c r="LN939" s="477"/>
      <c r="LO939" s="477"/>
      <c r="LP939" s="477"/>
      <c r="LQ939" s="477"/>
      <c r="LR939" s="477"/>
      <c r="LS939" s="477"/>
      <c r="LT939" s="477"/>
      <c r="LU939" s="477"/>
      <c r="LV939" s="477"/>
      <c r="LW939" s="477"/>
      <c r="LX939" s="477"/>
      <c r="LY939" s="477"/>
      <c r="LZ939" s="477"/>
      <c r="MA939" s="477"/>
      <c r="MB939" s="477"/>
      <c r="MC939" s="477"/>
      <c r="MD939" s="477"/>
      <c r="ME939" s="477"/>
      <c r="MF939" s="477"/>
      <c r="MG939" s="477"/>
      <c r="MH939" s="477"/>
      <c r="MI939" s="477"/>
      <c r="MJ939" s="477"/>
      <c r="MK939" s="477"/>
      <c r="ML939" s="477"/>
      <c r="MM939" s="477"/>
      <c r="MN939" s="477"/>
      <c r="MO939" s="477"/>
      <c r="MP939" s="477"/>
      <c r="MQ939" s="477"/>
      <c r="MR939" s="477"/>
      <c r="MS939" s="477"/>
      <c r="MT939" s="477"/>
      <c r="MU939" s="477"/>
      <c r="MV939" s="477"/>
      <c r="MW939" s="477"/>
      <c r="MX939" s="477"/>
      <c r="MY939" s="477"/>
      <c r="MZ939" s="477"/>
      <c r="NA939" s="477"/>
      <c r="NB939" s="477"/>
      <c r="NC939" s="477"/>
      <c r="ND939" s="477"/>
      <c r="NE939" s="477"/>
      <c r="NF939" s="477"/>
      <c r="NG939" s="477"/>
      <c r="NH939" s="477"/>
      <c r="NI939" s="477"/>
      <c r="NJ939" s="477"/>
      <c r="NK939" s="477"/>
      <c r="NL939" s="477"/>
      <c r="NM939" s="477"/>
      <c r="NN939" s="477"/>
      <c r="NO939" s="477"/>
      <c r="NP939" s="477"/>
      <c r="NQ939" s="477"/>
      <c r="NR939" s="477"/>
      <c r="NS939" s="477"/>
      <c r="NT939" s="477"/>
      <c r="NU939" s="477"/>
      <c r="NV939" s="477"/>
      <c r="NW939" s="477"/>
      <c r="NX939" s="477"/>
      <c r="NY939" s="477"/>
      <c r="NZ939" s="477"/>
      <c r="OA939" s="477"/>
      <c r="OB939" s="477"/>
      <c r="OC939" s="477"/>
      <c r="OD939" s="477"/>
      <c r="OE939" s="477"/>
      <c r="OF939" s="477"/>
      <c r="OG939" s="477"/>
      <c r="OH939" s="477"/>
      <c r="OI939" s="477"/>
      <c r="OJ939" s="477"/>
      <c r="OK939" s="477"/>
      <c r="OL939" s="477"/>
      <c r="OM939" s="477"/>
      <c r="ON939" s="477"/>
      <c r="OO939" s="477"/>
      <c r="OP939" s="477"/>
      <c r="OQ939" s="477"/>
      <c r="OR939" s="477"/>
      <c r="OS939" s="477"/>
      <c r="OT939" s="477"/>
      <c r="OU939" s="477"/>
      <c r="OV939" s="477"/>
      <c r="OW939" s="477"/>
      <c r="OX939" s="477"/>
      <c r="OY939" s="477"/>
      <c r="OZ939" s="477"/>
      <c r="PA939" s="477"/>
      <c r="PB939" s="477"/>
      <c r="PC939" s="477"/>
      <c r="PD939" s="477"/>
      <c r="PE939" s="477"/>
      <c r="PF939" s="477"/>
      <c r="PG939" s="477"/>
      <c r="PH939" s="477"/>
      <c r="PI939" s="477"/>
      <c r="PJ939" s="477"/>
      <c r="PK939" s="477"/>
      <c r="PL939" s="477"/>
      <c r="PM939" s="477"/>
      <c r="PN939" s="477"/>
      <c r="PO939" s="477"/>
      <c r="PP939" s="477"/>
      <c r="PQ939" s="477"/>
      <c r="PR939" s="477"/>
      <c r="PS939" s="477"/>
      <c r="PT939" s="477"/>
      <c r="PU939" s="477"/>
      <c r="PV939" s="477"/>
      <c r="PW939" s="477"/>
      <c r="PX939" s="477"/>
      <c r="PY939" s="477"/>
      <c r="PZ939" s="477"/>
      <c r="QA939" s="477"/>
      <c r="QB939" s="477"/>
      <c r="QC939" s="477"/>
      <c r="QD939" s="477"/>
      <c r="QE939" s="477"/>
      <c r="QF939" s="477"/>
      <c r="QG939" s="477"/>
      <c r="QH939" s="477"/>
      <c r="QI939" s="477"/>
      <c r="QJ939" s="477"/>
      <c r="QK939" s="477"/>
      <c r="QL939" s="477"/>
      <c r="QM939" s="477"/>
      <c r="QN939" s="477"/>
      <c r="QO939" s="477"/>
      <c r="QP939" s="477"/>
      <c r="QQ939" s="477"/>
      <c r="QR939" s="477"/>
      <c r="QS939" s="477"/>
      <c r="QT939" s="477"/>
      <c r="QU939" s="477"/>
      <c r="QV939" s="477"/>
      <c r="QW939" s="477"/>
      <c r="QX939" s="477"/>
      <c r="QY939" s="477"/>
      <c r="QZ939" s="477"/>
      <c r="RA939" s="477"/>
      <c r="RB939" s="477"/>
      <c r="RC939" s="477"/>
      <c r="RD939" s="477"/>
      <c r="RE939" s="477"/>
      <c r="RF939" s="477"/>
      <c r="RG939" s="477"/>
      <c r="RH939" s="477"/>
      <c r="RI939" s="477"/>
      <c r="RJ939" s="477"/>
      <c r="RK939" s="477"/>
      <c r="RL939" s="477"/>
      <c r="RM939" s="477"/>
      <c r="RN939" s="477"/>
      <c r="RO939" s="477"/>
      <c r="RP939" s="477"/>
      <c r="RQ939" s="477"/>
      <c r="RR939" s="477"/>
      <c r="RS939" s="477"/>
      <c r="RT939" s="477"/>
      <c r="RU939" s="477"/>
      <c r="RV939" s="477"/>
      <c r="RW939" s="477"/>
      <c r="RX939" s="477"/>
      <c r="RY939" s="477"/>
      <c r="RZ939" s="477"/>
      <c r="SA939" s="477"/>
      <c r="SB939" s="477"/>
      <c r="SC939" s="477"/>
      <c r="SD939" s="477"/>
      <c r="SE939" s="477"/>
      <c r="SF939" s="477"/>
      <c r="SG939" s="477"/>
      <c r="SH939" s="477"/>
      <c r="SI939" s="477"/>
      <c r="SJ939" s="477"/>
      <c r="SK939" s="477"/>
      <c r="SL939" s="477"/>
      <c r="SM939" s="477"/>
      <c r="SN939" s="477"/>
      <c r="SO939" s="477"/>
      <c r="SP939" s="477"/>
      <c r="SQ939" s="477"/>
      <c r="SR939" s="477"/>
      <c r="SS939" s="477"/>
      <c r="ST939" s="477"/>
      <c r="SU939" s="477"/>
      <c r="SV939" s="477"/>
      <c r="SW939" s="477"/>
      <c r="SX939" s="477"/>
      <c r="SY939" s="477"/>
      <c r="SZ939" s="477"/>
      <c r="TA939" s="477"/>
      <c r="TB939" s="477"/>
      <c r="TC939" s="477"/>
      <c r="TD939" s="477"/>
      <c r="TE939" s="477"/>
      <c r="TF939" s="477"/>
      <c r="TG939" s="477"/>
      <c r="TH939" s="477"/>
      <c r="TI939" s="477"/>
      <c r="TJ939" s="477"/>
      <c r="TK939" s="477"/>
      <c r="TL939" s="477"/>
      <c r="TM939" s="477"/>
      <c r="TN939" s="477"/>
      <c r="TO939" s="477"/>
      <c r="TP939" s="477"/>
      <c r="TQ939" s="477"/>
      <c r="TR939" s="477"/>
      <c r="TS939" s="477"/>
      <c r="TT939" s="477"/>
      <c r="TU939" s="477"/>
      <c r="TV939" s="477"/>
      <c r="TW939" s="477"/>
      <c r="TX939" s="477"/>
      <c r="TY939" s="477"/>
      <c r="TZ939" s="477"/>
      <c r="UA939" s="477"/>
      <c r="UB939" s="477"/>
      <c r="UC939" s="477"/>
      <c r="UD939" s="477"/>
      <c r="UE939" s="477"/>
      <c r="UF939" s="477"/>
      <c r="UG939" s="477"/>
      <c r="UH939" s="477"/>
      <c r="UI939" s="477"/>
      <c r="UJ939" s="477"/>
      <c r="UK939" s="477"/>
      <c r="UL939" s="477"/>
      <c r="UM939" s="477"/>
      <c r="UN939" s="477"/>
      <c r="UO939" s="477"/>
      <c r="UP939" s="477"/>
      <c r="UQ939" s="477"/>
      <c r="UR939" s="477"/>
      <c r="US939" s="477"/>
      <c r="UT939" s="477"/>
      <c r="UU939" s="477"/>
      <c r="UV939" s="477"/>
      <c r="UW939" s="477"/>
      <c r="UX939" s="477"/>
      <c r="UY939" s="477"/>
      <c r="UZ939" s="477"/>
      <c r="VA939" s="477"/>
      <c r="VB939" s="477"/>
      <c r="VC939" s="477"/>
      <c r="VD939" s="477"/>
      <c r="VE939" s="477"/>
      <c r="VF939" s="477"/>
      <c r="VG939" s="477"/>
      <c r="VH939" s="477"/>
      <c r="VI939" s="477"/>
      <c r="VJ939" s="477"/>
      <c r="VK939" s="477"/>
      <c r="VL939" s="477"/>
      <c r="VM939" s="477"/>
      <c r="VN939" s="477"/>
      <c r="VO939" s="477"/>
      <c r="VP939" s="477"/>
      <c r="VQ939" s="477"/>
      <c r="VR939" s="477"/>
      <c r="VS939" s="477"/>
      <c r="VT939" s="477"/>
      <c r="VU939" s="477"/>
      <c r="VV939" s="477"/>
      <c r="VW939" s="477"/>
      <c r="VX939" s="477"/>
      <c r="VY939" s="477"/>
      <c r="VZ939" s="477"/>
      <c r="WA939" s="477"/>
      <c r="WB939" s="477"/>
      <c r="WC939" s="477"/>
      <c r="WD939" s="477"/>
      <c r="WE939" s="477"/>
      <c r="WF939" s="477"/>
      <c r="WG939" s="477"/>
      <c r="WH939" s="477"/>
      <c r="WI939" s="477"/>
      <c r="WJ939" s="477"/>
      <c r="WK939" s="477"/>
      <c r="WL939" s="477"/>
      <c r="WM939" s="477"/>
      <c r="WN939" s="477"/>
      <c r="WO939" s="477"/>
      <c r="WP939" s="477"/>
      <c r="WQ939" s="477"/>
      <c r="WR939" s="477"/>
      <c r="WS939" s="477"/>
      <c r="WT939" s="477"/>
      <c r="WU939" s="477"/>
      <c r="WV939" s="477"/>
      <c r="WW939" s="477"/>
      <c r="WX939" s="477"/>
      <c r="WY939" s="477"/>
      <c r="WZ939" s="477"/>
      <c r="XA939" s="477"/>
      <c r="XB939" s="477"/>
      <c r="XC939" s="477"/>
      <c r="XD939" s="477"/>
      <c r="XE939" s="477"/>
      <c r="XF939" s="477"/>
      <c r="XG939" s="477"/>
      <c r="XH939" s="477"/>
      <c r="XI939" s="477"/>
      <c r="XJ939" s="477"/>
      <c r="XK939" s="477"/>
      <c r="XL939" s="477"/>
      <c r="XM939" s="477"/>
      <c r="XN939" s="477"/>
      <c r="XO939" s="477"/>
      <c r="XP939" s="477"/>
      <c r="XQ939" s="477"/>
      <c r="XR939" s="477"/>
      <c r="XS939" s="477"/>
      <c r="XT939" s="477"/>
      <c r="XU939" s="477"/>
      <c r="XV939" s="477"/>
      <c r="XW939" s="477"/>
      <c r="XX939" s="477"/>
      <c r="XY939" s="477"/>
      <c r="XZ939" s="477"/>
      <c r="YA939" s="477"/>
      <c r="YB939" s="477"/>
      <c r="YC939" s="477"/>
      <c r="YD939" s="477"/>
      <c r="YE939" s="477"/>
      <c r="YF939" s="477"/>
      <c r="YG939" s="477"/>
      <c r="YH939" s="477"/>
      <c r="YI939" s="477"/>
      <c r="YJ939" s="477"/>
      <c r="YK939" s="477"/>
      <c r="YL939" s="477"/>
      <c r="YM939" s="477"/>
      <c r="YN939" s="477"/>
      <c r="YO939" s="477"/>
      <c r="YP939" s="477"/>
      <c r="YQ939" s="477"/>
      <c r="YR939" s="477"/>
      <c r="YS939" s="477"/>
      <c r="YT939" s="477"/>
      <c r="YU939" s="477"/>
      <c r="YV939" s="477"/>
      <c r="YW939" s="477"/>
      <c r="YX939" s="477"/>
      <c r="YY939" s="477"/>
      <c r="YZ939" s="477"/>
      <c r="ZA939" s="477"/>
      <c r="ZB939" s="477"/>
      <c r="ZC939" s="477"/>
      <c r="ZD939" s="477"/>
      <c r="ZE939" s="477"/>
      <c r="ZF939" s="477"/>
      <c r="ZG939" s="477"/>
      <c r="ZH939" s="477"/>
      <c r="ZI939" s="477"/>
      <c r="ZJ939" s="477"/>
      <c r="ZK939" s="477"/>
      <c r="ZL939" s="477"/>
      <c r="ZM939" s="477"/>
      <c r="ZN939" s="477"/>
      <c r="ZO939" s="477"/>
      <c r="ZP939" s="477"/>
      <c r="ZQ939" s="477"/>
      <c r="ZR939" s="477"/>
      <c r="ZS939" s="477"/>
      <c r="ZT939" s="477"/>
      <c r="ZU939" s="477"/>
      <c r="ZV939" s="477"/>
      <c r="ZW939" s="477"/>
      <c r="ZX939" s="477"/>
      <c r="ZY939" s="477"/>
      <c r="ZZ939" s="477"/>
      <c r="AAA939" s="477"/>
      <c r="AAB939" s="477"/>
      <c r="AAC939" s="477"/>
      <c r="AAD939" s="477"/>
      <c r="AAE939" s="477"/>
      <c r="AAF939" s="477"/>
      <c r="AAG939" s="477"/>
      <c r="AAH939" s="477"/>
      <c r="AAI939" s="477"/>
      <c r="AAJ939" s="477"/>
      <c r="AAK939" s="477"/>
      <c r="AAL939" s="477"/>
      <c r="AAM939" s="477"/>
      <c r="AAN939" s="477"/>
      <c r="AAO939" s="477"/>
      <c r="AAP939" s="477"/>
      <c r="AAQ939" s="477"/>
      <c r="AAR939" s="477"/>
      <c r="AAS939" s="477"/>
      <c r="AAT939" s="477"/>
      <c r="AAU939" s="477"/>
      <c r="AAV939" s="477"/>
      <c r="AAW939" s="477"/>
      <c r="AAX939" s="477"/>
      <c r="AAY939" s="477"/>
      <c r="AAZ939" s="477"/>
      <c r="ABA939" s="477"/>
      <c r="ABB939" s="477"/>
      <c r="ABC939" s="477"/>
      <c r="ABD939" s="477"/>
      <c r="ABE939" s="477"/>
      <c r="ABF939" s="477"/>
      <c r="ABG939" s="477"/>
      <c r="ABH939" s="477"/>
      <c r="ABI939" s="477"/>
      <c r="ABJ939" s="477"/>
      <c r="ABK939" s="477"/>
      <c r="ABL939" s="477"/>
      <c r="ABM939" s="477"/>
      <c r="ABN939" s="477"/>
      <c r="ABO939" s="477"/>
      <c r="ABP939" s="477"/>
      <c r="ABQ939" s="477"/>
      <c r="ABR939" s="477"/>
      <c r="ABS939" s="477"/>
      <c r="ABT939" s="477"/>
      <c r="ABU939" s="477"/>
      <c r="ABV939" s="477"/>
      <c r="ABW939" s="477"/>
      <c r="ABX939" s="477"/>
      <c r="ABY939" s="477"/>
      <c r="ABZ939" s="477"/>
      <c r="ACA939" s="477"/>
      <c r="ACB939" s="477"/>
      <c r="ACC939" s="477"/>
      <c r="ACD939" s="477"/>
      <c r="ACE939" s="477"/>
      <c r="ACF939" s="477"/>
      <c r="ACG939" s="477"/>
      <c r="ACH939" s="477"/>
      <c r="ACI939" s="477"/>
      <c r="ACJ939" s="477"/>
      <c r="ACK939" s="477"/>
      <c r="ACL939" s="477"/>
      <c r="ACM939" s="477"/>
      <c r="ACN939" s="477"/>
      <c r="ACO939" s="477"/>
      <c r="ACP939" s="477"/>
      <c r="ACQ939" s="477"/>
      <c r="ACR939" s="477"/>
      <c r="ACS939" s="477"/>
      <c r="ACT939" s="477"/>
      <c r="ACU939" s="477"/>
      <c r="ACV939" s="477"/>
      <c r="ACW939" s="477"/>
      <c r="ACX939" s="477"/>
      <c r="ACY939" s="477"/>
      <c r="ACZ939" s="477"/>
      <c r="ADA939" s="477"/>
      <c r="ADB939" s="477"/>
      <c r="ADC939" s="477"/>
      <c r="ADD939" s="477"/>
      <c r="ADE939" s="477"/>
      <c r="ADF939" s="477"/>
      <c r="ADG939" s="477"/>
      <c r="ADH939" s="477"/>
      <c r="ADI939" s="477"/>
      <c r="ADJ939" s="477"/>
      <c r="ADK939" s="477"/>
      <c r="ADL939" s="477"/>
      <c r="ADM939" s="477"/>
      <c r="ADN939" s="477"/>
      <c r="ADO939" s="477"/>
      <c r="ADP939" s="477"/>
      <c r="ADQ939" s="477"/>
      <c r="ADR939" s="477"/>
      <c r="ADS939" s="477"/>
      <c r="ADT939" s="477"/>
      <c r="ADU939" s="477"/>
      <c r="ADV939" s="477"/>
      <c r="ADW939" s="477"/>
      <c r="ADX939" s="477"/>
      <c r="ADY939" s="477"/>
      <c r="ADZ939" s="477"/>
      <c r="AEA939" s="477"/>
      <c r="AEB939" s="477"/>
      <c r="AEC939" s="477"/>
      <c r="AED939" s="477"/>
      <c r="AEE939" s="477"/>
      <c r="AEF939" s="477"/>
      <c r="AEG939" s="477"/>
      <c r="AEH939" s="477"/>
      <c r="AEI939" s="477"/>
      <c r="AEJ939" s="477"/>
      <c r="AEK939" s="477"/>
      <c r="AEL939" s="477"/>
      <c r="AEM939" s="477"/>
      <c r="AEN939" s="477"/>
      <c r="AEO939" s="477"/>
      <c r="AEP939" s="477"/>
      <c r="AEQ939" s="477"/>
      <c r="AER939" s="477"/>
      <c r="AES939" s="477"/>
      <c r="AET939" s="477"/>
      <c r="AEU939" s="477"/>
      <c r="AEV939" s="477"/>
      <c r="AEW939" s="477"/>
      <c r="AEX939" s="477"/>
      <c r="AEY939" s="477"/>
      <c r="AEZ939" s="477"/>
      <c r="AFA939" s="477"/>
      <c r="AFB939" s="477"/>
      <c r="AFC939" s="477"/>
      <c r="AFD939" s="477"/>
      <c r="AFE939" s="477"/>
      <c r="AFF939" s="477"/>
      <c r="AFG939" s="477"/>
      <c r="AFH939" s="477"/>
      <c r="AFI939" s="477"/>
      <c r="AFJ939" s="477"/>
      <c r="AFK939" s="477"/>
      <c r="AFL939" s="477"/>
      <c r="AFM939" s="477"/>
      <c r="AFN939" s="477"/>
      <c r="AFO939" s="477"/>
      <c r="AFP939" s="477"/>
      <c r="AFQ939" s="477"/>
      <c r="AFR939" s="477"/>
      <c r="AFS939" s="477"/>
      <c r="AFT939" s="477"/>
      <c r="AFU939" s="477"/>
      <c r="AFV939" s="477"/>
      <c r="AFW939" s="477"/>
      <c r="AFX939" s="477"/>
      <c r="AFY939" s="477"/>
      <c r="AFZ939" s="477"/>
      <c r="AGA939" s="477"/>
      <c r="AGB939" s="477"/>
      <c r="AGC939" s="477"/>
      <c r="AGD939" s="477"/>
      <c r="AGE939" s="477"/>
      <c r="AGF939" s="477"/>
      <c r="AGG939" s="477"/>
      <c r="AGH939" s="477"/>
      <c r="AGI939" s="477"/>
      <c r="AGJ939" s="477"/>
      <c r="AGK939" s="477"/>
      <c r="AGL939" s="477"/>
      <c r="AGM939" s="477"/>
      <c r="AGN939" s="477"/>
      <c r="AGO939" s="477"/>
      <c r="AGP939" s="477"/>
      <c r="AGQ939" s="477"/>
      <c r="AGR939" s="477"/>
      <c r="AGS939" s="477"/>
      <c r="AGT939" s="477"/>
      <c r="AGU939" s="477"/>
      <c r="AGV939" s="477"/>
      <c r="AGW939" s="477"/>
      <c r="AGX939" s="477"/>
      <c r="AGY939" s="477"/>
      <c r="AGZ939" s="477"/>
      <c r="AHA939" s="477"/>
      <c r="AHB939" s="477"/>
      <c r="AHC939" s="477"/>
      <c r="AHD939" s="477"/>
      <c r="AHE939" s="477"/>
      <c r="AHF939" s="477"/>
      <c r="AHG939" s="477"/>
      <c r="AHH939" s="477"/>
      <c r="AHI939" s="477"/>
      <c r="AHJ939" s="477"/>
      <c r="AHK939" s="477"/>
      <c r="AHL939" s="477"/>
      <c r="AHM939" s="477"/>
      <c r="AHN939" s="477"/>
      <c r="AHO939" s="477"/>
      <c r="AHP939" s="477"/>
      <c r="AHQ939" s="477"/>
      <c r="AHR939" s="477"/>
      <c r="AHS939" s="477"/>
      <c r="AHT939" s="477"/>
      <c r="AHU939" s="477"/>
      <c r="AHV939" s="477"/>
      <c r="AHW939" s="477"/>
      <c r="AHX939" s="477"/>
      <c r="AHY939" s="477"/>
      <c r="AHZ939" s="477"/>
      <c r="AIA939" s="477"/>
      <c r="AIB939" s="477"/>
      <c r="AIC939" s="477"/>
      <c r="AID939" s="477"/>
      <c r="AIE939" s="477"/>
      <c r="AIF939" s="477"/>
      <c r="AIG939" s="477"/>
      <c r="AIH939" s="477"/>
      <c r="AII939" s="477"/>
      <c r="AIJ939" s="477"/>
      <c r="AIK939" s="477"/>
      <c r="AIL939" s="477"/>
      <c r="AIM939" s="477"/>
      <c r="AIN939" s="477"/>
      <c r="AIO939" s="477"/>
      <c r="AIP939" s="477"/>
      <c r="AIQ939" s="477"/>
      <c r="AIR939" s="477"/>
      <c r="AIS939" s="477"/>
      <c r="AIT939" s="477"/>
      <c r="AIU939" s="477"/>
      <c r="AIV939" s="477"/>
      <c r="AIW939" s="477"/>
      <c r="AIX939" s="477"/>
      <c r="AIY939" s="477"/>
      <c r="AIZ939" s="477"/>
      <c r="AJA939" s="477"/>
      <c r="AJB939" s="477"/>
      <c r="AJC939" s="477"/>
      <c r="AJD939" s="477"/>
      <c r="AJE939" s="477"/>
      <c r="AJF939" s="477"/>
      <c r="AJG939" s="477"/>
      <c r="AJH939" s="477"/>
      <c r="AJI939" s="477"/>
      <c r="AJJ939" s="477"/>
      <c r="AJK939" s="477"/>
      <c r="AJL939" s="477"/>
      <c r="AJM939" s="477"/>
      <c r="AJN939" s="477"/>
      <c r="AJO939" s="477"/>
      <c r="AJP939" s="477"/>
      <c r="AJQ939" s="477"/>
      <c r="AJR939" s="477"/>
      <c r="AJS939" s="477"/>
      <c r="AJT939" s="477"/>
      <c r="AJU939" s="477"/>
      <c r="AJV939" s="477"/>
      <c r="AJW939" s="477"/>
      <c r="AJX939" s="477"/>
      <c r="AJY939" s="477"/>
      <c r="AJZ939" s="477"/>
      <c r="AKA939" s="477"/>
      <c r="AKB939" s="477"/>
      <c r="AKC939" s="477"/>
      <c r="AKD939" s="477"/>
      <c r="AKE939" s="477"/>
      <c r="AKF939" s="477"/>
      <c r="AKG939" s="477"/>
      <c r="AKH939" s="477"/>
      <c r="AKI939" s="477"/>
      <c r="AKJ939" s="477"/>
      <c r="AKK939" s="477"/>
      <c r="AKL939" s="477"/>
      <c r="AKM939" s="477"/>
      <c r="AKN939" s="477"/>
      <c r="AKO939" s="477"/>
      <c r="AKP939" s="477"/>
      <c r="AKQ939" s="477"/>
      <c r="AKR939" s="477"/>
      <c r="AKS939" s="477"/>
      <c r="AKT939" s="477"/>
      <c r="AKU939" s="477"/>
      <c r="AKV939" s="477"/>
      <c r="AKW939" s="477"/>
      <c r="AKX939" s="477"/>
      <c r="AKY939" s="477"/>
      <c r="AKZ939" s="477"/>
      <c r="ALA939" s="477"/>
      <c r="ALB939" s="477"/>
      <c r="ALC939" s="477"/>
      <c r="ALD939" s="477"/>
      <c r="ALE939" s="477"/>
      <c r="ALF939" s="477"/>
      <c r="ALG939" s="477"/>
      <c r="ALH939" s="477"/>
      <c r="ALI939" s="477"/>
      <c r="ALJ939" s="477"/>
      <c r="ALK939" s="477"/>
      <c r="ALL939" s="477"/>
      <c r="ALM939" s="477"/>
      <c r="ALN939" s="477"/>
      <c r="ALO939" s="477"/>
      <c r="ALP939" s="477"/>
      <c r="ALQ939" s="477"/>
      <c r="ALR939" s="477"/>
      <c r="ALS939" s="477"/>
      <c r="ALT939" s="477"/>
      <c r="ALU939" s="477"/>
      <c r="ALV939" s="477"/>
      <c r="ALW939" s="477"/>
      <c r="ALX939" s="477"/>
      <c r="ALY939" s="477"/>
      <c r="ALZ939" s="477"/>
      <c r="AMA939" s="477"/>
      <c r="AMB939" s="477"/>
      <c r="AMC939" s="477"/>
      <c r="AMD939" s="477"/>
      <c r="AME939" s="477"/>
      <c r="AMF939" s="477"/>
      <c r="AMG939" s="477"/>
      <c r="AMH939" s="477"/>
      <c r="AMI939" s="477"/>
      <c r="AMJ939" s="477"/>
      <c r="AMK939" s="477"/>
      <c r="AML939" s="477"/>
      <c r="AMM939" s="477"/>
      <c r="AMN939" s="477"/>
      <c r="AMO939" s="477"/>
      <c r="AMP939" s="477"/>
      <c r="AMQ939" s="477"/>
      <c r="AMR939" s="477"/>
      <c r="AMS939" s="477"/>
      <c r="AMT939" s="477"/>
      <c r="AMU939" s="477"/>
      <c r="AMV939" s="477"/>
      <c r="AMW939" s="477"/>
      <c r="AMX939" s="477"/>
      <c r="AMY939" s="477"/>
      <c r="AMZ939" s="477"/>
      <c r="ANA939" s="477"/>
      <c r="ANB939" s="477"/>
      <c r="ANC939" s="477"/>
      <c r="AND939" s="477"/>
      <c r="ANE939" s="477"/>
      <c r="ANF939" s="477"/>
      <c r="ANG939" s="477"/>
      <c r="ANH939" s="477"/>
      <c r="ANI939" s="477"/>
      <c r="ANJ939" s="477"/>
      <c r="ANK939" s="477"/>
      <c r="ANL939" s="477"/>
      <c r="ANM939" s="477"/>
      <c r="ANN939" s="477"/>
      <c r="ANO939" s="477"/>
      <c r="ANP939" s="477"/>
      <c r="ANQ939" s="477"/>
      <c r="ANR939" s="477"/>
      <c r="ANS939" s="477"/>
      <c r="ANT939" s="477"/>
      <c r="ANU939" s="477"/>
      <c r="ANV939" s="477"/>
      <c r="ANW939" s="477"/>
      <c r="ANX939" s="477"/>
      <c r="ANY939" s="477"/>
      <c r="ANZ939" s="477"/>
      <c r="AOA939" s="477"/>
      <c r="AOB939" s="477"/>
      <c r="AOC939" s="477"/>
      <c r="AOD939" s="477"/>
      <c r="AOE939" s="477"/>
      <c r="AOF939" s="477"/>
      <c r="AOG939" s="477"/>
      <c r="AOH939" s="477"/>
      <c r="AOI939" s="477"/>
      <c r="AOJ939" s="477"/>
      <c r="AOK939" s="477"/>
      <c r="AOL939" s="477"/>
      <c r="AOM939" s="477"/>
      <c r="AON939" s="477"/>
      <c r="AOO939" s="477"/>
      <c r="AOP939" s="477"/>
      <c r="AOQ939" s="477"/>
      <c r="AOR939" s="477"/>
      <c r="AOS939" s="477"/>
      <c r="AOT939" s="477"/>
      <c r="AOU939" s="477"/>
      <c r="AOV939" s="477"/>
      <c r="AOW939" s="477"/>
      <c r="AOX939" s="477"/>
      <c r="AOY939" s="477"/>
      <c r="AOZ939" s="477"/>
      <c r="APA939" s="477"/>
      <c r="APB939" s="477"/>
      <c r="APC939" s="477"/>
      <c r="APD939" s="477"/>
      <c r="APE939" s="477"/>
      <c r="APF939" s="477"/>
      <c r="APG939" s="477"/>
      <c r="APH939" s="477"/>
      <c r="API939" s="477"/>
      <c r="APJ939" s="477"/>
      <c r="APK939" s="477"/>
      <c r="APL939" s="477"/>
      <c r="APM939" s="477"/>
      <c r="APN939" s="477"/>
      <c r="APO939" s="477"/>
      <c r="APP939" s="477"/>
      <c r="APQ939" s="477"/>
      <c r="APR939" s="477"/>
      <c r="APS939" s="477"/>
      <c r="APT939" s="477"/>
      <c r="APU939" s="477"/>
      <c r="APV939" s="477"/>
      <c r="APW939" s="477"/>
      <c r="APX939" s="477"/>
      <c r="APY939" s="477"/>
      <c r="APZ939" s="477"/>
      <c r="AQA939" s="477"/>
      <c r="AQB939" s="477"/>
      <c r="AQC939" s="477"/>
      <c r="AQD939" s="477"/>
      <c r="AQE939" s="477"/>
      <c r="AQF939" s="477"/>
      <c r="AQG939" s="477"/>
      <c r="AQH939" s="477"/>
      <c r="AQI939" s="477"/>
      <c r="AQJ939" s="477"/>
      <c r="AQK939" s="477"/>
      <c r="AQL939" s="477"/>
      <c r="AQM939" s="477"/>
      <c r="AQN939" s="477"/>
      <c r="AQO939" s="477"/>
      <c r="AQP939" s="477"/>
      <c r="AQQ939" s="477"/>
      <c r="AQR939" s="477"/>
      <c r="AQS939" s="477"/>
      <c r="AQT939" s="477"/>
      <c r="AQU939" s="477"/>
      <c r="AQV939" s="477"/>
      <c r="AQW939" s="477"/>
      <c r="AQX939" s="477"/>
      <c r="AQY939" s="477"/>
      <c r="AQZ939" s="477"/>
      <c r="ARA939" s="477"/>
      <c r="ARB939" s="477"/>
      <c r="ARC939" s="477"/>
      <c r="ARD939" s="477"/>
      <c r="ARE939" s="477"/>
      <c r="ARF939" s="477"/>
      <c r="ARG939" s="477"/>
      <c r="ARH939" s="477"/>
      <c r="ARI939" s="477"/>
      <c r="ARJ939" s="477"/>
      <c r="ARK939" s="477"/>
      <c r="ARL939" s="477"/>
      <c r="ARM939" s="477"/>
      <c r="ARN939" s="477"/>
      <c r="ARO939" s="477"/>
      <c r="ARP939" s="477"/>
      <c r="ARQ939" s="477"/>
      <c r="ARR939" s="477"/>
      <c r="ARS939" s="477"/>
      <c r="ART939" s="477"/>
      <c r="ARU939" s="477"/>
      <c r="ARV939" s="477"/>
      <c r="ARW939" s="477"/>
      <c r="ARX939" s="477"/>
      <c r="ARY939" s="477"/>
      <c r="ARZ939" s="477"/>
      <c r="ASA939" s="477"/>
      <c r="ASB939" s="477"/>
      <c r="ASC939" s="477"/>
      <c r="ASD939" s="477"/>
      <c r="ASE939" s="477"/>
      <c r="ASF939" s="477"/>
      <c r="ASG939" s="477"/>
      <c r="ASH939" s="477"/>
      <c r="ASI939" s="477"/>
      <c r="ASJ939" s="477"/>
      <c r="ASK939" s="477"/>
      <c r="ASL939" s="477"/>
      <c r="ASM939" s="477"/>
      <c r="ASN939" s="477"/>
      <c r="ASO939" s="477"/>
      <c r="ASP939" s="477"/>
      <c r="ASQ939" s="477"/>
      <c r="ASR939" s="477"/>
      <c r="ASS939" s="477"/>
      <c r="AST939" s="477"/>
      <c r="ASU939" s="477"/>
      <c r="ASV939" s="477"/>
      <c r="ASW939" s="477"/>
      <c r="ASX939" s="477"/>
      <c r="ASY939" s="477"/>
      <c r="ASZ939" s="477"/>
      <c r="ATA939" s="477"/>
      <c r="ATB939" s="477"/>
      <c r="ATC939" s="477"/>
      <c r="ATD939" s="477"/>
      <c r="ATE939" s="477"/>
      <c r="ATF939" s="477"/>
      <c r="ATG939" s="477"/>
      <c r="ATH939" s="477"/>
      <c r="ATI939" s="477"/>
      <c r="ATJ939" s="477"/>
      <c r="ATK939" s="477"/>
      <c r="ATL939" s="477"/>
      <c r="ATM939" s="477"/>
      <c r="ATN939" s="477"/>
      <c r="ATO939" s="477"/>
      <c r="ATP939" s="477"/>
      <c r="ATQ939" s="477"/>
      <c r="ATR939" s="477"/>
      <c r="ATS939" s="477"/>
      <c r="ATT939" s="477"/>
      <c r="ATU939" s="477"/>
      <c r="ATV939" s="477"/>
      <c r="ATW939" s="477"/>
      <c r="ATX939" s="477"/>
      <c r="ATY939" s="477"/>
      <c r="ATZ939" s="477"/>
      <c r="AUA939" s="477"/>
      <c r="AUB939" s="477"/>
      <c r="AUC939" s="477"/>
      <c r="AUD939" s="477"/>
      <c r="AUE939" s="477"/>
      <c r="AUF939" s="477"/>
      <c r="AUG939" s="477"/>
      <c r="AUH939" s="477"/>
      <c r="AUI939" s="477"/>
      <c r="AUJ939" s="477"/>
      <c r="AUK939" s="477"/>
      <c r="AUL939" s="477"/>
      <c r="AUM939" s="477"/>
      <c r="AUN939" s="477"/>
      <c r="AUO939" s="477"/>
      <c r="AUP939" s="477"/>
      <c r="AUQ939" s="477"/>
      <c r="AUR939" s="477"/>
      <c r="AUS939" s="477"/>
      <c r="AUT939" s="477"/>
      <c r="AUU939" s="477"/>
      <c r="AUV939" s="477"/>
      <c r="AUW939" s="477"/>
      <c r="AUX939" s="477"/>
      <c r="AUY939" s="477"/>
      <c r="AUZ939" s="477"/>
      <c r="AVA939" s="477"/>
      <c r="AVB939" s="477"/>
      <c r="AVC939" s="477"/>
      <c r="AVD939" s="477"/>
      <c r="AVE939" s="477"/>
      <c r="AVF939" s="477"/>
      <c r="AVG939" s="477"/>
      <c r="AVH939" s="477"/>
      <c r="AVI939" s="477"/>
      <c r="AVJ939" s="477"/>
      <c r="AVK939" s="477"/>
      <c r="AVL939" s="477"/>
      <c r="AVM939" s="477"/>
      <c r="AVN939" s="477"/>
      <c r="AVO939" s="477"/>
      <c r="AVP939" s="477"/>
      <c r="AVQ939" s="477"/>
      <c r="AVR939" s="477"/>
      <c r="AVS939" s="477"/>
      <c r="AVT939" s="477"/>
      <c r="AVU939" s="477"/>
      <c r="AVV939" s="477"/>
      <c r="AVW939" s="477"/>
      <c r="AVX939" s="477"/>
      <c r="AVY939" s="477"/>
      <c r="AVZ939" s="477"/>
      <c r="AWA939" s="477"/>
      <c r="AWB939" s="477"/>
      <c r="AWC939" s="477"/>
      <c r="AWD939" s="477"/>
      <c r="AWE939" s="477"/>
      <c r="AWF939" s="477"/>
      <c r="AWG939" s="477"/>
      <c r="AWH939" s="477"/>
      <c r="AWI939" s="477"/>
      <c r="AWJ939" s="477"/>
      <c r="AWK939" s="477"/>
      <c r="AWL939" s="477"/>
      <c r="AWM939" s="477"/>
      <c r="AWN939" s="477"/>
      <c r="AWO939" s="477"/>
      <c r="AWP939" s="477"/>
      <c r="AWQ939" s="477"/>
      <c r="AWR939" s="477"/>
      <c r="AWS939" s="477"/>
      <c r="AWT939" s="477"/>
      <c r="AWU939" s="477"/>
      <c r="AWV939" s="477"/>
      <c r="AWW939" s="477"/>
      <c r="AWX939" s="477"/>
      <c r="AWY939" s="477"/>
      <c r="AWZ939" s="477"/>
      <c r="AXA939" s="477"/>
      <c r="AXB939" s="477"/>
      <c r="AXC939" s="477"/>
      <c r="AXD939" s="477"/>
      <c r="AXE939" s="477"/>
      <c r="AXF939" s="477"/>
      <c r="AXG939" s="477"/>
      <c r="AXH939" s="477"/>
      <c r="AXI939" s="477"/>
      <c r="AXJ939" s="477"/>
      <c r="AXK939" s="477"/>
      <c r="AXL939" s="477"/>
      <c r="AXM939" s="477"/>
      <c r="AXN939" s="477"/>
      <c r="AXO939" s="477"/>
      <c r="AXP939" s="477"/>
      <c r="AXQ939" s="477"/>
      <c r="AXR939" s="477"/>
      <c r="AXS939" s="477"/>
      <c r="AXT939" s="477"/>
      <c r="AXU939" s="477"/>
      <c r="AXV939" s="477"/>
      <c r="AXW939" s="477"/>
      <c r="AXX939" s="477"/>
      <c r="AXY939" s="477"/>
      <c r="AXZ939" s="477"/>
      <c r="AYA939" s="477"/>
      <c r="AYB939" s="477"/>
      <c r="AYC939" s="477"/>
      <c r="AYD939" s="477"/>
      <c r="AYE939" s="477"/>
      <c r="AYF939" s="477"/>
      <c r="AYG939" s="477"/>
      <c r="AYH939" s="477"/>
      <c r="AYI939" s="477"/>
      <c r="AYJ939" s="477"/>
      <c r="AYK939" s="477"/>
      <c r="AYL939" s="477"/>
      <c r="AYM939" s="477"/>
      <c r="AYN939" s="477"/>
      <c r="AYO939" s="477"/>
      <c r="AYP939" s="477"/>
      <c r="AYQ939" s="477"/>
      <c r="AYR939" s="477"/>
      <c r="AYS939" s="477"/>
      <c r="AYT939" s="477"/>
      <c r="AYU939" s="477"/>
      <c r="AYV939" s="477"/>
      <c r="AYW939" s="477"/>
      <c r="AYX939" s="477"/>
      <c r="AYY939" s="477"/>
      <c r="AYZ939" s="477"/>
      <c r="AZA939" s="477"/>
      <c r="AZB939" s="477"/>
      <c r="AZC939" s="477"/>
      <c r="AZD939" s="477"/>
      <c r="AZE939" s="477"/>
      <c r="AZF939" s="477"/>
      <c r="AZG939" s="477"/>
      <c r="AZH939" s="477"/>
      <c r="AZI939" s="477"/>
      <c r="AZJ939" s="477"/>
      <c r="AZK939" s="477"/>
      <c r="AZL939" s="477"/>
      <c r="AZM939" s="477"/>
      <c r="AZN939" s="477"/>
      <c r="AZO939" s="477"/>
      <c r="AZP939" s="477"/>
      <c r="AZQ939" s="477"/>
      <c r="AZR939" s="477"/>
      <c r="AZS939" s="477"/>
      <c r="AZT939" s="477"/>
      <c r="AZU939" s="477"/>
      <c r="AZV939" s="477"/>
      <c r="AZW939" s="477"/>
      <c r="AZX939" s="477"/>
      <c r="AZY939" s="477"/>
      <c r="AZZ939" s="477"/>
      <c r="BAA939" s="477"/>
      <c r="BAB939" s="477"/>
      <c r="BAC939" s="477"/>
      <c r="BAD939" s="477"/>
      <c r="BAE939" s="477"/>
      <c r="BAF939" s="477"/>
      <c r="BAG939" s="477"/>
      <c r="BAH939" s="477"/>
      <c r="BAI939" s="477"/>
      <c r="BAJ939" s="477"/>
      <c r="BAK939" s="477"/>
      <c r="BAL939" s="477"/>
      <c r="BAM939" s="477"/>
      <c r="BAN939" s="477"/>
      <c r="BAO939" s="477"/>
      <c r="BAP939" s="477"/>
      <c r="BAQ939" s="477"/>
      <c r="BAR939" s="477"/>
      <c r="BAS939" s="477"/>
      <c r="BAT939" s="477"/>
      <c r="BAU939" s="477"/>
      <c r="BAV939" s="477"/>
      <c r="BAW939" s="477"/>
      <c r="BAX939" s="477"/>
      <c r="BAY939" s="477"/>
      <c r="BAZ939" s="477"/>
      <c r="BBA939" s="477"/>
      <c r="BBB939" s="477"/>
      <c r="BBC939" s="477"/>
      <c r="BBD939" s="477"/>
      <c r="BBE939" s="477"/>
      <c r="BBF939" s="477"/>
      <c r="BBG939" s="477"/>
      <c r="BBH939" s="477"/>
      <c r="BBI939" s="477"/>
      <c r="BBJ939" s="477"/>
      <c r="BBK939" s="477"/>
      <c r="BBL939" s="477"/>
      <c r="BBM939" s="477"/>
      <c r="BBN939" s="477"/>
      <c r="BBO939" s="477"/>
      <c r="BBP939" s="477"/>
      <c r="BBQ939" s="477"/>
      <c r="BBR939" s="477"/>
      <c r="BBS939" s="477"/>
      <c r="BBT939" s="477"/>
      <c r="BBU939" s="477"/>
      <c r="BBV939" s="477"/>
      <c r="BBW939" s="477"/>
      <c r="BBX939" s="477"/>
      <c r="BBY939" s="477"/>
      <c r="BBZ939" s="477"/>
      <c r="BCA939" s="477"/>
      <c r="BCB939" s="477"/>
      <c r="BCC939" s="477"/>
      <c r="BCD939" s="477"/>
      <c r="BCE939" s="477"/>
      <c r="BCF939" s="477"/>
      <c r="BCG939" s="477"/>
      <c r="BCH939" s="477"/>
      <c r="BCI939" s="477"/>
      <c r="BCJ939" s="477"/>
      <c r="BCK939" s="477"/>
      <c r="BCL939" s="477"/>
      <c r="BCM939" s="477"/>
      <c r="BCN939" s="477"/>
      <c r="BCO939" s="477"/>
      <c r="BCP939" s="477"/>
      <c r="BCQ939" s="477"/>
      <c r="BCR939" s="477"/>
      <c r="BCS939" s="477"/>
      <c r="BCT939" s="477"/>
      <c r="BCU939" s="477"/>
      <c r="BCV939" s="477"/>
      <c r="BCW939" s="477"/>
      <c r="BCX939" s="477"/>
      <c r="BCY939" s="477"/>
      <c r="BCZ939" s="477"/>
      <c r="BDA939" s="477"/>
      <c r="BDB939" s="477"/>
      <c r="BDC939" s="477"/>
      <c r="BDD939" s="477"/>
      <c r="BDE939" s="477"/>
      <c r="BDF939" s="477"/>
      <c r="BDG939" s="477"/>
      <c r="BDH939" s="477"/>
      <c r="BDI939" s="477"/>
      <c r="BDJ939" s="477"/>
      <c r="BDK939" s="477"/>
      <c r="BDL939" s="477"/>
      <c r="BDM939" s="477"/>
      <c r="BDN939" s="477"/>
      <c r="BDO939" s="477"/>
      <c r="BDP939" s="477"/>
      <c r="BDQ939" s="477"/>
      <c r="BDR939" s="477"/>
      <c r="BDS939" s="477"/>
      <c r="BDT939" s="477"/>
      <c r="BDU939" s="477"/>
      <c r="BDV939" s="477"/>
      <c r="BDW939" s="477"/>
      <c r="BDX939" s="477"/>
      <c r="BDY939" s="477"/>
      <c r="BDZ939" s="477"/>
      <c r="BEA939" s="477"/>
      <c r="BEB939" s="477"/>
      <c r="BEC939" s="477"/>
      <c r="BED939" s="477"/>
      <c r="BEE939" s="477"/>
      <c r="BEF939" s="477"/>
      <c r="BEG939" s="477"/>
      <c r="BEH939" s="477"/>
      <c r="BEI939" s="477"/>
      <c r="BEJ939" s="477"/>
      <c r="BEK939" s="477"/>
      <c r="BEL939" s="477"/>
      <c r="BEM939" s="477"/>
      <c r="BEN939" s="477"/>
      <c r="BEO939" s="477"/>
      <c r="BEP939" s="477"/>
      <c r="BEQ939" s="477"/>
      <c r="BER939" s="477"/>
      <c r="BES939" s="477"/>
      <c r="BET939" s="477"/>
      <c r="BEU939" s="477"/>
      <c r="BEV939" s="477"/>
      <c r="BEW939" s="477"/>
      <c r="BEX939" s="477"/>
      <c r="BEY939" s="477"/>
      <c r="BEZ939" s="477"/>
      <c r="BFA939" s="477"/>
      <c r="BFB939" s="477"/>
      <c r="BFC939" s="477"/>
      <c r="BFD939" s="477"/>
      <c r="BFE939" s="477"/>
      <c r="BFF939" s="477"/>
      <c r="BFG939" s="477"/>
      <c r="BFH939" s="477"/>
      <c r="BFI939" s="477"/>
      <c r="BFJ939" s="477"/>
      <c r="BFK939" s="477"/>
      <c r="BFL939" s="477"/>
      <c r="BFM939" s="477"/>
      <c r="BFN939" s="477"/>
      <c r="BFO939" s="477"/>
      <c r="BFP939" s="477"/>
      <c r="BFQ939" s="477"/>
      <c r="BFR939" s="477"/>
      <c r="BFS939" s="477"/>
      <c r="BFT939" s="477"/>
      <c r="BFU939" s="477"/>
      <c r="BFV939" s="477"/>
      <c r="BFW939" s="477"/>
      <c r="BFX939" s="477"/>
      <c r="BFY939" s="477"/>
      <c r="BFZ939" s="477"/>
      <c r="BGA939" s="477"/>
      <c r="BGB939" s="477"/>
      <c r="BGC939" s="477"/>
      <c r="BGD939" s="477"/>
      <c r="BGE939" s="477"/>
      <c r="BGF939" s="477"/>
      <c r="BGG939" s="477"/>
      <c r="BGH939" s="477"/>
      <c r="BGI939" s="477"/>
      <c r="BGJ939" s="477"/>
      <c r="BGK939" s="477"/>
      <c r="BGL939" s="477"/>
      <c r="BGM939" s="477"/>
      <c r="BGN939" s="477"/>
      <c r="BGO939" s="477"/>
      <c r="BGP939" s="477"/>
      <c r="BGQ939" s="477"/>
      <c r="BGR939" s="477"/>
      <c r="BGS939" s="477"/>
      <c r="BGT939" s="477"/>
      <c r="BGU939" s="477"/>
      <c r="BGV939" s="477"/>
      <c r="BGW939" s="477"/>
      <c r="BGX939" s="477"/>
      <c r="BGY939" s="477"/>
      <c r="BGZ939" s="477"/>
      <c r="BHA939" s="477"/>
      <c r="BHB939" s="477"/>
      <c r="BHC939" s="477"/>
      <c r="BHD939" s="477"/>
      <c r="BHE939" s="477"/>
      <c r="BHF939" s="477"/>
      <c r="BHG939" s="477"/>
      <c r="BHH939" s="477"/>
      <c r="BHI939" s="477"/>
      <c r="BHJ939" s="477"/>
      <c r="BHK939" s="477"/>
      <c r="BHL939" s="477"/>
      <c r="BHM939" s="477"/>
      <c r="BHN939" s="477"/>
      <c r="BHO939" s="477"/>
      <c r="BHP939" s="477"/>
      <c r="BHQ939" s="477"/>
      <c r="BHR939" s="477"/>
      <c r="BHS939" s="477"/>
      <c r="BHT939" s="477"/>
      <c r="BHU939" s="477"/>
      <c r="BHV939" s="477"/>
      <c r="BHW939" s="477"/>
      <c r="BHX939" s="477"/>
      <c r="BHY939" s="477"/>
      <c r="BHZ939" s="477"/>
      <c r="BIA939" s="477"/>
      <c r="BIB939" s="477"/>
      <c r="BIC939" s="477"/>
      <c r="BID939" s="477"/>
      <c r="BIE939" s="477"/>
      <c r="BIF939" s="477"/>
      <c r="BIG939" s="477"/>
      <c r="BIH939" s="477"/>
      <c r="BII939" s="477"/>
      <c r="BIJ939" s="477"/>
      <c r="BIK939" s="477"/>
      <c r="BIL939" s="477"/>
      <c r="BIM939" s="477"/>
      <c r="BIN939" s="477"/>
      <c r="BIO939" s="477"/>
      <c r="BIP939" s="477"/>
      <c r="BIQ939" s="477"/>
      <c r="BIR939" s="477"/>
      <c r="BIS939" s="477"/>
      <c r="BIT939" s="477"/>
      <c r="BIU939" s="477"/>
      <c r="BIV939" s="477"/>
      <c r="BIW939" s="477"/>
      <c r="BIX939" s="477"/>
      <c r="BIY939" s="477"/>
      <c r="BIZ939" s="477"/>
      <c r="BJA939" s="477"/>
      <c r="BJB939" s="477"/>
      <c r="BJC939" s="477"/>
      <c r="BJD939" s="477"/>
      <c r="BJE939" s="477"/>
      <c r="BJF939" s="477"/>
      <c r="BJG939" s="477"/>
      <c r="BJH939" s="477"/>
      <c r="BJI939" s="477"/>
      <c r="BJJ939" s="477"/>
      <c r="BJK939" s="477"/>
      <c r="BJL939" s="477"/>
      <c r="BJM939" s="477"/>
      <c r="BJN939" s="477"/>
      <c r="BJO939" s="477"/>
      <c r="BJP939" s="477"/>
      <c r="BJQ939" s="477"/>
      <c r="BJR939" s="477"/>
      <c r="BJS939" s="477"/>
      <c r="BJT939" s="477"/>
      <c r="BJU939" s="477"/>
      <c r="BJV939" s="477"/>
      <c r="BJW939" s="477"/>
      <c r="BJX939" s="477"/>
      <c r="BJY939" s="477"/>
      <c r="BJZ939" s="477"/>
      <c r="BKA939" s="477"/>
      <c r="BKB939" s="477"/>
      <c r="BKC939" s="477"/>
      <c r="BKD939" s="477"/>
      <c r="BKE939" s="477"/>
      <c r="BKF939" s="477"/>
      <c r="BKG939" s="477"/>
      <c r="BKH939" s="477"/>
      <c r="BKI939" s="477"/>
      <c r="BKJ939" s="477"/>
      <c r="BKK939" s="477"/>
      <c r="BKL939" s="477"/>
      <c r="BKM939" s="477"/>
      <c r="BKN939" s="477"/>
      <c r="BKO939" s="477"/>
      <c r="BKP939" s="477"/>
      <c r="BKQ939" s="477"/>
      <c r="BKR939" s="477"/>
      <c r="BKS939" s="477"/>
      <c r="BKT939" s="477"/>
      <c r="BKU939" s="477"/>
      <c r="BKV939" s="477"/>
      <c r="BKW939" s="477"/>
      <c r="BKX939" s="477"/>
      <c r="BKY939" s="477"/>
      <c r="BKZ939" s="477"/>
      <c r="BLA939" s="477"/>
      <c r="BLB939" s="477"/>
      <c r="BLC939" s="477"/>
      <c r="BLD939" s="477"/>
      <c r="BLE939" s="477"/>
      <c r="BLF939" s="477"/>
      <c r="BLG939" s="477"/>
      <c r="BLH939" s="477"/>
      <c r="BLI939" s="477"/>
      <c r="BLJ939" s="477"/>
      <c r="BLK939" s="477"/>
      <c r="BLL939" s="477"/>
      <c r="BLM939" s="477"/>
      <c r="BLN939" s="477"/>
      <c r="BLO939" s="477"/>
      <c r="BLP939" s="477"/>
      <c r="BLQ939" s="477"/>
      <c r="BLR939" s="477"/>
      <c r="BLS939" s="477"/>
      <c r="BLT939" s="477"/>
      <c r="BLU939" s="477"/>
      <c r="BLV939" s="477"/>
      <c r="BLW939" s="477"/>
      <c r="BLX939" s="477"/>
      <c r="BLY939" s="477"/>
      <c r="BLZ939" s="477"/>
      <c r="BMA939" s="477"/>
      <c r="BMB939" s="477"/>
      <c r="BMC939" s="477"/>
      <c r="BMD939" s="477"/>
      <c r="BME939" s="477"/>
      <c r="BMF939" s="477"/>
      <c r="BMG939" s="477"/>
      <c r="BMH939" s="477"/>
      <c r="BMI939" s="477"/>
      <c r="BMJ939" s="477"/>
      <c r="BMK939" s="477"/>
      <c r="BML939" s="477"/>
      <c r="BMM939" s="477"/>
      <c r="BMN939" s="477"/>
      <c r="BMO939" s="477"/>
      <c r="BMP939" s="477"/>
      <c r="BMQ939" s="477"/>
      <c r="BMR939" s="477"/>
      <c r="BMS939" s="477"/>
      <c r="BMT939" s="477"/>
      <c r="BMU939" s="477"/>
      <c r="BMV939" s="477"/>
      <c r="BMW939" s="477"/>
      <c r="BMX939" s="477"/>
      <c r="BMY939" s="477"/>
      <c r="BMZ939" s="477"/>
      <c r="BNA939" s="477"/>
      <c r="BNB939" s="477"/>
      <c r="BNC939" s="477"/>
      <c r="BND939" s="477"/>
      <c r="BNE939" s="477"/>
      <c r="BNF939" s="477"/>
      <c r="BNG939" s="477"/>
      <c r="BNH939" s="477"/>
      <c r="BNI939" s="477"/>
      <c r="BNJ939" s="477"/>
      <c r="BNK939" s="477"/>
      <c r="BNL939" s="477"/>
      <c r="BNM939" s="477"/>
      <c r="BNN939" s="477"/>
      <c r="BNO939" s="477"/>
      <c r="BNP939" s="477"/>
      <c r="BNQ939" s="477"/>
      <c r="BNR939" s="477"/>
      <c r="BNS939" s="477"/>
      <c r="BNT939" s="477"/>
      <c r="BNU939" s="477"/>
      <c r="BNV939" s="477"/>
      <c r="BNW939" s="477"/>
      <c r="BNX939" s="477"/>
      <c r="BNY939" s="477"/>
      <c r="BNZ939" s="477"/>
      <c r="BOA939" s="477"/>
      <c r="BOB939" s="477"/>
      <c r="BOC939" s="477"/>
      <c r="BOD939" s="477"/>
      <c r="BOE939" s="477"/>
      <c r="BOF939" s="477"/>
      <c r="BOG939" s="477"/>
      <c r="BOH939" s="477"/>
      <c r="BOI939" s="477"/>
      <c r="BOJ939" s="477"/>
      <c r="BOK939" s="477"/>
      <c r="BOL939" s="477"/>
      <c r="BOM939" s="477"/>
      <c r="BON939" s="477"/>
      <c r="BOO939" s="477"/>
      <c r="BOP939" s="477"/>
      <c r="BOQ939" s="477"/>
      <c r="BOR939" s="477"/>
      <c r="BOS939" s="477"/>
      <c r="BOT939" s="477"/>
      <c r="BOU939" s="477"/>
      <c r="BOV939" s="477"/>
      <c r="BOW939" s="477"/>
      <c r="BOX939" s="477"/>
      <c r="BOY939" s="477"/>
      <c r="BOZ939" s="477"/>
      <c r="BPA939" s="477"/>
      <c r="BPB939" s="477"/>
      <c r="BPC939" s="477"/>
      <c r="BPD939" s="477"/>
      <c r="BPE939" s="477"/>
      <c r="BPF939" s="477"/>
      <c r="BPG939" s="477"/>
      <c r="BPH939" s="477"/>
      <c r="BPI939" s="477"/>
      <c r="BPJ939" s="477"/>
      <c r="BPK939" s="477"/>
      <c r="BPL939" s="477"/>
      <c r="BPM939" s="477"/>
      <c r="BPN939" s="477"/>
      <c r="BPO939" s="477"/>
      <c r="BPP939" s="477"/>
      <c r="BPQ939" s="477"/>
      <c r="BPR939" s="477"/>
      <c r="BPS939" s="477"/>
      <c r="BPT939" s="477"/>
      <c r="BPU939" s="477"/>
      <c r="BPV939" s="477"/>
      <c r="BPW939" s="477"/>
      <c r="BPX939" s="477"/>
      <c r="BPY939" s="477"/>
      <c r="BPZ939" s="477"/>
      <c r="BQA939" s="477"/>
      <c r="BQB939" s="477"/>
      <c r="BQC939" s="477"/>
      <c r="BQD939" s="477"/>
      <c r="BQE939" s="477"/>
      <c r="BQF939" s="477"/>
      <c r="BQG939" s="477"/>
      <c r="BQH939" s="477"/>
      <c r="BQI939" s="477"/>
      <c r="BQJ939" s="477"/>
      <c r="BQK939" s="477"/>
      <c r="BQL939" s="477"/>
      <c r="BQM939" s="477"/>
      <c r="BQN939" s="477"/>
      <c r="BQO939" s="477"/>
      <c r="BQP939" s="477"/>
      <c r="BQQ939" s="477"/>
      <c r="BQR939" s="477"/>
      <c r="BQS939" s="477"/>
      <c r="BQT939" s="477"/>
      <c r="BQU939" s="477"/>
      <c r="BQV939" s="477"/>
      <c r="BQW939" s="477"/>
      <c r="BQX939" s="477"/>
      <c r="BQY939" s="477"/>
      <c r="BQZ939" s="477"/>
      <c r="BRA939" s="477"/>
      <c r="BRB939" s="477"/>
      <c r="BRC939" s="477"/>
      <c r="BRD939" s="477"/>
      <c r="BRE939" s="477"/>
      <c r="BRF939" s="477"/>
      <c r="BRG939" s="477"/>
      <c r="BRH939" s="477"/>
      <c r="BRI939" s="477"/>
      <c r="BRJ939" s="477"/>
      <c r="BRK939" s="477"/>
      <c r="BRL939" s="477"/>
      <c r="BRM939" s="477"/>
      <c r="BRN939" s="477"/>
      <c r="BRO939" s="477"/>
      <c r="BRP939" s="477"/>
      <c r="BRQ939" s="477"/>
      <c r="BRR939" s="477"/>
      <c r="BRS939" s="477"/>
      <c r="BRT939" s="477"/>
      <c r="BRU939" s="477"/>
      <c r="BRV939" s="477"/>
      <c r="BRW939" s="477"/>
      <c r="BRX939" s="477"/>
      <c r="BRY939" s="477"/>
      <c r="BRZ939" s="477"/>
      <c r="BSA939" s="477"/>
      <c r="BSB939" s="477"/>
      <c r="BSC939" s="477"/>
      <c r="BSD939" s="477"/>
      <c r="BSE939" s="477"/>
      <c r="BSF939" s="477"/>
      <c r="BSG939" s="477"/>
      <c r="BSH939" s="477"/>
      <c r="BSI939" s="477"/>
      <c r="BSJ939" s="477"/>
      <c r="BSK939" s="477"/>
      <c r="BSL939" s="477"/>
      <c r="BSM939" s="477"/>
      <c r="BSN939" s="477"/>
      <c r="BSO939" s="477"/>
      <c r="BSP939" s="477"/>
      <c r="BSQ939" s="477"/>
      <c r="BSR939" s="477"/>
      <c r="BSS939" s="477"/>
      <c r="BST939" s="477"/>
      <c r="BSU939" s="477"/>
      <c r="BSV939" s="477"/>
      <c r="BSW939" s="477"/>
      <c r="BSX939" s="477"/>
      <c r="BSY939" s="477"/>
      <c r="BSZ939" s="477"/>
      <c r="BTA939" s="477"/>
      <c r="BTB939" s="477"/>
      <c r="BTC939" s="477"/>
      <c r="BTD939" s="477"/>
      <c r="BTE939" s="477"/>
      <c r="BTF939" s="477"/>
      <c r="BTG939" s="477"/>
      <c r="BTH939" s="477"/>
      <c r="BTI939" s="477"/>
      <c r="BTJ939" s="477"/>
      <c r="BTK939" s="477"/>
      <c r="BTL939" s="477"/>
      <c r="BTM939" s="477"/>
      <c r="BTN939" s="477"/>
      <c r="BTO939" s="477"/>
      <c r="BTP939" s="477"/>
      <c r="BTQ939" s="477"/>
      <c r="BTR939" s="477"/>
      <c r="BTS939" s="477"/>
      <c r="BTT939" s="477"/>
      <c r="BTU939" s="477"/>
      <c r="BTV939" s="477"/>
      <c r="BTW939" s="477"/>
      <c r="BTX939" s="477"/>
      <c r="BTY939" s="477"/>
      <c r="BTZ939" s="477"/>
      <c r="BUA939" s="477"/>
      <c r="BUB939" s="477"/>
      <c r="BUC939" s="477"/>
      <c r="BUD939" s="477"/>
      <c r="BUE939" s="477"/>
      <c r="BUF939" s="477"/>
      <c r="BUG939" s="477"/>
      <c r="BUH939" s="477"/>
      <c r="BUI939" s="477"/>
      <c r="BUJ939" s="477"/>
      <c r="BUK939" s="477"/>
      <c r="BUL939" s="477"/>
      <c r="BUM939" s="477"/>
      <c r="BUN939" s="477"/>
      <c r="BUO939" s="477"/>
      <c r="BUP939" s="477"/>
      <c r="BUQ939" s="477"/>
      <c r="BUR939" s="477"/>
      <c r="BUS939" s="477"/>
      <c r="BUT939" s="477"/>
      <c r="BUU939" s="477"/>
      <c r="BUV939" s="477"/>
      <c r="BUW939" s="477"/>
      <c r="BUX939" s="477"/>
      <c r="BUY939" s="477"/>
      <c r="BUZ939" s="477"/>
      <c r="BVA939" s="477"/>
      <c r="BVB939" s="477"/>
      <c r="BVC939" s="477"/>
      <c r="BVD939" s="477"/>
      <c r="BVE939" s="477"/>
      <c r="BVF939" s="477"/>
      <c r="BVG939" s="477"/>
      <c r="BVH939" s="477"/>
      <c r="BVI939" s="477"/>
      <c r="BVJ939" s="477"/>
      <c r="BVK939" s="477"/>
      <c r="BVL939" s="477"/>
      <c r="BVM939" s="477"/>
      <c r="BVN939" s="477"/>
      <c r="BVO939" s="477"/>
      <c r="BVP939" s="477"/>
      <c r="BVQ939" s="477"/>
      <c r="BVR939" s="477"/>
      <c r="BVS939" s="477"/>
      <c r="BVT939" s="477"/>
      <c r="BVU939" s="477"/>
      <c r="BVV939" s="477"/>
      <c r="BVW939" s="477"/>
      <c r="BVX939" s="477"/>
      <c r="BVY939" s="477"/>
      <c r="BVZ939" s="477"/>
      <c r="BWA939" s="477"/>
      <c r="BWB939" s="477"/>
      <c r="BWC939" s="477"/>
      <c r="BWD939" s="477"/>
      <c r="BWE939" s="477"/>
      <c r="BWF939" s="477"/>
      <c r="BWG939" s="477"/>
      <c r="BWH939" s="477"/>
      <c r="BWI939" s="477"/>
      <c r="BWJ939" s="477"/>
      <c r="BWK939" s="477"/>
      <c r="BWL939" s="477"/>
      <c r="BWM939" s="477"/>
      <c r="BWN939" s="477"/>
      <c r="BWO939" s="477"/>
      <c r="BWP939" s="477"/>
      <c r="BWQ939" s="477"/>
      <c r="BWR939" s="477"/>
      <c r="BWS939" s="477"/>
      <c r="BWT939" s="477"/>
      <c r="BWU939" s="477"/>
      <c r="BWV939" s="477"/>
      <c r="BWW939" s="477"/>
      <c r="BWX939" s="477"/>
      <c r="BWY939" s="477"/>
      <c r="BWZ939" s="477"/>
      <c r="BXA939" s="477"/>
      <c r="BXB939" s="477"/>
      <c r="BXC939" s="477"/>
      <c r="BXD939" s="477"/>
      <c r="BXE939" s="477"/>
      <c r="BXF939" s="477"/>
      <c r="BXG939" s="477"/>
      <c r="BXH939" s="477"/>
      <c r="BXI939" s="477"/>
      <c r="BXJ939" s="477"/>
      <c r="BXK939" s="477"/>
      <c r="BXL939" s="477"/>
      <c r="BXM939" s="477"/>
      <c r="BXN939" s="477"/>
      <c r="BXO939" s="477"/>
      <c r="BXP939" s="477"/>
      <c r="BXQ939" s="477"/>
      <c r="BXR939" s="477"/>
      <c r="BXS939" s="477"/>
      <c r="BXT939" s="477"/>
      <c r="BXU939" s="477"/>
      <c r="BXV939" s="477"/>
      <c r="BXW939" s="477"/>
      <c r="BXX939" s="477"/>
      <c r="BXY939" s="477"/>
      <c r="BXZ939" s="477"/>
      <c r="BYA939" s="477"/>
      <c r="BYB939" s="477"/>
      <c r="BYC939" s="477"/>
      <c r="BYD939" s="477"/>
      <c r="BYE939" s="477"/>
      <c r="BYF939" s="477"/>
      <c r="BYG939" s="477"/>
      <c r="BYH939" s="477"/>
      <c r="BYI939" s="477"/>
      <c r="BYJ939" s="477"/>
      <c r="BYK939" s="477"/>
      <c r="BYL939" s="477"/>
      <c r="BYM939" s="477"/>
      <c r="BYN939" s="477"/>
      <c r="BYO939" s="477"/>
      <c r="BYP939" s="477"/>
      <c r="BYQ939" s="477"/>
      <c r="BYR939" s="477"/>
      <c r="BYS939" s="477"/>
      <c r="BYT939" s="477"/>
      <c r="BYU939" s="477"/>
      <c r="BYV939" s="477"/>
      <c r="BYW939" s="477"/>
      <c r="BYX939" s="477"/>
      <c r="BYY939" s="477"/>
      <c r="BYZ939" s="477"/>
      <c r="BZA939" s="477"/>
      <c r="BZB939" s="477"/>
      <c r="BZC939" s="477"/>
      <c r="BZD939" s="477"/>
      <c r="BZE939" s="477"/>
      <c r="BZF939" s="477"/>
      <c r="BZG939" s="477"/>
      <c r="BZH939" s="477"/>
      <c r="BZI939" s="477"/>
      <c r="BZJ939" s="477"/>
      <c r="BZK939" s="477"/>
      <c r="BZL939" s="477"/>
      <c r="BZM939" s="477"/>
      <c r="BZN939" s="477"/>
      <c r="BZO939" s="477"/>
      <c r="BZP939" s="477"/>
      <c r="BZQ939" s="477"/>
      <c r="BZR939" s="477"/>
      <c r="BZS939" s="477"/>
      <c r="BZT939" s="477"/>
      <c r="BZU939" s="477"/>
      <c r="BZV939" s="477"/>
      <c r="BZW939" s="477"/>
      <c r="BZX939" s="477"/>
      <c r="BZY939" s="477"/>
      <c r="BZZ939" s="477"/>
      <c r="CAA939" s="477"/>
      <c r="CAB939" s="477"/>
      <c r="CAC939" s="477"/>
      <c r="CAD939" s="477"/>
      <c r="CAE939" s="477"/>
      <c r="CAF939" s="477"/>
      <c r="CAG939" s="477"/>
      <c r="CAH939" s="477"/>
      <c r="CAI939" s="477"/>
      <c r="CAJ939" s="477"/>
      <c r="CAK939" s="477"/>
      <c r="CAL939" s="477"/>
      <c r="CAM939" s="477"/>
      <c r="CAN939" s="477"/>
      <c r="CAO939" s="477"/>
      <c r="CAP939" s="477"/>
      <c r="CAQ939" s="477"/>
      <c r="CAR939" s="477"/>
      <c r="CAS939" s="477"/>
      <c r="CAT939" s="477"/>
      <c r="CAU939" s="477"/>
      <c r="CAV939" s="477"/>
      <c r="CAW939" s="477"/>
      <c r="CAX939" s="477"/>
      <c r="CAY939" s="477"/>
      <c r="CAZ939" s="477"/>
      <c r="CBA939" s="477"/>
      <c r="CBB939" s="477"/>
      <c r="CBC939" s="477"/>
      <c r="CBD939" s="477"/>
      <c r="CBE939" s="477"/>
      <c r="CBF939" s="477"/>
      <c r="CBG939" s="477"/>
      <c r="CBH939" s="477"/>
      <c r="CBI939" s="477"/>
      <c r="CBJ939" s="477"/>
      <c r="CBK939" s="477"/>
      <c r="CBL939" s="477"/>
      <c r="CBM939" s="477"/>
      <c r="CBN939" s="477"/>
      <c r="CBO939" s="477"/>
      <c r="CBP939" s="477"/>
      <c r="CBQ939" s="477"/>
      <c r="CBR939" s="477"/>
      <c r="CBS939" s="477"/>
      <c r="CBT939" s="477"/>
      <c r="CBU939" s="477"/>
      <c r="CBV939" s="477"/>
      <c r="CBW939" s="477"/>
      <c r="CBX939" s="477"/>
      <c r="CBY939" s="477"/>
      <c r="CBZ939" s="477"/>
      <c r="CCA939" s="477"/>
      <c r="CCB939" s="477"/>
      <c r="CCC939" s="477"/>
      <c r="CCD939" s="477"/>
      <c r="CCE939" s="477"/>
      <c r="CCF939" s="477"/>
      <c r="CCG939" s="477"/>
      <c r="CCH939" s="477"/>
      <c r="CCI939" s="477"/>
      <c r="CCJ939" s="477"/>
      <c r="CCK939" s="477"/>
      <c r="CCL939" s="477"/>
      <c r="CCM939" s="477"/>
      <c r="CCN939" s="477"/>
      <c r="CCO939" s="477"/>
      <c r="CCP939" s="477"/>
      <c r="CCQ939" s="477"/>
      <c r="CCR939" s="477"/>
      <c r="CCS939" s="477"/>
      <c r="CCT939" s="477"/>
      <c r="CCU939" s="477"/>
      <c r="CCV939" s="477"/>
      <c r="CCW939" s="477"/>
      <c r="CCX939" s="477"/>
      <c r="CCY939" s="477"/>
      <c r="CCZ939" s="477"/>
      <c r="CDA939" s="477"/>
      <c r="CDB939" s="477"/>
      <c r="CDC939" s="477"/>
      <c r="CDD939" s="477"/>
      <c r="CDE939" s="477"/>
      <c r="CDF939" s="477"/>
      <c r="CDG939" s="477"/>
      <c r="CDH939" s="477"/>
      <c r="CDI939" s="477"/>
      <c r="CDJ939" s="477"/>
      <c r="CDK939" s="477"/>
      <c r="CDL939" s="477"/>
      <c r="CDM939" s="477"/>
      <c r="CDN939" s="477"/>
      <c r="CDO939" s="477"/>
      <c r="CDP939" s="477"/>
      <c r="CDQ939" s="477"/>
      <c r="CDR939" s="477"/>
      <c r="CDS939" s="477"/>
      <c r="CDT939" s="477"/>
      <c r="CDU939" s="477"/>
      <c r="CDV939" s="477"/>
      <c r="CDW939" s="477"/>
      <c r="CDX939" s="477"/>
      <c r="CDY939" s="477"/>
      <c r="CDZ939" s="477"/>
      <c r="CEA939" s="477"/>
      <c r="CEB939" s="477"/>
      <c r="CEC939" s="477"/>
      <c r="CED939" s="477"/>
      <c r="CEE939" s="477"/>
      <c r="CEF939" s="477"/>
      <c r="CEG939" s="477"/>
      <c r="CEH939" s="477"/>
      <c r="CEI939" s="477"/>
      <c r="CEJ939" s="477"/>
      <c r="CEK939" s="477"/>
      <c r="CEL939" s="477"/>
      <c r="CEM939" s="477"/>
      <c r="CEN939" s="477"/>
      <c r="CEO939" s="477"/>
      <c r="CEP939" s="477"/>
      <c r="CEQ939" s="477"/>
      <c r="CER939" s="477"/>
      <c r="CES939" s="477"/>
      <c r="CET939" s="477"/>
      <c r="CEU939" s="477"/>
      <c r="CEV939" s="477"/>
      <c r="CEW939" s="477"/>
      <c r="CEX939" s="477"/>
      <c r="CEY939" s="477"/>
      <c r="CEZ939" s="477"/>
      <c r="CFA939" s="477"/>
      <c r="CFB939" s="477"/>
      <c r="CFC939" s="477"/>
      <c r="CFD939" s="477"/>
      <c r="CFE939" s="477"/>
      <c r="CFF939" s="477"/>
      <c r="CFG939" s="477"/>
      <c r="CFH939" s="477"/>
      <c r="CFI939" s="477"/>
      <c r="CFJ939" s="477"/>
      <c r="CFK939" s="477"/>
      <c r="CFL939" s="477"/>
      <c r="CFM939" s="477"/>
      <c r="CFN939" s="477"/>
      <c r="CFO939" s="477"/>
      <c r="CFP939" s="477"/>
      <c r="CFQ939" s="477"/>
      <c r="CFR939" s="477"/>
      <c r="CFS939" s="477"/>
      <c r="CFT939" s="477"/>
      <c r="CFU939" s="477"/>
      <c r="CFV939" s="477"/>
      <c r="CFW939" s="477"/>
      <c r="CFX939" s="477"/>
      <c r="CFY939" s="477"/>
      <c r="CFZ939" s="477"/>
      <c r="CGA939" s="477"/>
      <c r="CGB939" s="477"/>
      <c r="CGC939" s="477"/>
      <c r="CGD939" s="477"/>
      <c r="CGE939" s="477"/>
      <c r="CGF939" s="477"/>
      <c r="CGG939" s="477"/>
      <c r="CGH939" s="477"/>
      <c r="CGI939" s="477"/>
      <c r="CGJ939" s="477"/>
      <c r="CGK939" s="477"/>
      <c r="CGL939" s="477"/>
      <c r="CGM939" s="477"/>
      <c r="CGN939" s="477"/>
      <c r="CGO939" s="477"/>
      <c r="CGP939" s="477"/>
      <c r="CGQ939" s="477"/>
      <c r="CGR939" s="477"/>
      <c r="CGS939" s="477"/>
      <c r="CGT939" s="477"/>
      <c r="CGU939" s="477"/>
      <c r="CGV939" s="477"/>
      <c r="CGW939" s="477"/>
      <c r="CGX939" s="477"/>
      <c r="CGY939" s="477"/>
      <c r="CGZ939" s="477"/>
      <c r="CHA939" s="477"/>
      <c r="CHB939" s="477"/>
      <c r="CHC939" s="477"/>
      <c r="CHD939" s="477"/>
      <c r="CHE939" s="477"/>
      <c r="CHF939" s="477"/>
      <c r="CHG939" s="477"/>
      <c r="CHH939" s="477"/>
      <c r="CHI939" s="477"/>
      <c r="CHJ939" s="477"/>
      <c r="CHK939" s="477"/>
      <c r="CHL939" s="477"/>
      <c r="CHM939" s="477"/>
      <c r="CHN939" s="477"/>
      <c r="CHO939" s="477"/>
      <c r="CHP939" s="477"/>
      <c r="CHQ939" s="477"/>
      <c r="CHR939" s="477"/>
      <c r="CHS939" s="477"/>
      <c r="CHT939" s="477"/>
      <c r="CHU939" s="477"/>
      <c r="CHV939" s="477"/>
      <c r="CHW939" s="477"/>
      <c r="CHX939" s="477"/>
      <c r="CHY939" s="477"/>
      <c r="CHZ939" s="477"/>
      <c r="CIA939" s="477"/>
      <c r="CIB939" s="477"/>
      <c r="CIC939" s="477"/>
      <c r="CID939" s="477"/>
      <c r="CIE939" s="477"/>
      <c r="CIF939" s="477"/>
      <c r="CIG939" s="477"/>
      <c r="CIH939" s="477"/>
      <c r="CII939" s="477"/>
      <c r="CIJ939" s="477"/>
      <c r="CIK939" s="477"/>
      <c r="CIL939" s="477"/>
      <c r="CIM939" s="477"/>
      <c r="CIN939" s="477"/>
      <c r="CIO939" s="477"/>
      <c r="CIP939" s="477"/>
      <c r="CIQ939" s="477"/>
      <c r="CIR939" s="477"/>
      <c r="CIS939" s="477"/>
      <c r="CIT939" s="477"/>
      <c r="CIU939" s="477"/>
      <c r="CIV939" s="477"/>
      <c r="CIW939" s="477"/>
      <c r="CIX939" s="477"/>
      <c r="CIY939" s="477"/>
      <c r="CIZ939" s="477"/>
      <c r="CJA939" s="477"/>
      <c r="CJB939" s="477"/>
      <c r="CJC939" s="477"/>
      <c r="CJD939" s="477"/>
      <c r="CJE939" s="477"/>
      <c r="CJF939" s="477"/>
      <c r="CJG939" s="477"/>
      <c r="CJH939" s="477"/>
      <c r="CJI939" s="477"/>
      <c r="CJJ939" s="477"/>
      <c r="CJK939" s="477"/>
      <c r="CJL939" s="477"/>
      <c r="CJM939" s="477"/>
      <c r="CJN939" s="477"/>
      <c r="CJO939" s="477"/>
      <c r="CJP939" s="477"/>
      <c r="CJQ939" s="477"/>
      <c r="CJR939" s="477"/>
      <c r="CJS939" s="477"/>
      <c r="CJT939" s="477"/>
      <c r="CJU939" s="477"/>
      <c r="CJV939" s="477"/>
      <c r="CJW939" s="477"/>
      <c r="CJX939" s="477"/>
      <c r="CJY939" s="477"/>
      <c r="CJZ939" s="477"/>
      <c r="CKA939" s="477"/>
      <c r="CKB939" s="477"/>
      <c r="CKC939" s="477"/>
      <c r="CKD939" s="477"/>
      <c r="CKE939" s="477"/>
      <c r="CKF939" s="477"/>
      <c r="CKG939" s="477"/>
      <c r="CKH939" s="477"/>
      <c r="CKI939" s="477"/>
      <c r="CKJ939" s="477"/>
      <c r="CKK939" s="477"/>
      <c r="CKL939" s="477"/>
      <c r="CKM939" s="477"/>
      <c r="CKN939" s="477"/>
      <c r="CKO939" s="477"/>
      <c r="CKP939" s="477"/>
      <c r="CKQ939" s="477"/>
      <c r="CKR939" s="477"/>
      <c r="CKS939" s="477"/>
      <c r="CKT939" s="477"/>
      <c r="CKU939" s="477"/>
      <c r="CKV939" s="477"/>
      <c r="CKW939" s="477"/>
      <c r="CKX939" s="477"/>
      <c r="CKY939" s="477"/>
      <c r="CKZ939" s="477"/>
      <c r="CLA939" s="477"/>
      <c r="CLB939" s="477"/>
      <c r="CLC939" s="477"/>
      <c r="CLD939" s="477"/>
      <c r="CLE939" s="477"/>
      <c r="CLF939" s="477"/>
      <c r="CLG939" s="477"/>
      <c r="CLH939" s="477"/>
      <c r="CLI939" s="477"/>
      <c r="CLJ939" s="477"/>
      <c r="CLK939" s="477"/>
      <c r="CLL939" s="477"/>
      <c r="CLM939" s="477"/>
      <c r="CLN939" s="477"/>
      <c r="CLO939" s="477"/>
      <c r="CLP939" s="477"/>
      <c r="CLQ939" s="477"/>
      <c r="CLR939" s="477"/>
      <c r="CLS939" s="477"/>
      <c r="CLT939" s="477"/>
      <c r="CLU939" s="477"/>
      <c r="CLV939" s="477"/>
      <c r="CLW939" s="477"/>
      <c r="CLX939" s="477"/>
      <c r="CLY939" s="477"/>
      <c r="CLZ939" s="477"/>
      <c r="CMA939" s="477"/>
      <c r="CMB939" s="477"/>
      <c r="CMC939" s="477"/>
      <c r="CMD939" s="477"/>
      <c r="CME939" s="477"/>
      <c r="CMF939" s="477"/>
      <c r="CMG939" s="477"/>
      <c r="CMH939" s="477"/>
      <c r="CMI939" s="477"/>
      <c r="CMJ939" s="477"/>
      <c r="CMK939" s="477"/>
      <c r="CML939" s="477"/>
      <c r="CMM939" s="477"/>
      <c r="CMN939" s="477"/>
      <c r="CMO939" s="477"/>
      <c r="CMP939" s="477"/>
      <c r="CMQ939" s="477"/>
      <c r="CMR939" s="477"/>
      <c r="CMS939" s="477"/>
      <c r="CMT939" s="477"/>
      <c r="CMU939" s="477"/>
      <c r="CMV939" s="477"/>
      <c r="CMW939" s="477"/>
      <c r="CMX939" s="477"/>
      <c r="CMY939" s="477"/>
      <c r="CMZ939" s="477"/>
      <c r="CNA939" s="477"/>
      <c r="CNB939" s="477"/>
      <c r="CNC939" s="477"/>
      <c r="CND939" s="477"/>
      <c r="CNE939" s="477"/>
      <c r="CNF939" s="477"/>
      <c r="CNG939" s="477"/>
      <c r="CNH939" s="477"/>
      <c r="CNI939" s="477"/>
      <c r="CNJ939" s="477"/>
      <c r="CNK939" s="477"/>
      <c r="CNL939" s="477"/>
      <c r="CNM939" s="477"/>
      <c r="CNN939" s="477"/>
      <c r="CNO939" s="477"/>
      <c r="CNP939" s="477"/>
      <c r="CNQ939" s="477"/>
      <c r="CNR939" s="477"/>
      <c r="CNS939" s="477"/>
      <c r="CNT939" s="477"/>
      <c r="CNU939" s="477"/>
      <c r="CNV939" s="477"/>
      <c r="CNW939" s="477"/>
      <c r="CNX939" s="477"/>
      <c r="CNY939" s="477"/>
      <c r="CNZ939" s="477"/>
      <c r="COA939" s="477"/>
      <c r="COB939" s="477"/>
      <c r="COC939" s="477"/>
      <c r="COD939" s="477"/>
      <c r="COE939" s="477"/>
      <c r="COF939" s="477"/>
      <c r="COG939" s="477"/>
      <c r="COH939" s="477"/>
      <c r="COI939" s="477"/>
      <c r="COJ939" s="477"/>
      <c r="COK939" s="477"/>
      <c r="COL939" s="477"/>
      <c r="COM939" s="477"/>
      <c r="CON939" s="477"/>
      <c r="COO939" s="477"/>
      <c r="COP939" s="477"/>
      <c r="COQ939" s="477"/>
      <c r="COR939" s="477"/>
      <c r="COS939" s="477"/>
      <c r="COT939" s="477"/>
      <c r="COU939" s="477"/>
      <c r="COV939" s="477"/>
      <c r="COW939" s="477"/>
      <c r="COX939" s="477"/>
      <c r="COY939" s="477"/>
      <c r="COZ939" s="477"/>
      <c r="CPA939" s="477"/>
      <c r="CPB939" s="477"/>
      <c r="CPC939" s="477"/>
      <c r="CPD939" s="477"/>
      <c r="CPE939" s="477"/>
      <c r="CPF939" s="477"/>
      <c r="CPG939" s="477"/>
      <c r="CPH939" s="477"/>
      <c r="CPI939" s="477"/>
      <c r="CPJ939" s="477"/>
      <c r="CPK939" s="477"/>
      <c r="CPL939" s="477"/>
      <c r="CPM939" s="477"/>
      <c r="CPN939" s="477"/>
      <c r="CPO939" s="477"/>
      <c r="CPP939" s="477"/>
      <c r="CPQ939" s="477"/>
      <c r="CPR939" s="477"/>
      <c r="CPS939" s="477"/>
      <c r="CPT939" s="477"/>
      <c r="CPU939" s="477"/>
      <c r="CPV939" s="477"/>
      <c r="CPW939" s="477"/>
      <c r="CPX939" s="477"/>
      <c r="CPY939" s="477"/>
      <c r="CPZ939" s="477"/>
      <c r="CQA939" s="477"/>
      <c r="CQB939" s="477"/>
      <c r="CQC939" s="477"/>
      <c r="CQD939" s="477"/>
      <c r="CQE939" s="477"/>
      <c r="CQF939" s="477"/>
      <c r="CQG939" s="477"/>
      <c r="CQH939" s="477"/>
      <c r="CQI939" s="477"/>
      <c r="CQJ939" s="477"/>
      <c r="CQK939" s="477"/>
      <c r="CQL939" s="477"/>
      <c r="CQM939" s="477"/>
      <c r="CQN939" s="477"/>
      <c r="CQO939" s="477"/>
      <c r="CQP939" s="477"/>
      <c r="CQQ939" s="477"/>
      <c r="CQR939" s="477"/>
      <c r="CQS939" s="477"/>
      <c r="CQT939" s="477"/>
      <c r="CQU939" s="477"/>
      <c r="CQV939" s="477"/>
      <c r="CQW939" s="477"/>
      <c r="CQX939" s="477"/>
      <c r="CQY939" s="477"/>
      <c r="CQZ939" s="477"/>
      <c r="CRA939" s="477"/>
      <c r="CRB939" s="477"/>
      <c r="CRC939" s="477"/>
      <c r="CRD939" s="477"/>
      <c r="CRE939" s="477"/>
      <c r="CRF939" s="477"/>
      <c r="CRG939" s="477"/>
      <c r="CRH939" s="477"/>
      <c r="CRI939" s="477"/>
      <c r="CRJ939" s="477"/>
      <c r="CRK939" s="477"/>
      <c r="CRL939" s="477"/>
      <c r="CRM939" s="477"/>
      <c r="CRN939" s="477"/>
      <c r="CRO939" s="477"/>
      <c r="CRP939" s="477"/>
      <c r="CRQ939" s="477"/>
      <c r="CRR939" s="477"/>
      <c r="CRS939" s="477"/>
      <c r="CRT939" s="477"/>
      <c r="CRU939" s="477"/>
      <c r="CRV939" s="477"/>
      <c r="CRW939" s="477"/>
      <c r="CRX939" s="477"/>
      <c r="CRY939" s="477"/>
      <c r="CRZ939" s="477"/>
      <c r="CSA939" s="477"/>
      <c r="CSB939" s="477"/>
      <c r="CSC939" s="477"/>
      <c r="CSD939" s="477"/>
      <c r="CSE939" s="477"/>
      <c r="CSF939" s="477"/>
      <c r="CSG939" s="477"/>
      <c r="CSH939" s="477"/>
      <c r="CSI939" s="477"/>
      <c r="CSJ939" s="477"/>
      <c r="CSK939" s="477"/>
      <c r="CSL939" s="477"/>
      <c r="CSM939" s="477"/>
      <c r="CSN939" s="477"/>
      <c r="CSO939" s="477"/>
      <c r="CSP939" s="477"/>
      <c r="CSQ939" s="477"/>
      <c r="CSR939" s="477"/>
      <c r="CSS939" s="477"/>
      <c r="CST939" s="477"/>
      <c r="CSU939" s="477"/>
      <c r="CSV939" s="477"/>
      <c r="CSW939" s="477"/>
      <c r="CSX939" s="477"/>
      <c r="CSY939" s="477"/>
      <c r="CSZ939" s="477"/>
      <c r="CTA939" s="477"/>
      <c r="CTB939" s="477"/>
      <c r="CTC939" s="477"/>
      <c r="CTD939" s="477"/>
      <c r="CTE939" s="477"/>
      <c r="CTF939" s="477"/>
      <c r="CTG939" s="477"/>
      <c r="CTH939" s="477"/>
      <c r="CTI939" s="477"/>
      <c r="CTJ939" s="477"/>
      <c r="CTK939" s="477"/>
      <c r="CTL939" s="477"/>
      <c r="CTM939" s="477"/>
      <c r="CTN939" s="477"/>
      <c r="CTO939" s="477"/>
      <c r="CTP939" s="477"/>
      <c r="CTQ939" s="477"/>
      <c r="CTR939" s="477"/>
      <c r="CTS939" s="477"/>
      <c r="CTT939" s="477"/>
      <c r="CTU939" s="477"/>
      <c r="CTV939" s="477"/>
      <c r="CTW939" s="477"/>
      <c r="CTX939" s="477"/>
      <c r="CTY939" s="477"/>
      <c r="CTZ939" s="477"/>
      <c r="CUA939" s="477"/>
      <c r="CUB939" s="477"/>
      <c r="CUC939" s="477"/>
      <c r="CUD939" s="477"/>
      <c r="CUE939" s="477"/>
      <c r="CUF939" s="477"/>
      <c r="CUG939" s="477"/>
      <c r="CUH939" s="477"/>
      <c r="CUI939" s="477"/>
      <c r="CUJ939" s="477"/>
      <c r="CUK939" s="477"/>
      <c r="CUL939" s="477"/>
      <c r="CUM939" s="477"/>
      <c r="CUN939" s="477"/>
      <c r="CUO939" s="477"/>
      <c r="CUP939" s="477"/>
      <c r="CUQ939" s="477"/>
      <c r="CUR939" s="477"/>
      <c r="CUS939" s="477"/>
      <c r="CUT939" s="477"/>
      <c r="CUU939" s="477"/>
      <c r="CUV939" s="477"/>
      <c r="CUW939" s="477"/>
      <c r="CUX939" s="477"/>
      <c r="CUY939" s="477"/>
      <c r="CUZ939" s="477"/>
      <c r="CVA939" s="477"/>
      <c r="CVB939" s="477"/>
      <c r="CVC939" s="477"/>
      <c r="CVD939" s="477"/>
      <c r="CVE939" s="477"/>
      <c r="CVF939" s="477"/>
      <c r="CVG939" s="477"/>
      <c r="CVH939" s="477"/>
      <c r="CVI939" s="477"/>
      <c r="CVJ939" s="477"/>
      <c r="CVK939" s="477"/>
      <c r="CVL939" s="477"/>
      <c r="CVM939" s="477"/>
      <c r="CVN939" s="477"/>
      <c r="CVO939" s="477"/>
      <c r="CVP939" s="477"/>
      <c r="CVQ939" s="477"/>
      <c r="CVR939" s="477"/>
      <c r="CVS939" s="477"/>
      <c r="CVT939" s="477"/>
      <c r="CVU939" s="477"/>
      <c r="CVV939" s="477"/>
      <c r="CVW939" s="477"/>
      <c r="CVX939" s="477"/>
      <c r="CVY939" s="477"/>
      <c r="CVZ939" s="477"/>
      <c r="CWA939" s="477"/>
      <c r="CWB939" s="477"/>
      <c r="CWC939" s="477"/>
      <c r="CWD939" s="477"/>
      <c r="CWE939" s="477"/>
      <c r="CWF939" s="477"/>
      <c r="CWG939" s="477"/>
      <c r="CWH939" s="477"/>
      <c r="CWI939" s="477"/>
      <c r="CWJ939" s="477"/>
      <c r="CWK939" s="477"/>
      <c r="CWL939" s="477"/>
      <c r="CWM939" s="477"/>
      <c r="CWN939" s="477"/>
      <c r="CWO939" s="477"/>
      <c r="CWP939" s="477"/>
      <c r="CWQ939" s="477"/>
      <c r="CWR939" s="477"/>
      <c r="CWS939" s="477"/>
      <c r="CWT939" s="477"/>
      <c r="CWU939" s="477"/>
      <c r="CWV939" s="477"/>
      <c r="CWW939" s="477"/>
      <c r="CWX939" s="477"/>
      <c r="CWY939" s="477"/>
      <c r="CWZ939" s="477"/>
      <c r="CXA939" s="477"/>
      <c r="CXB939" s="477"/>
      <c r="CXC939" s="477"/>
      <c r="CXD939" s="477"/>
      <c r="CXE939" s="477"/>
      <c r="CXF939" s="477"/>
      <c r="CXG939" s="477"/>
      <c r="CXH939" s="477"/>
      <c r="CXI939" s="477"/>
      <c r="CXJ939" s="477"/>
      <c r="CXK939" s="477"/>
      <c r="CXL939" s="477"/>
      <c r="CXM939" s="477"/>
      <c r="CXN939" s="477"/>
      <c r="CXO939" s="477"/>
      <c r="CXP939" s="477"/>
      <c r="CXQ939" s="477"/>
      <c r="CXR939" s="477"/>
      <c r="CXS939" s="477"/>
      <c r="CXT939" s="477"/>
      <c r="CXU939" s="477"/>
      <c r="CXV939" s="477"/>
      <c r="CXW939" s="477"/>
      <c r="CXX939" s="477"/>
      <c r="CXY939" s="477"/>
      <c r="CXZ939" s="477"/>
      <c r="CYA939" s="477"/>
      <c r="CYB939" s="477"/>
      <c r="CYC939" s="477"/>
      <c r="CYD939" s="477"/>
      <c r="CYE939" s="477"/>
      <c r="CYF939" s="477"/>
      <c r="CYG939" s="477"/>
      <c r="CYH939" s="477"/>
      <c r="CYI939" s="477"/>
      <c r="CYJ939" s="477"/>
      <c r="CYK939" s="477"/>
      <c r="CYL939" s="477"/>
      <c r="CYM939" s="477"/>
      <c r="CYN939" s="477"/>
      <c r="CYO939" s="477"/>
      <c r="CYP939" s="477"/>
      <c r="CYQ939" s="477"/>
      <c r="CYR939" s="477"/>
      <c r="CYS939" s="477"/>
      <c r="CYT939" s="477"/>
      <c r="CYU939" s="477"/>
      <c r="CYV939" s="477"/>
      <c r="CYW939" s="477"/>
      <c r="CYX939" s="477"/>
      <c r="CYY939" s="477"/>
      <c r="CYZ939" s="477"/>
      <c r="CZA939" s="477"/>
      <c r="CZB939" s="477"/>
      <c r="CZC939" s="477"/>
      <c r="CZD939" s="477"/>
      <c r="CZE939" s="477"/>
      <c r="CZF939" s="477"/>
      <c r="CZG939" s="477"/>
      <c r="CZH939" s="477"/>
      <c r="CZI939" s="477"/>
      <c r="CZJ939" s="477"/>
      <c r="CZK939" s="477"/>
      <c r="CZL939" s="477"/>
      <c r="CZM939" s="477"/>
      <c r="CZN939" s="477"/>
      <c r="CZO939" s="477"/>
      <c r="CZP939" s="477"/>
      <c r="CZQ939" s="477"/>
      <c r="CZR939" s="477"/>
      <c r="CZS939" s="477"/>
      <c r="CZT939" s="477"/>
      <c r="CZU939" s="477"/>
      <c r="CZV939" s="477"/>
      <c r="CZW939" s="477"/>
      <c r="CZX939" s="477"/>
      <c r="CZY939" s="477"/>
      <c r="CZZ939" s="477"/>
      <c r="DAA939" s="477"/>
      <c r="DAB939" s="477"/>
      <c r="DAC939" s="477"/>
      <c r="DAD939" s="477"/>
      <c r="DAE939" s="477"/>
      <c r="DAF939" s="477"/>
      <c r="DAG939" s="477"/>
      <c r="DAH939" s="477"/>
      <c r="DAI939" s="477"/>
      <c r="DAJ939" s="477"/>
      <c r="DAK939" s="477"/>
      <c r="DAL939" s="477"/>
      <c r="DAM939" s="477"/>
      <c r="DAN939" s="477"/>
      <c r="DAO939" s="477"/>
      <c r="DAP939" s="477"/>
      <c r="DAQ939" s="477"/>
      <c r="DAR939" s="477"/>
      <c r="DAS939" s="477"/>
      <c r="DAT939" s="477"/>
      <c r="DAU939" s="477"/>
      <c r="DAV939" s="477"/>
      <c r="DAW939" s="477"/>
      <c r="DAX939" s="477"/>
      <c r="DAY939" s="477"/>
      <c r="DAZ939" s="477"/>
      <c r="DBA939" s="477"/>
      <c r="DBB939" s="477"/>
      <c r="DBC939" s="477"/>
      <c r="DBD939" s="477"/>
      <c r="DBE939" s="477"/>
      <c r="DBF939" s="477"/>
      <c r="DBG939" s="477"/>
      <c r="DBH939" s="477"/>
      <c r="DBI939" s="477"/>
      <c r="DBJ939" s="477"/>
      <c r="DBK939" s="477"/>
      <c r="DBL939" s="477"/>
      <c r="DBM939" s="477"/>
      <c r="DBN939" s="477"/>
      <c r="DBO939" s="477"/>
      <c r="DBP939" s="477"/>
      <c r="DBQ939" s="477"/>
      <c r="DBR939" s="477"/>
      <c r="DBS939" s="477"/>
      <c r="DBT939" s="477"/>
      <c r="DBU939" s="477"/>
      <c r="DBV939" s="477"/>
      <c r="DBW939" s="477"/>
      <c r="DBX939" s="477"/>
      <c r="DBY939" s="477"/>
      <c r="DBZ939" s="477"/>
      <c r="DCA939" s="477"/>
      <c r="DCB939" s="477"/>
      <c r="DCC939" s="477"/>
      <c r="DCD939" s="477"/>
      <c r="DCE939" s="477"/>
      <c r="DCF939" s="477"/>
      <c r="DCG939" s="477"/>
      <c r="DCH939" s="477"/>
      <c r="DCI939" s="477"/>
      <c r="DCJ939" s="477"/>
      <c r="DCK939" s="477"/>
      <c r="DCL939" s="477"/>
      <c r="DCM939" s="477"/>
      <c r="DCN939" s="477"/>
      <c r="DCO939" s="477"/>
      <c r="DCP939" s="477"/>
      <c r="DCQ939" s="477"/>
      <c r="DCR939" s="477"/>
      <c r="DCS939" s="477"/>
      <c r="DCT939" s="477"/>
      <c r="DCU939" s="477"/>
      <c r="DCV939" s="477"/>
      <c r="DCW939" s="477"/>
      <c r="DCX939" s="477"/>
      <c r="DCY939" s="477"/>
      <c r="DCZ939" s="477"/>
      <c r="DDA939" s="477"/>
      <c r="DDB939" s="477"/>
      <c r="DDC939" s="477"/>
      <c r="DDD939" s="477"/>
      <c r="DDE939" s="477"/>
      <c r="DDF939" s="477"/>
      <c r="DDG939" s="477"/>
      <c r="DDH939" s="477"/>
      <c r="DDI939" s="477"/>
      <c r="DDJ939" s="477"/>
      <c r="DDK939" s="477"/>
      <c r="DDL939" s="477"/>
      <c r="DDM939" s="477"/>
      <c r="DDN939" s="477"/>
      <c r="DDO939" s="477"/>
      <c r="DDP939" s="477"/>
      <c r="DDQ939" s="477"/>
      <c r="DDR939" s="477"/>
      <c r="DDS939" s="477"/>
      <c r="DDT939" s="477"/>
      <c r="DDU939" s="477"/>
      <c r="DDV939" s="477"/>
      <c r="DDW939" s="477"/>
      <c r="DDX939" s="477"/>
      <c r="DDY939" s="477"/>
      <c r="DDZ939" s="477"/>
      <c r="DEA939" s="477"/>
      <c r="DEB939" s="477"/>
      <c r="DEC939" s="477"/>
      <c r="DED939" s="477"/>
      <c r="DEE939" s="477"/>
      <c r="DEF939" s="477"/>
      <c r="DEG939" s="477"/>
      <c r="DEH939" s="477"/>
      <c r="DEI939" s="477"/>
      <c r="DEJ939" s="477"/>
      <c r="DEK939" s="477"/>
      <c r="DEL939" s="477"/>
      <c r="DEM939" s="477"/>
      <c r="DEN939" s="477"/>
      <c r="DEO939" s="477"/>
      <c r="DEP939" s="477"/>
      <c r="DEQ939" s="477"/>
      <c r="DER939" s="477"/>
      <c r="DES939" s="477"/>
      <c r="DET939" s="477"/>
      <c r="DEU939" s="477"/>
      <c r="DEV939" s="477"/>
      <c r="DEW939" s="477"/>
      <c r="DEX939" s="477"/>
      <c r="DEY939" s="477"/>
      <c r="DEZ939" s="477"/>
      <c r="DFA939" s="477"/>
      <c r="DFB939" s="477"/>
      <c r="DFC939" s="477"/>
      <c r="DFD939" s="477"/>
      <c r="DFE939" s="477"/>
      <c r="DFF939" s="477"/>
      <c r="DFG939" s="477"/>
      <c r="DFH939" s="477"/>
      <c r="DFI939" s="477"/>
      <c r="DFJ939" s="477"/>
      <c r="DFK939" s="477"/>
      <c r="DFL939" s="477"/>
      <c r="DFM939" s="477"/>
      <c r="DFN939" s="477"/>
      <c r="DFO939" s="477"/>
      <c r="DFP939" s="477"/>
      <c r="DFQ939" s="477"/>
      <c r="DFR939" s="477"/>
      <c r="DFS939" s="477"/>
      <c r="DFT939" s="477"/>
      <c r="DFU939" s="477"/>
      <c r="DFV939" s="477"/>
      <c r="DFW939" s="477"/>
      <c r="DFX939" s="477"/>
      <c r="DFY939" s="477"/>
      <c r="DFZ939" s="477"/>
      <c r="DGA939" s="477"/>
      <c r="DGB939" s="477"/>
      <c r="DGC939" s="477"/>
      <c r="DGD939" s="477"/>
      <c r="DGE939" s="477"/>
      <c r="DGF939" s="477"/>
      <c r="DGG939" s="477"/>
      <c r="DGH939" s="477"/>
      <c r="DGI939" s="477"/>
      <c r="DGJ939" s="477"/>
      <c r="DGK939" s="477"/>
      <c r="DGL939" s="477"/>
      <c r="DGM939" s="477"/>
      <c r="DGN939" s="477"/>
      <c r="DGO939" s="477"/>
      <c r="DGP939" s="477"/>
      <c r="DGQ939" s="477"/>
      <c r="DGR939" s="477"/>
      <c r="DGS939" s="477"/>
      <c r="DGT939" s="477"/>
      <c r="DGU939" s="477"/>
      <c r="DGV939" s="477"/>
      <c r="DGW939" s="477"/>
      <c r="DGX939" s="477"/>
      <c r="DGY939" s="477"/>
      <c r="DGZ939" s="477"/>
      <c r="DHA939" s="477"/>
      <c r="DHB939" s="477"/>
      <c r="DHC939" s="477"/>
      <c r="DHD939" s="477"/>
      <c r="DHE939" s="477"/>
      <c r="DHF939" s="477"/>
      <c r="DHG939" s="477"/>
      <c r="DHH939" s="477"/>
      <c r="DHI939" s="477"/>
      <c r="DHJ939" s="477"/>
      <c r="DHK939" s="477"/>
      <c r="DHL939" s="477"/>
      <c r="DHM939" s="477"/>
      <c r="DHN939" s="477"/>
      <c r="DHO939" s="477"/>
      <c r="DHP939" s="477"/>
      <c r="DHQ939" s="477"/>
      <c r="DHR939" s="477"/>
      <c r="DHS939" s="477"/>
      <c r="DHT939" s="477"/>
      <c r="DHU939" s="477"/>
      <c r="DHV939" s="477"/>
      <c r="DHW939" s="477"/>
      <c r="DHX939" s="477"/>
      <c r="DHY939" s="477"/>
      <c r="DHZ939" s="477"/>
      <c r="DIA939" s="477"/>
      <c r="DIB939" s="477"/>
      <c r="DIC939" s="477"/>
      <c r="DID939" s="477"/>
      <c r="DIE939" s="477"/>
      <c r="DIF939" s="477"/>
      <c r="DIG939" s="477"/>
      <c r="DIH939" s="477"/>
      <c r="DII939" s="477"/>
      <c r="DIJ939" s="477"/>
      <c r="DIK939" s="477"/>
      <c r="DIL939" s="477"/>
      <c r="DIM939" s="477"/>
      <c r="DIN939" s="477"/>
      <c r="DIO939" s="477"/>
      <c r="DIP939" s="477"/>
      <c r="DIQ939" s="477"/>
      <c r="DIR939" s="477"/>
      <c r="DIS939" s="477"/>
      <c r="DIT939" s="477"/>
      <c r="DIU939" s="477"/>
      <c r="DIV939" s="477"/>
      <c r="DIW939" s="477"/>
      <c r="DIX939" s="477"/>
      <c r="DIY939" s="477"/>
      <c r="DIZ939" s="477"/>
      <c r="DJA939" s="477"/>
      <c r="DJB939" s="477"/>
      <c r="DJC939" s="477"/>
      <c r="DJD939" s="477"/>
      <c r="DJE939" s="477"/>
      <c r="DJF939" s="477"/>
      <c r="DJG939" s="477"/>
      <c r="DJH939" s="477"/>
      <c r="DJI939" s="477"/>
      <c r="DJJ939" s="477"/>
      <c r="DJK939" s="477"/>
      <c r="DJL939" s="477"/>
      <c r="DJM939" s="477"/>
      <c r="DJN939" s="477"/>
      <c r="DJO939" s="477"/>
      <c r="DJP939" s="477"/>
      <c r="DJQ939" s="477"/>
      <c r="DJR939" s="477"/>
      <c r="DJS939" s="477"/>
      <c r="DJT939" s="477"/>
      <c r="DJU939" s="477"/>
      <c r="DJV939" s="477"/>
      <c r="DJW939" s="477"/>
      <c r="DJX939" s="477"/>
      <c r="DJY939" s="477"/>
      <c r="DJZ939" s="477"/>
      <c r="DKA939" s="477"/>
      <c r="DKB939" s="477"/>
      <c r="DKC939" s="477"/>
      <c r="DKD939" s="477"/>
      <c r="DKE939" s="477"/>
      <c r="DKF939" s="477"/>
      <c r="DKG939" s="477"/>
      <c r="DKH939" s="477"/>
      <c r="DKI939" s="477"/>
      <c r="DKJ939" s="477"/>
      <c r="DKK939" s="477"/>
      <c r="DKL939" s="477"/>
      <c r="DKM939" s="477"/>
      <c r="DKN939" s="477"/>
      <c r="DKO939" s="477"/>
      <c r="DKP939" s="477"/>
      <c r="DKQ939" s="477"/>
      <c r="DKR939" s="477"/>
      <c r="DKS939" s="477"/>
      <c r="DKT939" s="477"/>
      <c r="DKU939" s="477"/>
      <c r="DKV939" s="477"/>
      <c r="DKW939" s="477"/>
      <c r="DKX939" s="477"/>
      <c r="DKY939" s="477"/>
      <c r="DKZ939" s="477"/>
      <c r="DLA939" s="477"/>
      <c r="DLB939" s="477"/>
      <c r="DLC939" s="477"/>
      <c r="DLD939" s="477"/>
      <c r="DLE939" s="477"/>
      <c r="DLF939" s="477"/>
      <c r="DLG939" s="477"/>
      <c r="DLH939" s="477"/>
      <c r="DLI939" s="477"/>
      <c r="DLJ939" s="477"/>
      <c r="DLK939" s="477"/>
      <c r="DLL939" s="477"/>
      <c r="DLM939" s="477"/>
      <c r="DLN939" s="477"/>
      <c r="DLO939" s="477"/>
      <c r="DLP939" s="477"/>
      <c r="DLQ939" s="477"/>
      <c r="DLR939" s="477"/>
      <c r="DLS939" s="477"/>
      <c r="DLT939" s="477"/>
      <c r="DLU939" s="477"/>
      <c r="DLV939" s="477"/>
      <c r="DLW939" s="477"/>
      <c r="DLX939" s="477"/>
      <c r="DLY939" s="477"/>
      <c r="DLZ939" s="477"/>
      <c r="DMA939" s="477"/>
      <c r="DMB939" s="477"/>
      <c r="DMC939" s="477"/>
      <c r="DMD939" s="477"/>
      <c r="DME939" s="477"/>
      <c r="DMF939" s="477"/>
      <c r="DMG939" s="477"/>
      <c r="DMH939" s="477"/>
      <c r="DMI939" s="477"/>
      <c r="DMJ939" s="477"/>
      <c r="DMK939" s="477"/>
      <c r="DML939" s="477"/>
      <c r="DMM939" s="477"/>
      <c r="DMN939" s="477"/>
      <c r="DMO939" s="477"/>
      <c r="DMP939" s="477"/>
      <c r="DMQ939" s="477"/>
      <c r="DMR939" s="477"/>
      <c r="DMS939" s="477"/>
      <c r="DMT939" s="477"/>
      <c r="DMU939" s="477"/>
      <c r="DMV939" s="477"/>
      <c r="DMW939" s="477"/>
      <c r="DMX939" s="477"/>
      <c r="DMY939" s="477"/>
      <c r="DMZ939" s="477"/>
      <c r="DNA939" s="477"/>
      <c r="DNB939" s="477"/>
      <c r="DNC939" s="477"/>
      <c r="DND939" s="477"/>
      <c r="DNE939" s="477"/>
      <c r="DNF939" s="477"/>
      <c r="DNG939" s="477"/>
      <c r="DNH939" s="477"/>
      <c r="DNI939" s="477"/>
      <c r="DNJ939" s="477"/>
      <c r="DNK939" s="477"/>
      <c r="DNL939" s="477"/>
      <c r="DNM939" s="477"/>
      <c r="DNN939" s="477"/>
      <c r="DNO939" s="477"/>
      <c r="DNP939" s="477"/>
      <c r="DNQ939" s="477"/>
      <c r="DNR939" s="477"/>
      <c r="DNS939" s="477"/>
      <c r="DNT939" s="477"/>
      <c r="DNU939" s="477"/>
      <c r="DNV939" s="477"/>
      <c r="DNW939" s="477"/>
      <c r="DNX939" s="477"/>
      <c r="DNY939" s="477"/>
      <c r="DNZ939" s="477"/>
      <c r="DOA939" s="477"/>
      <c r="DOB939" s="477"/>
      <c r="DOC939" s="477"/>
      <c r="DOD939" s="477"/>
      <c r="DOE939" s="477"/>
      <c r="DOF939" s="477"/>
      <c r="DOG939" s="477"/>
      <c r="DOH939" s="477"/>
      <c r="DOI939" s="477"/>
      <c r="DOJ939" s="477"/>
      <c r="DOK939" s="477"/>
      <c r="DOL939" s="477"/>
      <c r="DOM939" s="477"/>
      <c r="DON939" s="477"/>
      <c r="DOO939" s="477"/>
      <c r="DOP939" s="477"/>
      <c r="DOQ939" s="477"/>
      <c r="DOR939" s="477"/>
      <c r="DOS939" s="477"/>
      <c r="DOT939" s="477"/>
      <c r="DOU939" s="477"/>
      <c r="DOV939" s="477"/>
      <c r="DOW939" s="477"/>
      <c r="DOX939" s="477"/>
      <c r="DOY939" s="477"/>
      <c r="DOZ939" s="477"/>
      <c r="DPA939" s="477"/>
      <c r="DPB939" s="477"/>
      <c r="DPC939" s="477"/>
      <c r="DPD939" s="477"/>
      <c r="DPE939" s="477"/>
      <c r="DPF939" s="477"/>
      <c r="DPG939" s="477"/>
      <c r="DPH939" s="477"/>
      <c r="DPI939" s="477"/>
      <c r="DPJ939" s="477"/>
      <c r="DPK939" s="477"/>
      <c r="DPL939" s="477"/>
      <c r="DPM939" s="477"/>
      <c r="DPN939" s="477"/>
      <c r="DPO939" s="477"/>
      <c r="DPP939" s="477"/>
      <c r="DPQ939" s="477"/>
      <c r="DPR939" s="477"/>
      <c r="DPS939" s="477"/>
      <c r="DPT939" s="477"/>
      <c r="DPU939" s="477"/>
      <c r="DPV939" s="477"/>
      <c r="DPW939" s="477"/>
      <c r="DPX939" s="477"/>
      <c r="DPY939" s="477"/>
      <c r="DPZ939" s="477"/>
      <c r="DQA939" s="477"/>
      <c r="DQB939" s="477"/>
      <c r="DQC939" s="477"/>
      <c r="DQD939" s="477"/>
      <c r="DQE939" s="477"/>
      <c r="DQF939" s="477"/>
      <c r="DQG939" s="477"/>
      <c r="DQH939" s="477"/>
      <c r="DQI939" s="477"/>
      <c r="DQJ939" s="477"/>
      <c r="DQK939" s="477"/>
      <c r="DQL939" s="477"/>
      <c r="DQM939" s="477"/>
      <c r="DQN939" s="477"/>
      <c r="DQO939" s="477"/>
      <c r="DQP939" s="477"/>
      <c r="DQQ939" s="477"/>
      <c r="DQR939" s="477"/>
      <c r="DQS939" s="477"/>
      <c r="DQT939" s="477"/>
      <c r="DQU939" s="477"/>
      <c r="DQV939" s="477"/>
      <c r="DQW939" s="477"/>
      <c r="DQX939" s="477"/>
      <c r="DQY939" s="477"/>
      <c r="DQZ939" s="477"/>
      <c r="DRA939" s="477"/>
      <c r="DRB939" s="477"/>
      <c r="DRC939" s="477"/>
      <c r="DRD939" s="477"/>
      <c r="DRE939" s="477"/>
      <c r="DRF939" s="477"/>
      <c r="DRG939" s="477"/>
      <c r="DRH939" s="477"/>
      <c r="DRI939" s="477"/>
      <c r="DRJ939" s="477"/>
      <c r="DRK939" s="477"/>
      <c r="DRL939" s="477"/>
      <c r="DRM939" s="477"/>
      <c r="DRN939" s="477"/>
      <c r="DRO939" s="477"/>
      <c r="DRP939" s="477"/>
      <c r="DRQ939" s="477"/>
      <c r="DRR939" s="477"/>
      <c r="DRS939" s="477"/>
      <c r="DRT939" s="477"/>
      <c r="DRU939" s="477"/>
      <c r="DRV939" s="477"/>
      <c r="DRW939" s="477"/>
      <c r="DRX939" s="477"/>
      <c r="DRY939" s="477"/>
      <c r="DRZ939" s="477"/>
      <c r="DSA939" s="477"/>
      <c r="DSB939" s="477"/>
      <c r="DSC939" s="477"/>
      <c r="DSD939" s="477"/>
      <c r="DSE939" s="477"/>
      <c r="DSF939" s="477"/>
      <c r="DSG939" s="477"/>
      <c r="DSH939" s="477"/>
      <c r="DSI939" s="477"/>
      <c r="DSJ939" s="477"/>
      <c r="DSK939" s="477"/>
      <c r="DSL939" s="477"/>
      <c r="DSM939" s="477"/>
      <c r="DSN939" s="477"/>
      <c r="DSO939" s="477"/>
      <c r="DSP939" s="477"/>
      <c r="DSQ939" s="477"/>
      <c r="DSR939" s="477"/>
      <c r="DSS939" s="477"/>
      <c r="DST939" s="477"/>
      <c r="DSU939" s="477"/>
      <c r="DSV939" s="477"/>
      <c r="DSW939" s="477"/>
      <c r="DSX939" s="477"/>
      <c r="DSY939" s="477"/>
      <c r="DSZ939" s="477"/>
      <c r="DTA939" s="477"/>
      <c r="DTB939" s="477"/>
      <c r="DTC939" s="477"/>
      <c r="DTD939" s="477"/>
      <c r="DTE939" s="477"/>
      <c r="DTF939" s="477"/>
      <c r="DTG939" s="477"/>
      <c r="DTH939" s="477"/>
      <c r="DTI939" s="477"/>
      <c r="DTJ939" s="477"/>
      <c r="DTK939" s="477"/>
      <c r="DTL939" s="477"/>
      <c r="DTM939" s="477"/>
      <c r="DTN939" s="477"/>
      <c r="DTO939" s="477"/>
      <c r="DTP939" s="477"/>
      <c r="DTQ939" s="477"/>
      <c r="DTR939" s="477"/>
      <c r="DTS939" s="477"/>
      <c r="DTT939" s="477"/>
      <c r="DTU939" s="477"/>
      <c r="DTV939" s="477"/>
      <c r="DTW939" s="477"/>
      <c r="DTX939" s="477"/>
      <c r="DTY939" s="477"/>
      <c r="DTZ939" s="477"/>
      <c r="DUA939" s="477"/>
      <c r="DUB939" s="477"/>
      <c r="DUC939" s="477"/>
      <c r="DUD939" s="477"/>
      <c r="DUE939" s="477"/>
      <c r="DUF939" s="477"/>
      <c r="DUG939" s="477"/>
      <c r="DUH939" s="477"/>
      <c r="DUI939" s="477"/>
      <c r="DUJ939" s="477"/>
      <c r="DUK939" s="477"/>
      <c r="DUL939" s="477"/>
      <c r="DUM939" s="477"/>
      <c r="DUN939" s="477"/>
      <c r="DUO939" s="477"/>
      <c r="DUP939" s="477"/>
      <c r="DUQ939" s="477"/>
      <c r="DUR939" s="477"/>
      <c r="DUS939" s="477"/>
      <c r="DUT939" s="477"/>
      <c r="DUU939" s="477"/>
      <c r="DUV939" s="477"/>
      <c r="DUW939" s="477"/>
      <c r="DUX939" s="477"/>
      <c r="DUY939" s="477"/>
      <c r="DUZ939" s="477"/>
      <c r="DVA939" s="477"/>
      <c r="DVB939" s="477"/>
      <c r="DVC939" s="477"/>
      <c r="DVD939" s="477"/>
      <c r="DVE939" s="477"/>
      <c r="DVF939" s="477"/>
      <c r="DVG939" s="477"/>
      <c r="DVH939" s="477"/>
      <c r="DVI939" s="477"/>
      <c r="DVJ939" s="477"/>
      <c r="DVK939" s="477"/>
      <c r="DVL939" s="477"/>
      <c r="DVM939" s="477"/>
      <c r="DVN939" s="477"/>
      <c r="DVO939" s="477"/>
      <c r="DVP939" s="477"/>
      <c r="DVQ939" s="477"/>
      <c r="DVR939" s="477"/>
      <c r="DVS939" s="477"/>
      <c r="DVT939" s="477"/>
      <c r="DVU939" s="477"/>
      <c r="DVV939" s="477"/>
      <c r="DVW939" s="477"/>
      <c r="DVX939" s="477"/>
      <c r="DVY939" s="477"/>
      <c r="DVZ939" s="477"/>
      <c r="DWA939" s="477"/>
      <c r="DWB939" s="477"/>
      <c r="DWC939" s="477"/>
      <c r="DWD939" s="477"/>
      <c r="DWE939" s="477"/>
      <c r="DWF939" s="477"/>
      <c r="DWG939" s="477"/>
      <c r="DWH939" s="477"/>
      <c r="DWI939" s="477"/>
      <c r="DWJ939" s="477"/>
      <c r="DWK939" s="477"/>
      <c r="DWL939" s="477"/>
      <c r="DWM939" s="477"/>
      <c r="DWN939" s="477"/>
      <c r="DWO939" s="477"/>
      <c r="DWP939" s="477"/>
      <c r="DWQ939" s="477"/>
      <c r="DWR939" s="477"/>
      <c r="DWS939" s="477"/>
      <c r="DWT939" s="477"/>
      <c r="DWU939" s="477"/>
      <c r="DWV939" s="477"/>
      <c r="DWW939" s="477"/>
      <c r="DWX939" s="477"/>
      <c r="DWY939" s="477"/>
      <c r="DWZ939" s="477"/>
      <c r="DXA939" s="477"/>
      <c r="DXB939" s="477"/>
      <c r="DXC939" s="477"/>
      <c r="DXD939" s="477"/>
      <c r="DXE939" s="477"/>
      <c r="DXF939" s="477"/>
      <c r="DXG939" s="477"/>
      <c r="DXH939" s="477"/>
      <c r="DXI939" s="477"/>
      <c r="DXJ939" s="477"/>
      <c r="DXK939" s="477"/>
      <c r="DXL939" s="477"/>
      <c r="DXM939" s="477"/>
      <c r="DXN939" s="477"/>
      <c r="DXO939" s="477"/>
      <c r="DXP939" s="477"/>
      <c r="DXQ939" s="477"/>
      <c r="DXR939" s="477"/>
      <c r="DXS939" s="477"/>
      <c r="DXT939" s="477"/>
      <c r="DXU939" s="477"/>
      <c r="DXV939" s="477"/>
      <c r="DXW939" s="477"/>
      <c r="DXX939" s="477"/>
      <c r="DXY939" s="477"/>
      <c r="DXZ939" s="477"/>
      <c r="DYA939" s="477"/>
      <c r="DYB939" s="477"/>
      <c r="DYC939" s="477"/>
      <c r="DYD939" s="477"/>
      <c r="DYE939" s="477"/>
      <c r="DYF939" s="477"/>
      <c r="DYG939" s="477"/>
      <c r="DYH939" s="477"/>
      <c r="DYI939" s="477"/>
      <c r="DYJ939" s="477"/>
      <c r="DYK939" s="477"/>
      <c r="DYL939" s="477"/>
      <c r="DYM939" s="477"/>
      <c r="DYN939" s="477"/>
      <c r="DYO939" s="477"/>
      <c r="DYP939" s="477"/>
      <c r="DYQ939" s="477"/>
      <c r="DYR939" s="477"/>
      <c r="DYS939" s="477"/>
      <c r="DYT939" s="477"/>
      <c r="DYU939" s="477"/>
      <c r="DYV939" s="477"/>
      <c r="DYW939" s="477"/>
      <c r="DYX939" s="477"/>
      <c r="DYY939" s="477"/>
      <c r="DYZ939" s="477"/>
      <c r="DZA939" s="477"/>
      <c r="DZB939" s="477"/>
      <c r="DZC939" s="477"/>
      <c r="DZD939" s="477"/>
      <c r="DZE939" s="477"/>
      <c r="DZF939" s="477"/>
      <c r="DZG939" s="477"/>
      <c r="DZH939" s="477"/>
      <c r="DZI939" s="477"/>
      <c r="DZJ939" s="477"/>
      <c r="DZK939" s="477"/>
      <c r="DZL939" s="477"/>
      <c r="DZM939" s="477"/>
      <c r="DZN939" s="477"/>
      <c r="DZO939" s="477"/>
      <c r="DZP939" s="477"/>
      <c r="DZQ939" s="477"/>
      <c r="DZR939" s="477"/>
      <c r="DZS939" s="477"/>
      <c r="DZT939" s="477"/>
      <c r="DZU939" s="477"/>
      <c r="DZV939" s="477"/>
      <c r="DZW939" s="477"/>
      <c r="DZX939" s="477"/>
      <c r="DZY939" s="477"/>
      <c r="DZZ939" s="477"/>
      <c r="EAA939" s="477"/>
      <c r="EAB939" s="477"/>
      <c r="EAC939" s="477"/>
      <c r="EAD939" s="477"/>
      <c r="EAE939" s="477"/>
      <c r="EAF939" s="477"/>
      <c r="EAG939" s="477"/>
      <c r="EAH939" s="477"/>
      <c r="EAI939" s="477"/>
      <c r="EAJ939" s="477"/>
      <c r="EAK939" s="477"/>
      <c r="EAL939" s="477"/>
      <c r="EAM939" s="477"/>
      <c r="EAN939" s="477"/>
      <c r="EAO939" s="477"/>
      <c r="EAP939" s="477"/>
      <c r="EAQ939" s="477"/>
      <c r="EAR939" s="477"/>
      <c r="EAS939" s="477"/>
      <c r="EAT939" s="477"/>
      <c r="EAU939" s="477"/>
      <c r="EAV939" s="477"/>
      <c r="EAW939" s="477"/>
      <c r="EAX939" s="477"/>
      <c r="EAY939" s="477"/>
      <c r="EAZ939" s="477"/>
      <c r="EBA939" s="477"/>
      <c r="EBB939" s="477"/>
      <c r="EBC939" s="477"/>
      <c r="EBD939" s="477"/>
      <c r="EBE939" s="477"/>
      <c r="EBF939" s="477"/>
      <c r="EBG939" s="477"/>
      <c r="EBH939" s="477"/>
      <c r="EBI939" s="477"/>
      <c r="EBJ939" s="477"/>
      <c r="EBK939" s="477"/>
      <c r="EBL939" s="477"/>
      <c r="EBM939" s="477"/>
      <c r="EBN939" s="477"/>
      <c r="EBO939" s="477"/>
      <c r="EBP939" s="477"/>
      <c r="EBQ939" s="477"/>
      <c r="EBR939" s="477"/>
      <c r="EBS939" s="477"/>
      <c r="EBT939" s="477"/>
      <c r="EBU939" s="477"/>
      <c r="EBV939" s="477"/>
      <c r="EBW939" s="477"/>
      <c r="EBX939" s="477"/>
      <c r="EBY939" s="477"/>
      <c r="EBZ939" s="477"/>
      <c r="ECA939" s="477"/>
      <c r="ECB939" s="477"/>
      <c r="ECC939" s="477"/>
      <c r="ECD939" s="477"/>
      <c r="ECE939" s="477"/>
      <c r="ECF939" s="477"/>
      <c r="ECG939" s="477"/>
      <c r="ECH939" s="477"/>
      <c r="ECI939" s="477"/>
      <c r="ECJ939" s="477"/>
      <c r="ECK939" s="477"/>
      <c r="ECL939" s="477"/>
      <c r="ECM939" s="477"/>
      <c r="ECN939" s="477"/>
      <c r="ECO939" s="477"/>
      <c r="ECP939" s="477"/>
      <c r="ECQ939" s="477"/>
      <c r="ECR939" s="477"/>
      <c r="ECS939" s="477"/>
      <c r="ECT939" s="477"/>
      <c r="ECU939" s="477"/>
      <c r="ECV939" s="477"/>
      <c r="ECW939" s="477"/>
      <c r="ECX939" s="477"/>
      <c r="ECY939" s="477"/>
      <c r="ECZ939" s="477"/>
      <c r="EDA939" s="477"/>
      <c r="EDB939" s="477"/>
      <c r="EDC939" s="477"/>
      <c r="EDD939" s="477"/>
      <c r="EDE939" s="477"/>
      <c r="EDF939" s="477"/>
      <c r="EDG939" s="477"/>
      <c r="EDH939" s="477"/>
      <c r="EDI939" s="477"/>
      <c r="EDJ939" s="477"/>
      <c r="EDK939" s="477"/>
      <c r="EDL939" s="477"/>
      <c r="EDM939" s="477"/>
      <c r="EDN939" s="477"/>
      <c r="EDO939" s="477"/>
      <c r="EDP939" s="477"/>
      <c r="EDQ939" s="477"/>
      <c r="EDR939" s="477"/>
      <c r="EDS939" s="477"/>
      <c r="EDT939" s="477"/>
      <c r="EDU939" s="477"/>
      <c r="EDV939" s="477"/>
      <c r="EDW939" s="477"/>
      <c r="EDX939" s="477"/>
      <c r="EDY939" s="477"/>
      <c r="EDZ939" s="477"/>
      <c r="EEA939" s="477"/>
      <c r="EEB939" s="477"/>
      <c r="EEC939" s="477"/>
      <c r="EED939" s="477"/>
      <c r="EEE939" s="477"/>
      <c r="EEF939" s="477"/>
      <c r="EEG939" s="477"/>
      <c r="EEH939" s="477"/>
      <c r="EEI939" s="477"/>
      <c r="EEJ939" s="477"/>
      <c r="EEK939" s="477"/>
      <c r="EEL939" s="477"/>
      <c r="EEM939" s="477"/>
      <c r="EEN939" s="477"/>
      <c r="EEO939" s="477"/>
      <c r="EEP939" s="477"/>
      <c r="EEQ939" s="477"/>
      <c r="EER939" s="477"/>
      <c r="EES939" s="477"/>
      <c r="EET939" s="477"/>
      <c r="EEU939" s="477"/>
      <c r="EEV939" s="477"/>
      <c r="EEW939" s="477"/>
      <c r="EEX939" s="477"/>
      <c r="EEY939" s="477"/>
      <c r="EEZ939" s="477"/>
      <c r="EFA939" s="477"/>
      <c r="EFB939" s="477"/>
      <c r="EFC939" s="477"/>
      <c r="EFD939" s="477"/>
      <c r="EFE939" s="477"/>
      <c r="EFF939" s="477"/>
      <c r="EFG939" s="477"/>
      <c r="EFH939" s="477"/>
      <c r="EFI939" s="477"/>
      <c r="EFJ939" s="477"/>
      <c r="EFK939" s="477"/>
      <c r="EFL939" s="477"/>
      <c r="EFM939" s="477"/>
      <c r="EFN939" s="477"/>
      <c r="EFO939" s="477"/>
      <c r="EFP939" s="477"/>
      <c r="EFQ939" s="477"/>
      <c r="EFR939" s="477"/>
      <c r="EFS939" s="477"/>
      <c r="EFT939" s="477"/>
      <c r="EFU939" s="477"/>
      <c r="EFV939" s="477"/>
      <c r="EFW939" s="477"/>
      <c r="EFX939" s="477"/>
      <c r="EFY939" s="477"/>
      <c r="EFZ939" s="477"/>
      <c r="EGA939" s="477"/>
      <c r="EGB939" s="477"/>
      <c r="EGC939" s="477"/>
      <c r="EGD939" s="477"/>
      <c r="EGE939" s="477"/>
      <c r="EGF939" s="477"/>
      <c r="EGG939" s="477"/>
      <c r="EGH939" s="477"/>
      <c r="EGI939" s="477"/>
      <c r="EGJ939" s="477"/>
      <c r="EGK939" s="477"/>
      <c r="EGL939" s="477"/>
      <c r="EGM939" s="477"/>
      <c r="EGN939" s="477"/>
      <c r="EGO939" s="477"/>
      <c r="EGP939" s="477"/>
      <c r="EGQ939" s="477"/>
      <c r="EGR939" s="477"/>
      <c r="EGS939" s="477"/>
      <c r="EGT939" s="477"/>
      <c r="EGU939" s="477"/>
      <c r="EGV939" s="477"/>
      <c r="EGW939" s="477"/>
      <c r="EGX939" s="477"/>
      <c r="EGY939" s="477"/>
      <c r="EGZ939" s="477"/>
      <c r="EHA939" s="477"/>
      <c r="EHB939" s="477"/>
      <c r="EHC939" s="477"/>
      <c r="EHD939" s="477"/>
      <c r="EHE939" s="477"/>
      <c r="EHF939" s="477"/>
      <c r="EHG939" s="477"/>
      <c r="EHH939" s="477"/>
      <c r="EHI939" s="477"/>
      <c r="EHJ939" s="477"/>
      <c r="EHK939" s="477"/>
      <c r="EHL939" s="477"/>
      <c r="EHM939" s="477"/>
      <c r="EHN939" s="477"/>
      <c r="EHO939" s="477"/>
      <c r="EHP939" s="477"/>
      <c r="EHQ939" s="477"/>
      <c r="EHR939" s="477"/>
      <c r="EHS939" s="477"/>
      <c r="EHT939" s="477"/>
      <c r="EHU939" s="477"/>
      <c r="EHV939" s="477"/>
      <c r="EHW939" s="477"/>
      <c r="EHX939" s="477"/>
      <c r="EHY939" s="477"/>
      <c r="EHZ939" s="477"/>
      <c r="EIA939" s="477"/>
      <c r="EIB939" s="477"/>
      <c r="EIC939" s="477"/>
      <c r="EID939" s="477"/>
      <c r="EIE939" s="477"/>
      <c r="EIF939" s="477"/>
      <c r="EIG939" s="477"/>
      <c r="EIH939" s="477"/>
      <c r="EII939" s="477"/>
      <c r="EIJ939" s="477"/>
      <c r="EIK939" s="477"/>
      <c r="EIL939" s="477"/>
      <c r="EIM939" s="477"/>
      <c r="EIN939" s="477"/>
      <c r="EIO939" s="477"/>
      <c r="EIP939" s="477"/>
      <c r="EIQ939" s="477"/>
      <c r="EIR939" s="477"/>
      <c r="EIS939" s="477"/>
      <c r="EIT939" s="477"/>
      <c r="EIU939" s="477"/>
      <c r="EIV939" s="477"/>
      <c r="EIW939" s="477"/>
      <c r="EIX939" s="477"/>
      <c r="EIY939" s="477"/>
      <c r="EIZ939" s="477"/>
      <c r="EJA939" s="477"/>
      <c r="EJB939" s="477"/>
      <c r="EJC939" s="477"/>
      <c r="EJD939" s="477"/>
      <c r="EJE939" s="477"/>
      <c r="EJF939" s="477"/>
      <c r="EJG939" s="477"/>
      <c r="EJH939" s="477"/>
      <c r="EJI939" s="477"/>
      <c r="EJJ939" s="477"/>
      <c r="EJK939" s="477"/>
      <c r="EJL939" s="477"/>
      <c r="EJM939" s="477"/>
      <c r="EJN939" s="477"/>
      <c r="EJO939" s="477"/>
      <c r="EJP939" s="477"/>
      <c r="EJQ939" s="477"/>
      <c r="EJR939" s="477"/>
      <c r="EJS939" s="477"/>
      <c r="EJT939" s="477"/>
      <c r="EJU939" s="477"/>
      <c r="EJV939" s="477"/>
      <c r="EJW939" s="477"/>
      <c r="EJX939" s="477"/>
      <c r="EJY939" s="477"/>
      <c r="EJZ939" s="477"/>
      <c r="EKA939" s="477"/>
      <c r="EKB939" s="477"/>
      <c r="EKC939" s="477"/>
      <c r="EKD939" s="477"/>
      <c r="EKE939" s="477"/>
      <c r="EKF939" s="477"/>
      <c r="EKG939" s="477"/>
      <c r="EKH939" s="477"/>
      <c r="EKI939" s="477"/>
      <c r="EKJ939" s="477"/>
      <c r="EKK939" s="477"/>
      <c r="EKL939" s="477"/>
      <c r="EKM939" s="477"/>
      <c r="EKN939" s="477"/>
      <c r="EKO939" s="477"/>
      <c r="EKP939" s="477"/>
      <c r="EKQ939" s="477"/>
      <c r="EKR939" s="477"/>
      <c r="EKS939" s="477"/>
      <c r="EKT939" s="477"/>
      <c r="EKU939" s="477"/>
      <c r="EKV939" s="477"/>
      <c r="EKW939" s="477"/>
      <c r="EKX939" s="477"/>
      <c r="EKY939" s="477"/>
      <c r="EKZ939" s="477"/>
      <c r="ELA939" s="477"/>
      <c r="ELB939" s="477"/>
      <c r="ELC939" s="477"/>
      <c r="ELD939" s="477"/>
      <c r="ELE939" s="477"/>
      <c r="ELF939" s="477"/>
      <c r="ELG939" s="477"/>
      <c r="ELH939" s="477"/>
      <c r="ELI939" s="477"/>
      <c r="ELJ939" s="477"/>
      <c r="ELK939" s="477"/>
      <c r="ELL939" s="477"/>
      <c r="ELM939" s="477"/>
      <c r="ELN939" s="477"/>
      <c r="ELO939" s="477"/>
      <c r="ELP939" s="477"/>
      <c r="ELQ939" s="477"/>
      <c r="ELR939" s="477"/>
      <c r="ELS939" s="477"/>
      <c r="ELT939" s="477"/>
      <c r="ELU939" s="477"/>
      <c r="ELV939" s="477"/>
      <c r="ELW939" s="477"/>
      <c r="ELX939" s="477"/>
      <c r="ELY939" s="477"/>
      <c r="ELZ939" s="477"/>
      <c r="EMA939" s="477"/>
      <c r="EMB939" s="477"/>
      <c r="EMC939" s="477"/>
      <c r="EMD939" s="477"/>
      <c r="EME939" s="477"/>
      <c r="EMF939" s="477"/>
      <c r="EMG939" s="477"/>
      <c r="EMH939" s="477"/>
      <c r="EMI939" s="477"/>
      <c r="EMJ939" s="477"/>
      <c r="EMK939" s="477"/>
      <c r="EML939" s="477"/>
      <c r="EMM939" s="477"/>
      <c r="EMN939" s="477"/>
      <c r="EMO939" s="477"/>
      <c r="EMP939" s="477"/>
      <c r="EMQ939" s="477"/>
      <c r="EMR939" s="477"/>
      <c r="EMS939" s="477"/>
      <c r="EMT939" s="477"/>
      <c r="EMU939" s="477"/>
      <c r="EMV939" s="477"/>
      <c r="EMW939" s="477"/>
      <c r="EMX939" s="477"/>
      <c r="EMY939" s="477"/>
      <c r="EMZ939" s="477"/>
      <c r="ENA939" s="477"/>
      <c r="ENB939" s="477"/>
      <c r="ENC939" s="477"/>
      <c r="END939" s="477"/>
      <c r="ENE939" s="477"/>
      <c r="ENF939" s="477"/>
      <c r="ENG939" s="477"/>
      <c r="ENH939" s="477"/>
      <c r="ENI939" s="477"/>
      <c r="ENJ939" s="477"/>
      <c r="ENK939" s="477"/>
      <c r="ENL939" s="477"/>
      <c r="ENM939" s="477"/>
      <c r="ENN939" s="477"/>
      <c r="ENO939" s="477"/>
      <c r="ENP939" s="477"/>
      <c r="ENQ939" s="477"/>
      <c r="ENR939" s="477"/>
      <c r="ENS939" s="477"/>
      <c r="ENT939" s="477"/>
      <c r="ENU939" s="477"/>
      <c r="ENV939" s="477"/>
      <c r="ENW939" s="477"/>
      <c r="ENX939" s="477"/>
      <c r="ENY939" s="477"/>
      <c r="ENZ939" s="477"/>
      <c r="EOA939" s="477"/>
      <c r="EOB939" s="477"/>
      <c r="EOC939" s="477"/>
      <c r="EOD939" s="477"/>
      <c r="EOE939" s="477"/>
      <c r="EOF939" s="477"/>
      <c r="EOG939" s="477"/>
      <c r="EOH939" s="477"/>
      <c r="EOI939" s="477"/>
      <c r="EOJ939" s="477"/>
      <c r="EOK939" s="477"/>
      <c r="EOL939" s="477"/>
      <c r="EOM939" s="477"/>
      <c r="EON939" s="477"/>
      <c r="EOO939" s="477"/>
      <c r="EOP939" s="477"/>
      <c r="EOQ939" s="477"/>
      <c r="EOR939" s="477"/>
      <c r="EOS939" s="477"/>
      <c r="EOT939" s="477"/>
      <c r="EOU939" s="477"/>
      <c r="EOV939" s="477"/>
      <c r="EOW939" s="477"/>
      <c r="EOX939" s="477"/>
      <c r="EOY939" s="477"/>
      <c r="EOZ939" s="477"/>
      <c r="EPA939" s="477"/>
      <c r="EPB939" s="477"/>
      <c r="EPC939" s="477"/>
      <c r="EPD939" s="477"/>
      <c r="EPE939" s="477"/>
      <c r="EPF939" s="477"/>
      <c r="EPG939" s="477"/>
      <c r="EPH939" s="477"/>
      <c r="EPI939" s="477"/>
      <c r="EPJ939" s="477"/>
      <c r="EPK939" s="477"/>
      <c r="EPL939" s="477"/>
      <c r="EPM939" s="477"/>
      <c r="EPN939" s="477"/>
      <c r="EPO939" s="477"/>
      <c r="EPP939" s="477"/>
      <c r="EPQ939" s="477"/>
      <c r="EPR939" s="477"/>
      <c r="EPS939" s="477"/>
      <c r="EPT939" s="477"/>
      <c r="EPU939" s="477"/>
      <c r="EPV939" s="477"/>
      <c r="EPW939" s="477"/>
      <c r="EPX939" s="477"/>
      <c r="EPY939" s="477"/>
      <c r="EPZ939" s="477"/>
      <c r="EQA939" s="477"/>
      <c r="EQB939" s="477"/>
      <c r="EQC939" s="477"/>
      <c r="EQD939" s="477"/>
      <c r="EQE939" s="477"/>
      <c r="EQF939" s="477"/>
      <c r="EQG939" s="477"/>
      <c r="EQH939" s="477"/>
      <c r="EQI939" s="477"/>
      <c r="EQJ939" s="477"/>
      <c r="EQK939" s="477"/>
      <c r="EQL939" s="477"/>
      <c r="EQM939" s="477"/>
      <c r="EQN939" s="477"/>
      <c r="EQO939" s="477"/>
      <c r="EQP939" s="477"/>
      <c r="EQQ939" s="477"/>
      <c r="EQR939" s="477"/>
      <c r="EQS939" s="477"/>
      <c r="EQT939" s="477"/>
      <c r="EQU939" s="477"/>
      <c r="EQV939" s="477"/>
      <c r="EQW939" s="477"/>
      <c r="EQX939" s="477"/>
      <c r="EQY939" s="477"/>
      <c r="EQZ939" s="477"/>
      <c r="ERA939" s="477"/>
      <c r="ERB939" s="477"/>
      <c r="ERC939" s="477"/>
      <c r="ERD939" s="477"/>
      <c r="ERE939" s="477"/>
      <c r="ERF939" s="477"/>
      <c r="ERG939" s="477"/>
      <c r="ERH939" s="477"/>
      <c r="ERI939" s="477"/>
      <c r="ERJ939" s="477"/>
      <c r="ERK939" s="477"/>
      <c r="ERL939" s="477"/>
      <c r="ERM939" s="477"/>
      <c r="ERN939" s="477"/>
      <c r="ERO939" s="477"/>
      <c r="ERP939" s="477"/>
      <c r="ERQ939" s="477"/>
      <c r="ERR939" s="477"/>
      <c r="ERS939" s="477"/>
      <c r="ERT939" s="477"/>
      <c r="ERU939" s="477"/>
      <c r="ERV939" s="477"/>
      <c r="ERW939" s="477"/>
      <c r="ERX939" s="477"/>
      <c r="ERY939" s="477"/>
      <c r="ERZ939" s="477"/>
      <c r="ESA939" s="477"/>
      <c r="ESB939" s="477"/>
      <c r="ESC939" s="477"/>
      <c r="ESD939" s="477"/>
      <c r="ESE939" s="477"/>
      <c r="ESF939" s="477"/>
      <c r="ESG939" s="477"/>
      <c r="ESH939" s="477"/>
      <c r="ESI939" s="477"/>
      <c r="ESJ939" s="477"/>
      <c r="ESK939" s="477"/>
      <c r="ESL939" s="477"/>
      <c r="ESM939" s="477"/>
      <c r="ESN939" s="477"/>
      <c r="ESO939" s="477"/>
      <c r="ESP939" s="477"/>
      <c r="ESQ939" s="477"/>
      <c r="ESR939" s="477"/>
      <c r="ESS939" s="477"/>
      <c r="EST939" s="477"/>
      <c r="ESU939" s="477"/>
      <c r="ESV939" s="477"/>
      <c r="ESW939" s="477"/>
      <c r="ESX939" s="477"/>
      <c r="ESY939" s="477"/>
      <c r="ESZ939" s="477"/>
      <c r="ETA939" s="477"/>
      <c r="ETB939" s="477"/>
      <c r="ETC939" s="477"/>
      <c r="ETD939" s="477"/>
      <c r="ETE939" s="477"/>
      <c r="ETF939" s="477"/>
      <c r="ETG939" s="477"/>
      <c r="ETH939" s="477"/>
      <c r="ETI939" s="477"/>
      <c r="ETJ939" s="477"/>
      <c r="ETK939" s="477"/>
      <c r="ETL939" s="477"/>
      <c r="ETM939" s="477"/>
      <c r="ETN939" s="477"/>
      <c r="ETO939" s="477"/>
      <c r="ETP939" s="477"/>
      <c r="ETQ939" s="477"/>
      <c r="ETR939" s="477"/>
      <c r="ETS939" s="477"/>
      <c r="ETT939" s="477"/>
      <c r="ETU939" s="477"/>
      <c r="ETV939" s="477"/>
      <c r="ETW939" s="477"/>
      <c r="ETX939" s="477"/>
      <c r="ETY939" s="477"/>
      <c r="ETZ939" s="477"/>
      <c r="EUA939" s="477"/>
      <c r="EUB939" s="477"/>
      <c r="EUC939" s="477"/>
      <c r="EUD939" s="477"/>
      <c r="EUE939" s="477"/>
      <c r="EUF939" s="477"/>
      <c r="EUG939" s="477"/>
      <c r="EUH939" s="477"/>
      <c r="EUI939" s="477"/>
      <c r="EUJ939" s="477"/>
      <c r="EUK939" s="477"/>
      <c r="EUL939" s="477"/>
      <c r="EUM939" s="477"/>
      <c r="EUN939" s="477"/>
      <c r="EUO939" s="477"/>
      <c r="EUP939" s="477"/>
      <c r="EUQ939" s="477"/>
      <c r="EUR939" s="477"/>
      <c r="EUS939" s="477"/>
      <c r="EUT939" s="477"/>
      <c r="EUU939" s="477"/>
      <c r="EUV939" s="477"/>
      <c r="EUW939" s="477"/>
      <c r="EUX939" s="477"/>
      <c r="EUY939" s="477"/>
      <c r="EUZ939" s="477"/>
      <c r="EVA939" s="477"/>
      <c r="EVB939" s="477"/>
      <c r="EVC939" s="477"/>
      <c r="EVD939" s="477"/>
      <c r="EVE939" s="477"/>
      <c r="EVF939" s="477"/>
      <c r="EVG939" s="477"/>
      <c r="EVH939" s="477"/>
      <c r="EVI939" s="477"/>
      <c r="EVJ939" s="477"/>
      <c r="EVK939" s="477"/>
      <c r="EVL939" s="477"/>
      <c r="EVM939" s="477"/>
      <c r="EVN939" s="477"/>
      <c r="EVO939" s="477"/>
      <c r="EVP939" s="477"/>
      <c r="EVQ939" s="477"/>
      <c r="EVR939" s="477"/>
      <c r="EVS939" s="477"/>
      <c r="EVT939" s="477"/>
      <c r="EVU939" s="477"/>
      <c r="EVV939" s="477"/>
      <c r="EVW939" s="477"/>
      <c r="EVX939" s="477"/>
      <c r="EVY939" s="477"/>
      <c r="EVZ939" s="477"/>
      <c r="EWA939" s="477"/>
      <c r="EWB939" s="477"/>
      <c r="EWC939" s="477"/>
      <c r="EWD939" s="477"/>
      <c r="EWE939" s="477"/>
      <c r="EWF939" s="477"/>
      <c r="EWG939" s="477"/>
      <c r="EWH939" s="477"/>
      <c r="EWI939" s="477"/>
      <c r="EWJ939" s="477"/>
      <c r="EWK939" s="477"/>
      <c r="EWL939" s="477"/>
      <c r="EWM939" s="477"/>
      <c r="EWN939" s="477"/>
      <c r="EWO939" s="477"/>
      <c r="EWP939" s="477"/>
      <c r="EWQ939" s="477"/>
      <c r="EWR939" s="477"/>
      <c r="EWS939" s="477"/>
      <c r="EWT939" s="477"/>
      <c r="EWU939" s="477"/>
      <c r="EWV939" s="477"/>
      <c r="EWW939" s="477"/>
      <c r="EWX939" s="477"/>
      <c r="EWY939" s="477"/>
      <c r="EWZ939" s="477"/>
      <c r="EXA939" s="477"/>
      <c r="EXB939" s="477"/>
      <c r="EXC939" s="477"/>
      <c r="EXD939" s="477"/>
      <c r="EXE939" s="477"/>
      <c r="EXF939" s="477"/>
      <c r="EXG939" s="477"/>
      <c r="EXH939" s="477"/>
      <c r="EXI939" s="477"/>
      <c r="EXJ939" s="477"/>
      <c r="EXK939" s="477"/>
      <c r="EXL939" s="477"/>
      <c r="EXM939" s="477"/>
      <c r="EXN939" s="477"/>
      <c r="EXO939" s="477"/>
      <c r="EXP939" s="477"/>
      <c r="EXQ939" s="477"/>
      <c r="EXR939" s="477"/>
      <c r="EXS939" s="477"/>
      <c r="EXT939" s="477"/>
      <c r="EXU939" s="477"/>
      <c r="EXV939" s="477"/>
      <c r="EXW939" s="477"/>
      <c r="EXX939" s="477"/>
      <c r="EXY939" s="477"/>
      <c r="EXZ939" s="477"/>
      <c r="EYA939" s="477"/>
      <c r="EYB939" s="477"/>
      <c r="EYC939" s="477"/>
      <c r="EYD939" s="477"/>
      <c r="EYE939" s="477"/>
      <c r="EYF939" s="477"/>
      <c r="EYG939" s="477"/>
      <c r="EYH939" s="477"/>
      <c r="EYI939" s="477"/>
      <c r="EYJ939" s="477"/>
      <c r="EYK939" s="477"/>
      <c r="EYL939" s="477"/>
      <c r="EYM939" s="477"/>
      <c r="EYN939" s="477"/>
      <c r="EYO939" s="477"/>
      <c r="EYP939" s="477"/>
      <c r="EYQ939" s="477"/>
      <c r="EYR939" s="477"/>
      <c r="EYS939" s="477"/>
      <c r="EYT939" s="477"/>
      <c r="EYU939" s="477"/>
      <c r="EYV939" s="477"/>
      <c r="EYW939" s="477"/>
      <c r="EYX939" s="477"/>
      <c r="EYY939" s="477"/>
      <c r="EYZ939" s="477"/>
      <c r="EZA939" s="477"/>
      <c r="EZB939" s="477"/>
      <c r="EZC939" s="477"/>
      <c r="EZD939" s="477"/>
      <c r="EZE939" s="477"/>
      <c r="EZF939" s="477"/>
      <c r="EZG939" s="477"/>
      <c r="EZH939" s="477"/>
      <c r="EZI939" s="477"/>
      <c r="EZJ939" s="477"/>
      <c r="EZK939" s="477"/>
      <c r="EZL939" s="477"/>
      <c r="EZM939" s="477"/>
      <c r="EZN939" s="477"/>
      <c r="EZO939" s="477"/>
      <c r="EZP939" s="477"/>
      <c r="EZQ939" s="477"/>
      <c r="EZR939" s="477"/>
      <c r="EZS939" s="477"/>
      <c r="EZT939" s="477"/>
      <c r="EZU939" s="477"/>
      <c r="EZV939" s="477"/>
      <c r="EZW939" s="477"/>
      <c r="EZX939" s="477"/>
      <c r="EZY939" s="477"/>
      <c r="EZZ939" s="477"/>
      <c r="FAA939" s="477"/>
      <c r="FAB939" s="477"/>
      <c r="FAC939" s="477"/>
      <c r="FAD939" s="477"/>
      <c r="FAE939" s="477"/>
      <c r="FAF939" s="477"/>
      <c r="FAG939" s="477"/>
      <c r="FAH939" s="477"/>
      <c r="FAI939" s="477"/>
      <c r="FAJ939" s="477"/>
      <c r="FAK939" s="477"/>
      <c r="FAL939" s="477"/>
      <c r="FAM939" s="477"/>
      <c r="FAN939" s="477"/>
      <c r="FAO939" s="477"/>
      <c r="FAP939" s="477"/>
      <c r="FAQ939" s="477"/>
      <c r="FAR939" s="477"/>
      <c r="FAS939" s="477"/>
      <c r="FAT939" s="477"/>
      <c r="FAU939" s="477"/>
      <c r="FAV939" s="477"/>
      <c r="FAW939" s="477"/>
      <c r="FAX939" s="477"/>
      <c r="FAY939" s="477"/>
      <c r="FAZ939" s="477"/>
      <c r="FBA939" s="477"/>
      <c r="FBB939" s="477"/>
      <c r="FBC939" s="477"/>
      <c r="FBD939" s="477"/>
      <c r="FBE939" s="477"/>
      <c r="FBF939" s="477"/>
      <c r="FBG939" s="477"/>
      <c r="FBH939" s="477"/>
      <c r="FBI939" s="477"/>
      <c r="FBJ939" s="477"/>
      <c r="FBK939" s="477"/>
      <c r="FBL939" s="477"/>
      <c r="FBM939" s="477"/>
      <c r="FBN939" s="477"/>
      <c r="FBO939" s="477"/>
      <c r="FBP939" s="477"/>
      <c r="FBQ939" s="477"/>
      <c r="FBR939" s="477"/>
      <c r="FBS939" s="477"/>
      <c r="FBT939" s="477"/>
      <c r="FBU939" s="477"/>
      <c r="FBV939" s="477"/>
      <c r="FBW939" s="477"/>
      <c r="FBX939" s="477"/>
      <c r="FBY939" s="477"/>
      <c r="FBZ939" s="477"/>
      <c r="FCA939" s="477"/>
      <c r="FCB939" s="477"/>
      <c r="FCC939" s="477"/>
      <c r="FCD939" s="477"/>
      <c r="FCE939" s="477"/>
      <c r="FCF939" s="477"/>
      <c r="FCG939" s="477"/>
      <c r="FCH939" s="477"/>
      <c r="FCI939" s="477"/>
      <c r="FCJ939" s="477"/>
      <c r="FCK939" s="477"/>
      <c r="FCL939" s="477"/>
      <c r="FCM939" s="477"/>
      <c r="FCN939" s="477"/>
      <c r="FCO939" s="477"/>
      <c r="FCP939" s="477"/>
      <c r="FCQ939" s="477"/>
      <c r="FCR939" s="477"/>
      <c r="FCS939" s="477"/>
      <c r="FCT939" s="477"/>
      <c r="FCU939" s="477"/>
      <c r="FCV939" s="477"/>
      <c r="FCW939" s="477"/>
      <c r="FCX939" s="477"/>
      <c r="FCY939" s="477"/>
      <c r="FCZ939" s="477"/>
      <c r="FDA939" s="477"/>
      <c r="FDB939" s="477"/>
      <c r="FDC939" s="477"/>
      <c r="FDD939" s="477"/>
      <c r="FDE939" s="477"/>
      <c r="FDF939" s="477"/>
      <c r="FDG939" s="477"/>
      <c r="FDH939" s="477"/>
      <c r="FDI939" s="477"/>
      <c r="FDJ939" s="477"/>
      <c r="FDK939" s="477"/>
      <c r="FDL939" s="477"/>
      <c r="FDM939" s="477"/>
      <c r="FDN939" s="477"/>
      <c r="FDO939" s="477"/>
      <c r="FDP939" s="477"/>
      <c r="FDQ939" s="477"/>
      <c r="FDR939" s="477"/>
      <c r="FDS939" s="477"/>
      <c r="FDT939" s="477"/>
      <c r="FDU939" s="477"/>
      <c r="FDV939" s="477"/>
      <c r="FDW939" s="477"/>
      <c r="FDX939" s="477"/>
      <c r="FDY939" s="477"/>
      <c r="FDZ939" s="477"/>
      <c r="FEA939" s="477"/>
      <c r="FEB939" s="477"/>
      <c r="FEC939" s="477"/>
      <c r="FED939" s="477"/>
      <c r="FEE939" s="477"/>
      <c r="FEF939" s="477"/>
      <c r="FEG939" s="477"/>
      <c r="FEH939" s="477"/>
      <c r="FEI939" s="477"/>
      <c r="FEJ939" s="477"/>
      <c r="FEK939" s="477"/>
      <c r="FEL939" s="477"/>
      <c r="FEM939" s="477"/>
      <c r="FEN939" s="477"/>
      <c r="FEO939" s="477"/>
      <c r="FEP939" s="477"/>
      <c r="FEQ939" s="477"/>
      <c r="FER939" s="477"/>
      <c r="FES939" s="477"/>
      <c r="FET939" s="477"/>
      <c r="FEU939" s="477"/>
      <c r="FEV939" s="477"/>
      <c r="FEW939" s="477"/>
      <c r="FEX939" s="477"/>
      <c r="FEY939" s="477"/>
      <c r="FEZ939" s="477"/>
      <c r="FFA939" s="477"/>
      <c r="FFB939" s="477"/>
      <c r="FFC939" s="477"/>
      <c r="FFD939" s="477"/>
      <c r="FFE939" s="477"/>
      <c r="FFF939" s="477"/>
      <c r="FFG939" s="477"/>
      <c r="FFH939" s="477"/>
      <c r="FFI939" s="477"/>
      <c r="FFJ939" s="477"/>
      <c r="FFK939" s="477"/>
      <c r="FFL939" s="477"/>
      <c r="FFM939" s="477"/>
      <c r="FFN939" s="477"/>
      <c r="FFO939" s="477"/>
      <c r="FFP939" s="477"/>
      <c r="FFQ939" s="477"/>
      <c r="FFR939" s="477"/>
      <c r="FFS939" s="477"/>
      <c r="FFT939" s="477"/>
      <c r="FFU939" s="477"/>
      <c r="FFV939" s="477"/>
      <c r="FFW939" s="477"/>
      <c r="FFX939" s="477"/>
      <c r="FFY939" s="477"/>
      <c r="FFZ939" s="477"/>
      <c r="FGA939" s="477"/>
      <c r="FGB939" s="477"/>
      <c r="FGC939" s="477"/>
      <c r="FGD939" s="477"/>
      <c r="FGE939" s="477"/>
      <c r="FGF939" s="477"/>
      <c r="FGG939" s="477"/>
      <c r="FGH939" s="477"/>
      <c r="FGI939" s="477"/>
      <c r="FGJ939" s="477"/>
      <c r="FGK939" s="477"/>
      <c r="FGL939" s="477"/>
      <c r="FGM939" s="477"/>
      <c r="FGN939" s="477"/>
      <c r="FGO939" s="477"/>
      <c r="FGP939" s="477"/>
      <c r="FGQ939" s="477"/>
      <c r="FGR939" s="477"/>
      <c r="FGS939" s="477"/>
      <c r="FGT939" s="477"/>
      <c r="FGU939" s="477"/>
      <c r="FGV939" s="477"/>
      <c r="FGW939" s="477"/>
      <c r="FGX939" s="477"/>
      <c r="FGY939" s="477"/>
      <c r="FGZ939" s="477"/>
      <c r="FHA939" s="477"/>
      <c r="FHB939" s="477"/>
      <c r="FHC939" s="477"/>
      <c r="FHD939" s="477"/>
      <c r="FHE939" s="477"/>
      <c r="FHF939" s="477"/>
      <c r="FHG939" s="477"/>
      <c r="FHH939" s="477"/>
      <c r="FHI939" s="477"/>
      <c r="FHJ939" s="477"/>
      <c r="FHK939" s="477"/>
      <c r="FHL939" s="477"/>
      <c r="FHM939" s="477"/>
      <c r="FHN939" s="477"/>
      <c r="FHO939" s="477"/>
      <c r="FHP939" s="477"/>
      <c r="FHQ939" s="477"/>
      <c r="FHR939" s="477"/>
      <c r="FHS939" s="477"/>
      <c r="FHT939" s="477"/>
      <c r="FHU939" s="477"/>
      <c r="FHV939" s="477"/>
      <c r="FHW939" s="477"/>
      <c r="FHX939" s="477"/>
      <c r="FHY939" s="477"/>
      <c r="FHZ939" s="477"/>
      <c r="FIA939" s="477"/>
      <c r="FIB939" s="477"/>
      <c r="FIC939" s="477"/>
      <c r="FID939" s="477"/>
      <c r="FIE939" s="477"/>
      <c r="FIF939" s="477"/>
      <c r="FIG939" s="477"/>
      <c r="FIH939" s="477"/>
      <c r="FII939" s="477"/>
      <c r="FIJ939" s="477"/>
      <c r="FIK939" s="477"/>
      <c r="FIL939" s="477"/>
      <c r="FIM939" s="477"/>
      <c r="FIN939" s="477"/>
      <c r="FIO939" s="477"/>
      <c r="FIP939" s="477"/>
      <c r="FIQ939" s="477"/>
      <c r="FIR939" s="477"/>
      <c r="FIS939" s="477"/>
      <c r="FIT939" s="477"/>
      <c r="FIU939" s="477"/>
      <c r="FIV939" s="477"/>
      <c r="FIW939" s="477"/>
      <c r="FIX939" s="477"/>
      <c r="FIY939" s="477"/>
      <c r="FIZ939" s="477"/>
      <c r="FJA939" s="477"/>
      <c r="FJB939" s="477"/>
      <c r="FJC939" s="477"/>
      <c r="FJD939" s="477"/>
      <c r="FJE939" s="477"/>
      <c r="FJF939" s="477"/>
      <c r="FJG939" s="477"/>
      <c r="FJH939" s="477"/>
      <c r="FJI939" s="477"/>
      <c r="FJJ939" s="477"/>
      <c r="FJK939" s="477"/>
      <c r="FJL939" s="477"/>
      <c r="FJM939" s="477"/>
      <c r="FJN939" s="477"/>
      <c r="FJO939" s="477"/>
      <c r="FJP939" s="477"/>
      <c r="FJQ939" s="477"/>
      <c r="FJR939" s="477"/>
      <c r="FJS939" s="477"/>
      <c r="FJT939" s="477"/>
      <c r="FJU939" s="477"/>
      <c r="FJV939" s="477"/>
      <c r="FJW939" s="477"/>
      <c r="FJX939" s="477"/>
      <c r="FJY939" s="477"/>
      <c r="FJZ939" s="477"/>
      <c r="FKA939" s="477"/>
      <c r="FKB939" s="477"/>
      <c r="FKC939" s="477"/>
      <c r="FKD939" s="477"/>
      <c r="FKE939" s="477"/>
      <c r="FKF939" s="477"/>
      <c r="FKG939" s="477"/>
      <c r="FKH939" s="477"/>
      <c r="FKI939" s="477"/>
      <c r="FKJ939" s="477"/>
      <c r="FKK939" s="477"/>
      <c r="FKL939" s="477"/>
      <c r="FKM939" s="477"/>
      <c r="FKN939" s="477"/>
      <c r="FKO939" s="477"/>
      <c r="FKP939" s="477"/>
      <c r="FKQ939" s="477"/>
      <c r="FKR939" s="477"/>
      <c r="FKS939" s="477"/>
      <c r="FKT939" s="477"/>
      <c r="FKU939" s="477"/>
      <c r="FKV939" s="477"/>
      <c r="FKW939" s="477"/>
      <c r="FKX939" s="477"/>
      <c r="FKY939" s="477"/>
      <c r="FKZ939" s="477"/>
      <c r="FLA939" s="477"/>
      <c r="FLB939" s="477"/>
      <c r="FLC939" s="477"/>
      <c r="FLD939" s="477"/>
      <c r="FLE939" s="477"/>
      <c r="FLF939" s="477"/>
      <c r="FLG939" s="477"/>
      <c r="FLH939" s="477"/>
      <c r="FLI939" s="477"/>
      <c r="FLJ939" s="477"/>
      <c r="FLK939" s="477"/>
      <c r="FLL939" s="477"/>
      <c r="FLM939" s="477"/>
      <c r="FLN939" s="477"/>
      <c r="FLO939" s="477"/>
      <c r="FLP939" s="477"/>
      <c r="FLQ939" s="477"/>
      <c r="FLR939" s="477"/>
      <c r="FLS939" s="477"/>
      <c r="FLT939" s="477"/>
      <c r="FLU939" s="477"/>
      <c r="FLV939" s="477"/>
      <c r="FLW939" s="477"/>
      <c r="FLX939" s="477"/>
      <c r="FLY939" s="477"/>
      <c r="FLZ939" s="477"/>
      <c r="FMA939" s="477"/>
      <c r="FMB939" s="477"/>
      <c r="FMC939" s="477"/>
      <c r="FMD939" s="477"/>
      <c r="FME939" s="477"/>
      <c r="FMF939" s="477"/>
      <c r="FMG939" s="477"/>
      <c r="FMH939" s="477"/>
      <c r="FMI939" s="477"/>
      <c r="FMJ939" s="477"/>
      <c r="FMK939" s="477"/>
      <c r="FML939" s="477"/>
      <c r="FMM939" s="477"/>
      <c r="FMN939" s="477"/>
      <c r="FMO939" s="477"/>
      <c r="FMP939" s="477"/>
      <c r="FMQ939" s="477"/>
      <c r="FMR939" s="477"/>
      <c r="FMS939" s="477"/>
      <c r="FMT939" s="477"/>
      <c r="FMU939" s="477"/>
      <c r="FMV939" s="477"/>
      <c r="FMW939" s="477"/>
      <c r="FMX939" s="477"/>
      <c r="FMY939" s="477"/>
      <c r="FMZ939" s="477"/>
      <c r="FNA939" s="477"/>
      <c r="FNB939" s="477"/>
      <c r="FNC939" s="477"/>
      <c r="FND939" s="477"/>
      <c r="FNE939" s="477"/>
      <c r="FNF939" s="477"/>
      <c r="FNG939" s="477"/>
      <c r="FNH939" s="477"/>
      <c r="FNI939" s="477"/>
      <c r="FNJ939" s="477"/>
      <c r="FNK939" s="477"/>
      <c r="FNL939" s="477"/>
      <c r="FNM939" s="477"/>
      <c r="FNN939" s="477"/>
      <c r="FNO939" s="477"/>
      <c r="FNP939" s="477"/>
      <c r="FNQ939" s="477"/>
      <c r="FNR939" s="477"/>
      <c r="FNS939" s="477"/>
      <c r="FNT939" s="477"/>
      <c r="FNU939" s="477"/>
      <c r="FNV939" s="477"/>
      <c r="FNW939" s="477"/>
      <c r="FNX939" s="477"/>
      <c r="FNY939" s="477"/>
      <c r="FNZ939" s="477"/>
      <c r="FOA939" s="477"/>
      <c r="FOB939" s="477"/>
      <c r="FOC939" s="477"/>
      <c r="FOD939" s="477"/>
      <c r="FOE939" s="477"/>
      <c r="FOF939" s="477"/>
      <c r="FOG939" s="477"/>
      <c r="FOH939" s="477"/>
      <c r="FOI939" s="477"/>
      <c r="FOJ939" s="477"/>
      <c r="FOK939" s="477"/>
      <c r="FOL939" s="477"/>
      <c r="FOM939" s="477"/>
      <c r="FON939" s="477"/>
      <c r="FOO939" s="477"/>
      <c r="FOP939" s="477"/>
      <c r="FOQ939" s="477"/>
      <c r="FOR939" s="477"/>
      <c r="FOS939" s="477"/>
      <c r="FOT939" s="477"/>
      <c r="FOU939" s="477"/>
      <c r="FOV939" s="477"/>
      <c r="FOW939" s="477"/>
      <c r="FOX939" s="477"/>
      <c r="FOY939" s="477"/>
      <c r="FOZ939" s="477"/>
      <c r="FPA939" s="477"/>
      <c r="FPB939" s="477"/>
      <c r="FPC939" s="477"/>
      <c r="FPD939" s="477"/>
      <c r="FPE939" s="477"/>
      <c r="FPF939" s="477"/>
      <c r="FPG939" s="477"/>
      <c r="FPH939" s="477"/>
      <c r="FPI939" s="477"/>
      <c r="FPJ939" s="477"/>
      <c r="FPK939" s="477"/>
      <c r="FPL939" s="477"/>
      <c r="FPM939" s="477"/>
      <c r="FPN939" s="477"/>
      <c r="FPO939" s="477"/>
      <c r="FPP939" s="477"/>
      <c r="FPQ939" s="477"/>
      <c r="FPR939" s="477"/>
      <c r="FPS939" s="477"/>
      <c r="FPT939" s="477"/>
      <c r="FPU939" s="477"/>
      <c r="FPV939" s="477"/>
      <c r="FPW939" s="477"/>
      <c r="FPX939" s="477"/>
      <c r="FPY939" s="477"/>
      <c r="FPZ939" s="477"/>
      <c r="FQA939" s="477"/>
      <c r="FQB939" s="477"/>
      <c r="FQC939" s="477"/>
      <c r="FQD939" s="477"/>
      <c r="FQE939" s="477"/>
      <c r="FQF939" s="477"/>
      <c r="FQG939" s="477"/>
      <c r="FQH939" s="477"/>
      <c r="FQI939" s="477"/>
      <c r="FQJ939" s="477"/>
      <c r="FQK939" s="477"/>
      <c r="FQL939" s="477"/>
      <c r="FQM939" s="477"/>
      <c r="FQN939" s="477"/>
      <c r="FQO939" s="477"/>
      <c r="FQP939" s="477"/>
      <c r="FQQ939" s="477"/>
      <c r="FQR939" s="477"/>
      <c r="FQS939" s="477"/>
      <c r="FQT939" s="477"/>
      <c r="FQU939" s="477"/>
      <c r="FQV939" s="477"/>
      <c r="FQW939" s="477"/>
      <c r="FQX939" s="477"/>
      <c r="FQY939" s="477"/>
      <c r="FQZ939" s="477"/>
      <c r="FRA939" s="477"/>
      <c r="FRB939" s="477"/>
      <c r="FRC939" s="477"/>
      <c r="FRD939" s="477"/>
      <c r="FRE939" s="477"/>
      <c r="FRF939" s="477"/>
      <c r="FRG939" s="477"/>
      <c r="FRH939" s="477"/>
      <c r="FRI939" s="477"/>
      <c r="FRJ939" s="477"/>
      <c r="FRK939" s="477"/>
      <c r="FRL939" s="477"/>
      <c r="FRM939" s="477"/>
      <c r="FRN939" s="477"/>
      <c r="FRO939" s="477"/>
      <c r="FRP939" s="477"/>
      <c r="FRQ939" s="477"/>
      <c r="FRR939" s="477"/>
      <c r="FRS939" s="477"/>
      <c r="FRT939" s="477"/>
      <c r="FRU939" s="477"/>
      <c r="FRV939" s="477"/>
      <c r="FRW939" s="477"/>
      <c r="FRX939" s="477"/>
      <c r="FRY939" s="477"/>
      <c r="FRZ939" s="477"/>
      <c r="FSA939" s="477"/>
      <c r="FSB939" s="477"/>
      <c r="FSC939" s="477"/>
      <c r="FSD939" s="477"/>
      <c r="FSE939" s="477"/>
      <c r="FSF939" s="477"/>
      <c r="FSG939" s="477"/>
      <c r="FSH939" s="477"/>
      <c r="FSI939" s="477"/>
      <c r="FSJ939" s="477"/>
      <c r="FSK939" s="477"/>
      <c r="FSL939" s="477"/>
      <c r="FSM939" s="477"/>
      <c r="FSN939" s="477"/>
      <c r="FSO939" s="477"/>
      <c r="FSP939" s="477"/>
      <c r="FSQ939" s="477"/>
      <c r="FSR939" s="477"/>
      <c r="FSS939" s="477"/>
      <c r="FST939" s="477"/>
      <c r="FSU939" s="477"/>
      <c r="FSV939" s="477"/>
      <c r="FSW939" s="477"/>
      <c r="FSX939" s="477"/>
      <c r="FSY939" s="477"/>
      <c r="FSZ939" s="477"/>
      <c r="FTA939" s="477"/>
      <c r="FTB939" s="477"/>
      <c r="FTC939" s="477"/>
      <c r="FTD939" s="477"/>
      <c r="FTE939" s="477"/>
      <c r="FTF939" s="477"/>
      <c r="FTG939" s="477"/>
      <c r="FTH939" s="477"/>
      <c r="FTI939" s="477"/>
      <c r="FTJ939" s="477"/>
      <c r="FTK939" s="477"/>
      <c r="FTL939" s="477"/>
      <c r="FTM939" s="477"/>
      <c r="FTN939" s="477"/>
      <c r="FTO939" s="477"/>
      <c r="FTP939" s="477"/>
      <c r="FTQ939" s="477"/>
      <c r="FTR939" s="477"/>
      <c r="FTS939" s="477"/>
      <c r="FTT939" s="477"/>
      <c r="FTU939" s="477"/>
      <c r="FTV939" s="477"/>
      <c r="FTW939" s="477"/>
      <c r="FTX939" s="477"/>
      <c r="FTY939" s="477"/>
      <c r="FTZ939" s="477"/>
      <c r="FUA939" s="477"/>
      <c r="FUB939" s="477"/>
      <c r="FUC939" s="477"/>
      <c r="FUD939" s="477"/>
      <c r="FUE939" s="477"/>
      <c r="FUF939" s="477"/>
      <c r="FUG939" s="477"/>
      <c r="FUH939" s="477"/>
      <c r="FUI939" s="477"/>
      <c r="FUJ939" s="477"/>
      <c r="FUK939" s="477"/>
      <c r="FUL939" s="477"/>
      <c r="FUM939" s="477"/>
      <c r="FUN939" s="477"/>
      <c r="FUO939" s="477"/>
      <c r="FUP939" s="477"/>
      <c r="FUQ939" s="477"/>
      <c r="FUR939" s="477"/>
      <c r="FUS939" s="477"/>
      <c r="FUT939" s="477"/>
      <c r="FUU939" s="477"/>
      <c r="FUV939" s="477"/>
      <c r="FUW939" s="477"/>
      <c r="FUX939" s="477"/>
      <c r="FUY939" s="477"/>
      <c r="FUZ939" s="477"/>
      <c r="FVA939" s="477"/>
      <c r="FVB939" s="477"/>
      <c r="FVC939" s="477"/>
      <c r="FVD939" s="477"/>
      <c r="FVE939" s="477"/>
      <c r="FVF939" s="477"/>
      <c r="FVG939" s="477"/>
      <c r="FVH939" s="477"/>
      <c r="FVI939" s="477"/>
      <c r="FVJ939" s="477"/>
      <c r="FVK939" s="477"/>
      <c r="FVL939" s="477"/>
      <c r="FVM939" s="477"/>
      <c r="FVN939" s="477"/>
      <c r="FVO939" s="477"/>
      <c r="FVP939" s="477"/>
      <c r="FVQ939" s="477"/>
      <c r="FVR939" s="477"/>
      <c r="FVS939" s="477"/>
      <c r="FVT939" s="477"/>
      <c r="FVU939" s="477"/>
      <c r="FVV939" s="477"/>
      <c r="FVW939" s="477"/>
      <c r="FVX939" s="477"/>
      <c r="FVY939" s="477"/>
      <c r="FVZ939" s="477"/>
      <c r="FWA939" s="477"/>
      <c r="FWB939" s="477"/>
      <c r="FWC939" s="477"/>
      <c r="FWD939" s="477"/>
      <c r="FWE939" s="477"/>
      <c r="FWF939" s="477"/>
      <c r="FWG939" s="477"/>
      <c r="FWH939" s="477"/>
      <c r="FWI939" s="477"/>
      <c r="FWJ939" s="477"/>
      <c r="FWK939" s="477"/>
      <c r="FWL939" s="477"/>
      <c r="FWM939" s="477"/>
      <c r="FWN939" s="477"/>
      <c r="FWO939" s="477"/>
      <c r="FWP939" s="477"/>
      <c r="FWQ939" s="477"/>
      <c r="FWR939" s="477"/>
      <c r="FWS939" s="477"/>
      <c r="FWT939" s="477"/>
      <c r="FWU939" s="477"/>
      <c r="FWV939" s="477"/>
      <c r="FWW939" s="477"/>
      <c r="FWX939" s="477"/>
      <c r="FWY939" s="477"/>
      <c r="FWZ939" s="477"/>
      <c r="FXA939" s="477"/>
      <c r="FXB939" s="477"/>
      <c r="FXC939" s="477"/>
      <c r="FXD939" s="477"/>
      <c r="FXE939" s="477"/>
      <c r="FXF939" s="477"/>
      <c r="FXG939" s="477"/>
      <c r="FXH939" s="477"/>
      <c r="FXI939" s="477"/>
      <c r="FXJ939" s="477"/>
      <c r="FXK939" s="477"/>
      <c r="FXL939" s="477"/>
      <c r="FXM939" s="477"/>
      <c r="FXN939" s="477"/>
      <c r="FXO939" s="477"/>
      <c r="FXP939" s="477"/>
      <c r="FXQ939" s="477"/>
      <c r="FXR939" s="477"/>
      <c r="FXS939" s="477"/>
      <c r="FXT939" s="477"/>
      <c r="FXU939" s="477"/>
      <c r="FXV939" s="477"/>
      <c r="FXW939" s="477"/>
      <c r="FXX939" s="477"/>
      <c r="FXY939" s="477"/>
      <c r="FXZ939" s="477"/>
      <c r="FYA939" s="477"/>
      <c r="FYB939" s="477"/>
      <c r="FYC939" s="477"/>
      <c r="FYD939" s="477"/>
      <c r="FYE939" s="477"/>
      <c r="FYF939" s="477"/>
      <c r="FYG939" s="477"/>
      <c r="FYH939" s="477"/>
      <c r="FYI939" s="477"/>
      <c r="FYJ939" s="477"/>
      <c r="FYK939" s="477"/>
      <c r="FYL939" s="477"/>
      <c r="FYM939" s="477"/>
      <c r="FYN939" s="477"/>
      <c r="FYO939" s="477"/>
      <c r="FYP939" s="477"/>
      <c r="FYQ939" s="477"/>
      <c r="FYR939" s="477"/>
      <c r="FYS939" s="477"/>
      <c r="FYT939" s="477"/>
      <c r="FYU939" s="477"/>
      <c r="FYV939" s="477"/>
      <c r="FYW939" s="477"/>
      <c r="FYX939" s="477"/>
      <c r="FYY939" s="477"/>
      <c r="FYZ939" s="477"/>
      <c r="FZA939" s="477"/>
      <c r="FZB939" s="477"/>
      <c r="FZC939" s="477"/>
      <c r="FZD939" s="477"/>
      <c r="FZE939" s="477"/>
      <c r="FZF939" s="477"/>
      <c r="FZG939" s="477"/>
      <c r="FZH939" s="477"/>
      <c r="FZI939" s="477"/>
      <c r="FZJ939" s="477"/>
      <c r="FZK939" s="477"/>
      <c r="FZL939" s="477"/>
      <c r="FZM939" s="477"/>
      <c r="FZN939" s="477"/>
      <c r="FZO939" s="477"/>
      <c r="FZP939" s="477"/>
      <c r="FZQ939" s="477"/>
      <c r="FZR939" s="477"/>
      <c r="FZS939" s="477"/>
      <c r="FZT939" s="477"/>
      <c r="FZU939" s="477"/>
      <c r="FZV939" s="477"/>
      <c r="FZW939" s="477"/>
      <c r="FZX939" s="477"/>
      <c r="FZY939" s="477"/>
      <c r="FZZ939" s="477"/>
      <c r="GAA939" s="477"/>
      <c r="GAB939" s="477"/>
      <c r="GAC939" s="477"/>
      <c r="GAD939" s="477"/>
      <c r="GAE939" s="477"/>
      <c r="GAF939" s="477"/>
      <c r="GAG939" s="477"/>
      <c r="GAH939" s="477"/>
      <c r="GAI939" s="477"/>
      <c r="GAJ939" s="477"/>
      <c r="GAK939" s="477"/>
      <c r="GAL939" s="477"/>
      <c r="GAM939" s="477"/>
      <c r="GAN939" s="477"/>
      <c r="GAO939" s="477"/>
      <c r="GAP939" s="477"/>
      <c r="GAQ939" s="477"/>
      <c r="GAR939" s="477"/>
      <c r="GAS939" s="477"/>
      <c r="GAT939" s="477"/>
      <c r="GAU939" s="477"/>
      <c r="GAV939" s="477"/>
      <c r="GAW939" s="477"/>
      <c r="GAX939" s="477"/>
      <c r="GAY939" s="477"/>
      <c r="GAZ939" s="477"/>
      <c r="GBA939" s="477"/>
      <c r="GBB939" s="477"/>
      <c r="GBC939" s="477"/>
      <c r="GBD939" s="477"/>
      <c r="GBE939" s="477"/>
      <c r="GBF939" s="477"/>
      <c r="GBG939" s="477"/>
      <c r="GBH939" s="477"/>
      <c r="GBI939" s="477"/>
      <c r="GBJ939" s="477"/>
      <c r="GBK939" s="477"/>
      <c r="GBL939" s="477"/>
      <c r="GBM939" s="477"/>
      <c r="GBN939" s="477"/>
      <c r="GBO939" s="477"/>
      <c r="GBP939" s="477"/>
      <c r="GBQ939" s="477"/>
      <c r="GBR939" s="477"/>
      <c r="GBS939" s="477"/>
      <c r="GBT939" s="477"/>
      <c r="GBU939" s="477"/>
      <c r="GBV939" s="477"/>
      <c r="GBW939" s="477"/>
      <c r="GBX939" s="477"/>
      <c r="GBY939" s="477"/>
      <c r="GBZ939" s="477"/>
      <c r="GCA939" s="477"/>
      <c r="GCB939" s="477"/>
      <c r="GCC939" s="477"/>
      <c r="GCD939" s="477"/>
      <c r="GCE939" s="477"/>
      <c r="GCF939" s="477"/>
      <c r="GCG939" s="477"/>
      <c r="GCH939" s="477"/>
      <c r="GCI939" s="477"/>
      <c r="GCJ939" s="477"/>
      <c r="GCK939" s="477"/>
      <c r="GCL939" s="477"/>
      <c r="GCM939" s="477"/>
      <c r="GCN939" s="477"/>
      <c r="GCO939" s="477"/>
      <c r="GCP939" s="477"/>
      <c r="GCQ939" s="477"/>
      <c r="GCR939" s="477"/>
      <c r="GCS939" s="477"/>
      <c r="GCT939" s="477"/>
      <c r="GCU939" s="477"/>
      <c r="GCV939" s="477"/>
      <c r="GCW939" s="477"/>
      <c r="GCX939" s="477"/>
      <c r="GCY939" s="477"/>
      <c r="GCZ939" s="477"/>
      <c r="GDA939" s="477"/>
      <c r="GDB939" s="477"/>
      <c r="GDC939" s="477"/>
      <c r="GDD939" s="477"/>
      <c r="GDE939" s="477"/>
      <c r="GDF939" s="477"/>
      <c r="GDG939" s="477"/>
      <c r="GDH939" s="477"/>
      <c r="GDI939" s="477"/>
      <c r="GDJ939" s="477"/>
      <c r="GDK939" s="477"/>
      <c r="GDL939" s="477"/>
      <c r="GDM939" s="477"/>
      <c r="GDN939" s="477"/>
      <c r="GDO939" s="477"/>
      <c r="GDP939" s="477"/>
      <c r="GDQ939" s="477"/>
      <c r="GDR939" s="477"/>
      <c r="GDS939" s="477"/>
      <c r="GDT939" s="477"/>
      <c r="GDU939" s="477"/>
      <c r="GDV939" s="477"/>
      <c r="GDW939" s="477"/>
      <c r="GDX939" s="477"/>
      <c r="GDY939" s="477"/>
      <c r="GDZ939" s="477"/>
      <c r="GEA939" s="477"/>
      <c r="GEB939" s="477"/>
      <c r="GEC939" s="477"/>
      <c r="GED939" s="477"/>
      <c r="GEE939" s="477"/>
      <c r="GEF939" s="477"/>
      <c r="GEG939" s="477"/>
      <c r="GEH939" s="477"/>
      <c r="GEI939" s="477"/>
      <c r="GEJ939" s="477"/>
      <c r="GEK939" s="477"/>
      <c r="GEL939" s="477"/>
      <c r="GEM939" s="477"/>
      <c r="GEN939" s="477"/>
      <c r="GEO939" s="477"/>
      <c r="GEP939" s="477"/>
      <c r="GEQ939" s="477"/>
      <c r="GER939" s="477"/>
      <c r="GES939" s="477"/>
      <c r="GET939" s="477"/>
      <c r="GEU939" s="477"/>
      <c r="GEV939" s="477"/>
      <c r="GEW939" s="477"/>
      <c r="GEX939" s="477"/>
      <c r="GEY939" s="477"/>
      <c r="GEZ939" s="477"/>
      <c r="GFA939" s="477"/>
      <c r="GFB939" s="477"/>
      <c r="GFC939" s="477"/>
      <c r="GFD939" s="477"/>
      <c r="GFE939" s="477"/>
      <c r="GFF939" s="477"/>
      <c r="GFG939" s="477"/>
      <c r="GFH939" s="477"/>
      <c r="GFI939" s="477"/>
      <c r="GFJ939" s="477"/>
      <c r="GFK939" s="477"/>
      <c r="GFL939" s="477"/>
      <c r="GFM939" s="477"/>
      <c r="GFN939" s="477"/>
      <c r="GFO939" s="477"/>
      <c r="GFP939" s="477"/>
      <c r="GFQ939" s="477"/>
      <c r="GFR939" s="477"/>
      <c r="GFS939" s="477"/>
      <c r="GFT939" s="477"/>
      <c r="GFU939" s="477"/>
      <c r="GFV939" s="477"/>
      <c r="GFW939" s="477"/>
      <c r="GFX939" s="477"/>
      <c r="GFY939" s="477"/>
      <c r="GFZ939" s="477"/>
      <c r="GGA939" s="477"/>
      <c r="GGB939" s="477"/>
      <c r="GGC939" s="477"/>
      <c r="GGD939" s="477"/>
      <c r="GGE939" s="477"/>
      <c r="GGF939" s="477"/>
      <c r="GGG939" s="477"/>
      <c r="GGH939" s="477"/>
      <c r="GGI939" s="477"/>
      <c r="GGJ939" s="477"/>
      <c r="GGK939" s="477"/>
      <c r="GGL939" s="477"/>
      <c r="GGM939" s="477"/>
      <c r="GGN939" s="477"/>
      <c r="GGO939" s="477"/>
      <c r="GGP939" s="477"/>
      <c r="GGQ939" s="477"/>
      <c r="GGR939" s="477"/>
      <c r="GGS939" s="477"/>
      <c r="GGT939" s="477"/>
      <c r="GGU939" s="477"/>
      <c r="GGV939" s="477"/>
      <c r="GGW939" s="477"/>
      <c r="GGX939" s="477"/>
      <c r="GGY939" s="477"/>
      <c r="GGZ939" s="477"/>
      <c r="GHA939" s="477"/>
      <c r="GHB939" s="477"/>
      <c r="GHC939" s="477"/>
      <c r="GHD939" s="477"/>
      <c r="GHE939" s="477"/>
      <c r="GHF939" s="477"/>
      <c r="GHG939" s="477"/>
      <c r="GHH939" s="477"/>
      <c r="GHI939" s="477"/>
      <c r="GHJ939" s="477"/>
      <c r="GHK939" s="477"/>
      <c r="GHL939" s="477"/>
      <c r="GHM939" s="477"/>
      <c r="GHN939" s="477"/>
      <c r="GHO939" s="477"/>
      <c r="GHP939" s="477"/>
      <c r="GHQ939" s="477"/>
      <c r="GHR939" s="477"/>
      <c r="GHS939" s="477"/>
      <c r="GHT939" s="477"/>
      <c r="GHU939" s="477"/>
      <c r="GHV939" s="477"/>
      <c r="GHW939" s="477"/>
      <c r="GHX939" s="477"/>
      <c r="GHY939" s="477"/>
      <c r="GHZ939" s="477"/>
      <c r="GIA939" s="477"/>
      <c r="GIB939" s="477"/>
      <c r="GIC939" s="477"/>
      <c r="GID939" s="477"/>
      <c r="GIE939" s="477"/>
      <c r="GIF939" s="477"/>
      <c r="GIG939" s="477"/>
      <c r="GIH939" s="477"/>
      <c r="GII939" s="477"/>
      <c r="GIJ939" s="477"/>
      <c r="GIK939" s="477"/>
      <c r="GIL939" s="477"/>
      <c r="GIM939" s="477"/>
      <c r="GIN939" s="477"/>
      <c r="GIO939" s="477"/>
      <c r="GIP939" s="477"/>
      <c r="GIQ939" s="477"/>
      <c r="GIR939" s="477"/>
      <c r="GIS939" s="477"/>
      <c r="GIT939" s="477"/>
      <c r="GIU939" s="477"/>
      <c r="GIV939" s="477"/>
      <c r="GIW939" s="477"/>
      <c r="GIX939" s="477"/>
      <c r="GIY939" s="477"/>
      <c r="GIZ939" s="477"/>
      <c r="GJA939" s="477"/>
      <c r="GJB939" s="477"/>
      <c r="GJC939" s="477"/>
      <c r="GJD939" s="477"/>
      <c r="GJE939" s="477"/>
      <c r="GJF939" s="477"/>
      <c r="GJG939" s="477"/>
      <c r="GJH939" s="477"/>
      <c r="GJI939" s="477"/>
      <c r="GJJ939" s="477"/>
      <c r="GJK939" s="477"/>
      <c r="GJL939" s="477"/>
      <c r="GJM939" s="477"/>
      <c r="GJN939" s="477"/>
      <c r="GJO939" s="477"/>
      <c r="GJP939" s="477"/>
      <c r="GJQ939" s="477"/>
      <c r="GJR939" s="477"/>
      <c r="GJS939" s="477"/>
      <c r="GJT939" s="477"/>
      <c r="GJU939" s="477"/>
      <c r="GJV939" s="477"/>
      <c r="GJW939" s="477"/>
      <c r="GJX939" s="477"/>
      <c r="GJY939" s="477"/>
      <c r="GJZ939" s="477"/>
      <c r="GKA939" s="477"/>
      <c r="GKB939" s="477"/>
      <c r="GKC939" s="477"/>
      <c r="GKD939" s="477"/>
      <c r="GKE939" s="477"/>
      <c r="GKF939" s="477"/>
      <c r="GKG939" s="477"/>
      <c r="GKH939" s="477"/>
      <c r="GKI939" s="477"/>
      <c r="GKJ939" s="477"/>
      <c r="GKK939" s="477"/>
      <c r="GKL939" s="477"/>
      <c r="GKM939" s="477"/>
      <c r="GKN939" s="477"/>
      <c r="GKO939" s="477"/>
      <c r="GKP939" s="477"/>
      <c r="GKQ939" s="477"/>
      <c r="GKR939" s="477"/>
      <c r="GKS939" s="477"/>
      <c r="GKT939" s="477"/>
      <c r="GKU939" s="477"/>
      <c r="GKV939" s="477"/>
      <c r="GKW939" s="477"/>
      <c r="GKX939" s="477"/>
      <c r="GKY939" s="477"/>
      <c r="GKZ939" s="477"/>
      <c r="GLA939" s="477"/>
      <c r="GLB939" s="477"/>
      <c r="GLC939" s="477"/>
      <c r="GLD939" s="477"/>
      <c r="GLE939" s="477"/>
      <c r="GLF939" s="477"/>
      <c r="GLG939" s="477"/>
      <c r="GLH939" s="477"/>
      <c r="GLI939" s="477"/>
      <c r="GLJ939" s="477"/>
      <c r="GLK939" s="477"/>
      <c r="GLL939" s="477"/>
      <c r="GLM939" s="477"/>
      <c r="GLN939" s="477"/>
      <c r="GLO939" s="477"/>
      <c r="GLP939" s="477"/>
      <c r="GLQ939" s="477"/>
      <c r="GLR939" s="477"/>
      <c r="GLS939" s="477"/>
      <c r="GLT939" s="477"/>
      <c r="GLU939" s="477"/>
      <c r="GLV939" s="477"/>
      <c r="GLW939" s="477"/>
      <c r="GLX939" s="477"/>
      <c r="GLY939" s="477"/>
      <c r="GLZ939" s="477"/>
      <c r="GMA939" s="477"/>
      <c r="GMB939" s="477"/>
      <c r="GMC939" s="477"/>
      <c r="GMD939" s="477"/>
      <c r="GME939" s="477"/>
      <c r="GMF939" s="477"/>
      <c r="GMG939" s="477"/>
      <c r="GMH939" s="477"/>
      <c r="GMI939" s="477"/>
      <c r="GMJ939" s="477"/>
      <c r="GMK939" s="477"/>
      <c r="GML939" s="477"/>
      <c r="GMM939" s="477"/>
      <c r="GMN939" s="477"/>
      <c r="GMO939" s="477"/>
      <c r="GMP939" s="477"/>
      <c r="GMQ939" s="477"/>
      <c r="GMR939" s="477"/>
      <c r="GMS939" s="477"/>
      <c r="GMT939" s="477"/>
      <c r="GMU939" s="477"/>
      <c r="GMV939" s="477"/>
      <c r="GMW939" s="477"/>
      <c r="GMX939" s="477"/>
      <c r="GMY939" s="477"/>
      <c r="GMZ939" s="477"/>
      <c r="GNA939" s="477"/>
      <c r="GNB939" s="477"/>
      <c r="GNC939" s="477"/>
      <c r="GND939" s="477"/>
      <c r="GNE939" s="477"/>
      <c r="GNF939" s="477"/>
      <c r="GNG939" s="477"/>
      <c r="GNH939" s="477"/>
      <c r="GNI939" s="477"/>
      <c r="GNJ939" s="477"/>
      <c r="GNK939" s="477"/>
      <c r="GNL939" s="477"/>
      <c r="GNM939" s="477"/>
      <c r="GNN939" s="477"/>
      <c r="GNO939" s="477"/>
      <c r="GNP939" s="477"/>
      <c r="GNQ939" s="477"/>
      <c r="GNR939" s="477"/>
      <c r="GNS939" s="477"/>
      <c r="GNT939" s="477"/>
      <c r="GNU939" s="477"/>
      <c r="GNV939" s="477"/>
      <c r="GNW939" s="477"/>
      <c r="GNX939" s="477"/>
      <c r="GNY939" s="477"/>
      <c r="GNZ939" s="477"/>
      <c r="GOA939" s="477"/>
      <c r="GOB939" s="477"/>
      <c r="GOC939" s="477"/>
      <c r="GOD939" s="477"/>
      <c r="GOE939" s="477"/>
      <c r="GOF939" s="477"/>
      <c r="GOG939" s="477"/>
      <c r="GOH939" s="477"/>
      <c r="GOI939" s="477"/>
      <c r="GOJ939" s="477"/>
      <c r="GOK939" s="477"/>
      <c r="GOL939" s="477"/>
      <c r="GOM939" s="477"/>
      <c r="GON939" s="477"/>
      <c r="GOO939" s="477"/>
      <c r="GOP939" s="477"/>
      <c r="GOQ939" s="477"/>
      <c r="GOR939" s="477"/>
      <c r="GOS939" s="477"/>
      <c r="GOT939" s="477"/>
      <c r="GOU939" s="477"/>
      <c r="GOV939" s="477"/>
      <c r="GOW939" s="477"/>
      <c r="GOX939" s="477"/>
      <c r="GOY939" s="477"/>
      <c r="GOZ939" s="477"/>
      <c r="GPA939" s="477"/>
      <c r="GPB939" s="477"/>
      <c r="GPC939" s="477"/>
      <c r="GPD939" s="477"/>
      <c r="GPE939" s="477"/>
      <c r="GPF939" s="477"/>
      <c r="GPG939" s="477"/>
      <c r="GPH939" s="477"/>
      <c r="GPI939" s="477"/>
      <c r="GPJ939" s="477"/>
      <c r="GPK939" s="477"/>
      <c r="GPL939" s="477"/>
      <c r="GPM939" s="477"/>
      <c r="GPN939" s="477"/>
      <c r="GPO939" s="477"/>
      <c r="GPP939" s="477"/>
      <c r="GPQ939" s="477"/>
      <c r="GPR939" s="477"/>
      <c r="GPS939" s="477"/>
      <c r="GPT939" s="477"/>
      <c r="GPU939" s="477"/>
      <c r="GPV939" s="477"/>
      <c r="GPW939" s="477"/>
      <c r="GPX939" s="477"/>
      <c r="GPY939" s="477"/>
      <c r="GPZ939" s="477"/>
      <c r="GQA939" s="477"/>
      <c r="GQB939" s="477"/>
      <c r="GQC939" s="477"/>
      <c r="GQD939" s="477"/>
      <c r="GQE939" s="477"/>
      <c r="GQF939" s="477"/>
      <c r="GQG939" s="477"/>
      <c r="GQH939" s="477"/>
      <c r="GQI939" s="477"/>
      <c r="GQJ939" s="477"/>
      <c r="GQK939" s="477"/>
      <c r="GQL939" s="477"/>
      <c r="GQM939" s="477"/>
      <c r="GQN939" s="477"/>
      <c r="GQO939" s="477"/>
      <c r="GQP939" s="477"/>
      <c r="GQQ939" s="477"/>
      <c r="GQR939" s="477"/>
      <c r="GQS939" s="477"/>
      <c r="GQT939" s="477"/>
      <c r="GQU939" s="477"/>
      <c r="GQV939" s="477"/>
      <c r="GQW939" s="477"/>
      <c r="GQX939" s="477"/>
      <c r="GQY939" s="477"/>
      <c r="GQZ939" s="477"/>
      <c r="GRA939" s="477"/>
      <c r="GRB939" s="477"/>
      <c r="GRC939" s="477"/>
      <c r="GRD939" s="477"/>
      <c r="GRE939" s="477"/>
      <c r="GRF939" s="477"/>
      <c r="GRG939" s="477"/>
      <c r="GRH939" s="477"/>
      <c r="GRI939" s="477"/>
      <c r="GRJ939" s="477"/>
      <c r="GRK939" s="477"/>
      <c r="GRL939" s="477"/>
      <c r="GRM939" s="477"/>
      <c r="GRN939" s="477"/>
      <c r="GRO939" s="477"/>
      <c r="GRP939" s="477"/>
      <c r="GRQ939" s="477"/>
      <c r="GRR939" s="477"/>
      <c r="GRS939" s="477"/>
      <c r="GRT939" s="477"/>
      <c r="GRU939" s="477"/>
      <c r="GRV939" s="477"/>
      <c r="GRW939" s="477"/>
      <c r="GRX939" s="477"/>
      <c r="GRY939" s="477"/>
      <c r="GRZ939" s="477"/>
      <c r="GSA939" s="477"/>
      <c r="GSB939" s="477"/>
      <c r="GSC939" s="477"/>
      <c r="GSD939" s="477"/>
      <c r="GSE939" s="477"/>
      <c r="GSF939" s="477"/>
      <c r="GSG939" s="477"/>
      <c r="GSH939" s="477"/>
      <c r="GSI939" s="477"/>
      <c r="GSJ939" s="477"/>
      <c r="GSK939" s="477"/>
      <c r="GSL939" s="477"/>
      <c r="GSM939" s="477"/>
      <c r="GSN939" s="477"/>
      <c r="GSO939" s="477"/>
      <c r="GSP939" s="477"/>
      <c r="GSQ939" s="477"/>
      <c r="GSR939" s="477"/>
      <c r="GSS939" s="477"/>
      <c r="GST939" s="477"/>
      <c r="GSU939" s="477"/>
      <c r="GSV939" s="477"/>
      <c r="GSW939" s="477"/>
      <c r="GSX939" s="477"/>
      <c r="GSY939" s="477"/>
      <c r="GSZ939" s="477"/>
      <c r="GTA939" s="477"/>
      <c r="GTB939" s="477"/>
      <c r="GTC939" s="477"/>
      <c r="GTD939" s="477"/>
      <c r="GTE939" s="477"/>
      <c r="GTF939" s="477"/>
      <c r="GTG939" s="477"/>
      <c r="GTH939" s="477"/>
      <c r="GTI939" s="477"/>
      <c r="GTJ939" s="477"/>
      <c r="GTK939" s="477"/>
      <c r="GTL939" s="477"/>
      <c r="GTM939" s="477"/>
      <c r="GTN939" s="477"/>
      <c r="GTO939" s="477"/>
      <c r="GTP939" s="477"/>
      <c r="GTQ939" s="477"/>
      <c r="GTR939" s="477"/>
      <c r="GTS939" s="477"/>
      <c r="GTT939" s="477"/>
      <c r="GTU939" s="477"/>
      <c r="GTV939" s="477"/>
      <c r="GTW939" s="477"/>
      <c r="GTX939" s="477"/>
      <c r="GTY939" s="477"/>
      <c r="GTZ939" s="477"/>
      <c r="GUA939" s="477"/>
      <c r="GUB939" s="477"/>
      <c r="GUC939" s="477"/>
      <c r="GUD939" s="477"/>
      <c r="GUE939" s="477"/>
      <c r="GUF939" s="477"/>
      <c r="GUG939" s="477"/>
      <c r="GUH939" s="477"/>
      <c r="GUI939" s="477"/>
      <c r="GUJ939" s="477"/>
      <c r="GUK939" s="477"/>
      <c r="GUL939" s="477"/>
      <c r="GUM939" s="477"/>
      <c r="GUN939" s="477"/>
      <c r="GUO939" s="477"/>
      <c r="GUP939" s="477"/>
      <c r="GUQ939" s="477"/>
      <c r="GUR939" s="477"/>
      <c r="GUS939" s="477"/>
      <c r="GUT939" s="477"/>
      <c r="GUU939" s="477"/>
      <c r="GUV939" s="477"/>
      <c r="GUW939" s="477"/>
      <c r="GUX939" s="477"/>
      <c r="GUY939" s="477"/>
      <c r="GUZ939" s="477"/>
      <c r="GVA939" s="477"/>
      <c r="GVB939" s="477"/>
      <c r="GVC939" s="477"/>
      <c r="GVD939" s="477"/>
      <c r="GVE939" s="477"/>
      <c r="GVF939" s="477"/>
      <c r="GVG939" s="477"/>
      <c r="GVH939" s="477"/>
      <c r="GVI939" s="477"/>
      <c r="GVJ939" s="477"/>
      <c r="GVK939" s="477"/>
      <c r="GVL939" s="477"/>
      <c r="GVM939" s="477"/>
      <c r="GVN939" s="477"/>
      <c r="GVO939" s="477"/>
      <c r="GVP939" s="477"/>
      <c r="GVQ939" s="477"/>
      <c r="GVR939" s="477"/>
      <c r="GVS939" s="477"/>
      <c r="GVT939" s="477"/>
      <c r="GVU939" s="477"/>
      <c r="GVV939" s="477"/>
      <c r="GVW939" s="477"/>
      <c r="GVX939" s="477"/>
      <c r="GVY939" s="477"/>
      <c r="GVZ939" s="477"/>
      <c r="GWA939" s="477"/>
      <c r="GWB939" s="477"/>
      <c r="GWC939" s="477"/>
      <c r="GWD939" s="477"/>
      <c r="GWE939" s="477"/>
      <c r="GWF939" s="477"/>
      <c r="GWG939" s="477"/>
      <c r="GWH939" s="477"/>
      <c r="GWI939" s="477"/>
      <c r="GWJ939" s="477"/>
      <c r="GWK939" s="477"/>
      <c r="GWL939" s="477"/>
      <c r="GWM939" s="477"/>
      <c r="GWN939" s="477"/>
      <c r="GWO939" s="477"/>
      <c r="GWP939" s="477"/>
      <c r="GWQ939" s="477"/>
      <c r="GWR939" s="477"/>
      <c r="GWS939" s="477"/>
      <c r="GWT939" s="477"/>
      <c r="GWU939" s="477"/>
      <c r="GWV939" s="477"/>
      <c r="GWW939" s="477"/>
      <c r="GWX939" s="477"/>
      <c r="GWY939" s="477"/>
      <c r="GWZ939" s="477"/>
      <c r="GXA939" s="477"/>
      <c r="GXB939" s="477"/>
      <c r="GXC939" s="477"/>
      <c r="GXD939" s="477"/>
      <c r="GXE939" s="477"/>
      <c r="GXF939" s="477"/>
      <c r="GXG939" s="477"/>
      <c r="GXH939" s="477"/>
      <c r="GXI939" s="477"/>
      <c r="GXJ939" s="477"/>
      <c r="GXK939" s="477"/>
      <c r="GXL939" s="477"/>
      <c r="GXM939" s="477"/>
      <c r="GXN939" s="477"/>
      <c r="GXO939" s="477"/>
      <c r="GXP939" s="477"/>
      <c r="GXQ939" s="477"/>
      <c r="GXR939" s="477"/>
      <c r="GXS939" s="477"/>
      <c r="GXT939" s="477"/>
      <c r="GXU939" s="477"/>
      <c r="GXV939" s="477"/>
      <c r="GXW939" s="477"/>
      <c r="GXX939" s="477"/>
      <c r="GXY939" s="477"/>
      <c r="GXZ939" s="477"/>
      <c r="GYA939" s="477"/>
      <c r="GYB939" s="477"/>
      <c r="GYC939" s="477"/>
      <c r="GYD939" s="477"/>
      <c r="GYE939" s="477"/>
      <c r="GYF939" s="477"/>
      <c r="GYG939" s="477"/>
      <c r="GYH939" s="477"/>
      <c r="GYI939" s="477"/>
      <c r="GYJ939" s="477"/>
      <c r="GYK939" s="477"/>
      <c r="GYL939" s="477"/>
      <c r="GYM939" s="477"/>
      <c r="GYN939" s="477"/>
      <c r="GYO939" s="477"/>
      <c r="GYP939" s="477"/>
      <c r="GYQ939" s="477"/>
      <c r="GYR939" s="477"/>
      <c r="GYS939" s="477"/>
      <c r="GYT939" s="477"/>
      <c r="GYU939" s="477"/>
      <c r="GYV939" s="477"/>
      <c r="GYW939" s="477"/>
      <c r="GYX939" s="477"/>
      <c r="GYY939" s="477"/>
      <c r="GYZ939" s="477"/>
      <c r="GZA939" s="477"/>
      <c r="GZB939" s="477"/>
      <c r="GZC939" s="477"/>
      <c r="GZD939" s="477"/>
      <c r="GZE939" s="477"/>
      <c r="GZF939" s="477"/>
      <c r="GZG939" s="477"/>
      <c r="GZH939" s="477"/>
      <c r="GZI939" s="477"/>
      <c r="GZJ939" s="477"/>
      <c r="GZK939" s="477"/>
      <c r="GZL939" s="477"/>
      <c r="GZM939" s="477"/>
      <c r="GZN939" s="477"/>
      <c r="GZO939" s="477"/>
      <c r="GZP939" s="477"/>
      <c r="GZQ939" s="477"/>
      <c r="GZR939" s="477"/>
      <c r="GZS939" s="477"/>
      <c r="GZT939" s="477"/>
      <c r="GZU939" s="477"/>
      <c r="GZV939" s="477"/>
      <c r="GZW939" s="477"/>
      <c r="GZX939" s="477"/>
      <c r="GZY939" s="477"/>
      <c r="GZZ939" s="477"/>
      <c r="HAA939" s="477"/>
      <c r="HAB939" s="477"/>
      <c r="HAC939" s="477"/>
      <c r="HAD939" s="477"/>
      <c r="HAE939" s="477"/>
      <c r="HAF939" s="477"/>
      <c r="HAG939" s="477"/>
      <c r="HAH939" s="477"/>
      <c r="HAI939" s="477"/>
      <c r="HAJ939" s="477"/>
      <c r="HAK939" s="477"/>
      <c r="HAL939" s="477"/>
      <c r="HAM939" s="477"/>
      <c r="HAN939" s="477"/>
      <c r="HAO939" s="477"/>
      <c r="HAP939" s="477"/>
      <c r="HAQ939" s="477"/>
      <c r="HAR939" s="477"/>
      <c r="HAS939" s="477"/>
      <c r="HAT939" s="477"/>
      <c r="HAU939" s="477"/>
      <c r="HAV939" s="477"/>
      <c r="HAW939" s="477"/>
      <c r="HAX939" s="477"/>
      <c r="HAY939" s="477"/>
      <c r="HAZ939" s="477"/>
      <c r="HBA939" s="477"/>
      <c r="HBB939" s="477"/>
      <c r="HBC939" s="477"/>
      <c r="HBD939" s="477"/>
      <c r="HBE939" s="477"/>
      <c r="HBF939" s="477"/>
      <c r="HBG939" s="477"/>
      <c r="HBH939" s="477"/>
      <c r="HBI939" s="477"/>
      <c r="HBJ939" s="477"/>
      <c r="HBK939" s="477"/>
      <c r="HBL939" s="477"/>
      <c r="HBM939" s="477"/>
      <c r="HBN939" s="477"/>
      <c r="HBO939" s="477"/>
      <c r="HBP939" s="477"/>
      <c r="HBQ939" s="477"/>
      <c r="HBR939" s="477"/>
      <c r="HBS939" s="477"/>
      <c r="HBT939" s="477"/>
      <c r="HBU939" s="477"/>
      <c r="HBV939" s="477"/>
      <c r="HBW939" s="477"/>
      <c r="HBX939" s="477"/>
      <c r="HBY939" s="477"/>
      <c r="HBZ939" s="477"/>
      <c r="HCA939" s="477"/>
      <c r="HCB939" s="477"/>
      <c r="HCC939" s="477"/>
      <c r="HCD939" s="477"/>
      <c r="HCE939" s="477"/>
      <c r="HCF939" s="477"/>
      <c r="HCG939" s="477"/>
      <c r="HCH939" s="477"/>
      <c r="HCI939" s="477"/>
      <c r="HCJ939" s="477"/>
      <c r="HCK939" s="477"/>
      <c r="HCL939" s="477"/>
      <c r="HCM939" s="477"/>
      <c r="HCN939" s="477"/>
      <c r="HCO939" s="477"/>
      <c r="HCP939" s="477"/>
      <c r="HCQ939" s="477"/>
      <c r="HCR939" s="477"/>
      <c r="HCS939" s="477"/>
      <c r="HCT939" s="477"/>
      <c r="HCU939" s="477"/>
      <c r="HCV939" s="477"/>
      <c r="HCW939" s="477"/>
      <c r="HCX939" s="477"/>
      <c r="HCY939" s="477"/>
      <c r="HCZ939" s="477"/>
      <c r="HDA939" s="477"/>
      <c r="HDB939" s="477"/>
      <c r="HDC939" s="477"/>
      <c r="HDD939" s="477"/>
      <c r="HDE939" s="477"/>
      <c r="HDF939" s="477"/>
      <c r="HDG939" s="477"/>
      <c r="HDH939" s="477"/>
      <c r="HDI939" s="477"/>
      <c r="HDJ939" s="477"/>
      <c r="HDK939" s="477"/>
      <c r="HDL939" s="477"/>
      <c r="HDM939" s="477"/>
      <c r="HDN939" s="477"/>
      <c r="HDO939" s="477"/>
      <c r="HDP939" s="477"/>
      <c r="HDQ939" s="477"/>
      <c r="HDR939" s="477"/>
      <c r="HDS939" s="477"/>
      <c r="HDT939" s="477"/>
      <c r="HDU939" s="477"/>
      <c r="HDV939" s="477"/>
      <c r="HDW939" s="477"/>
      <c r="HDX939" s="477"/>
      <c r="HDY939" s="477"/>
      <c r="HDZ939" s="477"/>
      <c r="HEA939" s="477"/>
      <c r="HEB939" s="477"/>
      <c r="HEC939" s="477"/>
      <c r="HED939" s="477"/>
      <c r="HEE939" s="477"/>
      <c r="HEF939" s="477"/>
      <c r="HEG939" s="477"/>
      <c r="HEH939" s="477"/>
      <c r="HEI939" s="477"/>
      <c r="HEJ939" s="477"/>
      <c r="HEK939" s="477"/>
      <c r="HEL939" s="477"/>
      <c r="HEM939" s="477"/>
      <c r="HEN939" s="477"/>
      <c r="HEO939" s="477"/>
      <c r="HEP939" s="477"/>
      <c r="HEQ939" s="477"/>
      <c r="HER939" s="477"/>
      <c r="HES939" s="477"/>
      <c r="HET939" s="477"/>
      <c r="HEU939" s="477"/>
      <c r="HEV939" s="477"/>
      <c r="HEW939" s="477"/>
      <c r="HEX939" s="477"/>
      <c r="HEY939" s="477"/>
      <c r="HEZ939" s="477"/>
      <c r="HFA939" s="477"/>
      <c r="HFB939" s="477"/>
      <c r="HFC939" s="477"/>
      <c r="HFD939" s="477"/>
      <c r="HFE939" s="477"/>
      <c r="HFF939" s="477"/>
      <c r="HFG939" s="477"/>
      <c r="HFH939" s="477"/>
      <c r="HFI939" s="477"/>
      <c r="HFJ939" s="477"/>
      <c r="HFK939" s="477"/>
      <c r="HFL939" s="477"/>
      <c r="HFM939" s="477"/>
      <c r="HFN939" s="477"/>
      <c r="HFO939" s="477"/>
      <c r="HFP939" s="477"/>
      <c r="HFQ939" s="477"/>
      <c r="HFR939" s="477"/>
      <c r="HFS939" s="477"/>
      <c r="HFT939" s="477"/>
      <c r="HFU939" s="477"/>
      <c r="HFV939" s="477"/>
      <c r="HFW939" s="477"/>
      <c r="HFX939" s="477"/>
      <c r="HFY939" s="477"/>
      <c r="HFZ939" s="477"/>
      <c r="HGA939" s="477"/>
      <c r="HGB939" s="477"/>
      <c r="HGC939" s="477"/>
      <c r="HGD939" s="477"/>
      <c r="HGE939" s="477"/>
      <c r="HGF939" s="477"/>
      <c r="HGG939" s="477"/>
      <c r="HGH939" s="477"/>
      <c r="HGI939" s="477"/>
      <c r="HGJ939" s="477"/>
      <c r="HGK939" s="477"/>
      <c r="HGL939" s="477"/>
      <c r="HGM939" s="477"/>
      <c r="HGN939" s="477"/>
      <c r="HGO939" s="477"/>
      <c r="HGP939" s="477"/>
      <c r="HGQ939" s="477"/>
      <c r="HGR939" s="477"/>
      <c r="HGS939" s="477"/>
      <c r="HGT939" s="477"/>
      <c r="HGU939" s="477"/>
      <c r="HGV939" s="477"/>
      <c r="HGW939" s="477"/>
      <c r="HGX939" s="477"/>
      <c r="HGY939" s="477"/>
      <c r="HGZ939" s="477"/>
      <c r="HHA939" s="477"/>
      <c r="HHB939" s="477"/>
      <c r="HHC939" s="477"/>
      <c r="HHD939" s="477"/>
      <c r="HHE939" s="477"/>
      <c r="HHF939" s="477"/>
      <c r="HHG939" s="477"/>
      <c r="HHH939" s="477"/>
      <c r="HHI939" s="477"/>
      <c r="HHJ939" s="477"/>
      <c r="HHK939" s="477"/>
      <c r="HHL939" s="477"/>
      <c r="HHM939" s="477"/>
      <c r="HHN939" s="477"/>
      <c r="HHO939" s="477"/>
      <c r="HHP939" s="477"/>
      <c r="HHQ939" s="477"/>
      <c r="HHR939" s="477"/>
      <c r="HHS939" s="477"/>
      <c r="HHT939" s="477"/>
      <c r="HHU939" s="477"/>
      <c r="HHV939" s="477"/>
      <c r="HHW939" s="477"/>
      <c r="HHX939" s="477"/>
      <c r="HHY939" s="477"/>
      <c r="HHZ939" s="477"/>
      <c r="HIA939" s="477"/>
      <c r="HIB939" s="477"/>
      <c r="HIC939" s="477"/>
      <c r="HID939" s="477"/>
      <c r="HIE939" s="477"/>
      <c r="HIF939" s="477"/>
      <c r="HIG939" s="477"/>
      <c r="HIH939" s="477"/>
      <c r="HII939" s="477"/>
      <c r="HIJ939" s="477"/>
      <c r="HIK939" s="477"/>
      <c r="HIL939" s="477"/>
      <c r="HIM939" s="477"/>
      <c r="HIN939" s="477"/>
      <c r="HIO939" s="477"/>
      <c r="HIP939" s="477"/>
      <c r="HIQ939" s="477"/>
      <c r="HIR939" s="477"/>
      <c r="HIS939" s="477"/>
      <c r="HIT939" s="477"/>
      <c r="HIU939" s="477"/>
      <c r="HIV939" s="477"/>
      <c r="HIW939" s="477"/>
      <c r="HIX939" s="477"/>
      <c r="HIY939" s="477"/>
      <c r="HIZ939" s="477"/>
      <c r="HJA939" s="477"/>
      <c r="HJB939" s="477"/>
      <c r="HJC939" s="477"/>
      <c r="HJD939" s="477"/>
      <c r="HJE939" s="477"/>
      <c r="HJF939" s="477"/>
      <c r="HJG939" s="477"/>
      <c r="HJH939" s="477"/>
      <c r="HJI939" s="477"/>
      <c r="HJJ939" s="477"/>
      <c r="HJK939" s="477"/>
      <c r="HJL939" s="477"/>
      <c r="HJM939" s="477"/>
      <c r="HJN939" s="477"/>
      <c r="HJO939" s="477"/>
      <c r="HJP939" s="477"/>
      <c r="HJQ939" s="477"/>
      <c r="HJR939" s="477"/>
      <c r="HJS939" s="477"/>
      <c r="HJT939" s="477"/>
      <c r="HJU939" s="477"/>
      <c r="HJV939" s="477"/>
      <c r="HJW939" s="477"/>
      <c r="HJX939" s="477"/>
      <c r="HJY939" s="477"/>
      <c r="HJZ939" s="477"/>
      <c r="HKA939" s="477"/>
      <c r="HKB939" s="477"/>
      <c r="HKC939" s="477"/>
      <c r="HKD939" s="477"/>
      <c r="HKE939" s="477"/>
      <c r="HKF939" s="477"/>
      <c r="HKG939" s="477"/>
      <c r="HKH939" s="477"/>
      <c r="HKI939" s="477"/>
      <c r="HKJ939" s="477"/>
      <c r="HKK939" s="477"/>
      <c r="HKL939" s="477"/>
      <c r="HKM939" s="477"/>
      <c r="HKN939" s="477"/>
      <c r="HKO939" s="477"/>
      <c r="HKP939" s="477"/>
      <c r="HKQ939" s="477"/>
      <c r="HKR939" s="477"/>
      <c r="HKS939" s="477"/>
      <c r="HKT939" s="477"/>
      <c r="HKU939" s="477"/>
      <c r="HKV939" s="477"/>
      <c r="HKW939" s="477"/>
      <c r="HKX939" s="477"/>
      <c r="HKY939" s="477"/>
      <c r="HKZ939" s="477"/>
      <c r="HLA939" s="477"/>
      <c r="HLB939" s="477"/>
      <c r="HLC939" s="477"/>
      <c r="HLD939" s="477"/>
      <c r="HLE939" s="477"/>
      <c r="HLF939" s="477"/>
      <c r="HLG939" s="477"/>
      <c r="HLH939" s="477"/>
      <c r="HLI939" s="477"/>
      <c r="HLJ939" s="477"/>
      <c r="HLK939" s="477"/>
      <c r="HLL939" s="477"/>
      <c r="HLM939" s="477"/>
      <c r="HLN939" s="477"/>
      <c r="HLO939" s="477"/>
      <c r="HLP939" s="477"/>
      <c r="HLQ939" s="477"/>
      <c r="HLR939" s="477"/>
      <c r="HLS939" s="477"/>
      <c r="HLT939" s="477"/>
      <c r="HLU939" s="477"/>
      <c r="HLV939" s="477"/>
      <c r="HLW939" s="477"/>
      <c r="HLX939" s="477"/>
      <c r="HLY939" s="477"/>
      <c r="HLZ939" s="477"/>
      <c r="HMA939" s="477"/>
      <c r="HMB939" s="477"/>
      <c r="HMC939" s="477"/>
      <c r="HMD939" s="477"/>
      <c r="HME939" s="477"/>
      <c r="HMF939" s="477"/>
      <c r="HMG939" s="477"/>
      <c r="HMH939" s="477"/>
      <c r="HMI939" s="477"/>
      <c r="HMJ939" s="477"/>
      <c r="HMK939" s="477"/>
      <c r="HML939" s="477"/>
      <c r="HMM939" s="477"/>
      <c r="HMN939" s="477"/>
      <c r="HMO939" s="477"/>
      <c r="HMP939" s="477"/>
      <c r="HMQ939" s="477"/>
      <c r="HMR939" s="477"/>
      <c r="HMS939" s="477"/>
      <c r="HMT939" s="477"/>
      <c r="HMU939" s="477"/>
      <c r="HMV939" s="477"/>
      <c r="HMW939" s="477"/>
      <c r="HMX939" s="477"/>
      <c r="HMY939" s="477"/>
      <c r="HMZ939" s="477"/>
      <c r="HNA939" s="477"/>
      <c r="HNB939" s="477"/>
      <c r="HNC939" s="477"/>
      <c r="HND939" s="477"/>
      <c r="HNE939" s="477"/>
      <c r="HNF939" s="477"/>
      <c r="HNG939" s="477"/>
      <c r="HNH939" s="477"/>
      <c r="HNI939" s="477"/>
      <c r="HNJ939" s="477"/>
      <c r="HNK939" s="477"/>
      <c r="HNL939" s="477"/>
      <c r="HNM939" s="477"/>
      <c r="HNN939" s="477"/>
      <c r="HNO939" s="477"/>
      <c r="HNP939" s="477"/>
      <c r="HNQ939" s="477"/>
      <c r="HNR939" s="477"/>
      <c r="HNS939" s="477"/>
      <c r="HNT939" s="477"/>
      <c r="HNU939" s="477"/>
      <c r="HNV939" s="477"/>
      <c r="HNW939" s="477"/>
      <c r="HNX939" s="477"/>
      <c r="HNY939" s="477"/>
      <c r="HNZ939" s="477"/>
      <c r="HOA939" s="477"/>
      <c r="HOB939" s="477"/>
      <c r="HOC939" s="477"/>
      <c r="HOD939" s="477"/>
      <c r="HOE939" s="477"/>
      <c r="HOF939" s="477"/>
      <c r="HOG939" s="477"/>
      <c r="HOH939" s="477"/>
      <c r="HOI939" s="477"/>
      <c r="HOJ939" s="477"/>
      <c r="HOK939" s="477"/>
      <c r="HOL939" s="477"/>
      <c r="HOM939" s="477"/>
      <c r="HON939" s="477"/>
      <c r="HOO939" s="477"/>
      <c r="HOP939" s="477"/>
      <c r="HOQ939" s="477"/>
      <c r="HOR939" s="477"/>
      <c r="HOS939" s="477"/>
      <c r="HOT939" s="477"/>
      <c r="HOU939" s="477"/>
      <c r="HOV939" s="477"/>
      <c r="HOW939" s="477"/>
      <c r="HOX939" s="477"/>
      <c r="HOY939" s="477"/>
      <c r="HOZ939" s="477"/>
      <c r="HPA939" s="477"/>
      <c r="HPB939" s="477"/>
      <c r="HPC939" s="477"/>
      <c r="HPD939" s="477"/>
      <c r="HPE939" s="477"/>
      <c r="HPF939" s="477"/>
      <c r="HPG939" s="477"/>
      <c r="HPH939" s="477"/>
      <c r="HPI939" s="477"/>
      <c r="HPJ939" s="477"/>
      <c r="HPK939" s="477"/>
      <c r="HPL939" s="477"/>
      <c r="HPM939" s="477"/>
      <c r="HPN939" s="477"/>
      <c r="HPO939" s="477"/>
      <c r="HPP939" s="477"/>
      <c r="HPQ939" s="477"/>
      <c r="HPR939" s="477"/>
      <c r="HPS939" s="477"/>
      <c r="HPT939" s="477"/>
      <c r="HPU939" s="477"/>
      <c r="HPV939" s="477"/>
      <c r="HPW939" s="477"/>
      <c r="HPX939" s="477"/>
      <c r="HPY939" s="477"/>
      <c r="HPZ939" s="477"/>
      <c r="HQA939" s="477"/>
      <c r="HQB939" s="477"/>
      <c r="HQC939" s="477"/>
      <c r="HQD939" s="477"/>
      <c r="HQE939" s="477"/>
      <c r="HQF939" s="477"/>
      <c r="HQG939" s="477"/>
      <c r="HQH939" s="477"/>
      <c r="HQI939" s="477"/>
      <c r="HQJ939" s="477"/>
      <c r="HQK939" s="477"/>
      <c r="HQL939" s="477"/>
      <c r="HQM939" s="477"/>
      <c r="HQN939" s="477"/>
      <c r="HQO939" s="477"/>
      <c r="HQP939" s="477"/>
      <c r="HQQ939" s="477"/>
      <c r="HQR939" s="477"/>
      <c r="HQS939" s="477"/>
      <c r="HQT939" s="477"/>
      <c r="HQU939" s="477"/>
      <c r="HQV939" s="477"/>
      <c r="HQW939" s="477"/>
      <c r="HQX939" s="477"/>
      <c r="HQY939" s="477"/>
      <c r="HQZ939" s="477"/>
      <c r="HRA939" s="477"/>
      <c r="HRB939" s="477"/>
      <c r="HRC939" s="477"/>
      <c r="HRD939" s="477"/>
      <c r="HRE939" s="477"/>
      <c r="HRF939" s="477"/>
      <c r="HRG939" s="477"/>
      <c r="HRH939" s="477"/>
      <c r="HRI939" s="477"/>
      <c r="HRJ939" s="477"/>
      <c r="HRK939" s="477"/>
      <c r="HRL939" s="477"/>
      <c r="HRM939" s="477"/>
      <c r="HRN939" s="477"/>
      <c r="HRO939" s="477"/>
      <c r="HRP939" s="477"/>
      <c r="HRQ939" s="477"/>
      <c r="HRR939" s="477"/>
      <c r="HRS939" s="477"/>
      <c r="HRT939" s="477"/>
      <c r="HRU939" s="477"/>
      <c r="HRV939" s="477"/>
      <c r="HRW939" s="477"/>
      <c r="HRX939" s="477"/>
      <c r="HRY939" s="477"/>
      <c r="HRZ939" s="477"/>
      <c r="HSA939" s="477"/>
      <c r="HSB939" s="477"/>
      <c r="HSC939" s="477"/>
      <c r="HSD939" s="477"/>
      <c r="HSE939" s="477"/>
      <c r="HSF939" s="477"/>
      <c r="HSG939" s="477"/>
      <c r="HSH939" s="477"/>
      <c r="HSI939" s="477"/>
      <c r="HSJ939" s="477"/>
      <c r="HSK939" s="477"/>
      <c r="HSL939" s="477"/>
      <c r="HSM939" s="477"/>
      <c r="HSN939" s="477"/>
      <c r="HSO939" s="477"/>
      <c r="HSP939" s="477"/>
      <c r="HSQ939" s="477"/>
      <c r="HSR939" s="477"/>
      <c r="HSS939" s="477"/>
      <c r="HST939" s="477"/>
      <c r="HSU939" s="477"/>
      <c r="HSV939" s="477"/>
      <c r="HSW939" s="477"/>
      <c r="HSX939" s="477"/>
      <c r="HSY939" s="477"/>
      <c r="HSZ939" s="477"/>
      <c r="HTA939" s="477"/>
      <c r="HTB939" s="477"/>
      <c r="HTC939" s="477"/>
      <c r="HTD939" s="477"/>
      <c r="HTE939" s="477"/>
      <c r="HTF939" s="477"/>
      <c r="HTG939" s="477"/>
      <c r="HTH939" s="477"/>
      <c r="HTI939" s="477"/>
      <c r="HTJ939" s="477"/>
      <c r="HTK939" s="477"/>
      <c r="HTL939" s="477"/>
      <c r="HTM939" s="477"/>
      <c r="HTN939" s="477"/>
      <c r="HTO939" s="477"/>
      <c r="HTP939" s="477"/>
      <c r="HTQ939" s="477"/>
      <c r="HTR939" s="477"/>
      <c r="HTS939" s="477"/>
      <c r="HTT939" s="477"/>
      <c r="HTU939" s="477"/>
      <c r="HTV939" s="477"/>
      <c r="HTW939" s="477"/>
      <c r="HTX939" s="477"/>
      <c r="HTY939" s="477"/>
      <c r="HTZ939" s="477"/>
      <c r="HUA939" s="477"/>
      <c r="HUB939" s="477"/>
      <c r="HUC939" s="477"/>
      <c r="HUD939" s="477"/>
      <c r="HUE939" s="477"/>
      <c r="HUF939" s="477"/>
      <c r="HUG939" s="477"/>
      <c r="HUH939" s="477"/>
      <c r="HUI939" s="477"/>
      <c r="HUJ939" s="477"/>
      <c r="HUK939" s="477"/>
      <c r="HUL939" s="477"/>
      <c r="HUM939" s="477"/>
      <c r="HUN939" s="477"/>
      <c r="HUO939" s="477"/>
      <c r="HUP939" s="477"/>
      <c r="HUQ939" s="477"/>
      <c r="HUR939" s="477"/>
      <c r="HUS939" s="477"/>
      <c r="HUT939" s="477"/>
      <c r="HUU939" s="477"/>
      <c r="HUV939" s="477"/>
      <c r="HUW939" s="477"/>
      <c r="HUX939" s="477"/>
      <c r="HUY939" s="477"/>
      <c r="HUZ939" s="477"/>
      <c r="HVA939" s="477"/>
      <c r="HVB939" s="477"/>
      <c r="HVC939" s="477"/>
      <c r="HVD939" s="477"/>
      <c r="HVE939" s="477"/>
      <c r="HVF939" s="477"/>
      <c r="HVG939" s="477"/>
      <c r="HVH939" s="477"/>
      <c r="HVI939" s="477"/>
      <c r="HVJ939" s="477"/>
      <c r="HVK939" s="477"/>
      <c r="HVL939" s="477"/>
      <c r="HVM939" s="477"/>
      <c r="HVN939" s="477"/>
      <c r="HVO939" s="477"/>
      <c r="HVP939" s="477"/>
      <c r="HVQ939" s="477"/>
      <c r="HVR939" s="477"/>
      <c r="HVS939" s="477"/>
      <c r="HVT939" s="477"/>
      <c r="HVU939" s="477"/>
      <c r="HVV939" s="477"/>
      <c r="HVW939" s="477"/>
      <c r="HVX939" s="477"/>
      <c r="HVY939" s="477"/>
      <c r="HVZ939" s="477"/>
      <c r="HWA939" s="477"/>
      <c r="HWB939" s="477"/>
      <c r="HWC939" s="477"/>
      <c r="HWD939" s="477"/>
      <c r="HWE939" s="477"/>
      <c r="HWF939" s="477"/>
      <c r="HWG939" s="477"/>
      <c r="HWH939" s="477"/>
      <c r="HWI939" s="477"/>
      <c r="HWJ939" s="477"/>
      <c r="HWK939" s="477"/>
      <c r="HWL939" s="477"/>
      <c r="HWM939" s="477"/>
      <c r="HWN939" s="477"/>
      <c r="HWO939" s="477"/>
      <c r="HWP939" s="477"/>
      <c r="HWQ939" s="477"/>
      <c r="HWR939" s="477"/>
      <c r="HWS939" s="477"/>
      <c r="HWT939" s="477"/>
      <c r="HWU939" s="477"/>
      <c r="HWV939" s="477"/>
      <c r="HWW939" s="477"/>
      <c r="HWX939" s="477"/>
      <c r="HWY939" s="477"/>
      <c r="HWZ939" s="477"/>
      <c r="HXA939" s="477"/>
      <c r="HXB939" s="477"/>
      <c r="HXC939" s="477"/>
      <c r="HXD939" s="477"/>
      <c r="HXE939" s="477"/>
      <c r="HXF939" s="477"/>
      <c r="HXG939" s="477"/>
      <c r="HXH939" s="477"/>
      <c r="HXI939" s="477"/>
      <c r="HXJ939" s="477"/>
      <c r="HXK939" s="477"/>
      <c r="HXL939" s="477"/>
      <c r="HXM939" s="477"/>
      <c r="HXN939" s="477"/>
      <c r="HXO939" s="477"/>
      <c r="HXP939" s="477"/>
      <c r="HXQ939" s="477"/>
      <c r="HXR939" s="477"/>
      <c r="HXS939" s="477"/>
      <c r="HXT939" s="477"/>
      <c r="HXU939" s="477"/>
      <c r="HXV939" s="477"/>
      <c r="HXW939" s="477"/>
      <c r="HXX939" s="477"/>
      <c r="HXY939" s="477"/>
      <c r="HXZ939" s="477"/>
      <c r="HYA939" s="477"/>
      <c r="HYB939" s="477"/>
      <c r="HYC939" s="477"/>
      <c r="HYD939" s="477"/>
      <c r="HYE939" s="477"/>
      <c r="HYF939" s="477"/>
      <c r="HYG939" s="477"/>
      <c r="HYH939" s="477"/>
      <c r="HYI939" s="477"/>
      <c r="HYJ939" s="477"/>
      <c r="HYK939" s="477"/>
      <c r="HYL939" s="477"/>
      <c r="HYM939" s="477"/>
      <c r="HYN939" s="477"/>
      <c r="HYO939" s="477"/>
      <c r="HYP939" s="477"/>
      <c r="HYQ939" s="477"/>
      <c r="HYR939" s="477"/>
      <c r="HYS939" s="477"/>
      <c r="HYT939" s="477"/>
      <c r="HYU939" s="477"/>
      <c r="HYV939" s="477"/>
      <c r="HYW939" s="477"/>
      <c r="HYX939" s="477"/>
      <c r="HYY939" s="477"/>
      <c r="HYZ939" s="477"/>
      <c r="HZA939" s="477"/>
      <c r="HZB939" s="477"/>
      <c r="HZC939" s="477"/>
      <c r="HZD939" s="477"/>
      <c r="HZE939" s="477"/>
      <c r="HZF939" s="477"/>
      <c r="HZG939" s="477"/>
      <c r="HZH939" s="477"/>
      <c r="HZI939" s="477"/>
      <c r="HZJ939" s="477"/>
      <c r="HZK939" s="477"/>
      <c r="HZL939" s="477"/>
      <c r="HZM939" s="477"/>
      <c r="HZN939" s="477"/>
      <c r="HZO939" s="477"/>
      <c r="HZP939" s="477"/>
      <c r="HZQ939" s="477"/>
      <c r="HZR939" s="477"/>
      <c r="HZS939" s="477"/>
      <c r="HZT939" s="477"/>
      <c r="HZU939" s="477"/>
      <c r="HZV939" s="477"/>
      <c r="HZW939" s="477"/>
      <c r="HZX939" s="477"/>
      <c r="HZY939" s="477"/>
      <c r="HZZ939" s="477"/>
      <c r="IAA939" s="477"/>
      <c r="IAB939" s="477"/>
      <c r="IAC939" s="477"/>
      <c r="IAD939" s="477"/>
      <c r="IAE939" s="477"/>
      <c r="IAF939" s="477"/>
      <c r="IAG939" s="477"/>
      <c r="IAH939" s="477"/>
      <c r="IAI939" s="477"/>
      <c r="IAJ939" s="477"/>
      <c r="IAK939" s="477"/>
      <c r="IAL939" s="477"/>
      <c r="IAM939" s="477"/>
      <c r="IAN939" s="477"/>
      <c r="IAO939" s="477"/>
      <c r="IAP939" s="477"/>
      <c r="IAQ939" s="477"/>
      <c r="IAR939" s="477"/>
      <c r="IAS939" s="477"/>
      <c r="IAT939" s="477"/>
      <c r="IAU939" s="477"/>
      <c r="IAV939" s="477"/>
      <c r="IAW939" s="477"/>
      <c r="IAX939" s="477"/>
      <c r="IAY939" s="477"/>
      <c r="IAZ939" s="477"/>
      <c r="IBA939" s="477"/>
      <c r="IBB939" s="477"/>
      <c r="IBC939" s="477"/>
      <c r="IBD939" s="477"/>
      <c r="IBE939" s="477"/>
      <c r="IBF939" s="477"/>
      <c r="IBG939" s="477"/>
      <c r="IBH939" s="477"/>
      <c r="IBI939" s="477"/>
      <c r="IBJ939" s="477"/>
      <c r="IBK939" s="477"/>
      <c r="IBL939" s="477"/>
      <c r="IBM939" s="477"/>
      <c r="IBN939" s="477"/>
      <c r="IBO939" s="477"/>
      <c r="IBP939" s="477"/>
      <c r="IBQ939" s="477"/>
      <c r="IBR939" s="477"/>
      <c r="IBS939" s="477"/>
      <c r="IBT939" s="477"/>
      <c r="IBU939" s="477"/>
      <c r="IBV939" s="477"/>
      <c r="IBW939" s="477"/>
      <c r="IBX939" s="477"/>
      <c r="IBY939" s="477"/>
      <c r="IBZ939" s="477"/>
      <c r="ICA939" s="477"/>
      <c r="ICB939" s="477"/>
      <c r="ICC939" s="477"/>
      <c r="ICD939" s="477"/>
      <c r="ICE939" s="477"/>
      <c r="ICF939" s="477"/>
      <c r="ICG939" s="477"/>
      <c r="ICH939" s="477"/>
      <c r="ICI939" s="477"/>
      <c r="ICJ939" s="477"/>
      <c r="ICK939" s="477"/>
      <c r="ICL939" s="477"/>
      <c r="ICM939" s="477"/>
      <c r="ICN939" s="477"/>
      <c r="ICO939" s="477"/>
      <c r="ICP939" s="477"/>
      <c r="ICQ939" s="477"/>
      <c r="ICR939" s="477"/>
      <c r="ICS939" s="477"/>
      <c r="ICT939" s="477"/>
      <c r="ICU939" s="477"/>
      <c r="ICV939" s="477"/>
      <c r="ICW939" s="477"/>
      <c r="ICX939" s="477"/>
      <c r="ICY939" s="477"/>
      <c r="ICZ939" s="477"/>
      <c r="IDA939" s="477"/>
      <c r="IDB939" s="477"/>
      <c r="IDC939" s="477"/>
      <c r="IDD939" s="477"/>
      <c r="IDE939" s="477"/>
      <c r="IDF939" s="477"/>
      <c r="IDG939" s="477"/>
      <c r="IDH939" s="477"/>
      <c r="IDI939" s="477"/>
      <c r="IDJ939" s="477"/>
      <c r="IDK939" s="477"/>
      <c r="IDL939" s="477"/>
      <c r="IDM939" s="477"/>
      <c r="IDN939" s="477"/>
      <c r="IDO939" s="477"/>
      <c r="IDP939" s="477"/>
      <c r="IDQ939" s="477"/>
      <c r="IDR939" s="477"/>
      <c r="IDS939" s="477"/>
      <c r="IDT939" s="477"/>
      <c r="IDU939" s="477"/>
      <c r="IDV939" s="477"/>
      <c r="IDW939" s="477"/>
      <c r="IDX939" s="477"/>
      <c r="IDY939" s="477"/>
      <c r="IDZ939" s="477"/>
      <c r="IEA939" s="477"/>
      <c r="IEB939" s="477"/>
      <c r="IEC939" s="477"/>
      <c r="IED939" s="477"/>
      <c r="IEE939" s="477"/>
      <c r="IEF939" s="477"/>
      <c r="IEG939" s="477"/>
      <c r="IEH939" s="477"/>
      <c r="IEI939" s="477"/>
      <c r="IEJ939" s="477"/>
      <c r="IEK939" s="477"/>
      <c r="IEL939" s="477"/>
      <c r="IEM939" s="477"/>
      <c r="IEN939" s="477"/>
      <c r="IEO939" s="477"/>
      <c r="IEP939" s="477"/>
      <c r="IEQ939" s="477"/>
      <c r="IER939" s="477"/>
      <c r="IES939" s="477"/>
      <c r="IET939" s="477"/>
      <c r="IEU939" s="477"/>
      <c r="IEV939" s="477"/>
      <c r="IEW939" s="477"/>
      <c r="IEX939" s="477"/>
      <c r="IEY939" s="477"/>
      <c r="IEZ939" s="477"/>
      <c r="IFA939" s="477"/>
      <c r="IFB939" s="477"/>
      <c r="IFC939" s="477"/>
      <c r="IFD939" s="477"/>
      <c r="IFE939" s="477"/>
      <c r="IFF939" s="477"/>
      <c r="IFG939" s="477"/>
      <c r="IFH939" s="477"/>
      <c r="IFI939" s="477"/>
      <c r="IFJ939" s="477"/>
      <c r="IFK939" s="477"/>
      <c r="IFL939" s="477"/>
      <c r="IFM939" s="477"/>
      <c r="IFN939" s="477"/>
      <c r="IFO939" s="477"/>
      <c r="IFP939" s="477"/>
      <c r="IFQ939" s="477"/>
      <c r="IFR939" s="477"/>
      <c r="IFS939" s="477"/>
      <c r="IFT939" s="477"/>
      <c r="IFU939" s="477"/>
      <c r="IFV939" s="477"/>
      <c r="IFW939" s="477"/>
      <c r="IFX939" s="477"/>
      <c r="IFY939" s="477"/>
      <c r="IFZ939" s="477"/>
      <c r="IGA939" s="477"/>
      <c r="IGB939" s="477"/>
      <c r="IGC939" s="477"/>
      <c r="IGD939" s="477"/>
      <c r="IGE939" s="477"/>
      <c r="IGF939" s="477"/>
      <c r="IGG939" s="477"/>
      <c r="IGH939" s="477"/>
      <c r="IGI939" s="477"/>
      <c r="IGJ939" s="477"/>
      <c r="IGK939" s="477"/>
      <c r="IGL939" s="477"/>
      <c r="IGM939" s="477"/>
      <c r="IGN939" s="477"/>
      <c r="IGO939" s="477"/>
      <c r="IGP939" s="477"/>
      <c r="IGQ939" s="477"/>
      <c r="IGR939" s="477"/>
      <c r="IGS939" s="477"/>
      <c r="IGT939" s="477"/>
      <c r="IGU939" s="477"/>
      <c r="IGV939" s="477"/>
      <c r="IGW939" s="477"/>
      <c r="IGX939" s="477"/>
      <c r="IGY939" s="477"/>
      <c r="IGZ939" s="477"/>
      <c r="IHA939" s="477"/>
      <c r="IHB939" s="477"/>
      <c r="IHC939" s="477"/>
      <c r="IHD939" s="477"/>
      <c r="IHE939" s="477"/>
      <c r="IHF939" s="477"/>
      <c r="IHG939" s="477"/>
      <c r="IHH939" s="477"/>
      <c r="IHI939" s="477"/>
      <c r="IHJ939" s="477"/>
      <c r="IHK939" s="477"/>
      <c r="IHL939" s="477"/>
      <c r="IHM939" s="477"/>
      <c r="IHN939" s="477"/>
      <c r="IHO939" s="477"/>
      <c r="IHP939" s="477"/>
      <c r="IHQ939" s="477"/>
      <c r="IHR939" s="477"/>
      <c r="IHS939" s="477"/>
      <c r="IHT939" s="477"/>
      <c r="IHU939" s="477"/>
      <c r="IHV939" s="477"/>
      <c r="IHW939" s="477"/>
      <c r="IHX939" s="477"/>
      <c r="IHY939" s="477"/>
      <c r="IHZ939" s="477"/>
      <c r="IIA939" s="477"/>
      <c r="IIB939" s="477"/>
      <c r="IIC939" s="477"/>
      <c r="IID939" s="477"/>
      <c r="IIE939" s="477"/>
      <c r="IIF939" s="477"/>
      <c r="IIG939" s="477"/>
      <c r="IIH939" s="477"/>
      <c r="III939" s="477"/>
      <c r="IIJ939" s="477"/>
      <c r="IIK939" s="477"/>
      <c r="IIL939" s="477"/>
      <c r="IIM939" s="477"/>
      <c r="IIN939" s="477"/>
      <c r="IIO939" s="477"/>
      <c r="IIP939" s="477"/>
      <c r="IIQ939" s="477"/>
      <c r="IIR939" s="477"/>
      <c r="IIS939" s="477"/>
      <c r="IIT939" s="477"/>
      <c r="IIU939" s="477"/>
      <c r="IIV939" s="477"/>
      <c r="IIW939" s="477"/>
      <c r="IIX939" s="477"/>
      <c r="IIY939" s="477"/>
      <c r="IIZ939" s="477"/>
      <c r="IJA939" s="477"/>
      <c r="IJB939" s="477"/>
      <c r="IJC939" s="477"/>
      <c r="IJD939" s="477"/>
      <c r="IJE939" s="477"/>
      <c r="IJF939" s="477"/>
      <c r="IJG939" s="477"/>
      <c r="IJH939" s="477"/>
      <c r="IJI939" s="477"/>
      <c r="IJJ939" s="477"/>
      <c r="IJK939" s="477"/>
      <c r="IJL939" s="477"/>
      <c r="IJM939" s="477"/>
      <c r="IJN939" s="477"/>
      <c r="IJO939" s="477"/>
      <c r="IJP939" s="477"/>
      <c r="IJQ939" s="477"/>
      <c r="IJR939" s="477"/>
      <c r="IJS939" s="477"/>
      <c r="IJT939" s="477"/>
      <c r="IJU939" s="477"/>
      <c r="IJV939" s="477"/>
      <c r="IJW939" s="477"/>
      <c r="IJX939" s="477"/>
      <c r="IJY939" s="477"/>
      <c r="IJZ939" s="477"/>
      <c r="IKA939" s="477"/>
      <c r="IKB939" s="477"/>
      <c r="IKC939" s="477"/>
      <c r="IKD939" s="477"/>
      <c r="IKE939" s="477"/>
      <c r="IKF939" s="477"/>
      <c r="IKG939" s="477"/>
      <c r="IKH939" s="477"/>
      <c r="IKI939" s="477"/>
      <c r="IKJ939" s="477"/>
      <c r="IKK939" s="477"/>
      <c r="IKL939" s="477"/>
      <c r="IKM939" s="477"/>
      <c r="IKN939" s="477"/>
      <c r="IKO939" s="477"/>
      <c r="IKP939" s="477"/>
      <c r="IKQ939" s="477"/>
      <c r="IKR939" s="477"/>
      <c r="IKS939" s="477"/>
      <c r="IKT939" s="477"/>
      <c r="IKU939" s="477"/>
      <c r="IKV939" s="477"/>
      <c r="IKW939" s="477"/>
      <c r="IKX939" s="477"/>
      <c r="IKY939" s="477"/>
      <c r="IKZ939" s="477"/>
      <c r="ILA939" s="477"/>
      <c r="ILB939" s="477"/>
      <c r="ILC939" s="477"/>
      <c r="ILD939" s="477"/>
      <c r="ILE939" s="477"/>
      <c r="ILF939" s="477"/>
      <c r="ILG939" s="477"/>
      <c r="ILH939" s="477"/>
      <c r="ILI939" s="477"/>
      <c r="ILJ939" s="477"/>
      <c r="ILK939" s="477"/>
      <c r="ILL939" s="477"/>
      <c r="ILM939" s="477"/>
      <c r="ILN939" s="477"/>
      <c r="ILO939" s="477"/>
      <c r="ILP939" s="477"/>
      <c r="ILQ939" s="477"/>
      <c r="ILR939" s="477"/>
      <c r="ILS939" s="477"/>
      <c r="ILT939" s="477"/>
      <c r="ILU939" s="477"/>
      <c r="ILV939" s="477"/>
      <c r="ILW939" s="477"/>
      <c r="ILX939" s="477"/>
      <c r="ILY939" s="477"/>
      <c r="ILZ939" s="477"/>
      <c r="IMA939" s="477"/>
      <c r="IMB939" s="477"/>
      <c r="IMC939" s="477"/>
      <c r="IMD939" s="477"/>
      <c r="IME939" s="477"/>
      <c r="IMF939" s="477"/>
      <c r="IMG939" s="477"/>
      <c r="IMH939" s="477"/>
      <c r="IMI939" s="477"/>
      <c r="IMJ939" s="477"/>
      <c r="IMK939" s="477"/>
      <c r="IML939" s="477"/>
      <c r="IMM939" s="477"/>
      <c r="IMN939" s="477"/>
      <c r="IMO939" s="477"/>
      <c r="IMP939" s="477"/>
      <c r="IMQ939" s="477"/>
      <c r="IMR939" s="477"/>
      <c r="IMS939" s="477"/>
      <c r="IMT939" s="477"/>
      <c r="IMU939" s="477"/>
      <c r="IMV939" s="477"/>
      <c r="IMW939" s="477"/>
      <c r="IMX939" s="477"/>
      <c r="IMY939" s="477"/>
      <c r="IMZ939" s="477"/>
      <c r="INA939" s="477"/>
      <c r="INB939" s="477"/>
      <c r="INC939" s="477"/>
      <c r="IND939" s="477"/>
      <c r="INE939" s="477"/>
      <c r="INF939" s="477"/>
      <c r="ING939" s="477"/>
      <c r="INH939" s="477"/>
      <c r="INI939" s="477"/>
      <c r="INJ939" s="477"/>
      <c r="INK939" s="477"/>
      <c r="INL939" s="477"/>
      <c r="INM939" s="477"/>
      <c r="INN939" s="477"/>
      <c r="INO939" s="477"/>
      <c r="INP939" s="477"/>
      <c r="INQ939" s="477"/>
      <c r="INR939" s="477"/>
      <c r="INS939" s="477"/>
      <c r="INT939" s="477"/>
      <c r="INU939" s="477"/>
      <c r="INV939" s="477"/>
      <c r="INW939" s="477"/>
      <c r="INX939" s="477"/>
      <c r="INY939" s="477"/>
      <c r="INZ939" s="477"/>
      <c r="IOA939" s="477"/>
      <c r="IOB939" s="477"/>
      <c r="IOC939" s="477"/>
      <c r="IOD939" s="477"/>
      <c r="IOE939" s="477"/>
      <c r="IOF939" s="477"/>
      <c r="IOG939" s="477"/>
      <c r="IOH939" s="477"/>
      <c r="IOI939" s="477"/>
      <c r="IOJ939" s="477"/>
      <c r="IOK939" s="477"/>
      <c r="IOL939" s="477"/>
      <c r="IOM939" s="477"/>
      <c r="ION939" s="477"/>
      <c r="IOO939" s="477"/>
      <c r="IOP939" s="477"/>
      <c r="IOQ939" s="477"/>
      <c r="IOR939" s="477"/>
      <c r="IOS939" s="477"/>
      <c r="IOT939" s="477"/>
      <c r="IOU939" s="477"/>
      <c r="IOV939" s="477"/>
      <c r="IOW939" s="477"/>
      <c r="IOX939" s="477"/>
      <c r="IOY939" s="477"/>
      <c r="IOZ939" s="477"/>
      <c r="IPA939" s="477"/>
      <c r="IPB939" s="477"/>
      <c r="IPC939" s="477"/>
      <c r="IPD939" s="477"/>
      <c r="IPE939" s="477"/>
      <c r="IPF939" s="477"/>
      <c r="IPG939" s="477"/>
      <c r="IPH939" s="477"/>
      <c r="IPI939" s="477"/>
      <c r="IPJ939" s="477"/>
      <c r="IPK939" s="477"/>
      <c r="IPL939" s="477"/>
      <c r="IPM939" s="477"/>
      <c r="IPN939" s="477"/>
      <c r="IPO939" s="477"/>
      <c r="IPP939" s="477"/>
      <c r="IPQ939" s="477"/>
      <c r="IPR939" s="477"/>
      <c r="IPS939" s="477"/>
      <c r="IPT939" s="477"/>
      <c r="IPU939" s="477"/>
      <c r="IPV939" s="477"/>
      <c r="IPW939" s="477"/>
      <c r="IPX939" s="477"/>
      <c r="IPY939" s="477"/>
      <c r="IPZ939" s="477"/>
      <c r="IQA939" s="477"/>
      <c r="IQB939" s="477"/>
      <c r="IQC939" s="477"/>
      <c r="IQD939" s="477"/>
      <c r="IQE939" s="477"/>
      <c r="IQF939" s="477"/>
      <c r="IQG939" s="477"/>
      <c r="IQH939" s="477"/>
      <c r="IQI939" s="477"/>
      <c r="IQJ939" s="477"/>
      <c r="IQK939" s="477"/>
      <c r="IQL939" s="477"/>
      <c r="IQM939" s="477"/>
      <c r="IQN939" s="477"/>
      <c r="IQO939" s="477"/>
      <c r="IQP939" s="477"/>
      <c r="IQQ939" s="477"/>
      <c r="IQR939" s="477"/>
      <c r="IQS939" s="477"/>
      <c r="IQT939" s="477"/>
      <c r="IQU939" s="477"/>
      <c r="IQV939" s="477"/>
      <c r="IQW939" s="477"/>
      <c r="IQX939" s="477"/>
      <c r="IQY939" s="477"/>
      <c r="IQZ939" s="477"/>
      <c r="IRA939" s="477"/>
      <c r="IRB939" s="477"/>
      <c r="IRC939" s="477"/>
      <c r="IRD939" s="477"/>
      <c r="IRE939" s="477"/>
      <c r="IRF939" s="477"/>
      <c r="IRG939" s="477"/>
      <c r="IRH939" s="477"/>
      <c r="IRI939" s="477"/>
      <c r="IRJ939" s="477"/>
      <c r="IRK939" s="477"/>
      <c r="IRL939" s="477"/>
      <c r="IRM939" s="477"/>
      <c r="IRN939" s="477"/>
      <c r="IRO939" s="477"/>
      <c r="IRP939" s="477"/>
      <c r="IRQ939" s="477"/>
      <c r="IRR939" s="477"/>
      <c r="IRS939" s="477"/>
      <c r="IRT939" s="477"/>
      <c r="IRU939" s="477"/>
      <c r="IRV939" s="477"/>
      <c r="IRW939" s="477"/>
      <c r="IRX939" s="477"/>
      <c r="IRY939" s="477"/>
      <c r="IRZ939" s="477"/>
      <c r="ISA939" s="477"/>
      <c r="ISB939" s="477"/>
      <c r="ISC939" s="477"/>
      <c r="ISD939" s="477"/>
      <c r="ISE939" s="477"/>
      <c r="ISF939" s="477"/>
      <c r="ISG939" s="477"/>
      <c r="ISH939" s="477"/>
      <c r="ISI939" s="477"/>
      <c r="ISJ939" s="477"/>
      <c r="ISK939" s="477"/>
      <c r="ISL939" s="477"/>
      <c r="ISM939" s="477"/>
      <c r="ISN939" s="477"/>
      <c r="ISO939" s="477"/>
      <c r="ISP939" s="477"/>
      <c r="ISQ939" s="477"/>
      <c r="ISR939" s="477"/>
      <c r="ISS939" s="477"/>
      <c r="IST939" s="477"/>
      <c r="ISU939" s="477"/>
      <c r="ISV939" s="477"/>
      <c r="ISW939" s="477"/>
      <c r="ISX939" s="477"/>
      <c r="ISY939" s="477"/>
      <c r="ISZ939" s="477"/>
      <c r="ITA939" s="477"/>
      <c r="ITB939" s="477"/>
      <c r="ITC939" s="477"/>
      <c r="ITD939" s="477"/>
      <c r="ITE939" s="477"/>
      <c r="ITF939" s="477"/>
      <c r="ITG939" s="477"/>
      <c r="ITH939" s="477"/>
      <c r="ITI939" s="477"/>
      <c r="ITJ939" s="477"/>
      <c r="ITK939" s="477"/>
      <c r="ITL939" s="477"/>
      <c r="ITM939" s="477"/>
      <c r="ITN939" s="477"/>
      <c r="ITO939" s="477"/>
      <c r="ITP939" s="477"/>
      <c r="ITQ939" s="477"/>
      <c r="ITR939" s="477"/>
      <c r="ITS939" s="477"/>
      <c r="ITT939" s="477"/>
      <c r="ITU939" s="477"/>
      <c r="ITV939" s="477"/>
      <c r="ITW939" s="477"/>
      <c r="ITX939" s="477"/>
      <c r="ITY939" s="477"/>
      <c r="ITZ939" s="477"/>
      <c r="IUA939" s="477"/>
      <c r="IUB939" s="477"/>
      <c r="IUC939" s="477"/>
      <c r="IUD939" s="477"/>
      <c r="IUE939" s="477"/>
      <c r="IUF939" s="477"/>
      <c r="IUG939" s="477"/>
      <c r="IUH939" s="477"/>
      <c r="IUI939" s="477"/>
      <c r="IUJ939" s="477"/>
      <c r="IUK939" s="477"/>
      <c r="IUL939" s="477"/>
      <c r="IUM939" s="477"/>
      <c r="IUN939" s="477"/>
      <c r="IUO939" s="477"/>
      <c r="IUP939" s="477"/>
      <c r="IUQ939" s="477"/>
      <c r="IUR939" s="477"/>
      <c r="IUS939" s="477"/>
      <c r="IUT939" s="477"/>
      <c r="IUU939" s="477"/>
      <c r="IUV939" s="477"/>
      <c r="IUW939" s="477"/>
      <c r="IUX939" s="477"/>
      <c r="IUY939" s="477"/>
      <c r="IUZ939" s="477"/>
      <c r="IVA939" s="477"/>
      <c r="IVB939" s="477"/>
      <c r="IVC939" s="477"/>
      <c r="IVD939" s="477"/>
      <c r="IVE939" s="477"/>
      <c r="IVF939" s="477"/>
      <c r="IVG939" s="477"/>
      <c r="IVH939" s="477"/>
      <c r="IVI939" s="477"/>
      <c r="IVJ939" s="477"/>
      <c r="IVK939" s="477"/>
      <c r="IVL939" s="477"/>
      <c r="IVM939" s="477"/>
      <c r="IVN939" s="477"/>
      <c r="IVO939" s="477"/>
      <c r="IVP939" s="477"/>
      <c r="IVQ939" s="477"/>
      <c r="IVR939" s="477"/>
      <c r="IVS939" s="477"/>
      <c r="IVT939" s="477"/>
      <c r="IVU939" s="477"/>
      <c r="IVV939" s="477"/>
      <c r="IVW939" s="477"/>
      <c r="IVX939" s="477"/>
      <c r="IVY939" s="477"/>
      <c r="IVZ939" s="477"/>
      <c r="IWA939" s="477"/>
      <c r="IWB939" s="477"/>
      <c r="IWC939" s="477"/>
      <c r="IWD939" s="477"/>
      <c r="IWE939" s="477"/>
      <c r="IWF939" s="477"/>
      <c r="IWG939" s="477"/>
      <c r="IWH939" s="477"/>
      <c r="IWI939" s="477"/>
      <c r="IWJ939" s="477"/>
      <c r="IWK939" s="477"/>
      <c r="IWL939" s="477"/>
      <c r="IWM939" s="477"/>
      <c r="IWN939" s="477"/>
      <c r="IWO939" s="477"/>
      <c r="IWP939" s="477"/>
      <c r="IWQ939" s="477"/>
      <c r="IWR939" s="477"/>
      <c r="IWS939" s="477"/>
      <c r="IWT939" s="477"/>
      <c r="IWU939" s="477"/>
      <c r="IWV939" s="477"/>
      <c r="IWW939" s="477"/>
      <c r="IWX939" s="477"/>
      <c r="IWY939" s="477"/>
      <c r="IWZ939" s="477"/>
      <c r="IXA939" s="477"/>
      <c r="IXB939" s="477"/>
      <c r="IXC939" s="477"/>
      <c r="IXD939" s="477"/>
      <c r="IXE939" s="477"/>
      <c r="IXF939" s="477"/>
      <c r="IXG939" s="477"/>
      <c r="IXH939" s="477"/>
      <c r="IXI939" s="477"/>
      <c r="IXJ939" s="477"/>
      <c r="IXK939" s="477"/>
      <c r="IXL939" s="477"/>
      <c r="IXM939" s="477"/>
      <c r="IXN939" s="477"/>
      <c r="IXO939" s="477"/>
      <c r="IXP939" s="477"/>
      <c r="IXQ939" s="477"/>
      <c r="IXR939" s="477"/>
      <c r="IXS939" s="477"/>
      <c r="IXT939" s="477"/>
      <c r="IXU939" s="477"/>
      <c r="IXV939" s="477"/>
      <c r="IXW939" s="477"/>
      <c r="IXX939" s="477"/>
      <c r="IXY939" s="477"/>
      <c r="IXZ939" s="477"/>
      <c r="IYA939" s="477"/>
      <c r="IYB939" s="477"/>
      <c r="IYC939" s="477"/>
      <c r="IYD939" s="477"/>
      <c r="IYE939" s="477"/>
      <c r="IYF939" s="477"/>
      <c r="IYG939" s="477"/>
      <c r="IYH939" s="477"/>
      <c r="IYI939" s="477"/>
      <c r="IYJ939" s="477"/>
      <c r="IYK939" s="477"/>
      <c r="IYL939" s="477"/>
      <c r="IYM939" s="477"/>
      <c r="IYN939" s="477"/>
      <c r="IYO939" s="477"/>
      <c r="IYP939" s="477"/>
      <c r="IYQ939" s="477"/>
      <c r="IYR939" s="477"/>
      <c r="IYS939" s="477"/>
      <c r="IYT939" s="477"/>
      <c r="IYU939" s="477"/>
      <c r="IYV939" s="477"/>
      <c r="IYW939" s="477"/>
      <c r="IYX939" s="477"/>
      <c r="IYY939" s="477"/>
      <c r="IYZ939" s="477"/>
      <c r="IZA939" s="477"/>
      <c r="IZB939" s="477"/>
      <c r="IZC939" s="477"/>
      <c r="IZD939" s="477"/>
      <c r="IZE939" s="477"/>
      <c r="IZF939" s="477"/>
      <c r="IZG939" s="477"/>
      <c r="IZH939" s="477"/>
      <c r="IZI939" s="477"/>
      <c r="IZJ939" s="477"/>
      <c r="IZK939" s="477"/>
      <c r="IZL939" s="477"/>
      <c r="IZM939" s="477"/>
      <c r="IZN939" s="477"/>
      <c r="IZO939" s="477"/>
      <c r="IZP939" s="477"/>
      <c r="IZQ939" s="477"/>
      <c r="IZR939" s="477"/>
      <c r="IZS939" s="477"/>
      <c r="IZT939" s="477"/>
      <c r="IZU939" s="477"/>
      <c r="IZV939" s="477"/>
      <c r="IZW939" s="477"/>
      <c r="IZX939" s="477"/>
      <c r="IZY939" s="477"/>
      <c r="IZZ939" s="477"/>
      <c r="JAA939" s="477"/>
      <c r="JAB939" s="477"/>
      <c r="JAC939" s="477"/>
      <c r="JAD939" s="477"/>
      <c r="JAE939" s="477"/>
      <c r="JAF939" s="477"/>
      <c r="JAG939" s="477"/>
      <c r="JAH939" s="477"/>
      <c r="JAI939" s="477"/>
      <c r="JAJ939" s="477"/>
      <c r="JAK939" s="477"/>
      <c r="JAL939" s="477"/>
      <c r="JAM939" s="477"/>
      <c r="JAN939" s="477"/>
      <c r="JAO939" s="477"/>
      <c r="JAP939" s="477"/>
      <c r="JAQ939" s="477"/>
      <c r="JAR939" s="477"/>
      <c r="JAS939" s="477"/>
      <c r="JAT939" s="477"/>
      <c r="JAU939" s="477"/>
      <c r="JAV939" s="477"/>
      <c r="JAW939" s="477"/>
      <c r="JAX939" s="477"/>
      <c r="JAY939" s="477"/>
      <c r="JAZ939" s="477"/>
      <c r="JBA939" s="477"/>
      <c r="JBB939" s="477"/>
      <c r="JBC939" s="477"/>
      <c r="JBD939" s="477"/>
      <c r="JBE939" s="477"/>
      <c r="JBF939" s="477"/>
      <c r="JBG939" s="477"/>
      <c r="JBH939" s="477"/>
      <c r="JBI939" s="477"/>
      <c r="JBJ939" s="477"/>
      <c r="JBK939" s="477"/>
      <c r="JBL939" s="477"/>
      <c r="JBM939" s="477"/>
      <c r="JBN939" s="477"/>
      <c r="JBO939" s="477"/>
      <c r="JBP939" s="477"/>
      <c r="JBQ939" s="477"/>
      <c r="JBR939" s="477"/>
      <c r="JBS939" s="477"/>
      <c r="JBT939" s="477"/>
      <c r="JBU939" s="477"/>
      <c r="JBV939" s="477"/>
      <c r="JBW939" s="477"/>
      <c r="JBX939" s="477"/>
      <c r="JBY939" s="477"/>
      <c r="JBZ939" s="477"/>
      <c r="JCA939" s="477"/>
      <c r="JCB939" s="477"/>
      <c r="JCC939" s="477"/>
      <c r="JCD939" s="477"/>
      <c r="JCE939" s="477"/>
      <c r="JCF939" s="477"/>
      <c r="JCG939" s="477"/>
      <c r="JCH939" s="477"/>
      <c r="JCI939" s="477"/>
      <c r="JCJ939" s="477"/>
      <c r="JCK939" s="477"/>
      <c r="JCL939" s="477"/>
      <c r="JCM939" s="477"/>
      <c r="JCN939" s="477"/>
      <c r="JCO939" s="477"/>
      <c r="JCP939" s="477"/>
      <c r="JCQ939" s="477"/>
      <c r="JCR939" s="477"/>
      <c r="JCS939" s="477"/>
      <c r="JCT939" s="477"/>
      <c r="JCU939" s="477"/>
      <c r="JCV939" s="477"/>
      <c r="JCW939" s="477"/>
      <c r="JCX939" s="477"/>
      <c r="JCY939" s="477"/>
      <c r="JCZ939" s="477"/>
      <c r="JDA939" s="477"/>
      <c r="JDB939" s="477"/>
      <c r="JDC939" s="477"/>
      <c r="JDD939" s="477"/>
      <c r="JDE939" s="477"/>
      <c r="JDF939" s="477"/>
      <c r="JDG939" s="477"/>
      <c r="JDH939" s="477"/>
      <c r="JDI939" s="477"/>
      <c r="JDJ939" s="477"/>
      <c r="JDK939" s="477"/>
      <c r="JDL939" s="477"/>
      <c r="JDM939" s="477"/>
      <c r="JDN939" s="477"/>
      <c r="JDO939" s="477"/>
      <c r="JDP939" s="477"/>
      <c r="JDQ939" s="477"/>
      <c r="JDR939" s="477"/>
      <c r="JDS939" s="477"/>
      <c r="JDT939" s="477"/>
      <c r="JDU939" s="477"/>
      <c r="JDV939" s="477"/>
      <c r="JDW939" s="477"/>
      <c r="JDX939" s="477"/>
      <c r="JDY939" s="477"/>
      <c r="JDZ939" s="477"/>
      <c r="JEA939" s="477"/>
      <c r="JEB939" s="477"/>
      <c r="JEC939" s="477"/>
      <c r="JED939" s="477"/>
      <c r="JEE939" s="477"/>
      <c r="JEF939" s="477"/>
      <c r="JEG939" s="477"/>
      <c r="JEH939" s="477"/>
      <c r="JEI939" s="477"/>
      <c r="JEJ939" s="477"/>
      <c r="JEK939" s="477"/>
      <c r="JEL939" s="477"/>
      <c r="JEM939" s="477"/>
      <c r="JEN939" s="477"/>
      <c r="JEO939" s="477"/>
      <c r="JEP939" s="477"/>
      <c r="JEQ939" s="477"/>
      <c r="JER939" s="477"/>
      <c r="JES939" s="477"/>
      <c r="JET939" s="477"/>
      <c r="JEU939" s="477"/>
      <c r="JEV939" s="477"/>
      <c r="JEW939" s="477"/>
      <c r="JEX939" s="477"/>
      <c r="JEY939" s="477"/>
      <c r="JEZ939" s="477"/>
      <c r="JFA939" s="477"/>
      <c r="JFB939" s="477"/>
      <c r="JFC939" s="477"/>
      <c r="JFD939" s="477"/>
      <c r="JFE939" s="477"/>
      <c r="JFF939" s="477"/>
      <c r="JFG939" s="477"/>
      <c r="JFH939" s="477"/>
      <c r="JFI939" s="477"/>
      <c r="JFJ939" s="477"/>
      <c r="JFK939" s="477"/>
      <c r="JFL939" s="477"/>
      <c r="JFM939" s="477"/>
      <c r="JFN939" s="477"/>
      <c r="JFO939" s="477"/>
      <c r="JFP939" s="477"/>
      <c r="JFQ939" s="477"/>
      <c r="JFR939" s="477"/>
      <c r="JFS939" s="477"/>
      <c r="JFT939" s="477"/>
      <c r="JFU939" s="477"/>
      <c r="JFV939" s="477"/>
      <c r="JFW939" s="477"/>
      <c r="JFX939" s="477"/>
      <c r="JFY939" s="477"/>
      <c r="JFZ939" s="477"/>
      <c r="JGA939" s="477"/>
      <c r="JGB939" s="477"/>
      <c r="JGC939" s="477"/>
      <c r="JGD939" s="477"/>
      <c r="JGE939" s="477"/>
      <c r="JGF939" s="477"/>
      <c r="JGG939" s="477"/>
      <c r="JGH939" s="477"/>
      <c r="JGI939" s="477"/>
      <c r="JGJ939" s="477"/>
      <c r="JGK939" s="477"/>
      <c r="JGL939" s="477"/>
      <c r="JGM939" s="477"/>
      <c r="JGN939" s="477"/>
      <c r="JGO939" s="477"/>
      <c r="JGP939" s="477"/>
      <c r="JGQ939" s="477"/>
      <c r="JGR939" s="477"/>
      <c r="JGS939" s="477"/>
      <c r="JGT939" s="477"/>
      <c r="JGU939" s="477"/>
      <c r="JGV939" s="477"/>
      <c r="JGW939" s="477"/>
      <c r="JGX939" s="477"/>
      <c r="JGY939" s="477"/>
      <c r="JGZ939" s="477"/>
      <c r="JHA939" s="477"/>
      <c r="JHB939" s="477"/>
      <c r="JHC939" s="477"/>
      <c r="JHD939" s="477"/>
      <c r="JHE939" s="477"/>
      <c r="JHF939" s="477"/>
      <c r="JHG939" s="477"/>
      <c r="JHH939" s="477"/>
      <c r="JHI939" s="477"/>
      <c r="JHJ939" s="477"/>
      <c r="JHK939" s="477"/>
      <c r="JHL939" s="477"/>
      <c r="JHM939" s="477"/>
      <c r="JHN939" s="477"/>
      <c r="JHO939" s="477"/>
      <c r="JHP939" s="477"/>
      <c r="JHQ939" s="477"/>
      <c r="JHR939" s="477"/>
      <c r="JHS939" s="477"/>
      <c r="JHT939" s="477"/>
      <c r="JHU939" s="477"/>
      <c r="JHV939" s="477"/>
      <c r="JHW939" s="477"/>
      <c r="JHX939" s="477"/>
      <c r="JHY939" s="477"/>
      <c r="JHZ939" s="477"/>
      <c r="JIA939" s="477"/>
      <c r="JIB939" s="477"/>
      <c r="JIC939" s="477"/>
      <c r="JID939" s="477"/>
      <c r="JIE939" s="477"/>
      <c r="JIF939" s="477"/>
      <c r="JIG939" s="477"/>
      <c r="JIH939" s="477"/>
      <c r="JII939" s="477"/>
      <c r="JIJ939" s="477"/>
      <c r="JIK939" s="477"/>
      <c r="JIL939" s="477"/>
      <c r="JIM939" s="477"/>
      <c r="JIN939" s="477"/>
      <c r="JIO939" s="477"/>
      <c r="JIP939" s="477"/>
      <c r="JIQ939" s="477"/>
      <c r="JIR939" s="477"/>
      <c r="JIS939" s="477"/>
      <c r="JIT939" s="477"/>
      <c r="JIU939" s="477"/>
      <c r="JIV939" s="477"/>
      <c r="JIW939" s="477"/>
      <c r="JIX939" s="477"/>
      <c r="JIY939" s="477"/>
      <c r="JIZ939" s="477"/>
      <c r="JJA939" s="477"/>
      <c r="JJB939" s="477"/>
      <c r="JJC939" s="477"/>
      <c r="JJD939" s="477"/>
      <c r="JJE939" s="477"/>
      <c r="JJF939" s="477"/>
      <c r="JJG939" s="477"/>
      <c r="JJH939" s="477"/>
      <c r="JJI939" s="477"/>
      <c r="JJJ939" s="477"/>
      <c r="JJK939" s="477"/>
      <c r="JJL939" s="477"/>
      <c r="JJM939" s="477"/>
      <c r="JJN939" s="477"/>
      <c r="JJO939" s="477"/>
      <c r="JJP939" s="477"/>
      <c r="JJQ939" s="477"/>
      <c r="JJR939" s="477"/>
      <c r="JJS939" s="477"/>
      <c r="JJT939" s="477"/>
      <c r="JJU939" s="477"/>
      <c r="JJV939" s="477"/>
      <c r="JJW939" s="477"/>
      <c r="JJX939" s="477"/>
      <c r="JJY939" s="477"/>
      <c r="JJZ939" s="477"/>
      <c r="JKA939" s="477"/>
      <c r="JKB939" s="477"/>
      <c r="JKC939" s="477"/>
      <c r="JKD939" s="477"/>
      <c r="JKE939" s="477"/>
      <c r="JKF939" s="477"/>
      <c r="JKG939" s="477"/>
      <c r="JKH939" s="477"/>
      <c r="JKI939" s="477"/>
      <c r="JKJ939" s="477"/>
      <c r="JKK939" s="477"/>
      <c r="JKL939" s="477"/>
      <c r="JKM939" s="477"/>
      <c r="JKN939" s="477"/>
      <c r="JKO939" s="477"/>
      <c r="JKP939" s="477"/>
      <c r="JKQ939" s="477"/>
      <c r="JKR939" s="477"/>
      <c r="JKS939" s="477"/>
      <c r="JKT939" s="477"/>
      <c r="JKU939" s="477"/>
      <c r="JKV939" s="477"/>
      <c r="JKW939" s="477"/>
      <c r="JKX939" s="477"/>
      <c r="JKY939" s="477"/>
      <c r="JKZ939" s="477"/>
      <c r="JLA939" s="477"/>
      <c r="JLB939" s="477"/>
      <c r="JLC939" s="477"/>
      <c r="JLD939" s="477"/>
      <c r="JLE939" s="477"/>
      <c r="JLF939" s="477"/>
      <c r="JLG939" s="477"/>
      <c r="JLH939" s="477"/>
      <c r="JLI939" s="477"/>
      <c r="JLJ939" s="477"/>
      <c r="JLK939" s="477"/>
      <c r="JLL939" s="477"/>
      <c r="JLM939" s="477"/>
      <c r="JLN939" s="477"/>
      <c r="JLO939" s="477"/>
      <c r="JLP939" s="477"/>
      <c r="JLQ939" s="477"/>
      <c r="JLR939" s="477"/>
      <c r="JLS939" s="477"/>
      <c r="JLT939" s="477"/>
      <c r="JLU939" s="477"/>
      <c r="JLV939" s="477"/>
      <c r="JLW939" s="477"/>
      <c r="JLX939" s="477"/>
      <c r="JLY939" s="477"/>
      <c r="JLZ939" s="477"/>
      <c r="JMA939" s="477"/>
      <c r="JMB939" s="477"/>
      <c r="JMC939" s="477"/>
      <c r="JMD939" s="477"/>
      <c r="JME939" s="477"/>
      <c r="JMF939" s="477"/>
      <c r="JMG939" s="477"/>
      <c r="JMH939" s="477"/>
      <c r="JMI939" s="477"/>
      <c r="JMJ939" s="477"/>
      <c r="JMK939" s="477"/>
      <c r="JML939" s="477"/>
      <c r="JMM939" s="477"/>
      <c r="JMN939" s="477"/>
      <c r="JMO939" s="477"/>
      <c r="JMP939" s="477"/>
      <c r="JMQ939" s="477"/>
      <c r="JMR939" s="477"/>
      <c r="JMS939" s="477"/>
      <c r="JMT939" s="477"/>
      <c r="JMU939" s="477"/>
      <c r="JMV939" s="477"/>
      <c r="JMW939" s="477"/>
      <c r="JMX939" s="477"/>
      <c r="JMY939" s="477"/>
      <c r="JMZ939" s="477"/>
      <c r="JNA939" s="477"/>
      <c r="JNB939" s="477"/>
      <c r="JNC939" s="477"/>
      <c r="JND939" s="477"/>
      <c r="JNE939" s="477"/>
      <c r="JNF939" s="477"/>
      <c r="JNG939" s="477"/>
      <c r="JNH939" s="477"/>
      <c r="JNI939" s="477"/>
      <c r="JNJ939" s="477"/>
      <c r="JNK939" s="477"/>
      <c r="JNL939" s="477"/>
      <c r="JNM939" s="477"/>
      <c r="JNN939" s="477"/>
      <c r="JNO939" s="477"/>
      <c r="JNP939" s="477"/>
      <c r="JNQ939" s="477"/>
      <c r="JNR939" s="477"/>
      <c r="JNS939" s="477"/>
      <c r="JNT939" s="477"/>
      <c r="JNU939" s="477"/>
      <c r="JNV939" s="477"/>
      <c r="JNW939" s="477"/>
      <c r="JNX939" s="477"/>
      <c r="JNY939" s="477"/>
      <c r="JNZ939" s="477"/>
      <c r="JOA939" s="477"/>
      <c r="JOB939" s="477"/>
      <c r="JOC939" s="477"/>
      <c r="JOD939" s="477"/>
      <c r="JOE939" s="477"/>
      <c r="JOF939" s="477"/>
      <c r="JOG939" s="477"/>
      <c r="JOH939" s="477"/>
      <c r="JOI939" s="477"/>
      <c r="JOJ939" s="477"/>
      <c r="JOK939" s="477"/>
      <c r="JOL939" s="477"/>
      <c r="JOM939" s="477"/>
      <c r="JON939" s="477"/>
      <c r="JOO939" s="477"/>
      <c r="JOP939" s="477"/>
      <c r="JOQ939" s="477"/>
      <c r="JOR939" s="477"/>
      <c r="JOS939" s="477"/>
      <c r="JOT939" s="477"/>
      <c r="JOU939" s="477"/>
      <c r="JOV939" s="477"/>
      <c r="JOW939" s="477"/>
      <c r="JOX939" s="477"/>
      <c r="JOY939" s="477"/>
      <c r="JOZ939" s="477"/>
      <c r="JPA939" s="477"/>
      <c r="JPB939" s="477"/>
      <c r="JPC939" s="477"/>
      <c r="JPD939" s="477"/>
      <c r="JPE939" s="477"/>
      <c r="JPF939" s="477"/>
      <c r="JPG939" s="477"/>
      <c r="JPH939" s="477"/>
      <c r="JPI939" s="477"/>
      <c r="JPJ939" s="477"/>
      <c r="JPK939" s="477"/>
      <c r="JPL939" s="477"/>
      <c r="JPM939" s="477"/>
      <c r="JPN939" s="477"/>
      <c r="JPO939" s="477"/>
      <c r="JPP939" s="477"/>
      <c r="JPQ939" s="477"/>
      <c r="JPR939" s="477"/>
      <c r="JPS939" s="477"/>
      <c r="JPT939" s="477"/>
      <c r="JPU939" s="477"/>
      <c r="JPV939" s="477"/>
      <c r="JPW939" s="477"/>
      <c r="JPX939" s="477"/>
      <c r="JPY939" s="477"/>
      <c r="JPZ939" s="477"/>
      <c r="JQA939" s="477"/>
      <c r="JQB939" s="477"/>
      <c r="JQC939" s="477"/>
      <c r="JQD939" s="477"/>
      <c r="JQE939" s="477"/>
      <c r="JQF939" s="477"/>
      <c r="JQG939" s="477"/>
      <c r="JQH939" s="477"/>
      <c r="JQI939" s="477"/>
      <c r="JQJ939" s="477"/>
      <c r="JQK939" s="477"/>
      <c r="JQL939" s="477"/>
      <c r="JQM939" s="477"/>
      <c r="JQN939" s="477"/>
      <c r="JQO939" s="477"/>
      <c r="JQP939" s="477"/>
      <c r="JQQ939" s="477"/>
      <c r="JQR939" s="477"/>
      <c r="JQS939" s="477"/>
      <c r="JQT939" s="477"/>
      <c r="JQU939" s="477"/>
      <c r="JQV939" s="477"/>
      <c r="JQW939" s="477"/>
      <c r="JQX939" s="477"/>
      <c r="JQY939" s="477"/>
      <c r="JQZ939" s="477"/>
      <c r="JRA939" s="477"/>
      <c r="JRB939" s="477"/>
      <c r="JRC939" s="477"/>
      <c r="JRD939" s="477"/>
      <c r="JRE939" s="477"/>
      <c r="JRF939" s="477"/>
      <c r="JRG939" s="477"/>
      <c r="JRH939" s="477"/>
      <c r="JRI939" s="477"/>
      <c r="JRJ939" s="477"/>
      <c r="JRK939" s="477"/>
      <c r="JRL939" s="477"/>
      <c r="JRM939" s="477"/>
      <c r="JRN939" s="477"/>
      <c r="JRO939" s="477"/>
      <c r="JRP939" s="477"/>
      <c r="JRQ939" s="477"/>
      <c r="JRR939" s="477"/>
      <c r="JRS939" s="477"/>
      <c r="JRT939" s="477"/>
      <c r="JRU939" s="477"/>
      <c r="JRV939" s="477"/>
      <c r="JRW939" s="477"/>
      <c r="JRX939" s="477"/>
      <c r="JRY939" s="477"/>
      <c r="JRZ939" s="477"/>
      <c r="JSA939" s="477"/>
      <c r="JSB939" s="477"/>
      <c r="JSC939" s="477"/>
      <c r="JSD939" s="477"/>
      <c r="JSE939" s="477"/>
      <c r="JSF939" s="477"/>
      <c r="JSG939" s="477"/>
      <c r="JSH939" s="477"/>
      <c r="JSI939" s="477"/>
      <c r="JSJ939" s="477"/>
      <c r="JSK939" s="477"/>
      <c r="JSL939" s="477"/>
      <c r="JSM939" s="477"/>
      <c r="JSN939" s="477"/>
      <c r="JSO939" s="477"/>
      <c r="JSP939" s="477"/>
      <c r="JSQ939" s="477"/>
      <c r="JSR939" s="477"/>
      <c r="JSS939" s="477"/>
      <c r="JST939" s="477"/>
      <c r="JSU939" s="477"/>
      <c r="JSV939" s="477"/>
      <c r="JSW939" s="477"/>
      <c r="JSX939" s="477"/>
      <c r="JSY939" s="477"/>
      <c r="JSZ939" s="477"/>
      <c r="JTA939" s="477"/>
      <c r="JTB939" s="477"/>
      <c r="JTC939" s="477"/>
      <c r="JTD939" s="477"/>
      <c r="JTE939" s="477"/>
      <c r="JTF939" s="477"/>
      <c r="JTG939" s="477"/>
      <c r="JTH939" s="477"/>
      <c r="JTI939" s="477"/>
      <c r="JTJ939" s="477"/>
      <c r="JTK939" s="477"/>
      <c r="JTL939" s="477"/>
      <c r="JTM939" s="477"/>
      <c r="JTN939" s="477"/>
      <c r="JTO939" s="477"/>
      <c r="JTP939" s="477"/>
      <c r="JTQ939" s="477"/>
      <c r="JTR939" s="477"/>
      <c r="JTS939" s="477"/>
      <c r="JTT939" s="477"/>
      <c r="JTU939" s="477"/>
      <c r="JTV939" s="477"/>
      <c r="JTW939" s="477"/>
      <c r="JTX939" s="477"/>
      <c r="JTY939" s="477"/>
      <c r="JTZ939" s="477"/>
      <c r="JUA939" s="477"/>
      <c r="JUB939" s="477"/>
      <c r="JUC939" s="477"/>
      <c r="JUD939" s="477"/>
      <c r="JUE939" s="477"/>
      <c r="JUF939" s="477"/>
      <c r="JUG939" s="477"/>
      <c r="JUH939" s="477"/>
      <c r="JUI939" s="477"/>
      <c r="JUJ939" s="477"/>
      <c r="JUK939" s="477"/>
      <c r="JUL939" s="477"/>
      <c r="JUM939" s="477"/>
      <c r="JUN939" s="477"/>
      <c r="JUO939" s="477"/>
      <c r="JUP939" s="477"/>
      <c r="JUQ939" s="477"/>
      <c r="JUR939" s="477"/>
      <c r="JUS939" s="477"/>
      <c r="JUT939" s="477"/>
      <c r="JUU939" s="477"/>
      <c r="JUV939" s="477"/>
      <c r="JUW939" s="477"/>
      <c r="JUX939" s="477"/>
      <c r="JUY939" s="477"/>
      <c r="JUZ939" s="477"/>
      <c r="JVA939" s="477"/>
      <c r="JVB939" s="477"/>
      <c r="JVC939" s="477"/>
      <c r="JVD939" s="477"/>
      <c r="JVE939" s="477"/>
      <c r="JVF939" s="477"/>
      <c r="JVG939" s="477"/>
      <c r="JVH939" s="477"/>
      <c r="JVI939" s="477"/>
      <c r="JVJ939" s="477"/>
      <c r="JVK939" s="477"/>
      <c r="JVL939" s="477"/>
      <c r="JVM939" s="477"/>
      <c r="JVN939" s="477"/>
      <c r="JVO939" s="477"/>
      <c r="JVP939" s="477"/>
      <c r="JVQ939" s="477"/>
      <c r="JVR939" s="477"/>
      <c r="JVS939" s="477"/>
      <c r="JVT939" s="477"/>
      <c r="JVU939" s="477"/>
      <c r="JVV939" s="477"/>
      <c r="JVW939" s="477"/>
      <c r="JVX939" s="477"/>
      <c r="JVY939" s="477"/>
      <c r="JVZ939" s="477"/>
      <c r="JWA939" s="477"/>
      <c r="JWB939" s="477"/>
      <c r="JWC939" s="477"/>
      <c r="JWD939" s="477"/>
      <c r="JWE939" s="477"/>
      <c r="JWF939" s="477"/>
      <c r="JWG939" s="477"/>
      <c r="JWH939" s="477"/>
      <c r="JWI939" s="477"/>
      <c r="JWJ939" s="477"/>
      <c r="JWK939" s="477"/>
      <c r="JWL939" s="477"/>
      <c r="JWM939" s="477"/>
      <c r="JWN939" s="477"/>
      <c r="JWO939" s="477"/>
      <c r="JWP939" s="477"/>
      <c r="JWQ939" s="477"/>
      <c r="JWR939" s="477"/>
      <c r="JWS939" s="477"/>
      <c r="JWT939" s="477"/>
      <c r="JWU939" s="477"/>
      <c r="JWV939" s="477"/>
      <c r="JWW939" s="477"/>
      <c r="JWX939" s="477"/>
      <c r="JWY939" s="477"/>
      <c r="JWZ939" s="477"/>
      <c r="JXA939" s="477"/>
      <c r="JXB939" s="477"/>
      <c r="JXC939" s="477"/>
      <c r="JXD939" s="477"/>
      <c r="JXE939" s="477"/>
      <c r="JXF939" s="477"/>
      <c r="JXG939" s="477"/>
      <c r="JXH939" s="477"/>
      <c r="JXI939" s="477"/>
      <c r="JXJ939" s="477"/>
      <c r="JXK939" s="477"/>
      <c r="JXL939" s="477"/>
      <c r="JXM939" s="477"/>
      <c r="JXN939" s="477"/>
      <c r="JXO939" s="477"/>
      <c r="JXP939" s="477"/>
      <c r="JXQ939" s="477"/>
      <c r="JXR939" s="477"/>
      <c r="JXS939" s="477"/>
      <c r="JXT939" s="477"/>
      <c r="JXU939" s="477"/>
      <c r="JXV939" s="477"/>
      <c r="JXW939" s="477"/>
      <c r="JXX939" s="477"/>
      <c r="JXY939" s="477"/>
      <c r="JXZ939" s="477"/>
      <c r="JYA939" s="477"/>
      <c r="JYB939" s="477"/>
      <c r="JYC939" s="477"/>
      <c r="JYD939" s="477"/>
      <c r="JYE939" s="477"/>
      <c r="JYF939" s="477"/>
      <c r="JYG939" s="477"/>
      <c r="JYH939" s="477"/>
      <c r="JYI939" s="477"/>
      <c r="JYJ939" s="477"/>
      <c r="JYK939" s="477"/>
      <c r="JYL939" s="477"/>
      <c r="JYM939" s="477"/>
      <c r="JYN939" s="477"/>
      <c r="JYO939" s="477"/>
      <c r="JYP939" s="477"/>
      <c r="JYQ939" s="477"/>
      <c r="JYR939" s="477"/>
      <c r="JYS939" s="477"/>
      <c r="JYT939" s="477"/>
      <c r="JYU939" s="477"/>
      <c r="JYV939" s="477"/>
      <c r="JYW939" s="477"/>
      <c r="JYX939" s="477"/>
      <c r="JYY939" s="477"/>
      <c r="JYZ939" s="477"/>
      <c r="JZA939" s="477"/>
      <c r="JZB939" s="477"/>
      <c r="JZC939" s="477"/>
      <c r="JZD939" s="477"/>
      <c r="JZE939" s="477"/>
      <c r="JZF939" s="477"/>
      <c r="JZG939" s="477"/>
      <c r="JZH939" s="477"/>
      <c r="JZI939" s="477"/>
      <c r="JZJ939" s="477"/>
      <c r="JZK939" s="477"/>
      <c r="JZL939" s="477"/>
      <c r="JZM939" s="477"/>
      <c r="JZN939" s="477"/>
      <c r="JZO939" s="477"/>
      <c r="JZP939" s="477"/>
      <c r="JZQ939" s="477"/>
      <c r="JZR939" s="477"/>
      <c r="JZS939" s="477"/>
      <c r="JZT939" s="477"/>
      <c r="JZU939" s="477"/>
      <c r="JZV939" s="477"/>
      <c r="JZW939" s="477"/>
      <c r="JZX939" s="477"/>
      <c r="JZY939" s="477"/>
      <c r="JZZ939" s="477"/>
      <c r="KAA939" s="477"/>
      <c r="KAB939" s="477"/>
      <c r="KAC939" s="477"/>
      <c r="KAD939" s="477"/>
      <c r="KAE939" s="477"/>
      <c r="KAF939" s="477"/>
      <c r="KAG939" s="477"/>
      <c r="KAH939" s="477"/>
      <c r="KAI939" s="477"/>
      <c r="KAJ939" s="477"/>
      <c r="KAK939" s="477"/>
      <c r="KAL939" s="477"/>
      <c r="KAM939" s="477"/>
      <c r="KAN939" s="477"/>
      <c r="KAO939" s="477"/>
      <c r="KAP939" s="477"/>
      <c r="KAQ939" s="477"/>
      <c r="KAR939" s="477"/>
      <c r="KAS939" s="477"/>
      <c r="KAT939" s="477"/>
      <c r="KAU939" s="477"/>
      <c r="KAV939" s="477"/>
      <c r="KAW939" s="477"/>
      <c r="KAX939" s="477"/>
      <c r="KAY939" s="477"/>
      <c r="KAZ939" s="477"/>
      <c r="KBA939" s="477"/>
      <c r="KBB939" s="477"/>
      <c r="KBC939" s="477"/>
      <c r="KBD939" s="477"/>
      <c r="KBE939" s="477"/>
      <c r="KBF939" s="477"/>
      <c r="KBG939" s="477"/>
      <c r="KBH939" s="477"/>
      <c r="KBI939" s="477"/>
      <c r="KBJ939" s="477"/>
      <c r="KBK939" s="477"/>
      <c r="KBL939" s="477"/>
      <c r="KBM939" s="477"/>
      <c r="KBN939" s="477"/>
      <c r="KBO939" s="477"/>
      <c r="KBP939" s="477"/>
      <c r="KBQ939" s="477"/>
      <c r="KBR939" s="477"/>
      <c r="KBS939" s="477"/>
      <c r="KBT939" s="477"/>
      <c r="KBU939" s="477"/>
      <c r="KBV939" s="477"/>
      <c r="KBW939" s="477"/>
      <c r="KBX939" s="477"/>
      <c r="KBY939" s="477"/>
      <c r="KBZ939" s="477"/>
      <c r="KCA939" s="477"/>
      <c r="KCB939" s="477"/>
      <c r="KCC939" s="477"/>
      <c r="KCD939" s="477"/>
      <c r="KCE939" s="477"/>
      <c r="KCF939" s="477"/>
      <c r="KCG939" s="477"/>
      <c r="KCH939" s="477"/>
      <c r="KCI939" s="477"/>
      <c r="KCJ939" s="477"/>
      <c r="KCK939" s="477"/>
      <c r="KCL939" s="477"/>
      <c r="KCM939" s="477"/>
      <c r="KCN939" s="477"/>
      <c r="KCO939" s="477"/>
      <c r="KCP939" s="477"/>
      <c r="KCQ939" s="477"/>
      <c r="KCR939" s="477"/>
      <c r="KCS939" s="477"/>
      <c r="KCT939" s="477"/>
      <c r="KCU939" s="477"/>
      <c r="KCV939" s="477"/>
      <c r="KCW939" s="477"/>
      <c r="KCX939" s="477"/>
      <c r="KCY939" s="477"/>
      <c r="KCZ939" s="477"/>
      <c r="KDA939" s="477"/>
      <c r="KDB939" s="477"/>
      <c r="KDC939" s="477"/>
      <c r="KDD939" s="477"/>
      <c r="KDE939" s="477"/>
      <c r="KDF939" s="477"/>
      <c r="KDG939" s="477"/>
      <c r="KDH939" s="477"/>
      <c r="KDI939" s="477"/>
      <c r="KDJ939" s="477"/>
      <c r="KDK939" s="477"/>
      <c r="KDL939" s="477"/>
      <c r="KDM939" s="477"/>
      <c r="KDN939" s="477"/>
      <c r="KDO939" s="477"/>
      <c r="KDP939" s="477"/>
      <c r="KDQ939" s="477"/>
      <c r="KDR939" s="477"/>
      <c r="KDS939" s="477"/>
      <c r="KDT939" s="477"/>
      <c r="KDU939" s="477"/>
      <c r="KDV939" s="477"/>
      <c r="KDW939" s="477"/>
      <c r="KDX939" s="477"/>
      <c r="KDY939" s="477"/>
      <c r="KDZ939" s="477"/>
      <c r="KEA939" s="477"/>
      <c r="KEB939" s="477"/>
      <c r="KEC939" s="477"/>
      <c r="KED939" s="477"/>
      <c r="KEE939" s="477"/>
      <c r="KEF939" s="477"/>
      <c r="KEG939" s="477"/>
      <c r="KEH939" s="477"/>
      <c r="KEI939" s="477"/>
      <c r="KEJ939" s="477"/>
      <c r="KEK939" s="477"/>
      <c r="KEL939" s="477"/>
      <c r="KEM939" s="477"/>
      <c r="KEN939" s="477"/>
      <c r="KEO939" s="477"/>
      <c r="KEP939" s="477"/>
      <c r="KEQ939" s="477"/>
      <c r="KER939" s="477"/>
      <c r="KES939" s="477"/>
      <c r="KET939" s="477"/>
      <c r="KEU939" s="477"/>
      <c r="KEV939" s="477"/>
      <c r="KEW939" s="477"/>
      <c r="KEX939" s="477"/>
      <c r="KEY939" s="477"/>
      <c r="KEZ939" s="477"/>
      <c r="KFA939" s="477"/>
      <c r="KFB939" s="477"/>
      <c r="KFC939" s="477"/>
      <c r="KFD939" s="477"/>
      <c r="KFE939" s="477"/>
      <c r="KFF939" s="477"/>
      <c r="KFG939" s="477"/>
      <c r="KFH939" s="477"/>
      <c r="KFI939" s="477"/>
      <c r="KFJ939" s="477"/>
      <c r="KFK939" s="477"/>
      <c r="KFL939" s="477"/>
      <c r="KFM939" s="477"/>
      <c r="KFN939" s="477"/>
      <c r="KFO939" s="477"/>
      <c r="KFP939" s="477"/>
      <c r="KFQ939" s="477"/>
      <c r="KFR939" s="477"/>
      <c r="KFS939" s="477"/>
      <c r="KFT939" s="477"/>
      <c r="KFU939" s="477"/>
      <c r="KFV939" s="477"/>
      <c r="KFW939" s="477"/>
      <c r="KFX939" s="477"/>
      <c r="KFY939" s="477"/>
      <c r="KFZ939" s="477"/>
      <c r="KGA939" s="477"/>
      <c r="KGB939" s="477"/>
      <c r="KGC939" s="477"/>
      <c r="KGD939" s="477"/>
      <c r="KGE939" s="477"/>
      <c r="KGF939" s="477"/>
      <c r="KGG939" s="477"/>
      <c r="KGH939" s="477"/>
      <c r="KGI939" s="477"/>
      <c r="KGJ939" s="477"/>
      <c r="KGK939" s="477"/>
      <c r="KGL939" s="477"/>
      <c r="KGM939" s="477"/>
      <c r="KGN939" s="477"/>
      <c r="KGO939" s="477"/>
      <c r="KGP939" s="477"/>
      <c r="KGQ939" s="477"/>
      <c r="KGR939" s="477"/>
      <c r="KGS939" s="477"/>
      <c r="KGT939" s="477"/>
      <c r="KGU939" s="477"/>
      <c r="KGV939" s="477"/>
      <c r="KGW939" s="477"/>
      <c r="KGX939" s="477"/>
      <c r="KGY939" s="477"/>
      <c r="KGZ939" s="477"/>
      <c r="KHA939" s="477"/>
      <c r="KHB939" s="477"/>
      <c r="KHC939" s="477"/>
      <c r="KHD939" s="477"/>
      <c r="KHE939" s="477"/>
      <c r="KHF939" s="477"/>
      <c r="KHG939" s="477"/>
      <c r="KHH939" s="477"/>
      <c r="KHI939" s="477"/>
      <c r="KHJ939" s="477"/>
      <c r="KHK939" s="477"/>
      <c r="KHL939" s="477"/>
      <c r="KHM939" s="477"/>
      <c r="KHN939" s="477"/>
      <c r="KHO939" s="477"/>
      <c r="KHP939" s="477"/>
      <c r="KHQ939" s="477"/>
      <c r="KHR939" s="477"/>
      <c r="KHS939" s="477"/>
      <c r="KHT939" s="477"/>
      <c r="KHU939" s="477"/>
      <c r="KHV939" s="477"/>
      <c r="KHW939" s="477"/>
      <c r="KHX939" s="477"/>
      <c r="KHY939" s="477"/>
      <c r="KHZ939" s="477"/>
      <c r="KIA939" s="477"/>
      <c r="KIB939" s="477"/>
      <c r="KIC939" s="477"/>
      <c r="KID939" s="477"/>
      <c r="KIE939" s="477"/>
      <c r="KIF939" s="477"/>
      <c r="KIG939" s="477"/>
      <c r="KIH939" s="477"/>
      <c r="KII939" s="477"/>
      <c r="KIJ939" s="477"/>
      <c r="KIK939" s="477"/>
      <c r="KIL939" s="477"/>
      <c r="KIM939" s="477"/>
      <c r="KIN939" s="477"/>
      <c r="KIO939" s="477"/>
      <c r="KIP939" s="477"/>
      <c r="KIQ939" s="477"/>
      <c r="KIR939" s="477"/>
      <c r="KIS939" s="477"/>
      <c r="KIT939" s="477"/>
      <c r="KIU939" s="477"/>
      <c r="KIV939" s="477"/>
      <c r="KIW939" s="477"/>
      <c r="KIX939" s="477"/>
      <c r="KIY939" s="477"/>
      <c r="KIZ939" s="477"/>
      <c r="KJA939" s="477"/>
      <c r="KJB939" s="477"/>
      <c r="KJC939" s="477"/>
      <c r="KJD939" s="477"/>
      <c r="KJE939" s="477"/>
      <c r="KJF939" s="477"/>
      <c r="KJG939" s="477"/>
      <c r="KJH939" s="477"/>
      <c r="KJI939" s="477"/>
      <c r="KJJ939" s="477"/>
      <c r="KJK939" s="477"/>
      <c r="KJL939" s="477"/>
      <c r="KJM939" s="477"/>
      <c r="KJN939" s="477"/>
      <c r="KJO939" s="477"/>
      <c r="KJP939" s="477"/>
      <c r="KJQ939" s="477"/>
      <c r="KJR939" s="477"/>
      <c r="KJS939" s="477"/>
      <c r="KJT939" s="477"/>
      <c r="KJU939" s="477"/>
      <c r="KJV939" s="477"/>
      <c r="KJW939" s="477"/>
      <c r="KJX939" s="477"/>
      <c r="KJY939" s="477"/>
      <c r="KJZ939" s="477"/>
      <c r="KKA939" s="477"/>
      <c r="KKB939" s="477"/>
      <c r="KKC939" s="477"/>
      <c r="KKD939" s="477"/>
      <c r="KKE939" s="477"/>
      <c r="KKF939" s="477"/>
      <c r="KKG939" s="477"/>
      <c r="KKH939" s="477"/>
      <c r="KKI939" s="477"/>
      <c r="KKJ939" s="477"/>
      <c r="KKK939" s="477"/>
      <c r="KKL939" s="477"/>
      <c r="KKM939" s="477"/>
      <c r="KKN939" s="477"/>
      <c r="KKO939" s="477"/>
      <c r="KKP939" s="477"/>
      <c r="KKQ939" s="477"/>
      <c r="KKR939" s="477"/>
      <c r="KKS939" s="477"/>
      <c r="KKT939" s="477"/>
      <c r="KKU939" s="477"/>
      <c r="KKV939" s="477"/>
      <c r="KKW939" s="477"/>
      <c r="KKX939" s="477"/>
      <c r="KKY939" s="477"/>
      <c r="KKZ939" s="477"/>
      <c r="KLA939" s="477"/>
      <c r="KLB939" s="477"/>
      <c r="KLC939" s="477"/>
      <c r="KLD939" s="477"/>
      <c r="KLE939" s="477"/>
      <c r="KLF939" s="477"/>
      <c r="KLG939" s="477"/>
      <c r="KLH939" s="477"/>
      <c r="KLI939" s="477"/>
      <c r="KLJ939" s="477"/>
      <c r="KLK939" s="477"/>
      <c r="KLL939" s="477"/>
      <c r="KLM939" s="477"/>
      <c r="KLN939" s="477"/>
      <c r="KLO939" s="477"/>
      <c r="KLP939" s="477"/>
      <c r="KLQ939" s="477"/>
      <c r="KLR939" s="477"/>
      <c r="KLS939" s="477"/>
      <c r="KLT939" s="477"/>
      <c r="KLU939" s="477"/>
      <c r="KLV939" s="477"/>
      <c r="KLW939" s="477"/>
      <c r="KLX939" s="477"/>
      <c r="KLY939" s="477"/>
      <c r="KLZ939" s="477"/>
      <c r="KMA939" s="477"/>
      <c r="KMB939" s="477"/>
      <c r="KMC939" s="477"/>
      <c r="KMD939" s="477"/>
      <c r="KME939" s="477"/>
      <c r="KMF939" s="477"/>
      <c r="KMG939" s="477"/>
      <c r="KMH939" s="477"/>
      <c r="KMI939" s="477"/>
      <c r="KMJ939" s="477"/>
      <c r="KMK939" s="477"/>
      <c r="KML939" s="477"/>
      <c r="KMM939" s="477"/>
      <c r="KMN939" s="477"/>
      <c r="KMO939" s="477"/>
      <c r="KMP939" s="477"/>
      <c r="KMQ939" s="477"/>
      <c r="KMR939" s="477"/>
      <c r="KMS939" s="477"/>
      <c r="KMT939" s="477"/>
      <c r="KMU939" s="477"/>
      <c r="KMV939" s="477"/>
      <c r="KMW939" s="477"/>
      <c r="KMX939" s="477"/>
      <c r="KMY939" s="477"/>
      <c r="KMZ939" s="477"/>
      <c r="KNA939" s="477"/>
      <c r="KNB939" s="477"/>
      <c r="KNC939" s="477"/>
      <c r="KND939" s="477"/>
      <c r="KNE939" s="477"/>
      <c r="KNF939" s="477"/>
      <c r="KNG939" s="477"/>
      <c r="KNH939" s="477"/>
      <c r="KNI939" s="477"/>
      <c r="KNJ939" s="477"/>
      <c r="KNK939" s="477"/>
      <c r="KNL939" s="477"/>
      <c r="KNM939" s="477"/>
      <c r="KNN939" s="477"/>
      <c r="KNO939" s="477"/>
      <c r="KNP939" s="477"/>
      <c r="KNQ939" s="477"/>
      <c r="KNR939" s="477"/>
      <c r="KNS939" s="477"/>
      <c r="KNT939" s="477"/>
      <c r="KNU939" s="477"/>
      <c r="KNV939" s="477"/>
      <c r="KNW939" s="477"/>
      <c r="KNX939" s="477"/>
      <c r="KNY939" s="477"/>
      <c r="KNZ939" s="477"/>
      <c r="KOA939" s="477"/>
      <c r="KOB939" s="477"/>
      <c r="KOC939" s="477"/>
      <c r="KOD939" s="477"/>
      <c r="KOE939" s="477"/>
      <c r="KOF939" s="477"/>
      <c r="KOG939" s="477"/>
      <c r="KOH939" s="477"/>
      <c r="KOI939" s="477"/>
      <c r="KOJ939" s="477"/>
      <c r="KOK939" s="477"/>
      <c r="KOL939" s="477"/>
      <c r="KOM939" s="477"/>
      <c r="KON939" s="477"/>
      <c r="KOO939" s="477"/>
      <c r="KOP939" s="477"/>
      <c r="KOQ939" s="477"/>
      <c r="KOR939" s="477"/>
      <c r="KOS939" s="477"/>
      <c r="KOT939" s="477"/>
      <c r="KOU939" s="477"/>
      <c r="KOV939" s="477"/>
      <c r="KOW939" s="477"/>
      <c r="KOX939" s="477"/>
      <c r="KOY939" s="477"/>
      <c r="KOZ939" s="477"/>
      <c r="KPA939" s="477"/>
      <c r="KPB939" s="477"/>
      <c r="KPC939" s="477"/>
      <c r="KPD939" s="477"/>
      <c r="KPE939" s="477"/>
      <c r="KPF939" s="477"/>
      <c r="KPG939" s="477"/>
      <c r="KPH939" s="477"/>
      <c r="KPI939" s="477"/>
      <c r="KPJ939" s="477"/>
      <c r="KPK939" s="477"/>
      <c r="KPL939" s="477"/>
      <c r="KPM939" s="477"/>
      <c r="KPN939" s="477"/>
      <c r="KPO939" s="477"/>
      <c r="KPP939" s="477"/>
      <c r="KPQ939" s="477"/>
      <c r="KPR939" s="477"/>
      <c r="KPS939" s="477"/>
      <c r="KPT939" s="477"/>
      <c r="KPU939" s="477"/>
      <c r="KPV939" s="477"/>
      <c r="KPW939" s="477"/>
      <c r="KPX939" s="477"/>
      <c r="KPY939" s="477"/>
      <c r="KPZ939" s="477"/>
      <c r="KQA939" s="477"/>
      <c r="KQB939" s="477"/>
      <c r="KQC939" s="477"/>
      <c r="KQD939" s="477"/>
      <c r="KQE939" s="477"/>
      <c r="KQF939" s="477"/>
      <c r="KQG939" s="477"/>
      <c r="KQH939" s="477"/>
      <c r="KQI939" s="477"/>
      <c r="KQJ939" s="477"/>
      <c r="KQK939" s="477"/>
      <c r="KQL939" s="477"/>
      <c r="KQM939" s="477"/>
      <c r="KQN939" s="477"/>
      <c r="KQO939" s="477"/>
      <c r="KQP939" s="477"/>
      <c r="KQQ939" s="477"/>
      <c r="KQR939" s="477"/>
      <c r="KQS939" s="477"/>
      <c r="KQT939" s="477"/>
      <c r="KQU939" s="477"/>
      <c r="KQV939" s="477"/>
      <c r="KQW939" s="477"/>
      <c r="KQX939" s="477"/>
      <c r="KQY939" s="477"/>
      <c r="KQZ939" s="477"/>
      <c r="KRA939" s="477"/>
      <c r="KRB939" s="477"/>
      <c r="KRC939" s="477"/>
      <c r="KRD939" s="477"/>
      <c r="KRE939" s="477"/>
      <c r="KRF939" s="477"/>
      <c r="KRG939" s="477"/>
      <c r="KRH939" s="477"/>
      <c r="KRI939" s="477"/>
      <c r="KRJ939" s="477"/>
      <c r="KRK939" s="477"/>
      <c r="KRL939" s="477"/>
      <c r="KRM939" s="477"/>
      <c r="KRN939" s="477"/>
      <c r="KRO939" s="477"/>
      <c r="KRP939" s="477"/>
      <c r="KRQ939" s="477"/>
      <c r="KRR939" s="477"/>
      <c r="KRS939" s="477"/>
      <c r="KRT939" s="477"/>
      <c r="KRU939" s="477"/>
      <c r="KRV939" s="477"/>
      <c r="KRW939" s="477"/>
      <c r="KRX939" s="477"/>
      <c r="KRY939" s="477"/>
      <c r="KRZ939" s="477"/>
      <c r="KSA939" s="477"/>
      <c r="KSB939" s="477"/>
      <c r="KSC939" s="477"/>
      <c r="KSD939" s="477"/>
      <c r="KSE939" s="477"/>
      <c r="KSF939" s="477"/>
      <c r="KSG939" s="477"/>
      <c r="KSH939" s="477"/>
      <c r="KSI939" s="477"/>
      <c r="KSJ939" s="477"/>
      <c r="KSK939" s="477"/>
      <c r="KSL939" s="477"/>
      <c r="KSM939" s="477"/>
      <c r="KSN939" s="477"/>
      <c r="KSO939" s="477"/>
      <c r="KSP939" s="477"/>
      <c r="KSQ939" s="477"/>
      <c r="KSR939" s="477"/>
      <c r="KSS939" s="477"/>
      <c r="KST939" s="477"/>
      <c r="KSU939" s="477"/>
      <c r="KSV939" s="477"/>
      <c r="KSW939" s="477"/>
      <c r="KSX939" s="477"/>
      <c r="KSY939" s="477"/>
      <c r="KSZ939" s="477"/>
      <c r="KTA939" s="477"/>
      <c r="KTB939" s="477"/>
      <c r="KTC939" s="477"/>
      <c r="KTD939" s="477"/>
      <c r="KTE939" s="477"/>
      <c r="KTF939" s="477"/>
      <c r="KTG939" s="477"/>
      <c r="KTH939" s="477"/>
      <c r="KTI939" s="477"/>
      <c r="KTJ939" s="477"/>
      <c r="KTK939" s="477"/>
      <c r="KTL939" s="477"/>
      <c r="KTM939" s="477"/>
      <c r="KTN939" s="477"/>
      <c r="KTO939" s="477"/>
      <c r="KTP939" s="477"/>
      <c r="KTQ939" s="477"/>
      <c r="KTR939" s="477"/>
      <c r="KTS939" s="477"/>
      <c r="KTT939" s="477"/>
      <c r="KTU939" s="477"/>
      <c r="KTV939" s="477"/>
      <c r="KTW939" s="477"/>
      <c r="KTX939" s="477"/>
      <c r="KTY939" s="477"/>
      <c r="KTZ939" s="477"/>
      <c r="KUA939" s="477"/>
      <c r="KUB939" s="477"/>
      <c r="KUC939" s="477"/>
      <c r="KUD939" s="477"/>
      <c r="KUE939" s="477"/>
      <c r="KUF939" s="477"/>
      <c r="KUG939" s="477"/>
      <c r="KUH939" s="477"/>
      <c r="KUI939" s="477"/>
      <c r="KUJ939" s="477"/>
      <c r="KUK939" s="477"/>
      <c r="KUL939" s="477"/>
      <c r="KUM939" s="477"/>
      <c r="KUN939" s="477"/>
      <c r="KUO939" s="477"/>
      <c r="KUP939" s="477"/>
      <c r="KUQ939" s="477"/>
      <c r="KUR939" s="477"/>
      <c r="KUS939" s="477"/>
      <c r="KUT939" s="477"/>
      <c r="KUU939" s="477"/>
      <c r="KUV939" s="477"/>
      <c r="KUW939" s="477"/>
      <c r="KUX939" s="477"/>
      <c r="KUY939" s="477"/>
      <c r="KUZ939" s="477"/>
      <c r="KVA939" s="477"/>
      <c r="KVB939" s="477"/>
      <c r="KVC939" s="477"/>
      <c r="KVD939" s="477"/>
      <c r="KVE939" s="477"/>
      <c r="KVF939" s="477"/>
      <c r="KVG939" s="477"/>
      <c r="KVH939" s="477"/>
      <c r="KVI939" s="477"/>
      <c r="KVJ939" s="477"/>
      <c r="KVK939" s="477"/>
      <c r="KVL939" s="477"/>
      <c r="KVM939" s="477"/>
      <c r="KVN939" s="477"/>
      <c r="KVO939" s="477"/>
      <c r="KVP939" s="477"/>
      <c r="KVQ939" s="477"/>
      <c r="KVR939" s="477"/>
      <c r="KVS939" s="477"/>
      <c r="KVT939" s="477"/>
      <c r="KVU939" s="477"/>
      <c r="KVV939" s="477"/>
      <c r="KVW939" s="477"/>
      <c r="KVX939" s="477"/>
      <c r="KVY939" s="477"/>
      <c r="KVZ939" s="477"/>
      <c r="KWA939" s="477"/>
      <c r="KWB939" s="477"/>
      <c r="KWC939" s="477"/>
      <c r="KWD939" s="477"/>
      <c r="KWE939" s="477"/>
      <c r="KWF939" s="477"/>
      <c r="KWG939" s="477"/>
      <c r="KWH939" s="477"/>
      <c r="KWI939" s="477"/>
      <c r="KWJ939" s="477"/>
      <c r="KWK939" s="477"/>
      <c r="KWL939" s="477"/>
      <c r="KWM939" s="477"/>
      <c r="KWN939" s="477"/>
      <c r="KWO939" s="477"/>
      <c r="KWP939" s="477"/>
      <c r="KWQ939" s="477"/>
      <c r="KWR939" s="477"/>
      <c r="KWS939" s="477"/>
      <c r="KWT939" s="477"/>
      <c r="KWU939" s="477"/>
      <c r="KWV939" s="477"/>
      <c r="KWW939" s="477"/>
      <c r="KWX939" s="477"/>
      <c r="KWY939" s="477"/>
      <c r="KWZ939" s="477"/>
      <c r="KXA939" s="477"/>
      <c r="KXB939" s="477"/>
      <c r="KXC939" s="477"/>
      <c r="KXD939" s="477"/>
      <c r="KXE939" s="477"/>
      <c r="KXF939" s="477"/>
      <c r="KXG939" s="477"/>
      <c r="KXH939" s="477"/>
      <c r="KXI939" s="477"/>
      <c r="KXJ939" s="477"/>
      <c r="KXK939" s="477"/>
      <c r="KXL939" s="477"/>
      <c r="KXM939" s="477"/>
      <c r="KXN939" s="477"/>
      <c r="KXO939" s="477"/>
      <c r="KXP939" s="477"/>
      <c r="KXQ939" s="477"/>
      <c r="KXR939" s="477"/>
      <c r="KXS939" s="477"/>
      <c r="KXT939" s="477"/>
      <c r="KXU939" s="477"/>
      <c r="KXV939" s="477"/>
      <c r="KXW939" s="477"/>
      <c r="KXX939" s="477"/>
      <c r="KXY939" s="477"/>
      <c r="KXZ939" s="477"/>
      <c r="KYA939" s="477"/>
      <c r="KYB939" s="477"/>
      <c r="KYC939" s="477"/>
      <c r="KYD939" s="477"/>
      <c r="KYE939" s="477"/>
      <c r="KYF939" s="477"/>
      <c r="KYG939" s="477"/>
      <c r="KYH939" s="477"/>
      <c r="KYI939" s="477"/>
      <c r="KYJ939" s="477"/>
      <c r="KYK939" s="477"/>
      <c r="KYL939" s="477"/>
      <c r="KYM939" s="477"/>
      <c r="KYN939" s="477"/>
      <c r="KYO939" s="477"/>
      <c r="KYP939" s="477"/>
      <c r="KYQ939" s="477"/>
      <c r="KYR939" s="477"/>
      <c r="KYS939" s="477"/>
      <c r="KYT939" s="477"/>
      <c r="KYU939" s="477"/>
      <c r="KYV939" s="477"/>
      <c r="KYW939" s="477"/>
      <c r="KYX939" s="477"/>
      <c r="KYY939" s="477"/>
      <c r="KYZ939" s="477"/>
      <c r="KZA939" s="477"/>
      <c r="KZB939" s="477"/>
      <c r="KZC939" s="477"/>
      <c r="KZD939" s="477"/>
      <c r="KZE939" s="477"/>
      <c r="KZF939" s="477"/>
      <c r="KZG939" s="477"/>
      <c r="KZH939" s="477"/>
      <c r="KZI939" s="477"/>
      <c r="KZJ939" s="477"/>
      <c r="KZK939" s="477"/>
      <c r="KZL939" s="477"/>
      <c r="KZM939" s="477"/>
      <c r="KZN939" s="477"/>
      <c r="KZO939" s="477"/>
      <c r="KZP939" s="477"/>
      <c r="KZQ939" s="477"/>
      <c r="KZR939" s="477"/>
      <c r="KZS939" s="477"/>
      <c r="KZT939" s="477"/>
      <c r="KZU939" s="477"/>
      <c r="KZV939" s="477"/>
      <c r="KZW939" s="477"/>
      <c r="KZX939" s="477"/>
      <c r="KZY939" s="477"/>
      <c r="KZZ939" s="477"/>
      <c r="LAA939" s="477"/>
      <c r="LAB939" s="477"/>
      <c r="LAC939" s="477"/>
      <c r="LAD939" s="477"/>
      <c r="LAE939" s="477"/>
      <c r="LAF939" s="477"/>
      <c r="LAG939" s="477"/>
      <c r="LAH939" s="477"/>
      <c r="LAI939" s="477"/>
      <c r="LAJ939" s="477"/>
      <c r="LAK939" s="477"/>
      <c r="LAL939" s="477"/>
      <c r="LAM939" s="477"/>
      <c r="LAN939" s="477"/>
      <c r="LAO939" s="477"/>
      <c r="LAP939" s="477"/>
      <c r="LAQ939" s="477"/>
      <c r="LAR939" s="477"/>
      <c r="LAS939" s="477"/>
      <c r="LAT939" s="477"/>
      <c r="LAU939" s="477"/>
      <c r="LAV939" s="477"/>
      <c r="LAW939" s="477"/>
      <c r="LAX939" s="477"/>
      <c r="LAY939" s="477"/>
      <c r="LAZ939" s="477"/>
      <c r="LBA939" s="477"/>
      <c r="LBB939" s="477"/>
      <c r="LBC939" s="477"/>
      <c r="LBD939" s="477"/>
      <c r="LBE939" s="477"/>
      <c r="LBF939" s="477"/>
      <c r="LBG939" s="477"/>
      <c r="LBH939" s="477"/>
      <c r="LBI939" s="477"/>
      <c r="LBJ939" s="477"/>
      <c r="LBK939" s="477"/>
      <c r="LBL939" s="477"/>
      <c r="LBM939" s="477"/>
      <c r="LBN939" s="477"/>
      <c r="LBO939" s="477"/>
      <c r="LBP939" s="477"/>
      <c r="LBQ939" s="477"/>
      <c r="LBR939" s="477"/>
      <c r="LBS939" s="477"/>
      <c r="LBT939" s="477"/>
      <c r="LBU939" s="477"/>
      <c r="LBV939" s="477"/>
      <c r="LBW939" s="477"/>
      <c r="LBX939" s="477"/>
      <c r="LBY939" s="477"/>
      <c r="LBZ939" s="477"/>
      <c r="LCA939" s="477"/>
      <c r="LCB939" s="477"/>
      <c r="LCC939" s="477"/>
      <c r="LCD939" s="477"/>
      <c r="LCE939" s="477"/>
      <c r="LCF939" s="477"/>
      <c r="LCG939" s="477"/>
      <c r="LCH939" s="477"/>
      <c r="LCI939" s="477"/>
      <c r="LCJ939" s="477"/>
      <c r="LCK939" s="477"/>
      <c r="LCL939" s="477"/>
      <c r="LCM939" s="477"/>
      <c r="LCN939" s="477"/>
      <c r="LCO939" s="477"/>
      <c r="LCP939" s="477"/>
      <c r="LCQ939" s="477"/>
      <c r="LCR939" s="477"/>
      <c r="LCS939" s="477"/>
      <c r="LCT939" s="477"/>
      <c r="LCU939" s="477"/>
      <c r="LCV939" s="477"/>
      <c r="LCW939" s="477"/>
      <c r="LCX939" s="477"/>
      <c r="LCY939" s="477"/>
      <c r="LCZ939" s="477"/>
      <c r="LDA939" s="477"/>
      <c r="LDB939" s="477"/>
      <c r="LDC939" s="477"/>
      <c r="LDD939" s="477"/>
      <c r="LDE939" s="477"/>
      <c r="LDF939" s="477"/>
      <c r="LDG939" s="477"/>
      <c r="LDH939" s="477"/>
      <c r="LDI939" s="477"/>
      <c r="LDJ939" s="477"/>
      <c r="LDK939" s="477"/>
      <c r="LDL939" s="477"/>
      <c r="LDM939" s="477"/>
      <c r="LDN939" s="477"/>
      <c r="LDO939" s="477"/>
      <c r="LDP939" s="477"/>
      <c r="LDQ939" s="477"/>
      <c r="LDR939" s="477"/>
      <c r="LDS939" s="477"/>
      <c r="LDT939" s="477"/>
      <c r="LDU939" s="477"/>
      <c r="LDV939" s="477"/>
      <c r="LDW939" s="477"/>
      <c r="LDX939" s="477"/>
      <c r="LDY939" s="477"/>
      <c r="LDZ939" s="477"/>
      <c r="LEA939" s="477"/>
      <c r="LEB939" s="477"/>
      <c r="LEC939" s="477"/>
      <c r="LED939" s="477"/>
      <c r="LEE939" s="477"/>
      <c r="LEF939" s="477"/>
      <c r="LEG939" s="477"/>
      <c r="LEH939" s="477"/>
      <c r="LEI939" s="477"/>
      <c r="LEJ939" s="477"/>
      <c r="LEK939" s="477"/>
      <c r="LEL939" s="477"/>
      <c r="LEM939" s="477"/>
      <c r="LEN939" s="477"/>
      <c r="LEO939" s="477"/>
      <c r="LEP939" s="477"/>
      <c r="LEQ939" s="477"/>
      <c r="LER939" s="477"/>
      <c r="LES939" s="477"/>
      <c r="LET939" s="477"/>
      <c r="LEU939" s="477"/>
      <c r="LEV939" s="477"/>
      <c r="LEW939" s="477"/>
      <c r="LEX939" s="477"/>
      <c r="LEY939" s="477"/>
      <c r="LEZ939" s="477"/>
      <c r="LFA939" s="477"/>
      <c r="LFB939" s="477"/>
      <c r="LFC939" s="477"/>
      <c r="LFD939" s="477"/>
      <c r="LFE939" s="477"/>
      <c r="LFF939" s="477"/>
      <c r="LFG939" s="477"/>
      <c r="LFH939" s="477"/>
      <c r="LFI939" s="477"/>
      <c r="LFJ939" s="477"/>
      <c r="LFK939" s="477"/>
      <c r="LFL939" s="477"/>
      <c r="LFM939" s="477"/>
      <c r="LFN939" s="477"/>
      <c r="LFO939" s="477"/>
      <c r="LFP939" s="477"/>
      <c r="LFQ939" s="477"/>
      <c r="LFR939" s="477"/>
      <c r="LFS939" s="477"/>
      <c r="LFT939" s="477"/>
      <c r="LFU939" s="477"/>
      <c r="LFV939" s="477"/>
      <c r="LFW939" s="477"/>
      <c r="LFX939" s="477"/>
      <c r="LFY939" s="477"/>
      <c r="LFZ939" s="477"/>
      <c r="LGA939" s="477"/>
      <c r="LGB939" s="477"/>
      <c r="LGC939" s="477"/>
      <c r="LGD939" s="477"/>
      <c r="LGE939" s="477"/>
      <c r="LGF939" s="477"/>
      <c r="LGG939" s="477"/>
      <c r="LGH939" s="477"/>
      <c r="LGI939" s="477"/>
      <c r="LGJ939" s="477"/>
      <c r="LGK939" s="477"/>
      <c r="LGL939" s="477"/>
      <c r="LGM939" s="477"/>
      <c r="LGN939" s="477"/>
      <c r="LGO939" s="477"/>
      <c r="LGP939" s="477"/>
      <c r="LGQ939" s="477"/>
      <c r="LGR939" s="477"/>
      <c r="LGS939" s="477"/>
      <c r="LGT939" s="477"/>
      <c r="LGU939" s="477"/>
      <c r="LGV939" s="477"/>
      <c r="LGW939" s="477"/>
      <c r="LGX939" s="477"/>
      <c r="LGY939" s="477"/>
      <c r="LGZ939" s="477"/>
      <c r="LHA939" s="477"/>
      <c r="LHB939" s="477"/>
      <c r="LHC939" s="477"/>
      <c r="LHD939" s="477"/>
      <c r="LHE939" s="477"/>
      <c r="LHF939" s="477"/>
      <c r="LHG939" s="477"/>
      <c r="LHH939" s="477"/>
      <c r="LHI939" s="477"/>
      <c r="LHJ939" s="477"/>
      <c r="LHK939" s="477"/>
      <c r="LHL939" s="477"/>
      <c r="LHM939" s="477"/>
      <c r="LHN939" s="477"/>
      <c r="LHO939" s="477"/>
      <c r="LHP939" s="477"/>
      <c r="LHQ939" s="477"/>
      <c r="LHR939" s="477"/>
      <c r="LHS939" s="477"/>
      <c r="LHT939" s="477"/>
      <c r="LHU939" s="477"/>
      <c r="LHV939" s="477"/>
      <c r="LHW939" s="477"/>
      <c r="LHX939" s="477"/>
      <c r="LHY939" s="477"/>
      <c r="LHZ939" s="477"/>
      <c r="LIA939" s="477"/>
      <c r="LIB939" s="477"/>
      <c r="LIC939" s="477"/>
      <c r="LID939" s="477"/>
      <c r="LIE939" s="477"/>
      <c r="LIF939" s="477"/>
      <c r="LIG939" s="477"/>
      <c r="LIH939" s="477"/>
      <c r="LII939" s="477"/>
      <c r="LIJ939" s="477"/>
      <c r="LIK939" s="477"/>
      <c r="LIL939" s="477"/>
      <c r="LIM939" s="477"/>
      <c r="LIN939" s="477"/>
      <c r="LIO939" s="477"/>
      <c r="LIP939" s="477"/>
      <c r="LIQ939" s="477"/>
      <c r="LIR939" s="477"/>
      <c r="LIS939" s="477"/>
      <c r="LIT939" s="477"/>
      <c r="LIU939" s="477"/>
      <c r="LIV939" s="477"/>
      <c r="LIW939" s="477"/>
      <c r="LIX939" s="477"/>
      <c r="LIY939" s="477"/>
      <c r="LIZ939" s="477"/>
      <c r="LJA939" s="477"/>
      <c r="LJB939" s="477"/>
      <c r="LJC939" s="477"/>
      <c r="LJD939" s="477"/>
      <c r="LJE939" s="477"/>
      <c r="LJF939" s="477"/>
      <c r="LJG939" s="477"/>
      <c r="LJH939" s="477"/>
      <c r="LJI939" s="477"/>
      <c r="LJJ939" s="477"/>
      <c r="LJK939" s="477"/>
      <c r="LJL939" s="477"/>
      <c r="LJM939" s="477"/>
      <c r="LJN939" s="477"/>
      <c r="LJO939" s="477"/>
      <c r="LJP939" s="477"/>
      <c r="LJQ939" s="477"/>
      <c r="LJR939" s="477"/>
      <c r="LJS939" s="477"/>
      <c r="LJT939" s="477"/>
      <c r="LJU939" s="477"/>
      <c r="LJV939" s="477"/>
      <c r="LJW939" s="477"/>
      <c r="LJX939" s="477"/>
      <c r="LJY939" s="477"/>
      <c r="LJZ939" s="477"/>
      <c r="LKA939" s="477"/>
      <c r="LKB939" s="477"/>
      <c r="LKC939" s="477"/>
      <c r="LKD939" s="477"/>
      <c r="LKE939" s="477"/>
      <c r="LKF939" s="477"/>
      <c r="LKG939" s="477"/>
      <c r="LKH939" s="477"/>
      <c r="LKI939" s="477"/>
      <c r="LKJ939" s="477"/>
      <c r="LKK939" s="477"/>
      <c r="LKL939" s="477"/>
      <c r="LKM939" s="477"/>
      <c r="LKN939" s="477"/>
      <c r="LKO939" s="477"/>
      <c r="LKP939" s="477"/>
      <c r="LKQ939" s="477"/>
      <c r="LKR939" s="477"/>
      <c r="LKS939" s="477"/>
      <c r="LKT939" s="477"/>
      <c r="LKU939" s="477"/>
      <c r="LKV939" s="477"/>
      <c r="LKW939" s="477"/>
      <c r="LKX939" s="477"/>
      <c r="LKY939" s="477"/>
      <c r="LKZ939" s="477"/>
      <c r="LLA939" s="477"/>
      <c r="LLB939" s="477"/>
      <c r="LLC939" s="477"/>
      <c r="LLD939" s="477"/>
      <c r="LLE939" s="477"/>
      <c r="LLF939" s="477"/>
      <c r="LLG939" s="477"/>
      <c r="LLH939" s="477"/>
      <c r="LLI939" s="477"/>
      <c r="LLJ939" s="477"/>
      <c r="LLK939" s="477"/>
      <c r="LLL939" s="477"/>
      <c r="LLM939" s="477"/>
      <c r="LLN939" s="477"/>
      <c r="LLO939" s="477"/>
      <c r="LLP939" s="477"/>
      <c r="LLQ939" s="477"/>
      <c r="LLR939" s="477"/>
      <c r="LLS939" s="477"/>
      <c r="LLT939" s="477"/>
      <c r="LLU939" s="477"/>
      <c r="LLV939" s="477"/>
      <c r="LLW939" s="477"/>
      <c r="LLX939" s="477"/>
      <c r="LLY939" s="477"/>
      <c r="LLZ939" s="477"/>
      <c r="LMA939" s="477"/>
      <c r="LMB939" s="477"/>
      <c r="LMC939" s="477"/>
      <c r="LMD939" s="477"/>
      <c r="LME939" s="477"/>
      <c r="LMF939" s="477"/>
      <c r="LMG939" s="477"/>
      <c r="LMH939" s="477"/>
      <c r="LMI939" s="477"/>
      <c r="LMJ939" s="477"/>
      <c r="LMK939" s="477"/>
      <c r="LML939" s="477"/>
      <c r="LMM939" s="477"/>
      <c r="LMN939" s="477"/>
      <c r="LMO939" s="477"/>
      <c r="LMP939" s="477"/>
      <c r="LMQ939" s="477"/>
      <c r="LMR939" s="477"/>
      <c r="LMS939" s="477"/>
      <c r="LMT939" s="477"/>
      <c r="LMU939" s="477"/>
      <c r="LMV939" s="477"/>
      <c r="LMW939" s="477"/>
      <c r="LMX939" s="477"/>
      <c r="LMY939" s="477"/>
      <c r="LMZ939" s="477"/>
      <c r="LNA939" s="477"/>
      <c r="LNB939" s="477"/>
      <c r="LNC939" s="477"/>
      <c r="LND939" s="477"/>
      <c r="LNE939" s="477"/>
      <c r="LNF939" s="477"/>
      <c r="LNG939" s="477"/>
      <c r="LNH939" s="477"/>
      <c r="LNI939" s="477"/>
      <c r="LNJ939" s="477"/>
      <c r="LNK939" s="477"/>
      <c r="LNL939" s="477"/>
      <c r="LNM939" s="477"/>
      <c r="LNN939" s="477"/>
      <c r="LNO939" s="477"/>
      <c r="LNP939" s="477"/>
      <c r="LNQ939" s="477"/>
      <c r="LNR939" s="477"/>
      <c r="LNS939" s="477"/>
      <c r="LNT939" s="477"/>
      <c r="LNU939" s="477"/>
      <c r="LNV939" s="477"/>
      <c r="LNW939" s="477"/>
      <c r="LNX939" s="477"/>
      <c r="LNY939" s="477"/>
      <c r="LNZ939" s="477"/>
      <c r="LOA939" s="477"/>
      <c r="LOB939" s="477"/>
      <c r="LOC939" s="477"/>
      <c r="LOD939" s="477"/>
      <c r="LOE939" s="477"/>
      <c r="LOF939" s="477"/>
      <c r="LOG939" s="477"/>
      <c r="LOH939" s="477"/>
      <c r="LOI939" s="477"/>
      <c r="LOJ939" s="477"/>
      <c r="LOK939" s="477"/>
      <c r="LOL939" s="477"/>
      <c r="LOM939" s="477"/>
      <c r="LON939" s="477"/>
      <c r="LOO939" s="477"/>
      <c r="LOP939" s="477"/>
      <c r="LOQ939" s="477"/>
      <c r="LOR939" s="477"/>
      <c r="LOS939" s="477"/>
      <c r="LOT939" s="477"/>
      <c r="LOU939" s="477"/>
      <c r="LOV939" s="477"/>
      <c r="LOW939" s="477"/>
      <c r="LOX939" s="477"/>
      <c r="LOY939" s="477"/>
      <c r="LOZ939" s="477"/>
      <c r="LPA939" s="477"/>
      <c r="LPB939" s="477"/>
      <c r="LPC939" s="477"/>
      <c r="LPD939" s="477"/>
      <c r="LPE939" s="477"/>
      <c r="LPF939" s="477"/>
      <c r="LPG939" s="477"/>
      <c r="LPH939" s="477"/>
      <c r="LPI939" s="477"/>
      <c r="LPJ939" s="477"/>
      <c r="LPK939" s="477"/>
      <c r="LPL939" s="477"/>
      <c r="LPM939" s="477"/>
      <c r="LPN939" s="477"/>
      <c r="LPO939" s="477"/>
      <c r="LPP939" s="477"/>
      <c r="LPQ939" s="477"/>
      <c r="LPR939" s="477"/>
      <c r="LPS939" s="477"/>
      <c r="LPT939" s="477"/>
      <c r="LPU939" s="477"/>
      <c r="LPV939" s="477"/>
      <c r="LPW939" s="477"/>
      <c r="LPX939" s="477"/>
      <c r="LPY939" s="477"/>
      <c r="LPZ939" s="477"/>
      <c r="LQA939" s="477"/>
      <c r="LQB939" s="477"/>
      <c r="LQC939" s="477"/>
      <c r="LQD939" s="477"/>
      <c r="LQE939" s="477"/>
      <c r="LQF939" s="477"/>
      <c r="LQG939" s="477"/>
      <c r="LQH939" s="477"/>
      <c r="LQI939" s="477"/>
      <c r="LQJ939" s="477"/>
      <c r="LQK939" s="477"/>
      <c r="LQL939" s="477"/>
      <c r="LQM939" s="477"/>
      <c r="LQN939" s="477"/>
      <c r="LQO939" s="477"/>
      <c r="LQP939" s="477"/>
      <c r="LQQ939" s="477"/>
      <c r="LQR939" s="477"/>
      <c r="LQS939" s="477"/>
      <c r="LQT939" s="477"/>
      <c r="LQU939" s="477"/>
      <c r="LQV939" s="477"/>
      <c r="LQW939" s="477"/>
      <c r="LQX939" s="477"/>
      <c r="LQY939" s="477"/>
      <c r="LQZ939" s="477"/>
      <c r="LRA939" s="477"/>
      <c r="LRB939" s="477"/>
      <c r="LRC939" s="477"/>
      <c r="LRD939" s="477"/>
      <c r="LRE939" s="477"/>
      <c r="LRF939" s="477"/>
      <c r="LRG939" s="477"/>
      <c r="LRH939" s="477"/>
      <c r="LRI939" s="477"/>
      <c r="LRJ939" s="477"/>
      <c r="LRK939" s="477"/>
      <c r="LRL939" s="477"/>
      <c r="LRM939" s="477"/>
      <c r="LRN939" s="477"/>
      <c r="LRO939" s="477"/>
      <c r="LRP939" s="477"/>
      <c r="LRQ939" s="477"/>
      <c r="LRR939" s="477"/>
      <c r="LRS939" s="477"/>
      <c r="LRT939" s="477"/>
      <c r="LRU939" s="477"/>
      <c r="LRV939" s="477"/>
      <c r="LRW939" s="477"/>
      <c r="LRX939" s="477"/>
      <c r="LRY939" s="477"/>
      <c r="LRZ939" s="477"/>
      <c r="LSA939" s="477"/>
      <c r="LSB939" s="477"/>
      <c r="LSC939" s="477"/>
      <c r="LSD939" s="477"/>
      <c r="LSE939" s="477"/>
      <c r="LSF939" s="477"/>
      <c r="LSG939" s="477"/>
      <c r="LSH939" s="477"/>
      <c r="LSI939" s="477"/>
      <c r="LSJ939" s="477"/>
      <c r="LSK939" s="477"/>
      <c r="LSL939" s="477"/>
      <c r="LSM939" s="477"/>
      <c r="LSN939" s="477"/>
      <c r="LSO939" s="477"/>
      <c r="LSP939" s="477"/>
      <c r="LSQ939" s="477"/>
      <c r="LSR939" s="477"/>
      <c r="LSS939" s="477"/>
      <c r="LST939" s="477"/>
      <c r="LSU939" s="477"/>
      <c r="LSV939" s="477"/>
      <c r="LSW939" s="477"/>
      <c r="LSX939" s="477"/>
      <c r="LSY939" s="477"/>
      <c r="LSZ939" s="477"/>
      <c r="LTA939" s="477"/>
      <c r="LTB939" s="477"/>
      <c r="LTC939" s="477"/>
      <c r="LTD939" s="477"/>
      <c r="LTE939" s="477"/>
      <c r="LTF939" s="477"/>
      <c r="LTG939" s="477"/>
      <c r="LTH939" s="477"/>
      <c r="LTI939" s="477"/>
      <c r="LTJ939" s="477"/>
      <c r="LTK939" s="477"/>
      <c r="LTL939" s="477"/>
      <c r="LTM939" s="477"/>
      <c r="LTN939" s="477"/>
      <c r="LTO939" s="477"/>
      <c r="LTP939" s="477"/>
      <c r="LTQ939" s="477"/>
      <c r="LTR939" s="477"/>
      <c r="LTS939" s="477"/>
      <c r="LTT939" s="477"/>
      <c r="LTU939" s="477"/>
      <c r="LTV939" s="477"/>
      <c r="LTW939" s="477"/>
      <c r="LTX939" s="477"/>
      <c r="LTY939" s="477"/>
      <c r="LTZ939" s="477"/>
      <c r="LUA939" s="477"/>
      <c r="LUB939" s="477"/>
      <c r="LUC939" s="477"/>
      <c r="LUD939" s="477"/>
      <c r="LUE939" s="477"/>
      <c r="LUF939" s="477"/>
      <c r="LUG939" s="477"/>
      <c r="LUH939" s="477"/>
      <c r="LUI939" s="477"/>
      <c r="LUJ939" s="477"/>
      <c r="LUK939" s="477"/>
      <c r="LUL939" s="477"/>
      <c r="LUM939" s="477"/>
      <c r="LUN939" s="477"/>
      <c r="LUO939" s="477"/>
      <c r="LUP939" s="477"/>
      <c r="LUQ939" s="477"/>
      <c r="LUR939" s="477"/>
      <c r="LUS939" s="477"/>
      <c r="LUT939" s="477"/>
      <c r="LUU939" s="477"/>
      <c r="LUV939" s="477"/>
      <c r="LUW939" s="477"/>
      <c r="LUX939" s="477"/>
      <c r="LUY939" s="477"/>
      <c r="LUZ939" s="477"/>
      <c r="LVA939" s="477"/>
      <c r="LVB939" s="477"/>
      <c r="LVC939" s="477"/>
      <c r="LVD939" s="477"/>
      <c r="LVE939" s="477"/>
      <c r="LVF939" s="477"/>
      <c r="LVG939" s="477"/>
      <c r="LVH939" s="477"/>
      <c r="LVI939" s="477"/>
      <c r="LVJ939" s="477"/>
      <c r="LVK939" s="477"/>
      <c r="LVL939" s="477"/>
      <c r="LVM939" s="477"/>
      <c r="LVN939" s="477"/>
      <c r="LVO939" s="477"/>
      <c r="LVP939" s="477"/>
      <c r="LVQ939" s="477"/>
      <c r="LVR939" s="477"/>
      <c r="LVS939" s="477"/>
      <c r="LVT939" s="477"/>
      <c r="LVU939" s="477"/>
      <c r="LVV939" s="477"/>
      <c r="LVW939" s="477"/>
      <c r="LVX939" s="477"/>
      <c r="LVY939" s="477"/>
      <c r="LVZ939" s="477"/>
      <c r="LWA939" s="477"/>
      <c r="LWB939" s="477"/>
      <c r="LWC939" s="477"/>
      <c r="LWD939" s="477"/>
      <c r="LWE939" s="477"/>
      <c r="LWF939" s="477"/>
      <c r="LWG939" s="477"/>
      <c r="LWH939" s="477"/>
      <c r="LWI939" s="477"/>
      <c r="LWJ939" s="477"/>
      <c r="LWK939" s="477"/>
      <c r="LWL939" s="477"/>
      <c r="LWM939" s="477"/>
      <c r="LWN939" s="477"/>
      <c r="LWO939" s="477"/>
      <c r="LWP939" s="477"/>
      <c r="LWQ939" s="477"/>
      <c r="LWR939" s="477"/>
      <c r="LWS939" s="477"/>
      <c r="LWT939" s="477"/>
      <c r="LWU939" s="477"/>
      <c r="LWV939" s="477"/>
      <c r="LWW939" s="477"/>
      <c r="LWX939" s="477"/>
      <c r="LWY939" s="477"/>
      <c r="LWZ939" s="477"/>
      <c r="LXA939" s="477"/>
      <c r="LXB939" s="477"/>
      <c r="LXC939" s="477"/>
      <c r="LXD939" s="477"/>
      <c r="LXE939" s="477"/>
      <c r="LXF939" s="477"/>
      <c r="LXG939" s="477"/>
      <c r="LXH939" s="477"/>
      <c r="LXI939" s="477"/>
      <c r="LXJ939" s="477"/>
      <c r="LXK939" s="477"/>
      <c r="LXL939" s="477"/>
      <c r="LXM939" s="477"/>
      <c r="LXN939" s="477"/>
      <c r="LXO939" s="477"/>
      <c r="LXP939" s="477"/>
      <c r="LXQ939" s="477"/>
      <c r="LXR939" s="477"/>
      <c r="LXS939" s="477"/>
      <c r="LXT939" s="477"/>
      <c r="LXU939" s="477"/>
      <c r="LXV939" s="477"/>
      <c r="LXW939" s="477"/>
      <c r="LXX939" s="477"/>
      <c r="LXY939" s="477"/>
      <c r="LXZ939" s="477"/>
      <c r="LYA939" s="477"/>
      <c r="LYB939" s="477"/>
      <c r="LYC939" s="477"/>
      <c r="LYD939" s="477"/>
      <c r="LYE939" s="477"/>
      <c r="LYF939" s="477"/>
      <c r="LYG939" s="477"/>
      <c r="LYH939" s="477"/>
      <c r="LYI939" s="477"/>
      <c r="LYJ939" s="477"/>
      <c r="LYK939" s="477"/>
      <c r="LYL939" s="477"/>
      <c r="LYM939" s="477"/>
      <c r="LYN939" s="477"/>
      <c r="LYO939" s="477"/>
      <c r="LYP939" s="477"/>
      <c r="LYQ939" s="477"/>
      <c r="LYR939" s="477"/>
      <c r="LYS939" s="477"/>
      <c r="LYT939" s="477"/>
      <c r="LYU939" s="477"/>
      <c r="LYV939" s="477"/>
      <c r="LYW939" s="477"/>
      <c r="LYX939" s="477"/>
      <c r="LYY939" s="477"/>
      <c r="LYZ939" s="477"/>
      <c r="LZA939" s="477"/>
      <c r="LZB939" s="477"/>
      <c r="LZC939" s="477"/>
      <c r="LZD939" s="477"/>
      <c r="LZE939" s="477"/>
      <c r="LZF939" s="477"/>
      <c r="LZG939" s="477"/>
      <c r="LZH939" s="477"/>
      <c r="LZI939" s="477"/>
      <c r="LZJ939" s="477"/>
      <c r="LZK939" s="477"/>
      <c r="LZL939" s="477"/>
      <c r="LZM939" s="477"/>
      <c r="LZN939" s="477"/>
      <c r="LZO939" s="477"/>
      <c r="LZP939" s="477"/>
      <c r="LZQ939" s="477"/>
      <c r="LZR939" s="477"/>
      <c r="LZS939" s="477"/>
      <c r="LZT939" s="477"/>
      <c r="LZU939" s="477"/>
      <c r="LZV939" s="477"/>
      <c r="LZW939" s="477"/>
      <c r="LZX939" s="477"/>
      <c r="LZY939" s="477"/>
      <c r="LZZ939" s="477"/>
      <c r="MAA939" s="477"/>
      <c r="MAB939" s="477"/>
      <c r="MAC939" s="477"/>
      <c r="MAD939" s="477"/>
      <c r="MAE939" s="477"/>
      <c r="MAF939" s="477"/>
      <c r="MAG939" s="477"/>
      <c r="MAH939" s="477"/>
      <c r="MAI939" s="477"/>
      <c r="MAJ939" s="477"/>
      <c r="MAK939" s="477"/>
      <c r="MAL939" s="477"/>
      <c r="MAM939" s="477"/>
      <c r="MAN939" s="477"/>
      <c r="MAO939" s="477"/>
      <c r="MAP939" s="477"/>
      <c r="MAQ939" s="477"/>
      <c r="MAR939" s="477"/>
      <c r="MAS939" s="477"/>
      <c r="MAT939" s="477"/>
      <c r="MAU939" s="477"/>
      <c r="MAV939" s="477"/>
      <c r="MAW939" s="477"/>
      <c r="MAX939" s="477"/>
      <c r="MAY939" s="477"/>
      <c r="MAZ939" s="477"/>
      <c r="MBA939" s="477"/>
      <c r="MBB939" s="477"/>
      <c r="MBC939" s="477"/>
      <c r="MBD939" s="477"/>
      <c r="MBE939" s="477"/>
      <c r="MBF939" s="477"/>
      <c r="MBG939" s="477"/>
      <c r="MBH939" s="477"/>
      <c r="MBI939" s="477"/>
      <c r="MBJ939" s="477"/>
      <c r="MBK939" s="477"/>
      <c r="MBL939" s="477"/>
      <c r="MBM939" s="477"/>
      <c r="MBN939" s="477"/>
      <c r="MBO939" s="477"/>
      <c r="MBP939" s="477"/>
      <c r="MBQ939" s="477"/>
      <c r="MBR939" s="477"/>
      <c r="MBS939" s="477"/>
      <c r="MBT939" s="477"/>
      <c r="MBU939" s="477"/>
      <c r="MBV939" s="477"/>
      <c r="MBW939" s="477"/>
      <c r="MBX939" s="477"/>
      <c r="MBY939" s="477"/>
      <c r="MBZ939" s="477"/>
      <c r="MCA939" s="477"/>
      <c r="MCB939" s="477"/>
      <c r="MCC939" s="477"/>
      <c r="MCD939" s="477"/>
      <c r="MCE939" s="477"/>
      <c r="MCF939" s="477"/>
      <c r="MCG939" s="477"/>
      <c r="MCH939" s="477"/>
      <c r="MCI939" s="477"/>
      <c r="MCJ939" s="477"/>
      <c r="MCK939" s="477"/>
      <c r="MCL939" s="477"/>
      <c r="MCM939" s="477"/>
      <c r="MCN939" s="477"/>
      <c r="MCO939" s="477"/>
      <c r="MCP939" s="477"/>
      <c r="MCQ939" s="477"/>
      <c r="MCR939" s="477"/>
      <c r="MCS939" s="477"/>
      <c r="MCT939" s="477"/>
      <c r="MCU939" s="477"/>
      <c r="MCV939" s="477"/>
      <c r="MCW939" s="477"/>
      <c r="MCX939" s="477"/>
      <c r="MCY939" s="477"/>
      <c r="MCZ939" s="477"/>
      <c r="MDA939" s="477"/>
      <c r="MDB939" s="477"/>
      <c r="MDC939" s="477"/>
      <c r="MDD939" s="477"/>
      <c r="MDE939" s="477"/>
      <c r="MDF939" s="477"/>
      <c r="MDG939" s="477"/>
      <c r="MDH939" s="477"/>
      <c r="MDI939" s="477"/>
      <c r="MDJ939" s="477"/>
      <c r="MDK939" s="477"/>
      <c r="MDL939" s="477"/>
      <c r="MDM939" s="477"/>
      <c r="MDN939" s="477"/>
      <c r="MDO939" s="477"/>
      <c r="MDP939" s="477"/>
      <c r="MDQ939" s="477"/>
      <c r="MDR939" s="477"/>
      <c r="MDS939" s="477"/>
      <c r="MDT939" s="477"/>
      <c r="MDU939" s="477"/>
      <c r="MDV939" s="477"/>
      <c r="MDW939" s="477"/>
      <c r="MDX939" s="477"/>
      <c r="MDY939" s="477"/>
      <c r="MDZ939" s="477"/>
      <c r="MEA939" s="477"/>
      <c r="MEB939" s="477"/>
      <c r="MEC939" s="477"/>
      <c r="MED939" s="477"/>
      <c r="MEE939" s="477"/>
      <c r="MEF939" s="477"/>
      <c r="MEG939" s="477"/>
      <c r="MEH939" s="477"/>
      <c r="MEI939" s="477"/>
      <c r="MEJ939" s="477"/>
      <c r="MEK939" s="477"/>
      <c r="MEL939" s="477"/>
      <c r="MEM939" s="477"/>
      <c r="MEN939" s="477"/>
      <c r="MEO939" s="477"/>
      <c r="MEP939" s="477"/>
      <c r="MEQ939" s="477"/>
      <c r="MER939" s="477"/>
      <c r="MES939" s="477"/>
      <c r="MET939" s="477"/>
      <c r="MEU939" s="477"/>
      <c r="MEV939" s="477"/>
      <c r="MEW939" s="477"/>
      <c r="MEX939" s="477"/>
      <c r="MEY939" s="477"/>
      <c r="MEZ939" s="477"/>
      <c r="MFA939" s="477"/>
      <c r="MFB939" s="477"/>
      <c r="MFC939" s="477"/>
      <c r="MFD939" s="477"/>
      <c r="MFE939" s="477"/>
      <c r="MFF939" s="477"/>
      <c r="MFG939" s="477"/>
      <c r="MFH939" s="477"/>
      <c r="MFI939" s="477"/>
      <c r="MFJ939" s="477"/>
      <c r="MFK939" s="477"/>
      <c r="MFL939" s="477"/>
      <c r="MFM939" s="477"/>
      <c r="MFN939" s="477"/>
      <c r="MFO939" s="477"/>
      <c r="MFP939" s="477"/>
      <c r="MFQ939" s="477"/>
      <c r="MFR939" s="477"/>
      <c r="MFS939" s="477"/>
      <c r="MFT939" s="477"/>
      <c r="MFU939" s="477"/>
      <c r="MFV939" s="477"/>
      <c r="MFW939" s="477"/>
      <c r="MFX939" s="477"/>
      <c r="MFY939" s="477"/>
      <c r="MFZ939" s="477"/>
      <c r="MGA939" s="477"/>
      <c r="MGB939" s="477"/>
      <c r="MGC939" s="477"/>
      <c r="MGD939" s="477"/>
      <c r="MGE939" s="477"/>
      <c r="MGF939" s="477"/>
      <c r="MGG939" s="477"/>
      <c r="MGH939" s="477"/>
      <c r="MGI939" s="477"/>
      <c r="MGJ939" s="477"/>
      <c r="MGK939" s="477"/>
      <c r="MGL939" s="477"/>
      <c r="MGM939" s="477"/>
      <c r="MGN939" s="477"/>
      <c r="MGO939" s="477"/>
      <c r="MGP939" s="477"/>
      <c r="MGQ939" s="477"/>
      <c r="MGR939" s="477"/>
      <c r="MGS939" s="477"/>
      <c r="MGT939" s="477"/>
      <c r="MGU939" s="477"/>
      <c r="MGV939" s="477"/>
      <c r="MGW939" s="477"/>
      <c r="MGX939" s="477"/>
      <c r="MGY939" s="477"/>
      <c r="MGZ939" s="477"/>
      <c r="MHA939" s="477"/>
      <c r="MHB939" s="477"/>
      <c r="MHC939" s="477"/>
      <c r="MHD939" s="477"/>
      <c r="MHE939" s="477"/>
      <c r="MHF939" s="477"/>
      <c r="MHG939" s="477"/>
      <c r="MHH939" s="477"/>
      <c r="MHI939" s="477"/>
      <c r="MHJ939" s="477"/>
      <c r="MHK939" s="477"/>
      <c r="MHL939" s="477"/>
      <c r="MHM939" s="477"/>
      <c r="MHN939" s="477"/>
      <c r="MHO939" s="477"/>
      <c r="MHP939" s="477"/>
      <c r="MHQ939" s="477"/>
      <c r="MHR939" s="477"/>
      <c r="MHS939" s="477"/>
      <c r="MHT939" s="477"/>
      <c r="MHU939" s="477"/>
      <c r="MHV939" s="477"/>
      <c r="MHW939" s="477"/>
      <c r="MHX939" s="477"/>
      <c r="MHY939" s="477"/>
      <c r="MHZ939" s="477"/>
      <c r="MIA939" s="477"/>
      <c r="MIB939" s="477"/>
      <c r="MIC939" s="477"/>
      <c r="MID939" s="477"/>
      <c r="MIE939" s="477"/>
      <c r="MIF939" s="477"/>
      <c r="MIG939" s="477"/>
      <c r="MIH939" s="477"/>
      <c r="MII939" s="477"/>
      <c r="MIJ939" s="477"/>
      <c r="MIK939" s="477"/>
      <c r="MIL939" s="477"/>
      <c r="MIM939" s="477"/>
      <c r="MIN939" s="477"/>
      <c r="MIO939" s="477"/>
      <c r="MIP939" s="477"/>
      <c r="MIQ939" s="477"/>
      <c r="MIR939" s="477"/>
      <c r="MIS939" s="477"/>
      <c r="MIT939" s="477"/>
      <c r="MIU939" s="477"/>
      <c r="MIV939" s="477"/>
      <c r="MIW939" s="477"/>
      <c r="MIX939" s="477"/>
      <c r="MIY939" s="477"/>
      <c r="MIZ939" s="477"/>
      <c r="MJA939" s="477"/>
      <c r="MJB939" s="477"/>
      <c r="MJC939" s="477"/>
      <c r="MJD939" s="477"/>
      <c r="MJE939" s="477"/>
      <c r="MJF939" s="477"/>
      <c r="MJG939" s="477"/>
      <c r="MJH939" s="477"/>
      <c r="MJI939" s="477"/>
      <c r="MJJ939" s="477"/>
      <c r="MJK939" s="477"/>
      <c r="MJL939" s="477"/>
      <c r="MJM939" s="477"/>
      <c r="MJN939" s="477"/>
      <c r="MJO939" s="477"/>
      <c r="MJP939" s="477"/>
      <c r="MJQ939" s="477"/>
      <c r="MJR939" s="477"/>
      <c r="MJS939" s="477"/>
      <c r="MJT939" s="477"/>
      <c r="MJU939" s="477"/>
      <c r="MJV939" s="477"/>
      <c r="MJW939" s="477"/>
      <c r="MJX939" s="477"/>
      <c r="MJY939" s="477"/>
      <c r="MJZ939" s="477"/>
      <c r="MKA939" s="477"/>
      <c r="MKB939" s="477"/>
      <c r="MKC939" s="477"/>
      <c r="MKD939" s="477"/>
      <c r="MKE939" s="477"/>
      <c r="MKF939" s="477"/>
      <c r="MKG939" s="477"/>
      <c r="MKH939" s="477"/>
      <c r="MKI939" s="477"/>
      <c r="MKJ939" s="477"/>
      <c r="MKK939" s="477"/>
      <c r="MKL939" s="477"/>
      <c r="MKM939" s="477"/>
      <c r="MKN939" s="477"/>
      <c r="MKO939" s="477"/>
      <c r="MKP939" s="477"/>
      <c r="MKQ939" s="477"/>
      <c r="MKR939" s="477"/>
      <c r="MKS939" s="477"/>
      <c r="MKT939" s="477"/>
      <c r="MKU939" s="477"/>
      <c r="MKV939" s="477"/>
      <c r="MKW939" s="477"/>
      <c r="MKX939" s="477"/>
      <c r="MKY939" s="477"/>
      <c r="MKZ939" s="477"/>
      <c r="MLA939" s="477"/>
      <c r="MLB939" s="477"/>
      <c r="MLC939" s="477"/>
      <c r="MLD939" s="477"/>
      <c r="MLE939" s="477"/>
      <c r="MLF939" s="477"/>
      <c r="MLG939" s="477"/>
      <c r="MLH939" s="477"/>
      <c r="MLI939" s="477"/>
      <c r="MLJ939" s="477"/>
      <c r="MLK939" s="477"/>
      <c r="MLL939" s="477"/>
      <c r="MLM939" s="477"/>
      <c r="MLN939" s="477"/>
      <c r="MLO939" s="477"/>
      <c r="MLP939" s="477"/>
      <c r="MLQ939" s="477"/>
      <c r="MLR939" s="477"/>
      <c r="MLS939" s="477"/>
      <c r="MLT939" s="477"/>
      <c r="MLU939" s="477"/>
      <c r="MLV939" s="477"/>
      <c r="MLW939" s="477"/>
      <c r="MLX939" s="477"/>
      <c r="MLY939" s="477"/>
      <c r="MLZ939" s="477"/>
      <c r="MMA939" s="477"/>
      <c r="MMB939" s="477"/>
      <c r="MMC939" s="477"/>
      <c r="MMD939" s="477"/>
      <c r="MME939" s="477"/>
      <c r="MMF939" s="477"/>
      <c r="MMG939" s="477"/>
      <c r="MMH939" s="477"/>
      <c r="MMI939" s="477"/>
      <c r="MMJ939" s="477"/>
      <c r="MMK939" s="477"/>
      <c r="MML939" s="477"/>
      <c r="MMM939" s="477"/>
      <c r="MMN939" s="477"/>
      <c r="MMO939" s="477"/>
      <c r="MMP939" s="477"/>
      <c r="MMQ939" s="477"/>
      <c r="MMR939" s="477"/>
      <c r="MMS939" s="477"/>
      <c r="MMT939" s="477"/>
      <c r="MMU939" s="477"/>
      <c r="MMV939" s="477"/>
      <c r="MMW939" s="477"/>
      <c r="MMX939" s="477"/>
      <c r="MMY939" s="477"/>
      <c r="MMZ939" s="477"/>
      <c r="MNA939" s="477"/>
      <c r="MNB939" s="477"/>
      <c r="MNC939" s="477"/>
      <c r="MND939" s="477"/>
      <c r="MNE939" s="477"/>
      <c r="MNF939" s="477"/>
      <c r="MNG939" s="477"/>
      <c r="MNH939" s="477"/>
      <c r="MNI939" s="477"/>
      <c r="MNJ939" s="477"/>
      <c r="MNK939" s="477"/>
      <c r="MNL939" s="477"/>
      <c r="MNM939" s="477"/>
      <c r="MNN939" s="477"/>
      <c r="MNO939" s="477"/>
      <c r="MNP939" s="477"/>
      <c r="MNQ939" s="477"/>
      <c r="MNR939" s="477"/>
      <c r="MNS939" s="477"/>
      <c r="MNT939" s="477"/>
      <c r="MNU939" s="477"/>
      <c r="MNV939" s="477"/>
      <c r="MNW939" s="477"/>
      <c r="MNX939" s="477"/>
      <c r="MNY939" s="477"/>
      <c r="MNZ939" s="477"/>
      <c r="MOA939" s="477"/>
      <c r="MOB939" s="477"/>
      <c r="MOC939" s="477"/>
      <c r="MOD939" s="477"/>
      <c r="MOE939" s="477"/>
      <c r="MOF939" s="477"/>
      <c r="MOG939" s="477"/>
      <c r="MOH939" s="477"/>
      <c r="MOI939" s="477"/>
      <c r="MOJ939" s="477"/>
      <c r="MOK939" s="477"/>
      <c r="MOL939" s="477"/>
      <c r="MOM939" s="477"/>
      <c r="MON939" s="477"/>
      <c r="MOO939" s="477"/>
      <c r="MOP939" s="477"/>
      <c r="MOQ939" s="477"/>
      <c r="MOR939" s="477"/>
      <c r="MOS939" s="477"/>
      <c r="MOT939" s="477"/>
      <c r="MOU939" s="477"/>
      <c r="MOV939" s="477"/>
      <c r="MOW939" s="477"/>
      <c r="MOX939" s="477"/>
      <c r="MOY939" s="477"/>
      <c r="MOZ939" s="477"/>
      <c r="MPA939" s="477"/>
      <c r="MPB939" s="477"/>
      <c r="MPC939" s="477"/>
      <c r="MPD939" s="477"/>
      <c r="MPE939" s="477"/>
      <c r="MPF939" s="477"/>
      <c r="MPG939" s="477"/>
      <c r="MPH939" s="477"/>
      <c r="MPI939" s="477"/>
      <c r="MPJ939" s="477"/>
      <c r="MPK939" s="477"/>
      <c r="MPL939" s="477"/>
      <c r="MPM939" s="477"/>
      <c r="MPN939" s="477"/>
      <c r="MPO939" s="477"/>
      <c r="MPP939" s="477"/>
      <c r="MPQ939" s="477"/>
      <c r="MPR939" s="477"/>
      <c r="MPS939" s="477"/>
      <c r="MPT939" s="477"/>
      <c r="MPU939" s="477"/>
      <c r="MPV939" s="477"/>
      <c r="MPW939" s="477"/>
      <c r="MPX939" s="477"/>
      <c r="MPY939" s="477"/>
      <c r="MPZ939" s="477"/>
      <c r="MQA939" s="477"/>
      <c r="MQB939" s="477"/>
      <c r="MQC939" s="477"/>
      <c r="MQD939" s="477"/>
      <c r="MQE939" s="477"/>
      <c r="MQF939" s="477"/>
      <c r="MQG939" s="477"/>
      <c r="MQH939" s="477"/>
      <c r="MQI939" s="477"/>
      <c r="MQJ939" s="477"/>
      <c r="MQK939" s="477"/>
      <c r="MQL939" s="477"/>
      <c r="MQM939" s="477"/>
      <c r="MQN939" s="477"/>
      <c r="MQO939" s="477"/>
      <c r="MQP939" s="477"/>
      <c r="MQQ939" s="477"/>
      <c r="MQR939" s="477"/>
      <c r="MQS939" s="477"/>
      <c r="MQT939" s="477"/>
      <c r="MQU939" s="477"/>
      <c r="MQV939" s="477"/>
      <c r="MQW939" s="477"/>
      <c r="MQX939" s="477"/>
      <c r="MQY939" s="477"/>
      <c r="MQZ939" s="477"/>
      <c r="MRA939" s="477"/>
      <c r="MRB939" s="477"/>
      <c r="MRC939" s="477"/>
      <c r="MRD939" s="477"/>
      <c r="MRE939" s="477"/>
      <c r="MRF939" s="477"/>
      <c r="MRG939" s="477"/>
      <c r="MRH939" s="477"/>
      <c r="MRI939" s="477"/>
      <c r="MRJ939" s="477"/>
      <c r="MRK939" s="477"/>
      <c r="MRL939" s="477"/>
      <c r="MRM939" s="477"/>
      <c r="MRN939" s="477"/>
      <c r="MRO939" s="477"/>
      <c r="MRP939" s="477"/>
      <c r="MRQ939" s="477"/>
      <c r="MRR939" s="477"/>
      <c r="MRS939" s="477"/>
      <c r="MRT939" s="477"/>
      <c r="MRU939" s="477"/>
      <c r="MRV939" s="477"/>
      <c r="MRW939" s="477"/>
      <c r="MRX939" s="477"/>
      <c r="MRY939" s="477"/>
      <c r="MRZ939" s="477"/>
      <c r="MSA939" s="477"/>
      <c r="MSB939" s="477"/>
      <c r="MSC939" s="477"/>
      <c r="MSD939" s="477"/>
      <c r="MSE939" s="477"/>
      <c r="MSF939" s="477"/>
      <c r="MSG939" s="477"/>
      <c r="MSH939" s="477"/>
      <c r="MSI939" s="477"/>
      <c r="MSJ939" s="477"/>
      <c r="MSK939" s="477"/>
      <c r="MSL939" s="477"/>
      <c r="MSM939" s="477"/>
      <c r="MSN939" s="477"/>
      <c r="MSO939" s="477"/>
      <c r="MSP939" s="477"/>
      <c r="MSQ939" s="477"/>
      <c r="MSR939" s="477"/>
      <c r="MSS939" s="477"/>
      <c r="MST939" s="477"/>
      <c r="MSU939" s="477"/>
      <c r="MSV939" s="477"/>
      <c r="MSW939" s="477"/>
      <c r="MSX939" s="477"/>
      <c r="MSY939" s="477"/>
      <c r="MSZ939" s="477"/>
      <c r="MTA939" s="477"/>
      <c r="MTB939" s="477"/>
      <c r="MTC939" s="477"/>
      <c r="MTD939" s="477"/>
      <c r="MTE939" s="477"/>
      <c r="MTF939" s="477"/>
      <c r="MTG939" s="477"/>
      <c r="MTH939" s="477"/>
      <c r="MTI939" s="477"/>
      <c r="MTJ939" s="477"/>
      <c r="MTK939" s="477"/>
      <c r="MTL939" s="477"/>
      <c r="MTM939" s="477"/>
      <c r="MTN939" s="477"/>
      <c r="MTO939" s="477"/>
      <c r="MTP939" s="477"/>
      <c r="MTQ939" s="477"/>
      <c r="MTR939" s="477"/>
      <c r="MTS939" s="477"/>
      <c r="MTT939" s="477"/>
      <c r="MTU939" s="477"/>
      <c r="MTV939" s="477"/>
      <c r="MTW939" s="477"/>
      <c r="MTX939" s="477"/>
      <c r="MTY939" s="477"/>
      <c r="MTZ939" s="477"/>
      <c r="MUA939" s="477"/>
      <c r="MUB939" s="477"/>
      <c r="MUC939" s="477"/>
      <c r="MUD939" s="477"/>
      <c r="MUE939" s="477"/>
      <c r="MUF939" s="477"/>
      <c r="MUG939" s="477"/>
      <c r="MUH939" s="477"/>
      <c r="MUI939" s="477"/>
      <c r="MUJ939" s="477"/>
      <c r="MUK939" s="477"/>
      <c r="MUL939" s="477"/>
      <c r="MUM939" s="477"/>
      <c r="MUN939" s="477"/>
      <c r="MUO939" s="477"/>
      <c r="MUP939" s="477"/>
      <c r="MUQ939" s="477"/>
      <c r="MUR939" s="477"/>
      <c r="MUS939" s="477"/>
      <c r="MUT939" s="477"/>
      <c r="MUU939" s="477"/>
      <c r="MUV939" s="477"/>
      <c r="MUW939" s="477"/>
      <c r="MUX939" s="477"/>
      <c r="MUY939" s="477"/>
      <c r="MUZ939" s="477"/>
      <c r="MVA939" s="477"/>
      <c r="MVB939" s="477"/>
      <c r="MVC939" s="477"/>
      <c r="MVD939" s="477"/>
      <c r="MVE939" s="477"/>
      <c r="MVF939" s="477"/>
      <c r="MVG939" s="477"/>
      <c r="MVH939" s="477"/>
      <c r="MVI939" s="477"/>
      <c r="MVJ939" s="477"/>
      <c r="MVK939" s="477"/>
      <c r="MVL939" s="477"/>
      <c r="MVM939" s="477"/>
      <c r="MVN939" s="477"/>
      <c r="MVO939" s="477"/>
      <c r="MVP939" s="477"/>
      <c r="MVQ939" s="477"/>
      <c r="MVR939" s="477"/>
      <c r="MVS939" s="477"/>
      <c r="MVT939" s="477"/>
      <c r="MVU939" s="477"/>
      <c r="MVV939" s="477"/>
      <c r="MVW939" s="477"/>
      <c r="MVX939" s="477"/>
      <c r="MVY939" s="477"/>
      <c r="MVZ939" s="477"/>
      <c r="MWA939" s="477"/>
      <c r="MWB939" s="477"/>
      <c r="MWC939" s="477"/>
      <c r="MWD939" s="477"/>
      <c r="MWE939" s="477"/>
      <c r="MWF939" s="477"/>
      <c r="MWG939" s="477"/>
      <c r="MWH939" s="477"/>
      <c r="MWI939" s="477"/>
      <c r="MWJ939" s="477"/>
      <c r="MWK939" s="477"/>
      <c r="MWL939" s="477"/>
      <c r="MWM939" s="477"/>
      <c r="MWN939" s="477"/>
      <c r="MWO939" s="477"/>
      <c r="MWP939" s="477"/>
      <c r="MWQ939" s="477"/>
      <c r="MWR939" s="477"/>
      <c r="MWS939" s="477"/>
      <c r="MWT939" s="477"/>
      <c r="MWU939" s="477"/>
      <c r="MWV939" s="477"/>
      <c r="MWW939" s="477"/>
      <c r="MWX939" s="477"/>
      <c r="MWY939" s="477"/>
      <c r="MWZ939" s="477"/>
      <c r="MXA939" s="477"/>
      <c r="MXB939" s="477"/>
      <c r="MXC939" s="477"/>
      <c r="MXD939" s="477"/>
      <c r="MXE939" s="477"/>
      <c r="MXF939" s="477"/>
      <c r="MXG939" s="477"/>
      <c r="MXH939" s="477"/>
      <c r="MXI939" s="477"/>
      <c r="MXJ939" s="477"/>
      <c r="MXK939" s="477"/>
      <c r="MXL939" s="477"/>
      <c r="MXM939" s="477"/>
      <c r="MXN939" s="477"/>
      <c r="MXO939" s="477"/>
      <c r="MXP939" s="477"/>
      <c r="MXQ939" s="477"/>
      <c r="MXR939" s="477"/>
      <c r="MXS939" s="477"/>
      <c r="MXT939" s="477"/>
      <c r="MXU939" s="477"/>
      <c r="MXV939" s="477"/>
      <c r="MXW939" s="477"/>
      <c r="MXX939" s="477"/>
      <c r="MXY939" s="477"/>
      <c r="MXZ939" s="477"/>
      <c r="MYA939" s="477"/>
      <c r="MYB939" s="477"/>
      <c r="MYC939" s="477"/>
      <c r="MYD939" s="477"/>
      <c r="MYE939" s="477"/>
      <c r="MYF939" s="477"/>
      <c r="MYG939" s="477"/>
      <c r="MYH939" s="477"/>
      <c r="MYI939" s="477"/>
      <c r="MYJ939" s="477"/>
      <c r="MYK939" s="477"/>
      <c r="MYL939" s="477"/>
      <c r="MYM939" s="477"/>
      <c r="MYN939" s="477"/>
      <c r="MYO939" s="477"/>
      <c r="MYP939" s="477"/>
      <c r="MYQ939" s="477"/>
      <c r="MYR939" s="477"/>
      <c r="MYS939" s="477"/>
      <c r="MYT939" s="477"/>
      <c r="MYU939" s="477"/>
      <c r="MYV939" s="477"/>
      <c r="MYW939" s="477"/>
      <c r="MYX939" s="477"/>
      <c r="MYY939" s="477"/>
      <c r="MYZ939" s="477"/>
      <c r="MZA939" s="477"/>
      <c r="MZB939" s="477"/>
      <c r="MZC939" s="477"/>
      <c r="MZD939" s="477"/>
      <c r="MZE939" s="477"/>
      <c r="MZF939" s="477"/>
      <c r="MZG939" s="477"/>
      <c r="MZH939" s="477"/>
      <c r="MZI939" s="477"/>
      <c r="MZJ939" s="477"/>
      <c r="MZK939" s="477"/>
      <c r="MZL939" s="477"/>
      <c r="MZM939" s="477"/>
      <c r="MZN939" s="477"/>
      <c r="MZO939" s="477"/>
      <c r="MZP939" s="477"/>
      <c r="MZQ939" s="477"/>
      <c r="MZR939" s="477"/>
      <c r="MZS939" s="477"/>
      <c r="MZT939" s="477"/>
      <c r="MZU939" s="477"/>
      <c r="MZV939" s="477"/>
      <c r="MZW939" s="477"/>
      <c r="MZX939" s="477"/>
      <c r="MZY939" s="477"/>
      <c r="MZZ939" s="477"/>
      <c r="NAA939" s="477"/>
      <c r="NAB939" s="477"/>
      <c r="NAC939" s="477"/>
      <c r="NAD939" s="477"/>
      <c r="NAE939" s="477"/>
      <c r="NAF939" s="477"/>
      <c r="NAG939" s="477"/>
      <c r="NAH939" s="477"/>
      <c r="NAI939" s="477"/>
      <c r="NAJ939" s="477"/>
      <c r="NAK939" s="477"/>
      <c r="NAL939" s="477"/>
      <c r="NAM939" s="477"/>
      <c r="NAN939" s="477"/>
      <c r="NAO939" s="477"/>
      <c r="NAP939" s="477"/>
      <c r="NAQ939" s="477"/>
      <c r="NAR939" s="477"/>
      <c r="NAS939" s="477"/>
      <c r="NAT939" s="477"/>
      <c r="NAU939" s="477"/>
      <c r="NAV939" s="477"/>
      <c r="NAW939" s="477"/>
      <c r="NAX939" s="477"/>
      <c r="NAY939" s="477"/>
      <c r="NAZ939" s="477"/>
      <c r="NBA939" s="477"/>
      <c r="NBB939" s="477"/>
      <c r="NBC939" s="477"/>
      <c r="NBD939" s="477"/>
      <c r="NBE939" s="477"/>
      <c r="NBF939" s="477"/>
      <c r="NBG939" s="477"/>
      <c r="NBH939" s="477"/>
      <c r="NBI939" s="477"/>
      <c r="NBJ939" s="477"/>
      <c r="NBK939" s="477"/>
      <c r="NBL939" s="477"/>
      <c r="NBM939" s="477"/>
      <c r="NBN939" s="477"/>
      <c r="NBO939" s="477"/>
      <c r="NBP939" s="477"/>
      <c r="NBQ939" s="477"/>
      <c r="NBR939" s="477"/>
      <c r="NBS939" s="477"/>
      <c r="NBT939" s="477"/>
      <c r="NBU939" s="477"/>
      <c r="NBV939" s="477"/>
      <c r="NBW939" s="477"/>
      <c r="NBX939" s="477"/>
      <c r="NBY939" s="477"/>
      <c r="NBZ939" s="477"/>
      <c r="NCA939" s="477"/>
      <c r="NCB939" s="477"/>
      <c r="NCC939" s="477"/>
      <c r="NCD939" s="477"/>
      <c r="NCE939" s="477"/>
      <c r="NCF939" s="477"/>
      <c r="NCG939" s="477"/>
      <c r="NCH939" s="477"/>
      <c r="NCI939" s="477"/>
      <c r="NCJ939" s="477"/>
      <c r="NCK939" s="477"/>
      <c r="NCL939" s="477"/>
      <c r="NCM939" s="477"/>
      <c r="NCN939" s="477"/>
      <c r="NCO939" s="477"/>
      <c r="NCP939" s="477"/>
      <c r="NCQ939" s="477"/>
      <c r="NCR939" s="477"/>
      <c r="NCS939" s="477"/>
      <c r="NCT939" s="477"/>
      <c r="NCU939" s="477"/>
      <c r="NCV939" s="477"/>
      <c r="NCW939" s="477"/>
      <c r="NCX939" s="477"/>
      <c r="NCY939" s="477"/>
      <c r="NCZ939" s="477"/>
      <c r="NDA939" s="477"/>
      <c r="NDB939" s="477"/>
      <c r="NDC939" s="477"/>
      <c r="NDD939" s="477"/>
      <c r="NDE939" s="477"/>
      <c r="NDF939" s="477"/>
      <c r="NDG939" s="477"/>
      <c r="NDH939" s="477"/>
      <c r="NDI939" s="477"/>
      <c r="NDJ939" s="477"/>
      <c r="NDK939" s="477"/>
      <c r="NDL939" s="477"/>
      <c r="NDM939" s="477"/>
      <c r="NDN939" s="477"/>
      <c r="NDO939" s="477"/>
      <c r="NDP939" s="477"/>
      <c r="NDQ939" s="477"/>
      <c r="NDR939" s="477"/>
      <c r="NDS939" s="477"/>
      <c r="NDT939" s="477"/>
      <c r="NDU939" s="477"/>
      <c r="NDV939" s="477"/>
      <c r="NDW939" s="477"/>
      <c r="NDX939" s="477"/>
      <c r="NDY939" s="477"/>
      <c r="NDZ939" s="477"/>
      <c r="NEA939" s="477"/>
      <c r="NEB939" s="477"/>
      <c r="NEC939" s="477"/>
      <c r="NED939" s="477"/>
      <c r="NEE939" s="477"/>
      <c r="NEF939" s="477"/>
      <c r="NEG939" s="477"/>
      <c r="NEH939" s="477"/>
      <c r="NEI939" s="477"/>
      <c r="NEJ939" s="477"/>
      <c r="NEK939" s="477"/>
      <c r="NEL939" s="477"/>
      <c r="NEM939" s="477"/>
      <c r="NEN939" s="477"/>
      <c r="NEO939" s="477"/>
      <c r="NEP939" s="477"/>
      <c r="NEQ939" s="477"/>
      <c r="NER939" s="477"/>
      <c r="NES939" s="477"/>
      <c r="NET939" s="477"/>
      <c r="NEU939" s="477"/>
      <c r="NEV939" s="477"/>
      <c r="NEW939" s="477"/>
      <c r="NEX939" s="477"/>
      <c r="NEY939" s="477"/>
      <c r="NEZ939" s="477"/>
      <c r="NFA939" s="477"/>
      <c r="NFB939" s="477"/>
      <c r="NFC939" s="477"/>
      <c r="NFD939" s="477"/>
      <c r="NFE939" s="477"/>
      <c r="NFF939" s="477"/>
      <c r="NFG939" s="477"/>
      <c r="NFH939" s="477"/>
      <c r="NFI939" s="477"/>
      <c r="NFJ939" s="477"/>
      <c r="NFK939" s="477"/>
      <c r="NFL939" s="477"/>
      <c r="NFM939" s="477"/>
      <c r="NFN939" s="477"/>
      <c r="NFO939" s="477"/>
      <c r="NFP939" s="477"/>
      <c r="NFQ939" s="477"/>
      <c r="NFR939" s="477"/>
      <c r="NFS939" s="477"/>
      <c r="NFT939" s="477"/>
      <c r="NFU939" s="477"/>
      <c r="NFV939" s="477"/>
      <c r="NFW939" s="477"/>
      <c r="NFX939" s="477"/>
      <c r="NFY939" s="477"/>
      <c r="NFZ939" s="477"/>
      <c r="NGA939" s="477"/>
      <c r="NGB939" s="477"/>
      <c r="NGC939" s="477"/>
      <c r="NGD939" s="477"/>
      <c r="NGE939" s="477"/>
      <c r="NGF939" s="477"/>
      <c r="NGG939" s="477"/>
      <c r="NGH939" s="477"/>
      <c r="NGI939" s="477"/>
      <c r="NGJ939" s="477"/>
      <c r="NGK939" s="477"/>
      <c r="NGL939" s="477"/>
      <c r="NGM939" s="477"/>
      <c r="NGN939" s="477"/>
      <c r="NGO939" s="477"/>
      <c r="NGP939" s="477"/>
      <c r="NGQ939" s="477"/>
      <c r="NGR939" s="477"/>
      <c r="NGS939" s="477"/>
      <c r="NGT939" s="477"/>
      <c r="NGU939" s="477"/>
      <c r="NGV939" s="477"/>
      <c r="NGW939" s="477"/>
      <c r="NGX939" s="477"/>
      <c r="NGY939" s="477"/>
      <c r="NGZ939" s="477"/>
      <c r="NHA939" s="477"/>
      <c r="NHB939" s="477"/>
      <c r="NHC939" s="477"/>
      <c r="NHD939" s="477"/>
      <c r="NHE939" s="477"/>
      <c r="NHF939" s="477"/>
      <c r="NHG939" s="477"/>
      <c r="NHH939" s="477"/>
      <c r="NHI939" s="477"/>
      <c r="NHJ939" s="477"/>
      <c r="NHK939" s="477"/>
      <c r="NHL939" s="477"/>
      <c r="NHM939" s="477"/>
      <c r="NHN939" s="477"/>
      <c r="NHO939" s="477"/>
      <c r="NHP939" s="477"/>
      <c r="NHQ939" s="477"/>
      <c r="NHR939" s="477"/>
      <c r="NHS939" s="477"/>
      <c r="NHT939" s="477"/>
      <c r="NHU939" s="477"/>
      <c r="NHV939" s="477"/>
      <c r="NHW939" s="477"/>
      <c r="NHX939" s="477"/>
      <c r="NHY939" s="477"/>
      <c r="NHZ939" s="477"/>
      <c r="NIA939" s="477"/>
      <c r="NIB939" s="477"/>
      <c r="NIC939" s="477"/>
      <c r="NID939" s="477"/>
      <c r="NIE939" s="477"/>
      <c r="NIF939" s="477"/>
      <c r="NIG939" s="477"/>
      <c r="NIH939" s="477"/>
      <c r="NII939" s="477"/>
      <c r="NIJ939" s="477"/>
      <c r="NIK939" s="477"/>
      <c r="NIL939" s="477"/>
      <c r="NIM939" s="477"/>
      <c r="NIN939" s="477"/>
      <c r="NIO939" s="477"/>
      <c r="NIP939" s="477"/>
      <c r="NIQ939" s="477"/>
      <c r="NIR939" s="477"/>
      <c r="NIS939" s="477"/>
      <c r="NIT939" s="477"/>
      <c r="NIU939" s="477"/>
      <c r="NIV939" s="477"/>
      <c r="NIW939" s="477"/>
      <c r="NIX939" s="477"/>
      <c r="NIY939" s="477"/>
      <c r="NIZ939" s="477"/>
      <c r="NJA939" s="477"/>
      <c r="NJB939" s="477"/>
      <c r="NJC939" s="477"/>
      <c r="NJD939" s="477"/>
      <c r="NJE939" s="477"/>
      <c r="NJF939" s="477"/>
      <c r="NJG939" s="477"/>
      <c r="NJH939" s="477"/>
      <c r="NJI939" s="477"/>
      <c r="NJJ939" s="477"/>
      <c r="NJK939" s="477"/>
      <c r="NJL939" s="477"/>
      <c r="NJM939" s="477"/>
      <c r="NJN939" s="477"/>
      <c r="NJO939" s="477"/>
      <c r="NJP939" s="477"/>
      <c r="NJQ939" s="477"/>
      <c r="NJR939" s="477"/>
      <c r="NJS939" s="477"/>
      <c r="NJT939" s="477"/>
      <c r="NJU939" s="477"/>
      <c r="NJV939" s="477"/>
      <c r="NJW939" s="477"/>
      <c r="NJX939" s="477"/>
      <c r="NJY939" s="477"/>
      <c r="NJZ939" s="477"/>
      <c r="NKA939" s="477"/>
      <c r="NKB939" s="477"/>
      <c r="NKC939" s="477"/>
      <c r="NKD939" s="477"/>
      <c r="NKE939" s="477"/>
      <c r="NKF939" s="477"/>
      <c r="NKG939" s="477"/>
      <c r="NKH939" s="477"/>
      <c r="NKI939" s="477"/>
      <c r="NKJ939" s="477"/>
      <c r="NKK939" s="477"/>
      <c r="NKL939" s="477"/>
      <c r="NKM939" s="477"/>
      <c r="NKN939" s="477"/>
      <c r="NKO939" s="477"/>
      <c r="NKP939" s="477"/>
      <c r="NKQ939" s="477"/>
      <c r="NKR939" s="477"/>
      <c r="NKS939" s="477"/>
      <c r="NKT939" s="477"/>
      <c r="NKU939" s="477"/>
      <c r="NKV939" s="477"/>
      <c r="NKW939" s="477"/>
      <c r="NKX939" s="477"/>
      <c r="NKY939" s="477"/>
      <c r="NKZ939" s="477"/>
      <c r="NLA939" s="477"/>
      <c r="NLB939" s="477"/>
      <c r="NLC939" s="477"/>
      <c r="NLD939" s="477"/>
      <c r="NLE939" s="477"/>
      <c r="NLF939" s="477"/>
      <c r="NLG939" s="477"/>
      <c r="NLH939" s="477"/>
      <c r="NLI939" s="477"/>
      <c r="NLJ939" s="477"/>
      <c r="NLK939" s="477"/>
      <c r="NLL939" s="477"/>
      <c r="NLM939" s="477"/>
      <c r="NLN939" s="477"/>
      <c r="NLO939" s="477"/>
      <c r="NLP939" s="477"/>
      <c r="NLQ939" s="477"/>
      <c r="NLR939" s="477"/>
      <c r="NLS939" s="477"/>
      <c r="NLT939" s="477"/>
      <c r="NLU939" s="477"/>
      <c r="NLV939" s="477"/>
      <c r="NLW939" s="477"/>
      <c r="NLX939" s="477"/>
      <c r="NLY939" s="477"/>
      <c r="NLZ939" s="477"/>
      <c r="NMA939" s="477"/>
      <c r="NMB939" s="477"/>
      <c r="NMC939" s="477"/>
      <c r="NMD939" s="477"/>
      <c r="NME939" s="477"/>
      <c r="NMF939" s="477"/>
      <c r="NMG939" s="477"/>
      <c r="NMH939" s="477"/>
      <c r="NMI939" s="477"/>
      <c r="NMJ939" s="477"/>
      <c r="NMK939" s="477"/>
      <c r="NML939" s="477"/>
      <c r="NMM939" s="477"/>
      <c r="NMN939" s="477"/>
      <c r="NMO939" s="477"/>
      <c r="NMP939" s="477"/>
      <c r="NMQ939" s="477"/>
      <c r="NMR939" s="477"/>
      <c r="NMS939" s="477"/>
      <c r="NMT939" s="477"/>
      <c r="NMU939" s="477"/>
      <c r="NMV939" s="477"/>
      <c r="NMW939" s="477"/>
      <c r="NMX939" s="477"/>
      <c r="NMY939" s="477"/>
      <c r="NMZ939" s="477"/>
      <c r="NNA939" s="477"/>
      <c r="NNB939" s="477"/>
      <c r="NNC939" s="477"/>
      <c r="NND939" s="477"/>
      <c r="NNE939" s="477"/>
      <c r="NNF939" s="477"/>
      <c r="NNG939" s="477"/>
      <c r="NNH939" s="477"/>
      <c r="NNI939" s="477"/>
      <c r="NNJ939" s="477"/>
      <c r="NNK939" s="477"/>
      <c r="NNL939" s="477"/>
      <c r="NNM939" s="477"/>
      <c r="NNN939" s="477"/>
      <c r="NNO939" s="477"/>
      <c r="NNP939" s="477"/>
      <c r="NNQ939" s="477"/>
      <c r="NNR939" s="477"/>
      <c r="NNS939" s="477"/>
      <c r="NNT939" s="477"/>
      <c r="NNU939" s="477"/>
      <c r="NNV939" s="477"/>
      <c r="NNW939" s="477"/>
      <c r="NNX939" s="477"/>
      <c r="NNY939" s="477"/>
      <c r="NNZ939" s="477"/>
      <c r="NOA939" s="477"/>
      <c r="NOB939" s="477"/>
      <c r="NOC939" s="477"/>
      <c r="NOD939" s="477"/>
      <c r="NOE939" s="477"/>
      <c r="NOF939" s="477"/>
      <c r="NOG939" s="477"/>
      <c r="NOH939" s="477"/>
      <c r="NOI939" s="477"/>
      <c r="NOJ939" s="477"/>
      <c r="NOK939" s="477"/>
      <c r="NOL939" s="477"/>
      <c r="NOM939" s="477"/>
      <c r="NON939" s="477"/>
      <c r="NOO939" s="477"/>
      <c r="NOP939" s="477"/>
      <c r="NOQ939" s="477"/>
      <c r="NOR939" s="477"/>
      <c r="NOS939" s="477"/>
      <c r="NOT939" s="477"/>
      <c r="NOU939" s="477"/>
      <c r="NOV939" s="477"/>
      <c r="NOW939" s="477"/>
      <c r="NOX939" s="477"/>
      <c r="NOY939" s="477"/>
      <c r="NOZ939" s="477"/>
      <c r="NPA939" s="477"/>
      <c r="NPB939" s="477"/>
      <c r="NPC939" s="477"/>
      <c r="NPD939" s="477"/>
      <c r="NPE939" s="477"/>
      <c r="NPF939" s="477"/>
      <c r="NPG939" s="477"/>
      <c r="NPH939" s="477"/>
      <c r="NPI939" s="477"/>
      <c r="NPJ939" s="477"/>
      <c r="NPK939" s="477"/>
      <c r="NPL939" s="477"/>
      <c r="NPM939" s="477"/>
      <c r="NPN939" s="477"/>
      <c r="NPO939" s="477"/>
      <c r="NPP939" s="477"/>
      <c r="NPQ939" s="477"/>
      <c r="NPR939" s="477"/>
      <c r="NPS939" s="477"/>
      <c r="NPT939" s="477"/>
      <c r="NPU939" s="477"/>
      <c r="NPV939" s="477"/>
      <c r="NPW939" s="477"/>
      <c r="NPX939" s="477"/>
      <c r="NPY939" s="477"/>
      <c r="NPZ939" s="477"/>
      <c r="NQA939" s="477"/>
      <c r="NQB939" s="477"/>
      <c r="NQC939" s="477"/>
      <c r="NQD939" s="477"/>
      <c r="NQE939" s="477"/>
      <c r="NQF939" s="477"/>
      <c r="NQG939" s="477"/>
      <c r="NQH939" s="477"/>
      <c r="NQI939" s="477"/>
      <c r="NQJ939" s="477"/>
      <c r="NQK939" s="477"/>
      <c r="NQL939" s="477"/>
      <c r="NQM939" s="477"/>
      <c r="NQN939" s="477"/>
      <c r="NQO939" s="477"/>
      <c r="NQP939" s="477"/>
      <c r="NQQ939" s="477"/>
      <c r="NQR939" s="477"/>
      <c r="NQS939" s="477"/>
      <c r="NQT939" s="477"/>
      <c r="NQU939" s="477"/>
      <c r="NQV939" s="477"/>
      <c r="NQW939" s="477"/>
      <c r="NQX939" s="477"/>
      <c r="NQY939" s="477"/>
      <c r="NQZ939" s="477"/>
      <c r="NRA939" s="477"/>
      <c r="NRB939" s="477"/>
      <c r="NRC939" s="477"/>
      <c r="NRD939" s="477"/>
      <c r="NRE939" s="477"/>
      <c r="NRF939" s="477"/>
      <c r="NRG939" s="477"/>
      <c r="NRH939" s="477"/>
      <c r="NRI939" s="477"/>
      <c r="NRJ939" s="477"/>
      <c r="NRK939" s="477"/>
      <c r="NRL939" s="477"/>
      <c r="NRM939" s="477"/>
      <c r="NRN939" s="477"/>
      <c r="NRO939" s="477"/>
      <c r="NRP939" s="477"/>
      <c r="NRQ939" s="477"/>
      <c r="NRR939" s="477"/>
      <c r="NRS939" s="477"/>
      <c r="NRT939" s="477"/>
      <c r="NRU939" s="477"/>
      <c r="NRV939" s="477"/>
      <c r="NRW939" s="477"/>
      <c r="NRX939" s="477"/>
      <c r="NRY939" s="477"/>
      <c r="NRZ939" s="477"/>
      <c r="NSA939" s="477"/>
      <c r="NSB939" s="477"/>
      <c r="NSC939" s="477"/>
      <c r="NSD939" s="477"/>
      <c r="NSE939" s="477"/>
      <c r="NSF939" s="477"/>
      <c r="NSG939" s="477"/>
      <c r="NSH939" s="477"/>
      <c r="NSI939" s="477"/>
      <c r="NSJ939" s="477"/>
      <c r="NSK939" s="477"/>
      <c r="NSL939" s="477"/>
      <c r="NSM939" s="477"/>
      <c r="NSN939" s="477"/>
      <c r="NSO939" s="477"/>
      <c r="NSP939" s="477"/>
      <c r="NSQ939" s="477"/>
      <c r="NSR939" s="477"/>
      <c r="NSS939" s="477"/>
      <c r="NST939" s="477"/>
      <c r="NSU939" s="477"/>
      <c r="NSV939" s="477"/>
      <c r="NSW939" s="477"/>
      <c r="NSX939" s="477"/>
      <c r="NSY939" s="477"/>
      <c r="NSZ939" s="477"/>
      <c r="NTA939" s="477"/>
      <c r="NTB939" s="477"/>
      <c r="NTC939" s="477"/>
      <c r="NTD939" s="477"/>
      <c r="NTE939" s="477"/>
      <c r="NTF939" s="477"/>
      <c r="NTG939" s="477"/>
      <c r="NTH939" s="477"/>
      <c r="NTI939" s="477"/>
      <c r="NTJ939" s="477"/>
      <c r="NTK939" s="477"/>
      <c r="NTL939" s="477"/>
      <c r="NTM939" s="477"/>
      <c r="NTN939" s="477"/>
      <c r="NTO939" s="477"/>
      <c r="NTP939" s="477"/>
      <c r="NTQ939" s="477"/>
      <c r="NTR939" s="477"/>
      <c r="NTS939" s="477"/>
      <c r="NTT939" s="477"/>
      <c r="NTU939" s="477"/>
      <c r="NTV939" s="477"/>
      <c r="NTW939" s="477"/>
      <c r="NTX939" s="477"/>
      <c r="NTY939" s="477"/>
      <c r="NTZ939" s="477"/>
      <c r="NUA939" s="477"/>
      <c r="NUB939" s="477"/>
      <c r="NUC939" s="477"/>
      <c r="NUD939" s="477"/>
      <c r="NUE939" s="477"/>
      <c r="NUF939" s="477"/>
      <c r="NUG939" s="477"/>
      <c r="NUH939" s="477"/>
      <c r="NUI939" s="477"/>
      <c r="NUJ939" s="477"/>
      <c r="NUK939" s="477"/>
      <c r="NUL939" s="477"/>
      <c r="NUM939" s="477"/>
      <c r="NUN939" s="477"/>
      <c r="NUO939" s="477"/>
      <c r="NUP939" s="477"/>
      <c r="NUQ939" s="477"/>
      <c r="NUR939" s="477"/>
      <c r="NUS939" s="477"/>
      <c r="NUT939" s="477"/>
      <c r="NUU939" s="477"/>
      <c r="NUV939" s="477"/>
      <c r="NUW939" s="477"/>
      <c r="NUX939" s="477"/>
      <c r="NUY939" s="477"/>
      <c r="NUZ939" s="477"/>
      <c r="NVA939" s="477"/>
      <c r="NVB939" s="477"/>
      <c r="NVC939" s="477"/>
      <c r="NVD939" s="477"/>
      <c r="NVE939" s="477"/>
      <c r="NVF939" s="477"/>
      <c r="NVG939" s="477"/>
      <c r="NVH939" s="477"/>
      <c r="NVI939" s="477"/>
      <c r="NVJ939" s="477"/>
      <c r="NVK939" s="477"/>
      <c r="NVL939" s="477"/>
      <c r="NVM939" s="477"/>
      <c r="NVN939" s="477"/>
      <c r="NVO939" s="477"/>
      <c r="NVP939" s="477"/>
      <c r="NVQ939" s="477"/>
      <c r="NVR939" s="477"/>
      <c r="NVS939" s="477"/>
      <c r="NVT939" s="477"/>
      <c r="NVU939" s="477"/>
      <c r="NVV939" s="477"/>
      <c r="NVW939" s="477"/>
      <c r="NVX939" s="477"/>
      <c r="NVY939" s="477"/>
      <c r="NVZ939" s="477"/>
      <c r="NWA939" s="477"/>
      <c r="NWB939" s="477"/>
      <c r="NWC939" s="477"/>
      <c r="NWD939" s="477"/>
      <c r="NWE939" s="477"/>
      <c r="NWF939" s="477"/>
      <c r="NWG939" s="477"/>
      <c r="NWH939" s="477"/>
      <c r="NWI939" s="477"/>
      <c r="NWJ939" s="477"/>
      <c r="NWK939" s="477"/>
      <c r="NWL939" s="477"/>
      <c r="NWM939" s="477"/>
      <c r="NWN939" s="477"/>
      <c r="NWO939" s="477"/>
      <c r="NWP939" s="477"/>
      <c r="NWQ939" s="477"/>
      <c r="NWR939" s="477"/>
      <c r="NWS939" s="477"/>
      <c r="NWT939" s="477"/>
      <c r="NWU939" s="477"/>
      <c r="NWV939" s="477"/>
      <c r="NWW939" s="477"/>
      <c r="NWX939" s="477"/>
      <c r="NWY939" s="477"/>
      <c r="NWZ939" s="477"/>
      <c r="NXA939" s="477"/>
      <c r="NXB939" s="477"/>
      <c r="NXC939" s="477"/>
      <c r="NXD939" s="477"/>
      <c r="NXE939" s="477"/>
      <c r="NXF939" s="477"/>
      <c r="NXG939" s="477"/>
      <c r="NXH939" s="477"/>
      <c r="NXI939" s="477"/>
      <c r="NXJ939" s="477"/>
      <c r="NXK939" s="477"/>
      <c r="NXL939" s="477"/>
      <c r="NXM939" s="477"/>
      <c r="NXN939" s="477"/>
      <c r="NXO939" s="477"/>
      <c r="NXP939" s="477"/>
      <c r="NXQ939" s="477"/>
      <c r="NXR939" s="477"/>
      <c r="NXS939" s="477"/>
      <c r="NXT939" s="477"/>
      <c r="NXU939" s="477"/>
      <c r="NXV939" s="477"/>
      <c r="NXW939" s="477"/>
      <c r="NXX939" s="477"/>
      <c r="NXY939" s="477"/>
      <c r="NXZ939" s="477"/>
      <c r="NYA939" s="477"/>
      <c r="NYB939" s="477"/>
      <c r="NYC939" s="477"/>
      <c r="NYD939" s="477"/>
      <c r="NYE939" s="477"/>
      <c r="NYF939" s="477"/>
      <c r="NYG939" s="477"/>
      <c r="NYH939" s="477"/>
      <c r="NYI939" s="477"/>
      <c r="NYJ939" s="477"/>
      <c r="NYK939" s="477"/>
      <c r="NYL939" s="477"/>
      <c r="NYM939" s="477"/>
      <c r="NYN939" s="477"/>
      <c r="NYO939" s="477"/>
      <c r="NYP939" s="477"/>
      <c r="NYQ939" s="477"/>
      <c r="NYR939" s="477"/>
      <c r="NYS939" s="477"/>
      <c r="NYT939" s="477"/>
      <c r="NYU939" s="477"/>
      <c r="NYV939" s="477"/>
      <c r="NYW939" s="477"/>
      <c r="NYX939" s="477"/>
      <c r="NYY939" s="477"/>
      <c r="NYZ939" s="477"/>
      <c r="NZA939" s="477"/>
      <c r="NZB939" s="477"/>
      <c r="NZC939" s="477"/>
      <c r="NZD939" s="477"/>
      <c r="NZE939" s="477"/>
      <c r="NZF939" s="477"/>
      <c r="NZG939" s="477"/>
      <c r="NZH939" s="477"/>
      <c r="NZI939" s="477"/>
      <c r="NZJ939" s="477"/>
      <c r="NZK939" s="477"/>
      <c r="NZL939" s="477"/>
      <c r="NZM939" s="477"/>
      <c r="NZN939" s="477"/>
      <c r="NZO939" s="477"/>
      <c r="NZP939" s="477"/>
      <c r="NZQ939" s="477"/>
      <c r="NZR939" s="477"/>
      <c r="NZS939" s="477"/>
      <c r="NZT939" s="477"/>
      <c r="NZU939" s="477"/>
      <c r="NZV939" s="477"/>
      <c r="NZW939" s="477"/>
      <c r="NZX939" s="477"/>
      <c r="NZY939" s="477"/>
      <c r="NZZ939" s="477"/>
      <c r="OAA939" s="477"/>
      <c r="OAB939" s="477"/>
      <c r="OAC939" s="477"/>
      <c r="OAD939" s="477"/>
      <c r="OAE939" s="477"/>
      <c r="OAF939" s="477"/>
      <c r="OAG939" s="477"/>
      <c r="OAH939" s="477"/>
      <c r="OAI939" s="477"/>
      <c r="OAJ939" s="477"/>
      <c r="OAK939" s="477"/>
      <c r="OAL939" s="477"/>
      <c r="OAM939" s="477"/>
      <c r="OAN939" s="477"/>
      <c r="OAO939" s="477"/>
      <c r="OAP939" s="477"/>
      <c r="OAQ939" s="477"/>
      <c r="OAR939" s="477"/>
      <c r="OAS939" s="477"/>
      <c r="OAT939" s="477"/>
      <c r="OAU939" s="477"/>
      <c r="OAV939" s="477"/>
      <c r="OAW939" s="477"/>
      <c r="OAX939" s="477"/>
      <c r="OAY939" s="477"/>
      <c r="OAZ939" s="477"/>
      <c r="OBA939" s="477"/>
      <c r="OBB939" s="477"/>
      <c r="OBC939" s="477"/>
      <c r="OBD939" s="477"/>
      <c r="OBE939" s="477"/>
      <c r="OBF939" s="477"/>
      <c r="OBG939" s="477"/>
      <c r="OBH939" s="477"/>
      <c r="OBI939" s="477"/>
      <c r="OBJ939" s="477"/>
      <c r="OBK939" s="477"/>
      <c r="OBL939" s="477"/>
      <c r="OBM939" s="477"/>
      <c r="OBN939" s="477"/>
      <c r="OBO939" s="477"/>
      <c r="OBP939" s="477"/>
      <c r="OBQ939" s="477"/>
      <c r="OBR939" s="477"/>
      <c r="OBS939" s="477"/>
      <c r="OBT939" s="477"/>
      <c r="OBU939" s="477"/>
      <c r="OBV939" s="477"/>
      <c r="OBW939" s="477"/>
      <c r="OBX939" s="477"/>
      <c r="OBY939" s="477"/>
      <c r="OBZ939" s="477"/>
      <c r="OCA939" s="477"/>
      <c r="OCB939" s="477"/>
      <c r="OCC939" s="477"/>
      <c r="OCD939" s="477"/>
      <c r="OCE939" s="477"/>
      <c r="OCF939" s="477"/>
      <c r="OCG939" s="477"/>
      <c r="OCH939" s="477"/>
      <c r="OCI939" s="477"/>
      <c r="OCJ939" s="477"/>
      <c r="OCK939" s="477"/>
      <c r="OCL939" s="477"/>
      <c r="OCM939" s="477"/>
      <c r="OCN939" s="477"/>
      <c r="OCO939" s="477"/>
      <c r="OCP939" s="477"/>
      <c r="OCQ939" s="477"/>
      <c r="OCR939" s="477"/>
      <c r="OCS939" s="477"/>
      <c r="OCT939" s="477"/>
      <c r="OCU939" s="477"/>
      <c r="OCV939" s="477"/>
      <c r="OCW939" s="477"/>
      <c r="OCX939" s="477"/>
      <c r="OCY939" s="477"/>
      <c r="OCZ939" s="477"/>
      <c r="ODA939" s="477"/>
      <c r="ODB939" s="477"/>
      <c r="ODC939" s="477"/>
      <c r="ODD939" s="477"/>
      <c r="ODE939" s="477"/>
      <c r="ODF939" s="477"/>
      <c r="ODG939" s="477"/>
      <c r="ODH939" s="477"/>
      <c r="ODI939" s="477"/>
      <c r="ODJ939" s="477"/>
      <c r="ODK939" s="477"/>
      <c r="ODL939" s="477"/>
      <c r="ODM939" s="477"/>
      <c r="ODN939" s="477"/>
      <c r="ODO939" s="477"/>
      <c r="ODP939" s="477"/>
      <c r="ODQ939" s="477"/>
      <c r="ODR939" s="477"/>
      <c r="ODS939" s="477"/>
      <c r="ODT939" s="477"/>
      <c r="ODU939" s="477"/>
      <c r="ODV939" s="477"/>
      <c r="ODW939" s="477"/>
      <c r="ODX939" s="477"/>
      <c r="ODY939" s="477"/>
      <c r="ODZ939" s="477"/>
      <c r="OEA939" s="477"/>
      <c r="OEB939" s="477"/>
      <c r="OEC939" s="477"/>
      <c r="OED939" s="477"/>
      <c r="OEE939" s="477"/>
      <c r="OEF939" s="477"/>
      <c r="OEG939" s="477"/>
      <c r="OEH939" s="477"/>
      <c r="OEI939" s="477"/>
      <c r="OEJ939" s="477"/>
      <c r="OEK939" s="477"/>
      <c r="OEL939" s="477"/>
      <c r="OEM939" s="477"/>
      <c r="OEN939" s="477"/>
      <c r="OEO939" s="477"/>
      <c r="OEP939" s="477"/>
      <c r="OEQ939" s="477"/>
      <c r="OER939" s="477"/>
      <c r="OES939" s="477"/>
      <c r="OET939" s="477"/>
      <c r="OEU939" s="477"/>
      <c r="OEV939" s="477"/>
      <c r="OEW939" s="477"/>
      <c r="OEX939" s="477"/>
      <c r="OEY939" s="477"/>
      <c r="OEZ939" s="477"/>
      <c r="OFA939" s="477"/>
      <c r="OFB939" s="477"/>
      <c r="OFC939" s="477"/>
      <c r="OFD939" s="477"/>
      <c r="OFE939" s="477"/>
      <c r="OFF939" s="477"/>
      <c r="OFG939" s="477"/>
      <c r="OFH939" s="477"/>
      <c r="OFI939" s="477"/>
      <c r="OFJ939" s="477"/>
      <c r="OFK939" s="477"/>
      <c r="OFL939" s="477"/>
      <c r="OFM939" s="477"/>
      <c r="OFN939" s="477"/>
      <c r="OFO939" s="477"/>
      <c r="OFP939" s="477"/>
      <c r="OFQ939" s="477"/>
      <c r="OFR939" s="477"/>
      <c r="OFS939" s="477"/>
      <c r="OFT939" s="477"/>
      <c r="OFU939" s="477"/>
      <c r="OFV939" s="477"/>
      <c r="OFW939" s="477"/>
      <c r="OFX939" s="477"/>
      <c r="OFY939" s="477"/>
      <c r="OFZ939" s="477"/>
      <c r="OGA939" s="477"/>
      <c r="OGB939" s="477"/>
      <c r="OGC939" s="477"/>
      <c r="OGD939" s="477"/>
      <c r="OGE939" s="477"/>
      <c r="OGF939" s="477"/>
      <c r="OGG939" s="477"/>
      <c r="OGH939" s="477"/>
      <c r="OGI939" s="477"/>
      <c r="OGJ939" s="477"/>
      <c r="OGK939" s="477"/>
      <c r="OGL939" s="477"/>
      <c r="OGM939" s="477"/>
      <c r="OGN939" s="477"/>
      <c r="OGO939" s="477"/>
      <c r="OGP939" s="477"/>
      <c r="OGQ939" s="477"/>
      <c r="OGR939" s="477"/>
      <c r="OGS939" s="477"/>
      <c r="OGT939" s="477"/>
      <c r="OGU939" s="477"/>
      <c r="OGV939" s="477"/>
      <c r="OGW939" s="477"/>
      <c r="OGX939" s="477"/>
      <c r="OGY939" s="477"/>
      <c r="OGZ939" s="477"/>
      <c r="OHA939" s="477"/>
      <c r="OHB939" s="477"/>
      <c r="OHC939" s="477"/>
      <c r="OHD939" s="477"/>
      <c r="OHE939" s="477"/>
      <c r="OHF939" s="477"/>
      <c r="OHG939" s="477"/>
      <c r="OHH939" s="477"/>
      <c r="OHI939" s="477"/>
      <c r="OHJ939" s="477"/>
      <c r="OHK939" s="477"/>
      <c r="OHL939" s="477"/>
      <c r="OHM939" s="477"/>
      <c r="OHN939" s="477"/>
      <c r="OHO939" s="477"/>
      <c r="OHP939" s="477"/>
      <c r="OHQ939" s="477"/>
      <c r="OHR939" s="477"/>
      <c r="OHS939" s="477"/>
      <c r="OHT939" s="477"/>
      <c r="OHU939" s="477"/>
      <c r="OHV939" s="477"/>
      <c r="OHW939" s="477"/>
      <c r="OHX939" s="477"/>
      <c r="OHY939" s="477"/>
      <c r="OHZ939" s="477"/>
      <c r="OIA939" s="477"/>
      <c r="OIB939" s="477"/>
      <c r="OIC939" s="477"/>
      <c r="OID939" s="477"/>
      <c r="OIE939" s="477"/>
      <c r="OIF939" s="477"/>
      <c r="OIG939" s="477"/>
      <c r="OIH939" s="477"/>
      <c r="OII939" s="477"/>
      <c r="OIJ939" s="477"/>
      <c r="OIK939" s="477"/>
      <c r="OIL939" s="477"/>
      <c r="OIM939" s="477"/>
      <c r="OIN939" s="477"/>
      <c r="OIO939" s="477"/>
      <c r="OIP939" s="477"/>
      <c r="OIQ939" s="477"/>
      <c r="OIR939" s="477"/>
      <c r="OIS939" s="477"/>
      <c r="OIT939" s="477"/>
      <c r="OIU939" s="477"/>
      <c r="OIV939" s="477"/>
      <c r="OIW939" s="477"/>
      <c r="OIX939" s="477"/>
      <c r="OIY939" s="477"/>
      <c r="OIZ939" s="477"/>
      <c r="OJA939" s="477"/>
      <c r="OJB939" s="477"/>
      <c r="OJC939" s="477"/>
      <c r="OJD939" s="477"/>
      <c r="OJE939" s="477"/>
      <c r="OJF939" s="477"/>
      <c r="OJG939" s="477"/>
      <c r="OJH939" s="477"/>
      <c r="OJI939" s="477"/>
      <c r="OJJ939" s="477"/>
      <c r="OJK939" s="477"/>
      <c r="OJL939" s="477"/>
      <c r="OJM939" s="477"/>
      <c r="OJN939" s="477"/>
      <c r="OJO939" s="477"/>
      <c r="OJP939" s="477"/>
      <c r="OJQ939" s="477"/>
      <c r="OJR939" s="477"/>
      <c r="OJS939" s="477"/>
      <c r="OJT939" s="477"/>
      <c r="OJU939" s="477"/>
      <c r="OJV939" s="477"/>
      <c r="OJW939" s="477"/>
      <c r="OJX939" s="477"/>
      <c r="OJY939" s="477"/>
      <c r="OJZ939" s="477"/>
      <c r="OKA939" s="477"/>
      <c r="OKB939" s="477"/>
      <c r="OKC939" s="477"/>
      <c r="OKD939" s="477"/>
      <c r="OKE939" s="477"/>
      <c r="OKF939" s="477"/>
      <c r="OKG939" s="477"/>
      <c r="OKH939" s="477"/>
      <c r="OKI939" s="477"/>
      <c r="OKJ939" s="477"/>
      <c r="OKK939" s="477"/>
      <c r="OKL939" s="477"/>
      <c r="OKM939" s="477"/>
      <c r="OKN939" s="477"/>
      <c r="OKO939" s="477"/>
      <c r="OKP939" s="477"/>
      <c r="OKQ939" s="477"/>
      <c r="OKR939" s="477"/>
      <c r="OKS939" s="477"/>
      <c r="OKT939" s="477"/>
      <c r="OKU939" s="477"/>
      <c r="OKV939" s="477"/>
      <c r="OKW939" s="477"/>
      <c r="OKX939" s="477"/>
      <c r="OKY939" s="477"/>
      <c r="OKZ939" s="477"/>
      <c r="OLA939" s="477"/>
      <c r="OLB939" s="477"/>
      <c r="OLC939" s="477"/>
      <c r="OLD939" s="477"/>
      <c r="OLE939" s="477"/>
      <c r="OLF939" s="477"/>
      <c r="OLG939" s="477"/>
      <c r="OLH939" s="477"/>
      <c r="OLI939" s="477"/>
      <c r="OLJ939" s="477"/>
      <c r="OLK939" s="477"/>
      <c r="OLL939" s="477"/>
      <c r="OLM939" s="477"/>
      <c r="OLN939" s="477"/>
      <c r="OLO939" s="477"/>
      <c r="OLP939" s="477"/>
      <c r="OLQ939" s="477"/>
      <c r="OLR939" s="477"/>
      <c r="OLS939" s="477"/>
      <c r="OLT939" s="477"/>
      <c r="OLU939" s="477"/>
      <c r="OLV939" s="477"/>
      <c r="OLW939" s="477"/>
      <c r="OLX939" s="477"/>
      <c r="OLY939" s="477"/>
      <c r="OLZ939" s="477"/>
      <c r="OMA939" s="477"/>
      <c r="OMB939" s="477"/>
      <c r="OMC939" s="477"/>
      <c r="OMD939" s="477"/>
      <c r="OME939" s="477"/>
      <c r="OMF939" s="477"/>
      <c r="OMG939" s="477"/>
      <c r="OMH939" s="477"/>
      <c r="OMI939" s="477"/>
      <c r="OMJ939" s="477"/>
      <c r="OMK939" s="477"/>
      <c r="OML939" s="477"/>
      <c r="OMM939" s="477"/>
      <c r="OMN939" s="477"/>
      <c r="OMO939" s="477"/>
      <c r="OMP939" s="477"/>
      <c r="OMQ939" s="477"/>
      <c r="OMR939" s="477"/>
      <c r="OMS939" s="477"/>
      <c r="OMT939" s="477"/>
      <c r="OMU939" s="477"/>
      <c r="OMV939" s="477"/>
      <c r="OMW939" s="477"/>
      <c r="OMX939" s="477"/>
      <c r="OMY939" s="477"/>
      <c r="OMZ939" s="477"/>
      <c r="ONA939" s="477"/>
      <c r="ONB939" s="477"/>
      <c r="ONC939" s="477"/>
      <c r="OND939" s="477"/>
      <c r="ONE939" s="477"/>
      <c r="ONF939" s="477"/>
      <c r="ONG939" s="477"/>
      <c r="ONH939" s="477"/>
      <c r="ONI939" s="477"/>
      <c r="ONJ939" s="477"/>
      <c r="ONK939" s="477"/>
      <c r="ONL939" s="477"/>
      <c r="ONM939" s="477"/>
      <c r="ONN939" s="477"/>
      <c r="ONO939" s="477"/>
      <c r="ONP939" s="477"/>
      <c r="ONQ939" s="477"/>
      <c r="ONR939" s="477"/>
      <c r="ONS939" s="477"/>
      <c r="ONT939" s="477"/>
      <c r="ONU939" s="477"/>
      <c r="ONV939" s="477"/>
      <c r="ONW939" s="477"/>
      <c r="ONX939" s="477"/>
      <c r="ONY939" s="477"/>
      <c r="ONZ939" s="477"/>
      <c r="OOA939" s="477"/>
      <c r="OOB939" s="477"/>
      <c r="OOC939" s="477"/>
      <c r="OOD939" s="477"/>
      <c r="OOE939" s="477"/>
      <c r="OOF939" s="477"/>
      <c r="OOG939" s="477"/>
      <c r="OOH939" s="477"/>
      <c r="OOI939" s="477"/>
      <c r="OOJ939" s="477"/>
      <c r="OOK939" s="477"/>
      <c r="OOL939" s="477"/>
      <c r="OOM939" s="477"/>
      <c r="OON939" s="477"/>
      <c r="OOO939" s="477"/>
      <c r="OOP939" s="477"/>
      <c r="OOQ939" s="477"/>
      <c r="OOR939" s="477"/>
      <c r="OOS939" s="477"/>
      <c r="OOT939" s="477"/>
      <c r="OOU939" s="477"/>
      <c r="OOV939" s="477"/>
      <c r="OOW939" s="477"/>
      <c r="OOX939" s="477"/>
      <c r="OOY939" s="477"/>
      <c r="OOZ939" s="477"/>
      <c r="OPA939" s="477"/>
      <c r="OPB939" s="477"/>
      <c r="OPC939" s="477"/>
      <c r="OPD939" s="477"/>
      <c r="OPE939" s="477"/>
      <c r="OPF939" s="477"/>
      <c r="OPG939" s="477"/>
      <c r="OPH939" s="477"/>
      <c r="OPI939" s="477"/>
      <c r="OPJ939" s="477"/>
      <c r="OPK939" s="477"/>
      <c r="OPL939" s="477"/>
      <c r="OPM939" s="477"/>
      <c r="OPN939" s="477"/>
      <c r="OPO939" s="477"/>
      <c r="OPP939" s="477"/>
      <c r="OPQ939" s="477"/>
      <c r="OPR939" s="477"/>
      <c r="OPS939" s="477"/>
      <c r="OPT939" s="477"/>
      <c r="OPU939" s="477"/>
      <c r="OPV939" s="477"/>
      <c r="OPW939" s="477"/>
      <c r="OPX939" s="477"/>
      <c r="OPY939" s="477"/>
      <c r="OPZ939" s="477"/>
      <c r="OQA939" s="477"/>
      <c r="OQB939" s="477"/>
      <c r="OQC939" s="477"/>
      <c r="OQD939" s="477"/>
      <c r="OQE939" s="477"/>
      <c r="OQF939" s="477"/>
      <c r="OQG939" s="477"/>
      <c r="OQH939" s="477"/>
      <c r="OQI939" s="477"/>
      <c r="OQJ939" s="477"/>
      <c r="OQK939" s="477"/>
      <c r="OQL939" s="477"/>
      <c r="OQM939" s="477"/>
      <c r="OQN939" s="477"/>
      <c r="OQO939" s="477"/>
      <c r="OQP939" s="477"/>
      <c r="OQQ939" s="477"/>
      <c r="OQR939" s="477"/>
      <c r="OQS939" s="477"/>
      <c r="OQT939" s="477"/>
      <c r="OQU939" s="477"/>
      <c r="OQV939" s="477"/>
      <c r="OQW939" s="477"/>
      <c r="OQX939" s="477"/>
      <c r="OQY939" s="477"/>
      <c r="OQZ939" s="477"/>
      <c r="ORA939" s="477"/>
      <c r="ORB939" s="477"/>
      <c r="ORC939" s="477"/>
      <c r="ORD939" s="477"/>
      <c r="ORE939" s="477"/>
      <c r="ORF939" s="477"/>
      <c r="ORG939" s="477"/>
      <c r="ORH939" s="477"/>
      <c r="ORI939" s="477"/>
      <c r="ORJ939" s="477"/>
      <c r="ORK939" s="477"/>
      <c r="ORL939" s="477"/>
      <c r="ORM939" s="477"/>
      <c r="ORN939" s="477"/>
      <c r="ORO939" s="477"/>
      <c r="ORP939" s="477"/>
      <c r="ORQ939" s="477"/>
      <c r="ORR939" s="477"/>
      <c r="ORS939" s="477"/>
      <c r="ORT939" s="477"/>
      <c r="ORU939" s="477"/>
      <c r="ORV939" s="477"/>
      <c r="ORW939" s="477"/>
      <c r="ORX939" s="477"/>
      <c r="ORY939" s="477"/>
      <c r="ORZ939" s="477"/>
      <c r="OSA939" s="477"/>
      <c r="OSB939" s="477"/>
      <c r="OSC939" s="477"/>
      <c r="OSD939" s="477"/>
      <c r="OSE939" s="477"/>
      <c r="OSF939" s="477"/>
      <c r="OSG939" s="477"/>
      <c r="OSH939" s="477"/>
      <c r="OSI939" s="477"/>
      <c r="OSJ939" s="477"/>
      <c r="OSK939" s="477"/>
      <c r="OSL939" s="477"/>
      <c r="OSM939" s="477"/>
      <c r="OSN939" s="477"/>
      <c r="OSO939" s="477"/>
      <c r="OSP939" s="477"/>
      <c r="OSQ939" s="477"/>
      <c r="OSR939" s="477"/>
      <c r="OSS939" s="477"/>
      <c r="OST939" s="477"/>
      <c r="OSU939" s="477"/>
      <c r="OSV939" s="477"/>
      <c r="OSW939" s="477"/>
      <c r="OSX939" s="477"/>
      <c r="OSY939" s="477"/>
      <c r="OSZ939" s="477"/>
      <c r="OTA939" s="477"/>
      <c r="OTB939" s="477"/>
      <c r="OTC939" s="477"/>
      <c r="OTD939" s="477"/>
      <c r="OTE939" s="477"/>
      <c r="OTF939" s="477"/>
      <c r="OTG939" s="477"/>
      <c r="OTH939" s="477"/>
      <c r="OTI939" s="477"/>
      <c r="OTJ939" s="477"/>
      <c r="OTK939" s="477"/>
      <c r="OTL939" s="477"/>
      <c r="OTM939" s="477"/>
      <c r="OTN939" s="477"/>
      <c r="OTO939" s="477"/>
      <c r="OTP939" s="477"/>
      <c r="OTQ939" s="477"/>
      <c r="OTR939" s="477"/>
      <c r="OTS939" s="477"/>
      <c r="OTT939" s="477"/>
      <c r="OTU939" s="477"/>
      <c r="OTV939" s="477"/>
      <c r="OTW939" s="477"/>
      <c r="OTX939" s="477"/>
      <c r="OTY939" s="477"/>
      <c r="OTZ939" s="477"/>
      <c r="OUA939" s="477"/>
      <c r="OUB939" s="477"/>
      <c r="OUC939" s="477"/>
      <c r="OUD939" s="477"/>
      <c r="OUE939" s="477"/>
      <c r="OUF939" s="477"/>
      <c r="OUG939" s="477"/>
      <c r="OUH939" s="477"/>
      <c r="OUI939" s="477"/>
      <c r="OUJ939" s="477"/>
      <c r="OUK939" s="477"/>
      <c r="OUL939" s="477"/>
      <c r="OUM939" s="477"/>
      <c r="OUN939" s="477"/>
      <c r="OUO939" s="477"/>
      <c r="OUP939" s="477"/>
      <c r="OUQ939" s="477"/>
      <c r="OUR939" s="477"/>
      <c r="OUS939" s="477"/>
      <c r="OUT939" s="477"/>
      <c r="OUU939" s="477"/>
      <c r="OUV939" s="477"/>
      <c r="OUW939" s="477"/>
      <c r="OUX939" s="477"/>
      <c r="OUY939" s="477"/>
      <c r="OUZ939" s="477"/>
      <c r="OVA939" s="477"/>
      <c r="OVB939" s="477"/>
      <c r="OVC939" s="477"/>
      <c r="OVD939" s="477"/>
      <c r="OVE939" s="477"/>
      <c r="OVF939" s="477"/>
      <c r="OVG939" s="477"/>
      <c r="OVH939" s="477"/>
      <c r="OVI939" s="477"/>
      <c r="OVJ939" s="477"/>
      <c r="OVK939" s="477"/>
      <c r="OVL939" s="477"/>
      <c r="OVM939" s="477"/>
      <c r="OVN939" s="477"/>
      <c r="OVO939" s="477"/>
      <c r="OVP939" s="477"/>
      <c r="OVQ939" s="477"/>
      <c r="OVR939" s="477"/>
      <c r="OVS939" s="477"/>
      <c r="OVT939" s="477"/>
      <c r="OVU939" s="477"/>
      <c r="OVV939" s="477"/>
      <c r="OVW939" s="477"/>
      <c r="OVX939" s="477"/>
      <c r="OVY939" s="477"/>
      <c r="OVZ939" s="477"/>
      <c r="OWA939" s="477"/>
      <c r="OWB939" s="477"/>
      <c r="OWC939" s="477"/>
      <c r="OWD939" s="477"/>
      <c r="OWE939" s="477"/>
      <c r="OWF939" s="477"/>
      <c r="OWG939" s="477"/>
      <c r="OWH939" s="477"/>
      <c r="OWI939" s="477"/>
      <c r="OWJ939" s="477"/>
      <c r="OWK939" s="477"/>
      <c r="OWL939" s="477"/>
      <c r="OWM939" s="477"/>
      <c r="OWN939" s="477"/>
      <c r="OWO939" s="477"/>
      <c r="OWP939" s="477"/>
      <c r="OWQ939" s="477"/>
      <c r="OWR939" s="477"/>
      <c r="OWS939" s="477"/>
      <c r="OWT939" s="477"/>
      <c r="OWU939" s="477"/>
      <c r="OWV939" s="477"/>
      <c r="OWW939" s="477"/>
      <c r="OWX939" s="477"/>
      <c r="OWY939" s="477"/>
      <c r="OWZ939" s="477"/>
      <c r="OXA939" s="477"/>
      <c r="OXB939" s="477"/>
      <c r="OXC939" s="477"/>
      <c r="OXD939" s="477"/>
      <c r="OXE939" s="477"/>
      <c r="OXF939" s="477"/>
      <c r="OXG939" s="477"/>
      <c r="OXH939" s="477"/>
      <c r="OXI939" s="477"/>
      <c r="OXJ939" s="477"/>
      <c r="OXK939" s="477"/>
      <c r="OXL939" s="477"/>
      <c r="OXM939" s="477"/>
      <c r="OXN939" s="477"/>
      <c r="OXO939" s="477"/>
      <c r="OXP939" s="477"/>
      <c r="OXQ939" s="477"/>
      <c r="OXR939" s="477"/>
      <c r="OXS939" s="477"/>
      <c r="OXT939" s="477"/>
      <c r="OXU939" s="477"/>
      <c r="OXV939" s="477"/>
      <c r="OXW939" s="477"/>
      <c r="OXX939" s="477"/>
      <c r="OXY939" s="477"/>
      <c r="OXZ939" s="477"/>
      <c r="OYA939" s="477"/>
      <c r="OYB939" s="477"/>
      <c r="OYC939" s="477"/>
      <c r="OYD939" s="477"/>
      <c r="OYE939" s="477"/>
      <c r="OYF939" s="477"/>
      <c r="OYG939" s="477"/>
      <c r="OYH939" s="477"/>
      <c r="OYI939" s="477"/>
      <c r="OYJ939" s="477"/>
      <c r="OYK939" s="477"/>
      <c r="OYL939" s="477"/>
      <c r="OYM939" s="477"/>
      <c r="OYN939" s="477"/>
      <c r="OYO939" s="477"/>
      <c r="OYP939" s="477"/>
      <c r="OYQ939" s="477"/>
      <c r="OYR939" s="477"/>
      <c r="OYS939" s="477"/>
      <c r="OYT939" s="477"/>
      <c r="OYU939" s="477"/>
      <c r="OYV939" s="477"/>
      <c r="OYW939" s="477"/>
      <c r="OYX939" s="477"/>
      <c r="OYY939" s="477"/>
      <c r="OYZ939" s="477"/>
      <c r="OZA939" s="477"/>
      <c r="OZB939" s="477"/>
      <c r="OZC939" s="477"/>
      <c r="OZD939" s="477"/>
      <c r="OZE939" s="477"/>
      <c r="OZF939" s="477"/>
      <c r="OZG939" s="477"/>
      <c r="OZH939" s="477"/>
      <c r="OZI939" s="477"/>
      <c r="OZJ939" s="477"/>
      <c r="OZK939" s="477"/>
      <c r="OZL939" s="477"/>
      <c r="OZM939" s="477"/>
      <c r="OZN939" s="477"/>
      <c r="OZO939" s="477"/>
      <c r="OZP939" s="477"/>
      <c r="OZQ939" s="477"/>
      <c r="OZR939" s="477"/>
      <c r="OZS939" s="477"/>
      <c r="OZT939" s="477"/>
      <c r="OZU939" s="477"/>
      <c r="OZV939" s="477"/>
      <c r="OZW939" s="477"/>
      <c r="OZX939" s="477"/>
      <c r="OZY939" s="477"/>
      <c r="OZZ939" s="477"/>
      <c r="PAA939" s="477"/>
      <c r="PAB939" s="477"/>
      <c r="PAC939" s="477"/>
      <c r="PAD939" s="477"/>
      <c r="PAE939" s="477"/>
      <c r="PAF939" s="477"/>
      <c r="PAG939" s="477"/>
      <c r="PAH939" s="477"/>
      <c r="PAI939" s="477"/>
      <c r="PAJ939" s="477"/>
      <c r="PAK939" s="477"/>
      <c r="PAL939" s="477"/>
      <c r="PAM939" s="477"/>
      <c r="PAN939" s="477"/>
      <c r="PAO939" s="477"/>
      <c r="PAP939" s="477"/>
      <c r="PAQ939" s="477"/>
      <c r="PAR939" s="477"/>
      <c r="PAS939" s="477"/>
      <c r="PAT939" s="477"/>
      <c r="PAU939" s="477"/>
      <c r="PAV939" s="477"/>
      <c r="PAW939" s="477"/>
      <c r="PAX939" s="477"/>
      <c r="PAY939" s="477"/>
      <c r="PAZ939" s="477"/>
      <c r="PBA939" s="477"/>
      <c r="PBB939" s="477"/>
      <c r="PBC939" s="477"/>
      <c r="PBD939" s="477"/>
      <c r="PBE939" s="477"/>
      <c r="PBF939" s="477"/>
      <c r="PBG939" s="477"/>
      <c r="PBH939" s="477"/>
      <c r="PBI939" s="477"/>
      <c r="PBJ939" s="477"/>
      <c r="PBK939" s="477"/>
      <c r="PBL939" s="477"/>
      <c r="PBM939" s="477"/>
      <c r="PBN939" s="477"/>
      <c r="PBO939" s="477"/>
      <c r="PBP939" s="477"/>
      <c r="PBQ939" s="477"/>
      <c r="PBR939" s="477"/>
      <c r="PBS939" s="477"/>
      <c r="PBT939" s="477"/>
      <c r="PBU939" s="477"/>
      <c r="PBV939" s="477"/>
      <c r="PBW939" s="477"/>
      <c r="PBX939" s="477"/>
      <c r="PBY939" s="477"/>
      <c r="PBZ939" s="477"/>
      <c r="PCA939" s="477"/>
      <c r="PCB939" s="477"/>
      <c r="PCC939" s="477"/>
      <c r="PCD939" s="477"/>
      <c r="PCE939" s="477"/>
      <c r="PCF939" s="477"/>
      <c r="PCG939" s="477"/>
      <c r="PCH939" s="477"/>
      <c r="PCI939" s="477"/>
      <c r="PCJ939" s="477"/>
      <c r="PCK939" s="477"/>
      <c r="PCL939" s="477"/>
      <c r="PCM939" s="477"/>
      <c r="PCN939" s="477"/>
      <c r="PCO939" s="477"/>
      <c r="PCP939" s="477"/>
      <c r="PCQ939" s="477"/>
      <c r="PCR939" s="477"/>
      <c r="PCS939" s="477"/>
      <c r="PCT939" s="477"/>
      <c r="PCU939" s="477"/>
      <c r="PCV939" s="477"/>
      <c r="PCW939" s="477"/>
      <c r="PCX939" s="477"/>
      <c r="PCY939" s="477"/>
      <c r="PCZ939" s="477"/>
      <c r="PDA939" s="477"/>
      <c r="PDB939" s="477"/>
      <c r="PDC939" s="477"/>
      <c r="PDD939" s="477"/>
      <c r="PDE939" s="477"/>
      <c r="PDF939" s="477"/>
      <c r="PDG939" s="477"/>
      <c r="PDH939" s="477"/>
      <c r="PDI939" s="477"/>
      <c r="PDJ939" s="477"/>
      <c r="PDK939" s="477"/>
      <c r="PDL939" s="477"/>
      <c r="PDM939" s="477"/>
      <c r="PDN939" s="477"/>
      <c r="PDO939" s="477"/>
      <c r="PDP939" s="477"/>
      <c r="PDQ939" s="477"/>
      <c r="PDR939" s="477"/>
      <c r="PDS939" s="477"/>
      <c r="PDT939" s="477"/>
      <c r="PDU939" s="477"/>
      <c r="PDV939" s="477"/>
      <c r="PDW939" s="477"/>
      <c r="PDX939" s="477"/>
      <c r="PDY939" s="477"/>
      <c r="PDZ939" s="477"/>
      <c r="PEA939" s="477"/>
      <c r="PEB939" s="477"/>
      <c r="PEC939" s="477"/>
      <c r="PED939" s="477"/>
      <c r="PEE939" s="477"/>
      <c r="PEF939" s="477"/>
      <c r="PEG939" s="477"/>
      <c r="PEH939" s="477"/>
      <c r="PEI939" s="477"/>
      <c r="PEJ939" s="477"/>
      <c r="PEK939" s="477"/>
      <c r="PEL939" s="477"/>
      <c r="PEM939" s="477"/>
      <c r="PEN939" s="477"/>
      <c r="PEO939" s="477"/>
      <c r="PEP939" s="477"/>
      <c r="PEQ939" s="477"/>
      <c r="PER939" s="477"/>
      <c r="PES939" s="477"/>
      <c r="PET939" s="477"/>
      <c r="PEU939" s="477"/>
      <c r="PEV939" s="477"/>
      <c r="PEW939" s="477"/>
      <c r="PEX939" s="477"/>
      <c r="PEY939" s="477"/>
      <c r="PEZ939" s="477"/>
      <c r="PFA939" s="477"/>
      <c r="PFB939" s="477"/>
      <c r="PFC939" s="477"/>
      <c r="PFD939" s="477"/>
      <c r="PFE939" s="477"/>
      <c r="PFF939" s="477"/>
      <c r="PFG939" s="477"/>
      <c r="PFH939" s="477"/>
      <c r="PFI939" s="477"/>
      <c r="PFJ939" s="477"/>
      <c r="PFK939" s="477"/>
      <c r="PFL939" s="477"/>
      <c r="PFM939" s="477"/>
      <c r="PFN939" s="477"/>
      <c r="PFO939" s="477"/>
      <c r="PFP939" s="477"/>
      <c r="PFQ939" s="477"/>
      <c r="PFR939" s="477"/>
      <c r="PFS939" s="477"/>
      <c r="PFT939" s="477"/>
      <c r="PFU939" s="477"/>
      <c r="PFV939" s="477"/>
      <c r="PFW939" s="477"/>
      <c r="PFX939" s="477"/>
      <c r="PFY939" s="477"/>
      <c r="PFZ939" s="477"/>
      <c r="PGA939" s="477"/>
      <c r="PGB939" s="477"/>
      <c r="PGC939" s="477"/>
      <c r="PGD939" s="477"/>
      <c r="PGE939" s="477"/>
      <c r="PGF939" s="477"/>
      <c r="PGG939" s="477"/>
      <c r="PGH939" s="477"/>
      <c r="PGI939" s="477"/>
      <c r="PGJ939" s="477"/>
      <c r="PGK939" s="477"/>
      <c r="PGL939" s="477"/>
      <c r="PGM939" s="477"/>
      <c r="PGN939" s="477"/>
      <c r="PGO939" s="477"/>
      <c r="PGP939" s="477"/>
      <c r="PGQ939" s="477"/>
      <c r="PGR939" s="477"/>
      <c r="PGS939" s="477"/>
      <c r="PGT939" s="477"/>
      <c r="PGU939" s="477"/>
      <c r="PGV939" s="477"/>
      <c r="PGW939" s="477"/>
      <c r="PGX939" s="477"/>
      <c r="PGY939" s="477"/>
      <c r="PGZ939" s="477"/>
      <c r="PHA939" s="477"/>
      <c r="PHB939" s="477"/>
      <c r="PHC939" s="477"/>
      <c r="PHD939" s="477"/>
      <c r="PHE939" s="477"/>
      <c r="PHF939" s="477"/>
      <c r="PHG939" s="477"/>
      <c r="PHH939" s="477"/>
      <c r="PHI939" s="477"/>
      <c r="PHJ939" s="477"/>
      <c r="PHK939" s="477"/>
      <c r="PHL939" s="477"/>
      <c r="PHM939" s="477"/>
      <c r="PHN939" s="477"/>
      <c r="PHO939" s="477"/>
      <c r="PHP939" s="477"/>
      <c r="PHQ939" s="477"/>
      <c r="PHR939" s="477"/>
      <c r="PHS939" s="477"/>
      <c r="PHT939" s="477"/>
      <c r="PHU939" s="477"/>
      <c r="PHV939" s="477"/>
      <c r="PHW939" s="477"/>
      <c r="PHX939" s="477"/>
      <c r="PHY939" s="477"/>
      <c r="PHZ939" s="477"/>
      <c r="PIA939" s="477"/>
      <c r="PIB939" s="477"/>
      <c r="PIC939" s="477"/>
      <c r="PID939" s="477"/>
      <c r="PIE939" s="477"/>
      <c r="PIF939" s="477"/>
      <c r="PIG939" s="477"/>
      <c r="PIH939" s="477"/>
      <c r="PII939" s="477"/>
      <c r="PIJ939" s="477"/>
      <c r="PIK939" s="477"/>
      <c r="PIL939" s="477"/>
      <c r="PIM939" s="477"/>
      <c r="PIN939" s="477"/>
      <c r="PIO939" s="477"/>
      <c r="PIP939" s="477"/>
      <c r="PIQ939" s="477"/>
      <c r="PIR939" s="477"/>
      <c r="PIS939" s="477"/>
      <c r="PIT939" s="477"/>
      <c r="PIU939" s="477"/>
      <c r="PIV939" s="477"/>
      <c r="PIW939" s="477"/>
      <c r="PIX939" s="477"/>
      <c r="PIY939" s="477"/>
      <c r="PIZ939" s="477"/>
      <c r="PJA939" s="477"/>
      <c r="PJB939" s="477"/>
      <c r="PJC939" s="477"/>
      <c r="PJD939" s="477"/>
      <c r="PJE939" s="477"/>
      <c r="PJF939" s="477"/>
      <c r="PJG939" s="477"/>
      <c r="PJH939" s="477"/>
      <c r="PJI939" s="477"/>
      <c r="PJJ939" s="477"/>
      <c r="PJK939" s="477"/>
      <c r="PJL939" s="477"/>
      <c r="PJM939" s="477"/>
      <c r="PJN939" s="477"/>
      <c r="PJO939" s="477"/>
      <c r="PJP939" s="477"/>
      <c r="PJQ939" s="477"/>
      <c r="PJR939" s="477"/>
      <c r="PJS939" s="477"/>
      <c r="PJT939" s="477"/>
      <c r="PJU939" s="477"/>
      <c r="PJV939" s="477"/>
      <c r="PJW939" s="477"/>
      <c r="PJX939" s="477"/>
      <c r="PJY939" s="477"/>
      <c r="PJZ939" s="477"/>
      <c r="PKA939" s="477"/>
      <c r="PKB939" s="477"/>
      <c r="PKC939" s="477"/>
      <c r="PKD939" s="477"/>
      <c r="PKE939" s="477"/>
      <c r="PKF939" s="477"/>
      <c r="PKG939" s="477"/>
      <c r="PKH939" s="477"/>
      <c r="PKI939" s="477"/>
      <c r="PKJ939" s="477"/>
      <c r="PKK939" s="477"/>
      <c r="PKL939" s="477"/>
      <c r="PKM939" s="477"/>
      <c r="PKN939" s="477"/>
      <c r="PKO939" s="477"/>
      <c r="PKP939" s="477"/>
      <c r="PKQ939" s="477"/>
      <c r="PKR939" s="477"/>
      <c r="PKS939" s="477"/>
      <c r="PKT939" s="477"/>
      <c r="PKU939" s="477"/>
      <c r="PKV939" s="477"/>
      <c r="PKW939" s="477"/>
      <c r="PKX939" s="477"/>
      <c r="PKY939" s="477"/>
      <c r="PKZ939" s="477"/>
      <c r="PLA939" s="477"/>
      <c r="PLB939" s="477"/>
      <c r="PLC939" s="477"/>
      <c r="PLD939" s="477"/>
      <c r="PLE939" s="477"/>
      <c r="PLF939" s="477"/>
      <c r="PLG939" s="477"/>
      <c r="PLH939" s="477"/>
      <c r="PLI939" s="477"/>
      <c r="PLJ939" s="477"/>
      <c r="PLK939" s="477"/>
      <c r="PLL939" s="477"/>
      <c r="PLM939" s="477"/>
      <c r="PLN939" s="477"/>
      <c r="PLO939" s="477"/>
      <c r="PLP939" s="477"/>
      <c r="PLQ939" s="477"/>
      <c r="PLR939" s="477"/>
      <c r="PLS939" s="477"/>
      <c r="PLT939" s="477"/>
      <c r="PLU939" s="477"/>
      <c r="PLV939" s="477"/>
      <c r="PLW939" s="477"/>
      <c r="PLX939" s="477"/>
      <c r="PLY939" s="477"/>
      <c r="PLZ939" s="477"/>
      <c r="PMA939" s="477"/>
      <c r="PMB939" s="477"/>
      <c r="PMC939" s="477"/>
      <c r="PMD939" s="477"/>
      <c r="PME939" s="477"/>
      <c r="PMF939" s="477"/>
      <c r="PMG939" s="477"/>
      <c r="PMH939" s="477"/>
      <c r="PMI939" s="477"/>
      <c r="PMJ939" s="477"/>
      <c r="PMK939" s="477"/>
      <c r="PML939" s="477"/>
      <c r="PMM939" s="477"/>
      <c r="PMN939" s="477"/>
      <c r="PMO939" s="477"/>
      <c r="PMP939" s="477"/>
      <c r="PMQ939" s="477"/>
      <c r="PMR939" s="477"/>
      <c r="PMS939" s="477"/>
      <c r="PMT939" s="477"/>
      <c r="PMU939" s="477"/>
      <c r="PMV939" s="477"/>
      <c r="PMW939" s="477"/>
      <c r="PMX939" s="477"/>
      <c r="PMY939" s="477"/>
      <c r="PMZ939" s="477"/>
      <c r="PNA939" s="477"/>
      <c r="PNB939" s="477"/>
      <c r="PNC939" s="477"/>
      <c r="PND939" s="477"/>
      <c r="PNE939" s="477"/>
      <c r="PNF939" s="477"/>
      <c r="PNG939" s="477"/>
      <c r="PNH939" s="477"/>
      <c r="PNI939" s="477"/>
      <c r="PNJ939" s="477"/>
      <c r="PNK939" s="477"/>
      <c r="PNL939" s="477"/>
      <c r="PNM939" s="477"/>
      <c r="PNN939" s="477"/>
      <c r="PNO939" s="477"/>
      <c r="PNP939" s="477"/>
      <c r="PNQ939" s="477"/>
      <c r="PNR939" s="477"/>
      <c r="PNS939" s="477"/>
      <c r="PNT939" s="477"/>
      <c r="PNU939" s="477"/>
      <c r="PNV939" s="477"/>
      <c r="PNW939" s="477"/>
      <c r="PNX939" s="477"/>
      <c r="PNY939" s="477"/>
      <c r="PNZ939" s="477"/>
      <c r="POA939" s="477"/>
      <c r="POB939" s="477"/>
      <c r="POC939" s="477"/>
      <c r="POD939" s="477"/>
      <c r="POE939" s="477"/>
      <c r="POF939" s="477"/>
      <c r="POG939" s="477"/>
      <c r="POH939" s="477"/>
      <c r="POI939" s="477"/>
      <c r="POJ939" s="477"/>
      <c r="POK939" s="477"/>
      <c r="POL939" s="477"/>
      <c r="POM939" s="477"/>
      <c r="PON939" s="477"/>
      <c r="POO939" s="477"/>
      <c r="POP939" s="477"/>
      <c r="POQ939" s="477"/>
      <c r="POR939" s="477"/>
      <c r="POS939" s="477"/>
      <c r="POT939" s="477"/>
      <c r="POU939" s="477"/>
      <c r="POV939" s="477"/>
      <c r="POW939" s="477"/>
      <c r="POX939" s="477"/>
      <c r="POY939" s="477"/>
      <c r="POZ939" s="477"/>
      <c r="PPA939" s="477"/>
      <c r="PPB939" s="477"/>
      <c r="PPC939" s="477"/>
      <c r="PPD939" s="477"/>
      <c r="PPE939" s="477"/>
      <c r="PPF939" s="477"/>
      <c r="PPG939" s="477"/>
      <c r="PPH939" s="477"/>
      <c r="PPI939" s="477"/>
      <c r="PPJ939" s="477"/>
      <c r="PPK939" s="477"/>
      <c r="PPL939" s="477"/>
      <c r="PPM939" s="477"/>
      <c r="PPN939" s="477"/>
      <c r="PPO939" s="477"/>
      <c r="PPP939" s="477"/>
      <c r="PPQ939" s="477"/>
      <c r="PPR939" s="477"/>
      <c r="PPS939" s="477"/>
      <c r="PPT939" s="477"/>
      <c r="PPU939" s="477"/>
      <c r="PPV939" s="477"/>
      <c r="PPW939" s="477"/>
      <c r="PPX939" s="477"/>
      <c r="PPY939" s="477"/>
      <c r="PPZ939" s="477"/>
      <c r="PQA939" s="477"/>
      <c r="PQB939" s="477"/>
      <c r="PQC939" s="477"/>
      <c r="PQD939" s="477"/>
      <c r="PQE939" s="477"/>
      <c r="PQF939" s="477"/>
      <c r="PQG939" s="477"/>
      <c r="PQH939" s="477"/>
      <c r="PQI939" s="477"/>
      <c r="PQJ939" s="477"/>
      <c r="PQK939" s="477"/>
      <c r="PQL939" s="477"/>
      <c r="PQM939" s="477"/>
      <c r="PQN939" s="477"/>
      <c r="PQO939" s="477"/>
      <c r="PQP939" s="477"/>
      <c r="PQQ939" s="477"/>
      <c r="PQR939" s="477"/>
      <c r="PQS939" s="477"/>
      <c r="PQT939" s="477"/>
      <c r="PQU939" s="477"/>
      <c r="PQV939" s="477"/>
      <c r="PQW939" s="477"/>
      <c r="PQX939" s="477"/>
      <c r="PQY939" s="477"/>
      <c r="PQZ939" s="477"/>
      <c r="PRA939" s="477"/>
      <c r="PRB939" s="477"/>
      <c r="PRC939" s="477"/>
      <c r="PRD939" s="477"/>
      <c r="PRE939" s="477"/>
      <c r="PRF939" s="477"/>
      <c r="PRG939" s="477"/>
      <c r="PRH939" s="477"/>
      <c r="PRI939" s="477"/>
      <c r="PRJ939" s="477"/>
      <c r="PRK939" s="477"/>
      <c r="PRL939" s="477"/>
      <c r="PRM939" s="477"/>
      <c r="PRN939" s="477"/>
      <c r="PRO939" s="477"/>
      <c r="PRP939" s="477"/>
      <c r="PRQ939" s="477"/>
      <c r="PRR939" s="477"/>
      <c r="PRS939" s="477"/>
      <c r="PRT939" s="477"/>
      <c r="PRU939" s="477"/>
      <c r="PRV939" s="477"/>
      <c r="PRW939" s="477"/>
      <c r="PRX939" s="477"/>
      <c r="PRY939" s="477"/>
      <c r="PRZ939" s="477"/>
      <c r="PSA939" s="477"/>
      <c r="PSB939" s="477"/>
      <c r="PSC939" s="477"/>
      <c r="PSD939" s="477"/>
      <c r="PSE939" s="477"/>
      <c r="PSF939" s="477"/>
      <c r="PSG939" s="477"/>
      <c r="PSH939" s="477"/>
      <c r="PSI939" s="477"/>
      <c r="PSJ939" s="477"/>
      <c r="PSK939" s="477"/>
      <c r="PSL939" s="477"/>
      <c r="PSM939" s="477"/>
      <c r="PSN939" s="477"/>
      <c r="PSO939" s="477"/>
      <c r="PSP939" s="477"/>
      <c r="PSQ939" s="477"/>
      <c r="PSR939" s="477"/>
      <c r="PSS939" s="477"/>
      <c r="PST939" s="477"/>
      <c r="PSU939" s="477"/>
      <c r="PSV939" s="477"/>
      <c r="PSW939" s="477"/>
      <c r="PSX939" s="477"/>
      <c r="PSY939" s="477"/>
      <c r="PSZ939" s="477"/>
      <c r="PTA939" s="477"/>
      <c r="PTB939" s="477"/>
      <c r="PTC939" s="477"/>
      <c r="PTD939" s="477"/>
      <c r="PTE939" s="477"/>
      <c r="PTF939" s="477"/>
      <c r="PTG939" s="477"/>
      <c r="PTH939" s="477"/>
      <c r="PTI939" s="477"/>
      <c r="PTJ939" s="477"/>
      <c r="PTK939" s="477"/>
      <c r="PTL939" s="477"/>
      <c r="PTM939" s="477"/>
      <c r="PTN939" s="477"/>
      <c r="PTO939" s="477"/>
      <c r="PTP939" s="477"/>
      <c r="PTQ939" s="477"/>
      <c r="PTR939" s="477"/>
      <c r="PTS939" s="477"/>
      <c r="PTT939" s="477"/>
      <c r="PTU939" s="477"/>
      <c r="PTV939" s="477"/>
      <c r="PTW939" s="477"/>
      <c r="PTX939" s="477"/>
      <c r="PTY939" s="477"/>
      <c r="PTZ939" s="477"/>
      <c r="PUA939" s="477"/>
      <c r="PUB939" s="477"/>
      <c r="PUC939" s="477"/>
      <c r="PUD939" s="477"/>
      <c r="PUE939" s="477"/>
      <c r="PUF939" s="477"/>
      <c r="PUG939" s="477"/>
      <c r="PUH939" s="477"/>
      <c r="PUI939" s="477"/>
      <c r="PUJ939" s="477"/>
      <c r="PUK939" s="477"/>
      <c r="PUL939" s="477"/>
      <c r="PUM939" s="477"/>
      <c r="PUN939" s="477"/>
      <c r="PUO939" s="477"/>
      <c r="PUP939" s="477"/>
      <c r="PUQ939" s="477"/>
      <c r="PUR939" s="477"/>
      <c r="PUS939" s="477"/>
      <c r="PUT939" s="477"/>
      <c r="PUU939" s="477"/>
      <c r="PUV939" s="477"/>
      <c r="PUW939" s="477"/>
      <c r="PUX939" s="477"/>
      <c r="PUY939" s="477"/>
      <c r="PUZ939" s="477"/>
      <c r="PVA939" s="477"/>
      <c r="PVB939" s="477"/>
      <c r="PVC939" s="477"/>
      <c r="PVD939" s="477"/>
      <c r="PVE939" s="477"/>
      <c r="PVF939" s="477"/>
      <c r="PVG939" s="477"/>
      <c r="PVH939" s="477"/>
      <c r="PVI939" s="477"/>
      <c r="PVJ939" s="477"/>
      <c r="PVK939" s="477"/>
      <c r="PVL939" s="477"/>
      <c r="PVM939" s="477"/>
      <c r="PVN939" s="477"/>
      <c r="PVO939" s="477"/>
      <c r="PVP939" s="477"/>
      <c r="PVQ939" s="477"/>
      <c r="PVR939" s="477"/>
      <c r="PVS939" s="477"/>
      <c r="PVT939" s="477"/>
      <c r="PVU939" s="477"/>
      <c r="PVV939" s="477"/>
      <c r="PVW939" s="477"/>
      <c r="PVX939" s="477"/>
      <c r="PVY939" s="477"/>
      <c r="PVZ939" s="477"/>
      <c r="PWA939" s="477"/>
      <c r="PWB939" s="477"/>
      <c r="PWC939" s="477"/>
      <c r="PWD939" s="477"/>
      <c r="PWE939" s="477"/>
      <c r="PWF939" s="477"/>
      <c r="PWG939" s="477"/>
      <c r="PWH939" s="477"/>
      <c r="PWI939" s="477"/>
      <c r="PWJ939" s="477"/>
      <c r="PWK939" s="477"/>
      <c r="PWL939" s="477"/>
      <c r="PWM939" s="477"/>
      <c r="PWN939" s="477"/>
      <c r="PWO939" s="477"/>
      <c r="PWP939" s="477"/>
      <c r="PWQ939" s="477"/>
      <c r="PWR939" s="477"/>
      <c r="PWS939" s="477"/>
      <c r="PWT939" s="477"/>
      <c r="PWU939" s="477"/>
      <c r="PWV939" s="477"/>
      <c r="PWW939" s="477"/>
      <c r="PWX939" s="477"/>
      <c r="PWY939" s="477"/>
      <c r="PWZ939" s="477"/>
      <c r="PXA939" s="477"/>
      <c r="PXB939" s="477"/>
      <c r="PXC939" s="477"/>
      <c r="PXD939" s="477"/>
      <c r="PXE939" s="477"/>
      <c r="PXF939" s="477"/>
      <c r="PXG939" s="477"/>
      <c r="PXH939" s="477"/>
      <c r="PXI939" s="477"/>
      <c r="PXJ939" s="477"/>
      <c r="PXK939" s="477"/>
      <c r="PXL939" s="477"/>
      <c r="PXM939" s="477"/>
      <c r="PXN939" s="477"/>
      <c r="PXO939" s="477"/>
      <c r="PXP939" s="477"/>
      <c r="PXQ939" s="477"/>
      <c r="PXR939" s="477"/>
      <c r="PXS939" s="477"/>
      <c r="PXT939" s="477"/>
      <c r="PXU939" s="477"/>
      <c r="PXV939" s="477"/>
      <c r="PXW939" s="477"/>
      <c r="PXX939" s="477"/>
      <c r="PXY939" s="477"/>
      <c r="PXZ939" s="477"/>
      <c r="PYA939" s="477"/>
      <c r="PYB939" s="477"/>
      <c r="PYC939" s="477"/>
      <c r="PYD939" s="477"/>
      <c r="PYE939" s="477"/>
      <c r="PYF939" s="477"/>
      <c r="PYG939" s="477"/>
      <c r="PYH939" s="477"/>
      <c r="PYI939" s="477"/>
      <c r="PYJ939" s="477"/>
      <c r="PYK939" s="477"/>
      <c r="PYL939" s="477"/>
      <c r="PYM939" s="477"/>
      <c r="PYN939" s="477"/>
      <c r="PYO939" s="477"/>
      <c r="PYP939" s="477"/>
      <c r="PYQ939" s="477"/>
      <c r="PYR939" s="477"/>
      <c r="PYS939" s="477"/>
      <c r="PYT939" s="477"/>
      <c r="PYU939" s="477"/>
      <c r="PYV939" s="477"/>
      <c r="PYW939" s="477"/>
      <c r="PYX939" s="477"/>
      <c r="PYY939" s="477"/>
      <c r="PYZ939" s="477"/>
      <c r="PZA939" s="477"/>
      <c r="PZB939" s="477"/>
      <c r="PZC939" s="477"/>
      <c r="PZD939" s="477"/>
      <c r="PZE939" s="477"/>
      <c r="PZF939" s="477"/>
      <c r="PZG939" s="477"/>
      <c r="PZH939" s="477"/>
      <c r="PZI939" s="477"/>
      <c r="PZJ939" s="477"/>
      <c r="PZK939" s="477"/>
      <c r="PZL939" s="477"/>
      <c r="PZM939" s="477"/>
      <c r="PZN939" s="477"/>
      <c r="PZO939" s="477"/>
      <c r="PZP939" s="477"/>
      <c r="PZQ939" s="477"/>
      <c r="PZR939" s="477"/>
      <c r="PZS939" s="477"/>
      <c r="PZT939" s="477"/>
      <c r="PZU939" s="477"/>
      <c r="PZV939" s="477"/>
      <c r="PZW939" s="477"/>
      <c r="PZX939" s="477"/>
      <c r="PZY939" s="477"/>
      <c r="PZZ939" s="477"/>
      <c r="QAA939" s="477"/>
      <c r="QAB939" s="477"/>
      <c r="QAC939" s="477"/>
      <c r="QAD939" s="477"/>
      <c r="QAE939" s="477"/>
      <c r="QAF939" s="477"/>
      <c r="QAG939" s="477"/>
      <c r="QAH939" s="477"/>
      <c r="QAI939" s="477"/>
      <c r="QAJ939" s="477"/>
      <c r="QAK939" s="477"/>
      <c r="QAL939" s="477"/>
      <c r="QAM939" s="477"/>
      <c r="QAN939" s="477"/>
      <c r="QAO939" s="477"/>
      <c r="QAP939" s="477"/>
      <c r="QAQ939" s="477"/>
      <c r="QAR939" s="477"/>
      <c r="QAS939" s="477"/>
      <c r="QAT939" s="477"/>
      <c r="QAU939" s="477"/>
      <c r="QAV939" s="477"/>
      <c r="QAW939" s="477"/>
      <c r="QAX939" s="477"/>
      <c r="QAY939" s="477"/>
      <c r="QAZ939" s="477"/>
      <c r="QBA939" s="477"/>
      <c r="QBB939" s="477"/>
      <c r="QBC939" s="477"/>
      <c r="QBD939" s="477"/>
      <c r="QBE939" s="477"/>
      <c r="QBF939" s="477"/>
      <c r="QBG939" s="477"/>
      <c r="QBH939" s="477"/>
      <c r="QBI939" s="477"/>
      <c r="QBJ939" s="477"/>
      <c r="QBK939" s="477"/>
      <c r="QBL939" s="477"/>
      <c r="QBM939" s="477"/>
      <c r="QBN939" s="477"/>
      <c r="QBO939" s="477"/>
      <c r="QBP939" s="477"/>
      <c r="QBQ939" s="477"/>
      <c r="QBR939" s="477"/>
      <c r="QBS939" s="477"/>
      <c r="QBT939" s="477"/>
      <c r="QBU939" s="477"/>
      <c r="QBV939" s="477"/>
      <c r="QBW939" s="477"/>
      <c r="QBX939" s="477"/>
      <c r="QBY939" s="477"/>
      <c r="QBZ939" s="477"/>
      <c r="QCA939" s="477"/>
      <c r="QCB939" s="477"/>
      <c r="QCC939" s="477"/>
      <c r="QCD939" s="477"/>
      <c r="QCE939" s="477"/>
      <c r="QCF939" s="477"/>
      <c r="QCG939" s="477"/>
      <c r="QCH939" s="477"/>
      <c r="QCI939" s="477"/>
      <c r="QCJ939" s="477"/>
      <c r="QCK939" s="477"/>
      <c r="QCL939" s="477"/>
      <c r="QCM939" s="477"/>
      <c r="QCN939" s="477"/>
      <c r="QCO939" s="477"/>
      <c r="QCP939" s="477"/>
      <c r="QCQ939" s="477"/>
      <c r="QCR939" s="477"/>
      <c r="QCS939" s="477"/>
      <c r="QCT939" s="477"/>
      <c r="QCU939" s="477"/>
      <c r="QCV939" s="477"/>
      <c r="QCW939" s="477"/>
      <c r="QCX939" s="477"/>
      <c r="QCY939" s="477"/>
      <c r="QCZ939" s="477"/>
      <c r="QDA939" s="477"/>
      <c r="QDB939" s="477"/>
      <c r="QDC939" s="477"/>
      <c r="QDD939" s="477"/>
      <c r="QDE939" s="477"/>
      <c r="QDF939" s="477"/>
      <c r="QDG939" s="477"/>
      <c r="QDH939" s="477"/>
      <c r="QDI939" s="477"/>
      <c r="QDJ939" s="477"/>
      <c r="QDK939" s="477"/>
      <c r="QDL939" s="477"/>
      <c r="QDM939" s="477"/>
      <c r="QDN939" s="477"/>
      <c r="QDO939" s="477"/>
      <c r="QDP939" s="477"/>
      <c r="QDQ939" s="477"/>
      <c r="QDR939" s="477"/>
      <c r="QDS939" s="477"/>
      <c r="QDT939" s="477"/>
      <c r="QDU939" s="477"/>
      <c r="QDV939" s="477"/>
      <c r="QDW939" s="477"/>
      <c r="QDX939" s="477"/>
      <c r="QDY939" s="477"/>
      <c r="QDZ939" s="477"/>
      <c r="QEA939" s="477"/>
      <c r="QEB939" s="477"/>
      <c r="QEC939" s="477"/>
      <c r="QED939" s="477"/>
      <c r="QEE939" s="477"/>
      <c r="QEF939" s="477"/>
      <c r="QEG939" s="477"/>
      <c r="QEH939" s="477"/>
      <c r="QEI939" s="477"/>
      <c r="QEJ939" s="477"/>
      <c r="QEK939" s="477"/>
      <c r="QEL939" s="477"/>
      <c r="QEM939" s="477"/>
      <c r="QEN939" s="477"/>
      <c r="QEO939" s="477"/>
      <c r="QEP939" s="477"/>
      <c r="QEQ939" s="477"/>
      <c r="QER939" s="477"/>
      <c r="QES939" s="477"/>
      <c r="QET939" s="477"/>
      <c r="QEU939" s="477"/>
      <c r="QEV939" s="477"/>
      <c r="QEW939" s="477"/>
      <c r="QEX939" s="477"/>
      <c r="QEY939" s="477"/>
      <c r="QEZ939" s="477"/>
      <c r="QFA939" s="477"/>
      <c r="QFB939" s="477"/>
      <c r="QFC939" s="477"/>
      <c r="QFD939" s="477"/>
      <c r="QFE939" s="477"/>
      <c r="QFF939" s="477"/>
      <c r="QFG939" s="477"/>
      <c r="QFH939" s="477"/>
      <c r="QFI939" s="477"/>
      <c r="QFJ939" s="477"/>
      <c r="QFK939" s="477"/>
      <c r="QFL939" s="477"/>
      <c r="QFM939" s="477"/>
      <c r="QFN939" s="477"/>
      <c r="QFO939" s="477"/>
      <c r="QFP939" s="477"/>
      <c r="QFQ939" s="477"/>
      <c r="QFR939" s="477"/>
      <c r="QFS939" s="477"/>
      <c r="QFT939" s="477"/>
      <c r="QFU939" s="477"/>
      <c r="QFV939" s="477"/>
      <c r="QFW939" s="477"/>
      <c r="QFX939" s="477"/>
      <c r="QFY939" s="477"/>
      <c r="QFZ939" s="477"/>
      <c r="QGA939" s="477"/>
      <c r="QGB939" s="477"/>
      <c r="QGC939" s="477"/>
      <c r="QGD939" s="477"/>
      <c r="QGE939" s="477"/>
      <c r="QGF939" s="477"/>
      <c r="QGG939" s="477"/>
      <c r="QGH939" s="477"/>
      <c r="QGI939" s="477"/>
      <c r="QGJ939" s="477"/>
      <c r="QGK939" s="477"/>
      <c r="QGL939" s="477"/>
      <c r="QGM939" s="477"/>
      <c r="QGN939" s="477"/>
      <c r="QGO939" s="477"/>
      <c r="QGP939" s="477"/>
      <c r="QGQ939" s="477"/>
      <c r="QGR939" s="477"/>
      <c r="QGS939" s="477"/>
      <c r="QGT939" s="477"/>
      <c r="QGU939" s="477"/>
      <c r="QGV939" s="477"/>
      <c r="QGW939" s="477"/>
      <c r="QGX939" s="477"/>
      <c r="QGY939" s="477"/>
      <c r="QGZ939" s="477"/>
      <c r="QHA939" s="477"/>
      <c r="QHB939" s="477"/>
      <c r="QHC939" s="477"/>
      <c r="QHD939" s="477"/>
      <c r="QHE939" s="477"/>
      <c r="QHF939" s="477"/>
      <c r="QHG939" s="477"/>
      <c r="QHH939" s="477"/>
      <c r="QHI939" s="477"/>
      <c r="QHJ939" s="477"/>
      <c r="QHK939" s="477"/>
      <c r="QHL939" s="477"/>
      <c r="QHM939" s="477"/>
      <c r="QHN939" s="477"/>
      <c r="QHO939" s="477"/>
      <c r="QHP939" s="477"/>
      <c r="QHQ939" s="477"/>
      <c r="QHR939" s="477"/>
      <c r="QHS939" s="477"/>
      <c r="QHT939" s="477"/>
      <c r="QHU939" s="477"/>
      <c r="QHV939" s="477"/>
      <c r="QHW939" s="477"/>
      <c r="QHX939" s="477"/>
      <c r="QHY939" s="477"/>
      <c r="QHZ939" s="477"/>
      <c r="QIA939" s="477"/>
      <c r="QIB939" s="477"/>
      <c r="QIC939" s="477"/>
      <c r="QID939" s="477"/>
      <c r="QIE939" s="477"/>
      <c r="QIF939" s="477"/>
      <c r="QIG939" s="477"/>
      <c r="QIH939" s="477"/>
      <c r="QII939" s="477"/>
      <c r="QIJ939" s="477"/>
      <c r="QIK939" s="477"/>
      <c r="QIL939" s="477"/>
      <c r="QIM939" s="477"/>
      <c r="QIN939" s="477"/>
      <c r="QIO939" s="477"/>
      <c r="QIP939" s="477"/>
      <c r="QIQ939" s="477"/>
      <c r="QIR939" s="477"/>
      <c r="QIS939" s="477"/>
      <c r="QIT939" s="477"/>
      <c r="QIU939" s="477"/>
      <c r="QIV939" s="477"/>
      <c r="QIW939" s="477"/>
      <c r="QIX939" s="477"/>
      <c r="QIY939" s="477"/>
      <c r="QIZ939" s="477"/>
      <c r="QJA939" s="477"/>
      <c r="QJB939" s="477"/>
      <c r="QJC939" s="477"/>
      <c r="QJD939" s="477"/>
      <c r="QJE939" s="477"/>
      <c r="QJF939" s="477"/>
      <c r="QJG939" s="477"/>
      <c r="QJH939" s="477"/>
      <c r="QJI939" s="477"/>
      <c r="QJJ939" s="477"/>
      <c r="QJK939" s="477"/>
      <c r="QJL939" s="477"/>
      <c r="QJM939" s="477"/>
      <c r="QJN939" s="477"/>
      <c r="QJO939" s="477"/>
      <c r="QJP939" s="477"/>
      <c r="QJQ939" s="477"/>
      <c r="QJR939" s="477"/>
      <c r="QJS939" s="477"/>
      <c r="QJT939" s="477"/>
      <c r="QJU939" s="477"/>
      <c r="QJV939" s="477"/>
      <c r="QJW939" s="477"/>
      <c r="QJX939" s="477"/>
      <c r="QJY939" s="477"/>
      <c r="QJZ939" s="477"/>
      <c r="QKA939" s="477"/>
      <c r="QKB939" s="477"/>
      <c r="QKC939" s="477"/>
      <c r="QKD939" s="477"/>
      <c r="QKE939" s="477"/>
      <c r="QKF939" s="477"/>
      <c r="QKG939" s="477"/>
      <c r="QKH939" s="477"/>
      <c r="QKI939" s="477"/>
      <c r="QKJ939" s="477"/>
      <c r="QKK939" s="477"/>
      <c r="QKL939" s="477"/>
      <c r="QKM939" s="477"/>
      <c r="QKN939" s="477"/>
      <c r="QKO939" s="477"/>
      <c r="QKP939" s="477"/>
      <c r="QKQ939" s="477"/>
      <c r="QKR939" s="477"/>
      <c r="QKS939" s="477"/>
      <c r="QKT939" s="477"/>
      <c r="QKU939" s="477"/>
      <c r="QKV939" s="477"/>
      <c r="QKW939" s="477"/>
      <c r="QKX939" s="477"/>
      <c r="QKY939" s="477"/>
      <c r="QKZ939" s="477"/>
      <c r="QLA939" s="477"/>
      <c r="QLB939" s="477"/>
      <c r="QLC939" s="477"/>
      <c r="QLD939" s="477"/>
      <c r="QLE939" s="477"/>
      <c r="QLF939" s="477"/>
      <c r="QLG939" s="477"/>
      <c r="QLH939" s="477"/>
      <c r="QLI939" s="477"/>
      <c r="QLJ939" s="477"/>
      <c r="QLK939" s="477"/>
      <c r="QLL939" s="477"/>
      <c r="QLM939" s="477"/>
      <c r="QLN939" s="477"/>
      <c r="QLO939" s="477"/>
      <c r="QLP939" s="477"/>
      <c r="QLQ939" s="477"/>
      <c r="QLR939" s="477"/>
      <c r="QLS939" s="477"/>
      <c r="QLT939" s="477"/>
      <c r="QLU939" s="477"/>
      <c r="QLV939" s="477"/>
      <c r="QLW939" s="477"/>
      <c r="QLX939" s="477"/>
      <c r="QLY939" s="477"/>
      <c r="QLZ939" s="477"/>
      <c r="QMA939" s="477"/>
      <c r="QMB939" s="477"/>
      <c r="QMC939" s="477"/>
      <c r="QMD939" s="477"/>
      <c r="QME939" s="477"/>
      <c r="QMF939" s="477"/>
      <c r="QMG939" s="477"/>
      <c r="QMH939" s="477"/>
      <c r="QMI939" s="477"/>
      <c r="QMJ939" s="477"/>
      <c r="QMK939" s="477"/>
      <c r="QML939" s="477"/>
      <c r="QMM939" s="477"/>
      <c r="QMN939" s="477"/>
      <c r="QMO939" s="477"/>
      <c r="QMP939" s="477"/>
      <c r="QMQ939" s="477"/>
      <c r="QMR939" s="477"/>
      <c r="QMS939" s="477"/>
      <c r="QMT939" s="477"/>
      <c r="QMU939" s="477"/>
      <c r="QMV939" s="477"/>
      <c r="QMW939" s="477"/>
      <c r="QMX939" s="477"/>
      <c r="QMY939" s="477"/>
      <c r="QMZ939" s="477"/>
      <c r="QNA939" s="477"/>
      <c r="QNB939" s="477"/>
      <c r="QNC939" s="477"/>
      <c r="QND939" s="477"/>
      <c r="QNE939" s="477"/>
      <c r="QNF939" s="477"/>
      <c r="QNG939" s="477"/>
      <c r="QNH939" s="477"/>
      <c r="QNI939" s="477"/>
      <c r="QNJ939" s="477"/>
      <c r="QNK939" s="477"/>
      <c r="QNL939" s="477"/>
      <c r="QNM939" s="477"/>
      <c r="QNN939" s="477"/>
      <c r="QNO939" s="477"/>
      <c r="QNP939" s="477"/>
      <c r="QNQ939" s="477"/>
      <c r="QNR939" s="477"/>
      <c r="QNS939" s="477"/>
      <c r="QNT939" s="477"/>
      <c r="QNU939" s="477"/>
      <c r="QNV939" s="477"/>
      <c r="QNW939" s="477"/>
      <c r="QNX939" s="477"/>
      <c r="QNY939" s="477"/>
      <c r="QNZ939" s="477"/>
      <c r="QOA939" s="477"/>
      <c r="QOB939" s="477"/>
      <c r="QOC939" s="477"/>
      <c r="QOD939" s="477"/>
      <c r="QOE939" s="477"/>
      <c r="QOF939" s="477"/>
      <c r="QOG939" s="477"/>
      <c r="QOH939" s="477"/>
      <c r="QOI939" s="477"/>
      <c r="QOJ939" s="477"/>
      <c r="QOK939" s="477"/>
      <c r="QOL939" s="477"/>
      <c r="QOM939" s="477"/>
      <c r="QON939" s="477"/>
      <c r="QOO939" s="477"/>
      <c r="QOP939" s="477"/>
      <c r="QOQ939" s="477"/>
      <c r="QOR939" s="477"/>
      <c r="QOS939" s="477"/>
      <c r="QOT939" s="477"/>
      <c r="QOU939" s="477"/>
      <c r="QOV939" s="477"/>
      <c r="QOW939" s="477"/>
      <c r="QOX939" s="477"/>
      <c r="QOY939" s="477"/>
      <c r="QOZ939" s="477"/>
      <c r="QPA939" s="477"/>
      <c r="QPB939" s="477"/>
      <c r="QPC939" s="477"/>
      <c r="QPD939" s="477"/>
      <c r="QPE939" s="477"/>
      <c r="QPF939" s="477"/>
      <c r="QPG939" s="477"/>
      <c r="QPH939" s="477"/>
      <c r="QPI939" s="477"/>
      <c r="QPJ939" s="477"/>
      <c r="QPK939" s="477"/>
      <c r="QPL939" s="477"/>
      <c r="QPM939" s="477"/>
      <c r="QPN939" s="477"/>
      <c r="QPO939" s="477"/>
      <c r="QPP939" s="477"/>
      <c r="QPQ939" s="477"/>
      <c r="QPR939" s="477"/>
      <c r="QPS939" s="477"/>
      <c r="QPT939" s="477"/>
      <c r="QPU939" s="477"/>
      <c r="QPV939" s="477"/>
      <c r="QPW939" s="477"/>
      <c r="QPX939" s="477"/>
      <c r="QPY939" s="477"/>
      <c r="QPZ939" s="477"/>
      <c r="QQA939" s="477"/>
      <c r="QQB939" s="477"/>
      <c r="QQC939" s="477"/>
      <c r="QQD939" s="477"/>
      <c r="QQE939" s="477"/>
      <c r="QQF939" s="477"/>
      <c r="QQG939" s="477"/>
      <c r="QQH939" s="477"/>
      <c r="QQI939" s="477"/>
      <c r="QQJ939" s="477"/>
      <c r="QQK939" s="477"/>
      <c r="QQL939" s="477"/>
      <c r="QQM939" s="477"/>
      <c r="QQN939" s="477"/>
      <c r="QQO939" s="477"/>
      <c r="QQP939" s="477"/>
      <c r="QQQ939" s="477"/>
      <c r="QQR939" s="477"/>
      <c r="QQS939" s="477"/>
      <c r="QQT939" s="477"/>
      <c r="QQU939" s="477"/>
      <c r="QQV939" s="477"/>
      <c r="QQW939" s="477"/>
      <c r="QQX939" s="477"/>
      <c r="QQY939" s="477"/>
      <c r="QQZ939" s="477"/>
      <c r="QRA939" s="477"/>
      <c r="QRB939" s="477"/>
      <c r="QRC939" s="477"/>
      <c r="QRD939" s="477"/>
      <c r="QRE939" s="477"/>
      <c r="QRF939" s="477"/>
      <c r="QRG939" s="477"/>
      <c r="QRH939" s="477"/>
      <c r="QRI939" s="477"/>
      <c r="QRJ939" s="477"/>
      <c r="QRK939" s="477"/>
      <c r="QRL939" s="477"/>
      <c r="QRM939" s="477"/>
      <c r="QRN939" s="477"/>
      <c r="QRO939" s="477"/>
      <c r="QRP939" s="477"/>
      <c r="QRQ939" s="477"/>
      <c r="QRR939" s="477"/>
      <c r="QRS939" s="477"/>
      <c r="QRT939" s="477"/>
      <c r="QRU939" s="477"/>
      <c r="QRV939" s="477"/>
      <c r="QRW939" s="477"/>
      <c r="QRX939" s="477"/>
      <c r="QRY939" s="477"/>
      <c r="QRZ939" s="477"/>
      <c r="QSA939" s="477"/>
      <c r="QSB939" s="477"/>
      <c r="QSC939" s="477"/>
      <c r="QSD939" s="477"/>
      <c r="QSE939" s="477"/>
      <c r="QSF939" s="477"/>
      <c r="QSG939" s="477"/>
      <c r="QSH939" s="477"/>
      <c r="QSI939" s="477"/>
      <c r="QSJ939" s="477"/>
      <c r="QSK939" s="477"/>
      <c r="QSL939" s="477"/>
      <c r="QSM939" s="477"/>
      <c r="QSN939" s="477"/>
      <c r="QSO939" s="477"/>
      <c r="QSP939" s="477"/>
      <c r="QSQ939" s="477"/>
      <c r="QSR939" s="477"/>
      <c r="QSS939" s="477"/>
      <c r="QST939" s="477"/>
      <c r="QSU939" s="477"/>
      <c r="QSV939" s="477"/>
      <c r="QSW939" s="477"/>
      <c r="QSX939" s="477"/>
      <c r="QSY939" s="477"/>
      <c r="QSZ939" s="477"/>
      <c r="QTA939" s="477"/>
      <c r="QTB939" s="477"/>
      <c r="QTC939" s="477"/>
      <c r="QTD939" s="477"/>
      <c r="QTE939" s="477"/>
      <c r="QTF939" s="477"/>
      <c r="QTG939" s="477"/>
      <c r="QTH939" s="477"/>
      <c r="QTI939" s="477"/>
      <c r="QTJ939" s="477"/>
      <c r="QTK939" s="477"/>
      <c r="QTL939" s="477"/>
      <c r="QTM939" s="477"/>
      <c r="QTN939" s="477"/>
      <c r="QTO939" s="477"/>
      <c r="QTP939" s="477"/>
      <c r="QTQ939" s="477"/>
      <c r="QTR939" s="477"/>
      <c r="QTS939" s="477"/>
      <c r="QTT939" s="477"/>
      <c r="QTU939" s="477"/>
      <c r="QTV939" s="477"/>
      <c r="QTW939" s="477"/>
      <c r="QTX939" s="477"/>
      <c r="QTY939" s="477"/>
      <c r="QTZ939" s="477"/>
      <c r="QUA939" s="477"/>
      <c r="QUB939" s="477"/>
      <c r="QUC939" s="477"/>
      <c r="QUD939" s="477"/>
      <c r="QUE939" s="477"/>
      <c r="QUF939" s="477"/>
      <c r="QUG939" s="477"/>
      <c r="QUH939" s="477"/>
      <c r="QUI939" s="477"/>
      <c r="QUJ939" s="477"/>
      <c r="QUK939" s="477"/>
      <c r="QUL939" s="477"/>
      <c r="QUM939" s="477"/>
      <c r="QUN939" s="477"/>
      <c r="QUO939" s="477"/>
      <c r="QUP939" s="477"/>
      <c r="QUQ939" s="477"/>
      <c r="QUR939" s="477"/>
      <c r="QUS939" s="477"/>
      <c r="QUT939" s="477"/>
      <c r="QUU939" s="477"/>
      <c r="QUV939" s="477"/>
      <c r="QUW939" s="477"/>
      <c r="QUX939" s="477"/>
      <c r="QUY939" s="477"/>
      <c r="QUZ939" s="477"/>
      <c r="QVA939" s="477"/>
      <c r="QVB939" s="477"/>
      <c r="QVC939" s="477"/>
      <c r="QVD939" s="477"/>
      <c r="QVE939" s="477"/>
      <c r="QVF939" s="477"/>
      <c r="QVG939" s="477"/>
      <c r="QVH939" s="477"/>
      <c r="QVI939" s="477"/>
      <c r="QVJ939" s="477"/>
      <c r="QVK939" s="477"/>
      <c r="QVL939" s="477"/>
      <c r="QVM939" s="477"/>
      <c r="QVN939" s="477"/>
      <c r="QVO939" s="477"/>
      <c r="QVP939" s="477"/>
      <c r="QVQ939" s="477"/>
      <c r="QVR939" s="477"/>
      <c r="QVS939" s="477"/>
      <c r="QVT939" s="477"/>
      <c r="QVU939" s="477"/>
      <c r="QVV939" s="477"/>
      <c r="QVW939" s="477"/>
      <c r="QVX939" s="477"/>
      <c r="QVY939" s="477"/>
      <c r="QVZ939" s="477"/>
      <c r="QWA939" s="477"/>
      <c r="QWB939" s="477"/>
      <c r="QWC939" s="477"/>
      <c r="QWD939" s="477"/>
      <c r="QWE939" s="477"/>
      <c r="QWF939" s="477"/>
      <c r="QWG939" s="477"/>
      <c r="QWH939" s="477"/>
      <c r="QWI939" s="477"/>
      <c r="QWJ939" s="477"/>
      <c r="QWK939" s="477"/>
      <c r="QWL939" s="477"/>
      <c r="QWM939" s="477"/>
      <c r="QWN939" s="477"/>
      <c r="QWO939" s="477"/>
      <c r="QWP939" s="477"/>
      <c r="QWQ939" s="477"/>
      <c r="QWR939" s="477"/>
      <c r="QWS939" s="477"/>
      <c r="QWT939" s="477"/>
      <c r="QWU939" s="477"/>
      <c r="QWV939" s="477"/>
      <c r="QWW939" s="477"/>
      <c r="QWX939" s="477"/>
      <c r="QWY939" s="477"/>
      <c r="QWZ939" s="477"/>
      <c r="QXA939" s="477"/>
      <c r="QXB939" s="477"/>
      <c r="QXC939" s="477"/>
      <c r="QXD939" s="477"/>
      <c r="QXE939" s="477"/>
      <c r="QXF939" s="477"/>
      <c r="QXG939" s="477"/>
      <c r="QXH939" s="477"/>
      <c r="QXI939" s="477"/>
      <c r="QXJ939" s="477"/>
      <c r="QXK939" s="477"/>
      <c r="QXL939" s="477"/>
      <c r="QXM939" s="477"/>
      <c r="QXN939" s="477"/>
      <c r="QXO939" s="477"/>
      <c r="QXP939" s="477"/>
      <c r="QXQ939" s="477"/>
      <c r="QXR939" s="477"/>
      <c r="QXS939" s="477"/>
      <c r="QXT939" s="477"/>
      <c r="QXU939" s="477"/>
      <c r="QXV939" s="477"/>
      <c r="QXW939" s="477"/>
      <c r="QXX939" s="477"/>
      <c r="QXY939" s="477"/>
      <c r="QXZ939" s="477"/>
      <c r="QYA939" s="477"/>
      <c r="QYB939" s="477"/>
      <c r="QYC939" s="477"/>
      <c r="QYD939" s="477"/>
      <c r="QYE939" s="477"/>
      <c r="QYF939" s="477"/>
      <c r="QYG939" s="477"/>
      <c r="QYH939" s="477"/>
      <c r="QYI939" s="477"/>
      <c r="QYJ939" s="477"/>
      <c r="QYK939" s="477"/>
      <c r="QYL939" s="477"/>
      <c r="QYM939" s="477"/>
      <c r="QYN939" s="477"/>
      <c r="QYO939" s="477"/>
      <c r="QYP939" s="477"/>
      <c r="QYQ939" s="477"/>
      <c r="QYR939" s="477"/>
      <c r="QYS939" s="477"/>
      <c r="QYT939" s="477"/>
      <c r="QYU939" s="477"/>
      <c r="QYV939" s="477"/>
      <c r="QYW939" s="477"/>
      <c r="QYX939" s="477"/>
      <c r="QYY939" s="477"/>
      <c r="QYZ939" s="477"/>
      <c r="QZA939" s="477"/>
      <c r="QZB939" s="477"/>
      <c r="QZC939" s="477"/>
      <c r="QZD939" s="477"/>
      <c r="QZE939" s="477"/>
      <c r="QZF939" s="477"/>
      <c r="QZG939" s="477"/>
      <c r="QZH939" s="477"/>
      <c r="QZI939" s="477"/>
      <c r="QZJ939" s="477"/>
      <c r="QZK939" s="477"/>
      <c r="QZL939" s="477"/>
      <c r="QZM939" s="477"/>
      <c r="QZN939" s="477"/>
      <c r="QZO939" s="477"/>
      <c r="QZP939" s="477"/>
      <c r="QZQ939" s="477"/>
      <c r="QZR939" s="477"/>
      <c r="QZS939" s="477"/>
      <c r="QZT939" s="477"/>
      <c r="QZU939" s="477"/>
      <c r="QZV939" s="477"/>
      <c r="QZW939" s="477"/>
      <c r="QZX939" s="477"/>
      <c r="QZY939" s="477"/>
      <c r="QZZ939" s="477"/>
      <c r="RAA939" s="477"/>
      <c r="RAB939" s="477"/>
      <c r="RAC939" s="477"/>
      <c r="RAD939" s="477"/>
      <c r="RAE939" s="477"/>
      <c r="RAF939" s="477"/>
      <c r="RAG939" s="477"/>
      <c r="RAH939" s="477"/>
      <c r="RAI939" s="477"/>
      <c r="RAJ939" s="477"/>
      <c r="RAK939" s="477"/>
      <c r="RAL939" s="477"/>
      <c r="RAM939" s="477"/>
      <c r="RAN939" s="477"/>
      <c r="RAO939" s="477"/>
      <c r="RAP939" s="477"/>
      <c r="RAQ939" s="477"/>
      <c r="RAR939" s="477"/>
      <c r="RAS939" s="477"/>
      <c r="RAT939" s="477"/>
      <c r="RAU939" s="477"/>
      <c r="RAV939" s="477"/>
      <c r="RAW939" s="477"/>
      <c r="RAX939" s="477"/>
      <c r="RAY939" s="477"/>
      <c r="RAZ939" s="477"/>
      <c r="RBA939" s="477"/>
      <c r="RBB939" s="477"/>
      <c r="RBC939" s="477"/>
      <c r="RBD939" s="477"/>
      <c r="RBE939" s="477"/>
      <c r="RBF939" s="477"/>
      <c r="RBG939" s="477"/>
      <c r="RBH939" s="477"/>
      <c r="RBI939" s="477"/>
      <c r="RBJ939" s="477"/>
      <c r="RBK939" s="477"/>
      <c r="RBL939" s="477"/>
      <c r="RBM939" s="477"/>
      <c r="RBN939" s="477"/>
      <c r="RBO939" s="477"/>
      <c r="RBP939" s="477"/>
      <c r="RBQ939" s="477"/>
      <c r="RBR939" s="477"/>
      <c r="RBS939" s="477"/>
      <c r="RBT939" s="477"/>
      <c r="RBU939" s="477"/>
      <c r="RBV939" s="477"/>
      <c r="RBW939" s="477"/>
      <c r="RBX939" s="477"/>
      <c r="RBY939" s="477"/>
      <c r="RBZ939" s="477"/>
      <c r="RCA939" s="477"/>
      <c r="RCB939" s="477"/>
      <c r="RCC939" s="477"/>
      <c r="RCD939" s="477"/>
      <c r="RCE939" s="477"/>
      <c r="RCF939" s="477"/>
      <c r="RCG939" s="477"/>
      <c r="RCH939" s="477"/>
      <c r="RCI939" s="477"/>
      <c r="RCJ939" s="477"/>
      <c r="RCK939" s="477"/>
      <c r="RCL939" s="477"/>
      <c r="RCM939" s="477"/>
      <c r="RCN939" s="477"/>
      <c r="RCO939" s="477"/>
      <c r="RCP939" s="477"/>
      <c r="RCQ939" s="477"/>
      <c r="RCR939" s="477"/>
      <c r="RCS939" s="477"/>
      <c r="RCT939" s="477"/>
      <c r="RCU939" s="477"/>
      <c r="RCV939" s="477"/>
      <c r="RCW939" s="477"/>
      <c r="RCX939" s="477"/>
      <c r="RCY939" s="477"/>
      <c r="RCZ939" s="477"/>
      <c r="RDA939" s="477"/>
      <c r="RDB939" s="477"/>
      <c r="RDC939" s="477"/>
      <c r="RDD939" s="477"/>
      <c r="RDE939" s="477"/>
      <c r="RDF939" s="477"/>
      <c r="RDG939" s="477"/>
      <c r="RDH939" s="477"/>
      <c r="RDI939" s="477"/>
      <c r="RDJ939" s="477"/>
      <c r="RDK939" s="477"/>
      <c r="RDL939" s="477"/>
      <c r="RDM939" s="477"/>
      <c r="RDN939" s="477"/>
      <c r="RDO939" s="477"/>
      <c r="RDP939" s="477"/>
      <c r="RDQ939" s="477"/>
      <c r="RDR939" s="477"/>
      <c r="RDS939" s="477"/>
      <c r="RDT939" s="477"/>
      <c r="RDU939" s="477"/>
      <c r="RDV939" s="477"/>
      <c r="RDW939" s="477"/>
      <c r="RDX939" s="477"/>
      <c r="RDY939" s="477"/>
      <c r="RDZ939" s="477"/>
      <c r="REA939" s="477"/>
      <c r="REB939" s="477"/>
      <c r="REC939" s="477"/>
      <c r="RED939" s="477"/>
      <c r="REE939" s="477"/>
      <c r="REF939" s="477"/>
      <c r="REG939" s="477"/>
      <c r="REH939" s="477"/>
      <c r="REI939" s="477"/>
      <c r="REJ939" s="477"/>
      <c r="REK939" s="477"/>
      <c r="REL939" s="477"/>
      <c r="REM939" s="477"/>
      <c r="REN939" s="477"/>
      <c r="REO939" s="477"/>
      <c r="REP939" s="477"/>
      <c r="REQ939" s="477"/>
      <c r="RER939" s="477"/>
      <c r="RES939" s="477"/>
      <c r="RET939" s="477"/>
      <c r="REU939" s="477"/>
      <c r="REV939" s="477"/>
      <c r="REW939" s="477"/>
      <c r="REX939" s="477"/>
      <c r="REY939" s="477"/>
      <c r="REZ939" s="477"/>
      <c r="RFA939" s="477"/>
      <c r="RFB939" s="477"/>
      <c r="RFC939" s="477"/>
      <c r="RFD939" s="477"/>
      <c r="RFE939" s="477"/>
      <c r="RFF939" s="477"/>
      <c r="RFG939" s="477"/>
      <c r="RFH939" s="477"/>
      <c r="RFI939" s="477"/>
      <c r="RFJ939" s="477"/>
      <c r="RFK939" s="477"/>
      <c r="RFL939" s="477"/>
      <c r="RFM939" s="477"/>
      <c r="RFN939" s="477"/>
      <c r="RFO939" s="477"/>
      <c r="RFP939" s="477"/>
      <c r="RFQ939" s="477"/>
      <c r="RFR939" s="477"/>
      <c r="RFS939" s="477"/>
      <c r="RFT939" s="477"/>
      <c r="RFU939" s="477"/>
      <c r="RFV939" s="477"/>
      <c r="RFW939" s="477"/>
      <c r="RFX939" s="477"/>
      <c r="RFY939" s="477"/>
      <c r="RFZ939" s="477"/>
      <c r="RGA939" s="477"/>
      <c r="RGB939" s="477"/>
      <c r="RGC939" s="477"/>
      <c r="RGD939" s="477"/>
      <c r="RGE939" s="477"/>
      <c r="RGF939" s="477"/>
      <c r="RGG939" s="477"/>
      <c r="RGH939" s="477"/>
      <c r="RGI939" s="477"/>
      <c r="RGJ939" s="477"/>
      <c r="RGK939" s="477"/>
      <c r="RGL939" s="477"/>
      <c r="RGM939" s="477"/>
      <c r="RGN939" s="477"/>
      <c r="RGO939" s="477"/>
      <c r="RGP939" s="477"/>
      <c r="RGQ939" s="477"/>
      <c r="RGR939" s="477"/>
      <c r="RGS939" s="477"/>
      <c r="RGT939" s="477"/>
      <c r="RGU939" s="477"/>
      <c r="RGV939" s="477"/>
      <c r="RGW939" s="477"/>
      <c r="RGX939" s="477"/>
      <c r="RGY939" s="477"/>
      <c r="RGZ939" s="477"/>
      <c r="RHA939" s="477"/>
      <c r="RHB939" s="477"/>
      <c r="RHC939" s="477"/>
      <c r="RHD939" s="477"/>
      <c r="RHE939" s="477"/>
      <c r="RHF939" s="477"/>
      <c r="RHG939" s="477"/>
      <c r="RHH939" s="477"/>
      <c r="RHI939" s="477"/>
      <c r="RHJ939" s="477"/>
      <c r="RHK939" s="477"/>
      <c r="RHL939" s="477"/>
      <c r="RHM939" s="477"/>
      <c r="RHN939" s="477"/>
      <c r="RHO939" s="477"/>
      <c r="RHP939" s="477"/>
      <c r="RHQ939" s="477"/>
      <c r="RHR939" s="477"/>
      <c r="RHS939" s="477"/>
      <c r="RHT939" s="477"/>
      <c r="RHU939" s="477"/>
      <c r="RHV939" s="477"/>
      <c r="RHW939" s="477"/>
      <c r="RHX939" s="477"/>
      <c r="RHY939" s="477"/>
      <c r="RHZ939" s="477"/>
      <c r="RIA939" s="477"/>
      <c r="RIB939" s="477"/>
      <c r="RIC939" s="477"/>
      <c r="RID939" s="477"/>
      <c r="RIE939" s="477"/>
      <c r="RIF939" s="477"/>
      <c r="RIG939" s="477"/>
      <c r="RIH939" s="477"/>
      <c r="RII939" s="477"/>
      <c r="RIJ939" s="477"/>
      <c r="RIK939" s="477"/>
      <c r="RIL939" s="477"/>
      <c r="RIM939" s="477"/>
      <c r="RIN939" s="477"/>
      <c r="RIO939" s="477"/>
      <c r="RIP939" s="477"/>
      <c r="RIQ939" s="477"/>
      <c r="RIR939" s="477"/>
      <c r="RIS939" s="477"/>
      <c r="RIT939" s="477"/>
      <c r="RIU939" s="477"/>
      <c r="RIV939" s="477"/>
      <c r="RIW939" s="477"/>
      <c r="RIX939" s="477"/>
      <c r="RIY939" s="477"/>
      <c r="RIZ939" s="477"/>
      <c r="RJA939" s="477"/>
      <c r="RJB939" s="477"/>
      <c r="RJC939" s="477"/>
      <c r="RJD939" s="477"/>
      <c r="RJE939" s="477"/>
      <c r="RJF939" s="477"/>
      <c r="RJG939" s="477"/>
      <c r="RJH939" s="477"/>
      <c r="RJI939" s="477"/>
      <c r="RJJ939" s="477"/>
      <c r="RJK939" s="477"/>
      <c r="RJL939" s="477"/>
      <c r="RJM939" s="477"/>
      <c r="RJN939" s="477"/>
      <c r="RJO939" s="477"/>
      <c r="RJP939" s="477"/>
      <c r="RJQ939" s="477"/>
      <c r="RJR939" s="477"/>
      <c r="RJS939" s="477"/>
      <c r="RJT939" s="477"/>
      <c r="RJU939" s="477"/>
      <c r="RJV939" s="477"/>
      <c r="RJW939" s="477"/>
      <c r="RJX939" s="477"/>
      <c r="RJY939" s="477"/>
      <c r="RJZ939" s="477"/>
      <c r="RKA939" s="477"/>
      <c r="RKB939" s="477"/>
      <c r="RKC939" s="477"/>
      <c r="RKD939" s="477"/>
      <c r="RKE939" s="477"/>
      <c r="RKF939" s="477"/>
      <c r="RKG939" s="477"/>
      <c r="RKH939" s="477"/>
      <c r="RKI939" s="477"/>
      <c r="RKJ939" s="477"/>
      <c r="RKK939" s="477"/>
      <c r="RKL939" s="477"/>
      <c r="RKM939" s="477"/>
      <c r="RKN939" s="477"/>
      <c r="RKO939" s="477"/>
      <c r="RKP939" s="477"/>
      <c r="RKQ939" s="477"/>
      <c r="RKR939" s="477"/>
      <c r="RKS939" s="477"/>
      <c r="RKT939" s="477"/>
      <c r="RKU939" s="477"/>
      <c r="RKV939" s="477"/>
      <c r="RKW939" s="477"/>
      <c r="RKX939" s="477"/>
      <c r="RKY939" s="477"/>
      <c r="RKZ939" s="477"/>
      <c r="RLA939" s="477"/>
      <c r="RLB939" s="477"/>
      <c r="RLC939" s="477"/>
      <c r="RLD939" s="477"/>
      <c r="RLE939" s="477"/>
      <c r="RLF939" s="477"/>
      <c r="RLG939" s="477"/>
      <c r="RLH939" s="477"/>
      <c r="RLI939" s="477"/>
      <c r="RLJ939" s="477"/>
      <c r="RLK939" s="477"/>
      <c r="RLL939" s="477"/>
      <c r="RLM939" s="477"/>
      <c r="RLN939" s="477"/>
      <c r="RLO939" s="477"/>
      <c r="RLP939" s="477"/>
      <c r="RLQ939" s="477"/>
      <c r="RLR939" s="477"/>
      <c r="RLS939" s="477"/>
      <c r="RLT939" s="477"/>
      <c r="RLU939" s="477"/>
      <c r="RLV939" s="477"/>
      <c r="RLW939" s="477"/>
      <c r="RLX939" s="477"/>
      <c r="RLY939" s="477"/>
      <c r="RLZ939" s="477"/>
      <c r="RMA939" s="477"/>
      <c r="RMB939" s="477"/>
      <c r="RMC939" s="477"/>
      <c r="RMD939" s="477"/>
      <c r="RME939" s="477"/>
      <c r="RMF939" s="477"/>
      <c r="RMG939" s="477"/>
      <c r="RMH939" s="477"/>
      <c r="RMI939" s="477"/>
      <c r="RMJ939" s="477"/>
      <c r="RMK939" s="477"/>
      <c r="RML939" s="477"/>
      <c r="RMM939" s="477"/>
      <c r="RMN939" s="477"/>
      <c r="RMO939" s="477"/>
      <c r="RMP939" s="477"/>
      <c r="RMQ939" s="477"/>
      <c r="RMR939" s="477"/>
      <c r="RMS939" s="477"/>
      <c r="RMT939" s="477"/>
      <c r="RMU939" s="477"/>
      <c r="RMV939" s="477"/>
      <c r="RMW939" s="477"/>
      <c r="RMX939" s="477"/>
      <c r="RMY939" s="477"/>
      <c r="RMZ939" s="477"/>
      <c r="RNA939" s="477"/>
      <c r="RNB939" s="477"/>
      <c r="RNC939" s="477"/>
      <c r="RND939" s="477"/>
      <c r="RNE939" s="477"/>
      <c r="RNF939" s="477"/>
      <c r="RNG939" s="477"/>
      <c r="RNH939" s="477"/>
      <c r="RNI939" s="477"/>
      <c r="RNJ939" s="477"/>
      <c r="RNK939" s="477"/>
      <c r="RNL939" s="477"/>
      <c r="RNM939" s="477"/>
      <c r="RNN939" s="477"/>
      <c r="RNO939" s="477"/>
      <c r="RNP939" s="477"/>
      <c r="RNQ939" s="477"/>
      <c r="RNR939" s="477"/>
      <c r="RNS939" s="477"/>
      <c r="RNT939" s="477"/>
      <c r="RNU939" s="477"/>
      <c r="RNV939" s="477"/>
      <c r="RNW939" s="477"/>
      <c r="RNX939" s="477"/>
      <c r="RNY939" s="477"/>
      <c r="RNZ939" s="477"/>
      <c r="ROA939" s="477"/>
      <c r="ROB939" s="477"/>
      <c r="ROC939" s="477"/>
      <c r="ROD939" s="477"/>
      <c r="ROE939" s="477"/>
      <c r="ROF939" s="477"/>
      <c r="ROG939" s="477"/>
      <c r="ROH939" s="477"/>
      <c r="ROI939" s="477"/>
      <c r="ROJ939" s="477"/>
      <c r="ROK939" s="477"/>
      <c r="ROL939" s="477"/>
      <c r="ROM939" s="477"/>
      <c r="RON939" s="477"/>
      <c r="ROO939" s="477"/>
      <c r="ROP939" s="477"/>
      <c r="ROQ939" s="477"/>
      <c r="ROR939" s="477"/>
      <c r="ROS939" s="477"/>
      <c r="ROT939" s="477"/>
      <c r="ROU939" s="477"/>
      <c r="ROV939" s="477"/>
      <c r="ROW939" s="477"/>
      <c r="ROX939" s="477"/>
      <c r="ROY939" s="477"/>
      <c r="ROZ939" s="477"/>
      <c r="RPA939" s="477"/>
      <c r="RPB939" s="477"/>
      <c r="RPC939" s="477"/>
      <c r="RPD939" s="477"/>
      <c r="RPE939" s="477"/>
      <c r="RPF939" s="477"/>
      <c r="RPG939" s="477"/>
      <c r="RPH939" s="477"/>
      <c r="RPI939" s="477"/>
      <c r="RPJ939" s="477"/>
      <c r="RPK939" s="477"/>
      <c r="RPL939" s="477"/>
      <c r="RPM939" s="477"/>
      <c r="RPN939" s="477"/>
      <c r="RPO939" s="477"/>
      <c r="RPP939" s="477"/>
      <c r="RPQ939" s="477"/>
      <c r="RPR939" s="477"/>
      <c r="RPS939" s="477"/>
      <c r="RPT939" s="477"/>
      <c r="RPU939" s="477"/>
      <c r="RPV939" s="477"/>
      <c r="RPW939" s="477"/>
      <c r="RPX939" s="477"/>
      <c r="RPY939" s="477"/>
      <c r="RPZ939" s="477"/>
      <c r="RQA939" s="477"/>
      <c r="RQB939" s="477"/>
      <c r="RQC939" s="477"/>
      <c r="RQD939" s="477"/>
      <c r="RQE939" s="477"/>
      <c r="RQF939" s="477"/>
      <c r="RQG939" s="477"/>
      <c r="RQH939" s="477"/>
      <c r="RQI939" s="477"/>
      <c r="RQJ939" s="477"/>
      <c r="RQK939" s="477"/>
      <c r="RQL939" s="477"/>
      <c r="RQM939" s="477"/>
      <c r="RQN939" s="477"/>
      <c r="RQO939" s="477"/>
      <c r="RQP939" s="477"/>
      <c r="RQQ939" s="477"/>
      <c r="RQR939" s="477"/>
      <c r="RQS939" s="477"/>
      <c r="RQT939" s="477"/>
      <c r="RQU939" s="477"/>
      <c r="RQV939" s="477"/>
      <c r="RQW939" s="477"/>
      <c r="RQX939" s="477"/>
      <c r="RQY939" s="477"/>
      <c r="RQZ939" s="477"/>
      <c r="RRA939" s="477"/>
      <c r="RRB939" s="477"/>
      <c r="RRC939" s="477"/>
      <c r="RRD939" s="477"/>
      <c r="RRE939" s="477"/>
      <c r="RRF939" s="477"/>
      <c r="RRG939" s="477"/>
      <c r="RRH939" s="477"/>
      <c r="RRI939" s="477"/>
      <c r="RRJ939" s="477"/>
      <c r="RRK939" s="477"/>
      <c r="RRL939" s="477"/>
      <c r="RRM939" s="477"/>
      <c r="RRN939" s="477"/>
      <c r="RRO939" s="477"/>
      <c r="RRP939" s="477"/>
      <c r="RRQ939" s="477"/>
      <c r="RRR939" s="477"/>
      <c r="RRS939" s="477"/>
      <c r="RRT939" s="477"/>
      <c r="RRU939" s="477"/>
      <c r="RRV939" s="477"/>
      <c r="RRW939" s="477"/>
      <c r="RRX939" s="477"/>
      <c r="RRY939" s="477"/>
      <c r="RRZ939" s="477"/>
      <c r="RSA939" s="477"/>
      <c r="RSB939" s="477"/>
      <c r="RSC939" s="477"/>
      <c r="RSD939" s="477"/>
      <c r="RSE939" s="477"/>
      <c r="RSF939" s="477"/>
      <c r="RSG939" s="477"/>
      <c r="RSH939" s="477"/>
      <c r="RSI939" s="477"/>
      <c r="RSJ939" s="477"/>
      <c r="RSK939" s="477"/>
      <c r="RSL939" s="477"/>
      <c r="RSM939" s="477"/>
      <c r="RSN939" s="477"/>
      <c r="RSO939" s="477"/>
      <c r="RSP939" s="477"/>
      <c r="RSQ939" s="477"/>
      <c r="RSR939" s="477"/>
      <c r="RSS939" s="477"/>
      <c r="RST939" s="477"/>
      <c r="RSU939" s="477"/>
      <c r="RSV939" s="477"/>
      <c r="RSW939" s="477"/>
      <c r="RSX939" s="477"/>
      <c r="RSY939" s="477"/>
      <c r="RSZ939" s="477"/>
      <c r="RTA939" s="477"/>
      <c r="RTB939" s="477"/>
      <c r="RTC939" s="477"/>
      <c r="RTD939" s="477"/>
      <c r="RTE939" s="477"/>
      <c r="RTF939" s="477"/>
      <c r="RTG939" s="477"/>
      <c r="RTH939" s="477"/>
      <c r="RTI939" s="477"/>
      <c r="RTJ939" s="477"/>
      <c r="RTK939" s="477"/>
      <c r="RTL939" s="477"/>
      <c r="RTM939" s="477"/>
      <c r="RTN939" s="477"/>
      <c r="RTO939" s="477"/>
      <c r="RTP939" s="477"/>
      <c r="RTQ939" s="477"/>
      <c r="RTR939" s="477"/>
      <c r="RTS939" s="477"/>
      <c r="RTT939" s="477"/>
      <c r="RTU939" s="477"/>
      <c r="RTV939" s="477"/>
      <c r="RTW939" s="477"/>
      <c r="RTX939" s="477"/>
      <c r="RTY939" s="477"/>
      <c r="RTZ939" s="477"/>
      <c r="RUA939" s="477"/>
      <c r="RUB939" s="477"/>
      <c r="RUC939" s="477"/>
      <c r="RUD939" s="477"/>
      <c r="RUE939" s="477"/>
      <c r="RUF939" s="477"/>
      <c r="RUG939" s="477"/>
      <c r="RUH939" s="477"/>
      <c r="RUI939" s="477"/>
      <c r="RUJ939" s="477"/>
      <c r="RUK939" s="477"/>
      <c r="RUL939" s="477"/>
      <c r="RUM939" s="477"/>
      <c r="RUN939" s="477"/>
      <c r="RUO939" s="477"/>
      <c r="RUP939" s="477"/>
      <c r="RUQ939" s="477"/>
      <c r="RUR939" s="477"/>
      <c r="RUS939" s="477"/>
      <c r="RUT939" s="477"/>
      <c r="RUU939" s="477"/>
      <c r="RUV939" s="477"/>
      <c r="RUW939" s="477"/>
      <c r="RUX939" s="477"/>
      <c r="RUY939" s="477"/>
      <c r="RUZ939" s="477"/>
      <c r="RVA939" s="477"/>
      <c r="RVB939" s="477"/>
      <c r="RVC939" s="477"/>
      <c r="RVD939" s="477"/>
      <c r="RVE939" s="477"/>
      <c r="RVF939" s="477"/>
      <c r="RVG939" s="477"/>
      <c r="RVH939" s="477"/>
      <c r="RVI939" s="477"/>
      <c r="RVJ939" s="477"/>
      <c r="RVK939" s="477"/>
      <c r="RVL939" s="477"/>
      <c r="RVM939" s="477"/>
      <c r="RVN939" s="477"/>
      <c r="RVO939" s="477"/>
      <c r="RVP939" s="477"/>
      <c r="RVQ939" s="477"/>
      <c r="RVR939" s="477"/>
      <c r="RVS939" s="477"/>
      <c r="RVT939" s="477"/>
      <c r="RVU939" s="477"/>
      <c r="RVV939" s="477"/>
      <c r="RVW939" s="477"/>
      <c r="RVX939" s="477"/>
      <c r="RVY939" s="477"/>
      <c r="RVZ939" s="477"/>
      <c r="RWA939" s="477"/>
      <c r="RWB939" s="477"/>
      <c r="RWC939" s="477"/>
      <c r="RWD939" s="477"/>
      <c r="RWE939" s="477"/>
      <c r="RWF939" s="477"/>
      <c r="RWG939" s="477"/>
      <c r="RWH939" s="477"/>
      <c r="RWI939" s="477"/>
      <c r="RWJ939" s="477"/>
      <c r="RWK939" s="477"/>
      <c r="RWL939" s="477"/>
      <c r="RWM939" s="477"/>
      <c r="RWN939" s="477"/>
      <c r="RWO939" s="477"/>
      <c r="RWP939" s="477"/>
      <c r="RWQ939" s="477"/>
      <c r="RWR939" s="477"/>
      <c r="RWS939" s="477"/>
      <c r="RWT939" s="477"/>
      <c r="RWU939" s="477"/>
      <c r="RWV939" s="477"/>
      <c r="RWW939" s="477"/>
      <c r="RWX939" s="477"/>
      <c r="RWY939" s="477"/>
      <c r="RWZ939" s="477"/>
      <c r="RXA939" s="477"/>
      <c r="RXB939" s="477"/>
      <c r="RXC939" s="477"/>
      <c r="RXD939" s="477"/>
      <c r="RXE939" s="477"/>
      <c r="RXF939" s="477"/>
      <c r="RXG939" s="477"/>
      <c r="RXH939" s="477"/>
      <c r="RXI939" s="477"/>
      <c r="RXJ939" s="477"/>
      <c r="RXK939" s="477"/>
      <c r="RXL939" s="477"/>
      <c r="RXM939" s="477"/>
      <c r="RXN939" s="477"/>
      <c r="RXO939" s="477"/>
      <c r="RXP939" s="477"/>
      <c r="RXQ939" s="477"/>
      <c r="RXR939" s="477"/>
      <c r="RXS939" s="477"/>
      <c r="RXT939" s="477"/>
      <c r="RXU939" s="477"/>
      <c r="RXV939" s="477"/>
      <c r="RXW939" s="477"/>
      <c r="RXX939" s="477"/>
      <c r="RXY939" s="477"/>
      <c r="RXZ939" s="477"/>
      <c r="RYA939" s="477"/>
      <c r="RYB939" s="477"/>
      <c r="RYC939" s="477"/>
      <c r="RYD939" s="477"/>
      <c r="RYE939" s="477"/>
      <c r="RYF939" s="477"/>
      <c r="RYG939" s="477"/>
      <c r="RYH939" s="477"/>
      <c r="RYI939" s="477"/>
      <c r="RYJ939" s="477"/>
      <c r="RYK939" s="477"/>
      <c r="RYL939" s="477"/>
      <c r="RYM939" s="477"/>
      <c r="RYN939" s="477"/>
      <c r="RYO939" s="477"/>
      <c r="RYP939" s="477"/>
      <c r="RYQ939" s="477"/>
      <c r="RYR939" s="477"/>
      <c r="RYS939" s="477"/>
      <c r="RYT939" s="477"/>
      <c r="RYU939" s="477"/>
      <c r="RYV939" s="477"/>
      <c r="RYW939" s="477"/>
      <c r="RYX939" s="477"/>
      <c r="RYY939" s="477"/>
      <c r="RYZ939" s="477"/>
      <c r="RZA939" s="477"/>
      <c r="RZB939" s="477"/>
      <c r="RZC939" s="477"/>
      <c r="RZD939" s="477"/>
      <c r="RZE939" s="477"/>
      <c r="RZF939" s="477"/>
      <c r="RZG939" s="477"/>
      <c r="RZH939" s="477"/>
      <c r="RZI939" s="477"/>
      <c r="RZJ939" s="477"/>
      <c r="RZK939" s="477"/>
      <c r="RZL939" s="477"/>
      <c r="RZM939" s="477"/>
      <c r="RZN939" s="477"/>
      <c r="RZO939" s="477"/>
      <c r="RZP939" s="477"/>
      <c r="RZQ939" s="477"/>
      <c r="RZR939" s="477"/>
      <c r="RZS939" s="477"/>
      <c r="RZT939" s="477"/>
      <c r="RZU939" s="477"/>
      <c r="RZV939" s="477"/>
      <c r="RZW939" s="477"/>
      <c r="RZX939" s="477"/>
      <c r="RZY939" s="477"/>
      <c r="RZZ939" s="477"/>
      <c r="SAA939" s="477"/>
      <c r="SAB939" s="477"/>
      <c r="SAC939" s="477"/>
      <c r="SAD939" s="477"/>
      <c r="SAE939" s="477"/>
      <c r="SAF939" s="477"/>
      <c r="SAG939" s="477"/>
      <c r="SAH939" s="477"/>
      <c r="SAI939" s="477"/>
      <c r="SAJ939" s="477"/>
      <c r="SAK939" s="477"/>
      <c r="SAL939" s="477"/>
      <c r="SAM939" s="477"/>
      <c r="SAN939" s="477"/>
      <c r="SAO939" s="477"/>
      <c r="SAP939" s="477"/>
      <c r="SAQ939" s="477"/>
      <c r="SAR939" s="477"/>
      <c r="SAS939" s="477"/>
      <c r="SAT939" s="477"/>
      <c r="SAU939" s="477"/>
      <c r="SAV939" s="477"/>
      <c r="SAW939" s="477"/>
      <c r="SAX939" s="477"/>
      <c r="SAY939" s="477"/>
      <c r="SAZ939" s="477"/>
      <c r="SBA939" s="477"/>
      <c r="SBB939" s="477"/>
      <c r="SBC939" s="477"/>
      <c r="SBD939" s="477"/>
      <c r="SBE939" s="477"/>
      <c r="SBF939" s="477"/>
      <c r="SBG939" s="477"/>
      <c r="SBH939" s="477"/>
      <c r="SBI939" s="477"/>
      <c r="SBJ939" s="477"/>
      <c r="SBK939" s="477"/>
      <c r="SBL939" s="477"/>
      <c r="SBM939" s="477"/>
      <c r="SBN939" s="477"/>
      <c r="SBO939" s="477"/>
      <c r="SBP939" s="477"/>
      <c r="SBQ939" s="477"/>
      <c r="SBR939" s="477"/>
      <c r="SBS939" s="477"/>
      <c r="SBT939" s="477"/>
      <c r="SBU939" s="477"/>
      <c r="SBV939" s="477"/>
      <c r="SBW939" s="477"/>
      <c r="SBX939" s="477"/>
      <c r="SBY939" s="477"/>
      <c r="SBZ939" s="477"/>
      <c r="SCA939" s="477"/>
      <c r="SCB939" s="477"/>
      <c r="SCC939" s="477"/>
      <c r="SCD939" s="477"/>
      <c r="SCE939" s="477"/>
      <c r="SCF939" s="477"/>
      <c r="SCG939" s="477"/>
      <c r="SCH939" s="477"/>
      <c r="SCI939" s="477"/>
      <c r="SCJ939" s="477"/>
      <c r="SCK939" s="477"/>
      <c r="SCL939" s="477"/>
      <c r="SCM939" s="477"/>
      <c r="SCN939" s="477"/>
      <c r="SCO939" s="477"/>
      <c r="SCP939" s="477"/>
      <c r="SCQ939" s="477"/>
      <c r="SCR939" s="477"/>
      <c r="SCS939" s="477"/>
      <c r="SCT939" s="477"/>
      <c r="SCU939" s="477"/>
      <c r="SCV939" s="477"/>
      <c r="SCW939" s="477"/>
      <c r="SCX939" s="477"/>
      <c r="SCY939" s="477"/>
      <c r="SCZ939" s="477"/>
      <c r="SDA939" s="477"/>
      <c r="SDB939" s="477"/>
      <c r="SDC939" s="477"/>
      <c r="SDD939" s="477"/>
      <c r="SDE939" s="477"/>
      <c r="SDF939" s="477"/>
      <c r="SDG939" s="477"/>
      <c r="SDH939" s="477"/>
      <c r="SDI939" s="477"/>
      <c r="SDJ939" s="477"/>
      <c r="SDK939" s="477"/>
      <c r="SDL939" s="477"/>
      <c r="SDM939" s="477"/>
      <c r="SDN939" s="477"/>
      <c r="SDO939" s="477"/>
      <c r="SDP939" s="477"/>
      <c r="SDQ939" s="477"/>
      <c r="SDR939" s="477"/>
      <c r="SDS939" s="477"/>
      <c r="SDT939" s="477"/>
      <c r="SDU939" s="477"/>
      <c r="SDV939" s="477"/>
      <c r="SDW939" s="477"/>
      <c r="SDX939" s="477"/>
      <c r="SDY939" s="477"/>
      <c r="SDZ939" s="477"/>
      <c r="SEA939" s="477"/>
      <c r="SEB939" s="477"/>
      <c r="SEC939" s="477"/>
      <c r="SED939" s="477"/>
      <c r="SEE939" s="477"/>
      <c r="SEF939" s="477"/>
      <c r="SEG939" s="477"/>
      <c r="SEH939" s="477"/>
      <c r="SEI939" s="477"/>
      <c r="SEJ939" s="477"/>
      <c r="SEK939" s="477"/>
      <c r="SEL939" s="477"/>
      <c r="SEM939" s="477"/>
      <c r="SEN939" s="477"/>
      <c r="SEO939" s="477"/>
      <c r="SEP939" s="477"/>
      <c r="SEQ939" s="477"/>
      <c r="SER939" s="477"/>
      <c r="SES939" s="477"/>
      <c r="SET939" s="477"/>
      <c r="SEU939" s="477"/>
      <c r="SEV939" s="477"/>
      <c r="SEW939" s="477"/>
      <c r="SEX939" s="477"/>
      <c r="SEY939" s="477"/>
      <c r="SEZ939" s="477"/>
      <c r="SFA939" s="477"/>
      <c r="SFB939" s="477"/>
      <c r="SFC939" s="477"/>
      <c r="SFD939" s="477"/>
      <c r="SFE939" s="477"/>
      <c r="SFF939" s="477"/>
      <c r="SFG939" s="477"/>
      <c r="SFH939" s="477"/>
      <c r="SFI939" s="477"/>
      <c r="SFJ939" s="477"/>
      <c r="SFK939" s="477"/>
      <c r="SFL939" s="477"/>
      <c r="SFM939" s="477"/>
      <c r="SFN939" s="477"/>
      <c r="SFO939" s="477"/>
      <c r="SFP939" s="477"/>
      <c r="SFQ939" s="477"/>
      <c r="SFR939" s="477"/>
      <c r="SFS939" s="477"/>
      <c r="SFT939" s="477"/>
      <c r="SFU939" s="477"/>
      <c r="SFV939" s="477"/>
      <c r="SFW939" s="477"/>
      <c r="SFX939" s="477"/>
      <c r="SFY939" s="477"/>
      <c r="SFZ939" s="477"/>
      <c r="SGA939" s="477"/>
      <c r="SGB939" s="477"/>
      <c r="SGC939" s="477"/>
      <c r="SGD939" s="477"/>
      <c r="SGE939" s="477"/>
      <c r="SGF939" s="477"/>
      <c r="SGG939" s="477"/>
      <c r="SGH939" s="477"/>
      <c r="SGI939" s="477"/>
      <c r="SGJ939" s="477"/>
      <c r="SGK939" s="477"/>
      <c r="SGL939" s="477"/>
      <c r="SGM939" s="477"/>
      <c r="SGN939" s="477"/>
      <c r="SGO939" s="477"/>
      <c r="SGP939" s="477"/>
      <c r="SGQ939" s="477"/>
      <c r="SGR939" s="477"/>
      <c r="SGS939" s="477"/>
      <c r="SGT939" s="477"/>
      <c r="SGU939" s="477"/>
      <c r="SGV939" s="477"/>
      <c r="SGW939" s="477"/>
      <c r="SGX939" s="477"/>
      <c r="SGY939" s="477"/>
      <c r="SGZ939" s="477"/>
      <c r="SHA939" s="477"/>
      <c r="SHB939" s="477"/>
      <c r="SHC939" s="477"/>
      <c r="SHD939" s="477"/>
      <c r="SHE939" s="477"/>
      <c r="SHF939" s="477"/>
      <c r="SHG939" s="477"/>
      <c r="SHH939" s="477"/>
      <c r="SHI939" s="477"/>
      <c r="SHJ939" s="477"/>
      <c r="SHK939" s="477"/>
      <c r="SHL939" s="477"/>
      <c r="SHM939" s="477"/>
      <c r="SHN939" s="477"/>
      <c r="SHO939" s="477"/>
      <c r="SHP939" s="477"/>
      <c r="SHQ939" s="477"/>
      <c r="SHR939" s="477"/>
      <c r="SHS939" s="477"/>
      <c r="SHT939" s="477"/>
      <c r="SHU939" s="477"/>
      <c r="SHV939" s="477"/>
      <c r="SHW939" s="477"/>
      <c r="SHX939" s="477"/>
      <c r="SHY939" s="477"/>
      <c r="SHZ939" s="477"/>
      <c r="SIA939" s="477"/>
      <c r="SIB939" s="477"/>
      <c r="SIC939" s="477"/>
      <c r="SID939" s="477"/>
      <c r="SIE939" s="477"/>
      <c r="SIF939" s="477"/>
      <c r="SIG939" s="477"/>
      <c r="SIH939" s="477"/>
      <c r="SII939" s="477"/>
      <c r="SIJ939" s="477"/>
      <c r="SIK939" s="477"/>
      <c r="SIL939" s="477"/>
      <c r="SIM939" s="477"/>
      <c r="SIN939" s="477"/>
      <c r="SIO939" s="477"/>
      <c r="SIP939" s="477"/>
      <c r="SIQ939" s="477"/>
      <c r="SIR939" s="477"/>
      <c r="SIS939" s="477"/>
      <c r="SIT939" s="477"/>
      <c r="SIU939" s="477"/>
      <c r="SIV939" s="477"/>
      <c r="SIW939" s="477"/>
      <c r="SIX939" s="477"/>
      <c r="SIY939" s="477"/>
      <c r="SIZ939" s="477"/>
      <c r="SJA939" s="477"/>
      <c r="SJB939" s="477"/>
      <c r="SJC939" s="477"/>
      <c r="SJD939" s="477"/>
      <c r="SJE939" s="477"/>
      <c r="SJF939" s="477"/>
      <c r="SJG939" s="477"/>
      <c r="SJH939" s="477"/>
      <c r="SJI939" s="477"/>
      <c r="SJJ939" s="477"/>
      <c r="SJK939" s="477"/>
      <c r="SJL939" s="477"/>
      <c r="SJM939" s="477"/>
      <c r="SJN939" s="477"/>
      <c r="SJO939" s="477"/>
      <c r="SJP939" s="477"/>
      <c r="SJQ939" s="477"/>
      <c r="SJR939" s="477"/>
      <c r="SJS939" s="477"/>
      <c r="SJT939" s="477"/>
      <c r="SJU939" s="477"/>
      <c r="SJV939" s="477"/>
      <c r="SJW939" s="477"/>
      <c r="SJX939" s="477"/>
      <c r="SJY939" s="477"/>
      <c r="SJZ939" s="477"/>
      <c r="SKA939" s="477"/>
      <c r="SKB939" s="477"/>
      <c r="SKC939" s="477"/>
      <c r="SKD939" s="477"/>
      <c r="SKE939" s="477"/>
      <c r="SKF939" s="477"/>
      <c r="SKG939" s="477"/>
      <c r="SKH939" s="477"/>
      <c r="SKI939" s="477"/>
      <c r="SKJ939" s="477"/>
      <c r="SKK939" s="477"/>
      <c r="SKL939" s="477"/>
      <c r="SKM939" s="477"/>
      <c r="SKN939" s="477"/>
      <c r="SKO939" s="477"/>
      <c r="SKP939" s="477"/>
      <c r="SKQ939" s="477"/>
      <c r="SKR939" s="477"/>
      <c r="SKS939" s="477"/>
      <c r="SKT939" s="477"/>
      <c r="SKU939" s="477"/>
      <c r="SKV939" s="477"/>
      <c r="SKW939" s="477"/>
      <c r="SKX939" s="477"/>
      <c r="SKY939" s="477"/>
      <c r="SKZ939" s="477"/>
      <c r="SLA939" s="477"/>
      <c r="SLB939" s="477"/>
      <c r="SLC939" s="477"/>
      <c r="SLD939" s="477"/>
      <c r="SLE939" s="477"/>
      <c r="SLF939" s="477"/>
      <c r="SLG939" s="477"/>
      <c r="SLH939" s="477"/>
      <c r="SLI939" s="477"/>
      <c r="SLJ939" s="477"/>
      <c r="SLK939" s="477"/>
      <c r="SLL939" s="477"/>
      <c r="SLM939" s="477"/>
      <c r="SLN939" s="477"/>
      <c r="SLO939" s="477"/>
      <c r="SLP939" s="477"/>
      <c r="SLQ939" s="477"/>
      <c r="SLR939" s="477"/>
      <c r="SLS939" s="477"/>
      <c r="SLT939" s="477"/>
      <c r="SLU939" s="477"/>
      <c r="SLV939" s="477"/>
      <c r="SLW939" s="477"/>
      <c r="SLX939" s="477"/>
      <c r="SLY939" s="477"/>
      <c r="SLZ939" s="477"/>
      <c r="SMA939" s="477"/>
      <c r="SMB939" s="477"/>
      <c r="SMC939" s="477"/>
      <c r="SMD939" s="477"/>
      <c r="SME939" s="477"/>
      <c r="SMF939" s="477"/>
      <c r="SMG939" s="477"/>
      <c r="SMH939" s="477"/>
      <c r="SMI939" s="477"/>
      <c r="SMJ939" s="477"/>
      <c r="SMK939" s="477"/>
      <c r="SML939" s="477"/>
      <c r="SMM939" s="477"/>
      <c r="SMN939" s="477"/>
      <c r="SMO939" s="477"/>
      <c r="SMP939" s="477"/>
      <c r="SMQ939" s="477"/>
      <c r="SMR939" s="477"/>
      <c r="SMS939" s="477"/>
      <c r="SMT939" s="477"/>
      <c r="SMU939" s="477"/>
      <c r="SMV939" s="477"/>
      <c r="SMW939" s="477"/>
      <c r="SMX939" s="477"/>
      <c r="SMY939" s="477"/>
      <c r="SMZ939" s="477"/>
      <c r="SNA939" s="477"/>
      <c r="SNB939" s="477"/>
      <c r="SNC939" s="477"/>
      <c r="SND939" s="477"/>
      <c r="SNE939" s="477"/>
      <c r="SNF939" s="477"/>
      <c r="SNG939" s="477"/>
      <c r="SNH939" s="477"/>
      <c r="SNI939" s="477"/>
      <c r="SNJ939" s="477"/>
      <c r="SNK939" s="477"/>
      <c r="SNL939" s="477"/>
      <c r="SNM939" s="477"/>
      <c r="SNN939" s="477"/>
      <c r="SNO939" s="477"/>
      <c r="SNP939" s="477"/>
      <c r="SNQ939" s="477"/>
      <c r="SNR939" s="477"/>
      <c r="SNS939" s="477"/>
      <c r="SNT939" s="477"/>
      <c r="SNU939" s="477"/>
      <c r="SNV939" s="477"/>
      <c r="SNW939" s="477"/>
      <c r="SNX939" s="477"/>
      <c r="SNY939" s="477"/>
      <c r="SNZ939" s="477"/>
      <c r="SOA939" s="477"/>
      <c r="SOB939" s="477"/>
      <c r="SOC939" s="477"/>
      <c r="SOD939" s="477"/>
      <c r="SOE939" s="477"/>
      <c r="SOF939" s="477"/>
      <c r="SOG939" s="477"/>
      <c r="SOH939" s="477"/>
      <c r="SOI939" s="477"/>
      <c r="SOJ939" s="477"/>
      <c r="SOK939" s="477"/>
      <c r="SOL939" s="477"/>
      <c r="SOM939" s="477"/>
      <c r="SON939" s="477"/>
      <c r="SOO939" s="477"/>
      <c r="SOP939" s="477"/>
      <c r="SOQ939" s="477"/>
      <c r="SOR939" s="477"/>
      <c r="SOS939" s="477"/>
      <c r="SOT939" s="477"/>
      <c r="SOU939" s="477"/>
      <c r="SOV939" s="477"/>
      <c r="SOW939" s="477"/>
      <c r="SOX939" s="477"/>
      <c r="SOY939" s="477"/>
      <c r="SOZ939" s="477"/>
      <c r="SPA939" s="477"/>
      <c r="SPB939" s="477"/>
      <c r="SPC939" s="477"/>
      <c r="SPD939" s="477"/>
      <c r="SPE939" s="477"/>
      <c r="SPF939" s="477"/>
      <c r="SPG939" s="477"/>
      <c r="SPH939" s="477"/>
      <c r="SPI939" s="477"/>
      <c r="SPJ939" s="477"/>
      <c r="SPK939" s="477"/>
      <c r="SPL939" s="477"/>
      <c r="SPM939" s="477"/>
      <c r="SPN939" s="477"/>
      <c r="SPO939" s="477"/>
      <c r="SPP939" s="477"/>
      <c r="SPQ939" s="477"/>
      <c r="SPR939" s="477"/>
      <c r="SPS939" s="477"/>
      <c r="SPT939" s="477"/>
      <c r="SPU939" s="477"/>
      <c r="SPV939" s="477"/>
      <c r="SPW939" s="477"/>
      <c r="SPX939" s="477"/>
      <c r="SPY939" s="477"/>
      <c r="SPZ939" s="477"/>
      <c r="SQA939" s="477"/>
      <c r="SQB939" s="477"/>
      <c r="SQC939" s="477"/>
      <c r="SQD939" s="477"/>
      <c r="SQE939" s="477"/>
      <c r="SQF939" s="477"/>
      <c r="SQG939" s="477"/>
      <c r="SQH939" s="477"/>
      <c r="SQI939" s="477"/>
      <c r="SQJ939" s="477"/>
      <c r="SQK939" s="477"/>
      <c r="SQL939" s="477"/>
      <c r="SQM939" s="477"/>
      <c r="SQN939" s="477"/>
      <c r="SQO939" s="477"/>
      <c r="SQP939" s="477"/>
      <c r="SQQ939" s="477"/>
      <c r="SQR939" s="477"/>
      <c r="SQS939" s="477"/>
      <c r="SQT939" s="477"/>
      <c r="SQU939" s="477"/>
      <c r="SQV939" s="477"/>
      <c r="SQW939" s="477"/>
      <c r="SQX939" s="477"/>
      <c r="SQY939" s="477"/>
      <c r="SQZ939" s="477"/>
      <c r="SRA939" s="477"/>
      <c r="SRB939" s="477"/>
      <c r="SRC939" s="477"/>
      <c r="SRD939" s="477"/>
      <c r="SRE939" s="477"/>
      <c r="SRF939" s="477"/>
      <c r="SRG939" s="477"/>
      <c r="SRH939" s="477"/>
      <c r="SRI939" s="477"/>
      <c r="SRJ939" s="477"/>
      <c r="SRK939" s="477"/>
      <c r="SRL939" s="477"/>
      <c r="SRM939" s="477"/>
      <c r="SRN939" s="477"/>
      <c r="SRO939" s="477"/>
      <c r="SRP939" s="477"/>
      <c r="SRQ939" s="477"/>
      <c r="SRR939" s="477"/>
      <c r="SRS939" s="477"/>
      <c r="SRT939" s="477"/>
      <c r="SRU939" s="477"/>
      <c r="SRV939" s="477"/>
      <c r="SRW939" s="477"/>
      <c r="SRX939" s="477"/>
      <c r="SRY939" s="477"/>
      <c r="SRZ939" s="477"/>
      <c r="SSA939" s="477"/>
      <c r="SSB939" s="477"/>
      <c r="SSC939" s="477"/>
      <c r="SSD939" s="477"/>
      <c r="SSE939" s="477"/>
      <c r="SSF939" s="477"/>
      <c r="SSG939" s="477"/>
      <c r="SSH939" s="477"/>
      <c r="SSI939" s="477"/>
      <c r="SSJ939" s="477"/>
      <c r="SSK939" s="477"/>
      <c r="SSL939" s="477"/>
      <c r="SSM939" s="477"/>
      <c r="SSN939" s="477"/>
      <c r="SSO939" s="477"/>
      <c r="SSP939" s="477"/>
      <c r="SSQ939" s="477"/>
      <c r="SSR939" s="477"/>
      <c r="SSS939" s="477"/>
      <c r="SST939" s="477"/>
      <c r="SSU939" s="477"/>
      <c r="SSV939" s="477"/>
      <c r="SSW939" s="477"/>
      <c r="SSX939" s="477"/>
      <c r="SSY939" s="477"/>
      <c r="SSZ939" s="477"/>
      <c r="STA939" s="477"/>
      <c r="STB939" s="477"/>
      <c r="STC939" s="477"/>
      <c r="STD939" s="477"/>
      <c r="STE939" s="477"/>
      <c r="STF939" s="477"/>
      <c r="STG939" s="477"/>
      <c r="STH939" s="477"/>
      <c r="STI939" s="477"/>
      <c r="STJ939" s="477"/>
      <c r="STK939" s="477"/>
      <c r="STL939" s="477"/>
      <c r="STM939" s="477"/>
      <c r="STN939" s="477"/>
      <c r="STO939" s="477"/>
      <c r="STP939" s="477"/>
      <c r="STQ939" s="477"/>
      <c r="STR939" s="477"/>
      <c r="STS939" s="477"/>
      <c r="STT939" s="477"/>
      <c r="STU939" s="477"/>
      <c r="STV939" s="477"/>
      <c r="STW939" s="477"/>
      <c r="STX939" s="477"/>
      <c r="STY939" s="477"/>
      <c r="STZ939" s="477"/>
      <c r="SUA939" s="477"/>
      <c r="SUB939" s="477"/>
      <c r="SUC939" s="477"/>
      <c r="SUD939" s="477"/>
      <c r="SUE939" s="477"/>
      <c r="SUF939" s="477"/>
      <c r="SUG939" s="477"/>
      <c r="SUH939" s="477"/>
      <c r="SUI939" s="477"/>
      <c r="SUJ939" s="477"/>
      <c r="SUK939" s="477"/>
      <c r="SUL939" s="477"/>
      <c r="SUM939" s="477"/>
      <c r="SUN939" s="477"/>
      <c r="SUO939" s="477"/>
      <c r="SUP939" s="477"/>
      <c r="SUQ939" s="477"/>
      <c r="SUR939" s="477"/>
      <c r="SUS939" s="477"/>
      <c r="SUT939" s="477"/>
      <c r="SUU939" s="477"/>
      <c r="SUV939" s="477"/>
      <c r="SUW939" s="477"/>
      <c r="SUX939" s="477"/>
      <c r="SUY939" s="477"/>
      <c r="SUZ939" s="477"/>
      <c r="SVA939" s="477"/>
      <c r="SVB939" s="477"/>
      <c r="SVC939" s="477"/>
      <c r="SVD939" s="477"/>
      <c r="SVE939" s="477"/>
      <c r="SVF939" s="477"/>
      <c r="SVG939" s="477"/>
      <c r="SVH939" s="477"/>
      <c r="SVI939" s="477"/>
      <c r="SVJ939" s="477"/>
      <c r="SVK939" s="477"/>
      <c r="SVL939" s="477"/>
      <c r="SVM939" s="477"/>
      <c r="SVN939" s="477"/>
      <c r="SVO939" s="477"/>
      <c r="SVP939" s="477"/>
      <c r="SVQ939" s="477"/>
      <c r="SVR939" s="477"/>
      <c r="SVS939" s="477"/>
      <c r="SVT939" s="477"/>
      <c r="SVU939" s="477"/>
      <c r="SVV939" s="477"/>
      <c r="SVW939" s="477"/>
      <c r="SVX939" s="477"/>
      <c r="SVY939" s="477"/>
      <c r="SVZ939" s="477"/>
      <c r="SWA939" s="477"/>
      <c r="SWB939" s="477"/>
      <c r="SWC939" s="477"/>
      <c r="SWD939" s="477"/>
      <c r="SWE939" s="477"/>
      <c r="SWF939" s="477"/>
      <c r="SWG939" s="477"/>
      <c r="SWH939" s="477"/>
      <c r="SWI939" s="477"/>
      <c r="SWJ939" s="477"/>
      <c r="SWK939" s="477"/>
      <c r="SWL939" s="477"/>
      <c r="SWM939" s="477"/>
      <c r="SWN939" s="477"/>
      <c r="SWO939" s="477"/>
      <c r="SWP939" s="477"/>
      <c r="SWQ939" s="477"/>
      <c r="SWR939" s="477"/>
      <c r="SWS939" s="477"/>
      <c r="SWT939" s="477"/>
      <c r="SWU939" s="477"/>
      <c r="SWV939" s="477"/>
      <c r="SWW939" s="477"/>
      <c r="SWX939" s="477"/>
      <c r="SWY939" s="477"/>
      <c r="SWZ939" s="477"/>
      <c r="SXA939" s="477"/>
      <c r="SXB939" s="477"/>
      <c r="SXC939" s="477"/>
      <c r="SXD939" s="477"/>
      <c r="SXE939" s="477"/>
      <c r="SXF939" s="477"/>
      <c r="SXG939" s="477"/>
      <c r="SXH939" s="477"/>
      <c r="SXI939" s="477"/>
      <c r="SXJ939" s="477"/>
      <c r="SXK939" s="477"/>
      <c r="SXL939" s="477"/>
      <c r="SXM939" s="477"/>
      <c r="SXN939" s="477"/>
      <c r="SXO939" s="477"/>
      <c r="SXP939" s="477"/>
      <c r="SXQ939" s="477"/>
      <c r="SXR939" s="477"/>
      <c r="SXS939" s="477"/>
      <c r="SXT939" s="477"/>
      <c r="SXU939" s="477"/>
      <c r="SXV939" s="477"/>
      <c r="SXW939" s="477"/>
      <c r="SXX939" s="477"/>
      <c r="SXY939" s="477"/>
      <c r="SXZ939" s="477"/>
      <c r="SYA939" s="477"/>
      <c r="SYB939" s="477"/>
      <c r="SYC939" s="477"/>
      <c r="SYD939" s="477"/>
      <c r="SYE939" s="477"/>
      <c r="SYF939" s="477"/>
      <c r="SYG939" s="477"/>
      <c r="SYH939" s="477"/>
      <c r="SYI939" s="477"/>
      <c r="SYJ939" s="477"/>
      <c r="SYK939" s="477"/>
      <c r="SYL939" s="477"/>
      <c r="SYM939" s="477"/>
      <c r="SYN939" s="477"/>
      <c r="SYO939" s="477"/>
      <c r="SYP939" s="477"/>
      <c r="SYQ939" s="477"/>
      <c r="SYR939" s="477"/>
      <c r="SYS939" s="477"/>
      <c r="SYT939" s="477"/>
      <c r="SYU939" s="477"/>
      <c r="SYV939" s="477"/>
      <c r="SYW939" s="477"/>
      <c r="SYX939" s="477"/>
      <c r="SYY939" s="477"/>
      <c r="SYZ939" s="477"/>
      <c r="SZA939" s="477"/>
      <c r="SZB939" s="477"/>
      <c r="SZC939" s="477"/>
      <c r="SZD939" s="477"/>
      <c r="SZE939" s="477"/>
      <c r="SZF939" s="477"/>
      <c r="SZG939" s="477"/>
      <c r="SZH939" s="477"/>
      <c r="SZI939" s="477"/>
      <c r="SZJ939" s="477"/>
      <c r="SZK939" s="477"/>
      <c r="SZL939" s="477"/>
      <c r="SZM939" s="477"/>
      <c r="SZN939" s="477"/>
      <c r="SZO939" s="477"/>
      <c r="SZP939" s="477"/>
      <c r="SZQ939" s="477"/>
      <c r="SZR939" s="477"/>
      <c r="SZS939" s="477"/>
      <c r="SZT939" s="477"/>
      <c r="SZU939" s="477"/>
      <c r="SZV939" s="477"/>
      <c r="SZW939" s="477"/>
      <c r="SZX939" s="477"/>
      <c r="SZY939" s="477"/>
      <c r="SZZ939" s="477"/>
      <c r="TAA939" s="477"/>
      <c r="TAB939" s="477"/>
      <c r="TAC939" s="477"/>
      <c r="TAD939" s="477"/>
      <c r="TAE939" s="477"/>
      <c r="TAF939" s="477"/>
      <c r="TAG939" s="477"/>
      <c r="TAH939" s="477"/>
      <c r="TAI939" s="477"/>
      <c r="TAJ939" s="477"/>
      <c r="TAK939" s="477"/>
      <c r="TAL939" s="477"/>
      <c r="TAM939" s="477"/>
      <c r="TAN939" s="477"/>
      <c r="TAO939" s="477"/>
      <c r="TAP939" s="477"/>
      <c r="TAQ939" s="477"/>
      <c r="TAR939" s="477"/>
      <c r="TAS939" s="477"/>
      <c r="TAT939" s="477"/>
      <c r="TAU939" s="477"/>
      <c r="TAV939" s="477"/>
      <c r="TAW939" s="477"/>
      <c r="TAX939" s="477"/>
      <c r="TAY939" s="477"/>
      <c r="TAZ939" s="477"/>
      <c r="TBA939" s="477"/>
      <c r="TBB939" s="477"/>
      <c r="TBC939" s="477"/>
      <c r="TBD939" s="477"/>
      <c r="TBE939" s="477"/>
      <c r="TBF939" s="477"/>
      <c r="TBG939" s="477"/>
      <c r="TBH939" s="477"/>
      <c r="TBI939" s="477"/>
      <c r="TBJ939" s="477"/>
      <c r="TBK939" s="477"/>
      <c r="TBL939" s="477"/>
      <c r="TBM939" s="477"/>
      <c r="TBN939" s="477"/>
      <c r="TBO939" s="477"/>
      <c r="TBP939" s="477"/>
      <c r="TBQ939" s="477"/>
      <c r="TBR939" s="477"/>
      <c r="TBS939" s="477"/>
      <c r="TBT939" s="477"/>
      <c r="TBU939" s="477"/>
      <c r="TBV939" s="477"/>
      <c r="TBW939" s="477"/>
      <c r="TBX939" s="477"/>
      <c r="TBY939" s="477"/>
      <c r="TBZ939" s="477"/>
      <c r="TCA939" s="477"/>
      <c r="TCB939" s="477"/>
      <c r="TCC939" s="477"/>
      <c r="TCD939" s="477"/>
      <c r="TCE939" s="477"/>
      <c r="TCF939" s="477"/>
      <c r="TCG939" s="477"/>
      <c r="TCH939" s="477"/>
      <c r="TCI939" s="477"/>
      <c r="TCJ939" s="477"/>
      <c r="TCK939" s="477"/>
      <c r="TCL939" s="477"/>
      <c r="TCM939" s="477"/>
      <c r="TCN939" s="477"/>
      <c r="TCO939" s="477"/>
      <c r="TCP939" s="477"/>
      <c r="TCQ939" s="477"/>
      <c r="TCR939" s="477"/>
      <c r="TCS939" s="477"/>
      <c r="TCT939" s="477"/>
      <c r="TCU939" s="477"/>
      <c r="TCV939" s="477"/>
      <c r="TCW939" s="477"/>
      <c r="TCX939" s="477"/>
      <c r="TCY939" s="477"/>
      <c r="TCZ939" s="477"/>
      <c r="TDA939" s="477"/>
      <c r="TDB939" s="477"/>
      <c r="TDC939" s="477"/>
      <c r="TDD939" s="477"/>
      <c r="TDE939" s="477"/>
      <c r="TDF939" s="477"/>
      <c r="TDG939" s="477"/>
      <c r="TDH939" s="477"/>
      <c r="TDI939" s="477"/>
      <c r="TDJ939" s="477"/>
      <c r="TDK939" s="477"/>
      <c r="TDL939" s="477"/>
      <c r="TDM939" s="477"/>
      <c r="TDN939" s="477"/>
      <c r="TDO939" s="477"/>
      <c r="TDP939" s="477"/>
      <c r="TDQ939" s="477"/>
      <c r="TDR939" s="477"/>
      <c r="TDS939" s="477"/>
      <c r="TDT939" s="477"/>
      <c r="TDU939" s="477"/>
      <c r="TDV939" s="477"/>
      <c r="TDW939" s="477"/>
      <c r="TDX939" s="477"/>
      <c r="TDY939" s="477"/>
      <c r="TDZ939" s="477"/>
      <c r="TEA939" s="477"/>
      <c r="TEB939" s="477"/>
      <c r="TEC939" s="477"/>
      <c r="TED939" s="477"/>
      <c r="TEE939" s="477"/>
      <c r="TEF939" s="477"/>
      <c r="TEG939" s="477"/>
      <c r="TEH939" s="477"/>
      <c r="TEI939" s="477"/>
      <c r="TEJ939" s="477"/>
      <c r="TEK939" s="477"/>
      <c r="TEL939" s="477"/>
      <c r="TEM939" s="477"/>
      <c r="TEN939" s="477"/>
      <c r="TEO939" s="477"/>
      <c r="TEP939" s="477"/>
      <c r="TEQ939" s="477"/>
      <c r="TER939" s="477"/>
      <c r="TES939" s="477"/>
      <c r="TET939" s="477"/>
      <c r="TEU939" s="477"/>
      <c r="TEV939" s="477"/>
      <c r="TEW939" s="477"/>
      <c r="TEX939" s="477"/>
      <c r="TEY939" s="477"/>
      <c r="TEZ939" s="477"/>
      <c r="TFA939" s="477"/>
      <c r="TFB939" s="477"/>
      <c r="TFC939" s="477"/>
      <c r="TFD939" s="477"/>
      <c r="TFE939" s="477"/>
      <c r="TFF939" s="477"/>
      <c r="TFG939" s="477"/>
      <c r="TFH939" s="477"/>
      <c r="TFI939" s="477"/>
      <c r="TFJ939" s="477"/>
      <c r="TFK939" s="477"/>
      <c r="TFL939" s="477"/>
      <c r="TFM939" s="477"/>
      <c r="TFN939" s="477"/>
      <c r="TFO939" s="477"/>
      <c r="TFP939" s="477"/>
      <c r="TFQ939" s="477"/>
      <c r="TFR939" s="477"/>
      <c r="TFS939" s="477"/>
      <c r="TFT939" s="477"/>
      <c r="TFU939" s="477"/>
      <c r="TFV939" s="477"/>
      <c r="TFW939" s="477"/>
      <c r="TFX939" s="477"/>
      <c r="TFY939" s="477"/>
      <c r="TFZ939" s="477"/>
      <c r="TGA939" s="477"/>
      <c r="TGB939" s="477"/>
      <c r="TGC939" s="477"/>
      <c r="TGD939" s="477"/>
      <c r="TGE939" s="477"/>
      <c r="TGF939" s="477"/>
      <c r="TGG939" s="477"/>
      <c r="TGH939" s="477"/>
      <c r="TGI939" s="477"/>
      <c r="TGJ939" s="477"/>
      <c r="TGK939" s="477"/>
      <c r="TGL939" s="477"/>
      <c r="TGM939" s="477"/>
      <c r="TGN939" s="477"/>
      <c r="TGO939" s="477"/>
      <c r="TGP939" s="477"/>
      <c r="TGQ939" s="477"/>
      <c r="TGR939" s="477"/>
      <c r="TGS939" s="477"/>
      <c r="TGT939" s="477"/>
      <c r="TGU939" s="477"/>
      <c r="TGV939" s="477"/>
      <c r="TGW939" s="477"/>
      <c r="TGX939" s="477"/>
      <c r="TGY939" s="477"/>
      <c r="TGZ939" s="477"/>
      <c r="THA939" s="477"/>
      <c r="THB939" s="477"/>
      <c r="THC939" s="477"/>
      <c r="THD939" s="477"/>
      <c r="THE939" s="477"/>
      <c r="THF939" s="477"/>
      <c r="THG939" s="477"/>
      <c r="THH939" s="477"/>
      <c r="THI939" s="477"/>
      <c r="THJ939" s="477"/>
      <c r="THK939" s="477"/>
      <c r="THL939" s="477"/>
      <c r="THM939" s="477"/>
      <c r="THN939" s="477"/>
      <c r="THO939" s="477"/>
      <c r="THP939" s="477"/>
      <c r="THQ939" s="477"/>
      <c r="THR939" s="477"/>
      <c r="THS939" s="477"/>
      <c r="THT939" s="477"/>
      <c r="THU939" s="477"/>
      <c r="THV939" s="477"/>
      <c r="THW939" s="477"/>
      <c r="THX939" s="477"/>
      <c r="THY939" s="477"/>
      <c r="THZ939" s="477"/>
      <c r="TIA939" s="477"/>
      <c r="TIB939" s="477"/>
      <c r="TIC939" s="477"/>
      <c r="TID939" s="477"/>
      <c r="TIE939" s="477"/>
      <c r="TIF939" s="477"/>
      <c r="TIG939" s="477"/>
      <c r="TIH939" s="477"/>
      <c r="TII939" s="477"/>
      <c r="TIJ939" s="477"/>
      <c r="TIK939" s="477"/>
      <c r="TIL939" s="477"/>
      <c r="TIM939" s="477"/>
      <c r="TIN939" s="477"/>
      <c r="TIO939" s="477"/>
      <c r="TIP939" s="477"/>
      <c r="TIQ939" s="477"/>
      <c r="TIR939" s="477"/>
      <c r="TIS939" s="477"/>
      <c r="TIT939" s="477"/>
      <c r="TIU939" s="477"/>
      <c r="TIV939" s="477"/>
      <c r="TIW939" s="477"/>
      <c r="TIX939" s="477"/>
      <c r="TIY939" s="477"/>
      <c r="TIZ939" s="477"/>
      <c r="TJA939" s="477"/>
      <c r="TJB939" s="477"/>
      <c r="TJC939" s="477"/>
      <c r="TJD939" s="477"/>
      <c r="TJE939" s="477"/>
      <c r="TJF939" s="477"/>
      <c r="TJG939" s="477"/>
      <c r="TJH939" s="477"/>
      <c r="TJI939" s="477"/>
      <c r="TJJ939" s="477"/>
      <c r="TJK939" s="477"/>
      <c r="TJL939" s="477"/>
      <c r="TJM939" s="477"/>
      <c r="TJN939" s="477"/>
      <c r="TJO939" s="477"/>
      <c r="TJP939" s="477"/>
      <c r="TJQ939" s="477"/>
      <c r="TJR939" s="477"/>
      <c r="TJS939" s="477"/>
      <c r="TJT939" s="477"/>
      <c r="TJU939" s="477"/>
      <c r="TJV939" s="477"/>
      <c r="TJW939" s="477"/>
      <c r="TJX939" s="477"/>
      <c r="TJY939" s="477"/>
      <c r="TJZ939" s="477"/>
      <c r="TKA939" s="477"/>
      <c r="TKB939" s="477"/>
      <c r="TKC939" s="477"/>
      <c r="TKD939" s="477"/>
      <c r="TKE939" s="477"/>
      <c r="TKF939" s="477"/>
      <c r="TKG939" s="477"/>
      <c r="TKH939" s="477"/>
      <c r="TKI939" s="477"/>
      <c r="TKJ939" s="477"/>
      <c r="TKK939" s="477"/>
      <c r="TKL939" s="477"/>
      <c r="TKM939" s="477"/>
      <c r="TKN939" s="477"/>
      <c r="TKO939" s="477"/>
      <c r="TKP939" s="477"/>
      <c r="TKQ939" s="477"/>
      <c r="TKR939" s="477"/>
      <c r="TKS939" s="477"/>
      <c r="TKT939" s="477"/>
      <c r="TKU939" s="477"/>
      <c r="TKV939" s="477"/>
      <c r="TKW939" s="477"/>
      <c r="TKX939" s="477"/>
      <c r="TKY939" s="477"/>
      <c r="TKZ939" s="477"/>
      <c r="TLA939" s="477"/>
      <c r="TLB939" s="477"/>
      <c r="TLC939" s="477"/>
      <c r="TLD939" s="477"/>
      <c r="TLE939" s="477"/>
      <c r="TLF939" s="477"/>
      <c r="TLG939" s="477"/>
      <c r="TLH939" s="477"/>
      <c r="TLI939" s="477"/>
      <c r="TLJ939" s="477"/>
      <c r="TLK939" s="477"/>
      <c r="TLL939" s="477"/>
      <c r="TLM939" s="477"/>
      <c r="TLN939" s="477"/>
      <c r="TLO939" s="477"/>
      <c r="TLP939" s="477"/>
      <c r="TLQ939" s="477"/>
      <c r="TLR939" s="477"/>
      <c r="TLS939" s="477"/>
      <c r="TLT939" s="477"/>
      <c r="TLU939" s="477"/>
      <c r="TLV939" s="477"/>
      <c r="TLW939" s="477"/>
      <c r="TLX939" s="477"/>
      <c r="TLY939" s="477"/>
      <c r="TLZ939" s="477"/>
      <c r="TMA939" s="477"/>
      <c r="TMB939" s="477"/>
      <c r="TMC939" s="477"/>
      <c r="TMD939" s="477"/>
      <c r="TME939" s="477"/>
      <c r="TMF939" s="477"/>
      <c r="TMG939" s="477"/>
      <c r="TMH939" s="477"/>
      <c r="TMI939" s="477"/>
      <c r="TMJ939" s="477"/>
      <c r="TMK939" s="477"/>
      <c r="TML939" s="477"/>
      <c r="TMM939" s="477"/>
      <c r="TMN939" s="477"/>
      <c r="TMO939" s="477"/>
      <c r="TMP939" s="477"/>
      <c r="TMQ939" s="477"/>
      <c r="TMR939" s="477"/>
      <c r="TMS939" s="477"/>
      <c r="TMT939" s="477"/>
      <c r="TMU939" s="477"/>
      <c r="TMV939" s="477"/>
      <c r="TMW939" s="477"/>
      <c r="TMX939" s="477"/>
      <c r="TMY939" s="477"/>
      <c r="TMZ939" s="477"/>
      <c r="TNA939" s="477"/>
      <c r="TNB939" s="477"/>
      <c r="TNC939" s="477"/>
      <c r="TND939" s="477"/>
      <c r="TNE939" s="477"/>
      <c r="TNF939" s="477"/>
      <c r="TNG939" s="477"/>
      <c r="TNH939" s="477"/>
      <c r="TNI939" s="477"/>
      <c r="TNJ939" s="477"/>
      <c r="TNK939" s="477"/>
      <c r="TNL939" s="477"/>
      <c r="TNM939" s="477"/>
      <c r="TNN939" s="477"/>
      <c r="TNO939" s="477"/>
      <c r="TNP939" s="477"/>
      <c r="TNQ939" s="477"/>
      <c r="TNR939" s="477"/>
      <c r="TNS939" s="477"/>
      <c r="TNT939" s="477"/>
      <c r="TNU939" s="477"/>
      <c r="TNV939" s="477"/>
      <c r="TNW939" s="477"/>
      <c r="TNX939" s="477"/>
      <c r="TNY939" s="477"/>
      <c r="TNZ939" s="477"/>
      <c r="TOA939" s="477"/>
      <c r="TOB939" s="477"/>
      <c r="TOC939" s="477"/>
      <c r="TOD939" s="477"/>
      <c r="TOE939" s="477"/>
      <c r="TOF939" s="477"/>
      <c r="TOG939" s="477"/>
      <c r="TOH939" s="477"/>
      <c r="TOI939" s="477"/>
      <c r="TOJ939" s="477"/>
      <c r="TOK939" s="477"/>
      <c r="TOL939" s="477"/>
      <c r="TOM939" s="477"/>
      <c r="TON939" s="477"/>
      <c r="TOO939" s="477"/>
      <c r="TOP939" s="477"/>
      <c r="TOQ939" s="477"/>
      <c r="TOR939" s="477"/>
      <c r="TOS939" s="477"/>
      <c r="TOT939" s="477"/>
      <c r="TOU939" s="477"/>
      <c r="TOV939" s="477"/>
      <c r="TOW939" s="477"/>
      <c r="TOX939" s="477"/>
      <c r="TOY939" s="477"/>
      <c r="TOZ939" s="477"/>
      <c r="TPA939" s="477"/>
      <c r="TPB939" s="477"/>
      <c r="TPC939" s="477"/>
      <c r="TPD939" s="477"/>
      <c r="TPE939" s="477"/>
      <c r="TPF939" s="477"/>
      <c r="TPG939" s="477"/>
      <c r="TPH939" s="477"/>
      <c r="TPI939" s="477"/>
      <c r="TPJ939" s="477"/>
      <c r="TPK939" s="477"/>
      <c r="TPL939" s="477"/>
      <c r="TPM939" s="477"/>
      <c r="TPN939" s="477"/>
      <c r="TPO939" s="477"/>
      <c r="TPP939" s="477"/>
      <c r="TPQ939" s="477"/>
      <c r="TPR939" s="477"/>
      <c r="TPS939" s="477"/>
      <c r="TPT939" s="477"/>
      <c r="TPU939" s="477"/>
      <c r="TPV939" s="477"/>
      <c r="TPW939" s="477"/>
      <c r="TPX939" s="477"/>
      <c r="TPY939" s="477"/>
      <c r="TPZ939" s="477"/>
      <c r="TQA939" s="477"/>
      <c r="TQB939" s="477"/>
      <c r="TQC939" s="477"/>
      <c r="TQD939" s="477"/>
      <c r="TQE939" s="477"/>
      <c r="TQF939" s="477"/>
      <c r="TQG939" s="477"/>
      <c r="TQH939" s="477"/>
      <c r="TQI939" s="477"/>
      <c r="TQJ939" s="477"/>
      <c r="TQK939" s="477"/>
      <c r="TQL939" s="477"/>
      <c r="TQM939" s="477"/>
      <c r="TQN939" s="477"/>
      <c r="TQO939" s="477"/>
      <c r="TQP939" s="477"/>
      <c r="TQQ939" s="477"/>
      <c r="TQR939" s="477"/>
      <c r="TQS939" s="477"/>
      <c r="TQT939" s="477"/>
      <c r="TQU939" s="477"/>
      <c r="TQV939" s="477"/>
      <c r="TQW939" s="477"/>
      <c r="TQX939" s="477"/>
      <c r="TQY939" s="477"/>
      <c r="TQZ939" s="477"/>
      <c r="TRA939" s="477"/>
      <c r="TRB939" s="477"/>
      <c r="TRC939" s="477"/>
      <c r="TRD939" s="477"/>
      <c r="TRE939" s="477"/>
      <c r="TRF939" s="477"/>
      <c r="TRG939" s="477"/>
      <c r="TRH939" s="477"/>
      <c r="TRI939" s="477"/>
      <c r="TRJ939" s="477"/>
      <c r="TRK939" s="477"/>
      <c r="TRL939" s="477"/>
      <c r="TRM939" s="477"/>
      <c r="TRN939" s="477"/>
      <c r="TRO939" s="477"/>
      <c r="TRP939" s="477"/>
      <c r="TRQ939" s="477"/>
      <c r="TRR939" s="477"/>
      <c r="TRS939" s="477"/>
      <c r="TRT939" s="477"/>
      <c r="TRU939" s="477"/>
      <c r="TRV939" s="477"/>
      <c r="TRW939" s="477"/>
      <c r="TRX939" s="477"/>
      <c r="TRY939" s="477"/>
      <c r="TRZ939" s="477"/>
      <c r="TSA939" s="477"/>
      <c r="TSB939" s="477"/>
      <c r="TSC939" s="477"/>
      <c r="TSD939" s="477"/>
      <c r="TSE939" s="477"/>
      <c r="TSF939" s="477"/>
      <c r="TSG939" s="477"/>
      <c r="TSH939" s="477"/>
      <c r="TSI939" s="477"/>
      <c r="TSJ939" s="477"/>
      <c r="TSK939" s="477"/>
      <c r="TSL939" s="477"/>
      <c r="TSM939" s="477"/>
      <c r="TSN939" s="477"/>
      <c r="TSO939" s="477"/>
      <c r="TSP939" s="477"/>
      <c r="TSQ939" s="477"/>
      <c r="TSR939" s="477"/>
      <c r="TSS939" s="477"/>
      <c r="TST939" s="477"/>
      <c r="TSU939" s="477"/>
      <c r="TSV939" s="477"/>
      <c r="TSW939" s="477"/>
      <c r="TSX939" s="477"/>
      <c r="TSY939" s="477"/>
      <c r="TSZ939" s="477"/>
      <c r="TTA939" s="477"/>
      <c r="TTB939" s="477"/>
      <c r="TTC939" s="477"/>
      <c r="TTD939" s="477"/>
      <c r="TTE939" s="477"/>
      <c r="TTF939" s="477"/>
      <c r="TTG939" s="477"/>
      <c r="TTH939" s="477"/>
      <c r="TTI939" s="477"/>
      <c r="TTJ939" s="477"/>
      <c r="TTK939" s="477"/>
      <c r="TTL939" s="477"/>
      <c r="TTM939" s="477"/>
      <c r="TTN939" s="477"/>
      <c r="TTO939" s="477"/>
      <c r="TTP939" s="477"/>
      <c r="TTQ939" s="477"/>
      <c r="TTR939" s="477"/>
      <c r="TTS939" s="477"/>
      <c r="TTT939" s="477"/>
      <c r="TTU939" s="477"/>
      <c r="TTV939" s="477"/>
      <c r="TTW939" s="477"/>
      <c r="TTX939" s="477"/>
      <c r="TTY939" s="477"/>
      <c r="TTZ939" s="477"/>
      <c r="TUA939" s="477"/>
      <c r="TUB939" s="477"/>
      <c r="TUC939" s="477"/>
      <c r="TUD939" s="477"/>
      <c r="TUE939" s="477"/>
      <c r="TUF939" s="477"/>
      <c r="TUG939" s="477"/>
      <c r="TUH939" s="477"/>
      <c r="TUI939" s="477"/>
      <c r="TUJ939" s="477"/>
      <c r="TUK939" s="477"/>
      <c r="TUL939" s="477"/>
      <c r="TUM939" s="477"/>
      <c r="TUN939" s="477"/>
      <c r="TUO939" s="477"/>
      <c r="TUP939" s="477"/>
      <c r="TUQ939" s="477"/>
      <c r="TUR939" s="477"/>
      <c r="TUS939" s="477"/>
      <c r="TUT939" s="477"/>
      <c r="TUU939" s="477"/>
      <c r="TUV939" s="477"/>
      <c r="TUW939" s="477"/>
      <c r="TUX939" s="477"/>
      <c r="TUY939" s="477"/>
      <c r="TUZ939" s="477"/>
      <c r="TVA939" s="477"/>
      <c r="TVB939" s="477"/>
      <c r="TVC939" s="477"/>
      <c r="TVD939" s="477"/>
      <c r="TVE939" s="477"/>
      <c r="TVF939" s="477"/>
      <c r="TVG939" s="477"/>
      <c r="TVH939" s="477"/>
      <c r="TVI939" s="477"/>
      <c r="TVJ939" s="477"/>
      <c r="TVK939" s="477"/>
      <c r="TVL939" s="477"/>
      <c r="TVM939" s="477"/>
      <c r="TVN939" s="477"/>
      <c r="TVO939" s="477"/>
      <c r="TVP939" s="477"/>
      <c r="TVQ939" s="477"/>
      <c r="TVR939" s="477"/>
      <c r="TVS939" s="477"/>
      <c r="TVT939" s="477"/>
      <c r="TVU939" s="477"/>
      <c r="TVV939" s="477"/>
      <c r="TVW939" s="477"/>
      <c r="TVX939" s="477"/>
      <c r="TVY939" s="477"/>
      <c r="TVZ939" s="477"/>
      <c r="TWA939" s="477"/>
      <c r="TWB939" s="477"/>
      <c r="TWC939" s="477"/>
      <c r="TWD939" s="477"/>
      <c r="TWE939" s="477"/>
      <c r="TWF939" s="477"/>
      <c r="TWG939" s="477"/>
      <c r="TWH939" s="477"/>
      <c r="TWI939" s="477"/>
      <c r="TWJ939" s="477"/>
      <c r="TWK939" s="477"/>
      <c r="TWL939" s="477"/>
      <c r="TWM939" s="477"/>
      <c r="TWN939" s="477"/>
      <c r="TWO939" s="477"/>
      <c r="TWP939" s="477"/>
      <c r="TWQ939" s="477"/>
      <c r="TWR939" s="477"/>
      <c r="TWS939" s="477"/>
      <c r="TWT939" s="477"/>
      <c r="TWU939" s="477"/>
      <c r="TWV939" s="477"/>
      <c r="TWW939" s="477"/>
      <c r="TWX939" s="477"/>
      <c r="TWY939" s="477"/>
      <c r="TWZ939" s="477"/>
      <c r="TXA939" s="477"/>
      <c r="TXB939" s="477"/>
      <c r="TXC939" s="477"/>
      <c r="TXD939" s="477"/>
      <c r="TXE939" s="477"/>
      <c r="TXF939" s="477"/>
      <c r="TXG939" s="477"/>
      <c r="TXH939" s="477"/>
      <c r="TXI939" s="477"/>
      <c r="TXJ939" s="477"/>
      <c r="TXK939" s="477"/>
      <c r="TXL939" s="477"/>
      <c r="TXM939" s="477"/>
      <c r="TXN939" s="477"/>
      <c r="TXO939" s="477"/>
      <c r="TXP939" s="477"/>
      <c r="TXQ939" s="477"/>
      <c r="TXR939" s="477"/>
      <c r="TXS939" s="477"/>
      <c r="TXT939" s="477"/>
      <c r="TXU939" s="477"/>
      <c r="TXV939" s="477"/>
      <c r="TXW939" s="477"/>
      <c r="TXX939" s="477"/>
      <c r="TXY939" s="477"/>
      <c r="TXZ939" s="477"/>
      <c r="TYA939" s="477"/>
      <c r="TYB939" s="477"/>
      <c r="TYC939" s="477"/>
      <c r="TYD939" s="477"/>
      <c r="TYE939" s="477"/>
      <c r="TYF939" s="477"/>
      <c r="TYG939" s="477"/>
      <c r="TYH939" s="477"/>
      <c r="TYI939" s="477"/>
      <c r="TYJ939" s="477"/>
      <c r="TYK939" s="477"/>
      <c r="TYL939" s="477"/>
      <c r="TYM939" s="477"/>
      <c r="TYN939" s="477"/>
      <c r="TYO939" s="477"/>
      <c r="TYP939" s="477"/>
      <c r="TYQ939" s="477"/>
      <c r="TYR939" s="477"/>
      <c r="TYS939" s="477"/>
      <c r="TYT939" s="477"/>
      <c r="TYU939" s="477"/>
      <c r="TYV939" s="477"/>
      <c r="TYW939" s="477"/>
      <c r="TYX939" s="477"/>
      <c r="TYY939" s="477"/>
      <c r="TYZ939" s="477"/>
      <c r="TZA939" s="477"/>
      <c r="TZB939" s="477"/>
      <c r="TZC939" s="477"/>
      <c r="TZD939" s="477"/>
      <c r="TZE939" s="477"/>
      <c r="TZF939" s="477"/>
      <c r="TZG939" s="477"/>
      <c r="TZH939" s="477"/>
      <c r="TZI939" s="477"/>
      <c r="TZJ939" s="477"/>
      <c r="TZK939" s="477"/>
      <c r="TZL939" s="477"/>
      <c r="TZM939" s="477"/>
      <c r="TZN939" s="477"/>
      <c r="TZO939" s="477"/>
      <c r="TZP939" s="477"/>
      <c r="TZQ939" s="477"/>
      <c r="TZR939" s="477"/>
      <c r="TZS939" s="477"/>
      <c r="TZT939" s="477"/>
      <c r="TZU939" s="477"/>
      <c r="TZV939" s="477"/>
      <c r="TZW939" s="477"/>
      <c r="TZX939" s="477"/>
      <c r="TZY939" s="477"/>
      <c r="TZZ939" s="477"/>
      <c r="UAA939" s="477"/>
      <c r="UAB939" s="477"/>
      <c r="UAC939" s="477"/>
      <c r="UAD939" s="477"/>
      <c r="UAE939" s="477"/>
      <c r="UAF939" s="477"/>
      <c r="UAG939" s="477"/>
      <c r="UAH939" s="477"/>
      <c r="UAI939" s="477"/>
      <c r="UAJ939" s="477"/>
      <c r="UAK939" s="477"/>
      <c r="UAL939" s="477"/>
      <c r="UAM939" s="477"/>
      <c r="UAN939" s="477"/>
      <c r="UAO939" s="477"/>
      <c r="UAP939" s="477"/>
      <c r="UAQ939" s="477"/>
      <c r="UAR939" s="477"/>
      <c r="UAS939" s="477"/>
      <c r="UAT939" s="477"/>
      <c r="UAU939" s="477"/>
      <c r="UAV939" s="477"/>
      <c r="UAW939" s="477"/>
      <c r="UAX939" s="477"/>
      <c r="UAY939" s="477"/>
      <c r="UAZ939" s="477"/>
      <c r="UBA939" s="477"/>
      <c r="UBB939" s="477"/>
      <c r="UBC939" s="477"/>
      <c r="UBD939" s="477"/>
      <c r="UBE939" s="477"/>
      <c r="UBF939" s="477"/>
      <c r="UBG939" s="477"/>
      <c r="UBH939" s="477"/>
      <c r="UBI939" s="477"/>
      <c r="UBJ939" s="477"/>
      <c r="UBK939" s="477"/>
      <c r="UBL939" s="477"/>
      <c r="UBM939" s="477"/>
      <c r="UBN939" s="477"/>
      <c r="UBO939" s="477"/>
      <c r="UBP939" s="477"/>
      <c r="UBQ939" s="477"/>
      <c r="UBR939" s="477"/>
      <c r="UBS939" s="477"/>
      <c r="UBT939" s="477"/>
      <c r="UBU939" s="477"/>
      <c r="UBV939" s="477"/>
      <c r="UBW939" s="477"/>
      <c r="UBX939" s="477"/>
      <c r="UBY939" s="477"/>
      <c r="UBZ939" s="477"/>
      <c r="UCA939" s="477"/>
      <c r="UCB939" s="477"/>
      <c r="UCC939" s="477"/>
      <c r="UCD939" s="477"/>
      <c r="UCE939" s="477"/>
      <c r="UCF939" s="477"/>
      <c r="UCG939" s="477"/>
      <c r="UCH939" s="477"/>
      <c r="UCI939" s="477"/>
      <c r="UCJ939" s="477"/>
      <c r="UCK939" s="477"/>
      <c r="UCL939" s="477"/>
      <c r="UCM939" s="477"/>
      <c r="UCN939" s="477"/>
      <c r="UCO939" s="477"/>
      <c r="UCP939" s="477"/>
      <c r="UCQ939" s="477"/>
      <c r="UCR939" s="477"/>
      <c r="UCS939" s="477"/>
      <c r="UCT939" s="477"/>
      <c r="UCU939" s="477"/>
      <c r="UCV939" s="477"/>
      <c r="UCW939" s="477"/>
      <c r="UCX939" s="477"/>
      <c r="UCY939" s="477"/>
      <c r="UCZ939" s="477"/>
      <c r="UDA939" s="477"/>
      <c r="UDB939" s="477"/>
      <c r="UDC939" s="477"/>
      <c r="UDD939" s="477"/>
      <c r="UDE939" s="477"/>
      <c r="UDF939" s="477"/>
      <c r="UDG939" s="477"/>
      <c r="UDH939" s="477"/>
      <c r="UDI939" s="477"/>
      <c r="UDJ939" s="477"/>
      <c r="UDK939" s="477"/>
      <c r="UDL939" s="477"/>
      <c r="UDM939" s="477"/>
      <c r="UDN939" s="477"/>
      <c r="UDO939" s="477"/>
      <c r="UDP939" s="477"/>
      <c r="UDQ939" s="477"/>
      <c r="UDR939" s="477"/>
      <c r="UDS939" s="477"/>
      <c r="UDT939" s="477"/>
      <c r="UDU939" s="477"/>
      <c r="UDV939" s="477"/>
      <c r="UDW939" s="477"/>
      <c r="UDX939" s="477"/>
      <c r="UDY939" s="477"/>
      <c r="UDZ939" s="477"/>
      <c r="UEA939" s="477"/>
      <c r="UEB939" s="477"/>
      <c r="UEC939" s="477"/>
      <c r="UED939" s="477"/>
      <c r="UEE939" s="477"/>
      <c r="UEF939" s="477"/>
      <c r="UEG939" s="477"/>
      <c r="UEH939" s="477"/>
      <c r="UEI939" s="477"/>
      <c r="UEJ939" s="477"/>
      <c r="UEK939" s="477"/>
      <c r="UEL939" s="477"/>
      <c r="UEM939" s="477"/>
      <c r="UEN939" s="477"/>
      <c r="UEO939" s="477"/>
      <c r="UEP939" s="477"/>
      <c r="UEQ939" s="477"/>
      <c r="UER939" s="477"/>
      <c r="UES939" s="477"/>
      <c r="UET939" s="477"/>
      <c r="UEU939" s="477"/>
      <c r="UEV939" s="477"/>
      <c r="UEW939" s="477"/>
      <c r="UEX939" s="477"/>
      <c r="UEY939" s="477"/>
      <c r="UEZ939" s="477"/>
      <c r="UFA939" s="477"/>
      <c r="UFB939" s="477"/>
      <c r="UFC939" s="477"/>
      <c r="UFD939" s="477"/>
      <c r="UFE939" s="477"/>
      <c r="UFF939" s="477"/>
      <c r="UFG939" s="477"/>
      <c r="UFH939" s="477"/>
      <c r="UFI939" s="477"/>
      <c r="UFJ939" s="477"/>
      <c r="UFK939" s="477"/>
      <c r="UFL939" s="477"/>
      <c r="UFM939" s="477"/>
      <c r="UFN939" s="477"/>
      <c r="UFO939" s="477"/>
      <c r="UFP939" s="477"/>
      <c r="UFQ939" s="477"/>
      <c r="UFR939" s="477"/>
      <c r="UFS939" s="477"/>
      <c r="UFT939" s="477"/>
      <c r="UFU939" s="477"/>
      <c r="UFV939" s="477"/>
      <c r="UFW939" s="477"/>
      <c r="UFX939" s="477"/>
      <c r="UFY939" s="477"/>
      <c r="UFZ939" s="477"/>
      <c r="UGA939" s="477"/>
      <c r="UGB939" s="477"/>
      <c r="UGC939" s="477"/>
      <c r="UGD939" s="477"/>
      <c r="UGE939" s="477"/>
      <c r="UGF939" s="477"/>
      <c r="UGG939" s="477"/>
      <c r="UGH939" s="477"/>
      <c r="UGI939" s="477"/>
      <c r="UGJ939" s="477"/>
      <c r="UGK939" s="477"/>
      <c r="UGL939" s="477"/>
      <c r="UGM939" s="477"/>
      <c r="UGN939" s="477"/>
      <c r="UGO939" s="477"/>
      <c r="UGP939" s="477"/>
      <c r="UGQ939" s="477"/>
      <c r="UGR939" s="477"/>
      <c r="UGS939" s="477"/>
      <c r="UGT939" s="477"/>
      <c r="UGU939" s="477"/>
      <c r="UGV939" s="477"/>
      <c r="UGW939" s="477"/>
      <c r="UGX939" s="477"/>
      <c r="UGY939" s="477"/>
      <c r="UGZ939" s="477"/>
      <c r="UHA939" s="477"/>
      <c r="UHB939" s="477"/>
      <c r="UHC939" s="477"/>
      <c r="UHD939" s="477"/>
      <c r="UHE939" s="477"/>
      <c r="UHF939" s="477"/>
      <c r="UHG939" s="477"/>
      <c r="UHH939" s="477"/>
      <c r="UHI939" s="477"/>
      <c r="UHJ939" s="477"/>
      <c r="UHK939" s="477"/>
      <c r="UHL939" s="477"/>
      <c r="UHM939" s="477"/>
      <c r="UHN939" s="477"/>
      <c r="UHO939" s="477"/>
      <c r="UHP939" s="477"/>
      <c r="UHQ939" s="477"/>
      <c r="UHR939" s="477"/>
      <c r="UHS939" s="477"/>
      <c r="UHT939" s="477"/>
      <c r="UHU939" s="477"/>
      <c r="UHV939" s="477"/>
      <c r="UHW939" s="477"/>
      <c r="UHX939" s="477"/>
      <c r="UHY939" s="477"/>
      <c r="UHZ939" s="477"/>
      <c r="UIA939" s="477"/>
      <c r="UIB939" s="477"/>
      <c r="UIC939" s="477"/>
      <c r="UID939" s="477"/>
      <c r="UIE939" s="477"/>
      <c r="UIF939" s="477"/>
      <c r="UIG939" s="477"/>
      <c r="UIH939" s="477"/>
      <c r="UII939" s="477"/>
      <c r="UIJ939" s="477"/>
      <c r="UIK939" s="477"/>
      <c r="UIL939" s="477"/>
      <c r="UIM939" s="477"/>
      <c r="UIN939" s="477"/>
      <c r="UIO939" s="477"/>
      <c r="UIP939" s="477"/>
      <c r="UIQ939" s="477"/>
      <c r="UIR939" s="477"/>
      <c r="UIS939" s="477"/>
      <c r="UIT939" s="477"/>
      <c r="UIU939" s="477"/>
      <c r="UIV939" s="477"/>
      <c r="UIW939" s="477"/>
      <c r="UIX939" s="477"/>
      <c r="UIY939" s="477"/>
      <c r="UIZ939" s="477"/>
      <c r="UJA939" s="477"/>
      <c r="UJB939" s="477"/>
      <c r="UJC939" s="477"/>
      <c r="UJD939" s="477"/>
      <c r="UJE939" s="477"/>
      <c r="UJF939" s="477"/>
      <c r="UJG939" s="477"/>
      <c r="UJH939" s="477"/>
      <c r="UJI939" s="477"/>
      <c r="UJJ939" s="477"/>
      <c r="UJK939" s="477"/>
      <c r="UJL939" s="477"/>
      <c r="UJM939" s="477"/>
      <c r="UJN939" s="477"/>
      <c r="UJO939" s="477"/>
      <c r="UJP939" s="477"/>
      <c r="UJQ939" s="477"/>
      <c r="UJR939" s="477"/>
      <c r="UJS939" s="477"/>
      <c r="UJT939" s="477"/>
      <c r="UJU939" s="477"/>
      <c r="UJV939" s="477"/>
      <c r="UJW939" s="477"/>
      <c r="UJX939" s="477"/>
      <c r="UJY939" s="477"/>
      <c r="UJZ939" s="477"/>
      <c r="UKA939" s="477"/>
      <c r="UKB939" s="477"/>
      <c r="UKC939" s="477"/>
      <c r="UKD939" s="477"/>
      <c r="UKE939" s="477"/>
      <c r="UKF939" s="477"/>
      <c r="UKG939" s="477"/>
      <c r="UKH939" s="477"/>
      <c r="UKI939" s="477"/>
      <c r="UKJ939" s="477"/>
      <c r="UKK939" s="477"/>
      <c r="UKL939" s="477"/>
      <c r="UKM939" s="477"/>
      <c r="UKN939" s="477"/>
      <c r="UKO939" s="477"/>
      <c r="UKP939" s="477"/>
      <c r="UKQ939" s="477"/>
      <c r="UKR939" s="477"/>
      <c r="UKS939" s="477"/>
      <c r="UKT939" s="477"/>
      <c r="UKU939" s="477"/>
      <c r="UKV939" s="477"/>
      <c r="UKW939" s="477"/>
      <c r="UKX939" s="477"/>
      <c r="UKY939" s="477"/>
      <c r="UKZ939" s="477"/>
      <c r="ULA939" s="477"/>
      <c r="ULB939" s="477"/>
      <c r="ULC939" s="477"/>
      <c r="ULD939" s="477"/>
      <c r="ULE939" s="477"/>
      <c r="ULF939" s="477"/>
      <c r="ULG939" s="477"/>
      <c r="ULH939" s="477"/>
      <c r="ULI939" s="477"/>
      <c r="ULJ939" s="477"/>
      <c r="ULK939" s="477"/>
      <c r="ULL939" s="477"/>
      <c r="ULM939" s="477"/>
      <c r="ULN939" s="477"/>
      <c r="ULO939" s="477"/>
      <c r="ULP939" s="477"/>
      <c r="ULQ939" s="477"/>
      <c r="ULR939" s="477"/>
      <c r="ULS939" s="477"/>
      <c r="ULT939" s="477"/>
      <c r="ULU939" s="477"/>
      <c r="ULV939" s="477"/>
      <c r="ULW939" s="477"/>
      <c r="ULX939" s="477"/>
      <c r="ULY939" s="477"/>
      <c r="ULZ939" s="477"/>
      <c r="UMA939" s="477"/>
      <c r="UMB939" s="477"/>
      <c r="UMC939" s="477"/>
      <c r="UMD939" s="477"/>
      <c r="UME939" s="477"/>
      <c r="UMF939" s="477"/>
      <c r="UMG939" s="477"/>
      <c r="UMH939" s="477"/>
      <c r="UMI939" s="477"/>
      <c r="UMJ939" s="477"/>
      <c r="UMK939" s="477"/>
      <c r="UML939" s="477"/>
      <c r="UMM939" s="477"/>
      <c r="UMN939" s="477"/>
      <c r="UMO939" s="477"/>
      <c r="UMP939" s="477"/>
      <c r="UMQ939" s="477"/>
      <c r="UMR939" s="477"/>
      <c r="UMS939" s="477"/>
      <c r="UMT939" s="477"/>
      <c r="UMU939" s="477"/>
      <c r="UMV939" s="477"/>
      <c r="UMW939" s="477"/>
      <c r="UMX939" s="477"/>
      <c r="UMY939" s="477"/>
      <c r="UMZ939" s="477"/>
      <c r="UNA939" s="477"/>
      <c r="UNB939" s="477"/>
      <c r="UNC939" s="477"/>
      <c r="UND939" s="477"/>
      <c r="UNE939" s="477"/>
      <c r="UNF939" s="477"/>
      <c r="UNG939" s="477"/>
      <c r="UNH939" s="477"/>
      <c r="UNI939" s="477"/>
      <c r="UNJ939" s="477"/>
      <c r="UNK939" s="477"/>
      <c r="UNL939" s="477"/>
      <c r="UNM939" s="477"/>
      <c r="UNN939" s="477"/>
      <c r="UNO939" s="477"/>
      <c r="UNP939" s="477"/>
      <c r="UNQ939" s="477"/>
      <c r="UNR939" s="477"/>
      <c r="UNS939" s="477"/>
      <c r="UNT939" s="477"/>
      <c r="UNU939" s="477"/>
      <c r="UNV939" s="477"/>
      <c r="UNW939" s="477"/>
      <c r="UNX939" s="477"/>
      <c r="UNY939" s="477"/>
      <c r="UNZ939" s="477"/>
      <c r="UOA939" s="477"/>
      <c r="UOB939" s="477"/>
      <c r="UOC939" s="477"/>
      <c r="UOD939" s="477"/>
      <c r="UOE939" s="477"/>
      <c r="UOF939" s="477"/>
      <c r="UOG939" s="477"/>
      <c r="UOH939" s="477"/>
      <c r="UOI939" s="477"/>
      <c r="UOJ939" s="477"/>
      <c r="UOK939" s="477"/>
      <c r="UOL939" s="477"/>
      <c r="UOM939" s="477"/>
      <c r="UON939" s="477"/>
      <c r="UOO939" s="477"/>
      <c r="UOP939" s="477"/>
      <c r="UOQ939" s="477"/>
      <c r="UOR939" s="477"/>
      <c r="UOS939" s="477"/>
      <c r="UOT939" s="477"/>
      <c r="UOU939" s="477"/>
      <c r="UOV939" s="477"/>
      <c r="UOW939" s="477"/>
      <c r="UOX939" s="477"/>
      <c r="UOY939" s="477"/>
      <c r="UOZ939" s="477"/>
      <c r="UPA939" s="477"/>
      <c r="UPB939" s="477"/>
      <c r="UPC939" s="477"/>
      <c r="UPD939" s="477"/>
      <c r="UPE939" s="477"/>
      <c r="UPF939" s="477"/>
      <c r="UPG939" s="477"/>
      <c r="UPH939" s="477"/>
      <c r="UPI939" s="477"/>
      <c r="UPJ939" s="477"/>
      <c r="UPK939" s="477"/>
      <c r="UPL939" s="477"/>
      <c r="UPM939" s="477"/>
      <c r="UPN939" s="477"/>
      <c r="UPO939" s="477"/>
      <c r="UPP939" s="477"/>
      <c r="UPQ939" s="477"/>
      <c r="UPR939" s="477"/>
      <c r="UPS939" s="477"/>
      <c r="UPT939" s="477"/>
      <c r="UPU939" s="477"/>
      <c r="UPV939" s="477"/>
      <c r="UPW939" s="477"/>
      <c r="UPX939" s="477"/>
      <c r="UPY939" s="477"/>
      <c r="UPZ939" s="477"/>
      <c r="UQA939" s="477"/>
      <c r="UQB939" s="477"/>
      <c r="UQC939" s="477"/>
      <c r="UQD939" s="477"/>
      <c r="UQE939" s="477"/>
      <c r="UQF939" s="477"/>
      <c r="UQG939" s="477"/>
      <c r="UQH939" s="477"/>
      <c r="UQI939" s="477"/>
      <c r="UQJ939" s="477"/>
      <c r="UQK939" s="477"/>
      <c r="UQL939" s="477"/>
      <c r="UQM939" s="477"/>
      <c r="UQN939" s="477"/>
      <c r="UQO939" s="477"/>
      <c r="UQP939" s="477"/>
      <c r="UQQ939" s="477"/>
      <c r="UQR939" s="477"/>
      <c r="UQS939" s="477"/>
      <c r="UQT939" s="477"/>
      <c r="UQU939" s="477"/>
      <c r="UQV939" s="477"/>
      <c r="UQW939" s="477"/>
      <c r="UQX939" s="477"/>
      <c r="UQY939" s="477"/>
      <c r="UQZ939" s="477"/>
      <c r="URA939" s="477"/>
      <c r="URB939" s="477"/>
      <c r="URC939" s="477"/>
      <c r="URD939" s="477"/>
      <c r="URE939" s="477"/>
      <c r="URF939" s="477"/>
      <c r="URG939" s="477"/>
      <c r="URH939" s="477"/>
      <c r="URI939" s="477"/>
      <c r="URJ939" s="477"/>
      <c r="URK939" s="477"/>
      <c r="URL939" s="477"/>
      <c r="URM939" s="477"/>
      <c r="URN939" s="477"/>
      <c r="URO939" s="477"/>
      <c r="URP939" s="477"/>
      <c r="URQ939" s="477"/>
      <c r="URR939" s="477"/>
      <c r="URS939" s="477"/>
      <c r="URT939" s="477"/>
      <c r="URU939" s="477"/>
      <c r="URV939" s="477"/>
      <c r="URW939" s="477"/>
      <c r="URX939" s="477"/>
      <c r="URY939" s="477"/>
      <c r="URZ939" s="477"/>
      <c r="USA939" s="477"/>
      <c r="USB939" s="477"/>
      <c r="USC939" s="477"/>
      <c r="USD939" s="477"/>
      <c r="USE939" s="477"/>
      <c r="USF939" s="477"/>
      <c r="USG939" s="477"/>
      <c r="USH939" s="477"/>
      <c r="USI939" s="477"/>
      <c r="USJ939" s="477"/>
      <c r="USK939" s="477"/>
      <c r="USL939" s="477"/>
      <c r="USM939" s="477"/>
      <c r="USN939" s="477"/>
      <c r="USO939" s="477"/>
      <c r="USP939" s="477"/>
      <c r="USQ939" s="477"/>
      <c r="USR939" s="477"/>
      <c r="USS939" s="477"/>
      <c r="UST939" s="477"/>
      <c r="USU939" s="477"/>
      <c r="USV939" s="477"/>
      <c r="USW939" s="477"/>
      <c r="USX939" s="477"/>
      <c r="USY939" s="477"/>
      <c r="USZ939" s="477"/>
      <c r="UTA939" s="477"/>
      <c r="UTB939" s="477"/>
      <c r="UTC939" s="477"/>
      <c r="UTD939" s="477"/>
      <c r="UTE939" s="477"/>
      <c r="UTF939" s="477"/>
      <c r="UTG939" s="477"/>
      <c r="UTH939" s="477"/>
      <c r="UTI939" s="477"/>
      <c r="UTJ939" s="477"/>
      <c r="UTK939" s="477"/>
      <c r="UTL939" s="477"/>
      <c r="UTM939" s="477"/>
      <c r="UTN939" s="477"/>
      <c r="UTO939" s="477"/>
      <c r="UTP939" s="477"/>
      <c r="UTQ939" s="477"/>
      <c r="UTR939" s="477"/>
      <c r="UTS939" s="477"/>
      <c r="UTT939" s="477"/>
      <c r="UTU939" s="477"/>
      <c r="UTV939" s="477"/>
      <c r="UTW939" s="477"/>
      <c r="UTX939" s="477"/>
      <c r="UTY939" s="477"/>
      <c r="UTZ939" s="477"/>
      <c r="UUA939" s="477"/>
      <c r="UUB939" s="477"/>
      <c r="UUC939" s="477"/>
      <c r="UUD939" s="477"/>
      <c r="UUE939" s="477"/>
      <c r="UUF939" s="477"/>
      <c r="UUG939" s="477"/>
      <c r="UUH939" s="477"/>
      <c r="UUI939" s="477"/>
      <c r="UUJ939" s="477"/>
      <c r="UUK939" s="477"/>
      <c r="UUL939" s="477"/>
      <c r="UUM939" s="477"/>
      <c r="UUN939" s="477"/>
      <c r="UUO939" s="477"/>
      <c r="UUP939" s="477"/>
      <c r="UUQ939" s="477"/>
      <c r="UUR939" s="477"/>
      <c r="UUS939" s="477"/>
      <c r="UUT939" s="477"/>
      <c r="UUU939" s="477"/>
      <c r="UUV939" s="477"/>
      <c r="UUW939" s="477"/>
      <c r="UUX939" s="477"/>
      <c r="UUY939" s="477"/>
      <c r="UUZ939" s="477"/>
      <c r="UVA939" s="477"/>
      <c r="UVB939" s="477"/>
      <c r="UVC939" s="477"/>
      <c r="UVD939" s="477"/>
      <c r="UVE939" s="477"/>
      <c r="UVF939" s="477"/>
      <c r="UVG939" s="477"/>
      <c r="UVH939" s="477"/>
      <c r="UVI939" s="477"/>
      <c r="UVJ939" s="477"/>
      <c r="UVK939" s="477"/>
      <c r="UVL939" s="477"/>
      <c r="UVM939" s="477"/>
      <c r="UVN939" s="477"/>
      <c r="UVO939" s="477"/>
      <c r="UVP939" s="477"/>
      <c r="UVQ939" s="477"/>
      <c r="UVR939" s="477"/>
      <c r="UVS939" s="477"/>
      <c r="UVT939" s="477"/>
      <c r="UVU939" s="477"/>
      <c r="UVV939" s="477"/>
      <c r="UVW939" s="477"/>
      <c r="UVX939" s="477"/>
      <c r="UVY939" s="477"/>
      <c r="UVZ939" s="477"/>
      <c r="UWA939" s="477"/>
      <c r="UWB939" s="477"/>
      <c r="UWC939" s="477"/>
      <c r="UWD939" s="477"/>
      <c r="UWE939" s="477"/>
      <c r="UWF939" s="477"/>
      <c r="UWG939" s="477"/>
      <c r="UWH939" s="477"/>
      <c r="UWI939" s="477"/>
      <c r="UWJ939" s="477"/>
      <c r="UWK939" s="477"/>
      <c r="UWL939" s="477"/>
      <c r="UWM939" s="477"/>
      <c r="UWN939" s="477"/>
      <c r="UWO939" s="477"/>
      <c r="UWP939" s="477"/>
      <c r="UWQ939" s="477"/>
      <c r="UWR939" s="477"/>
      <c r="UWS939" s="477"/>
      <c r="UWT939" s="477"/>
      <c r="UWU939" s="477"/>
      <c r="UWV939" s="477"/>
      <c r="UWW939" s="477"/>
      <c r="UWX939" s="477"/>
      <c r="UWY939" s="477"/>
      <c r="UWZ939" s="477"/>
      <c r="UXA939" s="477"/>
      <c r="UXB939" s="477"/>
      <c r="UXC939" s="477"/>
      <c r="UXD939" s="477"/>
      <c r="UXE939" s="477"/>
      <c r="UXF939" s="477"/>
      <c r="UXG939" s="477"/>
      <c r="UXH939" s="477"/>
      <c r="UXI939" s="477"/>
      <c r="UXJ939" s="477"/>
      <c r="UXK939" s="477"/>
      <c r="UXL939" s="477"/>
      <c r="UXM939" s="477"/>
      <c r="UXN939" s="477"/>
      <c r="UXO939" s="477"/>
      <c r="UXP939" s="477"/>
      <c r="UXQ939" s="477"/>
      <c r="UXR939" s="477"/>
      <c r="UXS939" s="477"/>
      <c r="UXT939" s="477"/>
      <c r="UXU939" s="477"/>
      <c r="UXV939" s="477"/>
      <c r="UXW939" s="477"/>
      <c r="UXX939" s="477"/>
      <c r="UXY939" s="477"/>
      <c r="UXZ939" s="477"/>
      <c r="UYA939" s="477"/>
      <c r="UYB939" s="477"/>
      <c r="UYC939" s="477"/>
      <c r="UYD939" s="477"/>
      <c r="UYE939" s="477"/>
      <c r="UYF939" s="477"/>
      <c r="UYG939" s="477"/>
      <c r="UYH939" s="477"/>
      <c r="UYI939" s="477"/>
      <c r="UYJ939" s="477"/>
      <c r="UYK939" s="477"/>
      <c r="UYL939" s="477"/>
      <c r="UYM939" s="477"/>
      <c r="UYN939" s="477"/>
      <c r="UYO939" s="477"/>
      <c r="UYP939" s="477"/>
      <c r="UYQ939" s="477"/>
      <c r="UYR939" s="477"/>
      <c r="UYS939" s="477"/>
      <c r="UYT939" s="477"/>
      <c r="UYU939" s="477"/>
      <c r="UYV939" s="477"/>
      <c r="UYW939" s="477"/>
      <c r="UYX939" s="477"/>
      <c r="UYY939" s="477"/>
      <c r="UYZ939" s="477"/>
      <c r="UZA939" s="477"/>
      <c r="UZB939" s="477"/>
      <c r="UZC939" s="477"/>
      <c r="UZD939" s="477"/>
      <c r="UZE939" s="477"/>
      <c r="UZF939" s="477"/>
      <c r="UZG939" s="477"/>
      <c r="UZH939" s="477"/>
      <c r="UZI939" s="477"/>
      <c r="UZJ939" s="477"/>
      <c r="UZK939" s="477"/>
      <c r="UZL939" s="477"/>
      <c r="UZM939" s="477"/>
      <c r="UZN939" s="477"/>
      <c r="UZO939" s="477"/>
      <c r="UZP939" s="477"/>
      <c r="UZQ939" s="477"/>
      <c r="UZR939" s="477"/>
      <c r="UZS939" s="477"/>
      <c r="UZT939" s="477"/>
      <c r="UZU939" s="477"/>
      <c r="UZV939" s="477"/>
      <c r="UZW939" s="477"/>
      <c r="UZX939" s="477"/>
      <c r="UZY939" s="477"/>
      <c r="UZZ939" s="477"/>
      <c r="VAA939" s="477"/>
      <c r="VAB939" s="477"/>
      <c r="VAC939" s="477"/>
      <c r="VAD939" s="477"/>
      <c r="VAE939" s="477"/>
      <c r="VAF939" s="477"/>
      <c r="VAG939" s="477"/>
      <c r="VAH939" s="477"/>
      <c r="VAI939" s="477"/>
      <c r="VAJ939" s="477"/>
      <c r="VAK939" s="477"/>
      <c r="VAL939" s="477"/>
      <c r="VAM939" s="477"/>
      <c r="VAN939" s="477"/>
      <c r="VAO939" s="477"/>
      <c r="VAP939" s="477"/>
      <c r="VAQ939" s="477"/>
      <c r="VAR939" s="477"/>
      <c r="VAS939" s="477"/>
      <c r="VAT939" s="477"/>
      <c r="VAU939" s="477"/>
      <c r="VAV939" s="477"/>
      <c r="VAW939" s="477"/>
      <c r="VAX939" s="477"/>
      <c r="VAY939" s="477"/>
      <c r="VAZ939" s="477"/>
      <c r="VBA939" s="477"/>
      <c r="VBB939" s="477"/>
      <c r="VBC939" s="477"/>
      <c r="VBD939" s="477"/>
      <c r="VBE939" s="477"/>
      <c r="VBF939" s="477"/>
      <c r="VBG939" s="477"/>
      <c r="VBH939" s="477"/>
      <c r="VBI939" s="477"/>
      <c r="VBJ939" s="477"/>
      <c r="VBK939" s="477"/>
      <c r="VBL939" s="477"/>
      <c r="VBM939" s="477"/>
      <c r="VBN939" s="477"/>
      <c r="VBO939" s="477"/>
      <c r="VBP939" s="477"/>
      <c r="VBQ939" s="477"/>
      <c r="VBR939" s="477"/>
      <c r="VBS939" s="477"/>
      <c r="VBT939" s="477"/>
      <c r="VBU939" s="477"/>
      <c r="VBV939" s="477"/>
      <c r="VBW939" s="477"/>
      <c r="VBX939" s="477"/>
      <c r="VBY939" s="477"/>
      <c r="VBZ939" s="477"/>
      <c r="VCA939" s="477"/>
      <c r="VCB939" s="477"/>
      <c r="VCC939" s="477"/>
      <c r="VCD939" s="477"/>
      <c r="VCE939" s="477"/>
      <c r="VCF939" s="477"/>
      <c r="VCG939" s="477"/>
      <c r="VCH939" s="477"/>
      <c r="VCI939" s="477"/>
      <c r="VCJ939" s="477"/>
      <c r="VCK939" s="477"/>
      <c r="VCL939" s="477"/>
      <c r="VCM939" s="477"/>
      <c r="VCN939" s="477"/>
      <c r="VCO939" s="477"/>
      <c r="VCP939" s="477"/>
      <c r="VCQ939" s="477"/>
      <c r="VCR939" s="477"/>
      <c r="VCS939" s="477"/>
      <c r="VCT939" s="477"/>
      <c r="VCU939" s="477"/>
      <c r="VCV939" s="477"/>
      <c r="VCW939" s="477"/>
      <c r="VCX939" s="477"/>
      <c r="VCY939" s="477"/>
      <c r="VCZ939" s="477"/>
      <c r="VDA939" s="477"/>
      <c r="VDB939" s="477"/>
      <c r="VDC939" s="477"/>
      <c r="VDD939" s="477"/>
      <c r="VDE939" s="477"/>
      <c r="VDF939" s="477"/>
      <c r="VDG939" s="477"/>
      <c r="VDH939" s="477"/>
      <c r="VDI939" s="477"/>
      <c r="VDJ939" s="477"/>
      <c r="VDK939" s="477"/>
      <c r="VDL939" s="477"/>
      <c r="VDM939" s="477"/>
      <c r="VDN939" s="477"/>
      <c r="VDO939" s="477"/>
      <c r="VDP939" s="477"/>
      <c r="VDQ939" s="477"/>
      <c r="VDR939" s="477"/>
      <c r="VDS939" s="477"/>
      <c r="VDT939" s="477"/>
      <c r="VDU939" s="477"/>
      <c r="VDV939" s="477"/>
      <c r="VDW939" s="477"/>
      <c r="VDX939" s="477"/>
      <c r="VDY939" s="477"/>
      <c r="VDZ939" s="477"/>
      <c r="VEA939" s="477"/>
      <c r="VEB939" s="477"/>
      <c r="VEC939" s="477"/>
      <c r="VED939" s="477"/>
      <c r="VEE939" s="477"/>
      <c r="VEF939" s="477"/>
      <c r="VEG939" s="477"/>
      <c r="VEH939" s="477"/>
      <c r="VEI939" s="477"/>
      <c r="VEJ939" s="477"/>
      <c r="VEK939" s="477"/>
      <c r="VEL939" s="477"/>
      <c r="VEM939" s="477"/>
      <c r="VEN939" s="477"/>
      <c r="VEO939" s="477"/>
      <c r="VEP939" s="477"/>
      <c r="VEQ939" s="477"/>
      <c r="VER939" s="477"/>
      <c r="VES939" s="477"/>
      <c r="VET939" s="477"/>
      <c r="VEU939" s="477"/>
      <c r="VEV939" s="477"/>
      <c r="VEW939" s="477"/>
      <c r="VEX939" s="477"/>
      <c r="VEY939" s="477"/>
      <c r="VEZ939" s="477"/>
      <c r="VFA939" s="477"/>
      <c r="VFB939" s="477"/>
      <c r="VFC939" s="477"/>
      <c r="VFD939" s="477"/>
      <c r="VFE939" s="477"/>
      <c r="VFF939" s="477"/>
      <c r="VFG939" s="477"/>
      <c r="VFH939" s="477"/>
      <c r="VFI939" s="477"/>
      <c r="VFJ939" s="477"/>
      <c r="VFK939" s="477"/>
      <c r="VFL939" s="477"/>
      <c r="VFM939" s="477"/>
      <c r="VFN939" s="477"/>
      <c r="VFO939" s="477"/>
      <c r="VFP939" s="477"/>
      <c r="VFQ939" s="477"/>
      <c r="VFR939" s="477"/>
      <c r="VFS939" s="477"/>
      <c r="VFT939" s="477"/>
      <c r="VFU939" s="477"/>
      <c r="VFV939" s="477"/>
      <c r="VFW939" s="477"/>
      <c r="VFX939" s="477"/>
      <c r="VFY939" s="477"/>
      <c r="VFZ939" s="477"/>
      <c r="VGA939" s="477"/>
      <c r="VGB939" s="477"/>
      <c r="VGC939" s="477"/>
      <c r="VGD939" s="477"/>
      <c r="VGE939" s="477"/>
      <c r="VGF939" s="477"/>
      <c r="VGG939" s="477"/>
      <c r="VGH939" s="477"/>
      <c r="VGI939" s="477"/>
      <c r="VGJ939" s="477"/>
      <c r="VGK939" s="477"/>
      <c r="VGL939" s="477"/>
      <c r="VGM939" s="477"/>
      <c r="VGN939" s="477"/>
      <c r="VGO939" s="477"/>
      <c r="VGP939" s="477"/>
      <c r="VGQ939" s="477"/>
      <c r="VGR939" s="477"/>
      <c r="VGS939" s="477"/>
      <c r="VGT939" s="477"/>
      <c r="VGU939" s="477"/>
      <c r="VGV939" s="477"/>
      <c r="VGW939" s="477"/>
      <c r="VGX939" s="477"/>
      <c r="VGY939" s="477"/>
      <c r="VGZ939" s="477"/>
      <c r="VHA939" s="477"/>
      <c r="VHB939" s="477"/>
      <c r="VHC939" s="477"/>
      <c r="VHD939" s="477"/>
      <c r="VHE939" s="477"/>
      <c r="VHF939" s="477"/>
      <c r="VHG939" s="477"/>
      <c r="VHH939" s="477"/>
      <c r="VHI939" s="477"/>
      <c r="VHJ939" s="477"/>
      <c r="VHK939" s="477"/>
      <c r="VHL939" s="477"/>
      <c r="VHM939" s="477"/>
      <c r="VHN939" s="477"/>
      <c r="VHO939" s="477"/>
      <c r="VHP939" s="477"/>
      <c r="VHQ939" s="477"/>
      <c r="VHR939" s="477"/>
      <c r="VHS939" s="477"/>
      <c r="VHT939" s="477"/>
      <c r="VHU939" s="477"/>
      <c r="VHV939" s="477"/>
      <c r="VHW939" s="477"/>
      <c r="VHX939" s="477"/>
      <c r="VHY939" s="477"/>
      <c r="VHZ939" s="477"/>
      <c r="VIA939" s="477"/>
      <c r="VIB939" s="477"/>
      <c r="VIC939" s="477"/>
      <c r="VID939" s="477"/>
      <c r="VIE939" s="477"/>
      <c r="VIF939" s="477"/>
      <c r="VIG939" s="477"/>
      <c r="VIH939" s="477"/>
      <c r="VII939" s="477"/>
      <c r="VIJ939" s="477"/>
      <c r="VIK939" s="477"/>
      <c r="VIL939" s="477"/>
      <c r="VIM939" s="477"/>
      <c r="VIN939" s="477"/>
      <c r="VIO939" s="477"/>
      <c r="VIP939" s="477"/>
      <c r="VIQ939" s="477"/>
      <c r="VIR939" s="477"/>
      <c r="VIS939" s="477"/>
      <c r="VIT939" s="477"/>
      <c r="VIU939" s="477"/>
      <c r="VIV939" s="477"/>
      <c r="VIW939" s="477"/>
      <c r="VIX939" s="477"/>
      <c r="VIY939" s="477"/>
      <c r="VIZ939" s="477"/>
      <c r="VJA939" s="477"/>
      <c r="VJB939" s="477"/>
      <c r="VJC939" s="477"/>
      <c r="VJD939" s="477"/>
      <c r="VJE939" s="477"/>
      <c r="VJF939" s="477"/>
      <c r="VJG939" s="477"/>
      <c r="VJH939" s="477"/>
      <c r="VJI939" s="477"/>
      <c r="VJJ939" s="477"/>
      <c r="VJK939" s="477"/>
      <c r="VJL939" s="477"/>
      <c r="VJM939" s="477"/>
      <c r="VJN939" s="477"/>
      <c r="VJO939" s="477"/>
      <c r="VJP939" s="477"/>
      <c r="VJQ939" s="477"/>
      <c r="VJR939" s="477"/>
      <c r="VJS939" s="477"/>
      <c r="VJT939" s="477"/>
      <c r="VJU939" s="477"/>
      <c r="VJV939" s="477"/>
      <c r="VJW939" s="477"/>
      <c r="VJX939" s="477"/>
      <c r="VJY939" s="477"/>
      <c r="VJZ939" s="477"/>
      <c r="VKA939" s="477"/>
      <c r="VKB939" s="477"/>
      <c r="VKC939" s="477"/>
      <c r="VKD939" s="477"/>
      <c r="VKE939" s="477"/>
      <c r="VKF939" s="477"/>
      <c r="VKG939" s="477"/>
      <c r="VKH939" s="477"/>
      <c r="VKI939" s="477"/>
      <c r="VKJ939" s="477"/>
      <c r="VKK939" s="477"/>
      <c r="VKL939" s="477"/>
      <c r="VKM939" s="477"/>
      <c r="VKN939" s="477"/>
      <c r="VKO939" s="477"/>
      <c r="VKP939" s="477"/>
      <c r="VKQ939" s="477"/>
      <c r="VKR939" s="477"/>
      <c r="VKS939" s="477"/>
      <c r="VKT939" s="477"/>
      <c r="VKU939" s="477"/>
      <c r="VKV939" s="477"/>
      <c r="VKW939" s="477"/>
      <c r="VKX939" s="477"/>
      <c r="VKY939" s="477"/>
      <c r="VKZ939" s="477"/>
      <c r="VLA939" s="477"/>
      <c r="VLB939" s="477"/>
      <c r="VLC939" s="477"/>
      <c r="VLD939" s="477"/>
      <c r="VLE939" s="477"/>
      <c r="VLF939" s="477"/>
      <c r="VLG939" s="477"/>
      <c r="VLH939" s="477"/>
      <c r="VLI939" s="477"/>
      <c r="VLJ939" s="477"/>
      <c r="VLK939" s="477"/>
      <c r="VLL939" s="477"/>
      <c r="VLM939" s="477"/>
      <c r="VLN939" s="477"/>
      <c r="VLO939" s="477"/>
      <c r="VLP939" s="477"/>
      <c r="VLQ939" s="477"/>
      <c r="VLR939" s="477"/>
      <c r="VLS939" s="477"/>
      <c r="VLT939" s="477"/>
      <c r="VLU939" s="477"/>
      <c r="VLV939" s="477"/>
      <c r="VLW939" s="477"/>
      <c r="VLX939" s="477"/>
      <c r="VLY939" s="477"/>
      <c r="VLZ939" s="477"/>
      <c r="VMA939" s="477"/>
      <c r="VMB939" s="477"/>
      <c r="VMC939" s="477"/>
      <c r="VMD939" s="477"/>
      <c r="VME939" s="477"/>
      <c r="VMF939" s="477"/>
      <c r="VMG939" s="477"/>
      <c r="VMH939" s="477"/>
      <c r="VMI939" s="477"/>
      <c r="VMJ939" s="477"/>
      <c r="VMK939" s="477"/>
      <c r="VML939" s="477"/>
      <c r="VMM939" s="477"/>
      <c r="VMN939" s="477"/>
      <c r="VMO939" s="477"/>
      <c r="VMP939" s="477"/>
      <c r="VMQ939" s="477"/>
      <c r="VMR939" s="477"/>
      <c r="VMS939" s="477"/>
      <c r="VMT939" s="477"/>
      <c r="VMU939" s="477"/>
      <c r="VMV939" s="477"/>
      <c r="VMW939" s="477"/>
      <c r="VMX939" s="477"/>
      <c r="VMY939" s="477"/>
      <c r="VMZ939" s="477"/>
      <c r="VNA939" s="477"/>
      <c r="VNB939" s="477"/>
      <c r="VNC939" s="477"/>
      <c r="VND939" s="477"/>
      <c r="VNE939" s="477"/>
      <c r="VNF939" s="477"/>
      <c r="VNG939" s="477"/>
      <c r="VNH939" s="477"/>
      <c r="VNI939" s="477"/>
      <c r="VNJ939" s="477"/>
      <c r="VNK939" s="477"/>
      <c r="VNL939" s="477"/>
      <c r="VNM939" s="477"/>
      <c r="VNN939" s="477"/>
      <c r="VNO939" s="477"/>
      <c r="VNP939" s="477"/>
      <c r="VNQ939" s="477"/>
      <c r="VNR939" s="477"/>
      <c r="VNS939" s="477"/>
      <c r="VNT939" s="477"/>
      <c r="VNU939" s="477"/>
      <c r="VNV939" s="477"/>
      <c r="VNW939" s="477"/>
      <c r="VNX939" s="477"/>
      <c r="VNY939" s="477"/>
      <c r="VNZ939" s="477"/>
      <c r="VOA939" s="477"/>
      <c r="VOB939" s="477"/>
      <c r="VOC939" s="477"/>
      <c r="VOD939" s="477"/>
      <c r="VOE939" s="477"/>
      <c r="VOF939" s="477"/>
      <c r="VOG939" s="477"/>
      <c r="VOH939" s="477"/>
      <c r="VOI939" s="477"/>
      <c r="VOJ939" s="477"/>
      <c r="VOK939" s="477"/>
      <c r="VOL939" s="477"/>
      <c r="VOM939" s="477"/>
      <c r="VON939" s="477"/>
      <c r="VOO939" s="477"/>
      <c r="VOP939" s="477"/>
      <c r="VOQ939" s="477"/>
      <c r="VOR939" s="477"/>
      <c r="VOS939" s="477"/>
      <c r="VOT939" s="477"/>
      <c r="VOU939" s="477"/>
      <c r="VOV939" s="477"/>
      <c r="VOW939" s="477"/>
      <c r="VOX939" s="477"/>
      <c r="VOY939" s="477"/>
      <c r="VOZ939" s="477"/>
      <c r="VPA939" s="477"/>
      <c r="VPB939" s="477"/>
      <c r="VPC939" s="477"/>
      <c r="VPD939" s="477"/>
      <c r="VPE939" s="477"/>
      <c r="VPF939" s="477"/>
      <c r="VPG939" s="477"/>
      <c r="VPH939" s="477"/>
      <c r="VPI939" s="477"/>
      <c r="VPJ939" s="477"/>
      <c r="VPK939" s="477"/>
      <c r="VPL939" s="477"/>
      <c r="VPM939" s="477"/>
      <c r="VPN939" s="477"/>
      <c r="VPO939" s="477"/>
      <c r="VPP939" s="477"/>
      <c r="VPQ939" s="477"/>
      <c r="VPR939" s="477"/>
      <c r="VPS939" s="477"/>
      <c r="VPT939" s="477"/>
      <c r="VPU939" s="477"/>
      <c r="VPV939" s="477"/>
      <c r="VPW939" s="477"/>
      <c r="VPX939" s="477"/>
      <c r="VPY939" s="477"/>
      <c r="VPZ939" s="477"/>
      <c r="VQA939" s="477"/>
      <c r="VQB939" s="477"/>
      <c r="VQC939" s="477"/>
      <c r="VQD939" s="477"/>
      <c r="VQE939" s="477"/>
      <c r="VQF939" s="477"/>
      <c r="VQG939" s="477"/>
      <c r="VQH939" s="477"/>
      <c r="VQI939" s="477"/>
      <c r="VQJ939" s="477"/>
      <c r="VQK939" s="477"/>
      <c r="VQL939" s="477"/>
      <c r="VQM939" s="477"/>
      <c r="VQN939" s="477"/>
      <c r="VQO939" s="477"/>
      <c r="VQP939" s="477"/>
      <c r="VQQ939" s="477"/>
      <c r="VQR939" s="477"/>
      <c r="VQS939" s="477"/>
      <c r="VQT939" s="477"/>
      <c r="VQU939" s="477"/>
      <c r="VQV939" s="477"/>
      <c r="VQW939" s="477"/>
      <c r="VQX939" s="477"/>
      <c r="VQY939" s="477"/>
      <c r="VQZ939" s="477"/>
      <c r="VRA939" s="477"/>
      <c r="VRB939" s="477"/>
      <c r="VRC939" s="477"/>
      <c r="VRD939" s="477"/>
      <c r="VRE939" s="477"/>
      <c r="VRF939" s="477"/>
      <c r="VRG939" s="477"/>
      <c r="VRH939" s="477"/>
      <c r="VRI939" s="477"/>
      <c r="VRJ939" s="477"/>
      <c r="VRK939" s="477"/>
      <c r="VRL939" s="477"/>
      <c r="VRM939" s="477"/>
      <c r="VRN939" s="477"/>
      <c r="VRO939" s="477"/>
      <c r="VRP939" s="477"/>
      <c r="VRQ939" s="477"/>
      <c r="VRR939" s="477"/>
      <c r="VRS939" s="477"/>
      <c r="VRT939" s="477"/>
      <c r="VRU939" s="477"/>
      <c r="VRV939" s="477"/>
      <c r="VRW939" s="477"/>
      <c r="VRX939" s="477"/>
      <c r="VRY939" s="477"/>
      <c r="VRZ939" s="477"/>
      <c r="VSA939" s="477"/>
      <c r="VSB939" s="477"/>
      <c r="VSC939" s="477"/>
      <c r="VSD939" s="477"/>
      <c r="VSE939" s="477"/>
      <c r="VSF939" s="477"/>
      <c r="VSG939" s="477"/>
      <c r="VSH939" s="477"/>
      <c r="VSI939" s="477"/>
      <c r="VSJ939" s="477"/>
      <c r="VSK939" s="477"/>
      <c r="VSL939" s="477"/>
      <c r="VSM939" s="477"/>
      <c r="VSN939" s="477"/>
      <c r="VSO939" s="477"/>
      <c r="VSP939" s="477"/>
      <c r="VSQ939" s="477"/>
      <c r="VSR939" s="477"/>
      <c r="VSS939" s="477"/>
      <c r="VST939" s="477"/>
      <c r="VSU939" s="477"/>
      <c r="VSV939" s="477"/>
      <c r="VSW939" s="477"/>
      <c r="VSX939" s="477"/>
      <c r="VSY939" s="477"/>
      <c r="VSZ939" s="477"/>
      <c r="VTA939" s="477"/>
      <c r="VTB939" s="477"/>
      <c r="VTC939" s="477"/>
      <c r="VTD939" s="477"/>
      <c r="VTE939" s="477"/>
      <c r="VTF939" s="477"/>
      <c r="VTG939" s="477"/>
      <c r="VTH939" s="477"/>
      <c r="VTI939" s="477"/>
      <c r="VTJ939" s="477"/>
      <c r="VTK939" s="477"/>
      <c r="VTL939" s="477"/>
      <c r="VTM939" s="477"/>
      <c r="VTN939" s="477"/>
      <c r="VTO939" s="477"/>
      <c r="VTP939" s="477"/>
      <c r="VTQ939" s="477"/>
      <c r="VTR939" s="477"/>
      <c r="VTS939" s="477"/>
      <c r="VTT939" s="477"/>
      <c r="VTU939" s="477"/>
      <c r="VTV939" s="477"/>
      <c r="VTW939" s="477"/>
      <c r="VTX939" s="477"/>
      <c r="VTY939" s="477"/>
      <c r="VTZ939" s="477"/>
      <c r="VUA939" s="477"/>
      <c r="VUB939" s="477"/>
      <c r="VUC939" s="477"/>
      <c r="VUD939" s="477"/>
      <c r="VUE939" s="477"/>
      <c r="VUF939" s="477"/>
      <c r="VUG939" s="477"/>
      <c r="VUH939" s="477"/>
      <c r="VUI939" s="477"/>
      <c r="VUJ939" s="477"/>
      <c r="VUK939" s="477"/>
      <c r="VUL939" s="477"/>
      <c r="VUM939" s="477"/>
      <c r="VUN939" s="477"/>
      <c r="VUO939" s="477"/>
      <c r="VUP939" s="477"/>
      <c r="VUQ939" s="477"/>
      <c r="VUR939" s="477"/>
      <c r="VUS939" s="477"/>
      <c r="VUT939" s="477"/>
      <c r="VUU939" s="477"/>
      <c r="VUV939" s="477"/>
      <c r="VUW939" s="477"/>
      <c r="VUX939" s="477"/>
      <c r="VUY939" s="477"/>
      <c r="VUZ939" s="477"/>
      <c r="VVA939" s="477"/>
      <c r="VVB939" s="477"/>
      <c r="VVC939" s="477"/>
      <c r="VVD939" s="477"/>
      <c r="VVE939" s="477"/>
      <c r="VVF939" s="477"/>
      <c r="VVG939" s="477"/>
      <c r="VVH939" s="477"/>
      <c r="VVI939" s="477"/>
      <c r="VVJ939" s="477"/>
      <c r="VVK939" s="477"/>
      <c r="VVL939" s="477"/>
      <c r="VVM939" s="477"/>
      <c r="VVN939" s="477"/>
      <c r="VVO939" s="477"/>
      <c r="VVP939" s="477"/>
      <c r="VVQ939" s="477"/>
      <c r="VVR939" s="477"/>
      <c r="VVS939" s="477"/>
      <c r="VVT939" s="477"/>
      <c r="VVU939" s="477"/>
      <c r="VVV939" s="477"/>
      <c r="VVW939" s="477"/>
      <c r="VVX939" s="477"/>
      <c r="VVY939" s="477"/>
      <c r="VVZ939" s="477"/>
      <c r="VWA939" s="477"/>
      <c r="VWB939" s="477"/>
      <c r="VWC939" s="477"/>
      <c r="VWD939" s="477"/>
      <c r="VWE939" s="477"/>
      <c r="VWF939" s="477"/>
      <c r="VWG939" s="477"/>
      <c r="VWH939" s="477"/>
      <c r="VWI939" s="477"/>
      <c r="VWJ939" s="477"/>
      <c r="VWK939" s="477"/>
      <c r="VWL939" s="477"/>
      <c r="VWM939" s="477"/>
      <c r="VWN939" s="477"/>
      <c r="VWO939" s="477"/>
      <c r="VWP939" s="477"/>
      <c r="VWQ939" s="477"/>
      <c r="VWR939" s="477"/>
      <c r="VWS939" s="477"/>
      <c r="VWT939" s="477"/>
      <c r="VWU939" s="477"/>
      <c r="VWV939" s="477"/>
      <c r="VWW939" s="477"/>
      <c r="VWX939" s="477"/>
      <c r="VWY939" s="477"/>
      <c r="VWZ939" s="477"/>
      <c r="VXA939" s="477"/>
      <c r="VXB939" s="477"/>
      <c r="VXC939" s="477"/>
      <c r="VXD939" s="477"/>
      <c r="VXE939" s="477"/>
      <c r="VXF939" s="477"/>
      <c r="VXG939" s="477"/>
      <c r="VXH939" s="477"/>
      <c r="VXI939" s="477"/>
      <c r="VXJ939" s="477"/>
      <c r="VXK939" s="477"/>
      <c r="VXL939" s="477"/>
      <c r="VXM939" s="477"/>
      <c r="VXN939" s="477"/>
      <c r="VXO939" s="477"/>
      <c r="VXP939" s="477"/>
      <c r="VXQ939" s="477"/>
      <c r="VXR939" s="477"/>
      <c r="VXS939" s="477"/>
      <c r="VXT939" s="477"/>
      <c r="VXU939" s="477"/>
      <c r="VXV939" s="477"/>
      <c r="VXW939" s="477"/>
      <c r="VXX939" s="477"/>
      <c r="VXY939" s="477"/>
      <c r="VXZ939" s="477"/>
      <c r="VYA939" s="477"/>
      <c r="VYB939" s="477"/>
      <c r="VYC939" s="477"/>
      <c r="VYD939" s="477"/>
      <c r="VYE939" s="477"/>
      <c r="VYF939" s="477"/>
      <c r="VYG939" s="477"/>
      <c r="VYH939" s="477"/>
      <c r="VYI939" s="477"/>
      <c r="VYJ939" s="477"/>
      <c r="VYK939" s="477"/>
      <c r="VYL939" s="477"/>
      <c r="VYM939" s="477"/>
      <c r="VYN939" s="477"/>
      <c r="VYO939" s="477"/>
      <c r="VYP939" s="477"/>
      <c r="VYQ939" s="477"/>
      <c r="VYR939" s="477"/>
      <c r="VYS939" s="477"/>
      <c r="VYT939" s="477"/>
      <c r="VYU939" s="477"/>
      <c r="VYV939" s="477"/>
      <c r="VYW939" s="477"/>
      <c r="VYX939" s="477"/>
      <c r="VYY939" s="477"/>
      <c r="VYZ939" s="477"/>
      <c r="VZA939" s="477"/>
      <c r="VZB939" s="477"/>
      <c r="VZC939" s="477"/>
      <c r="VZD939" s="477"/>
      <c r="VZE939" s="477"/>
      <c r="VZF939" s="477"/>
      <c r="VZG939" s="477"/>
      <c r="VZH939" s="477"/>
      <c r="VZI939" s="477"/>
      <c r="VZJ939" s="477"/>
      <c r="VZK939" s="477"/>
      <c r="VZL939" s="477"/>
      <c r="VZM939" s="477"/>
      <c r="VZN939" s="477"/>
      <c r="VZO939" s="477"/>
      <c r="VZP939" s="477"/>
      <c r="VZQ939" s="477"/>
      <c r="VZR939" s="477"/>
      <c r="VZS939" s="477"/>
      <c r="VZT939" s="477"/>
      <c r="VZU939" s="477"/>
      <c r="VZV939" s="477"/>
      <c r="VZW939" s="477"/>
      <c r="VZX939" s="477"/>
      <c r="VZY939" s="477"/>
      <c r="VZZ939" s="477"/>
      <c r="WAA939" s="477"/>
      <c r="WAB939" s="477"/>
      <c r="WAC939" s="477"/>
      <c r="WAD939" s="477"/>
      <c r="WAE939" s="477"/>
      <c r="WAF939" s="477"/>
      <c r="WAG939" s="477"/>
      <c r="WAH939" s="477"/>
      <c r="WAI939" s="477"/>
      <c r="WAJ939" s="477"/>
      <c r="WAK939" s="477"/>
      <c r="WAL939" s="477"/>
      <c r="WAM939" s="477"/>
      <c r="WAN939" s="477"/>
      <c r="WAO939" s="477"/>
      <c r="WAP939" s="477"/>
      <c r="WAQ939" s="477"/>
      <c r="WAR939" s="477"/>
      <c r="WAS939" s="477"/>
      <c r="WAT939" s="477"/>
      <c r="WAU939" s="477"/>
      <c r="WAV939" s="477"/>
      <c r="WAW939" s="477"/>
      <c r="WAX939" s="477"/>
      <c r="WAY939" s="477"/>
      <c r="WAZ939" s="477"/>
      <c r="WBA939" s="477"/>
      <c r="WBB939" s="477"/>
      <c r="WBC939" s="477"/>
      <c r="WBD939" s="477"/>
      <c r="WBE939" s="477"/>
      <c r="WBF939" s="477"/>
      <c r="WBG939" s="477"/>
      <c r="WBH939" s="477"/>
      <c r="WBI939" s="477"/>
      <c r="WBJ939" s="477"/>
      <c r="WBK939" s="477"/>
      <c r="WBL939" s="477"/>
      <c r="WBM939" s="477"/>
      <c r="WBN939" s="477"/>
      <c r="WBO939" s="477"/>
      <c r="WBP939" s="477"/>
      <c r="WBQ939" s="477"/>
      <c r="WBR939" s="477"/>
      <c r="WBS939" s="477"/>
      <c r="WBT939" s="477"/>
      <c r="WBU939" s="477"/>
      <c r="WBV939" s="477"/>
      <c r="WBW939" s="477"/>
      <c r="WBX939" s="477"/>
      <c r="WBY939" s="477"/>
      <c r="WBZ939" s="477"/>
      <c r="WCA939" s="477"/>
      <c r="WCB939" s="477"/>
      <c r="WCC939" s="477"/>
      <c r="WCD939" s="477"/>
      <c r="WCE939" s="477"/>
      <c r="WCF939" s="477"/>
      <c r="WCG939" s="477"/>
      <c r="WCH939" s="477"/>
      <c r="WCI939" s="477"/>
      <c r="WCJ939" s="477"/>
      <c r="WCK939" s="477"/>
      <c r="WCL939" s="477"/>
      <c r="WCM939" s="477"/>
      <c r="WCN939" s="477"/>
      <c r="WCO939" s="477"/>
      <c r="WCP939" s="477"/>
      <c r="WCQ939" s="477"/>
      <c r="WCR939" s="477"/>
      <c r="WCS939" s="477"/>
      <c r="WCT939" s="477"/>
      <c r="WCU939" s="477"/>
      <c r="WCV939" s="477"/>
      <c r="WCW939" s="477"/>
      <c r="WCX939" s="477"/>
      <c r="WCY939" s="477"/>
      <c r="WCZ939" s="477"/>
      <c r="WDA939" s="477"/>
      <c r="WDB939" s="477"/>
      <c r="WDC939" s="477"/>
      <c r="WDD939" s="477"/>
      <c r="WDE939" s="477"/>
      <c r="WDF939" s="477"/>
      <c r="WDG939" s="477"/>
      <c r="WDH939" s="477"/>
      <c r="WDI939" s="477"/>
      <c r="WDJ939" s="477"/>
      <c r="WDK939" s="477"/>
      <c r="WDL939" s="477"/>
      <c r="WDM939" s="477"/>
      <c r="WDN939" s="477"/>
      <c r="WDO939" s="477"/>
      <c r="WDP939" s="477"/>
      <c r="WDQ939" s="477"/>
      <c r="WDR939" s="477"/>
      <c r="WDS939" s="477"/>
      <c r="WDT939" s="477"/>
      <c r="WDU939" s="477"/>
      <c r="WDV939" s="477"/>
      <c r="WDW939" s="477"/>
      <c r="WDX939" s="477"/>
      <c r="WDY939" s="477"/>
      <c r="WDZ939" s="477"/>
      <c r="WEA939" s="477"/>
      <c r="WEB939" s="477"/>
      <c r="WEC939" s="477"/>
      <c r="WED939" s="477"/>
      <c r="WEE939" s="477"/>
      <c r="WEF939" s="477"/>
      <c r="WEG939" s="477"/>
      <c r="WEH939" s="477"/>
      <c r="WEI939" s="477"/>
      <c r="WEJ939" s="477"/>
      <c r="WEK939" s="477"/>
      <c r="WEL939" s="477"/>
      <c r="WEM939" s="477"/>
      <c r="WEN939" s="477"/>
      <c r="WEO939" s="477"/>
      <c r="WEP939" s="477"/>
      <c r="WEQ939" s="477"/>
      <c r="WER939" s="477"/>
      <c r="WES939" s="477"/>
      <c r="WET939" s="477"/>
      <c r="WEU939" s="477"/>
      <c r="WEV939" s="477"/>
      <c r="WEW939" s="477"/>
      <c r="WEX939" s="477"/>
      <c r="WEY939" s="477"/>
      <c r="WEZ939" s="477"/>
      <c r="WFA939" s="477"/>
      <c r="WFB939" s="477"/>
      <c r="WFC939" s="477"/>
      <c r="WFD939" s="477"/>
      <c r="WFE939" s="477"/>
      <c r="WFF939" s="477"/>
      <c r="WFG939" s="477"/>
      <c r="WFH939" s="477"/>
      <c r="WFI939" s="477"/>
      <c r="WFJ939" s="477"/>
      <c r="WFK939" s="477"/>
      <c r="WFL939" s="477"/>
      <c r="WFM939" s="477"/>
      <c r="WFN939" s="477"/>
      <c r="WFO939" s="477"/>
      <c r="WFP939" s="477"/>
      <c r="WFQ939" s="477"/>
      <c r="WFR939" s="477"/>
      <c r="WFS939" s="477"/>
      <c r="WFT939" s="477"/>
      <c r="WFU939" s="477"/>
      <c r="WFV939" s="477"/>
      <c r="WFW939" s="477"/>
      <c r="WFX939" s="477"/>
      <c r="WFY939" s="477"/>
      <c r="WFZ939" s="477"/>
      <c r="WGA939" s="477"/>
      <c r="WGB939" s="477"/>
      <c r="WGC939" s="477"/>
      <c r="WGD939" s="477"/>
      <c r="WGE939" s="477"/>
      <c r="WGF939" s="477"/>
      <c r="WGG939" s="477"/>
      <c r="WGH939" s="477"/>
      <c r="WGI939" s="477"/>
      <c r="WGJ939" s="477"/>
      <c r="WGK939" s="477"/>
      <c r="WGL939" s="477"/>
      <c r="WGM939" s="477"/>
      <c r="WGN939" s="477"/>
      <c r="WGO939" s="477"/>
      <c r="WGP939" s="477"/>
      <c r="WGQ939" s="477"/>
      <c r="WGR939" s="477"/>
      <c r="WGS939" s="477"/>
      <c r="WGT939" s="477"/>
      <c r="WGU939" s="477"/>
      <c r="WGV939" s="477"/>
      <c r="WGW939" s="477"/>
      <c r="WGX939" s="477"/>
      <c r="WGY939" s="477"/>
      <c r="WGZ939" s="477"/>
      <c r="WHA939" s="477"/>
      <c r="WHB939" s="477"/>
      <c r="WHC939" s="477"/>
      <c r="WHD939" s="477"/>
      <c r="WHE939" s="477"/>
      <c r="WHF939" s="477"/>
      <c r="WHG939" s="477"/>
      <c r="WHH939" s="477"/>
      <c r="WHI939" s="477"/>
      <c r="WHJ939" s="477"/>
      <c r="WHK939" s="477"/>
      <c r="WHL939" s="477"/>
      <c r="WHM939" s="477"/>
      <c r="WHN939" s="477"/>
      <c r="WHO939" s="477"/>
      <c r="WHP939" s="477"/>
      <c r="WHQ939" s="477"/>
      <c r="WHR939" s="477"/>
      <c r="WHS939" s="477"/>
      <c r="WHT939" s="477"/>
      <c r="WHU939" s="477"/>
      <c r="WHV939" s="477"/>
      <c r="WHW939" s="477"/>
      <c r="WHX939" s="477"/>
      <c r="WHY939" s="477"/>
      <c r="WHZ939" s="477"/>
      <c r="WIA939" s="477"/>
      <c r="WIB939" s="477"/>
      <c r="WIC939" s="477"/>
      <c r="WID939" s="477"/>
      <c r="WIE939" s="477"/>
      <c r="WIF939" s="477"/>
      <c r="WIG939" s="477"/>
      <c r="WIH939" s="477"/>
      <c r="WII939" s="477"/>
      <c r="WIJ939" s="477"/>
      <c r="WIK939" s="477"/>
      <c r="WIL939" s="477"/>
      <c r="WIM939" s="477"/>
      <c r="WIN939" s="477"/>
      <c r="WIO939" s="477"/>
      <c r="WIP939" s="477"/>
      <c r="WIQ939" s="477"/>
      <c r="WIR939" s="477"/>
      <c r="WIS939" s="477"/>
      <c r="WIT939" s="477"/>
      <c r="WIU939" s="477"/>
      <c r="WIV939" s="477"/>
      <c r="WIW939" s="477"/>
      <c r="WIX939" s="477"/>
      <c r="WIY939" s="477"/>
      <c r="WIZ939" s="477"/>
      <c r="WJA939" s="477"/>
      <c r="WJB939" s="477"/>
      <c r="WJC939" s="477"/>
      <c r="WJD939" s="477"/>
      <c r="WJE939" s="477"/>
      <c r="WJF939" s="477"/>
      <c r="WJG939" s="477"/>
      <c r="WJH939" s="477"/>
      <c r="WJI939" s="477"/>
      <c r="WJJ939" s="477"/>
      <c r="WJK939" s="477"/>
      <c r="WJL939" s="477"/>
      <c r="WJM939" s="477"/>
      <c r="WJN939" s="477"/>
      <c r="WJO939" s="477"/>
      <c r="WJP939" s="477"/>
      <c r="WJQ939" s="477"/>
      <c r="WJR939" s="477"/>
      <c r="WJS939" s="477"/>
      <c r="WJT939" s="477"/>
      <c r="WJU939" s="477"/>
      <c r="WJV939" s="477"/>
      <c r="WJW939" s="477"/>
      <c r="WJX939" s="477"/>
      <c r="WJY939" s="477"/>
      <c r="WJZ939" s="477"/>
      <c r="WKA939" s="477"/>
      <c r="WKB939" s="477"/>
      <c r="WKC939" s="477"/>
      <c r="WKD939" s="477"/>
      <c r="WKE939" s="477"/>
      <c r="WKF939" s="477"/>
      <c r="WKG939" s="477"/>
      <c r="WKH939" s="477"/>
      <c r="WKI939" s="477"/>
      <c r="WKJ939" s="477"/>
      <c r="WKK939" s="477"/>
      <c r="WKL939" s="477"/>
      <c r="WKM939" s="477"/>
      <c r="WKN939" s="477"/>
      <c r="WKO939" s="477"/>
      <c r="WKP939" s="477"/>
      <c r="WKQ939" s="477"/>
      <c r="WKR939" s="477"/>
      <c r="WKS939" s="477"/>
      <c r="WKT939" s="477"/>
      <c r="WKU939" s="477"/>
      <c r="WKV939" s="477"/>
      <c r="WKW939" s="477"/>
      <c r="WKX939" s="477"/>
      <c r="WKY939" s="477"/>
      <c r="WKZ939" s="477"/>
      <c r="WLA939" s="477"/>
      <c r="WLB939" s="477"/>
      <c r="WLC939" s="477"/>
      <c r="WLD939" s="477"/>
      <c r="WLE939" s="477"/>
      <c r="WLF939" s="477"/>
      <c r="WLG939" s="477"/>
      <c r="WLH939" s="477"/>
      <c r="WLI939" s="477"/>
      <c r="WLJ939" s="477"/>
      <c r="WLK939" s="477"/>
      <c r="WLL939" s="477"/>
      <c r="WLM939" s="477"/>
      <c r="WLN939" s="477"/>
      <c r="WLO939" s="477"/>
      <c r="WLP939" s="477"/>
      <c r="WLQ939" s="477"/>
      <c r="WLR939" s="477"/>
      <c r="WLS939" s="477"/>
      <c r="WLT939" s="477"/>
      <c r="WLU939" s="477"/>
      <c r="WLV939" s="477"/>
      <c r="WLW939" s="477"/>
      <c r="WLX939" s="477"/>
      <c r="WLY939" s="477"/>
      <c r="WLZ939" s="477"/>
      <c r="WMA939" s="477"/>
      <c r="WMB939" s="477"/>
      <c r="WMC939" s="477"/>
      <c r="WMD939" s="477"/>
      <c r="WME939" s="477"/>
      <c r="WMF939" s="477"/>
      <c r="WMG939" s="477"/>
      <c r="WMH939" s="477"/>
      <c r="WMI939" s="477"/>
      <c r="WMJ939" s="477"/>
      <c r="WMK939" s="477"/>
      <c r="WML939" s="477"/>
      <c r="WMM939" s="477"/>
      <c r="WMN939" s="477"/>
      <c r="WMO939" s="477"/>
      <c r="WMP939" s="477"/>
      <c r="WMQ939" s="477"/>
      <c r="WMR939" s="477"/>
      <c r="WMS939" s="477"/>
      <c r="WMT939" s="477"/>
      <c r="WMU939" s="477"/>
      <c r="WMV939" s="477"/>
      <c r="WMW939" s="477"/>
      <c r="WMX939" s="477"/>
      <c r="WMY939" s="477"/>
      <c r="WMZ939" s="477"/>
      <c r="WNA939" s="477"/>
      <c r="WNB939" s="477"/>
      <c r="WNC939" s="477"/>
      <c r="WND939" s="477"/>
      <c r="WNE939" s="477"/>
      <c r="WNF939" s="477"/>
      <c r="WNG939" s="477"/>
      <c r="WNH939" s="477"/>
      <c r="WNI939" s="477"/>
      <c r="WNJ939" s="477"/>
      <c r="WNK939" s="477"/>
      <c r="WNL939" s="477"/>
      <c r="WNM939" s="477"/>
      <c r="WNN939" s="477"/>
      <c r="WNO939" s="477"/>
      <c r="WNP939" s="477"/>
      <c r="WNQ939" s="477"/>
      <c r="WNR939" s="477"/>
      <c r="WNS939" s="477"/>
      <c r="WNT939" s="477"/>
      <c r="WNU939" s="477"/>
      <c r="WNV939" s="477"/>
      <c r="WNW939" s="477"/>
      <c r="WNX939" s="477"/>
      <c r="WNY939" s="477"/>
      <c r="WNZ939" s="477"/>
      <c r="WOA939" s="477"/>
      <c r="WOB939" s="477"/>
      <c r="WOC939" s="477"/>
      <c r="WOD939" s="477"/>
      <c r="WOE939" s="477"/>
      <c r="WOF939" s="477"/>
      <c r="WOG939" s="477"/>
      <c r="WOH939" s="477"/>
      <c r="WOI939" s="477"/>
      <c r="WOJ939" s="477"/>
      <c r="WOK939" s="477"/>
      <c r="WOL939" s="477"/>
      <c r="WOM939" s="477"/>
      <c r="WON939" s="477"/>
      <c r="WOO939" s="477"/>
      <c r="WOP939" s="477"/>
      <c r="WOQ939" s="477"/>
      <c r="WOR939" s="477"/>
      <c r="WOS939" s="477"/>
      <c r="WOT939" s="477"/>
      <c r="WOU939" s="477"/>
      <c r="WOV939" s="477"/>
      <c r="WOW939" s="477"/>
      <c r="WOX939" s="477"/>
      <c r="WOY939" s="477"/>
      <c r="WOZ939" s="477"/>
      <c r="WPA939" s="477"/>
      <c r="WPB939" s="477"/>
      <c r="WPC939" s="477"/>
      <c r="WPD939" s="477"/>
      <c r="WPE939" s="477"/>
      <c r="WPF939" s="477"/>
      <c r="WPG939" s="477"/>
      <c r="WPH939" s="477"/>
      <c r="WPI939" s="477"/>
      <c r="WPJ939" s="477"/>
      <c r="WPK939" s="477"/>
      <c r="WPL939" s="477"/>
      <c r="WPM939" s="477"/>
      <c r="WPN939" s="477"/>
      <c r="WPO939" s="477"/>
      <c r="WPP939" s="477"/>
      <c r="WPQ939" s="477"/>
      <c r="WPR939" s="477"/>
      <c r="WPS939" s="477"/>
      <c r="WPT939" s="477"/>
      <c r="WPU939" s="477"/>
      <c r="WPV939" s="477"/>
      <c r="WPW939" s="477"/>
      <c r="WPX939" s="477"/>
      <c r="WPY939" s="477"/>
      <c r="WPZ939" s="477"/>
      <c r="WQA939" s="477"/>
      <c r="WQB939" s="477"/>
      <c r="WQC939" s="477"/>
      <c r="WQD939" s="477"/>
      <c r="WQE939" s="477"/>
      <c r="WQF939" s="477"/>
      <c r="WQG939" s="477"/>
      <c r="WQH939" s="477"/>
      <c r="WQI939" s="477"/>
      <c r="WQJ939" s="477"/>
      <c r="WQK939" s="477"/>
      <c r="WQL939" s="477"/>
      <c r="WQM939" s="477"/>
      <c r="WQN939" s="477"/>
      <c r="WQO939" s="477"/>
      <c r="WQP939" s="477"/>
      <c r="WQQ939" s="477"/>
      <c r="WQR939" s="477"/>
      <c r="WQS939" s="477"/>
      <c r="WQT939" s="477"/>
      <c r="WQU939" s="477"/>
      <c r="WQV939" s="477"/>
      <c r="WQW939" s="477"/>
      <c r="WQX939" s="477"/>
      <c r="WQY939" s="477"/>
      <c r="WQZ939" s="477"/>
      <c r="WRA939" s="477"/>
      <c r="WRB939" s="477"/>
      <c r="WRC939" s="477"/>
      <c r="WRD939" s="477"/>
      <c r="WRE939" s="477"/>
      <c r="WRF939" s="477"/>
      <c r="WRG939" s="477"/>
      <c r="WRH939" s="477"/>
      <c r="WRI939" s="477"/>
      <c r="WRJ939" s="477"/>
      <c r="WRK939" s="477"/>
      <c r="WRL939" s="477"/>
      <c r="WRM939" s="477"/>
      <c r="WRN939" s="477"/>
      <c r="WRO939" s="477"/>
      <c r="WRP939" s="477"/>
      <c r="WRQ939" s="477"/>
      <c r="WRR939" s="477"/>
      <c r="WRS939" s="477"/>
      <c r="WRT939" s="477"/>
      <c r="WRU939" s="477"/>
      <c r="WRV939" s="477"/>
      <c r="WRW939" s="477"/>
      <c r="WRX939" s="477"/>
      <c r="WRY939" s="477"/>
      <c r="WRZ939" s="477"/>
      <c r="WSA939" s="477"/>
      <c r="WSB939" s="477"/>
      <c r="WSC939" s="477"/>
      <c r="WSD939" s="477"/>
      <c r="WSE939" s="477"/>
      <c r="WSF939" s="477"/>
      <c r="WSG939" s="477"/>
      <c r="WSH939" s="477"/>
      <c r="WSI939" s="477"/>
      <c r="WSJ939" s="477"/>
      <c r="WSK939" s="477"/>
      <c r="WSL939" s="477"/>
      <c r="WSM939" s="477"/>
      <c r="WSN939" s="477"/>
      <c r="WSO939" s="477"/>
      <c r="WSP939" s="477"/>
      <c r="WSQ939" s="477"/>
      <c r="WSR939" s="477"/>
      <c r="WSS939" s="477"/>
      <c r="WST939" s="477"/>
      <c r="WSU939" s="477"/>
      <c r="WSV939" s="477"/>
      <c r="WSW939" s="477"/>
      <c r="WSX939" s="477"/>
      <c r="WSY939" s="477"/>
      <c r="WSZ939" s="477"/>
      <c r="WTA939" s="477"/>
      <c r="WTB939" s="477"/>
      <c r="WTC939" s="477"/>
      <c r="WTD939" s="477"/>
      <c r="WTE939" s="477"/>
      <c r="WTF939" s="477"/>
      <c r="WTG939" s="477"/>
      <c r="WTH939" s="477"/>
      <c r="WTI939" s="477"/>
      <c r="WTJ939" s="477"/>
      <c r="WTK939" s="477"/>
      <c r="WTL939" s="477"/>
      <c r="WTM939" s="477"/>
      <c r="WTN939" s="477"/>
      <c r="WTO939" s="477"/>
      <c r="WTP939" s="477"/>
      <c r="WTQ939" s="477"/>
      <c r="WTR939" s="477"/>
      <c r="WTS939" s="477"/>
      <c r="WTT939" s="477"/>
      <c r="WTU939" s="477"/>
      <c r="WTV939" s="477"/>
      <c r="WTW939" s="477"/>
      <c r="WTX939" s="477"/>
      <c r="WTY939" s="477"/>
      <c r="WTZ939" s="477"/>
      <c r="WUA939" s="477"/>
      <c r="WUB939" s="477"/>
      <c r="WUC939" s="477"/>
      <c r="WUD939" s="477"/>
      <c r="WUE939" s="477"/>
      <c r="WUF939" s="477"/>
      <c r="WUG939" s="477"/>
      <c r="WUH939" s="477"/>
      <c r="WUI939" s="477"/>
      <c r="WUJ939" s="477"/>
      <c r="WUK939" s="477"/>
      <c r="WUL939" s="477"/>
      <c r="WUM939" s="477"/>
      <c r="WUN939" s="477"/>
      <c r="WUO939" s="477"/>
      <c r="WUP939" s="477"/>
      <c r="WUQ939" s="477"/>
      <c r="WUR939" s="477"/>
      <c r="WUS939" s="477"/>
      <c r="WUT939" s="477"/>
      <c r="WUU939" s="477"/>
      <c r="WUV939" s="477"/>
      <c r="WUW939" s="477"/>
      <c r="WUX939" s="477"/>
      <c r="WUY939" s="477"/>
      <c r="WUZ939" s="477"/>
      <c r="WVA939" s="477"/>
      <c r="WVB939" s="477"/>
      <c r="WVC939" s="477"/>
      <c r="WVD939" s="477"/>
      <c r="WVE939" s="477"/>
      <c r="WVF939" s="477"/>
      <c r="WVG939" s="477"/>
      <c r="WVH939" s="477"/>
      <c r="WVI939" s="477"/>
      <c r="WVJ939" s="477"/>
      <c r="WVK939" s="477"/>
      <c r="WVL939" s="477"/>
      <c r="WVM939" s="477"/>
      <c r="WVN939" s="477"/>
      <c r="WVO939" s="477"/>
      <c r="WVP939" s="477"/>
      <c r="WVQ939" s="477"/>
      <c r="WVR939" s="477"/>
      <c r="WVS939" s="477"/>
      <c r="WVT939" s="477"/>
      <c r="WVU939" s="477"/>
      <c r="WVV939" s="477"/>
      <c r="WVW939" s="477"/>
      <c r="WVX939" s="477"/>
      <c r="WVY939" s="477"/>
      <c r="WVZ939" s="477"/>
      <c r="WWA939" s="477"/>
      <c r="WWB939" s="477"/>
      <c r="WWC939" s="477"/>
      <c r="WWD939" s="477"/>
      <c r="WWE939" s="477"/>
      <c r="WWF939" s="477"/>
      <c r="WWG939" s="477"/>
      <c r="WWH939" s="477"/>
      <c r="WWI939" s="477"/>
      <c r="WWJ939" s="477"/>
      <c r="WWK939" s="477"/>
      <c r="WWL939" s="477"/>
      <c r="WWM939" s="477"/>
      <c r="WWN939" s="477"/>
      <c r="WWO939" s="477"/>
      <c r="WWP939" s="477"/>
      <c r="WWQ939" s="477"/>
      <c r="WWR939" s="477"/>
      <c r="WWS939" s="477"/>
      <c r="WWT939" s="477"/>
      <c r="WWU939" s="477"/>
      <c r="WWV939" s="477"/>
      <c r="WWW939" s="477"/>
      <c r="WWX939" s="477"/>
      <c r="WWY939" s="477"/>
      <c r="WWZ939" s="477"/>
      <c r="WXA939" s="477"/>
      <c r="WXB939" s="477"/>
      <c r="WXC939" s="477"/>
      <c r="WXD939" s="477"/>
      <c r="WXE939" s="477"/>
      <c r="WXF939" s="477"/>
      <c r="WXG939" s="477"/>
      <c r="WXH939" s="477"/>
      <c r="WXI939" s="477"/>
      <c r="WXJ939" s="477"/>
      <c r="WXK939" s="477"/>
      <c r="WXL939" s="477"/>
      <c r="WXM939" s="477"/>
      <c r="WXN939" s="477"/>
      <c r="WXO939" s="477"/>
      <c r="WXP939" s="477"/>
      <c r="WXQ939" s="477"/>
      <c r="WXR939" s="477"/>
      <c r="WXS939" s="477"/>
      <c r="WXT939" s="477"/>
      <c r="WXU939" s="477"/>
      <c r="WXV939" s="477"/>
      <c r="WXW939" s="477"/>
      <c r="WXX939" s="477"/>
      <c r="WXY939" s="477"/>
      <c r="WXZ939" s="477"/>
      <c r="WYA939" s="477"/>
      <c r="WYB939" s="477"/>
      <c r="WYC939" s="477"/>
      <c r="WYD939" s="477"/>
      <c r="WYE939" s="477"/>
      <c r="WYF939" s="477"/>
      <c r="WYG939" s="477"/>
      <c r="WYH939" s="477"/>
      <c r="WYI939" s="477"/>
      <c r="WYJ939" s="477"/>
      <c r="WYK939" s="477"/>
      <c r="WYL939" s="477"/>
      <c r="WYM939" s="477"/>
      <c r="WYN939" s="477"/>
      <c r="WYO939" s="477"/>
      <c r="WYP939" s="477"/>
      <c r="WYQ939" s="477"/>
      <c r="WYR939" s="477"/>
      <c r="WYS939" s="477"/>
      <c r="WYT939" s="477"/>
      <c r="WYU939" s="477"/>
      <c r="WYV939" s="477"/>
      <c r="WYW939" s="477"/>
      <c r="WYX939" s="477"/>
      <c r="WYY939" s="477"/>
      <c r="WYZ939" s="477"/>
      <c r="WZA939" s="477"/>
      <c r="WZB939" s="477"/>
      <c r="WZC939" s="477"/>
      <c r="WZD939" s="477"/>
      <c r="WZE939" s="477"/>
      <c r="WZF939" s="477"/>
      <c r="WZG939" s="477"/>
      <c r="WZH939" s="477"/>
      <c r="WZI939" s="477"/>
      <c r="WZJ939" s="477"/>
      <c r="WZK939" s="477"/>
      <c r="WZL939" s="477"/>
      <c r="WZM939" s="477"/>
      <c r="WZN939" s="477"/>
      <c r="WZO939" s="477"/>
      <c r="WZP939" s="477"/>
      <c r="WZQ939" s="477"/>
      <c r="WZR939" s="477"/>
      <c r="WZS939" s="477"/>
      <c r="WZT939" s="477"/>
      <c r="WZU939" s="477"/>
      <c r="WZV939" s="477"/>
      <c r="WZW939" s="477"/>
      <c r="WZX939" s="477"/>
      <c r="WZY939" s="477"/>
      <c r="WZZ939" s="477"/>
      <c r="XAA939" s="477"/>
      <c r="XAB939" s="477"/>
      <c r="XAC939" s="477"/>
      <c r="XAD939" s="477"/>
      <c r="XAE939" s="477"/>
      <c r="XAF939" s="477"/>
      <c r="XAG939" s="477"/>
      <c r="XAH939" s="477"/>
      <c r="XAI939" s="477"/>
      <c r="XAJ939" s="477"/>
      <c r="XAK939" s="477"/>
      <c r="XAL939" s="477"/>
      <c r="XAM939" s="477"/>
      <c r="XAN939" s="477"/>
      <c r="XAO939" s="477"/>
      <c r="XAP939" s="477"/>
      <c r="XAQ939" s="477"/>
      <c r="XAR939" s="477"/>
      <c r="XAS939" s="477"/>
      <c r="XAT939" s="477"/>
      <c r="XAU939" s="477"/>
      <c r="XAV939" s="477"/>
      <c r="XAW939" s="477"/>
      <c r="XAX939" s="477"/>
      <c r="XAY939" s="477"/>
      <c r="XAZ939" s="477"/>
      <c r="XBA939" s="477"/>
      <c r="XBB939" s="477"/>
      <c r="XBC939" s="477"/>
      <c r="XBD939" s="477"/>
      <c r="XBE939" s="477"/>
      <c r="XBF939" s="477"/>
      <c r="XBG939" s="477"/>
      <c r="XBH939" s="477"/>
      <c r="XBI939" s="477"/>
      <c r="XBJ939" s="477"/>
      <c r="XBK939" s="477"/>
      <c r="XBL939" s="477"/>
      <c r="XBM939" s="477"/>
      <c r="XBN939" s="477"/>
      <c r="XBO939" s="477"/>
      <c r="XBP939" s="477"/>
      <c r="XBQ939" s="477"/>
      <c r="XBR939" s="477"/>
      <c r="XBS939" s="477"/>
      <c r="XBT939" s="477"/>
      <c r="XBU939" s="477"/>
      <c r="XBV939" s="477"/>
      <c r="XBW939" s="477"/>
      <c r="XBX939" s="477"/>
      <c r="XBY939" s="477"/>
      <c r="XBZ939" s="477"/>
      <c r="XCA939" s="477"/>
      <c r="XCB939" s="477"/>
      <c r="XCC939" s="477"/>
      <c r="XCD939" s="477"/>
      <c r="XCE939" s="477"/>
      <c r="XCF939" s="477"/>
      <c r="XCG939" s="477"/>
      <c r="XCH939" s="477"/>
      <c r="XCI939" s="477"/>
      <c r="XCJ939" s="477"/>
      <c r="XCK939" s="477"/>
      <c r="XCL939" s="477"/>
      <c r="XCM939" s="477"/>
      <c r="XCN939" s="477"/>
      <c r="XCO939" s="477"/>
      <c r="XCP939" s="477"/>
      <c r="XCQ939" s="477"/>
      <c r="XCR939" s="477"/>
      <c r="XCS939" s="477"/>
      <c r="XCT939" s="477"/>
      <c r="XCU939" s="477"/>
      <c r="XCV939" s="477"/>
      <c r="XCW939" s="477"/>
      <c r="XCX939" s="477"/>
      <c r="XCY939" s="477"/>
      <c r="XCZ939" s="477"/>
      <c r="XDA939" s="477"/>
      <c r="XDB939" s="477"/>
      <c r="XDC939" s="477"/>
      <c r="XDD939" s="477"/>
      <c r="XDE939" s="477"/>
      <c r="XDF939" s="477"/>
      <c r="XDG939" s="477"/>
      <c r="XDH939" s="477"/>
      <c r="XDI939" s="477"/>
      <c r="XDJ939" s="477"/>
      <c r="XDK939" s="477"/>
      <c r="XDL939" s="477"/>
      <c r="XDM939" s="477"/>
      <c r="XDN939" s="477"/>
      <c r="XDO939" s="477"/>
      <c r="XDP939" s="477"/>
      <c r="XDQ939" s="477"/>
      <c r="XDR939" s="477"/>
      <c r="XDS939" s="477"/>
      <c r="XDT939" s="477"/>
      <c r="XDU939" s="477"/>
      <c r="XDV939" s="477"/>
      <c r="XDW939" s="477"/>
      <c r="XDX939" s="477"/>
      <c r="XDY939" s="477"/>
      <c r="XDZ939" s="477"/>
      <c r="XEA939" s="477"/>
      <c r="XEB939" s="477"/>
      <c r="XEC939" s="477"/>
      <c r="XED939" s="477"/>
      <c r="XEE939" s="477"/>
      <c r="XEF939" s="477"/>
      <c r="XEG939" s="477"/>
      <c r="XEH939" s="477"/>
      <c r="XEI939" s="477"/>
      <c r="XEJ939" s="477"/>
      <c r="XEK939" s="477"/>
      <c r="XEL939" s="477"/>
      <c r="XEM939" s="477"/>
      <c r="XEN939" s="477"/>
      <c r="XEO939" s="477"/>
      <c r="XEP939" s="477"/>
      <c r="XEQ939" s="477"/>
      <c r="XER939" s="477"/>
      <c r="XES939" s="477"/>
      <c r="XET939" s="477"/>
      <c r="XEU939" s="477"/>
      <c r="XEV939" s="477"/>
      <c r="XEW939" s="477"/>
      <c r="XEX939" s="477"/>
      <c r="XEY939" s="477"/>
      <c r="XEZ939" s="477"/>
      <c r="XFA939" s="477"/>
      <c r="XFB939" s="477"/>
    </row>
    <row r="940" spans="1:16382" ht="30" customHeight="1" x14ac:dyDescent="0.7">
      <c r="A940" s="477"/>
      <c r="B940" s="331"/>
      <c r="C940" s="368"/>
      <c r="D940" s="408"/>
      <c r="E940" s="401"/>
      <c r="F940" s="360"/>
      <c r="G940" s="402"/>
      <c r="H940" s="403"/>
      <c r="I940" s="336"/>
      <c r="J940" s="324"/>
      <c r="K940" s="477"/>
      <c r="L940" s="477"/>
      <c r="M940" s="477"/>
      <c r="N940" s="477"/>
      <c r="O940" s="477"/>
      <c r="P940" s="477"/>
      <c r="Q940" s="477"/>
      <c r="R940" s="477"/>
      <c r="S940" s="477"/>
      <c r="T940" s="477"/>
      <c r="U940" s="477"/>
      <c r="V940" s="477"/>
      <c r="W940" s="477"/>
      <c r="X940" s="477"/>
      <c r="Y940" s="477"/>
      <c r="Z940" s="477"/>
      <c r="AA940" s="477"/>
      <c r="AB940" s="477"/>
      <c r="AC940" s="477"/>
      <c r="AD940" s="477"/>
      <c r="AE940" s="477"/>
      <c r="AF940" s="477"/>
      <c r="AG940" s="477"/>
      <c r="AH940" s="477"/>
      <c r="AI940" s="477"/>
      <c r="AJ940" s="477"/>
      <c r="AK940" s="477"/>
      <c r="AL940" s="477"/>
      <c r="AM940" s="477"/>
      <c r="AN940" s="477"/>
      <c r="AO940" s="477"/>
      <c r="AP940" s="477"/>
      <c r="AQ940" s="477"/>
      <c r="AR940" s="477"/>
      <c r="AS940" s="477"/>
      <c r="AT940" s="477"/>
      <c r="AU940" s="477"/>
      <c r="AV940" s="477"/>
      <c r="AW940" s="477"/>
      <c r="AX940" s="477"/>
      <c r="AY940" s="477"/>
      <c r="AZ940" s="477"/>
      <c r="BA940" s="477"/>
      <c r="BB940" s="477"/>
      <c r="BC940" s="477"/>
      <c r="BD940" s="477"/>
      <c r="BE940" s="477"/>
      <c r="BF940" s="477"/>
      <c r="BG940" s="477"/>
      <c r="BH940" s="477"/>
      <c r="BI940" s="477"/>
      <c r="BJ940" s="477"/>
      <c r="BK940" s="477"/>
      <c r="BL940" s="477"/>
      <c r="BM940" s="477"/>
      <c r="BN940" s="477"/>
      <c r="BO940" s="477"/>
      <c r="BP940" s="477"/>
      <c r="BQ940" s="477"/>
      <c r="BR940" s="477"/>
      <c r="BS940" s="477"/>
      <c r="BT940" s="477"/>
      <c r="BU940" s="477"/>
      <c r="BV940" s="477"/>
      <c r="BW940" s="477"/>
      <c r="BX940" s="477"/>
      <c r="BY940" s="477"/>
      <c r="BZ940" s="477"/>
      <c r="CA940" s="477"/>
      <c r="CB940" s="477"/>
      <c r="CC940" s="477"/>
      <c r="CD940" s="477"/>
      <c r="CE940" s="477"/>
      <c r="CF940" s="477"/>
      <c r="CG940" s="477"/>
      <c r="CH940" s="477"/>
      <c r="CI940" s="477"/>
      <c r="CJ940" s="477"/>
      <c r="CK940" s="477"/>
      <c r="CL940" s="477"/>
      <c r="CM940" s="477"/>
      <c r="CN940" s="477"/>
      <c r="CO940" s="477"/>
      <c r="CP940" s="477"/>
      <c r="CQ940" s="477"/>
      <c r="CR940" s="477"/>
      <c r="CS940" s="477"/>
      <c r="CT940" s="477"/>
      <c r="CU940" s="477"/>
      <c r="CV940" s="477"/>
      <c r="CW940" s="477"/>
      <c r="CX940" s="477"/>
      <c r="CY940" s="477"/>
      <c r="CZ940" s="477"/>
      <c r="DA940" s="477"/>
      <c r="DB940" s="477"/>
      <c r="DC940" s="477"/>
      <c r="DD940" s="477"/>
      <c r="DE940" s="477"/>
      <c r="DF940" s="477"/>
      <c r="DG940" s="477"/>
      <c r="DH940" s="477"/>
      <c r="DI940" s="477"/>
      <c r="DJ940" s="477"/>
      <c r="DK940" s="477"/>
      <c r="DL940" s="477"/>
      <c r="DM940" s="477"/>
      <c r="DN940" s="477"/>
      <c r="DO940" s="477"/>
      <c r="DP940" s="477"/>
      <c r="DQ940" s="477"/>
      <c r="DR940" s="477"/>
      <c r="DS940" s="477"/>
      <c r="DT940" s="477"/>
      <c r="DU940" s="477"/>
      <c r="DV940" s="477"/>
      <c r="DW940" s="477"/>
      <c r="DX940" s="477"/>
      <c r="DY940" s="477"/>
      <c r="DZ940" s="477"/>
      <c r="EA940" s="477"/>
      <c r="EB940" s="477"/>
      <c r="EC940" s="477"/>
      <c r="ED940" s="477"/>
      <c r="EE940" s="477"/>
      <c r="EF940" s="477"/>
      <c r="EG940" s="477"/>
      <c r="EH940" s="477"/>
      <c r="EI940" s="477"/>
      <c r="EJ940" s="477"/>
      <c r="EK940" s="477"/>
      <c r="EL940" s="477"/>
      <c r="EM940" s="477"/>
      <c r="EN940" s="477"/>
      <c r="EO940" s="477"/>
      <c r="EP940" s="477"/>
      <c r="EQ940" s="477"/>
      <c r="ER940" s="477"/>
      <c r="ES940" s="477"/>
      <c r="ET940" s="477"/>
      <c r="EU940" s="477"/>
      <c r="EV940" s="477"/>
      <c r="EW940" s="477"/>
      <c r="EX940" s="477"/>
      <c r="EY940" s="477"/>
      <c r="EZ940" s="477"/>
      <c r="FA940" s="477"/>
      <c r="FB940" s="477"/>
      <c r="FC940" s="477"/>
      <c r="FD940" s="477"/>
      <c r="FE940" s="477"/>
      <c r="FF940" s="477"/>
      <c r="FG940" s="477"/>
      <c r="FH940" s="477"/>
      <c r="FI940" s="477"/>
      <c r="FJ940" s="477"/>
      <c r="FK940" s="477"/>
      <c r="FL940" s="477"/>
      <c r="FM940" s="477"/>
      <c r="FN940" s="477"/>
      <c r="FO940" s="477"/>
      <c r="FP940" s="477"/>
      <c r="FQ940" s="477"/>
      <c r="FR940" s="477"/>
      <c r="FS940" s="477"/>
      <c r="FT940" s="477"/>
      <c r="FU940" s="477"/>
      <c r="FV940" s="477"/>
      <c r="FW940" s="477"/>
      <c r="FX940" s="477"/>
      <c r="FY940" s="477"/>
      <c r="FZ940" s="477"/>
      <c r="GA940" s="477"/>
      <c r="GB940" s="477"/>
      <c r="GC940" s="477"/>
      <c r="GD940" s="477"/>
      <c r="GE940" s="477"/>
      <c r="GF940" s="477"/>
      <c r="GG940" s="477"/>
      <c r="GH940" s="477"/>
      <c r="GI940" s="477"/>
      <c r="GJ940" s="477"/>
      <c r="GK940" s="477"/>
      <c r="GL940" s="477"/>
      <c r="GM940" s="477"/>
      <c r="GN940" s="477"/>
      <c r="GO940" s="477"/>
      <c r="GP940" s="477"/>
      <c r="GQ940" s="477"/>
      <c r="GR940" s="477"/>
      <c r="GS940" s="477"/>
      <c r="GT940" s="477"/>
      <c r="GU940" s="477"/>
      <c r="GV940" s="477"/>
      <c r="GW940" s="477"/>
      <c r="GX940" s="477"/>
      <c r="GY940" s="477"/>
      <c r="GZ940" s="477"/>
      <c r="HA940" s="477"/>
      <c r="HB940" s="477"/>
      <c r="HC940" s="477"/>
      <c r="HD940" s="477"/>
      <c r="HE940" s="477"/>
      <c r="HF940" s="477"/>
      <c r="HG940" s="477"/>
      <c r="HH940" s="477"/>
      <c r="HI940" s="477"/>
      <c r="HJ940" s="477"/>
      <c r="HK940" s="477"/>
      <c r="HL940" s="477"/>
      <c r="HM940" s="477"/>
      <c r="HN940" s="477"/>
      <c r="HO940" s="477"/>
      <c r="HP940" s="477"/>
      <c r="HQ940" s="477"/>
      <c r="HR940" s="477"/>
      <c r="HS940" s="477"/>
      <c r="HT940" s="477"/>
      <c r="HU940" s="477"/>
      <c r="HV940" s="477"/>
      <c r="HW940" s="477"/>
      <c r="HX940" s="477"/>
      <c r="HY940" s="477"/>
      <c r="HZ940" s="477"/>
      <c r="IA940" s="477"/>
      <c r="IB940" s="477"/>
      <c r="IC940" s="477"/>
      <c r="ID940" s="477"/>
      <c r="IE940" s="477"/>
      <c r="IF940" s="477"/>
      <c r="IG940" s="477"/>
      <c r="IH940" s="477"/>
      <c r="II940" s="477"/>
      <c r="IJ940" s="477"/>
      <c r="IK940" s="477"/>
      <c r="IL940" s="477"/>
      <c r="IM940" s="477"/>
      <c r="IN940" s="477"/>
      <c r="IO940" s="477"/>
      <c r="IP940" s="477"/>
      <c r="IQ940" s="477"/>
      <c r="IR940" s="477"/>
      <c r="IS940" s="477"/>
      <c r="IT940" s="477"/>
      <c r="IU940" s="477"/>
      <c r="IV940" s="477"/>
      <c r="IW940" s="477"/>
      <c r="IX940" s="477"/>
      <c r="IY940" s="477"/>
      <c r="IZ940" s="477"/>
      <c r="JA940" s="477"/>
      <c r="JB940" s="477"/>
      <c r="JC940" s="477"/>
      <c r="JD940" s="477"/>
      <c r="JE940" s="477"/>
      <c r="JF940" s="477"/>
      <c r="JG940" s="477"/>
      <c r="JH940" s="477"/>
      <c r="JI940" s="477"/>
      <c r="JJ940" s="477"/>
      <c r="JK940" s="477"/>
      <c r="JL940" s="477"/>
      <c r="JM940" s="477"/>
      <c r="JN940" s="477"/>
      <c r="JO940" s="477"/>
      <c r="JP940" s="477"/>
      <c r="JQ940" s="477"/>
      <c r="JR940" s="477"/>
      <c r="JS940" s="477"/>
      <c r="JT940" s="477"/>
      <c r="JU940" s="477"/>
      <c r="JV940" s="477"/>
      <c r="JW940" s="477"/>
      <c r="JX940" s="477"/>
      <c r="JY940" s="477"/>
      <c r="JZ940" s="477"/>
      <c r="KA940" s="477"/>
      <c r="KB940" s="477"/>
      <c r="KC940" s="477"/>
      <c r="KD940" s="477"/>
      <c r="KE940" s="477"/>
      <c r="KF940" s="477"/>
      <c r="KG940" s="477"/>
      <c r="KH940" s="477"/>
      <c r="KI940" s="477"/>
      <c r="KJ940" s="477"/>
      <c r="KK940" s="477"/>
      <c r="KL940" s="477"/>
      <c r="KM940" s="477"/>
      <c r="KN940" s="477"/>
      <c r="KO940" s="477"/>
      <c r="KP940" s="477"/>
      <c r="KQ940" s="477"/>
      <c r="KR940" s="477"/>
      <c r="KS940" s="477"/>
      <c r="KT940" s="477"/>
      <c r="KU940" s="477"/>
      <c r="KV940" s="477"/>
      <c r="KW940" s="477"/>
      <c r="KX940" s="477"/>
      <c r="KY940" s="477"/>
      <c r="KZ940" s="477"/>
      <c r="LA940" s="477"/>
      <c r="LB940" s="477"/>
      <c r="LC940" s="477"/>
      <c r="LD940" s="477"/>
      <c r="LE940" s="477"/>
      <c r="LF940" s="477"/>
      <c r="LG940" s="477"/>
      <c r="LH940" s="477"/>
      <c r="LI940" s="477"/>
      <c r="LJ940" s="477"/>
      <c r="LK940" s="477"/>
      <c r="LL940" s="477"/>
      <c r="LM940" s="477"/>
      <c r="LN940" s="477"/>
      <c r="LO940" s="477"/>
      <c r="LP940" s="477"/>
      <c r="LQ940" s="477"/>
      <c r="LR940" s="477"/>
      <c r="LS940" s="477"/>
      <c r="LT940" s="477"/>
      <c r="LU940" s="477"/>
      <c r="LV940" s="477"/>
      <c r="LW940" s="477"/>
      <c r="LX940" s="477"/>
      <c r="LY940" s="477"/>
      <c r="LZ940" s="477"/>
      <c r="MA940" s="477"/>
      <c r="MB940" s="477"/>
      <c r="MC940" s="477"/>
      <c r="MD940" s="477"/>
      <c r="ME940" s="477"/>
      <c r="MF940" s="477"/>
      <c r="MG940" s="477"/>
      <c r="MH940" s="477"/>
      <c r="MI940" s="477"/>
      <c r="MJ940" s="477"/>
      <c r="MK940" s="477"/>
      <c r="ML940" s="477"/>
      <c r="MM940" s="477"/>
      <c r="MN940" s="477"/>
      <c r="MO940" s="477"/>
      <c r="MP940" s="477"/>
      <c r="MQ940" s="477"/>
      <c r="MR940" s="477"/>
      <c r="MS940" s="477"/>
      <c r="MT940" s="477"/>
      <c r="MU940" s="477"/>
      <c r="MV940" s="477"/>
      <c r="MW940" s="477"/>
      <c r="MX940" s="477"/>
      <c r="MY940" s="477"/>
      <c r="MZ940" s="477"/>
      <c r="NA940" s="477"/>
      <c r="NB940" s="477"/>
      <c r="NC940" s="477"/>
      <c r="ND940" s="477"/>
      <c r="NE940" s="477"/>
      <c r="NF940" s="477"/>
      <c r="NG940" s="477"/>
      <c r="NH940" s="477"/>
      <c r="NI940" s="477"/>
      <c r="NJ940" s="477"/>
      <c r="NK940" s="477"/>
      <c r="NL940" s="477"/>
      <c r="NM940" s="477"/>
      <c r="NN940" s="477"/>
      <c r="NO940" s="477"/>
      <c r="NP940" s="477"/>
      <c r="NQ940" s="477"/>
      <c r="NR940" s="477"/>
      <c r="NS940" s="477"/>
      <c r="NT940" s="477"/>
      <c r="NU940" s="477"/>
      <c r="NV940" s="477"/>
      <c r="NW940" s="477"/>
      <c r="NX940" s="477"/>
      <c r="NY940" s="477"/>
      <c r="NZ940" s="477"/>
      <c r="OA940" s="477"/>
      <c r="OB940" s="477"/>
      <c r="OC940" s="477"/>
      <c r="OD940" s="477"/>
      <c r="OE940" s="477"/>
      <c r="OF940" s="477"/>
      <c r="OG940" s="477"/>
      <c r="OH940" s="477"/>
      <c r="OI940" s="477"/>
      <c r="OJ940" s="477"/>
      <c r="OK940" s="477"/>
      <c r="OL940" s="477"/>
      <c r="OM940" s="477"/>
      <c r="ON940" s="477"/>
      <c r="OO940" s="477"/>
      <c r="OP940" s="477"/>
      <c r="OQ940" s="477"/>
      <c r="OR940" s="477"/>
      <c r="OS940" s="477"/>
      <c r="OT940" s="477"/>
      <c r="OU940" s="477"/>
      <c r="OV940" s="477"/>
      <c r="OW940" s="477"/>
      <c r="OX940" s="477"/>
      <c r="OY940" s="477"/>
      <c r="OZ940" s="477"/>
      <c r="PA940" s="477"/>
      <c r="PB940" s="477"/>
      <c r="PC940" s="477"/>
      <c r="PD940" s="477"/>
      <c r="PE940" s="477"/>
      <c r="PF940" s="477"/>
      <c r="PG940" s="477"/>
      <c r="PH940" s="477"/>
      <c r="PI940" s="477"/>
      <c r="PJ940" s="477"/>
      <c r="PK940" s="477"/>
      <c r="PL940" s="477"/>
      <c r="PM940" s="477"/>
      <c r="PN940" s="477"/>
      <c r="PO940" s="477"/>
      <c r="PP940" s="477"/>
      <c r="PQ940" s="477"/>
      <c r="PR940" s="477"/>
      <c r="PS940" s="477"/>
      <c r="PT940" s="477"/>
      <c r="PU940" s="477"/>
      <c r="PV940" s="477"/>
      <c r="PW940" s="477"/>
      <c r="PX940" s="477"/>
      <c r="PY940" s="477"/>
      <c r="PZ940" s="477"/>
      <c r="QA940" s="477"/>
      <c r="QB940" s="477"/>
      <c r="QC940" s="477"/>
      <c r="QD940" s="477"/>
      <c r="QE940" s="477"/>
      <c r="QF940" s="477"/>
      <c r="QG940" s="477"/>
      <c r="QH940" s="477"/>
      <c r="QI940" s="477"/>
      <c r="QJ940" s="477"/>
      <c r="QK940" s="477"/>
      <c r="QL940" s="477"/>
      <c r="QM940" s="477"/>
      <c r="QN940" s="477"/>
      <c r="QO940" s="477"/>
      <c r="QP940" s="477"/>
      <c r="QQ940" s="477"/>
      <c r="QR940" s="477"/>
      <c r="QS940" s="477"/>
      <c r="QT940" s="477"/>
      <c r="QU940" s="477"/>
      <c r="QV940" s="477"/>
      <c r="QW940" s="477"/>
      <c r="QX940" s="477"/>
      <c r="QY940" s="477"/>
      <c r="QZ940" s="477"/>
      <c r="RA940" s="477"/>
      <c r="RB940" s="477"/>
      <c r="RC940" s="477"/>
      <c r="RD940" s="477"/>
      <c r="RE940" s="477"/>
      <c r="RF940" s="477"/>
      <c r="RG940" s="477"/>
      <c r="RH940" s="477"/>
      <c r="RI940" s="477"/>
      <c r="RJ940" s="477"/>
      <c r="RK940" s="477"/>
      <c r="RL940" s="477"/>
      <c r="RM940" s="477"/>
      <c r="RN940" s="477"/>
      <c r="RO940" s="477"/>
      <c r="RP940" s="477"/>
      <c r="RQ940" s="477"/>
      <c r="RR940" s="477"/>
      <c r="RS940" s="477"/>
      <c r="RT940" s="477"/>
      <c r="RU940" s="477"/>
      <c r="RV940" s="477"/>
      <c r="RW940" s="477"/>
      <c r="RX940" s="477"/>
      <c r="RY940" s="477"/>
      <c r="RZ940" s="477"/>
      <c r="SA940" s="477"/>
      <c r="SB940" s="477"/>
      <c r="SC940" s="477"/>
      <c r="SD940" s="477"/>
      <c r="SE940" s="477"/>
      <c r="SF940" s="477"/>
      <c r="SG940" s="477"/>
      <c r="SH940" s="477"/>
      <c r="SI940" s="477"/>
      <c r="SJ940" s="477"/>
      <c r="SK940" s="477"/>
      <c r="SL940" s="477"/>
      <c r="SM940" s="477"/>
      <c r="SN940" s="477"/>
      <c r="SO940" s="477"/>
      <c r="SP940" s="477"/>
      <c r="SQ940" s="477"/>
      <c r="SR940" s="477"/>
      <c r="SS940" s="477"/>
      <c r="ST940" s="477"/>
      <c r="SU940" s="477"/>
      <c r="SV940" s="477"/>
      <c r="SW940" s="477"/>
      <c r="SX940" s="477"/>
      <c r="SY940" s="477"/>
      <c r="SZ940" s="477"/>
      <c r="TA940" s="477"/>
      <c r="TB940" s="477"/>
      <c r="TC940" s="477"/>
      <c r="TD940" s="477"/>
      <c r="TE940" s="477"/>
      <c r="TF940" s="477"/>
      <c r="TG940" s="477"/>
      <c r="TH940" s="477"/>
      <c r="TI940" s="477"/>
      <c r="TJ940" s="477"/>
      <c r="TK940" s="477"/>
      <c r="TL940" s="477"/>
      <c r="TM940" s="477"/>
      <c r="TN940" s="477"/>
      <c r="TO940" s="477"/>
      <c r="TP940" s="477"/>
      <c r="TQ940" s="477"/>
      <c r="TR940" s="477"/>
      <c r="TS940" s="477"/>
      <c r="TT940" s="477"/>
      <c r="TU940" s="477"/>
      <c r="TV940" s="477"/>
      <c r="TW940" s="477"/>
      <c r="TX940" s="477"/>
      <c r="TY940" s="477"/>
      <c r="TZ940" s="477"/>
      <c r="UA940" s="477"/>
      <c r="UB940" s="477"/>
      <c r="UC940" s="477"/>
      <c r="UD940" s="477"/>
      <c r="UE940" s="477"/>
      <c r="UF940" s="477"/>
      <c r="UG940" s="477"/>
      <c r="UH940" s="477"/>
      <c r="UI940" s="477"/>
      <c r="UJ940" s="477"/>
      <c r="UK940" s="477"/>
      <c r="UL940" s="477"/>
      <c r="UM940" s="477"/>
      <c r="UN940" s="477"/>
      <c r="UO940" s="477"/>
      <c r="UP940" s="477"/>
      <c r="UQ940" s="477"/>
      <c r="UR940" s="477"/>
      <c r="US940" s="477"/>
      <c r="UT940" s="477"/>
      <c r="UU940" s="477"/>
      <c r="UV940" s="477"/>
      <c r="UW940" s="477"/>
      <c r="UX940" s="477"/>
      <c r="UY940" s="477"/>
      <c r="UZ940" s="477"/>
      <c r="VA940" s="477"/>
      <c r="VB940" s="477"/>
      <c r="VC940" s="477"/>
      <c r="VD940" s="477"/>
      <c r="VE940" s="477"/>
      <c r="VF940" s="477"/>
      <c r="VG940" s="477"/>
      <c r="VH940" s="477"/>
      <c r="VI940" s="477"/>
      <c r="VJ940" s="477"/>
      <c r="VK940" s="477"/>
      <c r="VL940" s="477"/>
      <c r="VM940" s="477"/>
      <c r="VN940" s="477"/>
      <c r="VO940" s="477"/>
      <c r="VP940" s="477"/>
      <c r="VQ940" s="477"/>
      <c r="VR940" s="477"/>
      <c r="VS940" s="477"/>
      <c r="VT940" s="477"/>
      <c r="VU940" s="477"/>
      <c r="VV940" s="477"/>
      <c r="VW940" s="477"/>
      <c r="VX940" s="477"/>
      <c r="VY940" s="477"/>
      <c r="VZ940" s="477"/>
      <c r="WA940" s="477"/>
      <c r="WB940" s="477"/>
      <c r="WC940" s="477"/>
      <c r="WD940" s="477"/>
      <c r="WE940" s="477"/>
      <c r="WF940" s="477"/>
      <c r="WG940" s="477"/>
      <c r="WH940" s="477"/>
      <c r="WI940" s="477"/>
      <c r="WJ940" s="477"/>
      <c r="WK940" s="477"/>
      <c r="WL940" s="477"/>
      <c r="WM940" s="477"/>
      <c r="WN940" s="477"/>
      <c r="WO940" s="477"/>
      <c r="WP940" s="477"/>
      <c r="WQ940" s="477"/>
      <c r="WR940" s="477"/>
      <c r="WS940" s="477"/>
      <c r="WT940" s="477"/>
      <c r="WU940" s="477"/>
      <c r="WV940" s="477"/>
      <c r="WW940" s="477"/>
      <c r="WX940" s="477"/>
      <c r="WY940" s="477"/>
      <c r="WZ940" s="477"/>
      <c r="XA940" s="477"/>
      <c r="XB940" s="477"/>
      <c r="XC940" s="477"/>
      <c r="XD940" s="477"/>
      <c r="XE940" s="477"/>
      <c r="XF940" s="477"/>
      <c r="XG940" s="477"/>
      <c r="XH940" s="477"/>
      <c r="XI940" s="477"/>
      <c r="XJ940" s="477"/>
      <c r="XK940" s="477"/>
      <c r="XL940" s="477"/>
      <c r="XM940" s="477"/>
      <c r="XN940" s="477"/>
      <c r="XO940" s="477"/>
      <c r="XP940" s="477"/>
      <c r="XQ940" s="477"/>
      <c r="XR940" s="477"/>
      <c r="XS940" s="477"/>
      <c r="XT940" s="477"/>
      <c r="XU940" s="477"/>
      <c r="XV940" s="477"/>
      <c r="XW940" s="477"/>
      <c r="XX940" s="477"/>
      <c r="XY940" s="477"/>
      <c r="XZ940" s="477"/>
      <c r="YA940" s="477"/>
      <c r="YB940" s="477"/>
      <c r="YC940" s="477"/>
      <c r="YD940" s="477"/>
      <c r="YE940" s="477"/>
      <c r="YF940" s="477"/>
      <c r="YG940" s="477"/>
      <c r="YH940" s="477"/>
      <c r="YI940" s="477"/>
      <c r="YJ940" s="477"/>
      <c r="YK940" s="477"/>
      <c r="YL940" s="477"/>
      <c r="YM940" s="477"/>
      <c r="YN940" s="477"/>
      <c r="YO940" s="477"/>
      <c r="YP940" s="477"/>
      <c r="YQ940" s="477"/>
      <c r="YR940" s="477"/>
      <c r="YS940" s="477"/>
      <c r="YT940" s="477"/>
      <c r="YU940" s="477"/>
      <c r="YV940" s="477"/>
      <c r="YW940" s="477"/>
      <c r="YX940" s="477"/>
      <c r="YY940" s="477"/>
      <c r="YZ940" s="477"/>
      <c r="ZA940" s="477"/>
      <c r="ZB940" s="477"/>
      <c r="ZC940" s="477"/>
      <c r="ZD940" s="477"/>
      <c r="ZE940" s="477"/>
      <c r="ZF940" s="477"/>
      <c r="ZG940" s="477"/>
      <c r="ZH940" s="477"/>
      <c r="ZI940" s="477"/>
      <c r="ZJ940" s="477"/>
      <c r="ZK940" s="477"/>
      <c r="ZL940" s="477"/>
      <c r="ZM940" s="477"/>
      <c r="ZN940" s="477"/>
      <c r="ZO940" s="477"/>
      <c r="ZP940" s="477"/>
      <c r="ZQ940" s="477"/>
      <c r="ZR940" s="477"/>
      <c r="ZS940" s="477"/>
      <c r="ZT940" s="477"/>
      <c r="ZU940" s="477"/>
      <c r="ZV940" s="477"/>
      <c r="ZW940" s="477"/>
      <c r="ZX940" s="477"/>
      <c r="ZY940" s="477"/>
      <c r="ZZ940" s="477"/>
      <c r="AAA940" s="477"/>
      <c r="AAB940" s="477"/>
      <c r="AAC940" s="477"/>
      <c r="AAD940" s="477"/>
      <c r="AAE940" s="477"/>
      <c r="AAF940" s="477"/>
      <c r="AAG940" s="477"/>
      <c r="AAH940" s="477"/>
      <c r="AAI940" s="477"/>
      <c r="AAJ940" s="477"/>
      <c r="AAK940" s="477"/>
      <c r="AAL940" s="477"/>
      <c r="AAM940" s="477"/>
      <c r="AAN940" s="477"/>
      <c r="AAO940" s="477"/>
      <c r="AAP940" s="477"/>
      <c r="AAQ940" s="477"/>
      <c r="AAR940" s="477"/>
      <c r="AAS940" s="477"/>
      <c r="AAT940" s="477"/>
      <c r="AAU940" s="477"/>
      <c r="AAV940" s="477"/>
      <c r="AAW940" s="477"/>
      <c r="AAX940" s="477"/>
      <c r="AAY940" s="477"/>
      <c r="AAZ940" s="477"/>
      <c r="ABA940" s="477"/>
      <c r="ABB940" s="477"/>
      <c r="ABC940" s="477"/>
      <c r="ABD940" s="477"/>
      <c r="ABE940" s="477"/>
      <c r="ABF940" s="477"/>
      <c r="ABG940" s="477"/>
      <c r="ABH940" s="477"/>
      <c r="ABI940" s="477"/>
      <c r="ABJ940" s="477"/>
      <c r="ABK940" s="477"/>
      <c r="ABL940" s="477"/>
      <c r="ABM940" s="477"/>
      <c r="ABN940" s="477"/>
      <c r="ABO940" s="477"/>
      <c r="ABP940" s="477"/>
      <c r="ABQ940" s="477"/>
      <c r="ABR940" s="477"/>
      <c r="ABS940" s="477"/>
      <c r="ABT940" s="477"/>
      <c r="ABU940" s="477"/>
      <c r="ABV940" s="477"/>
      <c r="ABW940" s="477"/>
      <c r="ABX940" s="477"/>
      <c r="ABY940" s="477"/>
      <c r="ABZ940" s="477"/>
      <c r="ACA940" s="477"/>
      <c r="ACB940" s="477"/>
      <c r="ACC940" s="477"/>
      <c r="ACD940" s="477"/>
      <c r="ACE940" s="477"/>
      <c r="ACF940" s="477"/>
      <c r="ACG940" s="477"/>
      <c r="ACH940" s="477"/>
      <c r="ACI940" s="477"/>
      <c r="ACJ940" s="477"/>
      <c r="ACK940" s="477"/>
      <c r="ACL940" s="477"/>
      <c r="ACM940" s="477"/>
      <c r="ACN940" s="477"/>
      <c r="ACO940" s="477"/>
      <c r="ACP940" s="477"/>
      <c r="ACQ940" s="477"/>
      <c r="ACR940" s="477"/>
      <c r="ACS940" s="477"/>
      <c r="ACT940" s="477"/>
      <c r="ACU940" s="477"/>
      <c r="ACV940" s="477"/>
      <c r="ACW940" s="477"/>
      <c r="ACX940" s="477"/>
      <c r="ACY940" s="477"/>
      <c r="ACZ940" s="477"/>
      <c r="ADA940" s="477"/>
      <c r="ADB940" s="477"/>
      <c r="ADC940" s="477"/>
      <c r="ADD940" s="477"/>
      <c r="ADE940" s="477"/>
      <c r="ADF940" s="477"/>
      <c r="ADG940" s="477"/>
      <c r="ADH940" s="477"/>
      <c r="ADI940" s="477"/>
      <c r="ADJ940" s="477"/>
      <c r="ADK940" s="477"/>
      <c r="ADL940" s="477"/>
      <c r="ADM940" s="477"/>
      <c r="ADN940" s="477"/>
      <c r="ADO940" s="477"/>
      <c r="ADP940" s="477"/>
      <c r="ADQ940" s="477"/>
      <c r="ADR940" s="477"/>
      <c r="ADS940" s="477"/>
      <c r="ADT940" s="477"/>
      <c r="ADU940" s="477"/>
      <c r="ADV940" s="477"/>
      <c r="ADW940" s="477"/>
      <c r="ADX940" s="477"/>
      <c r="ADY940" s="477"/>
      <c r="ADZ940" s="477"/>
      <c r="AEA940" s="477"/>
      <c r="AEB940" s="477"/>
      <c r="AEC940" s="477"/>
      <c r="AED940" s="477"/>
      <c r="AEE940" s="477"/>
      <c r="AEF940" s="477"/>
      <c r="AEG940" s="477"/>
      <c r="AEH940" s="477"/>
      <c r="AEI940" s="477"/>
      <c r="AEJ940" s="477"/>
      <c r="AEK940" s="477"/>
      <c r="AEL940" s="477"/>
      <c r="AEM940" s="477"/>
      <c r="AEN940" s="477"/>
      <c r="AEO940" s="477"/>
      <c r="AEP940" s="477"/>
      <c r="AEQ940" s="477"/>
      <c r="AER940" s="477"/>
      <c r="AES940" s="477"/>
      <c r="AET940" s="477"/>
      <c r="AEU940" s="477"/>
      <c r="AEV940" s="477"/>
      <c r="AEW940" s="477"/>
      <c r="AEX940" s="477"/>
      <c r="AEY940" s="477"/>
      <c r="AEZ940" s="477"/>
      <c r="AFA940" s="477"/>
      <c r="AFB940" s="477"/>
      <c r="AFC940" s="477"/>
      <c r="AFD940" s="477"/>
      <c r="AFE940" s="477"/>
      <c r="AFF940" s="477"/>
      <c r="AFG940" s="477"/>
      <c r="AFH940" s="477"/>
      <c r="AFI940" s="477"/>
      <c r="AFJ940" s="477"/>
      <c r="AFK940" s="477"/>
      <c r="AFL940" s="477"/>
      <c r="AFM940" s="477"/>
      <c r="AFN940" s="477"/>
      <c r="AFO940" s="477"/>
      <c r="AFP940" s="477"/>
      <c r="AFQ940" s="477"/>
      <c r="AFR940" s="477"/>
      <c r="AFS940" s="477"/>
      <c r="AFT940" s="477"/>
      <c r="AFU940" s="477"/>
      <c r="AFV940" s="477"/>
      <c r="AFW940" s="477"/>
      <c r="AFX940" s="477"/>
      <c r="AFY940" s="477"/>
      <c r="AFZ940" s="477"/>
      <c r="AGA940" s="477"/>
      <c r="AGB940" s="477"/>
      <c r="AGC940" s="477"/>
      <c r="AGD940" s="477"/>
      <c r="AGE940" s="477"/>
      <c r="AGF940" s="477"/>
      <c r="AGG940" s="477"/>
      <c r="AGH940" s="477"/>
      <c r="AGI940" s="477"/>
      <c r="AGJ940" s="477"/>
      <c r="AGK940" s="477"/>
      <c r="AGL940" s="477"/>
      <c r="AGM940" s="477"/>
      <c r="AGN940" s="477"/>
      <c r="AGO940" s="477"/>
      <c r="AGP940" s="477"/>
      <c r="AGQ940" s="477"/>
      <c r="AGR940" s="477"/>
      <c r="AGS940" s="477"/>
      <c r="AGT940" s="477"/>
      <c r="AGU940" s="477"/>
      <c r="AGV940" s="477"/>
      <c r="AGW940" s="477"/>
      <c r="AGX940" s="477"/>
      <c r="AGY940" s="477"/>
      <c r="AGZ940" s="477"/>
      <c r="AHA940" s="477"/>
      <c r="AHB940" s="477"/>
      <c r="AHC940" s="477"/>
      <c r="AHD940" s="477"/>
      <c r="AHE940" s="477"/>
      <c r="AHF940" s="477"/>
      <c r="AHG940" s="477"/>
      <c r="AHH940" s="477"/>
      <c r="AHI940" s="477"/>
      <c r="AHJ940" s="477"/>
      <c r="AHK940" s="477"/>
      <c r="AHL940" s="477"/>
      <c r="AHM940" s="477"/>
      <c r="AHN940" s="477"/>
      <c r="AHO940" s="477"/>
      <c r="AHP940" s="477"/>
      <c r="AHQ940" s="477"/>
      <c r="AHR940" s="477"/>
      <c r="AHS940" s="477"/>
      <c r="AHT940" s="477"/>
      <c r="AHU940" s="477"/>
      <c r="AHV940" s="477"/>
      <c r="AHW940" s="477"/>
      <c r="AHX940" s="477"/>
      <c r="AHY940" s="477"/>
      <c r="AHZ940" s="477"/>
      <c r="AIA940" s="477"/>
      <c r="AIB940" s="477"/>
      <c r="AIC940" s="477"/>
      <c r="AID940" s="477"/>
      <c r="AIE940" s="477"/>
      <c r="AIF940" s="477"/>
      <c r="AIG940" s="477"/>
      <c r="AIH940" s="477"/>
      <c r="AII940" s="477"/>
      <c r="AIJ940" s="477"/>
      <c r="AIK940" s="477"/>
      <c r="AIL940" s="477"/>
      <c r="AIM940" s="477"/>
      <c r="AIN940" s="477"/>
      <c r="AIO940" s="477"/>
      <c r="AIP940" s="477"/>
      <c r="AIQ940" s="477"/>
      <c r="AIR940" s="477"/>
      <c r="AIS940" s="477"/>
      <c r="AIT940" s="477"/>
      <c r="AIU940" s="477"/>
      <c r="AIV940" s="477"/>
      <c r="AIW940" s="477"/>
      <c r="AIX940" s="477"/>
      <c r="AIY940" s="477"/>
      <c r="AIZ940" s="477"/>
      <c r="AJA940" s="477"/>
      <c r="AJB940" s="477"/>
      <c r="AJC940" s="477"/>
      <c r="AJD940" s="477"/>
      <c r="AJE940" s="477"/>
      <c r="AJF940" s="477"/>
      <c r="AJG940" s="477"/>
      <c r="AJH940" s="477"/>
      <c r="AJI940" s="477"/>
      <c r="AJJ940" s="477"/>
      <c r="AJK940" s="477"/>
      <c r="AJL940" s="477"/>
      <c r="AJM940" s="477"/>
      <c r="AJN940" s="477"/>
      <c r="AJO940" s="477"/>
      <c r="AJP940" s="477"/>
      <c r="AJQ940" s="477"/>
      <c r="AJR940" s="477"/>
      <c r="AJS940" s="477"/>
      <c r="AJT940" s="477"/>
      <c r="AJU940" s="477"/>
      <c r="AJV940" s="477"/>
      <c r="AJW940" s="477"/>
      <c r="AJX940" s="477"/>
      <c r="AJY940" s="477"/>
      <c r="AJZ940" s="477"/>
      <c r="AKA940" s="477"/>
      <c r="AKB940" s="477"/>
      <c r="AKC940" s="477"/>
      <c r="AKD940" s="477"/>
      <c r="AKE940" s="477"/>
      <c r="AKF940" s="477"/>
      <c r="AKG940" s="477"/>
      <c r="AKH940" s="477"/>
      <c r="AKI940" s="477"/>
      <c r="AKJ940" s="477"/>
      <c r="AKK940" s="477"/>
      <c r="AKL940" s="477"/>
      <c r="AKM940" s="477"/>
      <c r="AKN940" s="477"/>
      <c r="AKO940" s="477"/>
      <c r="AKP940" s="477"/>
      <c r="AKQ940" s="477"/>
      <c r="AKR940" s="477"/>
      <c r="AKS940" s="477"/>
      <c r="AKT940" s="477"/>
      <c r="AKU940" s="477"/>
      <c r="AKV940" s="477"/>
      <c r="AKW940" s="477"/>
      <c r="AKX940" s="477"/>
      <c r="AKY940" s="477"/>
      <c r="AKZ940" s="477"/>
      <c r="ALA940" s="477"/>
      <c r="ALB940" s="477"/>
      <c r="ALC940" s="477"/>
      <c r="ALD940" s="477"/>
      <c r="ALE940" s="477"/>
      <c r="ALF940" s="477"/>
      <c r="ALG940" s="477"/>
      <c r="ALH940" s="477"/>
      <c r="ALI940" s="477"/>
      <c r="ALJ940" s="477"/>
      <c r="ALK940" s="477"/>
      <c r="ALL940" s="477"/>
      <c r="ALM940" s="477"/>
      <c r="ALN940" s="477"/>
      <c r="ALO940" s="477"/>
      <c r="ALP940" s="477"/>
      <c r="ALQ940" s="477"/>
      <c r="ALR940" s="477"/>
      <c r="ALS940" s="477"/>
      <c r="ALT940" s="477"/>
      <c r="ALU940" s="477"/>
      <c r="ALV940" s="477"/>
      <c r="ALW940" s="477"/>
      <c r="ALX940" s="477"/>
      <c r="ALY940" s="477"/>
      <c r="ALZ940" s="477"/>
      <c r="AMA940" s="477"/>
      <c r="AMB940" s="477"/>
      <c r="AMC940" s="477"/>
      <c r="AMD940" s="477"/>
      <c r="AME940" s="477"/>
      <c r="AMF940" s="477"/>
      <c r="AMG940" s="477"/>
      <c r="AMH940" s="477"/>
      <c r="AMI940" s="477"/>
      <c r="AMJ940" s="477"/>
      <c r="AMK940" s="477"/>
      <c r="AML940" s="477"/>
      <c r="AMM940" s="477"/>
      <c r="AMN940" s="477"/>
      <c r="AMO940" s="477"/>
      <c r="AMP940" s="477"/>
      <c r="AMQ940" s="477"/>
      <c r="AMR940" s="477"/>
      <c r="AMS940" s="477"/>
      <c r="AMT940" s="477"/>
      <c r="AMU940" s="477"/>
      <c r="AMV940" s="477"/>
      <c r="AMW940" s="477"/>
      <c r="AMX940" s="477"/>
      <c r="AMY940" s="477"/>
      <c r="AMZ940" s="477"/>
      <c r="ANA940" s="477"/>
      <c r="ANB940" s="477"/>
      <c r="ANC940" s="477"/>
      <c r="AND940" s="477"/>
      <c r="ANE940" s="477"/>
      <c r="ANF940" s="477"/>
      <c r="ANG940" s="477"/>
      <c r="ANH940" s="477"/>
      <c r="ANI940" s="477"/>
      <c r="ANJ940" s="477"/>
      <c r="ANK940" s="477"/>
      <c r="ANL940" s="477"/>
      <c r="ANM940" s="477"/>
      <c r="ANN940" s="477"/>
      <c r="ANO940" s="477"/>
      <c r="ANP940" s="477"/>
      <c r="ANQ940" s="477"/>
      <c r="ANR940" s="477"/>
      <c r="ANS940" s="477"/>
      <c r="ANT940" s="477"/>
      <c r="ANU940" s="477"/>
      <c r="ANV940" s="477"/>
      <c r="ANW940" s="477"/>
      <c r="ANX940" s="477"/>
      <c r="ANY940" s="477"/>
      <c r="ANZ940" s="477"/>
      <c r="AOA940" s="477"/>
      <c r="AOB940" s="477"/>
      <c r="AOC940" s="477"/>
      <c r="AOD940" s="477"/>
      <c r="AOE940" s="477"/>
      <c r="AOF940" s="477"/>
      <c r="AOG940" s="477"/>
      <c r="AOH940" s="477"/>
      <c r="AOI940" s="477"/>
      <c r="AOJ940" s="477"/>
      <c r="AOK940" s="477"/>
      <c r="AOL940" s="477"/>
      <c r="AOM940" s="477"/>
      <c r="AON940" s="477"/>
      <c r="AOO940" s="477"/>
      <c r="AOP940" s="477"/>
      <c r="AOQ940" s="477"/>
      <c r="AOR940" s="477"/>
      <c r="AOS940" s="477"/>
      <c r="AOT940" s="477"/>
      <c r="AOU940" s="477"/>
      <c r="AOV940" s="477"/>
      <c r="AOW940" s="477"/>
      <c r="AOX940" s="477"/>
      <c r="AOY940" s="477"/>
      <c r="AOZ940" s="477"/>
      <c r="APA940" s="477"/>
      <c r="APB940" s="477"/>
      <c r="APC940" s="477"/>
      <c r="APD940" s="477"/>
      <c r="APE940" s="477"/>
      <c r="APF940" s="477"/>
      <c r="APG940" s="477"/>
      <c r="APH940" s="477"/>
      <c r="API940" s="477"/>
      <c r="APJ940" s="477"/>
      <c r="APK940" s="477"/>
      <c r="APL940" s="477"/>
      <c r="APM940" s="477"/>
      <c r="APN940" s="477"/>
      <c r="APO940" s="477"/>
      <c r="APP940" s="477"/>
      <c r="APQ940" s="477"/>
      <c r="APR940" s="477"/>
      <c r="APS940" s="477"/>
      <c r="APT940" s="477"/>
      <c r="APU940" s="477"/>
      <c r="APV940" s="477"/>
      <c r="APW940" s="477"/>
      <c r="APX940" s="477"/>
      <c r="APY940" s="477"/>
      <c r="APZ940" s="477"/>
      <c r="AQA940" s="477"/>
      <c r="AQB940" s="477"/>
      <c r="AQC940" s="477"/>
      <c r="AQD940" s="477"/>
      <c r="AQE940" s="477"/>
      <c r="AQF940" s="477"/>
      <c r="AQG940" s="477"/>
      <c r="AQH940" s="477"/>
      <c r="AQI940" s="477"/>
      <c r="AQJ940" s="477"/>
      <c r="AQK940" s="477"/>
      <c r="AQL940" s="477"/>
      <c r="AQM940" s="477"/>
      <c r="AQN940" s="477"/>
      <c r="AQO940" s="477"/>
      <c r="AQP940" s="477"/>
      <c r="AQQ940" s="477"/>
      <c r="AQR940" s="477"/>
      <c r="AQS940" s="477"/>
      <c r="AQT940" s="477"/>
      <c r="AQU940" s="477"/>
      <c r="AQV940" s="477"/>
      <c r="AQW940" s="477"/>
      <c r="AQX940" s="477"/>
      <c r="AQY940" s="477"/>
      <c r="AQZ940" s="477"/>
      <c r="ARA940" s="477"/>
      <c r="ARB940" s="477"/>
      <c r="ARC940" s="477"/>
      <c r="ARD940" s="477"/>
      <c r="ARE940" s="477"/>
      <c r="ARF940" s="477"/>
      <c r="ARG940" s="477"/>
      <c r="ARH940" s="477"/>
      <c r="ARI940" s="477"/>
      <c r="ARJ940" s="477"/>
      <c r="ARK940" s="477"/>
      <c r="ARL940" s="477"/>
      <c r="ARM940" s="477"/>
      <c r="ARN940" s="477"/>
      <c r="ARO940" s="477"/>
      <c r="ARP940" s="477"/>
      <c r="ARQ940" s="477"/>
      <c r="ARR940" s="477"/>
      <c r="ARS940" s="477"/>
      <c r="ART940" s="477"/>
      <c r="ARU940" s="477"/>
      <c r="ARV940" s="477"/>
      <c r="ARW940" s="477"/>
      <c r="ARX940" s="477"/>
      <c r="ARY940" s="477"/>
      <c r="ARZ940" s="477"/>
      <c r="ASA940" s="477"/>
      <c r="ASB940" s="477"/>
      <c r="ASC940" s="477"/>
      <c r="ASD940" s="477"/>
      <c r="ASE940" s="477"/>
      <c r="ASF940" s="477"/>
      <c r="ASG940" s="477"/>
      <c r="ASH940" s="477"/>
      <c r="ASI940" s="477"/>
      <c r="ASJ940" s="477"/>
      <c r="ASK940" s="477"/>
      <c r="ASL940" s="477"/>
      <c r="ASM940" s="477"/>
      <c r="ASN940" s="477"/>
      <c r="ASO940" s="477"/>
      <c r="ASP940" s="477"/>
      <c r="ASQ940" s="477"/>
      <c r="ASR940" s="477"/>
      <c r="ASS940" s="477"/>
      <c r="AST940" s="477"/>
      <c r="ASU940" s="477"/>
      <c r="ASV940" s="477"/>
      <c r="ASW940" s="477"/>
      <c r="ASX940" s="477"/>
      <c r="ASY940" s="477"/>
      <c r="ASZ940" s="477"/>
      <c r="ATA940" s="477"/>
      <c r="ATB940" s="477"/>
      <c r="ATC940" s="477"/>
      <c r="ATD940" s="477"/>
      <c r="ATE940" s="477"/>
      <c r="ATF940" s="477"/>
      <c r="ATG940" s="477"/>
      <c r="ATH940" s="477"/>
      <c r="ATI940" s="477"/>
      <c r="ATJ940" s="477"/>
      <c r="ATK940" s="477"/>
      <c r="ATL940" s="477"/>
      <c r="ATM940" s="477"/>
      <c r="ATN940" s="477"/>
      <c r="ATO940" s="477"/>
      <c r="ATP940" s="477"/>
      <c r="ATQ940" s="477"/>
      <c r="ATR940" s="477"/>
      <c r="ATS940" s="477"/>
      <c r="ATT940" s="477"/>
      <c r="ATU940" s="477"/>
      <c r="ATV940" s="477"/>
      <c r="ATW940" s="477"/>
      <c r="ATX940" s="477"/>
      <c r="ATY940" s="477"/>
      <c r="ATZ940" s="477"/>
      <c r="AUA940" s="477"/>
      <c r="AUB940" s="477"/>
      <c r="AUC940" s="477"/>
      <c r="AUD940" s="477"/>
      <c r="AUE940" s="477"/>
      <c r="AUF940" s="477"/>
      <c r="AUG940" s="477"/>
      <c r="AUH940" s="477"/>
      <c r="AUI940" s="477"/>
      <c r="AUJ940" s="477"/>
      <c r="AUK940" s="477"/>
      <c r="AUL940" s="477"/>
      <c r="AUM940" s="477"/>
      <c r="AUN940" s="477"/>
      <c r="AUO940" s="477"/>
      <c r="AUP940" s="477"/>
      <c r="AUQ940" s="477"/>
      <c r="AUR940" s="477"/>
      <c r="AUS940" s="477"/>
      <c r="AUT940" s="477"/>
      <c r="AUU940" s="477"/>
      <c r="AUV940" s="477"/>
      <c r="AUW940" s="477"/>
      <c r="AUX940" s="477"/>
      <c r="AUY940" s="477"/>
      <c r="AUZ940" s="477"/>
      <c r="AVA940" s="477"/>
      <c r="AVB940" s="477"/>
      <c r="AVC940" s="477"/>
      <c r="AVD940" s="477"/>
      <c r="AVE940" s="477"/>
      <c r="AVF940" s="477"/>
      <c r="AVG940" s="477"/>
      <c r="AVH940" s="477"/>
      <c r="AVI940" s="477"/>
      <c r="AVJ940" s="477"/>
      <c r="AVK940" s="477"/>
      <c r="AVL940" s="477"/>
      <c r="AVM940" s="477"/>
      <c r="AVN940" s="477"/>
      <c r="AVO940" s="477"/>
      <c r="AVP940" s="477"/>
      <c r="AVQ940" s="477"/>
      <c r="AVR940" s="477"/>
      <c r="AVS940" s="477"/>
      <c r="AVT940" s="477"/>
      <c r="AVU940" s="477"/>
      <c r="AVV940" s="477"/>
      <c r="AVW940" s="477"/>
      <c r="AVX940" s="477"/>
      <c r="AVY940" s="477"/>
      <c r="AVZ940" s="477"/>
      <c r="AWA940" s="477"/>
      <c r="AWB940" s="477"/>
      <c r="AWC940" s="477"/>
      <c r="AWD940" s="477"/>
      <c r="AWE940" s="477"/>
      <c r="AWF940" s="477"/>
      <c r="AWG940" s="477"/>
      <c r="AWH940" s="477"/>
      <c r="AWI940" s="477"/>
      <c r="AWJ940" s="477"/>
      <c r="AWK940" s="477"/>
      <c r="AWL940" s="477"/>
      <c r="AWM940" s="477"/>
      <c r="AWN940" s="477"/>
      <c r="AWO940" s="477"/>
      <c r="AWP940" s="477"/>
      <c r="AWQ940" s="477"/>
      <c r="AWR940" s="477"/>
      <c r="AWS940" s="477"/>
      <c r="AWT940" s="477"/>
      <c r="AWU940" s="477"/>
      <c r="AWV940" s="477"/>
      <c r="AWW940" s="477"/>
      <c r="AWX940" s="477"/>
      <c r="AWY940" s="477"/>
      <c r="AWZ940" s="477"/>
      <c r="AXA940" s="477"/>
      <c r="AXB940" s="477"/>
      <c r="AXC940" s="477"/>
      <c r="AXD940" s="477"/>
      <c r="AXE940" s="477"/>
      <c r="AXF940" s="477"/>
      <c r="AXG940" s="477"/>
      <c r="AXH940" s="477"/>
      <c r="AXI940" s="477"/>
      <c r="AXJ940" s="477"/>
      <c r="AXK940" s="477"/>
      <c r="AXL940" s="477"/>
      <c r="AXM940" s="477"/>
      <c r="AXN940" s="477"/>
      <c r="AXO940" s="477"/>
      <c r="AXP940" s="477"/>
      <c r="AXQ940" s="477"/>
      <c r="AXR940" s="477"/>
      <c r="AXS940" s="477"/>
      <c r="AXT940" s="477"/>
      <c r="AXU940" s="477"/>
      <c r="AXV940" s="477"/>
      <c r="AXW940" s="477"/>
      <c r="AXX940" s="477"/>
      <c r="AXY940" s="477"/>
      <c r="AXZ940" s="477"/>
      <c r="AYA940" s="477"/>
      <c r="AYB940" s="477"/>
      <c r="AYC940" s="477"/>
      <c r="AYD940" s="477"/>
      <c r="AYE940" s="477"/>
      <c r="AYF940" s="477"/>
      <c r="AYG940" s="477"/>
      <c r="AYH940" s="477"/>
      <c r="AYI940" s="477"/>
      <c r="AYJ940" s="477"/>
      <c r="AYK940" s="477"/>
      <c r="AYL940" s="477"/>
      <c r="AYM940" s="477"/>
      <c r="AYN940" s="477"/>
      <c r="AYO940" s="477"/>
      <c r="AYP940" s="477"/>
      <c r="AYQ940" s="477"/>
      <c r="AYR940" s="477"/>
      <c r="AYS940" s="477"/>
      <c r="AYT940" s="477"/>
      <c r="AYU940" s="477"/>
      <c r="AYV940" s="477"/>
      <c r="AYW940" s="477"/>
      <c r="AYX940" s="477"/>
      <c r="AYY940" s="477"/>
      <c r="AYZ940" s="477"/>
      <c r="AZA940" s="477"/>
      <c r="AZB940" s="477"/>
      <c r="AZC940" s="477"/>
      <c r="AZD940" s="477"/>
      <c r="AZE940" s="477"/>
      <c r="AZF940" s="477"/>
      <c r="AZG940" s="477"/>
      <c r="AZH940" s="477"/>
      <c r="AZI940" s="477"/>
      <c r="AZJ940" s="477"/>
      <c r="AZK940" s="477"/>
      <c r="AZL940" s="477"/>
      <c r="AZM940" s="477"/>
      <c r="AZN940" s="477"/>
      <c r="AZO940" s="477"/>
      <c r="AZP940" s="477"/>
      <c r="AZQ940" s="477"/>
      <c r="AZR940" s="477"/>
      <c r="AZS940" s="477"/>
      <c r="AZT940" s="477"/>
      <c r="AZU940" s="477"/>
      <c r="AZV940" s="477"/>
      <c r="AZW940" s="477"/>
      <c r="AZX940" s="477"/>
      <c r="AZY940" s="477"/>
      <c r="AZZ940" s="477"/>
      <c r="BAA940" s="477"/>
      <c r="BAB940" s="477"/>
      <c r="BAC940" s="477"/>
      <c r="BAD940" s="477"/>
      <c r="BAE940" s="477"/>
      <c r="BAF940" s="477"/>
      <c r="BAG940" s="477"/>
      <c r="BAH940" s="477"/>
      <c r="BAI940" s="477"/>
      <c r="BAJ940" s="477"/>
      <c r="BAK940" s="477"/>
      <c r="BAL940" s="477"/>
      <c r="BAM940" s="477"/>
      <c r="BAN940" s="477"/>
      <c r="BAO940" s="477"/>
      <c r="BAP940" s="477"/>
      <c r="BAQ940" s="477"/>
      <c r="BAR940" s="477"/>
      <c r="BAS940" s="477"/>
      <c r="BAT940" s="477"/>
      <c r="BAU940" s="477"/>
      <c r="BAV940" s="477"/>
      <c r="BAW940" s="477"/>
      <c r="BAX940" s="477"/>
      <c r="BAY940" s="477"/>
      <c r="BAZ940" s="477"/>
      <c r="BBA940" s="477"/>
      <c r="BBB940" s="477"/>
      <c r="BBC940" s="477"/>
      <c r="BBD940" s="477"/>
      <c r="BBE940" s="477"/>
      <c r="BBF940" s="477"/>
      <c r="BBG940" s="477"/>
      <c r="BBH940" s="477"/>
      <c r="BBI940" s="477"/>
      <c r="BBJ940" s="477"/>
      <c r="BBK940" s="477"/>
      <c r="BBL940" s="477"/>
      <c r="BBM940" s="477"/>
      <c r="BBN940" s="477"/>
      <c r="BBO940" s="477"/>
      <c r="BBP940" s="477"/>
      <c r="BBQ940" s="477"/>
      <c r="BBR940" s="477"/>
      <c r="BBS940" s="477"/>
      <c r="BBT940" s="477"/>
      <c r="BBU940" s="477"/>
      <c r="BBV940" s="477"/>
      <c r="BBW940" s="477"/>
      <c r="BBX940" s="477"/>
      <c r="BBY940" s="477"/>
      <c r="BBZ940" s="477"/>
      <c r="BCA940" s="477"/>
      <c r="BCB940" s="477"/>
      <c r="BCC940" s="477"/>
      <c r="BCD940" s="477"/>
      <c r="BCE940" s="477"/>
      <c r="BCF940" s="477"/>
      <c r="BCG940" s="477"/>
      <c r="BCH940" s="477"/>
      <c r="BCI940" s="477"/>
      <c r="BCJ940" s="477"/>
      <c r="BCK940" s="477"/>
      <c r="BCL940" s="477"/>
      <c r="BCM940" s="477"/>
      <c r="BCN940" s="477"/>
      <c r="BCO940" s="477"/>
      <c r="BCP940" s="477"/>
      <c r="BCQ940" s="477"/>
      <c r="BCR940" s="477"/>
      <c r="BCS940" s="477"/>
      <c r="BCT940" s="477"/>
      <c r="BCU940" s="477"/>
      <c r="BCV940" s="477"/>
      <c r="BCW940" s="477"/>
      <c r="BCX940" s="477"/>
      <c r="BCY940" s="477"/>
      <c r="BCZ940" s="477"/>
      <c r="BDA940" s="477"/>
      <c r="BDB940" s="477"/>
      <c r="BDC940" s="477"/>
      <c r="BDD940" s="477"/>
      <c r="BDE940" s="477"/>
      <c r="BDF940" s="477"/>
      <c r="BDG940" s="477"/>
      <c r="BDH940" s="477"/>
      <c r="BDI940" s="477"/>
      <c r="BDJ940" s="477"/>
      <c r="BDK940" s="477"/>
      <c r="BDL940" s="477"/>
      <c r="BDM940" s="477"/>
      <c r="BDN940" s="477"/>
      <c r="BDO940" s="477"/>
      <c r="BDP940" s="477"/>
      <c r="BDQ940" s="477"/>
      <c r="BDR940" s="477"/>
      <c r="BDS940" s="477"/>
      <c r="BDT940" s="477"/>
      <c r="BDU940" s="477"/>
      <c r="BDV940" s="477"/>
      <c r="BDW940" s="477"/>
      <c r="BDX940" s="477"/>
      <c r="BDY940" s="477"/>
      <c r="BDZ940" s="477"/>
      <c r="BEA940" s="477"/>
      <c r="BEB940" s="477"/>
      <c r="BEC940" s="477"/>
      <c r="BED940" s="477"/>
      <c r="BEE940" s="477"/>
      <c r="BEF940" s="477"/>
      <c r="BEG940" s="477"/>
      <c r="BEH940" s="477"/>
      <c r="BEI940" s="477"/>
      <c r="BEJ940" s="477"/>
      <c r="BEK940" s="477"/>
      <c r="BEL940" s="477"/>
      <c r="BEM940" s="477"/>
      <c r="BEN940" s="477"/>
      <c r="BEO940" s="477"/>
      <c r="BEP940" s="477"/>
      <c r="BEQ940" s="477"/>
      <c r="BER940" s="477"/>
      <c r="BES940" s="477"/>
      <c r="BET940" s="477"/>
      <c r="BEU940" s="477"/>
      <c r="BEV940" s="477"/>
      <c r="BEW940" s="477"/>
      <c r="BEX940" s="477"/>
      <c r="BEY940" s="477"/>
      <c r="BEZ940" s="477"/>
      <c r="BFA940" s="477"/>
      <c r="BFB940" s="477"/>
      <c r="BFC940" s="477"/>
      <c r="BFD940" s="477"/>
      <c r="BFE940" s="477"/>
      <c r="BFF940" s="477"/>
      <c r="BFG940" s="477"/>
      <c r="BFH940" s="477"/>
      <c r="BFI940" s="477"/>
      <c r="BFJ940" s="477"/>
      <c r="BFK940" s="477"/>
      <c r="BFL940" s="477"/>
      <c r="BFM940" s="477"/>
      <c r="BFN940" s="477"/>
      <c r="BFO940" s="477"/>
      <c r="BFP940" s="477"/>
      <c r="BFQ940" s="477"/>
      <c r="BFR940" s="477"/>
      <c r="BFS940" s="477"/>
      <c r="BFT940" s="477"/>
      <c r="BFU940" s="477"/>
      <c r="BFV940" s="477"/>
      <c r="BFW940" s="477"/>
      <c r="BFX940" s="477"/>
      <c r="BFY940" s="477"/>
      <c r="BFZ940" s="477"/>
      <c r="BGA940" s="477"/>
      <c r="BGB940" s="477"/>
      <c r="BGC940" s="477"/>
      <c r="BGD940" s="477"/>
      <c r="BGE940" s="477"/>
      <c r="BGF940" s="477"/>
      <c r="BGG940" s="477"/>
      <c r="BGH940" s="477"/>
      <c r="BGI940" s="477"/>
      <c r="BGJ940" s="477"/>
      <c r="BGK940" s="477"/>
      <c r="BGL940" s="477"/>
      <c r="BGM940" s="477"/>
      <c r="BGN940" s="477"/>
      <c r="BGO940" s="477"/>
      <c r="BGP940" s="477"/>
      <c r="BGQ940" s="477"/>
      <c r="BGR940" s="477"/>
      <c r="BGS940" s="477"/>
      <c r="BGT940" s="477"/>
      <c r="BGU940" s="477"/>
      <c r="BGV940" s="477"/>
      <c r="BGW940" s="477"/>
      <c r="BGX940" s="477"/>
      <c r="BGY940" s="477"/>
      <c r="BGZ940" s="477"/>
      <c r="BHA940" s="477"/>
      <c r="BHB940" s="477"/>
      <c r="BHC940" s="477"/>
      <c r="BHD940" s="477"/>
      <c r="BHE940" s="477"/>
      <c r="BHF940" s="477"/>
      <c r="BHG940" s="477"/>
      <c r="BHH940" s="477"/>
      <c r="BHI940" s="477"/>
      <c r="BHJ940" s="477"/>
      <c r="BHK940" s="477"/>
      <c r="BHL940" s="477"/>
      <c r="BHM940" s="477"/>
      <c r="BHN940" s="477"/>
      <c r="BHO940" s="477"/>
      <c r="BHP940" s="477"/>
      <c r="BHQ940" s="477"/>
      <c r="BHR940" s="477"/>
      <c r="BHS940" s="477"/>
      <c r="BHT940" s="477"/>
      <c r="BHU940" s="477"/>
      <c r="BHV940" s="477"/>
      <c r="BHW940" s="477"/>
      <c r="BHX940" s="477"/>
      <c r="BHY940" s="477"/>
      <c r="BHZ940" s="477"/>
      <c r="BIA940" s="477"/>
      <c r="BIB940" s="477"/>
      <c r="BIC940" s="477"/>
      <c r="BID940" s="477"/>
      <c r="BIE940" s="477"/>
      <c r="BIF940" s="477"/>
      <c r="BIG940" s="477"/>
      <c r="BIH940" s="477"/>
      <c r="BII940" s="477"/>
      <c r="BIJ940" s="477"/>
      <c r="BIK940" s="477"/>
      <c r="BIL940" s="477"/>
      <c r="BIM940" s="477"/>
      <c r="BIN940" s="477"/>
      <c r="BIO940" s="477"/>
      <c r="BIP940" s="477"/>
      <c r="BIQ940" s="477"/>
      <c r="BIR940" s="477"/>
      <c r="BIS940" s="477"/>
      <c r="BIT940" s="477"/>
      <c r="BIU940" s="477"/>
      <c r="BIV940" s="477"/>
      <c r="BIW940" s="477"/>
      <c r="BIX940" s="477"/>
      <c r="BIY940" s="477"/>
      <c r="BIZ940" s="477"/>
      <c r="BJA940" s="477"/>
      <c r="BJB940" s="477"/>
      <c r="BJC940" s="477"/>
      <c r="BJD940" s="477"/>
      <c r="BJE940" s="477"/>
      <c r="BJF940" s="477"/>
      <c r="BJG940" s="477"/>
      <c r="BJH940" s="477"/>
      <c r="BJI940" s="477"/>
      <c r="BJJ940" s="477"/>
      <c r="BJK940" s="477"/>
      <c r="BJL940" s="477"/>
      <c r="BJM940" s="477"/>
      <c r="BJN940" s="477"/>
      <c r="BJO940" s="477"/>
      <c r="BJP940" s="477"/>
      <c r="BJQ940" s="477"/>
      <c r="BJR940" s="477"/>
      <c r="BJS940" s="477"/>
      <c r="BJT940" s="477"/>
      <c r="BJU940" s="477"/>
      <c r="BJV940" s="477"/>
      <c r="BJW940" s="477"/>
      <c r="BJX940" s="477"/>
      <c r="BJY940" s="477"/>
      <c r="BJZ940" s="477"/>
      <c r="BKA940" s="477"/>
      <c r="BKB940" s="477"/>
      <c r="BKC940" s="477"/>
      <c r="BKD940" s="477"/>
      <c r="BKE940" s="477"/>
      <c r="BKF940" s="477"/>
      <c r="BKG940" s="477"/>
      <c r="BKH940" s="477"/>
      <c r="BKI940" s="477"/>
      <c r="BKJ940" s="477"/>
      <c r="BKK940" s="477"/>
      <c r="BKL940" s="477"/>
      <c r="BKM940" s="477"/>
      <c r="BKN940" s="477"/>
      <c r="BKO940" s="477"/>
      <c r="BKP940" s="477"/>
      <c r="BKQ940" s="477"/>
      <c r="BKR940" s="477"/>
      <c r="BKS940" s="477"/>
      <c r="BKT940" s="477"/>
      <c r="BKU940" s="477"/>
      <c r="BKV940" s="477"/>
      <c r="BKW940" s="477"/>
      <c r="BKX940" s="477"/>
      <c r="BKY940" s="477"/>
      <c r="BKZ940" s="477"/>
      <c r="BLA940" s="477"/>
      <c r="BLB940" s="477"/>
      <c r="BLC940" s="477"/>
      <c r="BLD940" s="477"/>
      <c r="BLE940" s="477"/>
      <c r="BLF940" s="477"/>
      <c r="BLG940" s="477"/>
      <c r="BLH940" s="477"/>
      <c r="BLI940" s="477"/>
      <c r="BLJ940" s="477"/>
      <c r="BLK940" s="477"/>
      <c r="BLL940" s="477"/>
      <c r="BLM940" s="477"/>
      <c r="BLN940" s="477"/>
      <c r="BLO940" s="477"/>
      <c r="BLP940" s="477"/>
      <c r="BLQ940" s="477"/>
      <c r="BLR940" s="477"/>
      <c r="BLS940" s="477"/>
      <c r="BLT940" s="477"/>
      <c r="BLU940" s="477"/>
      <c r="BLV940" s="477"/>
      <c r="BLW940" s="477"/>
      <c r="BLX940" s="477"/>
      <c r="BLY940" s="477"/>
      <c r="BLZ940" s="477"/>
      <c r="BMA940" s="477"/>
      <c r="BMB940" s="477"/>
      <c r="BMC940" s="477"/>
      <c r="BMD940" s="477"/>
      <c r="BME940" s="477"/>
      <c r="BMF940" s="477"/>
      <c r="BMG940" s="477"/>
      <c r="BMH940" s="477"/>
      <c r="BMI940" s="477"/>
      <c r="BMJ940" s="477"/>
      <c r="BMK940" s="477"/>
      <c r="BML940" s="477"/>
      <c r="BMM940" s="477"/>
      <c r="BMN940" s="477"/>
      <c r="BMO940" s="477"/>
      <c r="BMP940" s="477"/>
      <c r="BMQ940" s="477"/>
      <c r="BMR940" s="477"/>
      <c r="BMS940" s="477"/>
      <c r="BMT940" s="477"/>
      <c r="BMU940" s="477"/>
      <c r="BMV940" s="477"/>
      <c r="BMW940" s="477"/>
      <c r="BMX940" s="477"/>
      <c r="BMY940" s="477"/>
      <c r="BMZ940" s="477"/>
      <c r="BNA940" s="477"/>
      <c r="BNB940" s="477"/>
      <c r="BNC940" s="477"/>
      <c r="BND940" s="477"/>
      <c r="BNE940" s="477"/>
      <c r="BNF940" s="477"/>
      <c r="BNG940" s="477"/>
      <c r="BNH940" s="477"/>
      <c r="BNI940" s="477"/>
      <c r="BNJ940" s="477"/>
      <c r="BNK940" s="477"/>
      <c r="BNL940" s="477"/>
      <c r="BNM940" s="477"/>
      <c r="BNN940" s="477"/>
      <c r="BNO940" s="477"/>
      <c r="BNP940" s="477"/>
      <c r="BNQ940" s="477"/>
      <c r="BNR940" s="477"/>
      <c r="BNS940" s="477"/>
      <c r="BNT940" s="477"/>
      <c r="BNU940" s="477"/>
      <c r="BNV940" s="477"/>
      <c r="BNW940" s="477"/>
      <c r="BNX940" s="477"/>
      <c r="BNY940" s="477"/>
      <c r="BNZ940" s="477"/>
      <c r="BOA940" s="477"/>
      <c r="BOB940" s="477"/>
      <c r="BOC940" s="477"/>
      <c r="BOD940" s="477"/>
      <c r="BOE940" s="477"/>
      <c r="BOF940" s="477"/>
      <c r="BOG940" s="477"/>
      <c r="BOH940" s="477"/>
      <c r="BOI940" s="477"/>
      <c r="BOJ940" s="477"/>
      <c r="BOK940" s="477"/>
      <c r="BOL940" s="477"/>
      <c r="BOM940" s="477"/>
      <c r="BON940" s="477"/>
      <c r="BOO940" s="477"/>
      <c r="BOP940" s="477"/>
      <c r="BOQ940" s="477"/>
      <c r="BOR940" s="477"/>
      <c r="BOS940" s="477"/>
      <c r="BOT940" s="477"/>
      <c r="BOU940" s="477"/>
      <c r="BOV940" s="477"/>
      <c r="BOW940" s="477"/>
      <c r="BOX940" s="477"/>
      <c r="BOY940" s="477"/>
      <c r="BOZ940" s="477"/>
      <c r="BPA940" s="477"/>
      <c r="BPB940" s="477"/>
      <c r="BPC940" s="477"/>
      <c r="BPD940" s="477"/>
      <c r="BPE940" s="477"/>
      <c r="BPF940" s="477"/>
      <c r="BPG940" s="477"/>
      <c r="BPH940" s="477"/>
      <c r="BPI940" s="477"/>
      <c r="BPJ940" s="477"/>
      <c r="BPK940" s="477"/>
      <c r="BPL940" s="477"/>
      <c r="BPM940" s="477"/>
      <c r="BPN940" s="477"/>
      <c r="BPO940" s="477"/>
      <c r="BPP940" s="477"/>
      <c r="BPQ940" s="477"/>
      <c r="BPR940" s="477"/>
      <c r="BPS940" s="477"/>
      <c r="BPT940" s="477"/>
      <c r="BPU940" s="477"/>
      <c r="BPV940" s="477"/>
      <c r="BPW940" s="477"/>
      <c r="BPX940" s="477"/>
      <c r="BPY940" s="477"/>
      <c r="BPZ940" s="477"/>
      <c r="BQA940" s="477"/>
      <c r="BQB940" s="477"/>
      <c r="BQC940" s="477"/>
      <c r="BQD940" s="477"/>
      <c r="BQE940" s="477"/>
      <c r="BQF940" s="477"/>
      <c r="BQG940" s="477"/>
      <c r="BQH940" s="477"/>
      <c r="BQI940" s="477"/>
      <c r="BQJ940" s="477"/>
      <c r="BQK940" s="477"/>
      <c r="BQL940" s="477"/>
      <c r="BQM940" s="477"/>
      <c r="BQN940" s="477"/>
      <c r="BQO940" s="477"/>
      <c r="BQP940" s="477"/>
      <c r="BQQ940" s="477"/>
      <c r="BQR940" s="477"/>
      <c r="BQS940" s="477"/>
      <c r="BQT940" s="477"/>
      <c r="BQU940" s="477"/>
      <c r="BQV940" s="477"/>
      <c r="BQW940" s="477"/>
      <c r="BQX940" s="477"/>
      <c r="BQY940" s="477"/>
      <c r="BQZ940" s="477"/>
      <c r="BRA940" s="477"/>
      <c r="BRB940" s="477"/>
      <c r="BRC940" s="477"/>
      <c r="BRD940" s="477"/>
      <c r="BRE940" s="477"/>
      <c r="BRF940" s="477"/>
      <c r="BRG940" s="477"/>
      <c r="BRH940" s="477"/>
      <c r="BRI940" s="477"/>
      <c r="BRJ940" s="477"/>
      <c r="BRK940" s="477"/>
      <c r="BRL940" s="477"/>
      <c r="BRM940" s="477"/>
      <c r="BRN940" s="477"/>
      <c r="BRO940" s="477"/>
      <c r="BRP940" s="477"/>
      <c r="BRQ940" s="477"/>
      <c r="BRR940" s="477"/>
      <c r="BRS940" s="477"/>
      <c r="BRT940" s="477"/>
      <c r="BRU940" s="477"/>
      <c r="BRV940" s="477"/>
      <c r="BRW940" s="477"/>
      <c r="BRX940" s="477"/>
      <c r="BRY940" s="477"/>
      <c r="BRZ940" s="477"/>
      <c r="BSA940" s="477"/>
      <c r="BSB940" s="477"/>
      <c r="BSC940" s="477"/>
      <c r="BSD940" s="477"/>
      <c r="BSE940" s="477"/>
      <c r="BSF940" s="477"/>
      <c r="BSG940" s="477"/>
      <c r="BSH940" s="477"/>
      <c r="BSI940" s="477"/>
      <c r="BSJ940" s="477"/>
      <c r="BSK940" s="477"/>
      <c r="BSL940" s="477"/>
      <c r="BSM940" s="477"/>
      <c r="BSN940" s="477"/>
      <c r="BSO940" s="477"/>
      <c r="BSP940" s="477"/>
      <c r="BSQ940" s="477"/>
      <c r="BSR940" s="477"/>
      <c r="BSS940" s="477"/>
      <c r="BST940" s="477"/>
      <c r="BSU940" s="477"/>
      <c r="BSV940" s="477"/>
      <c r="BSW940" s="477"/>
      <c r="BSX940" s="477"/>
      <c r="BSY940" s="477"/>
      <c r="BSZ940" s="477"/>
      <c r="BTA940" s="477"/>
      <c r="BTB940" s="477"/>
      <c r="BTC940" s="477"/>
      <c r="BTD940" s="477"/>
      <c r="BTE940" s="477"/>
      <c r="BTF940" s="477"/>
      <c r="BTG940" s="477"/>
      <c r="BTH940" s="477"/>
      <c r="BTI940" s="477"/>
      <c r="BTJ940" s="477"/>
      <c r="BTK940" s="477"/>
      <c r="BTL940" s="477"/>
      <c r="BTM940" s="477"/>
      <c r="BTN940" s="477"/>
      <c r="BTO940" s="477"/>
      <c r="BTP940" s="477"/>
      <c r="BTQ940" s="477"/>
      <c r="BTR940" s="477"/>
      <c r="BTS940" s="477"/>
      <c r="BTT940" s="477"/>
      <c r="BTU940" s="477"/>
      <c r="BTV940" s="477"/>
      <c r="BTW940" s="477"/>
      <c r="BTX940" s="477"/>
      <c r="BTY940" s="477"/>
      <c r="BTZ940" s="477"/>
      <c r="BUA940" s="477"/>
      <c r="BUB940" s="477"/>
      <c r="BUC940" s="477"/>
      <c r="BUD940" s="477"/>
      <c r="BUE940" s="477"/>
      <c r="BUF940" s="477"/>
      <c r="BUG940" s="477"/>
      <c r="BUH940" s="477"/>
      <c r="BUI940" s="477"/>
      <c r="BUJ940" s="477"/>
      <c r="BUK940" s="477"/>
      <c r="BUL940" s="477"/>
      <c r="BUM940" s="477"/>
      <c r="BUN940" s="477"/>
      <c r="BUO940" s="477"/>
      <c r="BUP940" s="477"/>
      <c r="BUQ940" s="477"/>
      <c r="BUR940" s="477"/>
      <c r="BUS940" s="477"/>
      <c r="BUT940" s="477"/>
      <c r="BUU940" s="477"/>
      <c r="BUV940" s="477"/>
      <c r="BUW940" s="477"/>
      <c r="BUX940" s="477"/>
      <c r="BUY940" s="477"/>
      <c r="BUZ940" s="477"/>
      <c r="BVA940" s="477"/>
      <c r="BVB940" s="477"/>
      <c r="BVC940" s="477"/>
      <c r="BVD940" s="477"/>
      <c r="BVE940" s="477"/>
      <c r="BVF940" s="477"/>
      <c r="BVG940" s="477"/>
      <c r="BVH940" s="477"/>
      <c r="BVI940" s="477"/>
      <c r="BVJ940" s="477"/>
      <c r="BVK940" s="477"/>
      <c r="BVL940" s="477"/>
      <c r="BVM940" s="477"/>
      <c r="BVN940" s="477"/>
      <c r="BVO940" s="477"/>
      <c r="BVP940" s="477"/>
      <c r="BVQ940" s="477"/>
      <c r="BVR940" s="477"/>
      <c r="BVS940" s="477"/>
      <c r="BVT940" s="477"/>
      <c r="BVU940" s="477"/>
      <c r="BVV940" s="477"/>
      <c r="BVW940" s="477"/>
      <c r="BVX940" s="477"/>
      <c r="BVY940" s="477"/>
      <c r="BVZ940" s="477"/>
      <c r="BWA940" s="477"/>
      <c r="BWB940" s="477"/>
      <c r="BWC940" s="477"/>
      <c r="BWD940" s="477"/>
      <c r="BWE940" s="477"/>
      <c r="BWF940" s="477"/>
      <c r="BWG940" s="477"/>
      <c r="BWH940" s="477"/>
      <c r="BWI940" s="477"/>
      <c r="BWJ940" s="477"/>
      <c r="BWK940" s="477"/>
      <c r="BWL940" s="477"/>
      <c r="BWM940" s="477"/>
      <c r="BWN940" s="477"/>
      <c r="BWO940" s="477"/>
      <c r="BWP940" s="477"/>
      <c r="BWQ940" s="477"/>
      <c r="BWR940" s="477"/>
      <c r="BWS940" s="477"/>
      <c r="BWT940" s="477"/>
      <c r="BWU940" s="477"/>
      <c r="BWV940" s="477"/>
      <c r="BWW940" s="477"/>
      <c r="BWX940" s="477"/>
      <c r="BWY940" s="477"/>
      <c r="BWZ940" s="477"/>
      <c r="BXA940" s="477"/>
      <c r="BXB940" s="477"/>
      <c r="BXC940" s="477"/>
      <c r="BXD940" s="477"/>
      <c r="BXE940" s="477"/>
      <c r="BXF940" s="477"/>
      <c r="BXG940" s="477"/>
      <c r="BXH940" s="477"/>
      <c r="BXI940" s="477"/>
      <c r="BXJ940" s="477"/>
      <c r="BXK940" s="477"/>
      <c r="BXL940" s="477"/>
      <c r="BXM940" s="477"/>
      <c r="BXN940" s="477"/>
      <c r="BXO940" s="477"/>
      <c r="BXP940" s="477"/>
      <c r="BXQ940" s="477"/>
      <c r="BXR940" s="477"/>
      <c r="BXS940" s="477"/>
      <c r="BXT940" s="477"/>
      <c r="BXU940" s="477"/>
      <c r="BXV940" s="477"/>
      <c r="BXW940" s="477"/>
      <c r="BXX940" s="477"/>
      <c r="BXY940" s="477"/>
      <c r="BXZ940" s="477"/>
      <c r="BYA940" s="477"/>
      <c r="BYB940" s="477"/>
      <c r="BYC940" s="477"/>
      <c r="BYD940" s="477"/>
      <c r="BYE940" s="477"/>
      <c r="BYF940" s="477"/>
      <c r="BYG940" s="477"/>
      <c r="BYH940" s="477"/>
      <c r="BYI940" s="477"/>
      <c r="BYJ940" s="477"/>
      <c r="BYK940" s="477"/>
      <c r="BYL940" s="477"/>
      <c r="BYM940" s="477"/>
      <c r="BYN940" s="477"/>
      <c r="BYO940" s="477"/>
      <c r="BYP940" s="477"/>
      <c r="BYQ940" s="477"/>
      <c r="BYR940" s="477"/>
      <c r="BYS940" s="477"/>
      <c r="BYT940" s="477"/>
      <c r="BYU940" s="477"/>
      <c r="BYV940" s="477"/>
      <c r="BYW940" s="477"/>
      <c r="BYX940" s="477"/>
      <c r="BYY940" s="477"/>
      <c r="BYZ940" s="477"/>
      <c r="BZA940" s="477"/>
      <c r="BZB940" s="477"/>
      <c r="BZC940" s="477"/>
      <c r="BZD940" s="477"/>
      <c r="BZE940" s="477"/>
      <c r="BZF940" s="477"/>
      <c r="BZG940" s="477"/>
      <c r="BZH940" s="477"/>
      <c r="BZI940" s="477"/>
      <c r="BZJ940" s="477"/>
      <c r="BZK940" s="477"/>
      <c r="BZL940" s="477"/>
      <c r="BZM940" s="477"/>
      <c r="BZN940" s="477"/>
      <c r="BZO940" s="477"/>
      <c r="BZP940" s="477"/>
      <c r="BZQ940" s="477"/>
      <c r="BZR940" s="477"/>
      <c r="BZS940" s="477"/>
      <c r="BZT940" s="477"/>
      <c r="BZU940" s="477"/>
      <c r="BZV940" s="477"/>
      <c r="BZW940" s="477"/>
      <c r="BZX940" s="477"/>
      <c r="BZY940" s="477"/>
      <c r="BZZ940" s="477"/>
      <c r="CAA940" s="477"/>
      <c r="CAB940" s="477"/>
      <c r="CAC940" s="477"/>
      <c r="CAD940" s="477"/>
      <c r="CAE940" s="477"/>
      <c r="CAF940" s="477"/>
      <c r="CAG940" s="477"/>
      <c r="CAH940" s="477"/>
      <c r="CAI940" s="477"/>
      <c r="CAJ940" s="477"/>
      <c r="CAK940" s="477"/>
      <c r="CAL940" s="477"/>
      <c r="CAM940" s="477"/>
      <c r="CAN940" s="477"/>
      <c r="CAO940" s="477"/>
      <c r="CAP940" s="477"/>
      <c r="CAQ940" s="477"/>
      <c r="CAR940" s="477"/>
      <c r="CAS940" s="477"/>
      <c r="CAT940" s="477"/>
      <c r="CAU940" s="477"/>
      <c r="CAV940" s="477"/>
      <c r="CAW940" s="477"/>
      <c r="CAX940" s="477"/>
      <c r="CAY940" s="477"/>
      <c r="CAZ940" s="477"/>
      <c r="CBA940" s="477"/>
      <c r="CBB940" s="477"/>
      <c r="CBC940" s="477"/>
      <c r="CBD940" s="477"/>
      <c r="CBE940" s="477"/>
      <c r="CBF940" s="477"/>
      <c r="CBG940" s="477"/>
      <c r="CBH940" s="477"/>
      <c r="CBI940" s="477"/>
      <c r="CBJ940" s="477"/>
      <c r="CBK940" s="477"/>
      <c r="CBL940" s="477"/>
      <c r="CBM940" s="477"/>
      <c r="CBN940" s="477"/>
      <c r="CBO940" s="477"/>
      <c r="CBP940" s="477"/>
      <c r="CBQ940" s="477"/>
      <c r="CBR940" s="477"/>
      <c r="CBS940" s="477"/>
      <c r="CBT940" s="477"/>
      <c r="CBU940" s="477"/>
      <c r="CBV940" s="477"/>
      <c r="CBW940" s="477"/>
      <c r="CBX940" s="477"/>
      <c r="CBY940" s="477"/>
      <c r="CBZ940" s="477"/>
      <c r="CCA940" s="477"/>
      <c r="CCB940" s="477"/>
      <c r="CCC940" s="477"/>
      <c r="CCD940" s="477"/>
      <c r="CCE940" s="477"/>
      <c r="CCF940" s="477"/>
      <c r="CCG940" s="477"/>
      <c r="CCH940" s="477"/>
      <c r="CCI940" s="477"/>
      <c r="CCJ940" s="477"/>
      <c r="CCK940" s="477"/>
      <c r="CCL940" s="477"/>
      <c r="CCM940" s="477"/>
      <c r="CCN940" s="477"/>
      <c r="CCO940" s="477"/>
      <c r="CCP940" s="477"/>
      <c r="CCQ940" s="477"/>
      <c r="CCR940" s="477"/>
      <c r="CCS940" s="477"/>
      <c r="CCT940" s="477"/>
      <c r="CCU940" s="477"/>
      <c r="CCV940" s="477"/>
      <c r="CCW940" s="477"/>
      <c r="CCX940" s="477"/>
      <c r="CCY940" s="477"/>
      <c r="CCZ940" s="477"/>
      <c r="CDA940" s="477"/>
      <c r="CDB940" s="477"/>
      <c r="CDC940" s="477"/>
      <c r="CDD940" s="477"/>
      <c r="CDE940" s="477"/>
      <c r="CDF940" s="477"/>
      <c r="CDG940" s="477"/>
      <c r="CDH940" s="477"/>
      <c r="CDI940" s="477"/>
      <c r="CDJ940" s="477"/>
      <c r="CDK940" s="477"/>
      <c r="CDL940" s="477"/>
      <c r="CDM940" s="477"/>
      <c r="CDN940" s="477"/>
      <c r="CDO940" s="477"/>
      <c r="CDP940" s="477"/>
      <c r="CDQ940" s="477"/>
      <c r="CDR940" s="477"/>
      <c r="CDS940" s="477"/>
      <c r="CDT940" s="477"/>
      <c r="CDU940" s="477"/>
      <c r="CDV940" s="477"/>
      <c r="CDW940" s="477"/>
      <c r="CDX940" s="477"/>
      <c r="CDY940" s="477"/>
      <c r="CDZ940" s="477"/>
      <c r="CEA940" s="477"/>
      <c r="CEB940" s="477"/>
      <c r="CEC940" s="477"/>
      <c r="CED940" s="477"/>
      <c r="CEE940" s="477"/>
      <c r="CEF940" s="477"/>
      <c r="CEG940" s="477"/>
      <c r="CEH940" s="477"/>
      <c r="CEI940" s="477"/>
      <c r="CEJ940" s="477"/>
      <c r="CEK940" s="477"/>
      <c r="CEL940" s="477"/>
      <c r="CEM940" s="477"/>
      <c r="CEN940" s="477"/>
      <c r="CEO940" s="477"/>
      <c r="CEP940" s="477"/>
      <c r="CEQ940" s="477"/>
      <c r="CER940" s="477"/>
      <c r="CES940" s="477"/>
      <c r="CET940" s="477"/>
      <c r="CEU940" s="477"/>
      <c r="CEV940" s="477"/>
      <c r="CEW940" s="477"/>
      <c r="CEX940" s="477"/>
      <c r="CEY940" s="477"/>
      <c r="CEZ940" s="477"/>
      <c r="CFA940" s="477"/>
      <c r="CFB940" s="477"/>
      <c r="CFC940" s="477"/>
      <c r="CFD940" s="477"/>
      <c r="CFE940" s="477"/>
      <c r="CFF940" s="477"/>
      <c r="CFG940" s="477"/>
      <c r="CFH940" s="477"/>
      <c r="CFI940" s="477"/>
      <c r="CFJ940" s="477"/>
      <c r="CFK940" s="477"/>
      <c r="CFL940" s="477"/>
      <c r="CFM940" s="477"/>
      <c r="CFN940" s="477"/>
      <c r="CFO940" s="477"/>
      <c r="CFP940" s="477"/>
      <c r="CFQ940" s="477"/>
      <c r="CFR940" s="477"/>
      <c r="CFS940" s="477"/>
      <c r="CFT940" s="477"/>
      <c r="CFU940" s="477"/>
      <c r="CFV940" s="477"/>
      <c r="CFW940" s="477"/>
      <c r="CFX940" s="477"/>
      <c r="CFY940" s="477"/>
      <c r="CFZ940" s="477"/>
      <c r="CGA940" s="477"/>
      <c r="CGB940" s="477"/>
      <c r="CGC940" s="477"/>
      <c r="CGD940" s="477"/>
      <c r="CGE940" s="477"/>
      <c r="CGF940" s="477"/>
      <c r="CGG940" s="477"/>
      <c r="CGH940" s="477"/>
      <c r="CGI940" s="477"/>
      <c r="CGJ940" s="477"/>
      <c r="CGK940" s="477"/>
      <c r="CGL940" s="477"/>
      <c r="CGM940" s="477"/>
      <c r="CGN940" s="477"/>
      <c r="CGO940" s="477"/>
      <c r="CGP940" s="477"/>
      <c r="CGQ940" s="477"/>
      <c r="CGR940" s="477"/>
      <c r="CGS940" s="477"/>
      <c r="CGT940" s="477"/>
      <c r="CGU940" s="477"/>
      <c r="CGV940" s="477"/>
      <c r="CGW940" s="477"/>
      <c r="CGX940" s="477"/>
      <c r="CGY940" s="477"/>
      <c r="CGZ940" s="477"/>
      <c r="CHA940" s="477"/>
      <c r="CHB940" s="477"/>
      <c r="CHC940" s="477"/>
      <c r="CHD940" s="477"/>
      <c r="CHE940" s="477"/>
      <c r="CHF940" s="477"/>
      <c r="CHG940" s="477"/>
      <c r="CHH940" s="477"/>
      <c r="CHI940" s="477"/>
      <c r="CHJ940" s="477"/>
      <c r="CHK940" s="477"/>
      <c r="CHL940" s="477"/>
      <c r="CHM940" s="477"/>
      <c r="CHN940" s="477"/>
      <c r="CHO940" s="477"/>
      <c r="CHP940" s="477"/>
      <c r="CHQ940" s="477"/>
      <c r="CHR940" s="477"/>
      <c r="CHS940" s="477"/>
      <c r="CHT940" s="477"/>
      <c r="CHU940" s="477"/>
      <c r="CHV940" s="477"/>
      <c r="CHW940" s="477"/>
      <c r="CHX940" s="477"/>
      <c r="CHY940" s="477"/>
      <c r="CHZ940" s="477"/>
      <c r="CIA940" s="477"/>
      <c r="CIB940" s="477"/>
      <c r="CIC940" s="477"/>
      <c r="CID940" s="477"/>
      <c r="CIE940" s="477"/>
      <c r="CIF940" s="477"/>
      <c r="CIG940" s="477"/>
      <c r="CIH940" s="477"/>
      <c r="CII940" s="477"/>
      <c r="CIJ940" s="477"/>
      <c r="CIK940" s="477"/>
      <c r="CIL940" s="477"/>
      <c r="CIM940" s="477"/>
      <c r="CIN940" s="477"/>
      <c r="CIO940" s="477"/>
      <c r="CIP940" s="477"/>
      <c r="CIQ940" s="477"/>
      <c r="CIR940" s="477"/>
      <c r="CIS940" s="477"/>
      <c r="CIT940" s="477"/>
      <c r="CIU940" s="477"/>
      <c r="CIV940" s="477"/>
      <c r="CIW940" s="477"/>
      <c r="CIX940" s="477"/>
      <c r="CIY940" s="477"/>
      <c r="CIZ940" s="477"/>
      <c r="CJA940" s="477"/>
      <c r="CJB940" s="477"/>
      <c r="CJC940" s="477"/>
      <c r="CJD940" s="477"/>
      <c r="CJE940" s="477"/>
      <c r="CJF940" s="477"/>
      <c r="CJG940" s="477"/>
      <c r="CJH940" s="477"/>
      <c r="CJI940" s="477"/>
      <c r="CJJ940" s="477"/>
      <c r="CJK940" s="477"/>
      <c r="CJL940" s="477"/>
      <c r="CJM940" s="477"/>
      <c r="CJN940" s="477"/>
      <c r="CJO940" s="477"/>
      <c r="CJP940" s="477"/>
      <c r="CJQ940" s="477"/>
      <c r="CJR940" s="477"/>
      <c r="CJS940" s="477"/>
      <c r="CJT940" s="477"/>
      <c r="CJU940" s="477"/>
      <c r="CJV940" s="477"/>
      <c r="CJW940" s="477"/>
      <c r="CJX940" s="477"/>
      <c r="CJY940" s="477"/>
      <c r="CJZ940" s="477"/>
      <c r="CKA940" s="477"/>
      <c r="CKB940" s="477"/>
      <c r="CKC940" s="477"/>
      <c r="CKD940" s="477"/>
      <c r="CKE940" s="477"/>
      <c r="CKF940" s="477"/>
      <c r="CKG940" s="477"/>
      <c r="CKH940" s="477"/>
      <c r="CKI940" s="477"/>
      <c r="CKJ940" s="477"/>
      <c r="CKK940" s="477"/>
      <c r="CKL940" s="477"/>
      <c r="CKM940" s="477"/>
      <c r="CKN940" s="477"/>
      <c r="CKO940" s="477"/>
      <c r="CKP940" s="477"/>
      <c r="CKQ940" s="477"/>
      <c r="CKR940" s="477"/>
      <c r="CKS940" s="477"/>
      <c r="CKT940" s="477"/>
      <c r="CKU940" s="477"/>
      <c r="CKV940" s="477"/>
      <c r="CKW940" s="477"/>
      <c r="CKX940" s="477"/>
      <c r="CKY940" s="477"/>
      <c r="CKZ940" s="477"/>
      <c r="CLA940" s="477"/>
      <c r="CLB940" s="477"/>
      <c r="CLC940" s="477"/>
      <c r="CLD940" s="477"/>
      <c r="CLE940" s="477"/>
      <c r="CLF940" s="477"/>
      <c r="CLG940" s="477"/>
      <c r="CLH940" s="477"/>
      <c r="CLI940" s="477"/>
      <c r="CLJ940" s="477"/>
      <c r="CLK940" s="477"/>
      <c r="CLL940" s="477"/>
      <c r="CLM940" s="477"/>
      <c r="CLN940" s="477"/>
      <c r="CLO940" s="477"/>
      <c r="CLP940" s="477"/>
      <c r="CLQ940" s="477"/>
      <c r="CLR940" s="477"/>
      <c r="CLS940" s="477"/>
      <c r="CLT940" s="477"/>
      <c r="CLU940" s="477"/>
      <c r="CLV940" s="477"/>
      <c r="CLW940" s="477"/>
      <c r="CLX940" s="477"/>
      <c r="CLY940" s="477"/>
      <c r="CLZ940" s="477"/>
      <c r="CMA940" s="477"/>
      <c r="CMB940" s="477"/>
      <c r="CMC940" s="477"/>
      <c r="CMD940" s="477"/>
      <c r="CME940" s="477"/>
      <c r="CMF940" s="477"/>
      <c r="CMG940" s="477"/>
      <c r="CMH940" s="477"/>
      <c r="CMI940" s="477"/>
      <c r="CMJ940" s="477"/>
      <c r="CMK940" s="477"/>
      <c r="CML940" s="477"/>
      <c r="CMM940" s="477"/>
      <c r="CMN940" s="477"/>
      <c r="CMO940" s="477"/>
      <c r="CMP940" s="477"/>
      <c r="CMQ940" s="477"/>
      <c r="CMR940" s="477"/>
      <c r="CMS940" s="477"/>
      <c r="CMT940" s="477"/>
      <c r="CMU940" s="477"/>
      <c r="CMV940" s="477"/>
      <c r="CMW940" s="477"/>
      <c r="CMX940" s="477"/>
      <c r="CMY940" s="477"/>
      <c r="CMZ940" s="477"/>
      <c r="CNA940" s="477"/>
      <c r="CNB940" s="477"/>
      <c r="CNC940" s="477"/>
      <c r="CND940" s="477"/>
      <c r="CNE940" s="477"/>
      <c r="CNF940" s="477"/>
      <c r="CNG940" s="477"/>
      <c r="CNH940" s="477"/>
      <c r="CNI940" s="477"/>
      <c r="CNJ940" s="477"/>
      <c r="CNK940" s="477"/>
      <c r="CNL940" s="477"/>
      <c r="CNM940" s="477"/>
      <c r="CNN940" s="477"/>
      <c r="CNO940" s="477"/>
      <c r="CNP940" s="477"/>
      <c r="CNQ940" s="477"/>
      <c r="CNR940" s="477"/>
      <c r="CNS940" s="477"/>
      <c r="CNT940" s="477"/>
      <c r="CNU940" s="477"/>
      <c r="CNV940" s="477"/>
      <c r="CNW940" s="477"/>
      <c r="CNX940" s="477"/>
      <c r="CNY940" s="477"/>
      <c r="CNZ940" s="477"/>
      <c r="COA940" s="477"/>
      <c r="COB940" s="477"/>
      <c r="COC940" s="477"/>
      <c r="COD940" s="477"/>
      <c r="COE940" s="477"/>
      <c r="COF940" s="477"/>
      <c r="COG940" s="477"/>
      <c r="COH940" s="477"/>
      <c r="COI940" s="477"/>
      <c r="COJ940" s="477"/>
      <c r="COK940" s="477"/>
      <c r="COL940" s="477"/>
      <c r="COM940" s="477"/>
      <c r="CON940" s="477"/>
      <c r="COO940" s="477"/>
      <c r="COP940" s="477"/>
      <c r="COQ940" s="477"/>
      <c r="COR940" s="477"/>
      <c r="COS940" s="477"/>
      <c r="COT940" s="477"/>
      <c r="COU940" s="477"/>
      <c r="COV940" s="477"/>
      <c r="COW940" s="477"/>
      <c r="COX940" s="477"/>
      <c r="COY940" s="477"/>
      <c r="COZ940" s="477"/>
      <c r="CPA940" s="477"/>
      <c r="CPB940" s="477"/>
      <c r="CPC940" s="477"/>
      <c r="CPD940" s="477"/>
      <c r="CPE940" s="477"/>
      <c r="CPF940" s="477"/>
      <c r="CPG940" s="477"/>
      <c r="CPH940" s="477"/>
      <c r="CPI940" s="477"/>
      <c r="CPJ940" s="477"/>
      <c r="CPK940" s="477"/>
      <c r="CPL940" s="477"/>
      <c r="CPM940" s="477"/>
      <c r="CPN940" s="477"/>
      <c r="CPO940" s="477"/>
      <c r="CPP940" s="477"/>
      <c r="CPQ940" s="477"/>
      <c r="CPR940" s="477"/>
      <c r="CPS940" s="477"/>
      <c r="CPT940" s="477"/>
      <c r="CPU940" s="477"/>
      <c r="CPV940" s="477"/>
      <c r="CPW940" s="477"/>
      <c r="CPX940" s="477"/>
      <c r="CPY940" s="477"/>
      <c r="CPZ940" s="477"/>
      <c r="CQA940" s="477"/>
      <c r="CQB940" s="477"/>
      <c r="CQC940" s="477"/>
      <c r="CQD940" s="477"/>
      <c r="CQE940" s="477"/>
      <c r="CQF940" s="477"/>
      <c r="CQG940" s="477"/>
      <c r="CQH940" s="477"/>
      <c r="CQI940" s="477"/>
      <c r="CQJ940" s="477"/>
      <c r="CQK940" s="477"/>
      <c r="CQL940" s="477"/>
      <c r="CQM940" s="477"/>
      <c r="CQN940" s="477"/>
      <c r="CQO940" s="477"/>
      <c r="CQP940" s="477"/>
      <c r="CQQ940" s="477"/>
      <c r="CQR940" s="477"/>
      <c r="CQS940" s="477"/>
      <c r="CQT940" s="477"/>
      <c r="CQU940" s="477"/>
      <c r="CQV940" s="477"/>
      <c r="CQW940" s="477"/>
      <c r="CQX940" s="477"/>
      <c r="CQY940" s="477"/>
      <c r="CQZ940" s="477"/>
      <c r="CRA940" s="477"/>
      <c r="CRB940" s="477"/>
      <c r="CRC940" s="477"/>
      <c r="CRD940" s="477"/>
      <c r="CRE940" s="477"/>
      <c r="CRF940" s="477"/>
      <c r="CRG940" s="477"/>
      <c r="CRH940" s="477"/>
      <c r="CRI940" s="477"/>
      <c r="CRJ940" s="477"/>
      <c r="CRK940" s="477"/>
      <c r="CRL940" s="477"/>
      <c r="CRM940" s="477"/>
      <c r="CRN940" s="477"/>
      <c r="CRO940" s="477"/>
      <c r="CRP940" s="477"/>
      <c r="CRQ940" s="477"/>
      <c r="CRR940" s="477"/>
      <c r="CRS940" s="477"/>
      <c r="CRT940" s="477"/>
      <c r="CRU940" s="477"/>
      <c r="CRV940" s="477"/>
      <c r="CRW940" s="477"/>
      <c r="CRX940" s="477"/>
      <c r="CRY940" s="477"/>
      <c r="CRZ940" s="477"/>
      <c r="CSA940" s="477"/>
      <c r="CSB940" s="477"/>
      <c r="CSC940" s="477"/>
      <c r="CSD940" s="477"/>
      <c r="CSE940" s="477"/>
      <c r="CSF940" s="477"/>
      <c r="CSG940" s="477"/>
      <c r="CSH940" s="477"/>
      <c r="CSI940" s="477"/>
      <c r="CSJ940" s="477"/>
      <c r="CSK940" s="477"/>
      <c r="CSL940" s="477"/>
      <c r="CSM940" s="477"/>
      <c r="CSN940" s="477"/>
      <c r="CSO940" s="477"/>
      <c r="CSP940" s="477"/>
      <c r="CSQ940" s="477"/>
      <c r="CSR940" s="477"/>
      <c r="CSS940" s="477"/>
      <c r="CST940" s="477"/>
      <c r="CSU940" s="477"/>
      <c r="CSV940" s="477"/>
      <c r="CSW940" s="477"/>
      <c r="CSX940" s="477"/>
      <c r="CSY940" s="477"/>
      <c r="CSZ940" s="477"/>
      <c r="CTA940" s="477"/>
      <c r="CTB940" s="477"/>
      <c r="CTC940" s="477"/>
      <c r="CTD940" s="477"/>
      <c r="CTE940" s="477"/>
      <c r="CTF940" s="477"/>
      <c r="CTG940" s="477"/>
      <c r="CTH940" s="477"/>
      <c r="CTI940" s="477"/>
      <c r="CTJ940" s="477"/>
      <c r="CTK940" s="477"/>
      <c r="CTL940" s="477"/>
      <c r="CTM940" s="477"/>
      <c r="CTN940" s="477"/>
      <c r="CTO940" s="477"/>
      <c r="CTP940" s="477"/>
      <c r="CTQ940" s="477"/>
      <c r="CTR940" s="477"/>
      <c r="CTS940" s="477"/>
      <c r="CTT940" s="477"/>
      <c r="CTU940" s="477"/>
      <c r="CTV940" s="477"/>
      <c r="CTW940" s="477"/>
      <c r="CTX940" s="477"/>
      <c r="CTY940" s="477"/>
      <c r="CTZ940" s="477"/>
      <c r="CUA940" s="477"/>
      <c r="CUB940" s="477"/>
      <c r="CUC940" s="477"/>
      <c r="CUD940" s="477"/>
      <c r="CUE940" s="477"/>
      <c r="CUF940" s="477"/>
      <c r="CUG940" s="477"/>
      <c r="CUH940" s="477"/>
      <c r="CUI940" s="477"/>
      <c r="CUJ940" s="477"/>
      <c r="CUK940" s="477"/>
      <c r="CUL940" s="477"/>
      <c r="CUM940" s="477"/>
      <c r="CUN940" s="477"/>
      <c r="CUO940" s="477"/>
      <c r="CUP940" s="477"/>
      <c r="CUQ940" s="477"/>
      <c r="CUR940" s="477"/>
      <c r="CUS940" s="477"/>
      <c r="CUT940" s="477"/>
      <c r="CUU940" s="477"/>
      <c r="CUV940" s="477"/>
      <c r="CUW940" s="477"/>
      <c r="CUX940" s="477"/>
      <c r="CUY940" s="477"/>
      <c r="CUZ940" s="477"/>
      <c r="CVA940" s="477"/>
      <c r="CVB940" s="477"/>
      <c r="CVC940" s="477"/>
      <c r="CVD940" s="477"/>
      <c r="CVE940" s="477"/>
      <c r="CVF940" s="477"/>
      <c r="CVG940" s="477"/>
      <c r="CVH940" s="477"/>
      <c r="CVI940" s="477"/>
      <c r="CVJ940" s="477"/>
      <c r="CVK940" s="477"/>
      <c r="CVL940" s="477"/>
      <c r="CVM940" s="477"/>
      <c r="CVN940" s="477"/>
      <c r="CVO940" s="477"/>
      <c r="CVP940" s="477"/>
      <c r="CVQ940" s="477"/>
      <c r="CVR940" s="477"/>
      <c r="CVS940" s="477"/>
      <c r="CVT940" s="477"/>
      <c r="CVU940" s="477"/>
      <c r="CVV940" s="477"/>
      <c r="CVW940" s="477"/>
      <c r="CVX940" s="477"/>
      <c r="CVY940" s="477"/>
      <c r="CVZ940" s="477"/>
      <c r="CWA940" s="477"/>
      <c r="CWB940" s="477"/>
      <c r="CWC940" s="477"/>
      <c r="CWD940" s="477"/>
      <c r="CWE940" s="477"/>
      <c r="CWF940" s="477"/>
      <c r="CWG940" s="477"/>
      <c r="CWH940" s="477"/>
      <c r="CWI940" s="477"/>
      <c r="CWJ940" s="477"/>
      <c r="CWK940" s="477"/>
      <c r="CWL940" s="477"/>
      <c r="CWM940" s="477"/>
      <c r="CWN940" s="477"/>
      <c r="CWO940" s="477"/>
      <c r="CWP940" s="477"/>
      <c r="CWQ940" s="477"/>
      <c r="CWR940" s="477"/>
      <c r="CWS940" s="477"/>
      <c r="CWT940" s="477"/>
      <c r="CWU940" s="477"/>
      <c r="CWV940" s="477"/>
      <c r="CWW940" s="477"/>
      <c r="CWX940" s="477"/>
      <c r="CWY940" s="477"/>
      <c r="CWZ940" s="477"/>
      <c r="CXA940" s="477"/>
      <c r="CXB940" s="477"/>
      <c r="CXC940" s="477"/>
      <c r="CXD940" s="477"/>
      <c r="CXE940" s="477"/>
      <c r="CXF940" s="477"/>
      <c r="CXG940" s="477"/>
      <c r="CXH940" s="477"/>
      <c r="CXI940" s="477"/>
      <c r="CXJ940" s="477"/>
      <c r="CXK940" s="477"/>
      <c r="CXL940" s="477"/>
      <c r="CXM940" s="477"/>
      <c r="CXN940" s="477"/>
      <c r="CXO940" s="477"/>
      <c r="CXP940" s="477"/>
      <c r="CXQ940" s="477"/>
      <c r="CXR940" s="477"/>
      <c r="CXS940" s="477"/>
      <c r="CXT940" s="477"/>
      <c r="CXU940" s="477"/>
      <c r="CXV940" s="477"/>
      <c r="CXW940" s="477"/>
      <c r="CXX940" s="477"/>
      <c r="CXY940" s="477"/>
      <c r="CXZ940" s="477"/>
      <c r="CYA940" s="477"/>
      <c r="CYB940" s="477"/>
      <c r="CYC940" s="477"/>
      <c r="CYD940" s="477"/>
      <c r="CYE940" s="477"/>
      <c r="CYF940" s="477"/>
      <c r="CYG940" s="477"/>
      <c r="CYH940" s="477"/>
      <c r="CYI940" s="477"/>
      <c r="CYJ940" s="477"/>
      <c r="CYK940" s="477"/>
      <c r="CYL940" s="477"/>
      <c r="CYM940" s="477"/>
      <c r="CYN940" s="477"/>
      <c r="CYO940" s="477"/>
      <c r="CYP940" s="477"/>
      <c r="CYQ940" s="477"/>
      <c r="CYR940" s="477"/>
      <c r="CYS940" s="477"/>
      <c r="CYT940" s="477"/>
      <c r="CYU940" s="477"/>
      <c r="CYV940" s="477"/>
      <c r="CYW940" s="477"/>
      <c r="CYX940" s="477"/>
      <c r="CYY940" s="477"/>
      <c r="CYZ940" s="477"/>
      <c r="CZA940" s="477"/>
      <c r="CZB940" s="477"/>
      <c r="CZC940" s="477"/>
      <c r="CZD940" s="477"/>
      <c r="CZE940" s="477"/>
      <c r="CZF940" s="477"/>
      <c r="CZG940" s="477"/>
      <c r="CZH940" s="477"/>
      <c r="CZI940" s="477"/>
      <c r="CZJ940" s="477"/>
      <c r="CZK940" s="477"/>
      <c r="CZL940" s="477"/>
      <c r="CZM940" s="477"/>
      <c r="CZN940" s="477"/>
      <c r="CZO940" s="477"/>
      <c r="CZP940" s="477"/>
      <c r="CZQ940" s="477"/>
      <c r="CZR940" s="477"/>
      <c r="CZS940" s="477"/>
      <c r="CZT940" s="477"/>
      <c r="CZU940" s="477"/>
      <c r="CZV940" s="477"/>
      <c r="CZW940" s="477"/>
      <c r="CZX940" s="477"/>
      <c r="CZY940" s="477"/>
      <c r="CZZ940" s="477"/>
      <c r="DAA940" s="477"/>
      <c r="DAB940" s="477"/>
      <c r="DAC940" s="477"/>
      <c r="DAD940" s="477"/>
      <c r="DAE940" s="477"/>
      <c r="DAF940" s="477"/>
      <c r="DAG940" s="477"/>
      <c r="DAH940" s="477"/>
      <c r="DAI940" s="477"/>
      <c r="DAJ940" s="477"/>
      <c r="DAK940" s="477"/>
      <c r="DAL940" s="477"/>
      <c r="DAM940" s="477"/>
      <c r="DAN940" s="477"/>
      <c r="DAO940" s="477"/>
      <c r="DAP940" s="477"/>
      <c r="DAQ940" s="477"/>
      <c r="DAR940" s="477"/>
      <c r="DAS940" s="477"/>
      <c r="DAT940" s="477"/>
      <c r="DAU940" s="477"/>
      <c r="DAV940" s="477"/>
      <c r="DAW940" s="477"/>
      <c r="DAX940" s="477"/>
      <c r="DAY940" s="477"/>
      <c r="DAZ940" s="477"/>
      <c r="DBA940" s="477"/>
      <c r="DBB940" s="477"/>
      <c r="DBC940" s="477"/>
      <c r="DBD940" s="477"/>
      <c r="DBE940" s="477"/>
      <c r="DBF940" s="477"/>
      <c r="DBG940" s="477"/>
      <c r="DBH940" s="477"/>
      <c r="DBI940" s="477"/>
      <c r="DBJ940" s="477"/>
      <c r="DBK940" s="477"/>
      <c r="DBL940" s="477"/>
      <c r="DBM940" s="477"/>
      <c r="DBN940" s="477"/>
      <c r="DBO940" s="477"/>
      <c r="DBP940" s="477"/>
      <c r="DBQ940" s="477"/>
      <c r="DBR940" s="477"/>
      <c r="DBS940" s="477"/>
      <c r="DBT940" s="477"/>
      <c r="DBU940" s="477"/>
      <c r="DBV940" s="477"/>
      <c r="DBW940" s="477"/>
      <c r="DBX940" s="477"/>
      <c r="DBY940" s="477"/>
      <c r="DBZ940" s="477"/>
      <c r="DCA940" s="477"/>
      <c r="DCB940" s="477"/>
      <c r="DCC940" s="477"/>
      <c r="DCD940" s="477"/>
      <c r="DCE940" s="477"/>
      <c r="DCF940" s="477"/>
      <c r="DCG940" s="477"/>
      <c r="DCH940" s="477"/>
      <c r="DCI940" s="477"/>
      <c r="DCJ940" s="477"/>
      <c r="DCK940" s="477"/>
      <c r="DCL940" s="477"/>
      <c r="DCM940" s="477"/>
      <c r="DCN940" s="477"/>
      <c r="DCO940" s="477"/>
      <c r="DCP940" s="477"/>
      <c r="DCQ940" s="477"/>
      <c r="DCR940" s="477"/>
      <c r="DCS940" s="477"/>
      <c r="DCT940" s="477"/>
      <c r="DCU940" s="477"/>
      <c r="DCV940" s="477"/>
      <c r="DCW940" s="477"/>
      <c r="DCX940" s="477"/>
      <c r="DCY940" s="477"/>
      <c r="DCZ940" s="477"/>
      <c r="DDA940" s="477"/>
      <c r="DDB940" s="477"/>
      <c r="DDC940" s="477"/>
      <c r="DDD940" s="477"/>
      <c r="DDE940" s="477"/>
      <c r="DDF940" s="477"/>
      <c r="DDG940" s="477"/>
      <c r="DDH940" s="477"/>
      <c r="DDI940" s="477"/>
      <c r="DDJ940" s="477"/>
      <c r="DDK940" s="477"/>
      <c r="DDL940" s="477"/>
      <c r="DDM940" s="477"/>
      <c r="DDN940" s="477"/>
      <c r="DDO940" s="477"/>
      <c r="DDP940" s="477"/>
      <c r="DDQ940" s="477"/>
      <c r="DDR940" s="477"/>
      <c r="DDS940" s="477"/>
      <c r="DDT940" s="477"/>
      <c r="DDU940" s="477"/>
      <c r="DDV940" s="477"/>
      <c r="DDW940" s="477"/>
      <c r="DDX940" s="477"/>
      <c r="DDY940" s="477"/>
      <c r="DDZ940" s="477"/>
      <c r="DEA940" s="477"/>
      <c r="DEB940" s="477"/>
      <c r="DEC940" s="477"/>
      <c r="DED940" s="477"/>
      <c r="DEE940" s="477"/>
      <c r="DEF940" s="477"/>
      <c r="DEG940" s="477"/>
      <c r="DEH940" s="477"/>
      <c r="DEI940" s="477"/>
      <c r="DEJ940" s="477"/>
      <c r="DEK940" s="477"/>
      <c r="DEL940" s="477"/>
      <c r="DEM940" s="477"/>
      <c r="DEN940" s="477"/>
      <c r="DEO940" s="477"/>
      <c r="DEP940" s="477"/>
      <c r="DEQ940" s="477"/>
      <c r="DER940" s="477"/>
      <c r="DES940" s="477"/>
      <c r="DET940" s="477"/>
      <c r="DEU940" s="477"/>
      <c r="DEV940" s="477"/>
      <c r="DEW940" s="477"/>
      <c r="DEX940" s="477"/>
      <c r="DEY940" s="477"/>
      <c r="DEZ940" s="477"/>
      <c r="DFA940" s="477"/>
      <c r="DFB940" s="477"/>
      <c r="DFC940" s="477"/>
      <c r="DFD940" s="477"/>
      <c r="DFE940" s="477"/>
      <c r="DFF940" s="477"/>
      <c r="DFG940" s="477"/>
      <c r="DFH940" s="477"/>
      <c r="DFI940" s="477"/>
      <c r="DFJ940" s="477"/>
      <c r="DFK940" s="477"/>
      <c r="DFL940" s="477"/>
      <c r="DFM940" s="477"/>
      <c r="DFN940" s="477"/>
      <c r="DFO940" s="477"/>
      <c r="DFP940" s="477"/>
      <c r="DFQ940" s="477"/>
      <c r="DFR940" s="477"/>
      <c r="DFS940" s="477"/>
      <c r="DFT940" s="477"/>
      <c r="DFU940" s="477"/>
      <c r="DFV940" s="477"/>
      <c r="DFW940" s="477"/>
      <c r="DFX940" s="477"/>
      <c r="DFY940" s="477"/>
      <c r="DFZ940" s="477"/>
      <c r="DGA940" s="477"/>
      <c r="DGB940" s="477"/>
      <c r="DGC940" s="477"/>
      <c r="DGD940" s="477"/>
      <c r="DGE940" s="477"/>
      <c r="DGF940" s="477"/>
      <c r="DGG940" s="477"/>
      <c r="DGH940" s="477"/>
      <c r="DGI940" s="477"/>
      <c r="DGJ940" s="477"/>
      <c r="DGK940" s="477"/>
      <c r="DGL940" s="477"/>
      <c r="DGM940" s="477"/>
      <c r="DGN940" s="477"/>
      <c r="DGO940" s="477"/>
      <c r="DGP940" s="477"/>
      <c r="DGQ940" s="477"/>
      <c r="DGR940" s="477"/>
      <c r="DGS940" s="477"/>
      <c r="DGT940" s="477"/>
      <c r="DGU940" s="477"/>
      <c r="DGV940" s="477"/>
      <c r="DGW940" s="477"/>
      <c r="DGX940" s="477"/>
      <c r="DGY940" s="477"/>
      <c r="DGZ940" s="477"/>
      <c r="DHA940" s="477"/>
      <c r="DHB940" s="477"/>
      <c r="DHC940" s="477"/>
      <c r="DHD940" s="477"/>
      <c r="DHE940" s="477"/>
      <c r="DHF940" s="477"/>
      <c r="DHG940" s="477"/>
      <c r="DHH940" s="477"/>
      <c r="DHI940" s="477"/>
      <c r="DHJ940" s="477"/>
      <c r="DHK940" s="477"/>
      <c r="DHL940" s="477"/>
      <c r="DHM940" s="477"/>
      <c r="DHN940" s="477"/>
      <c r="DHO940" s="477"/>
      <c r="DHP940" s="477"/>
      <c r="DHQ940" s="477"/>
      <c r="DHR940" s="477"/>
      <c r="DHS940" s="477"/>
      <c r="DHT940" s="477"/>
      <c r="DHU940" s="477"/>
      <c r="DHV940" s="477"/>
      <c r="DHW940" s="477"/>
      <c r="DHX940" s="477"/>
      <c r="DHY940" s="477"/>
      <c r="DHZ940" s="477"/>
      <c r="DIA940" s="477"/>
      <c r="DIB940" s="477"/>
      <c r="DIC940" s="477"/>
      <c r="DID940" s="477"/>
      <c r="DIE940" s="477"/>
      <c r="DIF940" s="477"/>
      <c r="DIG940" s="477"/>
      <c r="DIH940" s="477"/>
      <c r="DII940" s="477"/>
      <c r="DIJ940" s="477"/>
      <c r="DIK940" s="477"/>
      <c r="DIL940" s="477"/>
      <c r="DIM940" s="477"/>
      <c r="DIN940" s="477"/>
      <c r="DIO940" s="477"/>
      <c r="DIP940" s="477"/>
      <c r="DIQ940" s="477"/>
      <c r="DIR940" s="477"/>
      <c r="DIS940" s="477"/>
      <c r="DIT940" s="477"/>
      <c r="DIU940" s="477"/>
      <c r="DIV940" s="477"/>
      <c r="DIW940" s="477"/>
      <c r="DIX940" s="477"/>
      <c r="DIY940" s="477"/>
      <c r="DIZ940" s="477"/>
      <c r="DJA940" s="477"/>
      <c r="DJB940" s="477"/>
      <c r="DJC940" s="477"/>
      <c r="DJD940" s="477"/>
      <c r="DJE940" s="477"/>
      <c r="DJF940" s="477"/>
      <c r="DJG940" s="477"/>
      <c r="DJH940" s="477"/>
      <c r="DJI940" s="477"/>
      <c r="DJJ940" s="477"/>
      <c r="DJK940" s="477"/>
      <c r="DJL940" s="477"/>
      <c r="DJM940" s="477"/>
      <c r="DJN940" s="477"/>
      <c r="DJO940" s="477"/>
      <c r="DJP940" s="477"/>
      <c r="DJQ940" s="477"/>
      <c r="DJR940" s="477"/>
      <c r="DJS940" s="477"/>
      <c r="DJT940" s="477"/>
      <c r="DJU940" s="477"/>
      <c r="DJV940" s="477"/>
      <c r="DJW940" s="477"/>
      <c r="DJX940" s="477"/>
      <c r="DJY940" s="477"/>
      <c r="DJZ940" s="477"/>
      <c r="DKA940" s="477"/>
      <c r="DKB940" s="477"/>
      <c r="DKC940" s="477"/>
      <c r="DKD940" s="477"/>
      <c r="DKE940" s="477"/>
      <c r="DKF940" s="477"/>
      <c r="DKG940" s="477"/>
      <c r="DKH940" s="477"/>
      <c r="DKI940" s="477"/>
      <c r="DKJ940" s="477"/>
      <c r="DKK940" s="477"/>
      <c r="DKL940" s="477"/>
      <c r="DKM940" s="477"/>
      <c r="DKN940" s="477"/>
      <c r="DKO940" s="477"/>
      <c r="DKP940" s="477"/>
      <c r="DKQ940" s="477"/>
      <c r="DKR940" s="477"/>
      <c r="DKS940" s="477"/>
      <c r="DKT940" s="477"/>
      <c r="DKU940" s="477"/>
      <c r="DKV940" s="477"/>
      <c r="DKW940" s="477"/>
      <c r="DKX940" s="477"/>
      <c r="DKY940" s="477"/>
      <c r="DKZ940" s="477"/>
      <c r="DLA940" s="477"/>
      <c r="DLB940" s="477"/>
      <c r="DLC940" s="477"/>
      <c r="DLD940" s="477"/>
      <c r="DLE940" s="477"/>
      <c r="DLF940" s="477"/>
      <c r="DLG940" s="477"/>
      <c r="DLH940" s="477"/>
      <c r="DLI940" s="477"/>
      <c r="DLJ940" s="477"/>
      <c r="DLK940" s="477"/>
      <c r="DLL940" s="477"/>
      <c r="DLM940" s="477"/>
      <c r="DLN940" s="477"/>
      <c r="DLO940" s="477"/>
      <c r="DLP940" s="477"/>
      <c r="DLQ940" s="477"/>
      <c r="DLR940" s="477"/>
      <c r="DLS940" s="477"/>
      <c r="DLT940" s="477"/>
      <c r="DLU940" s="477"/>
      <c r="DLV940" s="477"/>
      <c r="DLW940" s="477"/>
      <c r="DLX940" s="477"/>
      <c r="DLY940" s="477"/>
      <c r="DLZ940" s="477"/>
      <c r="DMA940" s="477"/>
      <c r="DMB940" s="477"/>
      <c r="DMC940" s="477"/>
      <c r="DMD940" s="477"/>
      <c r="DME940" s="477"/>
      <c r="DMF940" s="477"/>
      <c r="DMG940" s="477"/>
      <c r="DMH940" s="477"/>
      <c r="DMI940" s="477"/>
      <c r="DMJ940" s="477"/>
      <c r="DMK940" s="477"/>
      <c r="DML940" s="477"/>
      <c r="DMM940" s="477"/>
      <c r="DMN940" s="477"/>
      <c r="DMO940" s="477"/>
      <c r="DMP940" s="477"/>
      <c r="DMQ940" s="477"/>
      <c r="DMR940" s="477"/>
      <c r="DMS940" s="477"/>
      <c r="DMT940" s="477"/>
      <c r="DMU940" s="477"/>
      <c r="DMV940" s="477"/>
      <c r="DMW940" s="477"/>
      <c r="DMX940" s="477"/>
      <c r="DMY940" s="477"/>
      <c r="DMZ940" s="477"/>
      <c r="DNA940" s="477"/>
      <c r="DNB940" s="477"/>
      <c r="DNC940" s="477"/>
      <c r="DND940" s="477"/>
      <c r="DNE940" s="477"/>
      <c r="DNF940" s="477"/>
      <c r="DNG940" s="477"/>
      <c r="DNH940" s="477"/>
      <c r="DNI940" s="477"/>
      <c r="DNJ940" s="477"/>
      <c r="DNK940" s="477"/>
      <c r="DNL940" s="477"/>
      <c r="DNM940" s="477"/>
      <c r="DNN940" s="477"/>
      <c r="DNO940" s="477"/>
      <c r="DNP940" s="477"/>
      <c r="DNQ940" s="477"/>
      <c r="DNR940" s="477"/>
      <c r="DNS940" s="477"/>
      <c r="DNT940" s="477"/>
      <c r="DNU940" s="477"/>
      <c r="DNV940" s="477"/>
      <c r="DNW940" s="477"/>
      <c r="DNX940" s="477"/>
      <c r="DNY940" s="477"/>
      <c r="DNZ940" s="477"/>
      <c r="DOA940" s="477"/>
      <c r="DOB940" s="477"/>
      <c r="DOC940" s="477"/>
      <c r="DOD940" s="477"/>
      <c r="DOE940" s="477"/>
      <c r="DOF940" s="477"/>
      <c r="DOG940" s="477"/>
      <c r="DOH940" s="477"/>
      <c r="DOI940" s="477"/>
      <c r="DOJ940" s="477"/>
      <c r="DOK940" s="477"/>
      <c r="DOL940" s="477"/>
      <c r="DOM940" s="477"/>
      <c r="DON940" s="477"/>
      <c r="DOO940" s="477"/>
      <c r="DOP940" s="477"/>
      <c r="DOQ940" s="477"/>
      <c r="DOR940" s="477"/>
      <c r="DOS940" s="477"/>
      <c r="DOT940" s="477"/>
      <c r="DOU940" s="477"/>
      <c r="DOV940" s="477"/>
      <c r="DOW940" s="477"/>
      <c r="DOX940" s="477"/>
      <c r="DOY940" s="477"/>
      <c r="DOZ940" s="477"/>
      <c r="DPA940" s="477"/>
      <c r="DPB940" s="477"/>
      <c r="DPC940" s="477"/>
      <c r="DPD940" s="477"/>
      <c r="DPE940" s="477"/>
      <c r="DPF940" s="477"/>
      <c r="DPG940" s="477"/>
      <c r="DPH940" s="477"/>
      <c r="DPI940" s="477"/>
      <c r="DPJ940" s="477"/>
      <c r="DPK940" s="477"/>
      <c r="DPL940" s="477"/>
      <c r="DPM940" s="477"/>
      <c r="DPN940" s="477"/>
      <c r="DPO940" s="477"/>
      <c r="DPP940" s="477"/>
      <c r="DPQ940" s="477"/>
      <c r="DPR940" s="477"/>
      <c r="DPS940" s="477"/>
      <c r="DPT940" s="477"/>
      <c r="DPU940" s="477"/>
      <c r="DPV940" s="477"/>
      <c r="DPW940" s="477"/>
      <c r="DPX940" s="477"/>
      <c r="DPY940" s="477"/>
      <c r="DPZ940" s="477"/>
      <c r="DQA940" s="477"/>
      <c r="DQB940" s="477"/>
      <c r="DQC940" s="477"/>
      <c r="DQD940" s="477"/>
      <c r="DQE940" s="477"/>
      <c r="DQF940" s="477"/>
      <c r="DQG940" s="477"/>
      <c r="DQH940" s="477"/>
      <c r="DQI940" s="477"/>
      <c r="DQJ940" s="477"/>
      <c r="DQK940" s="477"/>
      <c r="DQL940" s="477"/>
      <c r="DQM940" s="477"/>
      <c r="DQN940" s="477"/>
      <c r="DQO940" s="477"/>
      <c r="DQP940" s="477"/>
      <c r="DQQ940" s="477"/>
      <c r="DQR940" s="477"/>
      <c r="DQS940" s="477"/>
      <c r="DQT940" s="477"/>
      <c r="DQU940" s="477"/>
      <c r="DQV940" s="477"/>
      <c r="DQW940" s="477"/>
      <c r="DQX940" s="477"/>
      <c r="DQY940" s="477"/>
      <c r="DQZ940" s="477"/>
      <c r="DRA940" s="477"/>
      <c r="DRB940" s="477"/>
      <c r="DRC940" s="477"/>
      <c r="DRD940" s="477"/>
      <c r="DRE940" s="477"/>
      <c r="DRF940" s="477"/>
      <c r="DRG940" s="477"/>
      <c r="DRH940" s="477"/>
      <c r="DRI940" s="477"/>
      <c r="DRJ940" s="477"/>
      <c r="DRK940" s="477"/>
      <c r="DRL940" s="477"/>
      <c r="DRM940" s="477"/>
      <c r="DRN940" s="477"/>
      <c r="DRO940" s="477"/>
      <c r="DRP940" s="477"/>
      <c r="DRQ940" s="477"/>
      <c r="DRR940" s="477"/>
      <c r="DRS940" s="477"/>
      <c r="DRT940" s="477"/>
      <c r="DRU940" s="477"/>
      <c r="DRV940" s="477"/>
      <c r="DRW940" s="477"/>
      <c r="DRX940" s="477"/>
      <c r="DRY940" s="477"/>
      <c r="DRZ940" s="477"/>
      <c r="DSA940" s="477"/>
      <c r="DSB940" s="477"/>
      <c r="DSC940" s="477"/>
      <c r="DSD940" s="477"/>
      <c r="DSE940" s="477"/>
      <c r="DSF940" s="477"/>
      <c r="DSG940" s="477"/>
      <c r="DSH940" s="477"/>
      <c r="DSI940" s="477"/>
      <c r="DSJ940" s="477"/>
      <c r="DSK940" s="477"/>
      <c r="DSL940" s="477"/>
      <c r="DSM940" s="477"/>
      <c r="DSN940" s="477"/>
      <c r="DSO940" s="477"/>
      <c r="DSP940" s="477"/>
      <c r="DSQ940" s="477"/>
      <c r="DSR940" s="477"/>
      <c r="DSS940" s="477"/>
      <c r="DST940" s="477"/>
      <c r="DSU940" s="477"/>
      <c r="DSV940" s="477"/>
      <c r="DSW940" s="477"/>
      <c r="DSX940" s="477"/>
      <c r="DSY940" s="477"/>
      <c r="DSZ940" s="477"/>
      <c r="DTA940" s="477"/>
      <c r="DTB940" s="477"/>
      <c r="DTC940" s="477"/>
      <c r="DTD940" s="477"/>
      <c r="DTE940" s="477"/>
      <c r="DTF940" s="477"/>
      <c r="DTG940" s="477"/>
      <c r="DTH940" s="477"/>
      <c r="DTI940" s="477"/>
      <c r="DTJ940" s="477"/>
      <c r="DTK940" s="477"/>
      <c r="DTL940" s="477"/>
      <c r="DTM940" s="477"/>
      <c r="DTN940" s="477"/>
      <c r="DTO940" s="477"/>
      <c r="DTP940" s="477"/>
      <c r="DTQ940" s="477"/>
      <c r="DTR940" s="477"/>
      <c r="DTS940" s="477"/>
      <c r="DTT940" s="477"/>
      <c r="DTU940" s="477"/>
      <c r="DTV940" s="477"/>
      <c r="DTW940" s="477"/>
      <c r="DTX940" s="477"/>
      <c r="DTY940" s="477"/>
      <c r="DTZ940" s="477"/>
      <c r="DUA940" s="477"/>
      <c r="DUB940" s="477"/>
      <c r="DUC940" s="477"/>
      <c r="DUD940" s="477"/>
      <c r="DUE940" s="477"/>
      <c r="DUF940" s="477"/>
      <c r="DUG940" s="477"/>
      <c r="DUH940" s="477"/>
      <c r="DUI940" s="477"/>
      <c r="DUJ940" s="477"/>
      <c r="DUK940" s="477"/>
      <c r="DUL940" s="477"/>
      <c r="DUM940" s="477"/>
      <c r="DUN940" s="477"/>
      <c r="DUO940" s="477"/>
      <c r="DUP940" s="477"/>
      <c r="DUQ940" s="477"/>
      <c r="DUR940" s="477"/>
      <c r="DUS940" s="477"/>
      <c r="DUT940" s="477"/>
      <c r="DUU940" s="477"/>
      <c r="DUV940" s="477"/>
      <c r="DUW940" s="477"/>
      <c r="DUX940" s="477"/>
      <c r="DUY940" s="477"/>
      <c r="DUZ940" s="477"/>
      <c r="DVA940" s="477"/>
      <c r="DVB940" s="477"/>
      <c r="DVC940" s="477"/>
      <c r="DVD940" s="477"/>
      <c r="DVE940" s="477"/>
      <c r="DVF940" s="477"/>
      <c r="DVG940" s="477"/>
      <c r="DVH940" s="477"/>
      <c r="DVI940" s="477"/>
      <c r="DVJ940" s="477"/>
      <c r="DVK940" s="477"/>
      <c r="DVL940" s="477"/>
      <c r="DVM940" s="477"/>
      <c r="DVN940" s="477"/>
      <c r="DVO940" s="477"/>
      <c r="DVP940" s="477"/>
      <c r="DVQ940" s="477"/>
      <c r="DVR940" s="477"/>
      <c r="DVS940" s="477"/>
      <c r="DVT940" s="477"/>
      <c r="DVU940" s="477"/>
      <c r="DVV940" s="477"/>
      <c r="DVW940" s="477"/>
      <c r="DVX940" s="477"/>
      <c r="DVY940" s="477"/>
      <c r="DVZ940" s="477"/>
      <c r="DWA940" s="477"/>
      <c r="DWB940" s="477"/>
      <c r="DWC940" s="477"/>
      <c r="DWD940" s="477"/>
      <c r="DWE940" s="477"/>
      <c r="DWF940" s="477"/>
      <c r="DWG940" s="477"/>
      <c r="DWH940" s="477"/>
      <c r="DWI940" s="477"/>
      <c r="DWJ940" s="477"/>
      <c r="DWK940" s="477"/>
      <c r="DWL940" s="477"/>
      <c r="DWM940" s="477"/>
      <c r="DWN940" s="477"/>
      <c r="DWO940" s="477"/>
      <c r="DWP940" s="477"/>
      <c r="DWQ940" s="477"/>
      <c r="DWR940" s="477"/>
      <c r="DWS940" s="477"/>
      <c r="DWT940" s="477"/>
      <c r="DWU940" s="477"/>
      <c r="DWV940" s="477"/>
      <c r="DWW940" s="477"/>
      <c r="DWX940" s="477"/>
      <c r="DWY940" s="477"/>
      <c r="DWZ940" s="477"/>
      <c r="DXA940" s="477"/>
      <c r="DXB940" s="477"/>
      <c r="DXC940" s="477"/>
      <c r="DXD940" s="477"/>
      <c r="DXE940" s="477"/>
      <c r="DXF940" s="477"/>
      <c r="DXG940" s="477"/>
      <c r="DXH940" s="477"/>
      <c r="DXI940" s="477"/>
      <c r="DXJ940" s="477"/>
      <c r="DXK940" s="477"/>
      <c r="DXL940" s="477"/>
      <c r="DXM940" s="477"/>
      <c r="DXN940" s="477"/>
      <c r="DXO940" s="477"/>
      <c r="DXP940" s="477"/>
      <c r="DXQ940" s="477"/>
      <c r="DXR940" s="477"/>
      <c r="DXS940" s="477"/>
      <c r="DXT940" s="477"/>
      <c r="DXU940" s="477"/>
      <c r="DXV940" s="477"/>
      <c r="DXW940" s="477"/>
      <c r="DXX940" s="477"/>
      <c r="DXY940" s="477"/>
      <c r="DXZ940" s="477"/>
      <c r="DYA940" s="477"/>
      <c r="DYB940" s="477"/>
      <c r="DYC940" s="477"/>
      <c r="DYD940" s="477"/>
      <c r="DYE940" s="477"/>
      <c r="DYF940" s="477"/>
      <c r="DYG940" s="477"/>
      <c r="DYH940" s="477"/>
      <c r="DYI940" s="477"/>
      <c r="DYJ940" s="477"/>
      <c r="DYK940" s="477"/>
      <c r="DYL940" s="477"/>
      <c r="DYM940" s="477"/>
      <c r="DYN940" s="477"/>
      <c r="DYO940" s="477"/>
      <c r="DYP940" s="477"/>
      <c r="DYQ940" s="477"/>
      <c r="DYR940" s="477"/>
      <c r="DYS940" s="477"/>
      <c r="DYT940" s="477"/>
      <c r="DYU940" s="477"/>
      <c r="DYV940" s="477"/>
      <c r="DYW940" s="477"/>
      <c r="DYX940" s="477"/>
      <c r="DYY940" s="477"/>
      <c r="DYZ940" s="477"/>
      <c r="DZA940" s="477"/>
      <c r="DZB940" s="477"/>
      <c r="DZC940" s="477"/>
      <c r="DZD940" s="477"/>
      <c r="DZE940" s="477"/>
      <c r="DZF940" s="477"/>
      <c r="DZG940" s="477"/>
      <c r="DZH940" s="477"/>
      <c r="DZI940" s="477"/>
      <c r="DZJ940" s="477"/>
      <c r="DZK940" s="477"/>
      <c r="DZL940" s="477"/>
      <c r="DZM940" s="477"/>
      <c r="DZN940" s="477"/>
      <c r="DZO940" s="477"/>
      <c r="DZP940" s="477"/>
      <c r="DZQ940" s="477"/>
      <c r="DZR940" s="477"/>
      <c r="DZS940" s="477"/>
      <c r="DZT940" s="477"/>
      <c r="DZU940" s="477"/>
      <c r="DZV940" s="477"/>
      <c r="DZW940" s="477"/>
      <c r="DZX940" s="477"/>
      <c r="DZY940" s="477"/>
      <c r="DZZ940" s="477"/>
      <c r="EAA940" s="477"/>
      <c r="EAB940" s="477"/>
      <c r="EAC940" s="477"/>
      <c r="EAD940" s="477"/>
      <c r="EAE940" s="477"/>
      <c r="EAF940" s="477"/>
      <c r="EAG940" s="477"/>
      <c r="EAH940" s="477"/>
      <c r="EAI940" s="477"/>
      <c r="EAJ940" s="477"/>
      <c r="EAK940" s="477"/>
      <c r="EAL940" s="477"/>
      <c r="EAM940" s="477"/>
      <c r="EAN940" s="477"/>
      <c r="EAO940" s="477"/>
      <c r="EAP940" s="477"/>
      <c r="EAQ940" s="477"/>
      <c r="EAR940" s="477"/>
      <c r="EAS940" s="477"/>
      <c r="EAT940" s="477"/>
      <c r="EAU940" s="477"/>
      <c r="EAV940" s="477"/>
      <c r="EAW940" s="477"/>
      <c r="EAX940" s="477"/>
      <c r="EAY940" s="477"/>
      <c r="EAZ940" s="477"/>
      <c r="EBA940" s="477"/>
      <c r="EBB940" s="477"/>
      <c r="EBC940" s="477"/>
      <c r="EBD940" s="477"/>
      <c r="EBE940" s="477"/>
      <c r="EBF940" s="477"/>
      <c r="EBG940" s="477"/>
      <c r="EBH940" s="477"/>
      <c r="EBI940" s="477"/>
      <c r="EBJ940" s="477"/>
      <c r="EBK940" s="477"/>
      <c r="EBL940" s="477"/>
      <c r="EBM940" s="477"/>
      <c r="EBN940" s="477"/>
      <c r="EBO940" s="477"/>
      <c r="EBP940" s="477"/>
      <c r="EBQ940" s="477"/>
      <c r="EBR940" s="477"/>
      <c r="EBS940" s="477"/>
      <c r="EBT940" s="477"/>
      <c r="EBU940" s="477"/>
      <c r="EBV940" s="477"/>
      <c r="EBW940" s="477"/>
      <c r="EBX940" s="477"/>
      <c r="EBY940" s="477"/>
      <c r="EBZ940" s="477"/>
      <c r="ECA940" s="477"/>
      <c r="ECB940" s="477"/>
      <c r="ECC940" s="477"/>
      <c r="ECD940" s="477"/>
      <c r="ECE940" s="477"/>
      <c r="ECF940" s="477"/>
      <c r="ECG940" s="477"/>
      <c r="ECH940" s="477"/>
      <c r="ECI940" s="477"/>
      <c r="ECJ940" s="477"/>
      <c r="ECK940" s="477"/>
      <c r="ECL940" s="477"/>
      <c r="ECM940" s="477"/>
      <c r="ECN940" s="477"/>
      <c r="ECO940" s="477"/>
      <c r="ECP940" s="477"/>
      <c r="ECQ940" s="477"/>
      <c r="ECR940" s="477"/>
      <c r="ECS940" s="477"/>
      <c r="ECT940" s="477"/>
      <c r="ECU940" s="477"/>
      <c r="ECV940" s="477"/>
      <c r="ECW940" s="477"/>
      <c r="ECX940" s="477"/>
      <c r="ECY940" s="477"/>
      <c r="ECZ940" s="477"/>
      <c r="EDA940" s="477"/>
      <c r="EDB940" s="477"/>
      <c r="EDC940" s="477"/>
      <c r="EDD940" s="477"/>
      <c r="EDE940" s="477"/>
      <c r="EDF940" s="477"/>
      <c r="EDG940" s="477"/>
      <c r="EDH940" s="477"/>
      <c r="EDI940" s="477"/>
      <c r="EDJ940" s="477"/>
      <c r="EDK940" s="477"/>
      <c r="EDL940" s="477"/>
      <c r="EDM940" s="477"/>
      <c r="EDN940" s="477"/>
      <c r="EDO940" s="477"/>
      <c r="EDP940" s="477"/>
      <c r="EDQ940" s="477"/>
      <c r="EDR940" s="477"/>
      <c r="EDS940" s="477"/>
      <c r="EDT940" s="477"/>
      <c r="EDU940" s="477"/>
      <c r="EDV940" s="477"/>
      <c r="EDW940" s="477"/>
      <c r="EDX940" s="477"/>
      <c r="EDY940" s="477"/>
      <c r="EDZ940" s="477"/>
      <c r="EEA940" s="477"/>
      <c r="EEB940" s="477"/>
      <c r="EEC940" s="477"/>
      <c r="EED940" s="477"/>
      <c r="EEE940" s="477"/>
      <c r="EEF940" s="477"/>
      <c r="EEG940" s="477"/>
      <c r="EEH940" s="477"/>
      <c r="EEI940" s="477"/>
      <c r="EEJ940" s="477"/>
      <c r="EEK940" s="477"/>
      <c r="EEL940" s="477"/>
      <c r="EEM940" s="477"/>
      <c r="EEN940" s="477"/>
      <c r="EEO940" s="477"/>
      <c r="EEP940" s="477"/>
      <c r="EEQ940" s="477"/>
      <c r="EER940" s="477"/>
      <c r="EES940" s="477"/>
      <c r="EET940" s="477"/>
      <c r="EEU940" s="477"/>
      <c r="EEV940" s="477"/>
      <c r="EEW940" s="477"/>
      <c r="EEX940" s="477"/>
      <c r="EEY940" s="477"/>
      <c r="EEZ940" s="477"/>
      <c r="EFA940" s="477"/>
      <c r="EFB940" s="477"/>
      <c r="EFC940" s="477"/>
      <c r="EFD940" s="477"/>
      <c r="EFE940" s="477"/>
      <c r="EFF940" s="477"/>
      <c r="EFG940" s="477"/>
      <c r="EFH940" s="477"/>
      <c r="EFI940" s="477"/>
      <c r="EFJ940" s="477"/>
      <c r="EFK940" s="477"/>
      <c r="EFL940" s="477"/>
      <c r="EFM940" s="477"/>
      <c r="EFN940" s="477"/>
      <c r="EFO940" s="477"/>
      <c r="EFP940" s="477"/>
      <c r="EFQ940" s="477"/>
      <c r="EFR940" s="477"/>
      <c r="EFS940" s="477"/>
      <c r="EFT940" s="477"/>
      <c r="EFU940" s="477"/>
      <c r="EFV940" s="477"/>
      <c r="EFW940" s="477"/>
      <c r="EFX940" s="477"/>
      <c r="EFY940" s="477"/>
      <c r="EFZ940" s="477"/>
      <c r="EGA940" s="477"/>
      <c r="EGB940" s="477"/>
      <c r="EGC940" s="477"/>
      <c r="EGD940" s="477"/>
      <c r="EGE940" s="477"/>
      <c r="EGF940" s="477"/>
      <c r="EGG940" s="477"/>
      <c r="EGH940" s="477"/>
      <c r="EGI940" s="477"/>
      <c r="EGJ940" s="477"/>
      <c r="EGK940" s="477"/>
      <c r="EGL940" s="477"/>
      <c r="EGM940" s="477"/>
      <c r="EGN940" s="477"/>
      <c r="EGO940" s="477"/>
      <c r="EGP940" s="477"/>
      <c r="EGQ940" s="477"/>
      <c r="EGR940" s="477"/>
      <c r="EGS940" s="477"/>
      <c r="EGT940" s="477"/>
      <c r="EGU940" s="477"/>
      <c r="EGV940" s="477"/>
      <c r="EGW940" s="477"/>
      <c r="EGX940" s="477"/>
      <c r="EGY940" s="477"/>
      <c r="EGZ940" s="477"/>
      <c r="EHA940" s="477"/>
      <c r="EHB940" s="477"/>
      <c r="EHC940" s="477"/>
      <c r="EHD940" s="477"/>
      <c r="EHE940" s="477"/>
      <c r="EHF940" s="477"/>
      <c r="EHG940" s="477"/>
      <c r="EHH940" s="477"/>
      <c r="EHI940" s="477"/>
      <c r="EHJ940" s="477"/>
      <c r="EHK940" s="477"/>
      <c r="EHL940" s="477"/>
      <c r="EHM940" s="477"/>
      <c r="EHN940" s="477"/>
      <c r="EHO940" s="477"/>
      <c r="EHP940" s="477"/>
      <c r="EHQ940" s="477"/>
      <c r="EHR940" s="477"/>
      <c r="EHS940" s="477"/>
      <c r="EHT940" s="477"/>
      <c r="EHU940" s="477"/>
      <c r="EHV940" s="477"/>
      <c r="EHW940" s="477"/>
      <c r="EHX940" s="477"/>
      <c r="EHY940" s="477"/>
      <c r="EHZ940" s="477"/>
      <c r="EIA940" s="477"/>
      <c r="EIB940" s="477"/>
      <c r="EIC940" s="477"/>
      <c r="EID940" s="477"/>
      <c r="EIE940" s="477"/>
      <c r="EIF940" s="477"/>
      <c r="EIG940" s="477"/>
      <c r="EIH940" s="477"/>
      <c r="EII940" s="477"/>
      <c r="EIJ940" s="477"/>
      <c r="EIK940" s="477"/>
      <c r="EIL940" s="477"/>
      <c r="EIM940" s="477"/>
      <c r="EIN940" s="477"/>
      <c r="EIO940" s="477"/>
      <c r="EIP940" s="477"/>
      <c r="EIQ940" s="477"/>
      <c r="EIR940" s="477"/>
      <c r="EIS940" s="477"/>
      <c r="EIT940" s="477"/>
      <c r="EIU940" s="477"/>
      <c r="EIV940" s="477"/>
      <c r="EIW940" s="477"/>
      <c r="EIX940" s="477"/>
      <c r="EIY940" s="477"/>
      <c r="EIZ940" s="477"/>
      <c r="EJA940" s="477"/>
      <c r="EJB940" s="477"/>
      <c r="EJC940" s="477"/>
      <c r="EJD940" s="477"/>
      <c r="EJE940" s="477"/>
      <c r="EJF940" s="477"/>
      <c r="EJG940" s="477"/>
      <c r="EJH940" s="477"/>
      <c r="EJI940" s="477"/>
      <c r="EJJ940" s="477"/>
      <c r="EJK940" s="477"/>
      <c r="EJL940" s="477"/>
      <c r="EJM940" s="477"/>
      <c r="EJN940" s="477"/>
      <c r="EJO940" s="477"/>
      <c r="EJP940" s="477"/>
      <c r="EJQ940" s="477"/>
      <c r="EJR940" s="477"/>
      <c r="EJS940" s="477"/>
      <c r="EJT940" s="477"/>
      <c r="EJU940" s="477"/>
      <c r="EJV940" s="477"/>
      <c r="EJW940" s="477"/>
      <c r="EJX940" s="477"/>
      <c r="EJY940" s="477"/>
      <c r="EJZ940" s="477"/>
      <c r="EKA940" s="477"/>
      <c r="EKB940" s="477"/>
      <c r="EKC940" s="477"/>
      <c r="EKD940" s="477"/>
      <c r="EKE940" s="477"/>
      <c r="EKF940" s="477"/>
      <c r="EKG940" s="477"/>
      <c r="EKH940" s="477"/>
      <c r="EKI940" s="477"/>
      <c r="EKJ940" s="477"/>
      <c r="EKK940" s="477"/>
      <c r="EKL940" s="477"/>
      <c r="EKM940" s="477"/>
      <c r="EKN940" s="477"/>
      <c r="EKO940" s="477"/>
      <c r="EKP940" s="477"/>
      <c r="EKQ940" s="477"/>
      <c r="EKR940" s="477"/>
      <c r="EKS940" s="477"/>
      <c r="EKT940" s="477"/>
      <c r="EKU940" s="477"/>
      <c r="EKV940" s="477"/>
      <c r="EKW940" s="477"/>
      <c r="EKX940" s="477"/>
      <c r="EKY940" s="477"/>
      <c r="EKZ940" s="477"/>
      <c r="ELA940" s="477"/>
      <c r="ELB940" s="477"/>
      <c r="ELC940" s="477"/>
      <c r="ELD940" s="477"/>
      <c r="ELE940" s="477"/>
      <c r="ELF940" s="477"/>
      <c r="ELG940" s="477"/>
      <c r="ELH940" s="477"/>
      <c r="ELI940" s="477"/>
      <c r="ELJ940" s="477"/>
      <c r="ELK940" s="477"/>
      <c r="ELL940" s="477"/>
      <c r="ELM940" s="477"/>
      <c r="ELN940" s="477"/>
      <c r="ELO940" s="477"/>
      <c r="ELP940" s="477"/>
      <c r="ELQ940" s="477"/>
      <c r="ELR940" s="477"/>
      <c r="ELS940" s="477"/>
      <c r="ELT940" s="477"/>
      <c r="ELU940" s="477"/>
      <c r="ELV940" s="477"/>
      <c r="ELW940" s="477"/>
      <c r="ELX940" s="477"/>
      <c r="ELY940" s="477"/>
      <c r="ELZ940" s="477"/>
      <c r="EMA940" s="477"/>
      <c r="EMB940" s="477"/>
      <c r="EMC940" s="477"/>
      <c r="EMD940" s="477"/>
      <c r="EME940" s="477"/>
      <c r="EMF940" s="477"/>
      <c r="EMG940" s="477"/>
      <c r="EMH940" s="477"/>
      <c r="EMI940" s="477"/>
      <c r="EMJ940" s="477"/>
      <c r="EMK940" s="477"/>
      <c r="EML940" s="477"/>
      <c r="EMM940" s="477"/>
      <c r="EMN940" s="477"/>
      <c r="EMO940" s="477"/>
      <c r="EMP940" s="477"/>
      <c r="EMQ940" s="477"/>
      <c r="EMR940" s="477"/>
      <c r="EMS940" s="477"/>
      <c r="EMT940" s="477"/>
      <c r="EMU940" s="477"/>
      <c r="EMV940" s="477"/>
      <c r="EMW940" s="477"/>
      <c r="EMX940" s="477"/>
      <c r="EMY940" s="477"/>
      <c r="EMZ940" s="477"/>
      <c r="ENA940" s="477"/>
      <c r="ENB940" s="477"/>
      <c r="ENC940" s="477"/>
      <c r="END940" s="477"/>
      <c r="ENE940" s="477"/>
      <c r="ENF940" s="477"/>
      <c r="ENG940" s="477"/>
      <c r="ENH940" s="477"/>
      <c r="ENI940" s="477"/>
      <c r="ENJ940" s="477"/>
      <c r="ENK940" s="477"/>
      <c r="ENL940" s="477"/>
      <c r="ENM940" s="477"/>
      <c r="ENN940" s="477"/>
      <c r="ENO940" s="477"/>
      <c r="ENP940" s="477"/>
      <c r="ENQ940" s="477"/>
      <c r="ENR940" s="477"/>
      <c r="ENS940" s="477"/>
      <c r="ENT940" s="477"/>
      <c r="ENU940" s="477"/>
      <c r="ENV940" s="477"/>
      <c r="ENW940" s="477"/>
      <c r="ENX940" s="477"/>
      <c r="ENY940" s="477"/>
      <c r="ENZ940" s="477"/>
      <c r="EOA940" s="477"/>
      <c r="EOB940" s="477"/>
      <c r="EOC940" s="477"/>
      <c r="EOD940" s="477"/>
      <c r="EOE940" s="477"/>
      <c r="EOF940" s="477"/>
      <c r="EOG940" s="477"/>
      <c r="EOH940" s="477"/>
      <c r="EOI940" s="477"/>
      <c r="EOJ940" s="477"/>
      <c r="EOK940" s="477"/>
      <c r="EOL940" s="477"/>
      <c r="EOM940" s="477"/>
      <c r="EON940" s="477"/>
      <c r="EOO940" s="477"/>
      <c r="EOP940" s="477"/>
      <c r="EOQ940" s="477"/>
      <c r="EOR940" s="477"/>
      <c r="EOS940" s="477"/>
      <c r="EOT940" s="477"/>
      <c r="EOU940" s="477"/>
      <c r="EOV940" s="477"/>
      <c r="EOW940" s="477"/>
      <c r="EOX940" s="477"/>
      <c r="EOY940" s="477"/>
      <c r="EOZ940" s="477"/>
      <c r="EPA940" s="477"/>
      <c r="EPB940" s="477"/>
      <c r="EPC940" s="477"/>
      <c r="EPD940" s="477"/>
      <c r="EPE940" s="477"/>
      <c r="EPF940" s="477"/>
      <c r="EPG940" s="477"/>
      <c r="EPH940" s="477"/>
      <c r="EPI940" s="477"/>
      <c r="EPJ940" s="477"/>
      <c r="EPK940" s="477"/>
      <c r="EPL940" s="477"/>
      <c r="EPM940" s="477"/>
      <c r="EPN940" s="477"/>
      <c r="EPO940" s="477"/>
      <c r="EPP940" s="477"/>
      <c r="EPQ940" s="477"/>
      <c r="EPR940" s="477"/>
      <c r="EPS940" s="477"/>
      <c r="EPT940" s="477"/>
      <c r="EPU940" s="477"/>
      <c r="EPV940" s="477"/>
      <c r="EPW940" s="477"/>
      <c r="EPX940" s="477"/>
      <c r="EPY940" s="477"/>
      <c r="EPZ940" s="477"/>
      <c r="EQA940" s="477"/>
      <c r="EQB940" s="477"/>
      <c r="EQC940" s="477"/>
      <c r="EQD940" s="477"/>
      <c r="EQE940" s="477"/>
      <c r="EQF940" s="477"/>
      <c r="EQG940" s="477"/>
      <c r="EQH940" s="477"/>
      <c r="EQI940" s="477"/>
      <c r="EQJ940" s="477"/>
      <c r="EQK940" s="477"/>
      <c r="EQL940" s="477"/>
      <c r="EQM940" s="477"/>
      <c r="EQN940" s="477"/>
      <c r="EQO940" s="477"/>
      <c r="EQP940" s="477"/>
      <c r="EQQ940" s="477"/>
      <c r="EQR940" s="477"/>
      <c r="EQS940" s="477"/>
      <c r="EQT940" s="477"/>
      <c r="EQU940" s="477"/>
      <c r="EQV940" s="477"/>
      <c r="EQW940" s="477"/>
      <c r="EQX940" s="477"/>
      <c r="EQY940" s="477"/>
      <c r="EQZ940" s="477"/>
      <c r="ERA940" s="477"/>
      <c r="ERB940" s="477"/>
      <c r="ERC940" s="477"/>
      <c r="ERD940" s="477"/>
      <c r="ERE940" s="477"/>
      <c r="ERF940" s="477"/>
      <c r="ERG940" s="477"/>
      <c r="ERH940" s="477"/>
      <c r="ERI940" s="477"/>
      <c r="ERJ940" s="477"/>
      <c r="ERK940" s="477"/>
      <c r="ERL940" s="477"/>
      <c r="ERM940" s="477"/>
      <c r="ERN940" s="477"/>
      <c r="ERO940" s="477"/>
      <c r="ERP940" s="477"/>
      <c r="ERQ940" s="477"/>
      <c r="ERR940" s="477"/>
      <c r="ERS940" s="477"/>
      <c r="ERT940" s="477"/>
      <c r="ERU940" s="477"/>
      <c r="ERV940" s="477"/>
      <c r="ERW940" s="477"/>
      <c r="ERX940" s="477"/>
      <c r="ERY940" s="477"/>
      <c r="ERZ940" s="477"/>
      <c r="ESA940" s="477"/>
      <c r="ESB940" s="477"/>
      <c r="ESC940" s="477"/>
      <c r="ESD940" s="477"/>
      <c r="ESE940" s="477"/>
      <c r="ESF940" s="477"/>
      <c r="ESG940" s="477"/>
      <c r="ESH940" s="477"/>
      <c r="ESI940" s="477"/>
      <c r="ESJ940" s="477"/>
      <c r="ESK940" s="477"/>
      <c r="ESL940" s="477"/>
      <c r="ESM940" s="477"/>
      <c r="ESN940" s="477"/>
      <c r="ESO940" s="477"/>
      <c r="ESP940" s="477"/>
      <c r="ESQ940" s="477"/>
      <c r="ESR940" s="477"/>
      <c r="ESS940" s="477"/>
      <c r="EST940" s="477"/>
      <c r="ESU940" s="477"/>
      <c r="ESV940" s="477"/>
      <c r="ESW940" s="477"/>
      <c r="ESX940" s="477"/>
      <c r="ESY940" s="477"/>
      <c r="ESZ940" s="477"/>
      <c r="ETA940" s="477"/>
      <c r="ETB940" s="477"/>
      <c r="ETC940" s="477"/>
      <c r="ETD940" s="477"/>
      <c r="ETE940" s="477"/>
      <c r="ETF940" s="477"/>
      <c r="ETG940" s="477"/>
      <c r="ETH940" s="477"/>
      <c r="ETI940" s="477"/>
      <c r="ETJ940" s="477"/>
      <c r="ETK940" s="477"/>
      <c r="ETL940" s="477"/>
      <c r="ETM940" s="477"/>
      <c r="ETN940" s="477"/>
      <c r="ETO940" s="477"/>
      <c r="ETP940" s="477"/>
      <c r="ETQ940" s="477"/>
      <c r="ETR940" s="477"/>
      <c r="ETS940" s="477"/>
      <c r="ETT940" s="477"/>
      <c r="ETU940" s="477"/>
      <c r="ETV940" s="477"/>
      <c r="ETW940" s="477"/>
      <c r="ETX940" s="477"/>
      <c r="ETY940" s="477"/>
      <c r="ETZ940" s="477"/>
      <c r="EUA940" s="477"/>
      <c r="EUB940" s="477"/>
      <c r="EUC940" s="477"/>
      <c r="EUD940" s="477"/>
      <c r="EUE940" s="477"/>
      <c r="EUF940" s="477"/>
      <c r="EUG940" s="477"/>
      <c r="EUH940" s="477"/>
      <c r="EUI940" s="477"/>
      <c r="EUJ940" s="477"/>
      <c r="EUK940" s="477"/>
      <c r="EUL940" s="477"/>
      <c r="EUM940" s="477"/>
      <c r="EUN940" s="477"/>
      <c r="EUO940" s="477"/>
      <c r="EUP940" s="477"/>
      <c r="EUQ940" s="477"/>
      <c r="EUR940" s="477"/>
      <c r="EUS940" s="477"/>
      <c r="EUT940" s="477"/>
      <c r="EUU940" s="477"/>
      <c r="EUV940" s="477"/>
      <c r="EUW940" s="477"/>
      <c r="EUX940" s="477"/>
      <c r="EUY940" s="477"/>
      <c r="EUZ940" s="477"/>
      <c r="EVA940" s="477"/>
      <c r="EVB940" s="477"/>
      <c r="EVC940" s="477"/>
      <c r="EVD940" s="477"/>
      <c r="EVE940" s="477"/>
      <c r="EVF940" s="477"/>
      <c r="EVG940" s="477"/>
      <c r="EVH940" s="477"/>
      <c r="EVI940" s="477"/>
      <c r="EVJ940" s="477"/>
      <c r="EVK940" s="477"/>
      <c r="EVL940" s="477"/>
      <c r="EVM940" s="477"/>
      <c r="EVN940" s="477"/>
      <c r="EVO940" s="477"/>
      <c r="EVP940" s="477"/>
      <c r="EVQ940" s="477"/>
      <c r="EVR940" s="477"/>
      <c r="EVS940" s="477"/>
      <c r="EVT940" s="477"/>
      <c r="EVU940" s="477"/>
      <c r="EVV940" s="477"/>
      <c r="EVW940" s="477"/>
      <c r="EVX940" s="477"/>
      <c r="EVY940" s="477"/>
      <c r="EVZ940" s="477"/>
      <c r="EWA940" s="477"/>
      <c r="EWB940" s="477"/>
      <c r="EWC940" s="477"/>
      <c r="EWD940" s="477"/>
      <c r="EWE940" s="477"/>
      <c r="EWF940" s="477"/>
      <c r="EWG940" s="477"/>
      <c r="EWH940" s="477"/>
      <c r="EWI940" s="477"/>
      <c r="EWJ940" s="477"/>
      <c r="EWK940" s="477"/>
      <c r="EWL940" s="477"/>
      <c r="EWM940" s="477"/>
      <c r="EWN940" s="477"/>
      <c r="EWO940" s="477"/>
      <c r="EWP940" s="477"/>
      <c r="EWQ940" s="477"/>
      <c r="EWR940" s="477"/>
      <c r="EWS940" s="477"/>
      <c r="EWT940" s="477"/>
      <c r="EWU940" s="477"/>
      <c r="EWV940" s="477"/>
      <c r="EWW940" s="477"/>
      <c r="EWX940" s="477"/>
      <c r="EWY940" s="477"/>
      <c r="EWZ940" s="477"/>
      <c r="EXA940" s="477"/>
      <c r="EXB940" s="477"/>
      <c r="EXC940" s="477"/>
      <c r="EXD940" s="477"/>
      <c r="EXE940" s="477"/>
      <c r="EXF940" s="477"/>
      <c r="EXG940" s="477"/>
      <c r="EXH940" s="477"/>
      <c r="EXI940" s="477"/>
      <c r="EXJ940" s="477"/>
      <c r="EXK940" s="477"/>
      <c r="EXL940" s="477"/>
      <c r="EXM940" s="477"/>
      <c r="EXN940" s="477"/>
      <c r="EXO940" s="477"/>
      <c r="EXP940" s="477"/>
      <c r="EXQ940" s="477"/>
      <c r="EXR940" s="477"/>
      <c r="EXS940" s="477"/>
      <c r="EXT940" s="477"/>
      <c r="EXU940" s="477"/>
      <c r="EXV940" s="477"/>
      <c r="EXW940" s="477"/>
      <c r="EXX940" s="477"/>
      <c r="EXY940" s="477"/>
      <c r="EXZ940" s="477"/>
      <c r="EYA940" s="477"/>
      <c r="EYB940" s="477"/>
      <c r="EYC940" s="477"/>
      <c r="EYD940" s="477"/>
      <c r="EYE940" s="477"/>
      <c r="EYF940" s="477"/>
      <c r="EYG940" s="477"/>
      <c r="EYH940" s="477"/>
      <c r="EYI940" s="477"/>
      <c r="EYJ940" s="477"/>
      <c r="EYK940" s="477"/>
      <c r="EYL940" s="477"/>
      <c r="EYM940" s="477"/>
      <c r="EYN940" s="477"/>
      <c r="EYO940" s="477"/>
      <c r="EYP940" s="477"/>
      <c r="EYQ940" s="477"/>
      <c r="EYR940" s="477"/>
      <c r="EYS940" s="477"/>
      <c r="EYT940" s="477"/>
      <c r="EYU940" s="477"/>
      <c r="EYV940" s="477"/>
      <c r="EYW940" s="477"/>
      <c r="EYX940" s="477"/>
      <c r="EYY940" s="477"/>
      <c r="EYZ940" s="477"/>
      <c r="EZA940" s="477"/>
      <c r="EZB940" s="477"/>
      <c r="EZC940" s="477"/>
      <c r="EZD940" s="477"/>
      <c r="EZE940" s="477"/>
      <c r="EZF940" s="477"/>
      <c r="EZG940" s="477"/>
      <c r="EZH940" s="477"/>
      <c r="EZI940" s="477"/>
      <c r="EZJ940" s="477"/>
      <c r="EZK940" s="477"/>
      <c r="EZL940" s="477"/>
      <c r="EZM940" s="477"/>
      <c r="EZN940" s="477"/>
      <c r="EZO940" s="477"/>
      <c r="EZP940" s="477"/>
      <c r="EZQ940" s="477"/>
      <c r="EZR940" s="477"/>
      <c r="EZS940" s="477"/>
      <c r="EZT940" s="477"/>
      <c r="EZU940" s="477"/>
      <c r="EZV940" s="477"/>
      <c r="EZW940" s="477"/>
      <c r="EZX940" s="477"/>
      <c r="EZY940" s="477"/>
      <c r="EZZ940" s="477"/>
      <c r="FAA940" s="477"/>
      <c r="FAB940" s="477"/>
      <c r="FAC940" s="477"/>
      <c r="FAD940" s="477"/>
      <c r="FAE940" s="477"/>
      <c r="FAF940" s="477"/>
      <c r="FAG940" s="477"/>
      <c r="FAH940" s="477"/>
      <c r="FAI940" s="477"/>
      <c r="FAJ940" s="477"/>
      <c r="FAK940" s="477"/>
      <c r="FAL940" s="477"/>
      <c r="FAM940" s="477"/>
      <c r="FAN940" s="477"/>
      <c r="FAO940" s="477"/>
      <c r="FAP940" s="477"/>
      <c r="FAQ940" s="477"/>
      <c r="FAR940" s="477"/>
      <c r="FAS940" s="477"/>
      <c r="FAT940" s="477"/>
      <c r="FAU940" s="477"/>
      <c r="FAV940" s="477"/>
      <c r="FAW940" s="477"/>
      <c r="FAX940" s="477"/>
      <c r="FAY940" s="477"/>
      <c r="FAZ940" s="477"/>
      <c r="FBA940" s="477"/>
      <c r="FBB940" s="477"/>
      <c r="FBC940" s="477"/>
      <c r="FBD940" s="477"/>
      <c r="FBE940" s="477"/>
      <c r="FBF940" s="477"/>
      <c r="FBG940" s="477"/>
      <c r="FBH940" s="477"/>
      <c r="FBI940" s="477"/>
      <c r="FBJ940" s="477"/>
      <c r="FBK940" s="477"/>
      <c r="FBL940" s="477"/>
      <c r="FBM940" s="477"/>
      <c r="FBN940" s="477"/>
      <c r="FBO940" s="477"/>
      <c r="FBP940" s="477"/>
      <c r="FBQ940" s="477"/>
      <c r="FBR940" s="477"/>
      <c r="FBS940" s="477"/>
      <c r="FBT940" s="477"/>
      <c r="FBU940" s="477"/>
      <c r="FBV940" s="477"/>
      <c r="FBW940" s="477"/>
      <c r="FBX940" s="477"/>
      <c r="FBY940" s="477"/>
      <c r="FBZ940" s="477"/>
      <c r="FCA940" s="477"/>
      <c r="FCB940" s="477"/>
      <c r="FCC940" s="477"/>
      <c r="FCD940" s="477"/>
      <c r="FCE940" s="477"/>
      <c r="FCF940" s="477"/>
      <c r="FCG940" s="477"/>
      <c r="FCH940" s="477"/>
      <c r="FCI940" s="477"/>
      <c r="FCJ940" s="477"/>
      <c r="FCK940" s="477"/>
      <c r="FCL940" s="477"/>
      <c r="FCM940" s="477"/>
      <c r="FCN940" s="477"/>
      <c r="FCO940" s="477"/>
      <c r="FCP940" s="477"/>
      <c r="FCQ940" s="477"/>
      <c r="FCR940" s="477"/>
      <c r="FCS940" s="477"/>
      <c r="FCT940" s="477"/>
      <c r="FCU940" s="477"/>
      <c r="FCV940" s="477"/>
      <c r="FCW940" s="477"/>
      <c r="FCX940" s="477"/>
      <c r="FCY940" s="477"/>
      <c r="FCZ940" s="477"/>
      <c r="FDA940" s="477"/>
      <c r="FDB940" s="477"/>
      <c r="FDC940" s="477"/>
      <c r="FDD940" s="477"/>
      <c r="FDE940" s="477"/>
      <c r="FDF940" s="477"/>
      <c r="FDG940" s="477"/>
      <c r="FDH940" s="477"/>
      <c r="FDI940" s="477"/>
      <c r="FDJ940" s="477"/>
      <c r="FDK940" s="477"/>
      <c r="FDL940" s="477"/>
      <c r="FDM940" s="477"/>
      <c r="FDN940" s="477"/>
      <c r="FDO940" s="477"/>
      <c r="FDP940" s="477"/>
      <c r="FDQ940" s="477"/>
      <c r="FDR940" s="477"/>
      <c r="FDS940" s="477"/>
      <c r="FDT940" s="477"/>
      <c r="FDU940" s="477"/>
      <c r="FDV940" s="477"/>
      <c r="FDW940" s="477"/>
      <c r="FDX940" s="477"/>
      <c r="FDY940" s="477"/>
      <c r="FDZ940" s="477"/>
      <c r="FEA940" s="477"/>
      <c r="FEB940" s="477"/>
      <c r="FEC940" s="477"/>
      <c r="FED940" s="477"/>
      <c r="FEE940" s="477"/>
      <c r="FEF940" s="477"/>
      <c r="FEG940" s="477"/>
      <c r="FEH940" s="477"/>
      <c r="FEI940" s="477"/>
      <c r="FEJ940" s="477"/>
      <c r="FEK940" s="477"/>
      <c r="FEL940" s="477"/>
      <c r="FEM940" s="477"/>
      <c r="FEN940" s="477"/>
      <c r="FEO940" s="477"/>
      <c r="FEP940" s="477"/>
      <c r="FEQ940" s="477"/>
      <c r="FER940" s="477"/>
      <c r="FES940" s="477"/>
      <c r="FET940" s="477"/>
      <c r="FEU940" s="477"/>
      <c r="FEV940" s="477"/>
      <c r="FEW940" s="477"/>
      <c r="FEX940" s="477"/>
      <c r="FEY940" s="477"/>
      <c r="FEZ940" s="477"/>
      <c r="FFA940" s="477"/>
      <c r="FFB940" s="477"/>
      <c r="FFC940" s="477"/>
      <c r="FFD940" s="477"/>
      <c r="FFE940" s="477"/>
      <c r="FFF940" s="477"/>
      <c r="FFG940" s="477"/>
      <c r="FFH940" s="477"/>
      <c r="FFI940" s="477"/>
      <c r="FFJ940" s="477"/>
      <c r="FFK940" s="477"/>
      <c r="FFL940" s="477"/>
      <c r="FFM940" s="477"/>
      <c r="FFN940" s="477"/>
      <c r="FFO940" s="477"/>
      <c r="FFP940" s="477"/>
      <c r="FFQ940" s="477"/>
      <c r="FFR940" s="477"/>
      <c r="FFS940" s="477"/>
      <c r="FFT940" s="477"/>
      <c r="FFU940" s="477"/>
      <c r="FFV940" s="477"/>
      <c r="FFW940" s="477"/>
      <c r="FFX940" s="477"/>
      <c r="FFY940" s="477"/>
      <c r="FFZ940" s="477"/>
      <c r="FGA940" s="477"/>
      <c r="FGB940" s="477"/>
      <c r="FGC940" s="477"/>
      <c r="FGD940" s="477"/>
      <c r="FGE940" s="477"/>
      <c r="FGF940" s="477"/>
      <c r="FGG940" s="477"/>
      <c r="FGH940" s="477"/>
      <c r="FGI940" s="477"/>
      <c r="FGJ940" s="477"/>
      <c r="FGK940" s="477"/>
      <c r="FGL940" s="477"/>
      <c r="FGM940" s="477"/>
      <c r="FGN940" s="477"/>
      <c r="FGO940" s="477"/>
      <c r="FGP940" s="477"/>
      <c r="FGQ940" s="477"/>
      <c r="FGR940" s="477"/>
      <c r="FGS940" s="477"/>
      <c r="FGT940" s="477"/>
      <c r="FGU940" s="477"/>
      <c r="FGV940" s="477"/>
      <c r="FGW940" s="477"/>
      <c r="FGX940" s="477"/>
      <c r="FGY940" s="477"/>
      <c r="FGZ940" s="477"/>
      <c r="FHA940" s="477"/>
      <c r="FHB940" s="477"/>
      <c r="FHC940" s="477"/>
      <c r="FHD940" s="477"/>
      <c r="FHE940" s="477"/>
      <c r="FHF940" s="477"/>
      <c r="FHG940" s="477"/>
      <c r="FHH940" s="477"/>
      <c r="FHI940" s="477"/>
      <c r="FHJ940" s="477"/>
      <c r="FHK940" s="477"/>
      <c r="FHL940" s="477"/>
      <c r="FHM940" s="477"/>
      <c r="FHN940" s="477"/>
      <c r="FHO940" s="477"/>
      <c r="FHP940" s="477"/>
      <c r="FHQ940" s="477"/>
      <c r="FHR940" s="477"/>
      <c r="FHS940" s="477"/>
      <c r="FHT940" s="477"/>
      <c r="FHU940" s="477"/>
      <c r="FHV940" s="477"/>
      <c r="FHW940" s="477"/>
      <c r="FHX940" s="477"/>
      <c r="FHY940" s="477"/>
      <c r="FHZ940" s="477"/>
      <c r="FIA940" s="477"/>
      <c r="FIB940" s="477"/>
      <c r="FIC940" s="477"/>
      <c r="FID940" s="477"/>
      <c r="FIE940" s="477"/>
      <c r="FIF940" s="477"/>
      <c r="FIG940" s="477"/>
      <c r="FIH940" s="477"/>
      <c r="FII940" s="477"/>
      <c r="FIJ940" s="477"/>
      <c r="FIK940" s="477"/>
      <c r="FIL940" s="477"/>
      <c r="FIM940" s="477"/>
      <c r="FIN940" s="477"/>
      <c r="FIO940" s="477"/>
      <c r="FIP940" s="477"/>
      <c r="FIQ940" s="477"/>
      <c r="FIR940" s="477"/>
      <c r="FIS940" s="477"/>
      <c r="FIT940" s="477"/>
      <c r="FIU940" s="477"/>
      <c r="FIV940" s="477"/>
      <c r="FIW940" s="477"/>
      <c r="FIX940" s="477"/>
      <c r="FIY940" s="477"/>
      <c r="FIZ940" s="477"/>
      <c r="FJA940" s="477"/>
      <c r="FJB940" s="477"/>
      <c r="FJC940" s="477"/>
      <c r="FJD940" s="477"/>
      <c r="FJE940" s="477"/>
      <c r="FJF940" s="477"/>
      <c r="FJG940" s="477"/>
      <c r="FJH940" s="477"/>
      <c r="FJI940" s="477"/>
      <c r="FJJ940" s="477"/>
      <c r="FJK940" s="477"/>
      <c r="FJL940" s="477"/>
      <c r="FJM940" s="477"/>
      <c r="FJN940" s="477"/>
      <c r="FJO940" s="477"/>
      <c r="FJP940" s="477"/>
      <c r="FJQ940" s="477"/>
      <c r="FJR940" s="477"/>
      <c r="FJS940" s="477"/>
      <c r="FJT940" s="477"/>
      <c r="FJU940" s="477"/>
      <c r="FJV940" s="477"/>
      <c r="FJW940" s="477"/>
      <c r="FJX940" s="477"/>
      <c r="FJY940" s="477"/>
      <c r="FJZ940" s="477"/>
      <c r="FKA940" s="477"/>
      <c r="FKB940" s="477"/>
      <c r="FKC940" s="477"/>
      <c r="FKD940" s="477"/>
      <c r="FKE940" s="477"/>
      <c r="FKF940" s="477"/>
      <c r="FKG940" s="477"/>
      <c r="FKH940" s="477"/>
      <c r="FKI940" s="477"/>
      <c r="FKJ940" s="477"/>
      <c r="FKK940" s="477"/>
      <c r="FKL940" s="477"/>
      <c r="FKM940" s="477"/>
      <c r="FKN940" s="477"/>
      <c r="FKO940" s="477"/>
      <c r="FKP940" s="477"/>
      <c r="FKQ940" s="477"/>
      <c r="FKR940" s="477"/>
      <c r="FKS940" s="477"/>
      <c r="FKT940" s="477"/>
      <c r="FKU940" s="477"/>
      <c r="FKV940" s="477"/>
      <c r="FKW940" s="477"/>
      <c r="FKX940" s="477"/>
      <c r="FKY940" s="477"/>
      <c r="FKZ940" s="477"/>
      <c r="FLA940" s="477"/>
      <c r="FLB940" s="477"/>
      <c r="FLC940" s="477"/>
      <c r="FLD940" s="477"/>
      <c r="FLE940" s="477"/>
      <c r="FLF940" s="477"/>
      <c r="FLG940" s="477"/>
      <c r="FLH940" s="477"/>
      <c r="FLI940" s="477"/>
      <c r="FLJ940" s="477"/>
      <c r="FLK940" s="477"/>
      <c r="FLL940" s="477"/>
      <c r="FLM940" s="477"/>
      <c r="FLN940" s="477"/>
      <c r="FLO940" s="477"/>
      <c r="FLP940" s="477"/>
      <c r="FLQ940" s="477"/>
      <c r="FLR940" s="477"/>
      <c r="FLS940" s="477"/>
      <c r="FLT940" s="477"/>
      <c r="FLU940" s="477"/>
      <c r="FLV940" s="477"/>
      <c r="FLW940" s="477"/>
      <c r="FLX940" s="477"/>
      <c r="FLY940" s="477"/>
      <c r="FLZ940" s="477"/>
      <c r="FMA940" s="477"/>
      <c r="FMB940" s="477"/>
      <c r="FMC940" s="477"/>
      <c r="FMD940" s="477"/>
      <c r="FME940" s="477"/>
      <c r="FMF940" s="477"/>
      <c r="FMG940" s="477"/>
      <c r="FMH940" s="477"/>
      <c r="FMI940" s="477"/>
      <c r="FMJ940" s="477"/>
      <c r="FMK940" s="477"/>
      <c r="FML940" s="477"/>
      <c r="FMM940" s="477"/>
      <c r="FMN940" s="477"/>
      <c r="FMO940" s="477"/>
      <c r="FMP940" s="477"/>
      <c r="FMQ940" s="477"/>
      <c r="FMR940" s="477"/>
      <c r="FMS940" s="477"/>
      <c r="FMT940" s="477"/>
      <c r="FMU940" s="477"/>
      <c r="FMV940" s="477"/>
      <c r="FMW940" s="477"/>
      <c r="FMX940" s="477"/>
      <c r="FMY940" s="477"/>
      <c r="FMZ940" s="477"/>
      <c r="FNA940" s="477"/>
      <c r="FNB940" s="477"/>
      <c r="FNC940" s="477"/>
      <c r="FND940" s="477"/>
      <c r="FNE940" s="477"/>
      <c r="FNF940" s="477"/>
      <c r="FNG940" s="477"/>
      <c r="FNH940" s="477"/>
      <c r="FNI940" s="477"/>
      <c r="FNJ940" s="477"/>
      <c r="FNK940" s="477"/>
      <c r="FNL940" s="477"/>
      <c r="FNM940" s="477"/>
      <c r="FNN940" s="477"/>
      <c r="FNO940" s="477"/>
      <c r="FNP940" s="477"/>
      <c r="FNQ940" s="477"/>
      <c r="FNR940" s="477"/>
      <c r="FNS940" s="477"/>
      <c r="FNT940" s="477"/>
      <c r="FNU940" s="477"/>
      <c r="FNV940" s="477"/>
      <c r="FNW940" s="477"/>
      <c r="FNX940" s="477"/>
      <c r="FNY940" s="477"/>
      <c r="FNZ940" s="477"/>
      <c r="FOA940" s="477"/>
      <c r="FOB940" s="477"/>
      <c r="FOC940" s="477"/>
      <c r="FOD940" s="477"/>
      <c r="FOE940" s="477"/>
      <c r="FOF940" s="477"/>
      <c r="FOG940" s="477"/>
      <c r="FOH940" s="477"/>
      <c r="FOI940" s="477"/>
      <c r="FOJ940" s="477"/>
      <c r="FOK940" s="477"/>
      <c r="FOL940" s="477"/>
      <c r="FOM940" s="477"/>
      <c r="FON940" s="477"/>
      <c r="FOO940" s="477"/>
      <c r="FOP940" s="477"/>
      <c r="FOQ940" s="477"/>
      <c r="FOR940" s="477"/>
      <c r="FOS940" s="477"/>
      <c r="FOT940" s="477"/>
      <c r="FOU940" s="477"/>
      <c r="FOV940" s="477"/>
      <c r="FOW940" s="477"/>
      <c r="FOX940" s="477"/>
      <c r="FOY940" s="477"/>
      <c r="FOZ940" s="477"/>
      <c r="FPA940" s="477"/>
      <c r="FPB940" s="477"/>
      <c r="FPC940" s="477"/>
      <c r="FPD940" s="477"/>
      <c r="FPE940" s="477"/>
      <c r="FPF940" s="477"/>
      <c r="FPG940" s="477"/>
      <c r="FPH940" s="477"/>
      <c r="FPI940" s="477"/>
      <c r="FPJ940" s="477"/>
      <c r="FPK940" s="477"/>
      <c r="FPL940" s="477"/>
      <c r="FPM940" s="477"/>
      <c r="FPN940" s="477"/>
      <c r="FPO940" s="477"/>
      <c r="FPP940" s="477"/>
      <c r="FPQ940" s="477"/>
      <c r="FPR940" s="477"/>
      <c r="FPS940" s="477"/>
      <c r="FPT940" s="477"/>
      <c r="FPU940" s="477"/>
      <c r="FPV940" s="477"/>
      <c r="FPW940" s="477"/>
      <c r="FPX940" s="477"/>
      <c r="FPY940" s="477"/>
      <c r="FPZ940" s="477"/>
      <c r="FQA940" s="477"/>
      <c r="FQB940" s="477"/>
      <c r="FQC940" s="477"/>
      <c r="FQD940" s="477"/>
      <c r="FQE940" s="477"/>
      <c r="FQF940" s="477"/>
      <c r="FQG940" s="477"/>
      <c r="FQH940" s="477"/>
      <c r="FQI940" s="477"/>
      <c r="FQJ940" s="477"/>
      <c r="FQK940" s="477"/>
      <c r="FQL940" s="477"/>
      <c r="FQM940" s="477"/>
      <c r="FQN940" s="477"/>
      <c r="FQO940" s="477"/>
      <c r="FQP940" s="477"/>
      <c r="FQQ940" s="477"/>
      <c r="FQR940" s="477"/>
      <c r="FQS940" s="477"/>
      <c r="FQT940" s="477"/>
      <c r="FQU940" s="477"/>
      <c r="FQV940" s="477"/>
      <c r="FQW940" s="477"/>
      <c r="FQX940" s="477"/>
      <c r="FQY940" s="477"/>
      <c r="FQZ940" s="477"/>
      <c r="FRA940" s="477"/>
      <c r="FRB940" s="477"/>
      <c r="FRC940" s="477"/>
      <c r="FRD940" s="477"/>
      <c r="FRE940" s="477"/>
      <c r="FRF940" s="477"/>
      <c r="FRG940" s="477"/>
      <c r="FRH940" s="477"/>
      <c r="FRI940" s="477"/>
      <c r="FRJ940" s="477"/>
      <c r="FRK940" s="477"/>
      <c r="FRL940" s="477"/>
      <c r="FRM940" s="477"/>
      <c r="FRN940" s="477"/>
      <c r="FRO940" s="477"/>
      <c r="FRP940" s="477"/>
      <c r="FRQ940" s="477"/>
      <c r="FRR940" s="477"/>
      <c r="FRS940" s="477"/>
      <c r="FRT940" s="477"/>
      <c r="FRU940" s="477"/>
      <c r="FRV940" s="477"/>
      <c r="FRW940" s="477"/>
      <c r="FRX940" s="477"/>
      <c r="FRY940" s="477"/>
      <c r="FRZ940" s="477"/>
      <c r="FSA940" s="477"/>
      <c r="FSB940" s="477"/>
      <c r="FSC940" s="477"/>
      <c r="FSD940" s="477"/>
      <c r="FSE940" s="477"/>
      <c r="FSF940" s="477"/>
      <c r="FSG940" s="477"/>
      <c r="FSH940" s="477"/>
      <c r="FSI940" s="477"/>
      <c r="FSJ940" s="477"/>
      <c r="FSK940" s="477"/>
      <c r="FSL940" s="477"/>
      <c r="FSM940" s="477"/>
      <c r="FSN940" s="477"/>
      <c r="FSO940" s="477"/>
      <c r="FSP940" s="477"/>
      <c r="FSQ940" s="477"/>
      <c r="FSR940" s="477"/>
      <c r="FSS940" s="477"/>
      <c r="FST940" s="477"/>
      <c r="FSU940" s="477"/>
      <c r="FSV940" s="477"/>
      <c r="FSW940" s="477"/>
      <c r="FSX940" s="477"/>
      <c r="FSY940" s="477"/>
      <c r="FSZ940" s="477"/>
      <c r="FTA940" s="477"/>
      <c r="FTB940" s="477"/>
      <c r="FTC940" s="477"/>
      <c r="FTD940" s="477"/>
      <c r="FTE940" s="477"/>
      <c r="FTF940" s="477"/>
      <c r="FTG940" s="477"/>
      <c r="FTH940" s="477"/>
      <c r="FTI940" s="477"/>
      <c r="FTJ940" s="477"/>
      <c r="FTK940" s="477"/>
      <c r="FTL940" s="477"/>
      <c r="FTM940" s="477"/>
      <c r="FTN940" s="477"/>
      <c r="FTO940" s="477"/>
      <c r="FTP940" s="477"/>
      <c r="FTQ940" s="477"/>
      <c r="FTR940" s="477"/>
      <c r="FTS940" s="477"/>
      <c r="FTT940" s="477"/>
      <c r="FTU940" s="477"/>
      <c r="FTV940" s="477"/>
      <c r="FTW940" s="477"/>
      <c r="FTX940" s="477"/>
      <c r="FTY940" s="477"/>
      <c r="FTZ940" s="477"/>
      <c r="FUA940" s="477"/>
      <c r="FUB940" s="477"/>
      <c r="FUC940" s="477"/>
      <c r="FUD940" s="477"/>
      <c r="FUE940" s="477"/>
      <c r="FUF940" s="477"/>
      <c r="FUG940" s="477"/>
      <c r="FUH940" s="477"/>
      <c r="FUI940" s="477"/>
      <c r="FUJ940" s="477"/>
      <c r="FUK940" s="477"/>
      <c r="FUL940" s="477"/>
      <c r="FUM940" s="477"/>
      <c r="FUN940" s="477"/>
      <c r="FUO940" s="477"/>
      <c r="FUP940" s="477"/>
      <c r="FUQ940" s="477"/>
      <c r="FUR940" s="477"/>
      <c r="FUS940" s="477"/>
      <c r="FUT940" s="477"/>
      <c r="FUU940" s="477"/>
      <c r="FUV940" s="477"/>
      <c r="FUW940" s="477"/>
      <c r="FUX940" s="477"/>
      <c r="FUY940" s="477"/>
      <c r="FUZ940" s="477"/>
      <c r="FVA940" s="477"/>
      <c r="FVB940" s="477"/>
      <c r="FVC940" s="477"/>
      <c r="FVD940" s="477"/>
      <c r="FVE940" s="477"/>
      <c r="FVF940" s="477"/>
      <c r="FVG940" s="477"/>
      <c r="FVH940" s="477"/>
      <c r="FVI940" s="477"/>
      <c r="FVJ940" s="477"/>
      <c r="FVK940" s="477"/>
      <c r="FVL940" s="477"/>
      <c r="FVM940" s="477"/>
      <c r="FVN940" s="477"/>
      <c r="FVO940" s="477"/>
      <c r="FVP940" s="477"/>
      <c r="FVQ940" s="477"/>
      <c r="FVR940" s="477"/>
      <c r="FVS940" s="477"/>
      <c r="FVT940" s="477"/>
      <c r="FVU940" s="477"/>
      <c r="FVV940" s="477"/>
      <c r="FVW940" s="477"/>
      <c r="FVX940" s="477"/>
      <c r="FVY940" s="477"/>
      <c r="FVZ940" s="477"/>
      <c r="FWA940" s="477"/>
      <c r="FWB940" s="477"/>
      <c r="FWC940" s="477"/>
      <c r="FWD940" s="477"/>
      <c r="FWE940" s="477"/>
      <c r="FWF940" s="477"/>
      <c r="FWG940" s="477"/>
      <c r="FWH940" s="477"/>
      <c r="FWI940" s="477"/>
      <c r="FWJ940" s="477"/>
      <c r="FWK940" s="477"/>
      <c r="FWL940" s="477"/>
      <c r="FWM940" s="477"/>
      <c r="FWN940" s="477"/>
      <c r="FWO940" s="477"/>
      <c r="FWP940" s="477"/>
      <c r="FWQ940" s="477"/>
      <c r="FWR940" s="477"/>
      <c r="FWS940" s="477"/>
      <c r="FWT940" s="477"/>
      <c r="FWU940" s="477"/>
      <c r="FWV940" s="477"/>
      <c r="FWW940" s="477"/>
      <c r="FWX940" s="477"/>
      <c r="FWY940" s="477"/>
      <c r="FWZ940" s="477"/>
      <c r="FXA940" s="477"/>
      <c r="FXB940" s="477"/>
      <c r="FXC940" s="477"/>
      <c r="FXD940" s="477"/>
      <c r="FXE940" s="477"/>
      <c r="FXF940" s="477"/>
      <c r="FXG940" s="477"/>
      <c r="FXH940" s="477"/>
      <c r="FXI940" s="477"/>
      <c r="FXJ940" s="477"/>
      <c r="FXK940" s="477"/>
      <c r="FXL940" s="477"/>
      <c r="FXM940" s="477"/>
      <c r="FXN940" s="477"/>
      <c r="FXO940" s="477"/>
      <c r="FXP940" s="477"/>
      <c r="FXQ940" s="477"/>
      <c r="FXR940" s="477"/>
      <c r="FXS940" s="477"/>
      <c r="FXT940" s="477"/>
      <c r="FXU940" s="477"/>
      <c r="FXV940" s="477"/>
      <c r="FXW940" s="477"/>
      <c r="FXX940" s="477"/>
      <c r="FXY940" s="477"/>
      <c r="FXZ940" s="477"/>
      <c r="FYA940" s="477"/>
      <c r="FYB940" s="477"/>
      <c r="FYC940" s="477"/>
      <c r="FYD940" s="477"/>
      <c r="FYE940" s="477"/>
      <c r="FYF940" s="477"/>
      <c r="FYG940" s="477"/>
      <c r="FYH940" s="477"/>
      <c r="FYI940" s="477"/>
      <c r="FYJ940" s="477"/>
      <c r="FYK940" s="477"/>
      <c r="FYL940" s="477"/>
      <c r="FYM940" s="477"/>
      <c r="FYN940" s="477"/>
      <c r="FYO940" s="477"/>
      <c r="FYP940" s="477"/>
      <c r="FYQ940" s="477"/>
      <c r="FYR940" s="477"/>
      <c r="FYS940" s="477"/>
      <c r="FYT940" s="477"/>
      <c r="FYU940" s="477"/>
      <c r="FYV940" s="477"/>
      <c r="FYW940" s="477"/>
      <c r="FYX940" s="477"/>
      <c r="FYY940" s="477"/>
      <c r="FYZ940" s="477"/>
      <c r="FZA940" s="477"/>
      <c r="FZB940" s="477"/>
      <c r="FZC940" s="477"/>
      <c r="FZD940" s="477"/>
      <c r="FZE940" s="477"/>
      <c r="FZF940" s="477"/>
      <c r="FZG940" s="477"/>
      <c r="FZH940" s="477"/>
      <c r="FZI940" s="477"/>
      <c r="FZJ940" s="477"/>
      <c r="FZK940" s="477"/>
      <c r="FZL940" s="477"/>
      <c r="FZM940" s="477"/>
      <c r="FZN940" s="477"/>
      <c r="FZO940" s="477"/>
      <c r="FZP940" s="477"/>
      <c r="FZQ940" s="477"/>
      <c r="FZR940" s="477"/>
      <c r="FZS940" s="477"/>
      <c r="FZT940" s="477"/>
      <c r="FZU940" s="477"/>
      <c r="FZV940" s="477"/>
      <c r="FZW940" s="477"/>
      <c r="FZX940" s="477"/>
      <c r="FZY940" s="477"/>
      <c r="FZZ940" s="477"/>
      <c r="GAA940" s="477"/>
      <c r="GAB940" s="477"/>
      <c r="GAC940" s="477"/>
      <c r="GAD940" s="477"/>
      <c r="GAE940" s="477"/>
      <c r="GAF940" s="477"/>
      <c r="GAG940" s="477"/>
      <c r="GAH940" s="477"/>
      <c r="GAI940" s="477"/>
      <c r="GAJ940" s="477"/>
      <c r="GAK940" s="477"/>
      <c r="GAL940" s="477"/>
      <c r="GAM940" s="477"/>
      <c r="GAN940" s="477"/>
      <c r="GAO940" s="477"/>
      <c r="GAP940" s="477"/>
      <c r="GAQ940" s="477"/>
      <c r="GAR940" s="477"/>
      <c r="GAS940" s="477"/>
      <c r="GAT940" s="477"/>
      <c r="GAU940" s="477"/>
      <c r="GAV940" s="477"/>
      <c r="GAW940" s="477"/>
      <c r="GAX940" s="477"/>
      <c r="GAY940" s="477"/>
      <c r="GAZ940" s="477"/>
      <c r="GBA940" s="477"/>
      <c r="GBB940" s="477"/>
      <c r="GBC940" s="477"/>
      <c r="GBD940" s="477"/>
      <c r="GBE940" s="477"/>
      <c r="GBF940" s="477"/>
      <c r="GBG940" s="477"/>
      <c r="GBH940" s="477"/>
      <c r="GBI940" s="477"/>
      <c r="GBJ940" s="477"/>
      <c r="GBK940" s="477"/>
      <c r="GBL940" s="477"/>
      <c r="GBM940" s="477"/>
      <c r="GBN940" s="477"/>
      <c r="GBO940" s="477"/>
      <c r="GBP940" s="477"/>
      <c r="GBQ940" s="477"/>
      <c r="GBR940" s="477"/>
      <c r="GBS940" s="477"/>
      <c r="GBT940" s="477"/>
      <c r="GBU940" s="477"/>
      <c r="GBV940" s="477"/>
      <c r="GBW940" s="477"/>
      <c r="GBX940" s="477"/>
      <c r="GBY940" s="477"/>
      <c r="GBZ940" s="477"/>
      <c r="GCA940" s="477"/>
      <c r="GCB940" s="477"/>
      <c r="GCC940" s="477"/>
      <c r="GCD940" s="477"/>
      <c r="GCE940" s="477"/>
      <c r="GCF940" s="477"/>
      <c r="GCG940" s="477"/>
      <c r="GCH940" s="477"/>
      <c r="GCI940" s="477"/>
      <c r="GCJ940" s="477"/>
      <c r="GCK940" s="477"/>
      <c r="GCL940" s="477"/>
      <c r="GCM940" s="477"/>
      <c r="GCN940" s="477"/>
      <c r="GCO940" s="477"/>
      <c r="GCP940" s="477"/>
      <c r="GCQ940" s="477"/>
      <c r="GCR940" s="477"/>
      <c r="GCS940" s="477"/>
      <c r="GCT940" s="477"/>
      <c r="GCU940" s="477"/>
      <c r="GCV940" s="477"/>
      <c r="GCW940" s="477"/>
      <c r="GCX940" s="477"/>
      <c r="GCY940" s="477"/>
      <c r="GCZ940" s="477"/>
      <c r="GDA940" s="477"/>
      <c r="GDB940" s="477"/>
      <c r="GDC940" s="477"/>
      <c r="GDD940" s="477"/>
      <c r="GDE940" s="477"/>
      <c r="GDF940" s="477"/>
      <c r="GDG940" s="477"/>
      <c r="GDH940" s="477"/>
      <c r="GDI940" s="477"/>
      <c r="GDJ940" s="477"/>
      <c r="GDK940" s="477"/>
      <c r="GDL940" s="477"/>
      <c r="GDM940" s="477"/>
      <c r="GDN940" s="477"/>
      <c r="GDO940" s="477"/>
      <c r="GDP940" s="477"/>
      <c r="GDQ940" s="477"/>
      <c r="GDR940" s="477"/>
      <c r="GDS940" s="477"/>
      <c r="GDT940" s="477"/>
      <c r="GDU940" s="477"/>
      <c r="GDV940" s="477"/>
      <c r="GDW940" s="477"/>
      <c r="GDX940" s="477"/>
      <c r="GDY940" s="477"/>
      <c r="GDZ940" s="477"/>
      <c r="GEA940" s="477"/>
      <c r="GEB940" s="477"/>
      <c r="GEC940" s="477"/>
      <c r="GED940" s="477"/>
      <c r="GEE940" s="477"/>
      <c r="GEF940" s="477"/>
      <c r="GEG940" s="477"/>
      <c r="GEH940" s="477"/>
      <c r="GEI940" s="477"/>
      <c r="GEJ940" s="477"/>
      <c r="GEK940" s="477"/>
      <c r="GEL940" s="477"/>
      <c r="GEM940" s="477"/>
      <c r="GEN940" s="477"/>
      <c r="GEO940" s="477"/>
      <c r="GEP940" s="477"/>
      <c r="GEQ940" s="477"/>
      <c r="GER940" s="477"/>
      <c r="GES940" s="477"/>
      <c r="GET940" s="477"/>
      <c r="GEU940" s="477"/>
      <c r="GEV940" s="477"/>
      <c r="GEW940" s="477"/>
      <c r="GEX940" s="477"/>
      <c r="GEY940" s="477"/>
      <c r="GEZ940" s="477"/>
      <c r="GFA940" s="477"/>
      <c r="GFB940" s="477"/>
      <c r="GFC940" s="477"/>
      <c r="GFD940" s="477"/>
      <c r="GFE940" s="477"/>
      <c r="GFF940" s="477"/>
      <c r="GFG940" s="477"/>
      <c r="GFH940" s="477"/>
      <c r="GFI940" s="477"/>
      <c r="GFJ940" s="477"/>
      <c r="GFK940" s="477"/>
      <c r="GFL940" s="477"/>
      <c r="GFM940" s="477"/>
      <c r="GFN940" s="477"/>
      <c r="GFO940" s="477"/>
      <c r="GFP940" s="477"/>
      <c r="GFQ940" s="477"/>
      <c r="GFR940" s="477"/>
      <c r="GFS940" s="477"/>
      <c r="GFT940" s="477"/>
      <c r="GFU940" s="477"/>
      <c r="GFV940" s="477"/>
      <c r="GFW940" s="477"/>
      <c r="GFX940" s="477"/>
      <c r="GFY940" s="477"/>
      <c r="GFZ940" s="477"/>
      <c r="GGA940" s="477"/>
      <c r="GGB940" s="477"/>
      <c r="GGC940" s="477"/>
      <c r="GGD940" s="477"/>
      <c r="GGE940" s="477"/>
      <c r="GGF940" s="477"/>
      <c r="GGG940" s="477"/>
      <c r="GGH940" s="477"/>
      <c r="GGI940" s="477"/>
      <c r="GGJ940" s="477"/>
      <c r="GGK940" s="477"/>
      <c r="GGL940" s="477"/>
      <c r="GGM940" s="477"/>
      <c r="GGN940" s="477"/>
      <c r="GGO940" s="477"/>
      <c r="GGP940" s="477"/>
      <c r="GGQ940" s="477"/>
      <c r="GGR940" s="477"/>
      <c r="GGS940" s="477"/>
      <c r="GGT940" s="477"/>
      <c r="GGU940" s="477"/>
      <c r="GGV940" s="477"/>
      <c r="GGW940" s="477"/>
      <c r="GGX940" s="477"/>
      <c r="GGY940" s="477"/>
      <c r="GGZ940" s="477"/>
      <c r="GHA940" s="477"/>
      <c r="GHB940" s="477"/>
      <c r="GHC940" s="477"/>
      <c r="GHD940" s="477"/>
      <c r="GHE940" s="477"/>
      <c r="GHF940" s="477"/>
      <c r="GHG940" s="477"/>
      <c r="GHH940" s="477"/>
      <c r="GHI940" s="477"/>
      <c r="GHJ940" s="477"/>
      <c r="GHK940" s="477"/>
      <c r="GHL940" s="477"/>
      <c r="GHM940" s="477"/>
      <c r="GHN940" s="477"/>
      <c r="GHO940" s="477"/>
      <c r="GHP940" s="477"/>
      <c r="GHQ940" s="477"/>
      <c r="GHR940" s="477"/>
      <c r="GHS940" s="477"/>
      <c r="GHT940" s="477"/>
      <c r="GHU940" s="477"/>
      <c r="GHV940" s="477"/>
      <c r="GHW940" s="477"/>
      <c r="GHX940" s="477"/>
      <c r="GHY940" s="477"/>
      <c r="GHZ940" s="477"/>
      <c r="GIA940" s="477"/>
      <c r="GIB940" s="477"/>
      <c r="GIC940" s="477"/>
      <c r="GID940" s="477"/>
      <c r="GIE940" s="477"/>
      <c r="GIF940" s="477"/>
      <c r="GIG940" s="477"/>
      <c r="GIH940" s="477"/>
      <c r="GII940" s="477"/>
      <c r="GIJ940" s="477"/>
      <c r="GIK940" s="477"/>
      <c r="GIL940" s="477"/>
      <c r="GIM940" s="477"/>
      <c r="GIN940" s="477"/>
      <c r="GIO940" s="477"/>
      <c r="GIP940" s="477"/>
      <c r="GIQ940" s="477"/>
      <c r="GIR940" s="477"/>
      <c r="GIS940" s="477"/>
      <c r="GIT940" s="477"/>
      <c r="GIU940" s="477"/>
      <c r="GIV940" s="477"/>
      <c r="GIW940" s="477"/>
      <c r="GIX940" s="477"/>
      <c r="GIY940" s="477"/>
      <c r="GIZ940" s="477"/>
      <c r="GJA940" s="477"/>
      <c r="GJB940" s="477"/>
      <c r="GJC940" s="477"/>
      <c r="GJD940" s="477"/>
      <c r="GJE940" s="477"/>
      <c r="GJF940" s="477"/>
      <c r="GJG940" s="477"/>
      <c r="GJH940" s="477"/>
      <c r="GJI940" s="477"/>
      <c r="GJJ940" s="477"/>
      <c r="GJK940" s="477"/>
      <c r="GJL940" s="477"/>
      <c r="GJM940" s="477"/>
      <c r="GJN940" s="477"/>
      <c r="GJO940" s="477"/>
      <c r="GJP940" s="477"/>
      <c r="GJQ940" s="477"/>
      <c r="GJR940" s="477"/>
      <c r="GJS940" s="477"/>
      <c r="GJT940" s="477"/>
      <c r="GJU940" s="477"/>
      <c r="GJV940" s="477"/>
      <c r="GJW940" s="477"/>
      <c r="GJX940" s="477"/>
      <c r="GJY940" s="477"/>
      <c r="GJZ940" s="477"/>
      <c r="GKA940" s="477"/>
      <c r="GKB940" s="477"/>
      <c r="GKC940" s="477"/>
      <c r="GKD940" s="477"/>
      <c r="GKE940" s="477"/>
      <c r="GKF940" s="477"/>
      <c r="GKG940" s="477"/>
      <c r="GKH940" s="477"/>
      <c r="GKI940" s="477"/>
      <c r="GKJ940" s="477"/>
      <c r="GKK940" s="477"/>
      <c r="GKL940" s="477"/>
      <c r="GKM940" s="477"/>
      <c r="GKN940" s="477"/>
      <c r="GKO940" s="477"/>
      <c r="GKP940" s="477"/>
      <c r="GKQ940" s="477"/>
      <c r="GKR940" s="477"/>
      <c r="GKS940" s="477"/>
      <c r="GKT940" s="477"/>
      <c r="GKU940" s="477"/>
      <c r="GKV940" s="477"/>
      <c r="GKW940" s="477"/>
      <c r="GKX940" s="477"/>
      <c r="GKY940" s="477"/>
      <c r="GKZ940" s="477"/>
      <c r="GLA940" s="477"/>
      <c r="GLB940" s="477"/>
      <c r="GLC940" s="477"/>
      <c r="GLD940" s="477"/>
      <c r="GLE940" s="477"/>
      <c r="GLF940" s="477"/>
      <c r="GLG940" s="477"/>
      <c r="GLH940" s="477"/>
      <c r="GLI940" s="477"/>
      <c r="GLJ940" s="477"/>
      <c r="GLK940" s="477"/>
      <c r="GLL940" s="477"/>
      <c r="GLM940" s="477"/>
      <c r="GLN940" s="477"/>
      <c r="GLO940" s="477"/>
      <c r="GLP940" s="477"/>
      <c r="GLQ940" s="477"/>
      <c r="GLR940" s="477"/>
      <c r="GLS940" s="477"/>
      <c r="GLT940" s="477"/>
      <c r="GLU940" s="477"/>
      <c r="GLV940" s="477"/>
      <c r="GLW940" s="477"/>
      <c r="GLX940" s="477"/>
      <c r="GLY940" s="477"/>
      <c r="GLZ940" s="477"/>
      <c r="GMA940" s="477"/>
      <c r="GMB940" s="477"/>
      <c r="GMC940" s="477"/>
      <c r="GMD940" s="477"/>
      <c r="GME940" s="477"/>
      <c r="GMF940" s="477"/>
      <c r="GMG940" s="477"/>
      <c r="GMH940" s="477"/>
      <c r="GMI940" s="477"/>
      <c r="GMJ940" s="477"/>
      <c r="GMK940" s="477"/>
      <c r="GML940" s="477"/>
      <c r="GMM940" s="477"/>
      <c r="GMN940" s="477"/>
      <c r="GMO940" s="477"/>
      <c r="GMP940" s="477"/>
      <c r="GMQ940" s="477"/>
      <c r="GMR940" s="477"/>
      <c r="GMS940" s="477"/>
      <c r="GMT940" s="477"/>
      <c r="GMU940" s="477"/>
      <c r="GMV940" s="477"/>
      <c r="GMW940" s="477"/>
      <c r="GMX940" s="477"/>
      <c r="GMY940" s="477"/>
      <c r="GMZ940" s="477"/>
      <c r="GNA940" s="477"/>
      <c r="GNB940" s="477"/>
      <c r="GNC940" s="477"/>
      <c r="GND940" s="477"/>
      <c r="GNE940" s="477"/>
      <c r="GNF940" s="477"/>
      <c r="GNG940" s="477"/>
      <c r="GNH940" s="477"/>
      <c r="GNI940" s="477"/>
      <c r="GNJ940" s="477"/>
      <c r="GNK940" s="477"/>
      <c r="GNL940" s="477"/>
      <c r="GNM940" s="477"/>
      <c r="GNN940" s="477"/>
      <c r="GNO940" s="477"/>
      <c r="GNP940" s="477"/>
      <c r="GNQ940" s="477"/>
      <c r="GNR940" s="477"/>
      <c r="GNS940" s="477"/>
      <c r="GNT940" s="477"/>
      <c r="GNU940" s="477"/>
      <c r="GNV940" s="477"/>
      <c r="GNW940" s="477"/>
      <c r="GNX940" s="477"/>
      <c r="GNY940" s="477"/>
      <c r="GNZ940" s="477"/>
      <c r="GOA940" s="477"/>
      <c r="GOB940" s="477"/>
      <c r="GOC940" s="477"/>
      <c r="GOD940" s="477"/>
      <c r="GOE940" s="477"/>
      <c r="GOF940" s="477"/>
      <c r="GOG940" s="477"/>
      <c r="GOH940" s="477"/>
      <c r="GOI940" s="477"/>
      <c r="GOJ940" s="477"/>
      <c r="GOK940" s="477"/>
      <c r="GOL940" s="477"/>
      <c r="GOM940" s="477"/>
      <c r="GON940" s="477"/>
      <c r="GOO940" s="477"/>
      <c r="GOP940" s="477"/>
      <c r="GOQ940" s="477"/>
      <c r="GOR940" s="477"/>
      <c r="GOS940" s="477"/>
      <c r="GOT940" s="477"/>
      <c r="GOU940" s="477"/>
      <c r="GOV940" s="477"/>
      <c r="GOW940" s="477"/>
      <c r="GOX940" s="477"/>
      <c r="GOY940" s="477"/>
      <c r="GOZ940" s="477"/>
      <c r="GPA940" s="477"/>
      <c r="GPB940" s="477"/>
      <c r="GPC940" s="477"/>
      <c r="GPD940" s="477"/>
      <c r="GPE940" s="477"/>
      <c r="GPF940" s="477"/>
      <c r="GPG940" s="477"/>
      <c r="GPH940" s="477"/>
      <c r="GPI940" s="477"/>
      <c r="GPJ940" s="477"/>
      <c r="GPK940" s="477"/>
      <c r="GPL940" s="477"/>
      <c r="GPM940" s="477"/>
      <c r="GPN940" s="477"/>
      <c r="GPO940" s="477"/>
      <c r="GPP940" s="477"/>
      <c r="GPQ940" s="477"/>
      <c r="GPR940" s="477"/>
      <c r="GPS940" s="477"/>
      <c r="GPT940" s="477"/>
      <c r="GPU940" s="477"/>
      <c r="GPV940" s="477"/>
      <c r="GPW940" s="477"/>
      <c r="GPX940" s="477"/>
      <c r="GPY940" s="477"/>
      <c r="GPZ940" s="477"/>
      <c r="GQA940" s="477"/>
      <c r="GQB940" s="477"/>
      <c r="GQC940" s="477"/>
      <c r="GQD940" s="477"/>
      <c r="GQE940" s="477"/>
      <c r="GQF940" s="477"/>
      <c r="GQG940" s="477"/>
      <c r="GQH940" s="477"/>
      <c r="GQI940" s="477"/>
      <c r="GQJ940" s="477"/>
      <c r="GQK940" s="477"/>
      <c r="GQL940" s="477"/>
      <c r="GQM940" s="477"/>
      <c r="GQN940" s="477"/>
      <c r="GQO940" s="477"/>
      <c r="GQP940" s="477"/>
      <c r="GQQ940" s="477"/>
      <c r="GQR940" s="477"/>
      <c r="GQS940" s="477"/>
      <c r="GQT940" s="477"/>
      <c r="GQU940" s="477"/>
      <c r="GQV940" s="477"/>
      <c r="GQW940" s="477"/>
      <c r="GQX940" s="477"/>
      <c r="GQY940" s="477"/>
      <c r="GQZ940" s="477"/>
      <c r="GRA940" s="477"/>
      <c r="GRB940" s="477"/>
      <c r="GRC940" s="477"/>
      <c r="GRD940" s="477"/>
      <c r="GRE940" s="477"/>
      <c r="GRF940" s="477"/>
      <c r="GRG940" s="477"/>
      <c r="GRH940" s="477"/>
      <c r="GRI940" s="477"/>
      <c r="GRJ940" s="477"/>
      <c r="GRK940" s="477"/>
      <c r="GRL940" s="477"/>
      <c r="GRM940" s="477"/>
      <c r="GRN940" s="477"/>
      <c r="GRO940" s="477"/>
      <c r="GRP940" s="477"/>
      <c r="GRQ940" s="477"/>
      <c r="GRR940" s="477"/>
      <c r="GRS940" s="477"/>
      <c r="GRT940" s="477"/>
      <c r="GRU940" s="477"/>
      <c r="GRV940" s="477"/>
      <c r="GRW940" s="477"/>
      <c r="GRX940" s="477"/>
      <c r="GRY940" s="477"/>
      <c r="GRZ940" s="477"/>
      <c r="GSA940" s="477"/>
      <c r="GSB940" s="477"/>
      <c r="GSC940" s="477"/>
      <c r="GSD940" s="477"/>
      <c r="GSE940" s="477"/>
      <c r="GSF940" s="477"/>
      <c r="GSG940" s="477"/>
      <c r="GSH940" s="477"/>
      <c r="GSI940" s="477"/>
      <c r="GSJ940" s="477"/>
      <c r="GSK940" s="477"/>
      <c r="GSL940" s="477"/>
      <c r="GSM940" s="477"/>
      <c r="GSN940" s="477"/>
      <c r="GSO940" s="477"/>
      <c r="GSP940" s="477"/>
      <c r="GSQ940" s="477"/>
      <c r="GSR940" s="477"/>
      <c r="GSS940" s="477"/>
      <c r="GST940" s="477"/>
      <c r="GSU940" s="477"/>
      <c r="GSV940" s="477"/>
      <c r="GSW940" s="477"/>
      <c r="GSX940" s="477"/>
      <c r="GSY940" s="477"/>
      <c r="GSZ940" s="477"/>
      <c r="GTA940" s="477"/>
      <c r="GTB940" s="477"/>
      <c r="GTC940" s="477"/>
      <c r="GTD940" s="477"/>
      <c r="GTE940" s="477"/>
      <c r="GTF940" s="477"/>
      <c r="GTG940" s="477"/>
      <c r="GTH940" s="477"/>
      <c r="GTI940" s="477"/>
      <c r="GTJ940" s="477"/>
      <c r="GTK940" s="477"/>
      <c r="GTL940" s="477"/>
      <c r="GTM940" s="477"/>
      <c r="GTN940" s="477"/>
      <c r="GTO940" s="477"/>
      <c r="GTP940" s="477"/>
      <c r="GTQ940" s="477"/>
      <c r="GTR940" s="477"/>
      <c r="GTS940" s="477"/>
      <c r="GTT940" s="477"/>
      <c r="GTU940" s="477"/>
      <c r="GTV940" s="477"/>
      <c r="GTW940" s="477"/>
      <c r="GTX940" s="477"/>
      <c r="GTY940" s="477"/>
      <c r="GTZ940" s="477"/>
      <c r="GUA940" s="477"/>
      <c r="GUB940" s="477"/>
      <c r="GUC940" s="477"/>
      <c r="GUD940" s="477"/>
      <c r="GUE940" s="477"/>
      <c r="GUF940" s="477"/>
      <c r="GUG940" s="477"/>
      <c r="GUH940" s="477"/>
      <c r="GUI940" s="477"/>
      <c r="GUJ940" s="477"/>
      <c r="GUK940" s="477"/>
      <c r="GUL940" s="477"/>
      <c r="GUM940" s="477"/>
      <c r="GUN940" s="477"/>
      <c r="GUO940" s="477"/>
      <c r="GUP940" s="477"/>
      <c r="GUQ940" s="477"/>
      <c r="GUR940" s="477"/>
      <c r="GUS940" s="477"/>
      <c r="GUT940" s="477"/>
      <c r="GUU940" s="477"/>
      <c r="GUV940" s="477"/>
      <c r="GUW940" s="477"/>
      <c r="GUX940" s="477"/>
      <c r="GUY940" s="477"/>
      <c r="GUZ940" s="477"/>
      <c r="GVA940" s="477"/>
      <c r="GVB940" s="477"/>
      <c r="GVC940" s="477"/>
      <c r="GVD940" s="477"/>
      <c r="GVE940" s="477"/>
      <c r="GVF940" s="477"/>
      <c r="GVG940" s="477"/>
      <c r="GVH940" s="477"/>
      <c r="GVI940" s="477"/>
      <c r="GVJ940" s="477"/>
      <c r="GVK940" s="477"/>
      <c r="GVL940" s="477"/>
      <c r="GVM940" s="477"/>
      <c r="GVN940" s="477"/>
      <c r="GVO940" s="477"/>
      <c r="GVP940" s="477"/>
      <c r="GVQ940" s="477"/>
      <c r="GVR940" s="477"/>
      <c r="GVS940" s="477"/>
      <c r="GVT940" s="477"/>
      <c r="GVU940" s="477"/>
      <c r="GVV940" s="477"/>
      <c r="GVW940" s="477"/>
      <c r="GVX940" s="477"/>
      <c r="GVY940" s="477"/>
      <c r="GVZ940" s="477"/>
      <c r="GWA940" s="477"/>
      <c r="GWB940" s="477"/>
      <c r="GWC940" s="477"/>
      <c r="GWD940" s="477"/>
      <c r="GWE940" s="477"/>
      <c r="GWF940" s="477"/>
      <c r="GWG940" s="477"/>
      <c r="GWH940" s="477"/>
      <c r="GWI940" s="477"/>
      <c r="GWJ940" s="477"/>
      <c r="GWK940" s="477"/>
      <c r="GWL940" s="477"/>
      <c r="GWM940" s="477"/>
      <c r="GWN940" s="477"/>
      <c r="GWO940" s="477"/>
      <c r="GWP940" s="477"/>
      <c r="GWQ940" s="477"/>
      <c r="GWR940" s="477"/>
      <c r="GWS940" s="477"/>
      <c r="GWT940" s="477"/>
      <c r="GWU940" s="477"/>
      <c r="GWV940" s="477"/>
      <c r="GWW940" s="477"/>
      <c r="GWX940" s="477"/>
      <c r="GWY940" s="477"/>
      <c r="GWZ940" s="477"/>
      <c r="GXA940" s="477"/>
      <c r="GXB940" s="477"/>
      <c r="GXC940" s="477"/>
      <c r="GXD940" s="477"/>
      <c r="GXE940" s="477"/>
      <c r="GXF940" s="477"/>
      <c r="GXG940" s="477"/>
      <c r="GXH940" s="477"/>
      <c r="GXI940" s="477"/>
      <c r="GXJ940" s="477"/>
      <c r="GXK940" s="477"/>
      <c r="GXL940" s="477"/>
      <c r="GXM940" s="477"/>
      <c r="GXN940" s="477"/>
      <c r="GXO940" s="477"/>
      <c r="GXP940" s="477"/>
      <c r="GXQ940" s="477"/>
      <c r="GXR940" s="477"/>
      <c r="GXS940" s="477"/>
      <c r="GXT940" s="477"/>
      <c r="GXU940" s="477"/>
      <c r="GXV940" s="477"/>
      <c r="GXW940" s="477"/>
      <c r="GXX940" s="477"/>
      <c r="GXY940" s="477"/>
      <c r="GXZ940" s="477"/>
      <c r="GYA940" s="477"/>
      <c r="GYB940" s="477"/>
      <c r="GYC940" s="477"/>
      <c r="GYD940" s="477"/>
      <c r="GYE940" s="477"/>
      <c r="GYF940" s="477"/>
      <c r="GYG940" s="477"/>
      <c r="GYH940" s="477"/>
      <c r="GYI940" s="477"/>
      <c r="GYJ940" s="477"/>
      <c r="GYK940" s="477"/>
      <c r="GYL940" s="477"/>
      <c r="GYM940" s="477"/>
      <c r="GYN940" s="477"/>
      <c r="GYO940" s="477"/>
      <c r="GYP940" s="477"/>
      <c r="GYQ940" s="477"/>
      <c r="GYR940" s="477"/>
      <c r="GYS940" s="477"/>
      <c r="GYT940" s="477"/>
      <c r="GYU940" s="477"/>
      <c r="GYV940" s="477"/>
      <c r="GYW940" s="477"/>
      <c r="GYX940" s="477"/>
      <c r="GYY940" s="477"/>
      <c r="GYZ940" s="477"/>
      <c r="GZA940" s="477"/>
      <c r="GZB940" s="477"/>
      <c r="GZC940" s="477"/>
      <c r="GZD940" s="477"/>
      <c r="GZE940" s="477"/>
      <c r="GZF940" s="477"/>
      <c r="GZG940" s="477"/>
      <c r="GZH940" s="477"/>
      <c r="GZI940" s="477"/>
      <c r="GZJ940" s="477"/>
      <c r="GZK940" s="477"/>
      <c r="GZL940" s="477"/>
      <c r="GZM940" s="477"/>
      <c r="GZN940" s="477"/>
      <c r="GZO940" s="477"/>
      <c r="GZP940" s="477"/>
      <c r="GZQ940" s="477"/>
      <c r="GZR940" s="477"/>
      <c r="GZS940" s="477"/>
      <c r="GZT940" s="477"/>
      <c r="GZU940" s="477"/>
      <c r="GZV940" s="477"/>
      <c r="GZW940" s="477"/>
      <c r="GZX940" s="477"/>
      <c r="GZY940" s="477"/>
      <c r="GZZ940" s="477"/>
      <c r="HAA940" s="477"/>
      <c r="HAB940" s="477"/>
      <c r="HAC940" s="477"/>
      <c r="HAD940" s="477"/>
      <c r="HAE940" s="477"/>
      <c r="HAF940" s="477"/>
      <c r="HAG940" s="477"/>
      <c r="HAH940" s="477"/>
      <c r="HAI940" s="477"/>
      <c r="HAJ940" s="477"/>
      <c r="HAK940" s="477"/>
      <c r="HAL940" s="477"/>
      <c r="HAM940" s="477"/>
      <c r="HAN940" s="477"/>
      <c r="HAO940" s="477"/>
      <c r="HAP940" s="477"/>
      <c r="HAQ940" s="477"/>
      <c r="HAR940" s="477"/>
      <c r="HAS940" s="477"/>
      <c r="HAT940" s="477"/>
      <c r="HAU940" s="477"/>
      <c r="HAV940" s="477"/>
      <c r="HAW940" s="477"/>
      <c r="HAX940" s="477"/>
      <c r="HAY940" s="477"/>
      <c r="HAZ940" s="477"/>
      <c r="HBA940" s="477"/>
      <c r="HBB940" s="477"/>
      <c r="HBC940" s="477"/>
      <c r="HBD940" s="477"/>
      <c r="HBE940" s="477"/>
      <c r="HBF940" s="477"/>
      <c r="HBG940" s="477"/>
      <c r="HBH940" s="477"/>
      <c r="HBI940" s="477"/>
      <c r="HBJ940" s="477"/>
      <c r="HBK940" s="477"/>
      <c r="HBL940" s="477"/>
      <c r="HBM940" s="477"/>
      <c r="HBN940" s="477"/>
      <c r="HBO940" s="477"/>
      <c r="HBP940" s="477"/>
      <c r="HBQ940" s="477"/>
      <c r="HBR940" s="477"/>
      <c r="HBS940" s="477"/>
      <c r="HBT940" s="477"/>
      <c r="HBU940" s="477"/>
      <c r="HBV940" s="477"/>
      <c r="HBW940" s="477"/>
      <c r="HBX940" s="477"/>
      <c r="HBY940" s="477"/>
      <c r="HBZ940" s="477"/>
      <c r="HCA940" s="477"/>
      <c r="HCB940" s="477"/>
      <c r="HCC940" s="477"/>
      <c r="HCD940" s="477"/>
      <c r="HCE940" s="477"/>
      <c r="HCF940" s="477"/>
      <c r="HCG940" s="477"/>
      <c r="HCH940" s="477"/>
      <c r="HCI940" s="477"/>
      <c r="HCJ940" s="477"/>
      <c r="HCK940" s="477"/>
      <c r="HCL940" s="477"/>
      <c r="HCM940" s="477"/>
      <c r="HCN940" s="477"/>
      <c r="HCO940" s="477"/>
      <c r="HCP940" s="477"/>
      <c r="HCQ940" s="477"/>
      <c r="HCR940" s="477"/>
      <c r="HCS940" s="477"/>
      <c r="HCT940" s="477"/>
      <c r="HCU940" s="477"/>
      <c r="HCV940" s="477"/>
      <c r="HCW940" s="477"/>
      <c r="HCX940" s="477"/>
      <c r="HCY940" s="477"/>
      <c r="HCZ940" s="477"/>
      <c r="HDA940" s="477"/>
      <c r="HDB940" s="477"/>
      <c r="HDC940" s="477"/>
      <c r="HDD940" s="477"/>
      <c r="HDE940" s="477"/>
      <c r="HDF940" s="477"/>
      <c r="HDG940" s="477"/>
      <c r="HDH940" s="477"/>
      <c r="HDI940" s="477"/>
      <c r="HDJ940" s="477"/>
      <c r="HDK940" s="477"/>
      <c r="HDL940" s="477"/>
      <c r="HDM940" s="477"/>
      <c r="HDN940" s="477"/>
      <c r="HDO940" s="477"/>
      <c r="HDP940" s="477"/>
      <c r="HDQ940" s="477"/>
      <c r="HDR940" s="477"/>
      <c r="HDS940" s="477"/>
      <c r="HDT940" s="477"/>
      <c r="HDU940" s="477"/>
      <c r="HDV940" s="477"/>
      <c r="HDW940" s="477"/>
      <c r="HDX940" s="477"/>
      <c r="HDY940" s="477"/>
      <c r="HDZ940" s="477"/>
      <c r="HEA940" s="477"/>
      <c r="HEB940" s="477"/>
      <c r="HEC940" s="477"/>
      <c r="HED940" s="477"/>
      <c r="HEE940" s="477"/>
      <c r="HEF940" s="477"/>
      <c r="HEG940" s="477"/>
      <c r="HEH940" s="477"/>
      <c r="HEI940" s="477"/>
      <c r="HEJ940" s="477"/>
      <c r="HEK940" s="477"/>
      <c r="HEL940" s="477"/>
      <c r="HEM940" s="477"/>
      <c r="HEN940" s="477"/>
      <c r="HEO940" s="477"/>
      <c r="HEP940" s="477"/>
      <c r="HEQ940" s="477"/>
      <c r="HER940" s="477"/>
      <c r="HES940" s="477"/>
      <c r="HET940" s="477"/>
      <c r="HEU940" s="477"/>
      <c r="HEV940" s="477"/>
      <c r="HEW940" s="477"/>
      <c r="HEX940" s="477"/>
      <c r="HEY940" s="477"/>
      <c r="HEZ940" s="477"/>
      <c r="HFA940" s="477"/>
      <c r="HFB940" s="477"/>
      <c r="HFC940" s="477"/>
      <c r="HFD940" s="477"/>
      <c r="HFE940" s="477"/>
      <c r="HFF940" s="477"/>
      <c r="HFG940" s="477"/>
      <c r="HFH940" s="477"/>
      <c r="HFI940" s="477"/>
      <c r="HFJ940" s="477"/>
      <c r="HFK940" s="477"/>
      <c r="HFL940" s="477"/>
      <c r="HFM940" s="477"/>
      <c r="HFN940" s="477"/>
      <c r="HFO940" s="477"/>
      <c r="HFP940" s="477"/>
      <c r="HFQ940" s="477"/>
      <c r="HFR940" s="477"/>
      <c r="HFS940" s="477"/>
      <c r="HFT940" s="477"/>
      <c r="HFU940" s="477"/>
      <c r="HFV940" s="477"/>
      <c r="HFW940" s="477"/>
      <c r="HFX940" s="477"/>
      <c r="HFY940" s="477"/>
      <c r="HFZ940" s="477"/>
      <c r="HGA940" s="477"/>
      <c r="HGB940" s="477"/>
      <c r="HGC940" s="477"/>
      <c r="HGD940" s="477"/>
      <c r="HGE940" s="477"/>
      <c r="HGF940" s="477"/>
      <c r="HGG940" s="477"/>
      <c r="HGH940" s="477"/>
      <c r="HGI940" s="477"/>
      <c r="HGJ940" s="477"/>
      <c r="HGK940" s="477"/>
      <c r="HGL940" s="477"/>
      <c r="HGM940" s="477"/>
      <c r="HGN940" s="477"/>
      <c r="HGO940" s="477"/>
      <c r="HGP940" s="477"/>
      <c r="HGQ940" s="477"/>
      <c r="HGR940" s="477"/>
      <c r="HGS940" s="477"/>
      <c r="HGT940" s="477"/>
      <c r="HGU940" s="477"/>
      <c r="HGV940" s="477"/>
      <c r="HGW940" s="477"/>
      <c r="HGX940" s="477"/>
      <c r="HGY940" s="477"/>
      <c r="HGZ940" s="477"/>
      <c r="HHA940" s="477"/>
      <c r="HHB940" s="477"/>
      <c r="HHC940" s="477"/>
      <c r="HHD940" s="477"/>
      <c r="HHE940" s="477"/>
      <c r="HHF940" s="477"/>
      <c r="HHG940" s="477"/>
      <c r="HHH940" s="477"/>
      <c r="HHI940" s="477"/>
      <c r="HHJ940" s="477"/>
      <c r="HHK940" s="477"/>
      <c r="HHL940" s="477"/>
      <c r="HHM940" s="477"/>
      <c r="HHN940" s="477"/>
      <c r="HHO940" s="477"/>
      <c r="HHP940" s="477"/>
      <c r="HHQ940" s="477"/>
      <c r="HHR940" s="477"/>
      <c r="HHS940" s="477"/>
      <c r="HHT940" s="477"/>
      <c r="HHU940" s="477"/>
      <c r="HHV940" s="477"/>
      <c r="HHW940" s="477"/>
      <c r="HHX940" s="477"/>
      <c r="HHY940" s="477"/>
      <c r="HHZ940" s="477"/>
      <c r="HIA940" s="477"/>
      <c r="HIB940" s="477"/>
      <c r="HIC940" s="477"/>
      <c r="HID940" s="477"/>
      <c r="HIE940" s="477"/>
      <c r="HIF940" s="477"/>
      <c r="HIG940" s="477"/>
      <c r="HIH940" s="477"/>
      <c r="HII940" s="477"/>
      <c r="HIJ940" s="477"/>
      <c r="HIK940" s="477"/>
      <c r="HIL940" s="477"/>
      <c r="HIM940" s="477"/>
      <c r="HIN940" s="477"/>
      <c r="HIO940" s="477"/>
      <c r="HIP940" s="477"/>
      <c r="HIQ940" s="477"/>
      <c r="HIR940" s="477"/>
      <c r="HIS940" s="477"/>
      <c r="HIT940" s="477"/>
      <c r="HIU940" s="477"/>
      <c r="HIV940" s="477"/>
      <c r="HIW940" s="477"/>
      <c r="HIX940" s="477"/>
      <c r="HIY940" s="477"/>
      <c r="HIZ940" s="477"/>
      <c r="HJA940" s="477"/>
      <c r="HJB940" s="477"/>
      <c r="HJC940" s="477"/>
      <c r="HJD940" s="477"/>
      <c r="HJE940" s="477"/>
      <c r="HJF940" s="477"/>
      <c r="HJG940" s="477"/>
      <c r="HJH940" s="477"/>
      <c r="HJI940" s="477"/>
      <c r="HJJ940" s="477"/>
      <c r="HJK940" s="477"/>
      <c r="HJL940" s="477"/>
      <c r="HJM940" s="477"/>
      <c r="HJN940" s="477"/>
      <c r="HJO940" s="477"/>
      <c r="HJP940" s="477"/>
      <c r="HJQ940" s="477"/>
      <c r="HJR940" s="477"/>
      <c r="HJS940" s="477"/>
      <c r="HJT940" s="477"/>
      <c r="HJU940" s="477"/>
      <c r="HJV940" s="477"/>
      <c r="HJW940" s="477"/>
      <c r="HJX940" s="477"/>
      <c r="HJY940" s="477"/>
      <c r="HJZ940" s="477"/>
      <c r="HKA940" s="477"/>
      <c r="HKB940" s="477"/>
      <c r="HKC940" s="477"/>
      <c r="HKD940" s="477"/>
      <c r="HKE940" s="477"/>
      <c r="HKF940" s="477"/>
      <c r="HKG940" s="477"/>
      <c r="HKH940" s="477"/>
      <c r="HKI940" s="477"/>
      <c r="HKJ940" s="477"/>
      <c r="HKK940" s="477"/>
      <c r="HKL940" s="477"/>
      <c r="HKM940" s="477"/>
      <c r="HKN940" s="477"/>
      <c r="HKO940" s="477"/>
      <c r="HKP940" s="477"/>
      <c r="HKQ940" s="477"/>
      <c r="HKR940" s="477"/>
      <c r="HKS940" s="477"/>
      <c r="HKT940" s="477"/>
      <c r="HKU940" s="477"/>
      <c r="HKV940" s="477"/>
      <c r="HKW940" s="477"/>
      <c r="HKX940" s="477"/>
      <c r="HKY940" s="477"/>
      <c r="HKZ940" s="477"/>
      <c r="HLA940" s="477"/>
      <c r="HLB940" s="477"/>
      <c r="HLC940" s="477"/>
      <c r="HLD940" s="477"/>
      <c r="HLE940" s="477"/>
      <c r="HLF940" s="477"/>
      <c r="HLG940" s="477"/>
      <c r="HLH940" s="477"/>
      <c r="HLI940" s="477"/>
      <c r="HLJ940" s="477"/>
      <c r="HLK940" s="477"/>
      <c r="HLL940" s="477"/>
      <c r="HLM940" s="477"/>
      <c r="HLN940" s="477"/>
      <c r="HLO940" s="477"/>
      <c r="HLP940" s="477"/>
      <c r="HLQ940" s="477"/>
      <c r="HLR940" s="477"/>
      <c r="HLS940" s="477"/>
      <c r="HLT940" s="477"/>
      <c r="HLU940" s="477"/>
      <c r="HLV940" s="477"/>
      <c r="HLW940" s="477"/>
      <c r="HLX940" s="477"/>
      <c r="HLY940" s="477"/>
      <c r="HLZ940" s="477"/>
      <c r="HMA940" s="477"/>
      <c r="HMB940" s="477"/>
      <c r="HMC940" s="477"/>
      <c r="HMD940" s="477"/>
      <c r="HME940" s="477"/>
      <c r="HMF940" s="477"/>
      <c r="HMG940" s="477"/>
      <c r="HMH940" s="477"/>
      <c r="HMI940" s="477"/>
      <c r="HMJ940" s="477"/>
      <c r="HMK940" s="477"/>
      <c r="HML940" s="477"/>
      <c r="HMM940" s="477"/>
      <c r="HMN940" s="477"/>
      <c r="HMO940" s="477"/>
      <c r="HMP940" s="477"/>
      <c r="HMQ940" s="477"/>
      <c r="HMR940" s="477"/>
      <c r="HMS940" s="477"/>
      <c r="HMT940" s="477"/>
      <c r="HMU940" s="477"/>
      <c r="HMV940" s="477"/>
      <c r="HMW940" s="477"/>
      <c r="HMX940" s="477"/>
      <c r="HMY940" s="477"/>
      <c r="HMZ940" s="477"/>
      <c r="HNA940" s="477"/>
      <c r="HNB940" s="477"/>
      <c r="HNC940" s="477"/>
      <c r="HND940" s="477"/>
      <c r="HNE940" s="477"/>
      <c r="HNF940" s="477"/>
      <c r="HNG940" s="477"/>
      <c r="HNH940" s="477"/>
      <c r="HNI940" s="477"/>
      <c r="HNJ940" s="477"/>
      <c r="HNK940" s="477"/>
      <c r="HNL940" s="477"/>
      <c r="HNM940" s="477"/>
      <c r="HNN940" s="477"/>
      <c r="HNO940" s="477"/>
      <c r="HNP940" s="477"/>
      <c r="HNQ940" s="477"/>
      <c r="HNR940" s="477"/>
      <c r="HNS940" s="477"/>
      <c r="HNT940" s="477"/>
      <c r="HNU940" s="477"/>
      <c r="HNV940" s="477"/>
      <c r="HNW940" s="477"/>
      <c r="HNX940" s="477"/>
      <c r="HNY940" s="477"/>
      <c r="HNZ940" s="477"/>
      <c r="HOA940" s="477"/>
      <c r="HOB940" s="477"/>
      <c r="HOC940" s="477"/>
      <c r="HOD940" s="477"/>
      <c r="HOE940" s="477"/>
      <c r="HOF940" s="477"/>
      <c r="HOG940" s="477"/>
      <c r="HOH940" s="477"/>
      <c r="HOI940" s="477"/>
      <c r="HOJ940" s="477"/>
      <c r="HOK940" s="477"/>
      <c r="HOL940" s="477"/>
      <c r="HOM940" s="477"/>
      <c r="HON940" s="477"/>
      <c r="HOO940" s="477"/>
      <c r="HOP940" s="477"/>
      <c r="HOQ940" s="477"/>
      <c r="HOR940" s="477"/>
      <c r="HOS940" s="477"/>
      <c r="HOT940" s="477"/>
      <c r="HOU940" s="477"/>
      <c r="HOV940" s="477"/>
      <c r="HOW940" s="477"/>
      <c r="HOX940" s="477"/>
      <c r="HOY940" s="477"/>
      <c r="HOZ940" s="477"/>
      <c r="HPA940" s="477"/>
      <c r="HPB940" s="477"/>
      <c r="HPC940" s="477"/>
      <c r="HPD940" s="477"/>
      <c r="HPE940" s="477"/>
      <c r="HPF940" s="477"/>
      <c r="HPG940" s="477"/>
      <c r="HPH940" s="477"/>
      <c r="HPI940" s="477"/>
      <c r="HPJ940" s="477"/>
      <c r="HPK940" s="477"/>
      <c r="HPL940" s="477"/>
      <c r="HPM940" s="477"/>
      <c r="HPN940" s="477"/>
      <c r="HPO940" s="477"/>
      <c r="HPP940" s="477"/>
      <c r="HPQ940" s="477"/>
      <c r="HPR940" s="477"/>
      <c r="HPS940" s="477"/>
      <c r="HPT940" s="477"/>
      <c r="HPU940" s="477"/>
      <c r="HPV940" s="477"/>
      <c r="HPW940" s="477"/>
      <c r="HPX940" s="477"/>
      <c r="HPY940" s="477"/>
      <c r="HPZ940" s="477"/>
      <c r="HQA940" s="477"/>
      <c r="HQB940" s="477"/>
      <c r="HQC940" s="477"/>
      <c r="HQD940" s="477"/>
      <c r="HQE940" s="477"/>
      <c r="HQF940" s="477"/>
      <c r="HQG940" s="477"/>
      <c r="HQH940" s="477"/>
      <c r="HQI940" s="477"/>
      <c r="HQJ940" s="477"/>
      <c r="HQK940" s="477"/>
      <c r="HQL940" s="477"/>
      <c r="HQM940" s="477"/>
      <c r="HQN940" s="477"/>
      <c r="HQO940" s="477"/>
      <c r="HQP940" s="477"/>
      <c r="HQQ940" s="477"/>
      <c r="HQR940" s="477"/>
      <c r="HQS940" s="477"/>
      <c r="HQT940" s="477"/>
      <c r="HQU940" s="477"/>
      <c r="HQV940" s="477"/>
      <c r="HQW940" s="477"/>
      <c r="HQX940" s="477"/>
      <c r="HQY940" s="477"/>
      <c r="HQZ940" s="477"/>
      <c r="HRA940" s="477"/>
      <c r="HRB940" s="477"/>
      <c r="HRC940" s="477"/>
      <c r="HRD940" s="477"/>
      <c r="HRE940" s="477"/>
      <c r="HRF940" s="477"/>
      <c r="HRG940" s="477"/>
      <c r="HRH940" s="477"/>
      <c r="HRI940" s="477"/>
      <c r="HRJ940" s="477"/>
      <c r="HRK940" s="477"/>
      <c r="HRL940" s="477"/>
      <c r="HRM940" s="477"/>
      <c r="HRN940" s="477"/>
      <c r="HRO940" s="477"/>
      <c r="HRP940" s="477"/>
      <c r="HRQ940" s="477"/>
      <c r="HRR940" s="477"/>
      <c r="HRS940" s="477"/>
      <c r="HRT940" s="477"/>
      <c r="HRU940" s="477"/>
      <c r="HRV940" s="477"/>
      <c r="HRW940" s="477"/>
      <c r="HRX940" s="477"/>
      <c r="HRY940" s="477"/>
      <c r="HRZ940" s="477"/>
      <c r="HSA940" s="477"/>
      <c r="HSB940" s="477"/>
      <c r="HSC940" s="477"/>
      <c r="HSD940" s="477"/>
      <c r="HSE940" s="477"/>
      <c r="HSF940" s="477"/>
      <c r="HSG940" s="477"/>
      <c r="HSH940" s="477"/>
      <c r="HSI940" s="477"/>
      <c r="HSJ940" s="477"/>
      <c r="HSK940" s="477"/>
      <c r="HSL940" s="477"/>
      <c r="HSM940" s="477"/>
      <c r="HSN940" s="477"/>
      <c r="HSO940" s="477"/>
      <c r="HSP940" s="477"/>
      <c r="HSQ940" s="477"/>
      <c r="HSR940" s="477"/>
      <c r="HSS940" s="477"/>
      <c r="HST940" s="477"/>
      <c r="HSU940" s="477"/>
      <c r="HSV940" s="477"/>
      <c r="HSW940" s="477"/>
      <c r="HSX940" s="477"/>
      <c r="HSY940" s="477"/>
      <c r="HSZ940" s="477"/>
      <c r="HTA940" s="477"/>
      <c r="HTB940" s="477"/>
      <c r="HTC940" s="477"/>
      <c r="HTD940" s="477"/>
      <c r="HTE940" s="477"/>
      <c r="HTF940" s="477"/>
      <c r="HTG940" s="477"/>
      <c r="HTH940" s="477"/>
      <c r="HTI940" s="477"/>
      <c r="HTJ940" s="477"/>
      <c r="HTK940" s="477"/>
      <c r="HTL940" s="477"/>
      <c r="HTM940" s="477"/>
      <c r="HTN940" s="477"/>
      <c r="HTO940" s="477"/>
      <c r="HTP940" s="477"/>
      <c r="HTQ940" s="477"/>
      <c r="HTR940" s="477"/>
      <c r="HTS940" s="477"/>
      <c r="HTT940" s="477"/>
      <c r="HTU940" s="477"/>
      <c r="HTV940" s="477"/>
      <c r="HTW940" s="477"/>
      <c r="HTX940" s="477"/>
      <c r="HTY940" s="477"/>
      <c r="HTZ940" s="477"/>
      <c r="HUA940" s="477"/>
      <c r="HUB940" s="477"/>
      <c r="HUC940" s="477"/>
      <c r="HUD940" s="477"/>
      <c r="HUE940" s="477"/>
      <c r="HUF940" s="477"/>
      <c r="HUG940" s="477"/>
      <c r="HUH940" s="477"/>
      <c r="HUI940" s="477"/>
      <c r="HUJ940" s="477"/>
      <c r="HUK940" s="477"/>
      <c r="HUL940" s="477"/>
      <c r="HUM940" s="477"/>
      <c r="HUN940" s="477"/>
      <c r="HUO940" s="477"/>
      <c r="HUP940" s="477"/>
      <c r="HUQ940" s="477"/>
      <c r="HUR940" s="477"/>
      <c r="HUS940" s="477"/>
      <c r="HUT940" s="477"/>
      <c r="HUU940" s="477"/>
      <c r="HUV940" s="477"/>
      <c r="HUW940" s="477"/>
      <c r="HUX940" s="477"/>
      <c r="HUY940" s="477"/>
      <c r="HUZ940" s="477"/>
      <c r="HVA940" s="477"/>
      <c r="HVB940" s="477"/>
      <c r="HVC940" s="477"/>
      <c r="HVD940" s="477"/>
      <c r="HVE940" s="477"/>
      <c r="HVF940" s="477"/>
      <c r="HVG940" s="477"/>
      <c r="HVH940" s="477"/>
      <c r="HVI940" s="477"/>
      <c r="HVJ940" s="477"/>
      <c r="HVK940" s="477"/>
      <c r="HVL940" s="477"/>
      <c r="HVM940" s="477"/>
      <c r="HVN940" s="477"/>
      <c r="HVO940" s="477"/>
      <c r="HVP940" s="477"/>
      <c r="HVQ940" s="477"/>
      <c r="HVR940" s="477"/>
      <c r="HVS940" s="477"/>
      <c r="HVT940" s="477"/>
      <c r="HVU940" s="477"/>
      <c r="HVV940" s="477"/>
      <c r="HVW940" s="477"/>
      <c r="HVX940" s="477"/>
      <c r="HVY940" s="477"/>
      <c r="HVZ940" s="477"/>
      <c r="HWA940" s="477"/>
      <c r="HWB940" s="477"/>
      <c r="HWC940" s="477"/>
      <c r="HWD940" s="477"/>
      <c r="HWE940" s="477"/>
      <c r="HWF940" s="477"/>
      <c r="HWG940" s="477"/>
      <c r="HWH940" s="477"/>
      <c r="HWI940" s="477"/>
      <c r="HWJ940" s="477"/>
      <c r="HWK940" s="477"/>
      <c r="HWL940" s="477"/>
      <c r="HWM940" s="477"/>
      <c r="HWN940" s="477"/>
      <c r="HWO940" s="477"/>
      <c r="HWP940" s="477"/>
      <c r="HWQ940" s="477"/>
      <c r="HWR940" s="477"/>
      <c r="HWS940" s="477"/>
      <c r="HWT940" s="477"/>
      <c r="HWU940" s="477"/>
      <c r="HWV940" s="477"/>
      <c r="HWW940" s="477"/>
      <c r="HWX940" s="477"/>
      <c r="HWY940" s="477"/>
      <c r="HWZ940" s="477"/>
      <c r="HXA940" s="477"/>
      <c r="HXB940" s="477"/>
      <c r="HXC940" s="477"/>
      <c r="HXD940" s="477"/>
      <c r="HXE940" s="477"/>
      <c r="HXF940" s="477"/>
      <c r="HXG940" s="477"/>
      <c r="HXH940" s="477"/>
      <c r="HXI940" s="477"/>
      <c r="HXJ940" s="477"/>
      <c r="HXK940" s="477"/>
      <c r="HXL940" s="477"/>
      <c r="HXM940" s="477"/>
      <c r="HXN940" s="477"/>
      <c r="HXO940" s="477"/>
      <c r="HXP940" s="477"/>
      <c r="HXQ940" s="477"/>
      <c r="HXR940" s="477"/>
      <c r="HXS940" s="477"/>
      <c r="HXT940" s="477"/>
      <c r="HXU940" s="477"/>
      <c r="HXV940" s="477"/>
      <c r="HXW940" s="477"/>
      <c r="HXX940" s="477"/>
      <c r="HXY940" s="477"/>
      <c r="HXZ940" s="477"/>
      <c r="HYA940" s="477"/>
      <c r="HYB940" s="477"/>
      <c r="HYC940" s="477"/>
      <c r="HYD940" s="477"/>
      <c r="HYE940" s="477"/>
      <c r="HYF940" s="477"/>
      <c r="HYG940" s="477"/>
      <c r="HYH940" s="477"/>
      <c r="HYI940" s="477"/>
      <c r="HYJ940" s="477"/>
      <c r="HYK940" s="477"/>
      <c r="HYL940" s="477"/>
      <c r="HYM940" s="477"/>
      <c r="HYN940" s="477"/>
      <c r="HYO940" s="477"/>
      <c r="HYP940" s="477"/>
      <c r="HYQ940" s="477"/>
      <c r="HYR940" s="477"/>
      <c r="HYS940" s="477"/>
      <c r="HYT940" s="477"/>
      <c r="HYU940" s="477"/>
      <c r="HYV940" s="477"/>
      <c r="HYW940" s="477"/>
      <c r="HYX940" s="477"/>
      <c r="HYY940" s="477"/>
      <c r="HYZ940" s="477"/>
      <c r="HZA940" s="477"/>
      <c r="HZB940" s="477"/>
      <c r="HZC940" s="477"/>
      <c r="HZD940" s="477"/>
      <c r="HZE940" s="477"/>
      <c r="HZF940" s="477"/>
      <c r="HZG940" s="477"/>
      <c r="HZH940" s="477"/>
      <c r="HZI940" s="477"/>
      <c r="HZJ940" s="477"/>
      <c r="HZK940" s="477"/>
      <c r="HZL940" s="477"/>
      <c r="HZM940" s="477"/>
      <c r="HZN940" s="477"/>
      <c r="HZO940" s="477"/>
      <c r="HZP940" s="477"/>
      <c r="HZQ940" s="477"/>
      <c r="HZR940" s="477"/>
      <c r="HZS940" s="477"/>
      <c r="HZT940" s="477"/>
      <c r="HZU940" s="477"/>
      <c r="HZV940" s="477"/>
      <c r="HZW940" s="477"/>
      <c r="HZX940" s="477"/>
      <c r="HZY940" s="477"/>
      <c r="HZZ940" s="477"/>
      <c r="IAA940" s="477"/>
      <c r="IAB940" s="477"/>
      <c r="IAC940" s="477"/>
      <c r="IAD940" s="477"/>
      <c r="IAE940" s="477"/>
      <c r="IAF940" s="477"/>
      <c r="IAG940" s="477"/>
      <c r="IAH940" s="477"/>
      <c r="IAI940" s="477"/>
      <c r="IAJ940" s="477"/>
      <c r="IAK940" s="477"/>
      <c r="IAL940" s="477"/>
      <c r="IAM940" s="477"/>
      <c r="IAN940" s="477"/>
      <c r="IAO940" s="477"/>
      <c r="IAP940" s="477"/>
      <c r="IAQ940" s="477"/>
      <c r="IAR940" s="477"/>
      <c r="IAS940" s="477"/>
      <c r="IAT940" s="477"/>
      <c r="IAU940" s="477"/>
      <c r="IAV940" s="477"/>
      <c r="IAW940" s="477"/>
      <c r="IAX940" s="477"/>
      <c r="IAY940" s="477"/>
      <c r="IAZ940" s="477"/>
      <c r="IBA940" s="477"/>
      <c r="IBB940" s="477"/>
      <c r="IBC940" s="477"/>
      <c r="IBD940" s="477"/>
      <c r="IBE940" s="477"/>
      <c r="IBF940" s="477"/>
      <c r="IBG940" s="477"/>
      <c r="IBH940" s="477"/>
      <c r="IBI940" s="477"/>
      <c r="IBJ940" s="477"/>
      <c r="IBK940" s="477"/>
      <c r="IBL940" s="477"/>
      <c r="IBM940" s="477"/>
      <c r="IBN940" s="477"/>
      <c r="IBO940" s="477"/>
      <c r="IBP940" s="477"/>
      <c r="IBQ940" s="477"/>
      <c r="IBR940" s="477"/>
      <c r="IBS940" s="477"/>
      <c r="IBT940" s="477"/>
      <c r="IBU940" s="477"/>
      <c r="IBV940" s="477"/>
      <c r="IBW940" s="477"/>
      <c r="IBX940" s="477"/>
      <c r="IBY940" s="477"/>
      <c r="IBZ940" s="477"/>
      <c r="ICA940" s="477"/>
      <c r="ICB940" s="477"/>
      <c r="ICC940" s="477"/>
      <c r="ICD940" s="477"/>
      <c r="ICE940" s="477"/>
      <c r="ICF940" s="477"/>
      <c r="ICG940" s="477"/>
      <c r="ICH940" s="477"/>
      <c r="ICI940" s="477"/>
      <c r="ICJ940" s="477"/>
      <c r="ICK940" s="477"/>
      <c r="ICL940" s="477"/>
      <c r="ICM940" s="477"/>
      <c r="ICN940" s="477"/>
      <c r="ICO940" s="477"/>
      <c r="ICP940" s="477"/>
      <c r="ICQ940" s="477"/>
      <c r="ICR940" s="477"/>
      <c r="ICS940" s="477"/>
      <c r="ICT940" s="477"/>
      <c r="ICU940" s="477"/>
      <c r="ICV940" s="477"/>
      <c r="ICW940" s="477"/>
      <c r="ICX940" s="477"/>
      <c r="ICY940" s="477"/>
      <c r="ICZ940" s="477"/>
      <c r="IDA940" s="477"/>
      <c r="IDB940" s="477"/>
      <c r="IDC940" s="477"/>
      <c r="IDD940" s="477"/>
      <c r="IDE940" s="477"/>
      <c r="IDF940" s="477"/>
      <c r="IDG940" s="477"/>
      <c r="IDH940" s="477"/>
      <c r="IDI940" s="477"/>
      <c r="IDJ940" s="477"/>
      <c r="IDK940" s="477"/>
      <c r="IDL940" s="477"/>
      <c r="IDM940" s="477"/>
      <c r="IDN940" s="477"/>
      <c r="IDO940" s="477"/>
      <c r="IDP940" s="477"/>
      <c r="IDQ940" s="477"/>
      <c r="IDR940" s="477"/>
      <c r="IDS940" s="477"/>
      <c r="IDT940" s="477"/>
      <c r="IDU940" s="477"/>
      <c r="IDV940" s="477"/>
      <c r="IDW940" s="477"/>
      <c r="IDX940" s="477"/>
      <c r="IDY940" s="477"/>
      <c r="IDZ940" s="477"/>
      <c r="IEA940" s="477"/>
      <c r="IEB940" s="477"/>
      <c r="IEC940" s="477"/>
      <c r="IED940" s="477"/>
      <c r="IEE940" s="477"/>
      <c r="IEF940" s="477"/>
      <c r="IEG940" s="477"/>
      <c r="IEH940" s="477"/>
      <c r="IEI940" s="477"/>
      <c r="IEJ940" s="477"/>
      <c r="IEK940" s="477"/>
      <c r="IEL940" s="477"/>
      <c r="IEM940" s="477"/>
      <c r="IEN940" s="477"/>
      <c r="IEO940" s="477"/>
      <c r="IEP940" s="477"/>
      <c r="IEQ940" s="477"/>
      <c r="IER940" s="477"/>
      <c r="IES940" s="477"/>
      <c r="IET940" s="477"/>
      <c r="IEU940" s="477"/>
      <c r="IEV940" s="477"/>
      <c r="IEW940" s="477"/>
      <c r="IEX940" s="477"/>
      <c r="IEY940" s="477"/>
      <c r="IEZ940" s="477"/>
      <c r="IFA940" s="477"/>
      <c r="IFB940" s="477"/>
      <c r="IFC940" s="477"/>
      <c r="IFD940" s="477"/>
      <c r="IFE940" s="477"/>
      <c r="IFF940" s="477"/>
      <c r="IFG940" s="477"/>
      <c r="IFH940" s="477"/>
      <c r="IFI940" s="477"/>
      <c r="IFJ940" s="477"/>
      <c r="IFK940" s="477"/>
      <c r="IFL940" s="477"/>
      <c r="IFM940" s="477"/>
      <c r="IFN940" s="477"/>
      <c r="IFO940" s="477"/>
      <c r="IFP940" s="477"/>
      <c r="IFQ940" s="477"/>
      <c r="IFR940" s="477"/>
      <c r="IFS940" s="477"/>
      <c r="IFT940" s="477"/>
      <c r="IFU940" s="477"/>
      <c r="IFV940" s="477"/>
      <c r="IFW940" s="477"/>
      <c r="IFX940" s="477"/>
      <c r="IFY940" s="477"/>
      <c r="IFZ940" s="477"/>
      <c r="IGA940" s="477"/>
      <c r="IGB940" s="477"/>
      <c r="IGC940" s="477"/>
      <c r="IGD940" s="477"/>
      <c r="IGE940" s="477"/>
      <c r="IGF940" s="477"/>
      <c r="IGG940" s="477"/>
      <c r="IGH940" s="477"/>
      <c r="IGI940" s="477"/>
      <c r="IGJ940" s="477"/>
      <c r="IGK940" s="477"/>
      <c r="IGL940" s="477"/>
      <c r="IGM940" s="477"/>
      <c r="IGN940" s="477"/>
      <c r="IGO940" s="477"/>
      <c r="IGP940" s="477"/>
      <c r="IGQ940" s="477"/>
      <c r="IGR940" s="477"/>
      <c r="IGS940" s="477"/>
      <c r="IGT940" s="477"/>
      <c r="IGU940" s="477"/>
      <c r="IGV940" s="477"/>
      <c r="IGW940" s="477"/>
      <c r="IGX940" s="477"/>
      <c r="IGY940" s="477"/>
      <c r="IGZ940" s="477"/>
      <c r="IHA940" s="477"/>
      <c r="IHB940" s="477"/>
      <c r="IHC940" s="477"/>
      <c r="IHD940" s="477"/>
      <c r="IHE940" s="477"/>
      <c r="IHF940" s="477"/>
      <c r="IHG940" s="477"/>
      <c r="IHH940" s="477"/>
      <c r="IHI940" s="477"/>
      <c r="IHJ940" s="477"/>
      <c r="IHK940" s="477"/>
      <c r="IHL940" s="477"/>
      <c r="IHM940" s="477"/>
      <c r="IHN940" s="477"/>
      <c r="IHO940" s="477"/>
      <c r="IHP940" s="477"/>
      <c r="IHQ940" s="477"/>
      <c r="IHR940" s="477"/>
      <c r="IHS940" s="477"/>
      <c r="IHT940" s="477"/>
      <c r="IHU940" s="477"/>
      <c r="IHV940" s="477"/>
      <c r="IHW940" s="477"/>
      <c r="IHX940" s="477"/>
      <c r="IHY940" s="477"/>
      <c r="IHZ940" s="477"/>
      <c r="IIA940" s="477"/>
      <c r="IIB940" s="477"/>
      <c r="IIC940" s="477"/>
      <c r="IID940" s="477"/>
      <c r="IIE940" s="477"/>
      <c r="IIF940" s="477"/>
      <c r="IIG940" s="477"/>
      <c r="IIH940" s="477"/>
      <c r="III940" s="477"/>
      <c r="IIJ940" s="477"/>
      <c r="IIK940" s="477"/>
      <c r="IIL940" s="477"/>
      <c r="IIM940" s="477"/>
      <c r="IIN940" s="477"/>
      <c r="IIO940" s="477"/>
      <c r="IIP940" s="477"/>
      <c r="IIQ940" s="477"/>
      <c r="IIR940" s="477"/>
      <c r="IIS940" s="477"/>
      <c r="IIT940" s="477"/>
      <c r="IIU940" s="477"/>
      <c r="IIV940" s="477"/>
      <c r="IIW940" s="477"/>
      <c r="IIX940" s="477"/>
      <c r="IIY940" s="477"/>
      <c r="IIZ940" s="477"/>
      <c r="IJA940" s="477"/>
      <c r="IJB940" s="477"/>
      <c r="IJC940" s="477"/>
      <c r="IJD940" s="477"/>
      <c r="IJE940" s="477"/>
      <c r="IJF940" s="477"/>
      <c r="IJG940" s="477"/>
      <c r="IJH940" s="477"/>
      <c r="IJI940" s="477"/>
      <c r="IJJ940" s="477"/>
      <c r="IJK940" s="477"/>
      <c r="IJL940" s="477"/>
      <c r="IJM940" s="477"/>
      <c r="IJN940" s="477"/>
      <c r="IJO940" s="477"/>
      <c r="IJP940" s="477"/>
      <c r="IJQ940" s="477"/>
      <c r="IJR940" s="477"/>
      <c r="IJS940" s="477"/>
      <c r="IJT940" s="477"/>
      <c r="IJU940" s="477"/>
      <c r="IJV940" s="477"/>
      <c r="IJW940" s="477"/>
      <c r="IJX940" s="477"/>
      <c r="IJY940" s="477"/>
      <c r="IJZ940" s="477"/>
      <c r="IKA940" s="477"/>
      <c r="IKB940" s="477"/>
      <c r="IKC940" s="477"/>
      <c r="IKD940" s="477"/>
      <c r="IKE940" s="477"/>
      <c r="IKF940" s="477"/>
      <c r="IKG940" s="477"/>
      <c r="IKH940" s="477"/>
      <c r="IKI940" s="477"/>
      <c r="IKJ940" s="477"/>
      <c r="IKK940" s="477"/>
      <c r="IKL940" s="477"/>
      <c r="IKM940" s="477"/>
      <c r="IKN940" s="477"/>
      <c r="IKO940" s="477"/>
      <c r="IKP940" s="477"/>
      <c r="IKQ940" s="477"/>
      <c r="IKR940" s="477"/>
      <c r="IKS940" s="477"/>
      <c r="IKT940" s="477"/>
      <c r="IKU940" s="477"/>
      <c r="IKV940" s="477"/>
      <c r="IKW940" s="477"/>
      <c r="IKX940" s="477"/>
      <c r="IKY940" s="477"/>
      <c r="IKZ940" s="477"/>
      <c r="ILA940" s="477"/>
      <c r="ILB940" s="477"/>
      <c r="ILC940" s="477"/>
      <c r="ILD940" s="477"/>
      <c r="ILE940" s="477"/>
      <c r="ILF940" s="477"/>
      <c r="ILG940" s="477"/>
      <c r="ILH940" s="477"/>
      <c r="ILI940" s="477"/>
      <c r="ILJ940" s="477"/>
      <c r="ILK940" s="477"/>
      <c r="ILL940" s="477"/>
      <c r="ILM940" s="477"/>
      <c r="ILN940" s="477"/>
      <c r="ILO940" s="477"/>
      <c r="ILP940" s="477"/>
      <c r="ILQ940" s="477"/>
      <c r="ILR940" s="477"/>
      <c r="ILS940" s="477"/>
      <c r="ILT940" s="477"/>
      <c r="ILU940" s="477"/>
      <c r="ILV940" s="477"/>
      <c r="ILW940" s="477"/>
      <c r="ILX940" s="477"/>
      <c r="ILY940" s="477"/>
      <c r="ILZ940" s="477"/>
      <c r="IMA940" s="477"/>
      <c r="IMB940" s="477"/>
      <c r="IMC940" s="477"/>
      <c r="IMD940" s="477"/>
      <c r="IME940" s="477"/>
      <c r="IMF940" s="477"/>
      <c r="IMG940" s="477"/>
      <c r="IMH940" s="477"/>
      <c r="IMI940" s="477"/>
      <c r="IMJ940" s="477"/>
      <c r="IMK940" s="477"/>
      <c r="IML940" s="477"/>
      <c r="IMM940" s="477"/>
      <c r="IMN940" s="477"/>
      <c r="IMO940" s="477"/>
      <c r="IMP940" s="477"/>
      <c r="IMQ940" s="477"/>
      <c r="IMR940" s="477"/>
      <c r="IMS940" s="477"/>
      <c r="IMT940" s="477"/>
      <c r="IMU940" s="477"/>
      <c r="IMV940" s="477"/>
      <c r="IMW940" s="477"/>
      <c r="IMX940" s="477"/>
      <c r="IMY940" s="477"/>
      <c r="IMZ940" s="477"/>
      <c r="INA940" s="477"/>
      <c r="INB940" s="477"/>
      <c r="INC940" s="477"/>
      <c r="IND940" s="477"/>
      <c r="INE940" s="477"/>
      <c r="INF940" s="477"/>
      <c r="ING940" s="477"/>
      <c r="INH940" s="477"/>
      <c r="INI940" s="477"/>
      <c r="INJ940" s="477"/>
      <c r="INK940" s="477"/>
      <c r="INL940" s="477"/>
      <c r="INM940" s="477"/>
      <c r="INN940" s="477"/>
      <c r="INO940" s="477"/>
      <c r="INP940" s="477"/>
      <c r="INQ940" s="477"/>
      <c r="INR940" s="477"/>
      <c r="INS940" s="477"/>
      <c r="INT940" s="477"/>
      <c r="INU940" s="477"/>
      <c r="INV940" s="477"/>
      <c r="INW940" s="477"/>
      <c r="INX940" s="477"/>
      <c r="INY940" s="477"/>
      <c r="INZ940" s="477"/>
      <c r="IOA940" s="477"/>
      <c r="IOB940" s="477"/>
      <c r="IOC940" s="477"/>
      <c r="IOD940" s="477"/>
      <c r="IOE940" s="477"/>
      <c r="IOF940" s="477"/>
      <c r="IOG940" s="477"/>
      <c r="IOH940" s="477"/>
      <c r="IOI940" s="477"/>
      <c r="IOJ940" s="477"/>
      <c r="IOK940" s="477"/>
      <c r="IOL940" s="477"/>
      <c r="IOM940" s="477"/>
      <c r="ION940" s="477"/>
      <c r="IOO940" s="477"/>
      <c r="IOP940" s="477"/>
      <c r="IOQ940" s="477"/>
      <c r="IOR940" s="477"/>
      <c r="IOS940" s="477"/>
      <c r="IOT940" s="477"/>
      <c r="IOU940" s="477"/>
      <c r="IOV940" s="477"/>
      <c r="IOW940" s="477"/>
      <c r="IOX940" s="477"/>
      <c r="IOY940" s="477"/>
      <c r="IOZ940" s="477"/>
      <c r="IPA940" s="477"/>
      <c r="IPB940" s="477"/>
      <c r="IPC940" s="477"/>
      <c r="IPD940" s="477"/>
      <c r="IPE940" s="477"/>
      <c r="IPF940" s="477"/>
      <c r="IPG940" s="477"/>
      <c r="IPH940" s="477"/>
      <c r="IPI940" s="477"/>
      <c r="IPJ940" s="477"/>
      <c r="IPK940" s="477"/>
      <c r="IPL940" s="477"/>
      <c r="IPM940" s="477"/>
      <c r="IPN940" s="477"/>
      <c r="IPO940" s="477"/>
      <c r="IPP940" s="477"/>
      <c r="IPQ940" s="477"/>
      <c r="IPR940" s="477"/>
      <c r="IPS940" s="477"/>
      <c r="IPT940" s="477"/>
      <c r="IPU940" s="477"/>
      <c r="IPV940" s="477"/>
      <c r="IPW940" s="477"/>
      <c r="IPX940" s="477"/>
      <c r="IPY940" s="477"/>
      <c r="IPZ940" s="477"/>
      <c r="IQA940" s="477"/>
      <c r="IQB940" s="477"/>
      <c r="IQC940" s="477"/>
      <c r="IQD940" s="477"/>
      <c r="IQE940" s="477"/>
      <c r="IQF940" s="477"/>
      <c r="IQG940" s="477"/>
      <c r="IQH940" s="477"/>
      <c r="IQI940" s="477"/>
      <c r="IQJ940" s="477"/>
      <c r="IQK940" s="477"/>
      <c r="IQL940" s="477"/>
      <c r="IQM940" s="477"/>
      <c r="IQN940" s="477"/>
      <c r="IQO940" s="477"/>
      <c r="IQP940" s="477"/>
      <c r="IQQ940" s="477"/>
      <c r="IQR940" s="477"/>
      <c r="IQS940" s="477"/>
      <c r="IQT940" s="477"/>
      <c r="IQU940" s="477"/>
      <c r="IQV940" s="477"/>
      <c r="IQW940" s="477"/>
      <c r="IQX940" s="477"/>
      <c r="IQY940" s="477"/>
      <c r="IQZ940" s="477"/>
      <c r="IRA940" s="477"/>
      <c r="IRB940" s="477"/>
      <c r="IRC940" s="477"/>
      <c r="IRD940" s="477"/>
      <c r="IRE940" s="477"/>
      <c r="IRF940" s="477"/>
      <c r="IRG940" s="477"/>
      <c r="IRH940" s="477"/>
      <c r="IRI940" s="477"/>
      <c r="IRJ940" s="477"/>
      <c r="IRK940" s="477"/>
      <c r="IRL940" s="477"/>
      <c r="IRM940" s="477"/>
      <c r="IRN940" s="477"/>
      <c r="IRO940" s="477"/>
      <c r="IRP940" s="477"/>
      <c r="IRQ940" s="477"/>
      <c r="IRR940" s="477"/>
      <c r="IRS940" s="477"/>
      <c r="IRT940" s="477"/>
      <c r="IRU940" s="477"/>
      <c r="IRV940" s="477"/>
      <c r="IRW940" s="477"/>
      <c r="IRX940" s="477"/>
      <c r="IRY940" s="477"/>
      <c r="IRZ940" s="477"/>
      <c r="ISA940" s="477"/>
      <c r="ISB940" s="477"/>
      <c r="ISC940" s="477"/>
      <c r="ISD940" s="477"/>
      <c r="ISE940" s="477"/>
      <c r="ISF940" s="477"/>
      <c r="ISG940" s="477"/>
      <c r="ISH940" s="477"/>
      <c r="ISI940" s="477"/>
      <c r="ISJ940" s="477"/>
      <c r="ISK940" s="477"/>
      <c r="ISL940" s="477"/>
      <c r="ISM940" s="477"/>
      <c r="ISN940" s="477"/>
      <c r="ISO940" s="477"/>
      <c r="ISP940" s="477"/>
      <c r="ISQ940" s="477"/>
      <c r="ISR940" s="477"/>
      <c r="ISS940" s="477"/>
      <c r="IST940" s="477"/>
      <c r="ISU940" s="477"/>
      <c r="ISV940" s="477"/>
      <c r="ISW940" s="477"/>
      <c r="ISX940" s="477"/>
      <c r="ISY940" s="477"/>
      <c r="ISZ940" s="477"/>
      <c r="ITA940" s="477"/>
      <c r="ITB940" s="477"/>
      <c r="ITC940" s="477"/>
      <c r="ITD940" s="477"/>
      <c r="ITE940" s="477"/>
      <c r="ITF940" s="477"/>
      <c r="ITG940" s="477"/>
      <c r="ITH940" s="477"/>
      <c r="ITI940" s="477"/>
      <c r="ITJ940" s="477"/>
      <c r="ITK940" s="477"/>
      <c r="ITL940" s="477"/>
      <c r="ITM940" s="477"/>
      <c r="ITN940" s="477"/>
      <c r="ITO940" s="477"/>
      <c r="ITP940" s="477"/>
      <c r="ITQ940" s="477"/>
      <c r="ITR940" s="477"/>
      <c r="ITS940" s="477"/>
      <c r="ITT940" s="477"/>
      <c r="ITU940" s="477"/>
      <c r="ITV940" s="477"/>
      <c r="ITW940" s="477"/>
      <c r="ITX940" s="477"/>
      <c r="ITY940" s="477"/>
      <c r="ITZ940" s="477"/>
      <c r="IUA940" s="477"/>
      <c r="IUB940" s="477"/>
      <c r="IUC940" s="477"/>
      <c r="IUD940" s="477"/>
      <c r="IUE940" s="477"/>
      <c r="IUF940" s="477"/>
      <c r="IUG940" s="477"/>
      <c r="IUH940" s="477"/>
      <c r="IUI940" s="477"/>
      <c r="IUJ940" s="477"/>
      <c r="IUK940" s="477"/>
      <c r="IUL940" s="477"/>
      <c r="IUM940" s="477"/>
      <c r="IUN940" s="477"/>
      <c r="IUO940" s="477"/>
      <c r="IUP940" s="477"/>
      <c r="IUQ940" s="477"/>
      <c r="IUR940" s="477"/>
      <c r="IUS940" s="477"/>
      <c r="IUT940" s="477"/>
      <c r="IUU940" s="477"/>
      <c r="IUV940" s="477"/>
      <c r="IUW940" s="477"/>
      <c r="IUX940" s="477"/>
      <c r="IUY940" s="477"/>
      <c r="IUZ940" s="477"/>
      <c r="IVA940" s="477"/>
      <c r="IVB940" s="477"/>
      <c r="IVC940" s="477"/>
      <c r="IVD940" s="477"/>
      <c r="IVE940" s="477"/>
      <c r="IVF940" s="477"/>
      <c r="IVG940" s="477"/>
      <c r="IVH940" s="477"/>
      <c r="IVI940" s="477"/>
      <c r="IVJ940" s="477"/>
      <c r="IVK940" s="477"/>
      <c r="IVL940" s="477"/>
      <c r="IVM940" s="477"/>
      <c r="IVN940" s="477"/>
      <c r="IVO940" s="477"/>
      <c r="IVP940" s="477"/>
      <c r="IVQ940" s="477"/>
      <c r="IVR940" s="477"/>
      <c r="IVS940" s="477"/>
      <c r="IVT940" s="477"/>
      <c r="IVU940" s="477"/>
      <c r="IVV940" s="477"/>
      <c r="IVW940" s="477"/>
      <c r="IVX940" s="477"/>
      <c r="IVY940" s="477"/>
      <c r="IVZ940" s="477"/>
      <c r="IWA940" s="477"/>
      <c r="IWB940" s="477"/>
      <c r="IWC940" s="477"/>
      <c r="IWD940" s="477"/>
      <c r="IWE940" s="477"/>
      <c r="IWF940" s="477"/>
      <c r="IWG940" s="477"/>
      <c r="IWH940" s="477"/>
      <c r="IWI940" s="477"/>
      <c r="IWJ940" s="477"/>
      <c r="IWK940" s="477"/>
      <c r="IWL940" s="477"/>
      <c r="IWM940" s="477"/>
      <c r="IWN940" s="477"/>
      <c r="IWO940" s="477"/>
      <c r="IWP940" s="477"/>
      <c r="IWQ940" s="477"/>
      <c r="IWR940" s="477"/>
      <c r="IWS940" s="477"/>
      <c r="IWT940" s="477"/>
      <c r="IWU940" s="477"/>
      <c r="IWV940" s="477"/>
      <c r="IWW940" s="477"/>
      <c r="IWX940" s="477"/>
      <c r="IWY940" s="477"/>
      <c r="IWZ940" s="477"/>
      <c r="IXA940" s="477"/>
      <c r="IXB940" s="477"/>
      <c r="IXC940" s="477"/>
      <c r="IXD940" s="477"/>
      <c r="IXE940" s="477"/>
      <c r="IXF940" s="477"/>
      <c r="IXG940" s="477"/>
      <c r="IXH940" s="477"/>
      <c r="IXI940" s="477"/>
      <c r="IXJ940" s="477"/>
      <c r="IXK940" s="477"/>
      <c r="IXL940" s="477"/>
      <c r="IXM940" s="477"/>
      <c r="IXN940" s="477"/>
      <c r="IXO940" s="477"/>
      <c r="IXP940" s="477"/>
      <c r="IXQ940" s="477"/>
      <c r="IXR940" s="477"/>
      <c r="IXS940" s="477"/>
      <c r="IXT940" s="477"/>
      <c r="IXU940" s="477"/>
      <c r="IXV940" s="477"/>
      <c r="IXW940" s="477"/>
      <c r="IXX940" s="477"/>
      <c r="IXY940" s="477"/>
      <c r="IXZ940" s="477"/>
      <c r="IYA940" s="477"/>
      <c r="IYB940" s="477"/>
      <c r="IYC940" s="477"/>
      <c r="IYD940" s="477"/>
      <c r="IYE940" s="477"/>
      <c r="IYF940" s="477"/>
      <c r="IYG940" s="477"/>
      <c r="IYH940" s="477"/>
      <c r="IYI940" s="477"/>
      <c r="IYJ940" s="477"/>
      <c r="IYK940" s="477"/>
      <c r="IYL940" s="477"/>
      <c r="IYM940" s="477"/>
      <c r="IYN940" s="477"/>
      <c r="IYO940" s="477"/>
      <c r="IYP940" s="477"/>
      <c r="IYQ940" s="477"/>
      <c r="IYR940" s="477"/>
      <c r="IYS940" s="477"/>
      <c r="IYT940" s="477"/>
      <c r="IYU940" s="477"/>
      <c r="IYV940" s="477"/>
      <c r="IYW940" s="477"/>
      <c r="IYX940" s="477"/>
      <c r="IYY940" s="477"/>
      <c r="IYZ940" s="477"/>
      <c r="IZA940" s="477"/>
      <c r="IZB940" s="477"/>
      <c r="IZC940" s="477"/>
      <c r="IZD940" s="477"/>
      <c r="IZE940" s="477"/>
      <c r="IZF940" s="477"/>
      <c r="IZG940" s="477"/>
      <c r="IZH940" s="477"/>
      <c r="IZI940" s="477"/>
      <c r="IZJ940" s="477"/>
      <c r="IZK940" s="477"/>
      <c r="IZL940" s="477"/>
      <c r="IZM940" s="477"/>
      <c r="IZN940" s="477"/>
      <c r="IZO940" s="477"/>
      <c r="IZP940" s="477"/>
      <c r="IZQ940" s="477"/>
      <c r="IZR940" s="477"/>
      <c r="IZS940" s="477"/>
      <c r="IZT940" s="477"/>
      <c r="IZU940" s="477"/>
      <c r="IZV940" s="477"/>
      <c r="IZW940" s="477"/>
      <c r="IZX940" s="477"/>
      <c r="IZY940" s="477"/>
      <c r="IZZ940" s="477"/>
      <c r="JAA940" s="477"/>
      <c r="JAB940" s="477"/>
      <c r="JAC940" s="477"/>
      <c r="JAD940" s="477"/>
      <c r="JAE940" s="477"/>
      <c r="JAF940" s="477"/>
      <c r="JAG940" s="477"/>
      <c r="JAH940" s="477"/>
      <c r="JAI940" s="477"/>
      <c r="JAJ940" s="477"/>
      <c r="JAK940" s="477"/>
      <c r="JAL940" s="477"/>
      <c r="JAM940" s="477"/>
      <c r="JAN940" s="477"/>
      <c r="JAO940" s="477"/>
      <c r="JAP940" s="477"/>
      <c r="JAQ940" s="477"/>
      <c r="JAR940" s="477"/>
      <c r="JAS940" s="477"/>
      <c r="JAT940" s="477"/>
      <c r="JAU940" s="477"/>
      <c r="JAV940" s="477"/>
      <c r="JAW940" s="477"/>
      <c r="JAX940" s="477"/>
      <c r="JAY940" s="477"/>
      <c r="JAZ940" s="477"/>
      <c r="JBA940" s="477"/>
      <c r="JBB940" s="477"/>
      <c r="JBC940" s="477"/>
      <c r="JBD940" s="477"/>
      <c r="JBE940" s="477"/>
      <c r="JBF940" s="477"/>
      <c r="JBG940" s="477"/>
      <c r="JBH940" s="477"/>
      <c r="JBI940" s="477"/>
      <c r="JBJ940" s="477"/>
      <c r="JBK940" s="477"/>
      <c r="JBL940" s="477"/>
      <c r="JBM940" s="477"/>
      <c r="JBN940" s="477"/>
      <c r="JBO940" s="477"/>
      <c r="JBP940" s="477"/>
      <c r="JBQ940" s="477"/>
      <c r="JBR940" s="477"/>
      <c r="JBS940" s="477"/>
      <c r="JBT940" s="477"/>
      <c r="JBU940" s="477"/>
      <c r="JBV940" s="477"/>
      <c r="JBW940" s="477"/>
      <c r="JBX940" s="477"/>
      <c r="JBY940" s="477"/>
      <c r="JBZ940" s="477"/>
      <c r="JCA940" s="477"/>
      <c r="JCB940" s="477"/>
      <c r="JCC940" s="477"/>
      <c r="JCD940" s="477"/>
      <c r="JCE940" s="477"/>
      <c r="JCF940" s="477"/>
      <c r="JCG940" s="477"/>
      <c r="JCH940" s="477"/>
      <c r="JCI940" s="477"/>
      <c r="JCJ940" s="477"/>
      <c r="JCK940" s="477"/>
      <c r="JCL940" s="477"/>
      <c r="JCM940" s="477"/>
      <c r="JCN940" s="477"/>
      <c r="JCO940" s="477"/>
      <c r="JCP940" s="477"/>
      <c r="JCQ940" s="477"/>
      <c r="JCR940" s="477"/>
      <c r="JCS940" s="477"/>
      <c r="JCT940" s="477"/>
      <c r="JCU940" s="477"/>
      <c r="JCV940" s="477"/>
      <c r="JCW940" s="477"/>
      <c r="JCX940" s="477"/>
      <c r="JCY940" s="477"/>
      <c r="JCZ940" s="477"/>
      <c r="JDA940" s="477"/>
      <c r="JDB940" s="477"/>
      <c r="JDC940" s="477"/>
      <c r="JDD940" s="477"/>
      <c r="JDE940" s="477"/>
      <c r="JDF940" s="477"/>
      <c r="JDG940" s="477"/>
      <c r="JDH940" s="477"/>
      <c r="JDI940" s="477"/>
      <c r="JDJ940" s="477"/>
      <c r="JDK940" s="477"/>
      <c r="JDL940" s="477"/>
      <c r="JDM940" s="477"/>
      <c r="JDN940" s="477"/>
      <c r="JDO940" s="477"/>
      <c r="JDP940" s="477"/>
      <c r="JDQ940" s="477"/>
      <c r="JDR940" s="477"/>
      <c r="JDS940" s="477"/>
      <c r="JDT940" s="477"/>
      <c r="JDU940" s="477"/>
      <c r="JDV940" s="477"/>
      <c r="JDW940" s="477"/>
      <c r="JDX940" s="477"/>
      <c r="JDY940" s="477"/>
      <c r="JDZ940" s="477"/>
      <c r="JEA940" s="477"/>
      <c r="JEB940" s="477"/>
      <c r="JEC940" s="477"/>
      <c r="JED940" s="477"/>
      <c r="JEE940" s="477"/>
      <c r="JEF940" s="477"/>
      <c r="JEG940" s="477"/>
      <c r="JEH940" s="477"/>
      <c r="JEI940" s="477"/>
      <c r="JEJ940" s="477"/>
      <c r="JEK940" s="477"/>
      <c r="JEL940" s="477"/>
      <c r="JEM940" s="477"/>
      <c r="JEN940" s="477"/>
      <c r="JEO940" s="477"/>
      <c r="JEP940" s="477"/>
      <c r="JEQ940" s="477"/>
      <c r="JER940" s="477"/>
      <c r="JES940" s="477"/>
      <c r="JET940" s="477"/>
      <c r="JEU940" s="477"/>
      <c r="JEV940" s="477"/>
      <c r="JEW940" s="477"/>
      <c r="JEX940" s="477"/>
      <c r="JEY940" s="477"/>
      <c r="JEZ940" s="477"/>
      <c r="JFA940" s="477"/>
      <c r="JFB940" s="477"/>
      <c r="JFC940" s="477"/>
      <c r="JFD940" s="477"/>
      <c r="JFE940" s="477"/>
      <c r="JFF940" s="477"/>
      <c r="JFG940" s="477"/>
      <c r="JFH940" s="477"/>
      <c r="JFI940" s="477"/>
      <c r="JFJ940" s="477"/>
      <c r="JFK940" s="477"/>
      <c r="JFL940" s="477"/>
      <c r="JFM940" s="477"/>
      <c r="JFN940" s="477"/>
      <c r="JFO940" s="477"/>
      <c r="JFP940" s="477"/>
      <c r="JFQ940" s="477"/>
      <c r="JFR940" s="477"/>
      <c r="JFS940" s="477"/>
      <c r="JFT940" s="477"/>
      <c r="JFU940" s="477"/>
      <c r="JFV940" s="477"/>
      <c r="JFW940" s="477"/>
      <c r="JFX940" s="477"/>
      <c r="JFY940" s="477"/>
      <c r="JFZ940" s="477"/>
      <c r="JGA940" s="477"/>
      <c r="JGB940" s="477"/>
      <c r="JGC940" s="477"/>
      <c r="JGD940" s="477"/>
      <c r="JGE940" s="477"/>
      <c r="JGF940" s="477"/>
      <c r="JGG940" s="477"/>
      <c r="JGH940" s="477"/>
      <c r="JGI940" s="477"/>
      <c r="JGJ940" s="477"/>
      <c r="JGK940" s="477"/>
      <c r="JGL940" s="477"/>
      <c r="JGM940" s="477"/>
      <c r="JGN940" s="477"/>
      <c r="JGO940" s="477"/>
      <c r="JGP940" s="477"/>
      <c r="JGQ940" s="477"/>
      <c r="JGR940" s="477"/>
      <c r="JGS940" s="477"/>
      <c r="JGT940" s="477"/>
      <c r="JGU940" s="477"/>
      <c r="JGV940" s="477"/>
      <c r="JGW940" s="477"/>
      <c r="JGX940" s="477"/>
      <c r="JGY940" s="477"/>
      <c r="JGZ940" s="477"/>
      <c r="JHA940" s="477"/>
      <c r="JHB940" s="477"/>
      <c r="JHC940" s="477"/>
      <c r="JHD940" s="477"/>
      <c r="JHE940" s="477"/>
      <c r="JHF940" s="477"/>
      <c r="JHG940" s="477"/>
      <c r="JHH940" s="477"/>
      <c r="JHI940" s="477"/>
      <c r="JHJ940" s="477"/>
      <c r="JHK940" s="477"/>
      <c r="JHL940" s="477"/>
      <c r="JHM940" s="477"/>
      <c r="JHN940" s="477"/>
      <c r="JHO940" s="477"/>
      <c r="JHP940" s="477"/>
      <c r="JHQ940" s="477"/>
      <c r="JHR940" s="477"/>
      <c r="JHS940" s="477"/>
      <c r="JHT940" s="477"/>
      <c r="JHU940" s="477"/>
      <c r="JHV940" s="477"/>
      <c r="JHW940" s="477"/>
      <c r="JHX940" s="477"/>
      <c r="JHY940" s="477"/>
      <c r="JHZ940" s="477"/>
      <c r="JIA940" s="477"/>
      <c r="JIB940" s="477"/>
      <c r="JIC940" s="477"/>
      <c r="JID940" s="477"/>
      <c r="JIE940" s="477"/>
      <c r="JIF940" s="477"/>
      <c r="JIG940" s="477"/>
      <c r="JIH940" s="477"/>
      <c r="JII940" s="477"/>
      <c r="JIJ940" s="477"/>
      <c r="JIK940" s="477"/>
      <c r="JIL940" s="477"/>
      <c r="JIM940" s="477"/>
      <c r="JIN940" s="477"/>
      <c r="JIO940" s="477"/>
      <c r="JIP940" s="477"/>
      <c r="JIQ940" s="477"/>
      <c r="JIR940" s="477"/>
      <c r="JIS940" s="477"/>
      <c r="JIT940" s="477"/>
      <c r="JIU940" s="477"/>
      <c r="JIV940" s="477"/>
      <c r="JIW940" s="477"/>
      <c r="JIX940" s="477"/>
      <c r="JIY940" s="477"/>
      <c r="JIZ940" s="477"/>
      <c r="JJA940" s="477"/>
      <c r="JJB940" s="477"/>
      <c r="JJC940" s="477"/>
      <c r="JJD940" s="477"/>
      <c r="JJE940" s="477"/>
      <c r="JJF940" s="477"/>
      <c r="JJG940" s="477"/>
      <c r="JJH940" s="477"/>
      <c r="JJI940" s="477"/>
      <c r="JJJ940" s="477"/>
      <c r="JJK940" s="477"/>
      <c r="JJL940" s="477"/>
      <c r="JJM940" s="477"/>
      <c r="JJN940" s="477"/>
      <c r="JJO940" s="477"/>
      <c r="JJP940" s="477"/>
      <c r="JJQ940" s="477"/>
      <c r="JJR940" s="477"/>
      <c r="JJS940" s="477"/>
      <c r="JJT940" s="477"/>
      <c r="JJU940" s="477"/>
      <c r="JJV940" s="477"/>
      <c r="JJW940" s="477"/>
      <c r="JJX940" s="477"/>
      <c r="JJY940" s="477"/>
      <c r="JJZ940" s="477"/>
      <c r="JKA940" s="477"/>
      <c r="JKB940" s="477"/>
      <c r="JKC940" s="477"/>
      <c r="JKD940" s="477"/>
      <c r="JKE940" s="477"/>
      <c r="JKF940" s="477"/>
      <c r="JKG940" s="477"/>
      <c r="JKH940" s="477"/>
      <c r="JKI940" s="477"/>
      <c r="JKJ940" s="477"/>
      <c r="JKK940" s="477"/>
      <c r="JKL940" s="477"/>
      <c r="JKM940" s="477"/>
      <c r="JKN940" s="477"/>
      <c r="JKO940" s="477"/>
      <c r="JKP940" s="477"/>
      <c r="JKQ940" s="477"/>
      <c r="JKR940" s="477"/>
      <c r="JKS940" s="477"/>
      <c r="JKT940" s="477"/>
      <c r="JKU940" s="477"/>
      <c r="JKV940" s="477"/>
      <c r="JKW940" s="477"/>
      <c r="JKX940" s="477"/>
      <c r="JKY940" s="477"/>
      <c r="JKZ940" s="477"/>
      <c r="JLA940" s="477"/>
      <c r="JLB940" s="477"/>
      <c r="JLC940" s="477"/>
      <c r="JLD940" s="477"/>
      <c r="JLE940" s="477"/>
      <c r="JLF940" s="477"/>
      <c r="JLG940" s="477"/>
      <c r="JLH940" s="477"/>
      <c r="JLI940" s="477"/>
      <c r="JLJ940" s="477"/>
      <c r="JLK940" s="477"/>
      <c r="JLL940" s="477"/>
      <c r="JLM940" s="477"/>
      <c r="JLN940" s="477"/>
      <c r="JLO940" s="477"/>
      <c r="JLP940" s="477"/>
      <c r="JLQ940" s="477"/>
      <c r="JLR940" s="477"/>
      <c r="JLS940" s="477"/>
      <c r="JLT940" s="477"/>
      <c r="JLU940" s="477"/>
      <c r="JLV940" s="477"/>
      <c r="JLW940" s="477"/>
      <c r="JLX940" s="477"/>
      <c r="JLY940" s="477"/>
      <c r="JLZ940" s="477"/>
      <c r="JMA940" s="477"/>
      <c r="JMB940" s="477"/>
      <c r="JMC940" s="477"/>
      <c r="JMD940" s="477"/>
      <c r="JME940" s="477"/>
      <c r="JMF940" s="477"/>
      <c r="JMG940" s="477"/>
      <c r="JMH940" s="477"/>
      <c r="JMI940" s="477"/>
      <c r="JMJ940" s="477"/>
      <c r="JMK940" s="477"/>
      <c r="JML940" s="477"/>
      <c r="JMM940" s="477"/>
      <c r="JMN940" s="477"/>
      <c r="JMO940" s="477"/>
      <c r="JMP940" s="477"/>
      <c r="JMQ940" s="477"/>
      <c r="JMR940" s="477"/>
      <c r="JMS940" s="477"/>
      <c r="JMT940" s="477"/>
      <c r="JMU940" s="477"/>
      <c r="JMV940" s="477"/>
      <c r="JMW940" s="477"/>
      <c r="JMX940" s="477"/>
      <c r="JMY940" s="477"/>
      <c r="JMZ940" s="477"/>
      <c r="JNA940" s="477"/>
      <c r="JNB940" s="477"/>
      <c r="JNC940" s="477"/>
      <c r="JND940" s="477"/>
      <c r="JNE940" s="477"/>
      <c r="JNF940" s="477"/>
      <c r="JNG940" s="477"/>
      <c r="JNH940" s="477"/>
      <c r="JNI940" s="477"/>
      <c r="JNJ940" s="477"/>
      <c r="JNK940" s="477"/>
      <c r="JNL940" s="477"/>
      <c r="JNM940" s="477"/>
      <c r="JNN940" s="477"/>
      <c r="JNO940" s="477"/>
      <c r="JNP940" s="477"/>
      <c r="JNQ940" s="477"/>
      <c r="JNR940" s="477"/>
      <c r="JNS940" s="477"/>
      <c r="JNT940" s="477"/>
      <c r="JNU940" s="477"/>
      <c r="JNV940" s="477"/>
      <c r="JNW940" s="477"/>
      <c r="JNX940" s="477"/>
      <c r="JNY940" s="477"/>
      <c r="JNZ940" s="477"/>
      <c r="JOA940" s="477"/>
      <c r="JOB940" s="477"/>
      <c r="JOC940" s="477"/>
      <c r="JOD940" s="477"/>
      <c r="JOE940" s="477"/>
      <c r="JOF940" s="477"/>
      <c r="JOG940" s="477"/>
      <c r="JOH940" s="477"/>
      <c r="JOI940" s="477"/>
      <c r="JOJ940" s="477"/>
      <c r="JOK940" s="477"/>
      <c r="JOL940" s="477"/>
      <c r="JOM940" s="477"/>
      <c r="JON940" s="477"/>
      <c r="JOO940" s="477"/>
      <c r="JOP940" s="477"/>
      <c r="JOQ940" s="477"/>
      <c r="JOR940" s="477"/>
      <c r="JOS940" s="477"/>
      <c r="JOT940" s="477"/>
      <c r="JOU940" s="477"/>
      <c r="JOV940" s="477"/>
      <c r="JOW940" s="477"/>
      <c r="JOX940" s="477"/>
      <c r="JOY940" s="477"/>
      <c r="JOZ940" s="477"/>
      <c r="JPA940" s="477"/>
      <c r="JPB940" s="477"/>
      <c r="JPC940" s="477"/>
      <c r="JPD940" s="477"/>
      <c r="JPE940" s="477"/>
      <c r="JPF940" s="477"/>
      <c r="JPG940" s="477"/>
      <c r="JPH940" s="477"/>
      <c r="JPI940" s="477"/>
      <c r="JPJ940" s="477"/>
      <c r="JPK940" s="477"/>
      <c r="JPL940" s="477"/>
      <c r="JPM940" s="477"/>
      <c r="JPN940" s="477"/>
      <c r="JPO940" s="477"/>
      <c r="JPP940" s="477"/>
      <c r="JPQ940" s="477"/>
      <c r="JPR940" s="477"/>
      <c r="JPS940" s="477"/>
      <c r="JPT940" s="477"/>
      <c r="JPU940" s="477"/>
      <c r="JPV940" s="477"/>
      <c r="JPW940" s="477"/>
      <c r="JPX940" s="477"/>
      <c r="JPY940" s="477"/>
      <c r="JPZ940" s="477"/>
      <c r="JQA940" s="477"/>
      <c r="JQB940" s="477"/>
      <c r="JQC940" s="477"/>
      <c r="JQD940" s="477"/>
      <c r="JQE940" s="477"/>
      <c r="JQF940" s="477"/>
      <c r="JQG940" s="477"/>
      <c r="JQH940" s="477"/>
      <c r="JQI940" s="477"/>
      <c r="JQJ940" s="477"/>
      <c r="JQK940" s="477"/>
      <c r="JQL940" s="477"/>
      <c r="JQM940" s="477"/>
      <c r="JQN940" s="477"/>
      <c r="JQO940" s="477"/>
      <c r="JQP940" s="477"/>
      <c r="JQQ940" s="477"/>
      <c r="JQR940" s="477"/>
      <c r="JQS940" s="477"/>
      <c r="JQT940" s="477"/>
      <c r="JQU940" s="477"/>
      <c r="JQV940" s="477"/>
      <c r="JQW940" s="477"/>
      <c r="JQX940" s="477"/>
      <c r="JQY940" s="477"/>
      <c r="JQZ940" s="477"/>
      <c r="JRA940" s="477"/>
      <c r="JRB940" s="477"/>
      <c r="JRC940" s="477"/>
      <c r="JRD940" s="477"/>
      <c r="JRE940" s="477"/>
      <c r="JRF940" s="477"/>
      <c r="JRG940" s="477"/>
      <c r="JRH940" s="477"/>
      <c r="JRI940" s="477"/>
      <c r="JRJ940" s="477"/>
      <c r="JRK940" s="477"/>
      <c r="JRL940" s="477"/>
      <c r="JRM940" s="477"/>
      <c r="JRN940" s="477"/>
      <c r="JRO940" s="477"/>
      <c r="JRP940" s="477"/>
      <c r="JRQ940" s="477"/>
      <c r="JRR940" s="477"/>
      <c r="JRS940" s="477"/>
      <c r="JRT940" s="477"/>
      <c r="JRU940" s="477"/>
      <c r="JRV940" s="477"/>
      <c r="JRW940" s="477"/>
      <c r="JRX940" s="477"/>
      <c r="JRY940" s="477"/>
      <c r="JRZ940" s="477"/>
      <c r="JSA940" s="477"/>
      <c r="JSB940" s="477"/>
      <c r="JSC940" s="477"/>
      <c r="JSD940" s="477"/>
      <c r="JSE940" s="477"/>
      <c r="JSF940" s="477"/>
      <c r="JSG940" s="477"/>
      <c r="JSH940" s="477"/>
      <c r="JSI940" s="477"/>
      <c r="JSJ940" s="477"/>
      <c r="JSK940" s="477"/>
      <c r="JSL940" s="477"/>
      <c r="JSM940" s="477"/>
      <c r="JSN940" s="477"/>
      <c r="JSO940" s="477"/>
      <c r="JSP940" s="477"/>
      <c r="JSQ940" s="477"/>
      <c r="JSR940" s="477"/>
      <c r="JSS940" s="477"/>
      <c r="JST940" s="477"/>
      <c r="JSU940" s="477"/>
      <c r="JSV940" s="477"/>
      <c r="JSW940" s="477"/>
      <c r="JSX940" s="477"/>
      <c r="JSY940" s="477"/>
      <c r="JSZ940" s="477"/>
      <c r="JTA940" s="477"/>
      <c r="JTB940" s="477"/>
      <c r="JTC940" s="477"/>
      <c r="JTD940" s="477"/>
      <c r="JTE940" s="477"/>
      <c r="JTF940" s="477"/>
      <c r="JTG940" s="477"/>
      <c r="JTH940" s="477"/>
      <c r="JTI940" s="477"/>
      <c r="JTJ940" s="477"/>
      <c r="JTK940" s="477"/>
      <c r="JTL940" s="477"/>
      <c r="JTM940" s="477"/>
      <c r="JTN940" s="477"/>
      <c r="JTO940" s="477"/>
      <c r="JTP940" s="477"/>
      <c r="JTQ940" s="477"/>
      <c r="JTR940" s="477"/>
      <c r="JTS940" s="477"/>
      <c r="JTT940" s="477"/>
      <c r="JTU940" s="477"/>
      <c r="JTV940" s="477"/>
      <c r="JTW940" s="477"/>
      <c r="JTX940" s="477"/>
      <c r="JTY940" s="477"/>
      <c r="JTZ940" s="477"/>
      <c r="JUA940" s="477"/>
      <c r="JUB940" s="477"/>
      <c r="JUC940" s="477"/>
      <c r="JUD940" s="477"/>
      <c r="JUE940" s="477"/>
      <c r="JUF940" s="477"/>
      <c r="JUG940" s="477"/>
      <c r="JUH940" s="477"/>
      <c r="JUI940" s="477"/>
      <c r="JUJ940" s="477"/>
      <c r="JUK940" s="477"/>
      <c r="JUL940" s="477"/>
      <c r="JUM940" s="477"/>
      <c r="JUN940" s="477"/>
      <c r="JUO940" s="477"/>
      <c r="JUP940" s="477"/>
      <c r="JUQ940" s="477"/>
      <c r="JUR940" s="477"/>
      <c r="JUS940" s="477"/>
      <c r="JUT940" s="477"/>
      <c r="JUU940" s="477"/>
      <c r="JUV940" s="477"/>
      <c r="JUW940" s="477"/>
      <c r="JUX940" s="477"/>
      <c r="JUY940" s="477"/>
      <c r="JUZ940" s="477"/>
      <c r="JVA940" s="477"/>
      <c r="JVB940" s="477"/>
      <c r="JVC940" s="477"/>
      <c r="JVD940" s="477"/>
      <c r="JVE940" s="477"/>
      <c r="JVF940" s="477"/>
      <c r="JVG940" s="477"/>
      <c r="JVH940" s="477"/>
      <c r="JVI940" s="477"/>
      <c r="JVJ940" s="477"/>
      <c r="JVK940" s="477"/>
      <c r="JVL940" s="477"/>
      <c r="JVM940" s="477"/>
      <c r="JVN940" s="477"/>
      <c r="JVO940" s="477"/>
      <c r="JVP940" s="477"/>
      <c r="JVQ940" s="477"/>
      <c r="JVR940" s="477"/>
      <c r="JVS940" s="477"/>
      <c r="JVT940" s="477"/>
      <c r="JVU940" s="477"/>
      <c r="JVV940" s="477"/>
      <c r="JVW940" s="477"/>
      <c r="JVX940" s="477"/>
      <c r="JVY940" s="477"/>
      <c r="JVZ940" s="477"/>
      <c r="JWA940" s="477"/>
      <c r="JWB940" s="477"/>
      <c r="JWC940" s="477"/>
      <c r="JWD940" s="477"/>
      <c r="JWE940" s="477"/>
      <c r="JWF940" s="477"/>
      <c r="JWG940" s="477"/>
      <c r="JWH940" s="477"/>
      <c r="JWI940" s="477"/>
      <c r="JWJ940" s="477"/>
      <c r="JWK940" s="477"/>
      <c r="JWL940" s="477"/>
      <c r="JWM940" s="477"/>
      <c r="JWN940" s="477"/>
      <c r="JWO940" s="477"/>
      <c r="JWP940" s="477"/>
      <c r="JWQ940" s="477"/>
      <c r="JWR940" s="477"/>
      <c r="JWS940" s="477"/>
      <c r="JWT940" s="477"/>
      <c r="JWU940" s="477"/>
      <c r="JWV940" s="477"/>
      <c r="JWW940" s="477"/>
      <c r="JWX940" s="477"/>
      <c r="JWY940" s="477"/>
      <c r="JWZ940" s="477"/>
      <c r="JXA940" s="477"/>
      <c r="JXB940" s="477"/>
      <c r="JXC940" s="477"/>
      <c r="JXD940" s="477"/>
      <c r="JXE940" s="477"/>
      <c r="JXF940" s="477"/>
      <c r="JXG940" s="477"/>
      <c r="JXH940" s="477"/>
      <c r="JXI940" s="477"/>
      <c r="JXJ940" s="477"/>
      <c r="JXK940" s="477"/>
      <c r="JXL940" s="477"/>
      <c r="JXM940" s="477"/>
      <c r="JXN940" s="477"/>
      <c r="JXO940" s="477"/>
      <c r="JXP940" s="477"/>
      <c r="JXQ940" s="477"/>
      <c r="JXR940" s="477"/>
      <c r="JXS940" s="477"/>
      <c r="JXT940" s="477"/>
      <c r="JXU940" s="477"/>
      <c r="JXV940" s="477"/>
      <c r="JXW940" s="477"/>
      <c r="JXX940" s="477"/>
      <c r="JXY940" s="477"/>
      <c r="JXZ940" s="477"/>
      <c r="JYA940" s="477"/>
      <c r="JYB940" s="477"/>
      <c r="JYC940" s="477"/>
      <c r="JYD940" s="477"/>
      <c r="JYE940" s="477"/>
      <c r="JYF940" s="477"/>
      <c r="JYG940" s="477"/>
      <c r="JYH940" s="477"/>
      <c r="JYI940" s="477"/>
      <c r="JYJ940" s="477"/>
      <c r="JYK940" s="477"/>
      <c r="JYL940" s="477"/>
      <c r="JYM940" s="477"/>
      <c r="JYN940" s="477"/>
      <c r="JYO940" s="477"/>
      <c r="JYP940" s="477"/>
      <c r="JYQ940" s="477"/>
      <c r="JYR940" s="477"/>
      <c r="JYS940" s="477"/>
      <c r="JYT940" s="477"/>
      <c r="JYU940" s="477"/>
      <c r="JYV940" s="477"/>
      <c r="JYW940" s="477"/>
      <c r="JYX940" s="477"/>
      <c r="JYY940" s="477"/>
      <c r="JYZ940" s="477"/>
      <c r="JZA940" s="477"/>
      <c r="JZB940" s="477"/>
      <c r="JZC940" s="477"/>
      <c r="JZD940" s="477"/>
      <c r="JZE940" s="477"/>
      <c r="JZF940" s="477"/>
      <c r="JZG940" s="477"/>
      <c r="JZH940" s="477"/>
      <c r="JZI940" s="477"/>
      <c r="JZJ940" s="477"/>
      <c r="JZK940" s="477"/>
      <c r="JZL940" s="477"/>
      <c r="JZM940" s="477"/>
      <c r="JZN940" s="477"/>
      <c r="JZO940" s="477"/>
      <c r="JZP940" s="477"/>
      <c r="JZQ940" s="477"/>
      <c r="JZR940" s="477"/>
      <c r="JZS940" s="477"/>
      <c r="JZT940" s="477"/>
      <c r="JZU940" s="477"/>
      <c r="JZV940" s="477"/>
      <c r="JZW940" s="477"/>
      <c r="JZX940" s="477"/>
      <c r="JZY940" s="477"/>
      <c r="JZZ940" s="477"/>
      <c r="KAA940" s="477"/>
      <c r="KAB940" s="477"/>
      <c r="KAC940" s="477"/>
      <c r="KAD940" s="477"/>
      <c r="KAE940" s="477"/>
      <c r="KAF940" s="477"/>
      <c r="KAG940" s="477"/>
      <c r="KAH940" s="477"/>
      <c r="KAI940" s="477"/>
      <c r="KAJ940" s="477"/>
      <c r="KAK940" s="477"/>
      <c r="KAL940" s="477"/>
      <c r="KAM940" s="477"/>
      <c r="KAN940" s="477"/>
      <c r="KAO940" s="477"/>
      <c r="KAP940" s="477"/>
      <c r="KAQ940" s="477"/>
      <c r="KAR940" s="477"/>
      <c r="KAS940" s="477"/>
      <c r="KAT940" s="477"/>
      <c r="KAU940" s="477"/>
      <c r="KAV940" s="477"/>
      <c r="KAW940" s="477"/>
      <c r="KAX940" s="477"/>
      <c r="KAY940" s="477"/>
      <c r="KAZ940" s="477"/>
      <c r="KBA940" s="477"/>
      <c r="KBB940" s="477"/>
      <c r="KBC940" s="477"/>
      <c r="KBD940" s="477"/>
      <c r="KBE940" s="477"/>
      <c r="KBF940" s="477"/>
      <c r="KBG940" s="477"/>
      <c r="KBH940" s="477"/>
      <c r="KBI940" s="477"/>
      <c r="KBJ940" s="477"/>
      <c r="KBK940" s="477"/>
      <c r="KBL940" s="477"/>
      <c r="KBM940" s="477"/>
      <c r="KBN940" s="477"/>
      <c r="KBO940" s="477"/>
      <c r="KBP940" s="477"/>
      <c r="KBQ940" s="477"/>
      <c r="KBR940" s="477"/>
      <c r="KBS940" s="477"/>
      <c r="KBT940" s="477"/>
      <c r="KBU940" s="477"/>
      <c r="KBV940" s="477"/>
      <c r="KBW940" s="477"/>
      <c r="KBX940" s="477"/>
      <c r="KBY940" s="477"/>
      <c r="KBZ940" s="477"/>
      <c r="KCA940" s="477"/>
      <c r="KCB940" s="477"/>
      <c r="KCC940" s="477"/>
      <c r="KCD940" s="477"/>
      <c r="KCE940" s="477"/>
      <c r="KCF940" s="477"/>
      <c r="KCG940" s="477"/>
      <c r="KCH940" s="477"/>
      <c r="KCI940" s="477"/>
      <c r="KCJ940" s="477"/>
      <c r="KCK940" s="477"/>
      <c r="KCL940" s="477"/>
      <c r="KCM940" s="477"/>
      <c r="KCN940" s="477"/>
      <c r="KCO940" s="477"/>
      <c r="KCP940" s="477"/>
      <c r="KCQ940" s="477"/>
      <c r="KCR940" s="477"/>
      <c r="KCS940" s="477"/>
      <c r="KCT940" s="477"/>
      <c r="KCU940" s="477"/>
      <c r="KCV940" s="477"/>
      <c r="KCW940" s="477"/>
      <c r="KCX940" s="477"/>
      <c r="KCY940" s="477"/>
      <c r="KCZ940" s="477"/>
      <c r="KDA940" s="477"/>
      <c r="KDB940" s="477"/>
      <c r="KDC940" s="477"/>
      <c r="KDD940" s="477"/>
      <c r="KDE940" s="477"/>
      <c r="KDF940" s="477"/>
      <c r="KDG940" s="477"/>
      <c r="KDH940" s="477"/>
      <c r="KDI940" s="477"/>
      <c r="KDJ940" s="477"/>
      <c r="KDK940" s="477"/>
      <c r="KDL940" s="477"/>
      <c r="KDM940" s="477"/>
      <c r="KDN940" s="477"/>
      <c r="KDO940" s="477"/>
      <c r="KDP940" s="477"/>
      <c r="KDQ940" s="477"/>
      <c r="KDR940" s="477"/>
      <c r="KDS940" s="477"/>
      <c r="KDT940" s="477"/>
      <c r="KDU940" s="477"/>
      <c r="KDV940" s="477"/>
      <c r="KDW940" s="477"/>
      <c r="KDX940" s="477"/>
      <c r="KDY940" s="477"/>
      <c r="KDZ940" s="477"/>
      <c r="KEA940" s="477"/>
      <c r="KEB940" s="477"/>
      <c r="KEC940" s="477"/>
      <c r="KED940" s="477"/>
      <c r="KEE940" s="477"/>
      <c r="KEF940" s="477"/>
      <c r="KEG940" s="477"/>
      <c r="KEH940" s="477"/>
      <c r="KEI940" s="477"/>
      <c r="KEJ940" s="477"/>
      <c r="KEK940" s="477"/>
      <c r="KEL940" s="477"/>
      <c r="KEM940" s="477"/>
      <c r="KEN940" s="477"/>
      <c r="KEO940" s="477"/>
      <c r="KEP940" s="477"/>
      <c r="KEQ940" s="477"/>
      <c r="KER940" s="477"/>
      <c r="KES940" s="477"/>
      <c r="KET940" s="477"/>
      <c r="KEU940" s="477"/>
      <c r="KEV940" s="477"/>
      <c r="KEW940" s="477"/>
      <c r="KEX940" s="477"/>
      <c r="KEY940" s="477"/>
      <c r="KEZ940" s="477"/>
      <c r="KFA940" s="477"/>
      <c r="KFB940" s="477"/>
      <c r="KFC940" s="477"/>
      <c r="KFD940" s="477"/>
      <c r="KFE940" s="477"/>
      <c r="KFF940" s="477"/>
      <c r="KFG940" s="477"/>
      <c r="KFH940" s="477"/>
      <c r="KFI940" s="477"/>
      <c r="KFJ940" s="477"/>
      <c r="KFK940" s="477"/>
      <c r="KFL940" s="477"/>
      <c r="KFM940" s="477"/>
      <c r="KFN940" s="477"/>
      <c r="KFO940" s="477"/>
      <c r="KFP940" s="477"/>
      <c r="KFQ940" s="477"/>
      <c r="KFR940" s="477"/>
      <c r="KFS940" s="477"/>
      <c r="KFT940" s="477"/>
      <c r="KFU940" s="477"/>
      <c r="KFV940" s="477"/>
      <c r="KFW940" s="477"/>
      <c r="KFX940" s="477"/>
      <c r="KFY940" s="477"/>
      <c r="KFZ940" s="477"/>
      <c r="KGA940" s="477"/>
      <c r="KGB940" s="477"/>
      <c r="KGC940" s="477"/>
      <c r="KGD940" s="477"/>
      <c r="KGE940" s="477"/>
      <c r="KGF940" s="477"/>
      <c r="KGG940" s="477"/>
      <c r="KGH940" s="477"/>
      <c r="KGI940" s="477"/>
      <c r="KGJ940" s="477"/>
      <c r="KGK940" s="477"/>
      <c r="KGL940" s="477"/>
      <c r="KGM940" s="477"/>
      <c r="KGN940" s="477"/>
      <c r="KGO940" s="477"/>
      <c r="KGP940" s="477"/>
      <c r="KGQ940" s="477"/>
      <c r="KGR940" s="477"/>
      <c r="KGS940" s="477"/>
      <c r="KGT940" s="477"/>
      <c r="KGU940" s="477"/>
      <c r="KGV940" s="477"/>
      <c r="KGW940" s="477"/>
      <c r="KGX940" s="477"/>
      <c r="KGY940" s="477"/>
      <c r="KGZ940" s="477"/>
      <c r="KHA940" s="477"/>
      <c r="KHB940" s="477"/>
      <c r="KHC940" s="477"/>
      <c r="KHD940" s="477"/>
      <c r="KHE940" s="477"/>
      <c r="KHF940" s="477"/>
      <c r="KHG940" s="477"/>
      <c r="KHH940" s="477"/>
      <c r="KHI940" s="477"/>
      <c r="KHJ940" s="477"/>
      <c r="KHK940" s="477"/>
      <c r="KHL940" s="477"/>
      <c r="KHM940" s="477"/>
      <c r="KHN940" s="477"/>
      <c r="KHO940" s="477"/>
      <c r="KHP940" s="477"/>
      <c r="KHQ940" s="477"/>
      <c r="KHR940" s="477"/>
      <c r="KHS940" s="477"/>
      <c r="KHT940" s="477"/>
      <c r="KHU940" s="477"/>
      <c r="KHV940" s="477"/>
      <c r="KHW940" s="477"/>
      <c r="KHX940" s="477"/>
      <c r="KHY940" s="477"/>
      <c r="KHZ940" s="477"/>
      <c r="KIA940" s="477"/>
      <c r="KIB940" s="477"/>
      <c r="KIC940" s="477"/>
      <c r="KID940" s="477"/>
      <c r="KIE940" s="477"/>
      <c r="KIF940" s="477"/>
      <c r="KIG940" s="477"/>
      <c r="KIH940" s="477"/>
      <c r="KII940" s="477"/>
      <c r="KIJ940" s="477"/>
      <c r="KIK940" s="477"/>
      <c r="KIL940" s="477"/>
      <c r="KIM940" s="477"/>
      <c r="KIN940" s="477"/>
      <c r="KIO940" s="477"/>
      <c r="KIP940" s="477"/>
      <c r="KIQ940" s="477"/>
      <c r="KIR940" s="477"/>
      <c r="KIS940" s="477"/>
      <c r="KIT940" s="477"/>
      <c r="KIU940" s="477"/>
      <c r="KIV940" s="477"/>
      <c r="KIW940" s="477"/>
      <c r="KIX940" s="477"/>
      <c r="KIY940" s="477"/>
      <c r="KIZ940" s="477"/>
      <c r="KJA940" s="477"/>
      <c r="KJB940" s="477"/>
      <c r="KJC940" s="477"/>
      <c r="KJD940" s="477"/>
      <c r="KJE940" s="477"/>
      <c r="KJF940" s="477"/>
      <c r="KJG940" s="477"/>
      <c r="KJH940" s="477"/>
      <c r="KJI940" s="477"/>
      <c r="KJJ940" s="477"/>
      <c r="KJK940" s="477"/>
      <c r="KJL940" s="477"/>
      <c r="KJM940" s="477"/>
      <c r="KJN940" s="477"/>
      <c r="KJO940" s="477"/>
      <c r="KJP940" s="477"/>
      <c r="KJQ940" s="477"/>
      <c r="KJR940" s="477"/>
      <c r="KJS940" s="477"/>
      <c r="KJT940" s="477"/>
      <c r="KJU940" s="477"/>
      <c r="KJV940" s="477"/>
      <c r="KJW940" s="477"/>
      <c r="KJX940" s="477"/>
      <c r="KJY940" s="477"/>
      <c r="KJZ940" s="477"/>
      <c r="KKA940" s="477"/>
      <c r="KKB940" s="477"/>
      <c r="KKC940" s="477"/>
      <c r="KKD940" s="477"/>
      <c r="KKE940" s="477"/>
      <c r="KKF940" s="477"/>
      <c r="KKG940" s="477"/>
      <c r="KKH940" s="477"/>
      <c r="KKI940" s="477"/>
      <c r="KKJ940" s="477"/>
      <c r="KKK940" s="477"/>
      <c r="KKL940" s="477"/>
      <c r="KKM940" s="477"/>
      <c r="KKN940" s="477"/>
      <c r="KKO940" s="477"/>
      <c r="KKP940" s="477"/>
      <c r="KKQ940" s="477"/>
      <c r="KKR940" s="477"/>
      <c r="KKS940" s="477"/>
      <c r="KKT940" s="477"/>
      <c r="KKU940" s="477"/>
      <c r="KKV940" s="477"/>
      <c r="KKW940" s="477"/>
      <c r="KKX940" s="477"/>
      <c r="KKY940" s="477"/>
      <c r="KKZ940" s="477"/>
      <c r="KLA940" s="477"/>
      <c r="KLB940" s="477"/>
      <c r="KLC940" s="477"/>
      <c r="KLD940" s="477"/>
      <c r="KLE940" s="477"/>
      <c r="KLF940" s="477"/>
      <c r="KLG940" s="477"/>
      <c r="KLH940" s="477"/>
      <c r="KLI940" s="477"/>
      <c r="KLJ940" s="477"/>
      <c r="KLK940" s="477"/>
      <c r="KLL940" s="477"/>
      <c r="KLM940" s="477"/>
      <c r="KLN940" s="477"/>
      <c r="KLO940" s="477"/>
      <c r="KLP940" s="477"/>
      <c r="KLQ940" s="477"/>
      <c r="KLR940" s="477"/>
      <c r="KLS940" s="477"/>
      <c r="KLT940" s="477"/>
      <c r="KLU940" s="477"/>
      <c r="KLV940" s="477"/>
      <c r="KLW940" s="477"/>
      <c r="KLX940" s="477"/>
      <c r="KLY940" s="477"/>
      <c r="KLZ940" s="477"/>
      <c r="KMA940" s="477"/>
      <c r="KMB940" s="477"/>
      <c r="KMC940" s="477"/>
      <c r="KMD940" s="477"/>
      <c r="KME940" s="477"/>
      <c r="KMF940" s="477"/>
      <c r="KMG940" s="477"/>
      <c r="KMH940" s="477"/>
      <c r="KMI940" s="477"/>
      <c r="KMJ940" s="477"/>
      <c r="KMK940" s="477"/>
      <c r="KML940" s="477"/>
      <c r="KMM940" s="477"/>
      <c r="KMN940" s="477"/>
      <c r="KMO940" s="477"/>
      <c r="KMP940" s="477"/>
      <c r="KMQ940" s="477"/>
      <c r="KMR940" s="477"/>
      <c r="KMS940" s="477"/>
      <c r="KMT940" s="477"/>
      <c r="KMU940" s="477"/>
      <c r="KMV940" s="477"/>
      <c r="KMW940" s="477"/>
      <c r="KMX940" s="477"/>
      <c r="KMY940" s="477"/>
      <c r="KMZ940" s="477"/>
      <c r="KNA940" s="477"/>
      <c r="KNB940" s="477"/>
      <c r="KNC940" s="477"/>
      <c r="KND940" s="477"/>
      <c r="KNE940" s="477"/>
      <c r="KNF940" s="477"/>
      <c r="KNG940" s="477"/>
      <c r="KNH940" s="477"/>
      <c r="KNI940" s="477"/>
      <c r="KNJ940" s="477"/>
      <c r="KNK940" s="477"/>
      <c r="KNL940" s="477"/>
      <c r="KNM940" s="477"/>
      <c r="KNN940" s="477"/>
      <c r="KNO940" s="477"/>
      <c r="KNP940" s="477"/>
      <c r="KNQ940" s="477"/>
      <c r="KNR940" s="477"/>
      <c r="KNS940" s="477"/>
      <c r="KNT940" s="477"/>
      <c r="KNU940" s="477"/>
      <c r="KNV940" s="477"/>
      <c r="KNW940" s="477"/>
      <c r="KNX940" s="477"/>
      <c r="KNY940" s="477"/>
      <c r="KNZ940" s="477"/>
      <c r="KOA940" s="477"/>
      <c r="KOB940" s="477"/>
      <c r="KOC940" s="477"/>
      <c r="KOD940" s="477"/>
      <c r="KOE940" s="477"/>
      <c r="KOF940" s="477"/>
      <c r="KOG940" s="477"/>
      <c r="KOH940" s="477"/>
      <c r="KOI940" s="477"/>
      <c r="KOJ940" s="477"/>
      <c r="KOK940" s="477"/>
      <c r="KOL940" s="477"/>
      <c r="KOM940" s="477"/>
      <c r="KON940" s="477"/>
      <c r="KOO940" s="477"/>
      <c r="KOP940" s="477"/>
      <c r="KOQ940" s="477"/>
      <c r="KOR940" s="477"/>
      <c r="KOS940" s="477"/>
      <c r="KOT940" s="477"/>
      <c r="KOU940" s="477"/>
      <c r="KOV940" s="477"/>
      <c r="KOW940" s="477"/>
      <c r="KOX940" s="477"/>
      <c r="KOY940" s="477"/>
      <c r="KOZ940" s="477"/>
      <c r="KPA940" s="477"/>
      <c r="KPB940" s="477"/>
      <c r="KPC940" s="477"/>
      <c r="KPD940" s="477"/>
      <c r="KPE940" s="477"/>
      <c r="KPF940" s="477"/>
      <c r="KPG940" s="477"/>
      <c r="KPH940" s="477"/>
      <c r="KPI940" s="477"/>
      <c r="KPJ940" s="477"/>
      <c r="KPK940" s="477"/>
      <c r="KPL940" s="477"/>
      <c r="KPM940" s="477"/>
      <c r="KPN940" s="477"/>
      <c r="KPO940" s="477"/>
      <c r="KPP940" s="477"/>
      <c r="KPQ940" s="477"/>
      <c r="KPR940" s="477"/>
      <c r="KPS940" s="477"/>
      <c r="KPT940" s="477"/>
      <c r="KPU940" s="477"/>
      <c r="KPV940" s="477"/>
      <c r="KPW940" s="477"/>
      <c r="KPX940" s="477"/>
      <c r="KPY940" s="477"/>
      <c r="KPZ940" s="477"/>
      <c r="KQA940" s="477"/>
      <c r="KQB940" s="477"/>
      <c r="KQC940" s="477"/>
      <c r="KQD940" s="477"/>
      <c r="KQE940" s="477"/>
      <c r="KQF940" s="477"/>
      <c r="KQG940" s="477"/>
      <c r="KQH940" s="477"/>
      <c r="KQI940" s="477"/>
      <c r="KQJ940" s="477"/>
      <c r="KQK940" s="477"/>
      <c r="KQL940" s="477"/>
      <c r="KQM940" s="477"/>
      <c r="KQN940" s="477"/>
      <c r="KQO940" s="477"/>
      <c r="KQP940" s="477"/>
      <c r="KQQ940" s="477"/>
      <c r="KQR940" s="477"/>
      <c r="KQS940" s="477"/>
      <c r="KQT940" s="477"/>
      <c r="KQU940" s="477"/>
      <c r="KQV940" s="477"/>
      <c r="KQW940" s="477"/>
      <c r="KQX940" s="477"/>
      <c r="KQY940" s="477"/>
      <c r="KQZ940" s="477"/>
      <c r="KRA940" s="477"/>
      <c r="KRB940" s="477"/>
      <c r="KRC940" s="477"/>
      <c r="KRD940" s="477"/>
      <c r="KRE940" s="477"/>
      <c r="KRF940" s="477"/>
      <c r="KRG940" s="477"/>
      <c r="KRH940" s="477"/>
      <c r="KRI940" s="477"/>
      <c r="KRJ940" s="477"/>
      <c r="KRK940" s="477"/>
      <c r="KRL940" s="477"/>
      <c r="KRM940" s="477"/>
      <c r="KRN940" s="477"/>
      <c r="KRO940" s="477"/>
      <c r="KRP940" s="477"/>
      <c r="KRQ940" s="477"/>
      <c r="KRR940" s="477"/>
      <c r="KRS940" s="477"/>
      <c r="KRT940" s="477"/>
      <c r="KRU940" s="477"/>
      <c r="KRV940" s="477"/>
      <c r="KRW940" s="477"/>
      <c r="KRX940" s="477"/>
      <c r="KRY940" s="477"/>
      <c r="KRZ940" s="477"/>
      <c r="KSA940" s="477"/>
      <c r="KSB940" s="477"/>
      <c r="KSC940" s="477"/>
      <c r="KSD940" s="477"/>
      <c r="KSE940" s="477"/>
      <c r="KSF940" s="477"/>
      <c r="KSG940" s="477"/>
      <c r="KSH940" s="477"/>
      <c r="KSI940" s="477"/>
      <c r="KSJ940" s="477"/>
      <c r="KSK940" s="477"/>
      <c r="KSL940" s="477"/>
      <c r="KSM940" s="477"/>
      <c r="KSN940" s="477"/>
      <c r="KSO940" s="477"/>
      <c r="KSP940" s="477"/>
      <c r="KSQ940" s="477"/>
      <c r="KSR940" s="477"/>
      <c r="KSS940" s="477"/>
      <c r="KST940" s="477"/>
      <c r="KSU940" s="477"/>
      <c r="KSV940" s="477"/>
      <c r="KSW940" s="477"/>
      <c r="KSX940" s="477"/>
      <c r="KSY940" s="477"/>
      <c r="KSZ940" s="477"/>
      <c r="KTA940" s="477"/>
      <c r="KTB940" s="477"/>
      <c r="KTC940" s="477"/>
      <c r="KTD940" s="477"/>
      <c r="KTE940" s="477"/>
      <c r="KTF940" s="477"/>
      <c r="KTG940" s="477"/>
      <c r="KTH940" s="477"/>
      <c r="KTI940" s="477"/>
      <c r="KTJ940" s="477"/>
      <c r="KTK940" s="477"/>
      <c r="KTL940" s="477"/>
      <c r="KTM940" s="477"/>
      <c r="KTN940" s="477"/>
      <c r="KTO940" s="477"/>
      <c r="KTP940" s="477"/>
      <c r="KTQ940" s="477"/>
      <c r="KTR940" s="477"/>
      <c r="KTS940" s="477"/>
      <c r="KTT940" s="477"/>
      <c r="KTU940" s="477"/>
      <c r="KTV940" s="477"/>
      <c r="KTW940" s="477"/>
      <c r="KTX940" s="477"/>
      <c r="KTY940" s="477"/>
      <c r="KTZ940" s="477"/>
      <c r="KUA940" s="477"/>
      <c r="KUB940" s="477"/>
      <c r="KUC940" s="477"/>
      <c r="KUD940" s="477"/>
      <c r="KUE940" s="477"/>
      <c r="KUF940" s="477"/>
      <c r="KUG940" s="477"/>
      <c r="KUH940" s="477"/>
      <c r="KUI940" s="477"/>
      <c r="KUJ940" s="477"/>
      <c r="KUK940" s="477"/>
      <c r="KUL940" s="477"/>
      <c r="KUM940" s="477"/>
      <c r="KUN940" s="477"/>
      <c r="KUO940" s="477"/>
      <c r="KUP940" s="477"/>
      <c r="KUQ940" s="477"/>
      <c r="KUR940" s="477"/>
      <c r="KUS940" s="477"/>
      <c r="KUT940" s="477"/>
      <c r="KUU940" s="477"/>
      <c r="KUV940" s="477"/>
      <c r="KUW940" s="477"/>
      <c r="KUX940" s="477"/>
      <c r="KUY940" s="477"/>
      <c r="KUZ940" s="477"/>
      <c r="KVA940" s="477"/>
      <c r="KVB940" s="477"/>
      <c r="KVC940" s="477"/>
      <c r="KVD940" s="477"/>
      <c r="KVE940" s="477"/>
      <c r="KVF940" s="477"/>
      <c r="KVG940" s="477"/>
      <c r="KVH940" s="477"/>
      <c r="KVI940" s="477"/>
      <c r="KVJ940" s="477"/>
      <c r="KVK940" s="477"/>
      <c r="KVL940" s="477"/>
      <c r="KVM940" s="477"/>
      <c r="KVN940" s="477"/>
      <c r="KVO940" s="477"/>
      <c r="KVP940" s="477"/>
      <c r="KVQ940" s="477"/>
      <c r="KVR940" s="477"/>
      <c r="KVS940" s="477"/>
      <c r="KVT940" s="477"/>
      <c r="KVU940" s="477"/>
      <c r="KVV940" s="477"/>
      <c r="KVW940" s="477"/>
      <c r="KVX940" s="477"/>
      <c r="KVY940" s="477"/>
      <c r="KVZ940" s="477"/>
      <c r="KWA940" s="477"/>
      <c r="KWB940" s="477"/>
      <c r="KWC940" s="477"/>
      <c r="KWD940" s="477"/>
      <c r="KWE940" s="477"/>
      <c r="KWF940" s="477"/>
      <c r="KWG940" s="477"/>
      <c r="KWH940" s="477"/>
      <c r="KWI940" s="477"/>
      <c r="KWJ940" s="477"/>
      <c r="KWK940" s="477"/>
      <c r="KWL940" s="477"/>
      <c r="KWM940" s="477"/>
      <c r="KWN940" s="477"/>
      <c r="KWO940" s="477"/>
      <c r="KWP940" s="477"/>
      <c r="KWQ940" s="477"/>
      <c r="KWR940" s="477"/>
      <c r="KWS940" s="477"/>
      <c r="KWT940" s="477"/>
      <c r="KWU940" s="477"/>
      <c r="KWV940" s="477"/>
      <c r="KWW940" s="477"/>
      <c r="KWX940" s="477"/>
      <c r="KWY940" s="477"/>
      <c r="KWZ940" s="477"/>
      <c r="KXA940" s="477"/>
      <c r="KXB940" s="477"/>
      <c r="KXC940" s="477"/>
      <c r="KXD940" s="477"/>
      <c r="KXE940" s="477"/>
      <c r="KXF940" s="477"/>
      <c r="KXG940" s="477"/>
      <c r="KXH940" s="477"/>
      <c r="KXI940" s="477"/>
      <c r="KXJ940" s="477"/>
      <c r="KXK940" s="477"/>
      <c r="KXL940" s="477"/>
      <c r="KXM940" s="477"/>
      <c r="KXN940" s="477"/>
      <c r="KXO940" s="477"/>
      <c r="KXP940" s="477"/>
      <c r="KXQ940" s="477"/>
      <c r="KXR940" s="477"/>
      <c r="KXS940" s="477"/>
      <c r="KXT940" s="477"/>
      <c r="KXU940" s="477"/>
      <c r="KXV940" s="477"/>
      <c r="KXW940" s="477"/>
      <c r="KXX940" s="477"/>
      <c r="KXY940" s="477"/>
      <c r="KXZ940" s="477"/>
      <c r="KYA940" s="477"/>
      <c r="KYB940" s="477"/>
      <c r="KYC940" s="477"/>
      <c r="KYD940" s="477"/>
      <c r="KYE940" s="477"/>
      <c r="KYF940" s="477"/>
      <c r="KYG940" s="477"/>
      <c r="KYH940" s="477"/>
      <c r="KYI940" s="477"/>
      <c r="KYJ940" s="477"/>
      <c r="KYK940" s="477"/>
      <c r="KYL940" s="477"/>
      <c r="KYM940" s="477"/>
      <c r="KYN940" s="477"/>
      <c r="KYO940" s="477"/>
      <c r="KYP940" s="477"/>
      <c r="KYQ940" s="477"/>
      <c r="KYR940" s="477"/>
      <c r="KYS940" s="477"/>
      <c r="KYT940" s="477"/>
      <c r="KYU940" s="477"/>
      <c r="KYV940" s="477"/>
      <c r="KYW940" s="477"/>
      <c r="KYX940" s="477"/>
      <c r="KYY940" s="477"/>
      <c r="KYZ940" s="477"/>
      <c r="KZA940" s="477"/>
      <c r="KZB940" s="477"/>
      <c r="KZC940" s="477"/>
      <c r="KZD940" s="477"/>
      <c r="KZE940" s="477"/>
      <c r="KZF940" s="477"/>
      <c r="KZG940" s="477"/>
      <c r="KZH940" s="477"/>
      <c r="KZI940" s="477"/>
      <c r="KZJ940" s="477"/>
      <c r="KZK940" s="477"/>
      <c r="KZL940" s="477"/>
      <c r="KZM940" s="477"/>
      <c r="KZN940" s="477"/>
      <c r="KZO940" s="477"/>
      <c r="KZP940" s="477"/>
      <c r="KZQ940" s="477"/>
      <c r="KZR940" s="477"/>
      <c r="KZS940" s="477"/>
      <c r="KZT940" s="477"/>
      <c r="KZU940" s="477"/>
      <c r="KZV940" s="477"/>
      <c r="KZW940" s="477"/>
      <c r="KZX940" s="477"/>
      <c r="KZY940" s="477"/>
      <c r="KZZ940" s="477"/>
      <c r="LAA940" s="477"/>
      <c r="LAB940" s="477"/>
      <c r="LAC940" s="477"/>
      <c r="LAD940" s="477"/>
      <c r="LAE940" s="477"/>
      <c r="LAF940" s="477"/>
      <c r="LAG940" s="477"/>
      <c r="LAH940" s="477"/>
      <c r="LAI940" s="477"/>
      <c r="LAJ940" s="477"/>
      <c r="LAK940" s="477"/>
      <c r="LAL940" s="477"/>
      <c r="LAM940" s="477"/>
      <c r="LAN940" s="477"/>
      <c r="LAO940" s="477"/>
      <c r="LAP940" s="477"/>
      <c r="LAQ940" s="477"/>
      <c r="LAR940" s="477"/>
      <c r="LAS940" s="477"/>
      <c r="LAT940" s="477"/>
      <c r="LAU940" s="477"/>
      <c r="LAV940" s="477"/>
      <c r="LAW940" s="477"/>
      <c r="LAX940" s="477"/>
      <c r="LAY940" s="477"/>
      <c r="LAZ940" s="477"/>
      <c r="LBA940" s="477"/>
      <c r="LBB940" s="477"/>
      <c r="LBC940" s="477"/>
      <c r="LBD940" s="477"/>
      <c r="LBE940" s="477"/>
      <c r="LBF940" s="477"/>
      <c r="LBG940" s="477"/>
      <c r="LBH940" s="477"/>
      <c r="LBI940" s="477"/>
      <c r="LBJ940" s="477"/>
      <c r="LBK940" s="477"/>
      <c r="LBL940" s="477"/>
      <c r="LBM940" s="477"/>
      <c r="LBN940" s="477"/>
      <c r="LBO940" s="477"/>
      <c r="LBP940" s="477"/>
      <c r="LBQ940" s="477"/>
      <c r="LBR940" s="477"/>
      <c r="LBS940" s="477"/>
      <c r="LBT940" s="477"/>
      <c r="LBU940" s="477"/>
      <c r="LBV940" s="477"/>
      <c r="LBW940" s="477"/>
      <c r="LBX940" s="477"/>
      <c r="LBY940" s="477"/>
      <c r="LBZ940" s="477"/>
      <c r="LCA940" s="477"/>
      <c r="LCB940" s="477"/>
      <c r="LCC940" s="477"/>
      <c r="LCD940" s="477"/>
      <c r="LCE940" s="477"/>
      <c r="LCF940" s="477"/>
      <c r="LCG940" s="477"/>
      <c r="LCH940" s="477"/>
      <c r="LCI940" s="477"/>
      <c r="LCJ940" s="477"/>
      <c r="LCK940" s="477"/>
      <c r="LCL940" s="477"/>
      <c r="LCM940" s="477"/>
      <c r="LCN940" s="477"/>
      <c r="LCO940" s="477"/>
      <c r="LCP940" s="477"/>
      <c r="LCQ940" s="477"/>
      <c r="LCR940" s="477"/>
      <c r="LCS940" s="477"/>
      <c r="LCT940" s="477"/>
      <c r="LCU940" s="477"/>
      <c r="LCV940" s="477"/>
      <c r="LCW940" s="477"/>
      <c r="LCX940" s="477"/>
      <c r="LCY940" s="477"/>
      <c r="LCZ940" s="477"/>
      <c r="LDA940" s="477"/>
      <c r="LDB940" s="477"/>
      <c r="LDC940" s="477"/>
      <c r="LDD940" s="477"/>
      <c r="LDE940" s="477"/>
      <c r="LDF940" s="477"/>
      <c r="LDG940" s="477"/>
      <c r="LDH940" s="477"/>
      <c r="LDI940" s="477"/>
      <c r="LDJ940" s="477"/>
      <c r="LDK940" s="477"/>
      <c r="LDL940" s="477"/>
      <c r="LDM940" s="477"/>
      <c r="LDN940" s="477"/>
      <c r="LDO940" s="477"/>
      <c r="LDP940" s="477"/>
      <c r="LDQ940" s="477"/>
      <c r="LDR940" s="477"/>
      <c r="LDS940" s="477"/>
      <c r="LDT940" s="477"/>
      <c r="LDU940" s="477"/>
      <c r="LDV940" s="477"/>
      <c r="LDW940" s="477"/>
      <c r="LDX940" s="477"/>
      <c r="LDY940" s="477"/>
      <c r="LDZ940" s="477"/>
      <c r="LEA940" s="477"/>
      <c r="LEB940" s="477"/>
      <c r="LEC940" s="477"/>
      <c r="LED940" s="477"/>
      <c r="LEE940" s="477"/>
      <c r="LEF940" s="477"/>
      <c r="LEG940" s="477"/>
      <c r="LEH940" s="477"/>
      <c r="LEI940" s="477"/>
      <c r="LEJ940" s="477"/>
      <c r="LEK940" s="477"/>
      <c r="LEL940" s="477"/>
      <c r="LEM940" s="477"/>
      <c r="LEN940" s="477"/>
      <c r="LEO940" s="477"/>
      <c r="LEP940" s="477"/>
      <c r="LEQ940" s="477"/>
      <c r="LER940" s="477"/>
      <c r="LES940" s="477"/>
      <c r="LET940" s="477"/>
      <c r="LEU940" s="477"/>
      <c r="LEV940" s="477"/>
      <c r="LEW940" s="477"/>
      <c r="LEX940" s="477"/>
      <c r="LEY940" s="477"/>
      <c r="LEZ940" s="477"/>
      <c r="LFA940" s="477"/>
      <c r="LFB940" s="477"/>
      <c r="LFC940" s="477"/>
      <c r="LFD940" s="477"/>
      <c r="LFE940" s="477"/>
      <c r="LFF940" s="477"/>
      <c r="LFG940" s="477"/>
      <c r="LFH940" s="477"/>
      <c r="LFI940" s="477"/>
      <c r="LFJ940" s="477"/>
      <c r="LFK940" s="477"/>
      <c r="LFL940" s="477"/>
      <c r="LFM940" s="477"/>
      <c r="LFN940" s="477"/>
      <c r="LFO940" s="477"/>
      <c r="LFP940" s="477"/>
      <c r="LFQ940" s="477"/>
      <c r="LFR940" s="477"/>
      <c r="LFS940" s="477"/>
      <c r="LFT940" s="477"/>
      <c r="LFU940" s="477"/>
      <c r="LFV940" s="477"/>
      <c r="LFW940" s="477"/>
      <c r="LFX940" s="477"/>
      <c r="LFY940" s="477"/>
      <c r="LFZ940" s="477"/>
      <c r="LGA940" s="477"/>
      <c r="LGB940" s="477"/>
      <c r="LGC940" s="477"/>
      <c r="LGD940" s="477"/>
      <c r="LGE940" s="477"/>
      <c r="LGF940" s="477"/>
      <c r="LGG940" s="477"/>
      <c r="LGH940" s="477"/>
      <c r="LGI940" s="477"/>
      <c r="LGJ940" s="477"/>
      <c r="LGK940" s="477"/>
      <c r="LGL940" s="477"/>
      <c r="LGM940" s="477"/>
      <c r="LGN940" s="477"/>
      <c r="LGO940" s="477"/>
      <c r="LGP940" s="477"/>
      <c r="LGQ940" s="477"/>
      <c r="LGR940" s="477"/>
      <c r="LGS940" s="477"/>
      <c r="LGT940" s="477"/>
      <c r="LGU940" s="477"/>
      <c r="LGV940" s="477"/>
      <c r="LGW940" s="477"/>
      <c r="LGX940" s="477"/>
      <c r="LGY940" s="477"/>
      <c r="LGZ940" s="477"/>
      <c r="LHA940" s="477"/>
      <c r="LHB940" s="477"/>
      <c r="LHC940" s="477"/>
      <c r="LHD940" s="477"/>
      <c r="LHE940" s="477"/>
      <c r="LHF940" s="477"/>
      <c r="LHG940" s="477"/>
      <c r="LHH940" s="477"/>
      <c r="LHI940" s="477"/>
      <c r="LHJ940" s="477"/>
      <c r="LHK940" s="477"/>
      <c r="LHL940" s="477"/>
      <c r="LHM940" s="477"/>
      <c r="LHN940" s="477"/>
      <c r="LHO940" s="477"/>
      <c r="LHP940" s="477"/>
      <c r="LHQ940" s="477"/>
      <c r="LHR940" s="477"/>
      <c r="LHS940" s="477"/>
      <c r="LHT940" s="477"/>
      <c r="LHU940" s="477"/>
      <c r="LHV940" s="477"/>
      <c r="LHW940" s="477"/>
      <c r="LHX940" s="477"/>
      <c r="LHY940" s="477"/>
      <c r="LHZ940" s="477"/>
      <c r="LIA940" s="477"/>
      <c r="LIB940" s="477"/>
      <c r="LIC940" s="477"/>
      <c r="LID940" s="477"/>
      <c r="LIE940" s="477"/>
      <c r="LIF940" s="477"/>
      <c r="LIG940" s="477"/>
      <c r="LIH940" s="477"/>
      <c r="LII940" s="477"/>
      <c r="LIJ940" s="477"/>
      <c r="LIK940" s="477"/>
      <c r="LIL940" s="477"/>
      <c r="LIM940" s="477"/>
      <c r="LIN940" s="477"/>
      <c r="LIO940" s="477"/>
      <c r="LIP940" s="477"/>
      <c r="LIQ940" s="477"/>
      <c r="LIR940" s="477"/>
      <c r="LIS940" s="477"/>
      <c r="LIT940" s="477"/>
      <c r="LIU940" s="477"/>
      <c r="LIV940" s="477"/>
      <c r="LIW940" s="477"/>
      <c r="LIX940" s="477"/>
      <c r="LIY940" s="477"/>
      <c r="LIZ940" s="477"/>
      <c r="LJA940" s="477"/>
      <c r="LJB940" s="477"/>
      <c r="LJC940" s="477"/>
      <c r="LJD940" s="477"/>
      <c r="LJE940" s="477"/>
      <c r="LJF940" s="477"/>
      <c r="LJG940" s="477"/>
      <c r="LJH940" s="477"/>
      <c r="LJI940" s="477"/>
      <c r="LJJ940" s="477"/>
      <c r="LJK940" s="477"/>
      <c r="LJL940" s="477"/>
      <c r="LJM940" s="477"/>
      <c r="LJN940" s="477"/>
      <c r="LJO940" s="477"/>
      <c r="LJP940" s="477"/>
      <c r="LJQ940" s="477"/>
      <c r="LJR940" s="477"/>
      <c r="LJS940" s="477"/>
      <c r="LJT940" s="477"/>
      <c r="LJU940" s="477"/>
      <c r="LJV940" s="477"/>
      <c r="LJW940" s="477"/>
      <c r="LJX940" s="477"/>
      <c r="LJY940" s="477"/>
      <c r="LJZ940" s="477"/>
      <c r="LKA940" s="477"/>
      <c r="LKB940" s="477"/>
      <c r="LKC940" s="477"/>
      <c r="LKD940" s="477"/>
      <c r="LKE940" s="477"/>
      <c r="LKF940" s="477"/>
      <c r="LKG940" s="477"/>
      <c r="LKH940" s="477"/>
      <c r="LKI940" s="477"/>
      <c r="LKJ940" s="477"/>
      <c r="LKK940" s="477"/>
      <c r="LKL940" s="477"/>
      <c r="LKM940" s="477"/>
      <c r="LKN940" s="477"/>
      <c r="LKO940" s="477"/>
      <c r="LKP940" s="477"/>
      <c r="LKQ940" s="477"/>
      <c r="LKR940" s="477"/>
      <c r="LKS940" s="477"/>
      <c r="LKT940" s="477"/>
      <c r="LKU940" s="477"/>
      <c r="LKV940" s="477"/>
      <c r="LKW940" s="477"/>
      <c r="LKX940" s="477"/>
      <c r="LKY940" s="477"/>
      <c r="LKZ940" s="477"/>
      <c r="LLA940" s="477"/>
      <c r="LLB940" s="477"/>
      <c r="LLC940" s="477"/>
      <c r="LLD940" s="477"/>
      <c r="LLE940" s="477"/>
      <c r="LLF940" s="477"/>
      <c r="LLG940" s="477"/>
      <c r="LLH940" s="477"/>
      <c r="LLI940" s="477"/>
      <c r="LLJ940" s="477"/>
      <c r="LLK940" s="477"/>
      <c r="LLL940" s="477"/>
      <c r="LLM940" s="477"/>
      <c r="LLN940" s="477"/>
      <c r="LLO940" s="477"/>
      <c r="LLP940" s="477"/>
      <c r="LLQ940" s="477"/>
      <c r="LLR940" s="477"/>
      <c r="LLS940" s="477"/>
      <c r="LLT940" s="477"/>
      <c r="LLU940" s="477"/>
      <c r="LLV940" s="477"/>
      <c r="LLW940" s="477"/>
      <c r="LLX940" s="477"/>
      <c r="LLY940" s="477"/>
      <c r="LLZ940" s="477"/>
      <c r="LMA940" s="477"/>
      <c r="LMB940" s="477"/>
      <c r="LMC940" s="477"/>
      <c r="LMD940" s="477"/>
      <c r="LME940" s="477"/>
      <c r="LMF940" s="477"/>
      <c r="LMG940" s="477"/>
      <c r="LMH940" s="477"/>
      <c r="LMI940" s="477"/>
      <c r="LMJ940" s="477"/>
      <c r="LMK940" s="477"/>
      <c r="LML940" s="477"/>
      <c r="LMM940" s="477"/>
      <c r="LMN940" s="477"/>
      <c r="LMO940" s="477"/>
      <c r="LMP940" s="477"/>
      <c r="LMQ940" s="477"/>
      <c r="LMR940" s="477"/>
      <c r="LMS940" s="477"/>
      <c r="LMT940" s="477"/>
      <c r="LMU940" s="477"/>
      <c r="LMV940" s="477"/>
      <c r="LMW940" s="477"/>
      <c r="LMX940" s="477"/>
      <c r="LMY940" s="477"/>
      <c r="LMZ940" s="477"/>
      <c r="LNA940" s="477"/>
      <c r="LNB940" s="477"/>
      <c r="LNC940" s="477"/>
      <c r="LND940" s="477"/>
      <c r="LNE940" s="477"/>
      <c r="LNF940" s="477"/>
      <c r="LNG940" s="477"/>
      <c r="LNH940" s="477"/>
      <c r="LNI940" s="477"/>
      <c r="LNJ940" s="477"/>
      <c r="LNK940" s="477"/>
      <c r="LNL940" s="477"/>
      <c r="LNM940" s="477"/>
      <c r="LNN940" s="477"/>
      <c r="LNO940" s="477"/>
      <c r="LNP940" s="477"/>
      <c r="LNQ940" s="477"/>
      <c r="LNR940" s="477"/>
      <c r="LNS940" s="477"/>
      <c r="LNT940" s="477"/>
      <c r="LNU940" s="477"/>
      <c r="LNV940" s="477"/>
      <c r="LNW940" s="477"/>
      <c r="LNX940" s="477"/>
      <c r="LNY940" s="477"/>
      <c r="LNZ940" s="477"/>
      <c r="LOA940" s="477"/>
      <c r="LOB940" s="477"/>
      <c r="LOC940" s="477"/>
      <c r="LOD940" s="477"/>
      <c r="LOE940" s="477"/>
      <c r="LOF940" s="477"/>
      <c r="LOG940" s="477"/>
      <c r="LOH940" s="477"/>
      <c r="LOI940" s="477"/>
      <c r="LOJ940" s="477"/>
      <c r="LOK940" s="477"/>
      <c r="LOL940" s="477"/>
      <c r="LOM940" s="477"/>
      <c r="LON940" s="477"/>
      <c r="LOO940" s="477"/>
      <c r="LOP940" s="477"/>
      <c r="LOQ940" s="477"/>
      <c r="LOR940" s="477"/>
      <c r="LOS940" s="477"/>
      <c r="LOT940" s="477"/>
      <c r="LOU940" s="477"/>
      <c r="LOV940" s="477"/>
      <c r="LOW940" s="477"/>
      <c r="LOX940" s="477"/>
      <c r="LOY940" s="477"/>
      <c r="LOZ940" s="477"/>
      <c r="LPA940" s="477"/>
      <c r="LPB940" s="477"/>
      <c r="LPC940" s="477"/>
      <c r="LPD940" s="477"/>
      <c r="LPE940" s="477"/>
      <c r="LPF940" s="477"/>
      <c r="LPG940" s="477"/>
      <c r="LPH940" s="477"/>
      <c r="LPI940" s="477"/>
      <c r="LPJ940" s="477"/>
      <c r="LPK940" s="477"/>
      <c r="LPL940" s="477"/>
      <c r="LPM940" s="477"/>
      <c r="LPN940" s="477"/>
      <c r="LPO940" s="477"/>
      <c r="LPP940" s="477"/>
      <c r="LPQ940" s="477"/>
      <c r="LPR940" s="477"/>
      <c r="LPS940" s="477"/>
      <c r="LPT940" s="477"/>
      <c r="LPU940" s="477"/>
      <c r="LPV940" s="477"/>
      <c r="LPW940" s="477"/>
      <c r="LPX940" s="477"/>
      <c r="LPY940" s="477"/>
      <c r="LPZ940" s="477"/>
      <c r="LQA940" s="477"/>
      <c r="LQB940" s="477"/>
      <c r="LQC940" s="477"/>
      <c r="LQD940" s="477"/>
      <c r="LQE940" s="477"/>
      <c r="LQF940" s="477"/>
      <c r="LQG940" s="477"/>
      <c r="LQH940" s="477"/>
      <c r="LQI940" s="477"/>
      <c r="LQJ940" s="477"/>
      <c r="LQK940" s="477"/>
      <c r="LQL940" s="477"/>
      <c r="LQM940" s="477"/>
      <c r="LQN940" s="477"/>
      <c r="LQO940" s="477"/>
      <c r="LQP940" s="477"/>
      <c r="LQQ940" s="477"/>
      <c r="LQR940" s="477"/>
      <c r="LQS940" s="477"/>
      <c r="LQT940" s="477"/>
      <c r="LQU940" s="477"/>
      <c r="LQV940" s="477"/>
      <c r="LQW940" s="477"/>
      <c r="LQX940" s="477"/>
      <c r="LQY940" s="477"/>
      <c r="LQZ940" s="477"/>
      <c r="LRA940" s="477"/>
      <c r="LRB940" s="477"/>
      <c r="LRC940" s="477"/>
      <c r="LRD940" s="477"/>
      <c r="LRE940" s="477"/>
      <c r="LRF940" s="477"/>
      <c r="LRG940" s="477"/>
      <c r="LRH940" s="477"/>
      <c r="LRI940" s="477"/>
      <c r="LRJ940" s="477"/>
      <c r="LRK940" s="477"/>
      <c r="LRL940" s="477"/>
      <c r="LRM940" s="477"/>
      <c r="LRN940" s="477"/>
      <c r="LRO940" s="477"/>
      <c r="LRP940" s="477"/>
      <c r="LRQ940" s="477"/>
      <c r="LRR940" s="477"/>
      <c r="LRS940" s="477"/>
      <c r="LRT940" s="477"/>
      <c r="LRU940" s="477"/>
      <c r="LRV940" s="477"/>
      <c r="LRW940" s="477"/>
      <c r="LRX940" s="477"/>
      <c r="LRY940" s="477"/>
      <c r="LRZ940" s="477"/>
      <c r="LSA940" s="477"/>
      <c r="LSB940" s="477"/>
      <c r="LSC940" s="477"/>
      <c r="LSD940" s="477"/>
      <c r="LSE940" s="477"/>
      <c r="LSF940" s="477"/>
      <c r="LSG940" s="477"/>
      <c r="LSH940" s="477"/>
      <c r="LSI940" s="477"/>
      <c r="LSJ940" s="477"/>
      <c r="LSK940" s="477"/>
      <c r="LSL940" s="477"/>
      <c r="LSM940" s="477"/>
      <c r="LSN940" s="477"/>
      <c r="LSO940" s="477"/>
      <c r="LSP940" s="477"/>
      <c r="LSQ940" s="477"/>
      <c r="LSR940" s="477"/>
      <c r="LSS940" s="477"/>
      <c r="LST940" s="477"/>
      <c r="LSU940" s="477"/>
      <c r="LSV940" s="477"/>
      <c r="LSW940" s="477"/>
      <c r="LSX940" s="477"/>
      <c r="LSY940" s="477"/>
      <c r="LSZ940" s="477"/>
      <c r="LTA940" s="477"/>
      <c r="LTB940" s="477"/>
      <c r="LTC940" s="477"/>
      <c r="LTD940" s="477"/>
      <c r="LTE940" s="477"/>
      <c r="LTF940" s="477"/>
      <c r="LTG940" s="477"/>
      <c r="LTH940" s="477"/>
      <c r="LTI940" s="477"/>
      <c r="LTJ940" s="477"/>
      <c r="LTK940" s="477"/>
      <c r="LTL940" s="477"/>
      <c r="LTM940" s="477"/>
      <c r="LTN940" s="477"/>
      <c r="LTO940" s="477"/>
      <c r="LTP940" s="477"/>
      <c r="LTQ940" s="477"/>
      <c r="LTR940" s="477"/>
      <c r="LTS940" s="477"/>
      <c r="LTT940" s="477"/>
      <c r="LTU940" s="477"/>
      <c r="LTV940" s="477"/>
      <c r="LTW940" s="477"/>
      <c r="LTX940" s="477"/>
      <c r="LTY940" s="477"/>
      <c r="LTZ940" s="477"/>
      <c r="LUA940" s="477"/>
      <c r="LUB940" s="477"/>
      <c r="LUC940" s="477"/>
      <c r="LUD940" s="477"/>
      <c r="LUE940" s="477"/>
      <c r="LUF940" s="477"/>
      <c r="LUG940" s="477"/>
      <c r="LUH940" s="477"/>
      <c r="LUI940" s="477"/>
      <c r="LUJ940" s="477"/>
      <c r="LUK940" s="477"/>
      <c r="LUL940" s="477"/>
      <c r="LUM940" s="477"/>
      <c r="LUN940" s="477"/>
      <c r="LUO940" s="477"/>
      <c r="LUP940" s="477"/>
      <c r="LUQ940" s="477"/>
      <c r="LUR940" s="477"/>
      <c r="LUS940" s="477"/>
      <c r="LUT940" s="477"/>
      <c r="LUU940" s="477"/>
      <c r="LUV940" s="477"/>
      <c r="LUW940" s="477"/>
      <c r="LUX940" s="477"/>
      <c r="LUY940" s="477"/>
      <c r="LUZ940" s="477"/>
      <c r="LVA940" s="477"/>
      <c r="LVB940" s="477"/>
      <c r="LVC940" s="477"/>
      <c r="LVD940" s="477"/>
      <c r="LVE940" s="477"/>
      <c r="LVF940" s="477"/>
      <c r="LVG940" s="477"/>
      <c r="LVH940" s="477"/>
      <c r="LVI940" s="477"/>
      <c r="LVJ940" s="477"/>
      <c r="LVK940" s="477"/>
      <c r="LVL940" s="477"/>
      <c r="LVM940" s="477"/>
      <c r="LVN940" s="477"/>
      <c r="LVO940" s="477"/>
      <c r="LVP940" s="477"/>
      <c r="LVQ940" s="477"/>
      <c r="LVR940" s="477"/>
      <c r="LVS940" s="477"/>
      <c r="LVT940" s="477"/>
      <c r="LVU940" s="477"/>
      <c r="LVV940" s="477"/>
      <c r="LVW940" s="477"/>
      <c r="LVX940" s="477"/>
      <c r="LVY940" s="477"/>
      <c r="LVZ940" s="477"/>
      <c r="LWA940" s="477"/>
      <c r="LWB940" s="477"/>
      <c r="LWC940" s="477"/>
      <c r="LWD940" s="477"/>
      <c r="LWE940" s="477"/>
      <c r="LWF940" s="477"/>
      <c r="LWG940" s="477"/>
      <c r="LWH940" s="477"/>
      <c r="LWI940" s="477"/>
      <c r="LWJ940" s="477"/>
      <c r="LWK940" s="477"/>
      <c r="LWL940" s="477"/>
      <c r="LWM940" s="477"/>
      <c r="LWN940" s="477"/>
      <c r="LWO940" s="477"/>
      <c r="LWP940" s="477"/>
      <c r="LWQ940" s="477"/>
      <c r="LWR940" s="477"/>
      <c r="LWS940" s="477"/>
      <c r="LWT940" s="477"/>
      <c r="LWU940" s="477"/>
      <c r="LWV940" s="477"/>
      <c r="LWW940" s="477"/>
      <c r="LWX940" s="477"/>
      <c r="LWY940" s="477"/>
      <c r="LWZ940" s="477"/>
      <c r="LXA940" s="477"/>
      <c r="LXB940" s="477"/>
      <c r="LXC940" s="477"/>
      <c r="LXD940" s="477"/>
      <c r="LXE940" s="477"/>
      <c r="LXF940" s="477"/>
      <c r="LXG940" s="477"/>
      <c r="LXH940" s="477"/>
      <c r="LXI940" s="477"/>
      <c r="LXJ940" s="477"/>
      <c r="LXK940" s="477"/>
      <c r="LXL940" s="477"/>
      <c r="LXM940" s="477"/>
      <c r="LXN940" s="477"/>
      <c r="LXO940" s="477"/>
      <c r="LXP940" s="477"/>
      <c r="LXQ940" s="477"/>
      <c r="LXR940" s="477"/>
      <c r="LXS940" s="477"/>
      <c r="LXT940" s="477"/>
      <c r="LXU940" s="477"/>
      <c r="LXV940" s="477"/>
      <c r="LXW940" s="477"/>
      <c r="LXX940" s="477"/>
      <c r="LXY940" s="477"/>
      <c r="LXZ940" s="477"/>
      <c r="LYA940" s="477"/>
      <c r="LYB940" s="477"/>
      <c r="LYC940" s="477"/>
      <c r="LYD940" s="477"/>
      <c r="LYE940" s="477"/>
      <c r="LYF940" s="477"/>
      <c r="LYG940" s="477"/>
      <c r="LYH940" s="477"/>
      <c r="LYI940" s="477"/>
      <c r="LYJ940" s="477"/>
      <c r="LYK940" s="477"/>
      <c r="LYL940" s="477"/>
      <c r="LYM940" s="477"/>
      <c r="LYN940" s="477"/>
      <c r="LYO940" s="477"/>
      <c r="LYP940" s="477"/>
      <c r="LYQ940" s="477"/>
      <c r="LYR940" s="477"/>
      <c r="LYS940" s="477"/>
      <c r="LYT940" s="477"/>
      <c r="LYU940" s="477"/>
      <c r="LYV940" s="477"/>
      <c r="LYW940" s="477"/>
      <c r="LYX940" s="477"/>
      <c r="LYY940" s="477"/>
      <c r="LYZ940" s="477"/>
      <c r="LZA940" s="477"/>
      <c r="LZB940" s="477"/>
      <c r="LZC940" s="477"/>
      <c r="LZD940" s="477"/>
      <c r="LZE940" s="477"/>
      <c r="LZF940" s="477"/>
      <c r="LZG940" s="477"/>
      <c r="LZH940" s="477"/>
      <c r="LZI940" s="477"/>
      <c r="LZJ940" s="477"/>
      <c r="LZK940" s="477"/>
      <c r="LZL940" s="477"/>
      <c r="LZM940" s="477"/>
      <c r="LZN940" s="477"/>
      <c r="LZO940" s="477"/>
      <c r="LZP940" s="477"/>
      <c r="LZQ940" s="477"/>
      <c r="LZR940" s="477"/>
      <c r="LZS940" s="477"/>
      <c r="LZT940" s="477"/>
      <c r="LZU940" s="477"/>
      <c r="LZV940" s="477"/>
      <c r="LZW940" s="477"/>
      <c r="LZX940" s="477"/>
      <c r="LZY940" s="477"/>
      <c r="LZZ940" s="477"/>
      <c r="MAA940" s="477"/>
      <c r="MAB940" s="477"/>
      <c r="MAC940" s="477"/>
      <c r="MAD940" s="477"/>
      <c r="MAE940" s="477"/>
      <c r="MAF940" s="477"/>
      <c r="MAG940" s="477"/>
      <c r="MAH940" s="477"/>
      <c r="MAI940" s="477"/>
      <c r="MAJ940" s="477"/>
      <c r="MAK940" s="477"/>
      <c r="MAL940" s="477"/>
      <c r="MAM940" s="477"/>
      <c r="MAN940" s="477"/>
      <c r="MAO940" s="477"/>
      <c r="MAP940" s="477"/>
      <c r="MAQ940" s="477"/>
      <c r="MAR940" s="477"/>
      <c r="MAS940" s="477"/>
      <c r="MAT940" s="477"/>
      <c r="MAU940" s="477"/>
      <c r="MAV940" s="477"/>
      <c r="MAW940" s="477"/>
      <c r="MAX940" s="477"/>
      <c r="MAY940" s="477"/>
      <c r="MAZ940" s="477"/>
      <c r="MBA940" s="477"/>
      <c r="MBB940" s="477"/>
      <c r="MBC940" s="477"/>
      <c r="MBD940" s="477"/>
      <c r="MBE940" s="477"/>
      <c r="MBF940" s="477"/>
      <c r="MBG940" s="477"/>
      <c r="MBH940" s="477"/>
      <c r="MBI940" s="477"/>
      <c r="MBJ940" s="477"/>
      <c r="MBK940" s="477"/>
      <c r="MBL940" s="477"/>
      <c r="MBM940" s="477"/>
      <c r="MBN940" s="477"/>
      <c r="MBO940" s="477"/>
      <c r="MBP940" s="477"/>
      <c r="MBQ940" s="477"/>
      <c r="MBR940" s="477"/>
      <c r="MBS940" s="477"/>
      <c r="MBT940" s="477"/>
      <c r="MBU940" s="477"/>
      <c r="MBV940" s="477"/>
      <c r="MBW940" s="477"/>
      <c r="MBX940" s="477"/>
      <c r="MBY940" s="477"/>
      <c r="MBZ940" s="477"/>
      <c r="MCA940" s="477"/>
      <c r="MCB940" s="477"/>
      <c r="MCC940" s="477"/>
      <c r="MCD940" s="477"/>
      <c r="MCE940" s="477"/>
      <c r="MCF940" s="477"/>
      <c r="MCG940" s="477"/>
      <c r="MCH940" s="477"/>
      <c r="MCI940" s="477"/>
      <c r="MCJ940" s="477"/>
      <c r="MCK940" s="477"/>
      <c r="MCL940" s="477"/>
      <c r="MCM940" s="477"/>
      <c r="MCN940" s="477"/>
      <c r="MCO940" s="477"/>
      <c r="MCP940" s="477"/>
      <c r="MCQ940" s="477"/>
      <c r="MCR940" s="477"/>
      <c r="MCS940" s="477"/>
      <c r="MCT940" s="477"/>
      <c r="MCU940" s="477"/>
      <c r="MCV940" s="477"/>
      <c r="MCW940" s="477"/>
      <c r="MCX940" s="477"/>
      <c r="MCY940" s="477"/>
      <c r="MCZ940" s="477"/>
      <c r="MDA940" s="477"/>
      <c r="MDB940" s="477"/>
      <c r="MDC940" s="477"/>
      <c r="MDD940" s="477"/>
      <c r="MDE940" s="477"/>
      <c r="MDF940" s="477"/>
      <c r="MDG940" s="477"/>
      <c r="MDH940" s="477"/>
      <c r="MDI940" s="477"/>
      <c r="MDJ940" s="477"/>
      <c r="MDK940" s="477"/>
      <c r="MDL940" s="477"/>
      <c r="MDM940" s="477"/>
      <c r="MDN940" s="477"/>
      <c r="MDO940" s="477"/>
      <c r="MDP940" s="477"/>
      <c r="MDQ940" s="477"/>
      <c r="MDR940" s="477"/>
      <c r="MDS940" s="477"/>
      <c r="MDT940" s="477"/>
      <c r="MDU940" s="477"/>
      <c r="MDV940" s="477"/>
      <c r="MDW940" s="477"/>
      <c r="MDX940" s="477"/>
      <c r="MDY940" s="477"/>
      <c r="MDZ940" s="477"/>
      <c r="MEA940" s="477"/>
      <c r="MEB940" s="477"/>
      <c r="MEC940" s="477"/>
      <c r="MED940" s="477"/>
      <c r="MEE940" s="477"/>
      <c r="MEF940" s="477"/>
      <c r="MEG940" s="477"/>
      <c r="MEH940" s="477"/>
      <c r="MEI940" s="477"/>
      <c r="MEJ940" s="477"/>
      <c r="MEK940" s="477"/>
      <c r="MEL940" s="477"/>
      <c r="MEM940" s="477"/>
      <c r="MEN940" s="477"/>
      <c r="MEO940" s="477"/>
      <c r="MEP940" s="477"/>
      <c r="MEQ940" s="477"/>
      <c r="MER940" s="477"/>
      <c r="MES940" s="477"/>
      <c r="MET940" s="477"/>
      <c r="MEU940" s="477"/>
      <c r="MEV940" s="477"/>
      <c r="MEW940" s="477"/>
      <c r="MEX940" s="477"/>
      <c r="MEY940" s="477"/>
      <c r="MEZ940" s="477"/>
      <c r="MFA940" s="477"/>
      <c r="MFB940" s="477"/>
      <c r="MFC940" s="477"/>
      <c r="MFD940" s="477"/>
      <c r="MFE940" s="477"/>
      <c r="MFF940" s="477"/>
      <c r="MFG940" s="477"/>
      <c r="MFH940" s="477"/>
      <c r="MFI940" s="477"/>
      <c r="MFJ940" s="477"/>
      <c r="MFK940" s="477"/>
      <c r="MFL940" s="477"/>
      <c r="MFM940" s="477"/>
      <c r="MFN940" s="477"/>
      <c r="MFO940" s="477"/>
      <c r="MFP940" s="477"/>
      <c r="MFQ940" s="477"/>
      <c r="MFR940" s="477"/>
      <c r="MFS940" s="477"/>
      <c r="MFT940" s="477"/>
      <c r="MFU940" s="477"/>
      <c r="MFV940" s="477"/>
      <c r="MFW940" s="477"/>
      <c r="MFX940" s="477"/>
      <c r="MFY940" s="477"/>
      <c r="MFZ940" s="477"/>
      <c r="MGA940" s="477"/>
      <c r="MGB940" s="477"/>
      <c r="MGC940" s="477"/>
      <c r="MGD940" s="477"/>
      <c r="MGE940" s="477"/>
      <c r="MGF940" s="477"/>
      <c r="MGG940" s="477"/>
      <c r="MGH940" s="477"/>
      <c r="MGI940" s="477"/>
      <c r="MGJ940" s="477"/>
      <c r="MGK940" s="477"/>
      <c r="MGL940" s="477"/>
      <c r="MGM940" s="477"/>
      <c r="MGN940" s="477"/>
      <c r="MGO940" s="477"/>
      <c r="MGP940" s="477"/>
      <c r="MGQ940" s="477"/>
      <c r="MGR940" s="477"/>
      <c r="MGS940" s="477"/>
      <c r="MGT940" s="477"/>
      <c r="MGU940" s="477"/>
      <c r="MGV940" s="477"/>
      <c r="MGW940" s="477"/>
      <c r="MGX940" s="477"/>
      <c r="MGY940" s="477"/>
      <c r="MGZ940" s="477"/>
      <c r="MHA940" s="477"/>
      <c r="MHB940" s="477"/>
      <c r="MHC940" s="477"/>
      <c r="MHD940" s="477"/>
      <c r="MHE940" s="477"/>
      <c r="MHF940" s="477"/>
      <c r="MHG940" s="477"/>
      <c r="MHH940" s="477"/>
      <c r="MHI940" s="477"/>
      <c r="MHJ940" s="477"/>
      <c r="MHK940" s="477"/>
      <c r="MHL940" s="477"/>
      <c r="MHM940" s="477"/>
      <c r="MHN940" s="477"/>
      <c r="MHO940" s="477"/>
      <c r="MHP940" s="477"/>
      <c r="MHQ940" s="477"/>
      <c r="MHR940" s="477"/>
      <c r="MHS940" s="477"/>
      <c r="MHT940" s="477"/>
      <c r="MHU940" s="477"/>
      <c r="MHV940" s="477"/>
      <c r="MHW940" s="477"/>
      <c r="MHX940" s="477"/>
      <c r="MHY940" s="477"/>
      <c r="MHZ940" s="477"/>
      <c r="MIA940" s="477"/>
      <c r="MIB940" s="477"/>
      <c r="MIC940" s="477"/>
      <c r="MID940" s="477"/>
      <c r="MIE940" s="477"/>
      <c r="MIF940" s="477"/>
      <c r="MIG940" s="477"/>
      <c r="MIH940" s="477"/>
      <c r="MII940" s="477"/>
      <c r="MIJ940" s="477"/>
      <c r="MIK940" s="477"/>
      <c r="MIL940" s="477"/>
      <c r="MIM940" s="477"/>
      <c r="MIN940" s="477"/>
      <c r="MIO940" s="477"/>
      <c r="MIP940" s="477"/>
      <c r="MIQ940" s="477"/>
      <c r="MIR940" s="477"/>
      <c r="MIS940" s="477"/>
      <c r="MIT940" s="477"/>
      <c r="MIU940" s="477"/>
      <c r="MIV940" s="477"/>
      <c r="MIW940" s="477"/>
      <c r="MIX940" s="477"/>
      <c r="MIY940" s="477"/>
      <c r="MIZ940" s="477"/>
      <c r="MJA940" s="477"/>
      <c r="MJB940" s="477"/>
      <c r="MJC940" s="477"/>
      <c r="MJD940" s="477"/>
      <c r="MJE940" s="477"/>
      <c r="MJF940" s="477"/>
      <c r="MJG940" s="477"/>
      <c r="MJH940" s="477"/>
      <c r="MJI940" s="477"/>
      <c r="MJJ940" s="477"/>
      <c r="MJK940" s="477"/>
      <c r="MJL940" s="477"/>
      <c r="MJM940" s="477"/>
      <c r="MJN940" s="477"/>
      <c r="MJO940" s="477"/>
      <c r="MJP940" s="477"/>
      <c r="MJQ940" s="477"/>
      <c r="MJR940" s="477"/>
      <c r="MJS940" s="477"/>
      <c r="MJT940" s="477"/>
      <c r="MJU940" s="477"/>
      <c r="MJV940" s="477"/>
      <c r="MJW940" s="477"/>
      <c r="MJX940" s="477"/>
      <c r="MJY940" s="477"/>
      <c r="MJZ940" s="477"/>
      <c r="MKA940" s="477"/>
      <c r="MKB940" s="477"/>
      <c r="MKC940" s="477"/>
      <c r="MKD940" s="477"/>
      <c r="MKE940" s="477"/>
      <c r="MKF940" s="477"/>
      <c r="MKG940" s="477"/>
      <c r="MKH940" s="477"/>
      <c r="MKI940" s="477"/>
      <c r="MKJ940" s="477"/>
      <c r="MKK940" s="477"/>
      <c r="MKL940" s="477"/>
      <c r="MKM940" s="477"/>
      <c r="MKN940" s="477"/>
      <c r="MKO940" s="477"/>
      <c r="MKP940" s="477"/>
      <c r="MKQ940" s="477"/>
      <c r="MKR940" s="477"/>
      <c r="MKS940" s="477"/>
      <c r="MKT940" s="477"/>
      <c r="MKU940" s="477"/>
      <c r="MKV940" s="477"/>
      <c r="MKW940" s="477"/>
      <c r="MKX940" s="477"/>
      <c r="MKY940" s="477"/>
      <c r="MKZ940" s="477"/>
      <c r="MLA940" s="477"/>
      <c r="MLB940" s="477"/>
      <c r="MLC940" s="477"/>
      <c r="MLD940" s="477"/>
      <c r="MLE940" s="477"/>
      <c r="MLF940" s="477"/>
      <c r="MLG940" s="477"/>
      <c r="MLH940" s="477"/>
      <c r="MLI940" s="477"/>
      <c r="MLJ940" s="477"/>
      <c r="MLK940" s="477"/>
      <c r="MLL940" s="477"/>
      <c r="MLM940" s="477"/>
      <c r="MLN940" s="477"/>
      <c r="MLO940" s="477"/>
      <c r="MLP940" s="477"/>
      <c r="MLQ940" s="477"/>
      <c r="MLR940" s="477"/>
      <c r="MLS940" s="477"/>
      <c r="MLT940" s="477"/>
      <c r="MLU940" s="477"/>
      <c r="MLV940" s="477"/>
      <c r="MLW940" s="477"/>
      <c r="MLX940" s="477"/>
      <c r="MLY940" s="477"/>
      <c r="MLZ940" s="477"/>
      <c r="MMA940" s="477"/>
      <c r="MMB940" s="477"/>
      <c r="MMC940" s="477"/>
      <c r="MMD940" s="477"/>
      <c r="MME940" s="477"/>
      <c r="MMF940" s="477"/>
      <c r="MMG940" s="477"/>
      <c r="MMH940" s="477"/>
      <c r="MMI940" s="477"/>
      <c r="MMJ940" s="477"/>
      <c r="MMK940" s="477"/>
      <c r="MML940" s="477"/>
      <c r="MMM940" s="477"/>
      <c r="MMN940" s="477"/>
      <c r="MMO940" s="477"/>
      <c r="MMP940" s="477"/>
      <c r="MMQ940" s="477"/>
      <c r="MMR940" s="477"/>
      <c r="MMS940" s="477"/>
      <c r="MMT940" s="477"/>
      <c r="MMU940" s="477"/>
      <c r="MMV940" s="477"/>
      <c r="MMW940" s="477"/>
      <c r="MMX940" s="477"/>
      <c r="MMY940" s="477"/>
      <c r="MMZ940" s="477"/>
      <c r="MNA940" s="477"/>
      <c r="MNB940" s="477"/>
      <c r="MNC940" s="477"/>
      <c r="MND940" s="477"/>
      <c r="MNE940" s="477"/>
      <c r="MNF940" s="477"/>
      <c r="MNG940" s="477"/>
      <c r="MNH940" s="477"/>
      <c r="MNI940" s="477"/>
      <c r="MNJ940" s="477"/>
      <c r="MNK940" s="477"/>
      <c r="MNL940" s="477"/>
      <c r="MNM940" s="477"/>
      <c r="MNN940" s="477"/>
      <c r="MNO940" s="477"/>
      <c r="MNP940" s="477"/>
      <c r="MNQ940" s="477"/>
      <c r="MNR940" s="477"/>
      <c r="MNS940" s="477"/>
      <c r="MNT940" s="477"/>
      <c r="MNU940" s="477"/>
      <c r="MNV940" s="477"/>
      <c r="MNW940" s="477"/>
      <c r="MNX940" s="477"/>
      <c r="MNY940" s="477"/>
      <c r="MNZ940" s="477"/>
      <c r="MOA940" s="477"/>
      <c r="MOB940" s="477"/>
      <c r="MOC940" s="477"/>
      <c r="MOD940" s="477"/>
      <c r="MOE940" s="477"/>
      <c r="MOF940" s="477"/>
      <c r="MOG940" s="477"/>
      <c r="MOH940" s="477"/>
      <c r="MOI940" s="477"/>
      <c r="MOJ940" s="477"/>
      <c r="MOK940" s="477"/>
      <c r="MOL940" s="477"/>
      <c r="MOM940" s="477"/>
      <c r="MON940" s="477"/>
      <c r="MOO940" s="477"/>
      <c r="MOP940" s="477"/>
      <c r="MOQ940" s="477"/>
      <c r="MOR940" s="477"/>
      <c r="MOS940" s="477"/>
      <c r="MOT940" s="477"/>
      <c r="MOU940" s="477"/>
      <c r="MOV940" s="477"/>
      <c r="MOW940" s="477"/>
      <c r="MOX940" s="477"/>
      <c r="MOY940" s="477"/>
      <c r="MOZ940" s="477"/>
      <c r="MPA940" s="477"/>
      <c r="MPB940" s="477"/>
      <c r="MPC940" s="477"/>
      <c r="MPD940" s="477"/>
      <c r="MPE940" s="477"/>
      <c r="MPF940" s="477"/>
      <c r="MPG940" s="477"/>
      <c r="MPH940" s="477"/>
      <c r="MPI940" s="477"/>
      <c r="MPJ940" s="477"/>
      <c r="MPK940" s="477"/>
      <c r="MPL940" s="477"/>
      <c r="MPM940" s="477"/>
      <c r="MPN940" s="477"/>
      <c r="MPO940" s="477"/>
      <c r="MPP940" s="477"/>
      <c r="MPQ940" s="477"/>
      <c r="MPR940" s="477"/>
      <c r="MPS940" s="477"/>
      <c r="MPT940" s="477"/>
      <c r="MPU940" s="477"/>
      <c r="MPV940" s="477"/>
      <c r="MPW940" s="477"/>
      <c r="MPX940" s="477"/>
      <c r="MPY940" s="477"/>
      <c r="MPZ940" s="477"/>
      <c r="MQA940" s="477"/>
      <c r="MQB940" s="477"/>
      <c r="MQC940" s="477"/>
      <c r="MQD940" s="477"/>
      <c r="MQE940" s="477"/>
      <c r="MQF940" s="477"/>
      <c r="MQG940" s="477"/>
      <c r="MQH940" s="477"/>
      <c r="MQI940" s="477"/>
      <c r="MQJ940" s="477"/>
      <c r="MQK940" s="477"/>
      <c r="MQL940" s="477"/>
      <c r="MQM940" s="477"/>
      <c r="MQN940" s="477"/>
      <c r="MQO940" s="477"/>
      <c r="MQP940" s="477"/>
      <c r="MQQ940" s="477"/>
      <c r="MQR940" s="477"/>
      <c r="MQS940" s="477"/>
      <c r="MQT940" s="477"/>
      <c r="MQU940" s="477"/>
      <c r="MQV940" s="477"/>
      <c r="MQW940" s="477"/>
      <c r="MQX940" s="477"/>
      <c r="MQY940" s="477"/>
      <c r="MQZ940" s="477"/>
      <c r="MRA940" s="477"/>
      <c r="MRB940" s="477"/>
      <c r="MRC940" s="477"/>
      <c r="MRD940" s="477"/>
      <c r="MRE940" s="477"/>
      <c r="MRF940" s="477"/>
      <c r="MRG940" s="477"/>
      <c r="MRH940" s="477"/>
      <c r="MRI940" s="477"/>
      <c r="MRJ940" s="477"/>
      <c r="MRK940" s="477"/>
      <c r="MRL940" s="477"/>
      <c r="MRM940" s="477"/>
      <c r="MRN940" s="477"/>
      <c r="MRO940" s="477"/>
      <c r="MRP940" s="477"/>
      <c r="MRQ940" s="477"/>
      <c r="MRR940" s="477"/>
      <c r="MRS940" s="477"/>
      <c r="MRT940" s="477"/>
      <c r="MRU940" s="477"/>
      <c r="MRV940" s="477"/>
      <c r="MRW940" s="477"/>
      <c r="MRX940" s="477"/>
      <c r="MRY940" s="477"/>
      <c r="MRZ940" s="477"/>
      <c r="MSA940" s="477"/>
      <c r="MSB940" s="477"/>
      <c r="MSC940" s="477"/>
      <c r="MSD940" s="477"/>
      <c r="MSE940" s="477"/>
      <c r="MSF940" s="477"/>
      <c r="MSG940" s="477"/>
      <c r="MSH940" s="477"/>
      <c r="MSI940" s="477"/>
      <c r="MSJ940" s="477"/>
      <c r="MSK940" s="477"/>
      <c r="MSL940" s="477"/>
      <c r="MSM940" s="477"/>
      <c r="MSN940" s="477"/>
      <c r="MSO940" s="477"/>
      <c r="MSP940" s="477"/>
      <c r="MSQ940" s="477"/>
      <c r="MSR940" s="477"/>
      <c r="MSS940" s="477"/>
      <c r="MST940" s="477"/>
      <c r="MSU940" s="477"/>
      <c r="MSV940" s="477"/>
      <c r="MSW940" s="477"/>
      <c r="MSX940" s="477"/>
      <c r="MSY940" s="477"/>
      <c r="MSZ940" s="477"/>
      <c r="MTA940" s="477"/>
      <c r="MTB940" s="477"/>
      <c r="MTC940" s="477"/>
      <c r="MTD940" s="477"/>
      <c r="MTE940" s="477"/>
      <c r="MTF940" s="477"/>
      <c r="MTG940" s="477"/>
      <c r="MTH940" s="477"/>
      <c r="MTI940" s="477"/>
      <c r="MTJ940" s="477"/>
      <c r="MTK940" s="477"/>
      <c r="MTL940" s="477"/>
      <c r="MTM940" s="477"/>
      <c r="MTN940" s="477"/>
      <c r="MTO940" s="477"/>
      <c r="MTP940" s="477"/>
      <c r="MTQ940" s="477"/>
      <c r="MTR940" s="477"/>
      <c r="MTS940" s="477"/>
      <c r="MTT940" s="477"/>
      <c r="MTU940" s="477"/>
      <c r="MTV940" s="477"/>
      <c r="MTW940" s="477"/>
      <c r="MTX940" s="477"/>
      <c r="MTY940" s="477"/>
      <c r="MTZ940" s="477"/>
      <c r="MUA940" s="477"/>
      <c r="MUB940" s="477"/>
      <c r="MUC940" s="477"/>
      <c r="MUD940" s="477"/>
      <c r="MUE940" s="477"/>
      <c r="MUF940" s="477"/>
      <c r="MUG940" s="477"/>
      <c r="MUH940" s="477"/>
      <c r="MUI940" s="477"/>
      <c r="MUJ940" s="477"/>
      <c r="MUK940" s="477"/>
      <c r="MUL940" s="477"/>
      <c r="MUM940" s="477"/>
      <c r="MUN940" s="477"/>
      <c r="MUO940" s="477"/>
      <c r="MUP940" s="477"/>
      <c r="MUQ940" s="477"/>
      <c r="MUR940" s="477"/>
      <c r="MUS940" s="477"/>
      <c r="MUT940" s="477"/>
      <c r="MUU940" s="477"/>
      <c r="MUV940" s="477"/>
      <c r="MUW940" s="477"/>
      <c r="MUX940" s="477"/>
      <c r="MUY940" s="477"/>
      <c r="MUZ940" s="477"/>
      <c r="MVA940" s="477"/>
      <c r="MVB940" s="477"/>
      <c r="MVC940" s="477"/>
      <c r="MVD940" s="477"/>
      <c r="MVE940" s="477"/>
      <c r="MVF940" s="477"/>
      <c r="MVG940" s="477"/>
      <c r="MVH940" s="477"/>
      <c r="MVI940" s="477"/>
      <c r="MVJ940" s="477"/>
      <c r="MVK940" s="477"/>
      <c r="MVL940" s="477"/>
      <c r="MVM940" s="477"/>
      <c r="MVN940" s="477"/>
      <c r="MVO940" s="477"/>
      <c r="MVP940" s="477"/>
      <c r="MVQ940" s="477"/>
      <c r="MVR940" s="477"/>
      <c r="MVS940" s="477"/>
      <c r="MVT940" s="477"/>
      <c r="MVU940" s="477"/>
      <c r="MVV940" s="477"/>
      <c r="MVW940" s="477"/>
      <c r="MVX940" s="477"/>
      <c r="MVY940" s="477"/>
      <c r="MVZ940" s="477"/>
      <c r="MWA940" s="477"/>
      <c r="MWB940" s="477"/>
      <c r="MWC940" s="477"/>
      <c r="MWD940" s="477"/>
      <c r="MWE940" s="477"/>
      <c r="MWF940" s="477"/>
      <c r="MWG940" s="477"/>
      <c r="MWH940" s="477"/>
      <c r="MWI940" s="477"/>
      <c r="MWJ940" s="477"/>
      <c r="MWK940" s="477"/>
      <c r="MWL940" s="477"/>
      <c r="MWM940" s="477"/>
      <c r="MWN940" s="477"/>
      <c r="MWO940" s="477"/>
      <c r="MWP940" s="477"/>
      <c r="MWQ940" s="477"/>
      <c r="MWR940" s="477"/>
      <c r="MWS940" s="477"/>
      <c r="MWT940" s="477"/>
      <c r="MWU940" s="477"/>
      <c r="MWV940" s="477"/>
      <c r="MWW940" s="477"/>
      <c r="MWX940" s="477"/>
      <c r="MWY940" s="477"/>
      <c r="MWZ940" s="477"/>
      <c r="MXA940" s="477"/>
      <c r="MXB940" s="477"/>
      <c r="MXC940" s="477"/>
      <c r="MXD940" s="477"/>
      <c r="MXE940" s="477"/>
      <c r="MXF940" s="477"/>
      <c r="MXG940" s="477"/>
      <c r="MXH940" s="477"/>
      <c r="MXI940" s="477"/>
      <c r="MXJ940" s="477"/>
      <c r="MXK940" s="477"/>
      <c r="MXL940" s="477"/>
      <c r="MXM940" s="477"/>
      <c r="MXN940" s="477"/>
      <c r="MXO940" s="477"/>
      <c r="MXP940" s="477"/>
      <c r="MXQ940" s="477"/>
      <c r="MXR940" s="477"/>
      <c r="MXS940" s="477"/>
      <c r="MXT940" s="477"/>
      <c r="MXU940" s="477"/>
      <c r="MXV940" s="477"/>
      <c r="MXW940" s="477"/>
      <c r="MXX940" s="477"/>
      <c r="MXY940" s="477"/>
      <c r="MXZ940" s="477"/>
      <c r="MYA940" s="477"/>
      <c r="MYB940" s="477"/>
      <c r="MYC940" s="477"/>
      <c r="MYD940" s="477"/>
      <c r="MYE940" s="477"/>
      <c r="MYF940" s="477"/>
      <c r="MYG940" s="477"/>
      <c r="MYH940" s="477"/>
      <c r="MYI940" s="477"/>
      <c r="MYJ940" s="477"/>
      <c r="MYK940" s="477"/>
      <c r="MYL940" s="477"/>
      <c r="MYM940" s="477"/>
      <c r="MYN940" s="477"/>
      <c r="MYO940" s="477"/>
      <c r="MYP940" s="477"/>
      <c r="MYQ940" s="477"/>
      <c r="MYR940" s="477"/>
      <c r="MYS940" s="477"/>
      <c r="MYT940" s="477"/>
      <c r="MYU940" s="477"/>
      <c r="MYV940" s="477"/>
      <c r="MYW940" s="477"/>
      <c r="MYX940" s="477"/>
      <c r="MYY940" s="477"/>
      <c r="MYZ940" s="477"/>
      <c r="MZA940" s="477"/>
      <c r="MZB940" s="477"/>
      <c r="MZC940" s="477"/>
      <c r="MZD940" s="477"/>
      <c r="MZE940" s="477"/>
      <c r="MZF940" s="477"/>
      <c r="MZG940" s="477"/>
      <c r="MZH940" s="477"/>
      <c r="MZI940" s="477"/>
      <c r="MZJ940" s="477"/>
      <c r="MZK940" s="477"/>
      <c r="MZL940" s="477"/>
      <c r="MZM940" s="477"/>
      <c r="MZN940" s="477"/>
      <c r="MZO940" s="477"/>
      <c r="MZP940" s="477"/>
      <c r="MZQ940" s="477"/>
      <c r="MZR940" s="477"/>
      <c r="MZS940" s="477"/>
      <c r="MZT940" s="477"/>
      <c r="MZU940" s="477"/>
      <c r="MZV940" s="477"/>
      <c r="MZW940" s="477"/>
      <c r="MZX940" s="477"/>
      <c r="MZY940" s="477"/>
      <c r="MZZ940" s="477"/>
      <c r="NAA940" s="477"/>
      <c r="NAB940" s="477"/>
      <c r="NAC940" s="477"/>
      <c r="NAD940" s="477"/>
      <c r="NAE940" s="477"/>
      <c r="NAF940" s="477"/>
      <c r="NAG940" s="477"/>
      <c r="NAH940" s="477"/>
      <c r="NAI940" s="477"/>
      <c r="NAJ940" s="477"/>
      <c r="NAK940" s="477"/>
      <c r="NAL940" s="477"/>
      <c r="NAM940" s="477"/>
      <c r="NAN940" s="477"/>
      <c r="NAO940" s="477"/>
      <c r="NAP940" s="477"/>
      <c r="NAQ940" s="477"/>
      <c r="NAR940" s="477"/>
      <c r="NAS940" s="477"/>
      <c r="NAT940" s="477"/>
      <c r="NAU940" s="477"/>
      <c r="NAV940" s="477"/>
      <c r="NAW940" s="477"/>
      <c r="NAX940" s="477"/>
      <c r="NAY940" s="477"/>
      <c r="NAZ940" s="477"/>
      <c r="NBA940" s="477"/>
      <c r="NBB940" s="477"/>
      <c r="NBC940" s="477"/>
      <c r="NBD940" s="477"/>
      <c r="NBE940" s="477"/>
      <c r="NBF940" s="477"/>
      <c r="NBG940" s="477"/>
      <c r="NBH940" s="477"/>
      <c r="NBI940" s="477"/>
      <c r="NBJ940" s="477"/>
      <c r="NBK940" s="477"/>
      <c r="NBL940" s="477"/>
      <c r="NBM940" s="477"/>
      <c r="NBN940" s="477"/>
      <c r="NBO940" s="477"/>
      <c r="NBP940" s="477"/>
      <c r="NBQ940" s="477"/>
      <c r="NBR940" s="477"/>
      <c r="NBS940" s="477"/>
      <c r="NBT940" s="477"/>
      <c r="NBU940" s="477"/>
      <c r="NBV940" s="477"/>
      <c r="NBW940" s="477"/>
      <c r="NBX940" s="477"/>
      <c r="NBY940" s="477"/>
      <c r="NBZ940" s="477"/>
      <c r="NCA940" s="477"/>
      <c r="NCB940" s="477"/>
      <c r="NCC940" s="477"/>
      <c r="NCD940" s="477"/>
      <c r="NCE940" s="477"/>
      <c r="NCF940" s="477"/>
      <c r="NCG940" s="477"/>
      <c r="NCH940" s="477"/>
      <c r="NCI940" s="477"/>
      <c r="NCJ940" s="477"/>
      <c r="NCK940" s="477"/>
      <c r="NCL940" s="477"/>
      <c r="NCM940" s="477"/>
      <c r="NCN940" s="477"/>
      <c r="NCO940" s="477"/>
      <c r="NCP940" s="477"/>
      <c r="NCQ940" s="477"/>
      <c r="NCR940" s="477"/>
      <c r="NCS940" s="477"/>
      <c r="NCT940" s="477"/>
      <c r="NCU940" s="477"/>
      <c r="NCV940" s="477"/>
      <c r="NCW940" s="477"/>
      <c r="NCX940" s="477"/>
      <c r="NCY940" s="477"/>
      <c r="NCZ940" s="477"/>
      <c r="NDA940" s="477"/>
      <c r="NDB940" s="477"/>
      <c r="NDC940" s="477"/>
      <c r="NDD940" s="477"/>
      <c r="NDE940" s="477"/>
      <c r="NDF940" s="477"/>
      <c r="NDG940" s="477"/>
      <c r="NDH940" s="477"/>
      <c r="NDI940" s="477"/>
      <c r="NDJ940" s="477"/>
      <c r="NDK940" s="477"/>
      <c r="NDL940" s="477"/>
      <c r="NDM940" s="477"/>
      <c r="NDN940" s="477"/>
      <c r="NDO940" s="477"/>
      <c r="NDP940" s="477"/>
      <c r="NDQ940" s="477"/>
      <c r="NDR940" s="477"/>
      <c r="NDS940" s="477"/>
      <c r="NDT940" s="477"/>
      <c r="NDU940" s="477"/>
      <c r="NDV940" s="477"/>
      <c r="NDW940" s="477"/>
      <c r="NDX940" s="477"/>
      <c r="NDY940" s="477"/>
      <c r="NDZ940" s="477"/>
      <c r="NEA940" s="477"/>
      <c r="NEB940" s="477"/>
      <c r="NEC940" s="477"/>
      <c r="NED940" s="477"/>
      <c r="NEE940" s="477"/>
      <c r="NEF940" s="477"/>
      <c r="NEG940" s="477"/>
      <c r="NEH940" s="477"/>
      <c r="NEI940" s="477"/>
      <c r="NEJ940" s="477"/>
      <c r="NEK940" s="477"/>
      <c r="NEL940" s="477"/>
      <c r="NEM940" s="477"/>
      <c r="NEN940" s="477"/>
      <c r="NEO940" s="477"/>
      <c r="NEP940" s="477"/>
      <c r="NEQ940" s="477"/>
      <c r="NER940" s="477"/>
      <c r="NES940" s="477"/>
      <c r="NET940" s="477"/>
      <c r="NEU940" s="477"/>
      <c r="NEV940" s="477"/>
      <c r="NEW940" s="477"/>
      <c r="NEX940" s="477"/>
      <c r="NEY940" s="477"/>
      <c r="NEZ940" s="477"/>
      <c r="NFA940" s="477"/>
      <c r="NFB940" s="477"/>
      <c r="NFC940" s="477"/>
      <c r="NFD940" s="477"/>
      <c r="NFE940" s="477"/>
      <c r="NFF940" s="477"/>
      <c r="NFG940" s="477"/>
      <c r="NFH940" s="477"/>
      <c r="NFI940" s="477"/>
      <c r="NFJ940" s="477"/>
      <c r="NFK940" s="477"/>
      <c r="NFL940" s="477"/>
      <c r="NFM940" s="477"/>
      <c r="NFN940" s="477"/>
      <c r="NFO940" s="477"/>
      <c r="NFP940" s="477"/>
      <c r="NFQ940" s="477"/>
      <c r="NFR940" s="477"/>
      <c r="NFS940" s="477"/>
      <c r="NFT940" s="477"/>
      <c r="NFU940" s="477"/>
      <c r="NFV940" s="477"/>
      <c r="NFW940" s="477"/>
      <c r="NFX940" s="477"/>
      <c r="NFY940" s="477"/>
      <c r="NFZ940" s="477"/>
      <c r="NGA940" s="477"/>
      <c r="NGB940" s="477"/>
      <c r="NGC940" s="477"/>
      <c r="NGD940" s="477"/>
      <c r="NGE940" s="477"/>
      <c r="NGF940" s="477"/>
      <c r="NGG940" s="477"/>
      <c r="NGH940" s="477"/>
      <c r="NGI940" s="477"/>
      <c r="NGJ940" s="477"/>
      <c r="NGK940" s="477"/>
      <c r="NGL940" s="477"/>
      <c r="NGM940" s="477"/>
      <c r="NGN940" s="477"/>
      <c r="NGO940" s="477"/>
      <c r="NGP940" s="477"/>
      <c r="NGQ940" s="477"/>
      <c r="NGR940" s="477"/>
      <c r="NGS940" s="477"/>
      <c r="NGT940" s="477"/>
      <c r="NGU940" s="477"/>
      <c r="NGV940" s="477"/>
      <c r="NGW940" s="477"/>
      <c r="NGX940" s="477"/>
      <c r="NGY940" s="477"/>
      <c r="NGZ940" s="477"/>
      <c r="NHA940" s="477"/>
      <c r="NHB940" s="477"/>
      <c r="NHC940" s="477"/>
      <c r="NHD940" s="477"/>
      <c r="NHE940" s="477"/>
      <c r="NHF940" s="477"/>
      <c r="NHG940" s="477"/>
      <c r="NHH940" s="477"/>
      <c r="NHI940" s="477"/>
      <c r="NHJ940" s="477"/>
      <c r="NHK940" s="477"/>
      <c r="NHL940" s="477"/>
      <c r="NHM940" s="477"/>
      <c r="NHN940" s="477"/>
      <c r="NHO940" s="477"/>
      <c r="NHP940" s="477"/>
      <c r="NHQ940" s="477"/>
      <c r="NHR940" s="477"/>
      <c r="NHS940" s="477"/>
      <c r="NHT940" s="477"/>
      <c r="NHU940" s="477"/>
      <c r="NHV940" s="477"/>
      <c r="NHW940" s="477"/>
      <c r="NHX940" s="477"/>
      <c r="NHY940" s="477"/>
      <c r="NHZ940" s="477"/>
      <c r="NIA940" s="477"/>
      <c r="NIB940" s="477"/>
      <c r="NIC940" s="477"/>
      <c r="NID940" s="477"/>
      <c r="NIE940" s="477"/>
      <c r="NIF940" s="477"/>
      <c r="NIG940" s="477"/>
      <c r="NIH940" s="477"/>
      <c r="NII940" s="477"/>
      <c r="NIJ940" s="477"/>
      <c r="NIK940" s="477"/>
      <c r="NIL940" s="477"/>
      <c r="NIM940" s="477"/>
      <c r="NIN940" s="477"/>
      <c r="NIO940" s="477"/>
      <c r="NIP940" s="477"/>
      <c r="NIQ940" s="477"/>
      <c r="NIR940" s="477"/>
      <c r="NIS940" s="477"/>
      <c r="NIT940" s="477"/>
      <c r="NIU940" s="477"/>
      <c r="NIV940" s="477"/>
      <c r="NIW940" s="477"/>
      <c r="NIX940" s="477"/>
      <c r="NIY940" s="477"/>
      <c r="NIZ940" s="477"/>
      <c r="NJA940" s="477"/>
      <c r="NJB940" s="477"/>
      <c r="NJC940" s="477"/>
      <c r="NJD940" s="477"/>
      <c r="NJE940" s="477"/>
      <c r="NJF940" s="477"/>
      <c r="NJG940" s="477"/>
      <c r="NJH940" s="477"/>
      <c r="NJI940" s="477"/>
      <c r="NJJ940" s="477"/>
      <c r="NJK940" s="477"/>
      <c r="NJL940" s="477"/>
      <c r="NJM940" s="477"/>
      <c r="NJN940" s="477"/>
      <c r="NJO940" s="477"/>
      <c r="NJP940" s="477"/>
      <c r="NJQ940" s="477"/>
      <c r="NJR940" s="477"/>
      <c r="NJS940" s="477"/>
      <c r="NJT940" s="477"/>
      <c r="NJU940" s="477"/>
      <c r="NJV940" s="477"/>
      <c r="NJW940" s="477"/>
      <c r="NJX940" s="477"/>
      <c r="NJY940" s="477"/>
      <c r="NJZ940" s="477"/>
      <c r="NKA940" s="477"/>
      <c r="NKB940" s="477"/>
      <c r="NKC940" s="477"/>
      <c r="NKD940" s="477"/>
      <c r="NKE940" s="477"/>
      <c r="NKF940" s="477"/>
      <c r="NKG940" s="477"/>
      <c r="NKH940" s="477"/>
      <c r="NKI940" s="477"/>
      <c r="NKJ940" s="477"/>
      <c r="NKK940" s="477"/>
      <c r="NKL940" s="477"/>
      <c r="NKM940" s="477"/>
      <c r="NKN940" s="477"/>
      <c r="NKO940" s="477"/>
      <c r="NKP940" s="477"/>
      <c r="NKQ940" s="477"/>
      <c r="NKR940" s="477"/>
      <c r="NKS940" s="477"/>
      <c r="NKT940" s="477"/>
      <c r="NKU940" s="477"/>
      <c r="NKV940" s="477"/>
      <c r="NKW940" s="477"/>
      <c r="NKX940" s="477"/>
      <c r="NKY940" s="477"/>
      <c r="NKZ940" s="477"/>
      <c r="NLA940" s="477"/>
      <c r="NLB940" s="477"/>
      <c r="NLC940" s="477"/>
      <c r="NLD940" s="477"/>
      <c r="NLE940" s="477"/>
      <c r="NLF940" s="477"/>
      <c r="NLG940" s="477"/>
      <c r="NLH940" s="477"/>
      <c r="NLI940" s="477"/>
      <c r="NLJ940" s="477"/>
      <c r="NLK940" s="477"/>
      <c r="NLL940" s="477"/>
      <c r="NLM940" s="477"/>
      <c r="NLN940" s="477"/>
      <c r="NLO940" s="477"/>
      <c r="NLP940" s="477"/>
      <c r="NLQ940" s="477"/>
      <c r="NLR940" s="477"/>
      <c r="NLS940" s="477"/>
      <c r="NLT940" s="477"/>
      <c r="NLU940" s="477"/>
      <c r="NLV940" s="477"/>
      <c r="NLW940" s="477"/>
      <c r="NLX940" s="477"/>
      <c r="NLY940" s="477"/>
      <c r="NLZ940" s="477"/>
      <c r="NMA940" s="477"/>
      <c r="NMB940" s="477"/>
      <c r="NMC940" s="477"/>
      <c r="NMD940" s="477"/>
      <c r="NME940" s="477"/>
      <c r="NMF940" s="477"/>
      <c r="NMG940" s="477"/>
      <c r="NMH940" s="477"/>
      <c r="NMI940" s="477"/>
      <c r="NMJ940" s="477"/>
      <c r="NMK940" s="477"/>
      <c r="NML940" s="477"/>
      <c r="NMM940" s="477"/>
      <c r="NMN940" s="477"/>
      <c r="NMO940" s="477"/>
      <c r="NMP940" s="477"/>
      <c r="NMQ940" s="477"/>
      <c r="NMR940" s="477"/>
      <c r="NMS940" s="477"/>
      <c r="NMT940" s="477"/>
      <c r="NMU940" s="477"/>
      <c r="NMV940" s="477"/>
      <c r="NMW940" s="477"/>
      <c r="NMX940" s="477"/>
      <c r="NMY940" s="477"/>
      <c r="NMZ940" s="477"/>
      <c r="NNA940" s="477"/>
      <c r="NNB940" s="477"/>
      <c r="NNC940" s="477"/>
      <c r="NND940" s="477"/>
      <c r="NNE940" s="477"/>
      <c r="NNF940" s="477"/>
      <c r="NNG940" s="477"/>
      <c r="NNH940" s="477"/>
      <c r="NNI940" s="477"/>
      <c r="NNJ940" s="477"/>
      <c r="NNK940" s="477"/>
      <c r="NNL940" s="477"/>
      <c r="NNM940" s="477"/>
      <c r="NNN940" s="477"/>
      <c r="NNO940" s="477"/>
      <c r="NNP940" s="477"/>
      <c r="NNQ940" s="477"/>
      <c r="NNR940" s="477"/>
      <c r="NNS940" s="477"/>
      <c r="NNT940" s="477"/>
      <c r="NNU940" s="477"/>
      <c r="NNV940" s="477"/>
      <c r="NNW940" s="477"/>
      <c r="NNX940" s="477"/>
      <c r="NNY940" s="477"/>
      <c r="NNZ940" s="477"/>
      <c r="NOA940" s="477"/>
      <c r="NOB940" s="477"/>
      <c r="NOC940" s="477"/>
      <c r="NOD940" s="477"/>
      <c r="NOE940" s="477"/>
      <c r="NOF940" s="477"/>
      <c r="NOG940" s="477"/>
      <c r="NOH940" s="477"/>
      <c r="NOI940" s="477"/>
      <c r="NOJ940" s="477"/>
      <c r="NOK940" s="477"/>
      <c r="NOL940" s="477"/>
      <c r="NOM940" s="477"/>
      <c r="NON940" s="477"/>
      <c r="NOO940" s="477"/>
      <c r="NOP940" s="477"/>
      <c r="NOQ940" s="477"/>
      <c r="NOR940" s="477"/>
      <c r="NOS940" s="477"/>
      <c r="NOT940" s="477"/>
      <c r="NOU940" s="477"/>
      <c r="NOV940" s="477"/>
      <c r="NOW940" s="477"/>
      <c r="NOX940" s="477"/>
      <c r="NOY940" s="477"/>
      <c r="NOZ940" s="477"/>
      <c r="NPA940" s="477"/>
      <c r="NPB940" s="477"/>
      <c r="NPC940" s="477"/>
      <c r="NPD940" s="477"/>
      <c r="NPE940" s="477"/>
      <c r="NPF940" s="477"/>
      <c r="NPG940" s="477"/>
      <c r="NPH940" s="477"/>
      <c r="NPI940" s="477"/>
      <c r="NPJ940" s="477"/>
      <c r="NPK940" s="477"/>
      <c r="NPL940" s="477"/>
      <c r="NPM940" s="477"/>
      <c r="NPN940" s="477"/>
      <c r="NPO940" s="477"/>
      <c r="NPP940" s="477"/>
      <c r="NPQ940" s="477"/>
      <c r="NPR940" s="477"/>
      <c r="NPS940" s="477"/>
      <c r="NPT940" s="477"/>
      <c r="NPU940" s="477"/>
      <c r="NPV940" s="477"/>
      <c r="NPW940" s="477"/>
      <c r="NPX940" s="477"/>
      <c r="NPY940" s="477"/>
      <c r="NPZ940" s="477"/>
      <c r="NQA940" s="477"/>
      <c r="NQB940" s="477"/>
      <c r="NQC940" s="477"/>
      <c r="NQD940" s="477"/>
      <c r="NQE940" s="477"/>
      <c r="NQF940" s="477"/>
      <c r="NQG940" s="477"/>
      <c r="NQH940" s="477"/>
      <c r="NQI940" s="477"/>
      <c r="NQJ940" s="477"/>
      <c r="NQK940" s="477"/>
      <c r="NQL940" s="477"/>
      <c r="NQM940" s="477"/>
      <c r="NQN940" s="477"/>
      <c r="NQO940" s="477"/>
      <c r="NQP940" s="477"/>
      <c r="NQQ940" s="477"/>
      <c r="NQR940" s="477"/>
      <c r="NQS940" s="477"/>
      <c r="NQT940" s="477"/>
      <c r="NQU940" s="477"/>
      <c r="NQV940" s="477"/>
      <c r="NQW940" s="477"/>
      <c r="NQX940" s="477"/>
      <c r="NQY940" s="477"/>
      <c r="NQZ940" s="477"/>
      <c r="NRA940" s="477"/>
      <c r="NRB940" s="477"/>
      <c r="NRC940" s="477"/>
      <c r="NRD940" s="477"/>
      <c r="NRE940" s="477"/>
      <c r="NRF940" s="477"/>
      <c r="NRG940" s="477"/>
      <c r="NRH940" s="477"/>
      <c r="NRI940" s="477"/>
      <c r="NRJ940" s="477"/>
      <c r="NRK940" s="477"/>
      <c r="NRL940" s="477"/>
      <c r="NRM940" s="477"/>
      <c r="NRN940" s="477"/>
      <c r="NRO940" s="477"/>
      <c r="NRP940" s="477"/>
      <c r="NRQ940" s="477"/>
      <c r="NRR940" s="477"/>
      <c r="NRS940" s="477"/>
      <c r="NRT940" s="477"/>
      <c r="NRU940" s="477"/>
      <c r="NRV940" s="477"/>
      <c r="NRW940" s="477"/>
      <c r="NRX940" s="477"/>
      <c r="NRY940" s="477"/>
      <c r="NRZ940" s="477"/>
      <c r="NSA940" s="477"/>
      <c r="NSB940" s="477"/>
      <c r="NSC940" s="477"/>
      <c r="NSD940" s="477"/>
      <c r="NSE940" s="477"/>
      <c r="NSF940" s="477"/>
      <c r="NSG940" s="477"/>
      <c r="NSH940" s="477"/>
      <c r="NSI940" s="477"/>
      <c r="NSJ940" s="477"/>
      <c r="NSK940" s="477"/>
      <c r="NSL940" s="477"/>
      <c r="NSM940" s="477"/>
      <c r="NSN940" s="477"/>
      <c r="NSO940" s="477"/>
      <c r="NSP940" s="477"/>
      <c r="NSQ940" s="477"/>
      <c r="NSR940" s="477"/>
      <c r="NSS940" s="477"/>
      <c r="NST940" s="477"/>
      <c r="NSU940" s="477"/>
      <c r="NSV940" s="477"/>
      <c r="NSW940" s="477"/>
      <c r="NSX940" s="477"/>
      <c r="NSY940" s="477"/>
      <c r="NSZ940" s="477"/>
      <c r="NTA940" s="477"/>
      <c r="NTB940" s="477"/>
      <c r="NTC940" s="477"/>
      <c r="NTD940" s="477"/>
      <c r="NTE940" s="477"/>
      <c r="NTF940" s="477"/>
      <c r="NTG940" s="477"/>
      <c r="NTH940" s="477"/>
      <c r="NTI940" s="477"/>
      <c r="NTJ940" s="477"/>
      <c r="NTK940" s="477"/>
      <c r="NTL940" s="477"/>
      <c r="NTM940" s="477"/>
      <c r="NTN940" s="477"/>
      <c r="NTO940" s="477"/>
      <c r="NTP940" s="477"/>
      <c r="NTQ940" s="477"/>
      <c r="NTR940" s="477"/>
      <c r="NTS940" s="477"/>
      <c r="NTT940" s="477"/>
      <c r="NTU940" s="477"/>
      <c r="NTV940" s="477"/>
      <c r="NTW940" s="477"/>
      <c r="NTX940" s="477"/>
      <c r="NTY940" s="477"/>
      <c r="NTZ940" s="477"/>
      <c r="NUA940" s="477"/>
      <c r="NUB940" s="477"/>
      <c r="NUC940" s="477"/>
      <c r="NUD940" s="477"/>
      <c r="NUE940" s="477"/>
      <c r="NUF940" s="477"/>
      <c r="NUG940" s="477"/>
      <c r="NUH940" s="477"/>
      <c r="NUI940" s="477"/>
      <c r="NUJ940" s="477"/>
      <c r="NUK940" s="477"/>
      <c r="NUL940" s="477"/>
      <c r="NUM940" s="477"/>
      <c r="NUN940" s="477"/>
      <c r="NUO940" s="477"/>
      <c r="NUP940" s="477"/>
      <c r="NUQ940" s="477"/>
      <c r="NUR940" s="477"/>
      <c r="NUS940" s="477"/>
      <c r="NUT940" s="477"/>
      <c r="NUU940" s="477"/>
      <c r="NUV940" s="477"/>
      <c r="NUW940" s="477"/>
      <c r="NUX940" s="477"/>
      <c r="NUY940" s="477"/>
      <c r="NUZ940" s="477"/>
      <c r="NVA940" s="477"/>
      <c r="NVB940" s="477"/>
      <c r="NVC940" s="477"/>
      <c r="NVD940" s="477"/>
      <c r="NVE940" s="477"/>
      <c r="NVF940" s="477"/>
      <c r="NVG940" s="477"/>
      <c r="NVH940" s="477"/>
      <c r="NVI940" s="477"/>
      <c r="NVJ940" s="477"/>
      <c r="NVK940" s="477"/>
      <c r="NVL940" s="477"/>
      <c r="NVM940" s="477"/>
      <c r="NVN940" s="477"/>
      <c r="NVO940" s="477"/>
      <c r="NVP940" s="477"/>
      <c r="NVQ940" s="477"/>
      <c r="NVR940" s="477"/>
      <c r="NVS940" s="477"/>
      <c r="NVT940" s="477"/>
      <c r="NVU940" s="477"/>
      <c r="NVV940" s="477"/>
      <c r="NVW940" s="477"/>
      <c r="NVX940" s="477"/>
      <c r="NVY940" s="477"/>
      <c r="NVZ940" s="477"/>
      <c r="NWA940" s="477"/>
      <c r="NWB940" s="477"/>
      <c r="NWC940" s="477"/>
      <c r="NWD940" s="477"/>
      <c r="NWE940" s="477"/>
      <c r="NWF940" s="477"/>
      <c r="NWG940" s="477"/>
      <c r="NWH940" s="477"/>
      <c r="NWI940" s="477"/>
      <c r="NWJ940" s="477"/>
      <c r="NWK940" s="477"/>
      <c r="NWL940" s="477"/>
      <c r="NWM940" s="477"/>
      <c r="NWN940" s="477"/>
      <c r="NWO940" s="477"/>
      <c r="NWP940" s="477"/>
      <c r="NWQ940" s="477"/>
      <c r="NWR940" s="477"/>
      <c r="NWS940" s="477"/>
      <c r="NWT940" s="477"/>
      <c r="NWU940" s="477"/>
      <c r="NWV940" s="477"/>
      <c r="NWW940" s="477"/>
      <c r="NWX940" s="477"/>
      <c r="NWY940" s="477"/>
      <c r="NWZ940" s="477"/>
      <c r="NXA940" s="477"/>
      <c r="NXB940" s="477"/>
      <c r="NXC940" s="477"/>
      <c r="NXD940" s="477"/>
      <c r="NXE940" s="477"/>
      <c r="NXF940" s="477"/>
      <c r="NXG940" s="477"/>
      <c r="NXH940" s="477"/>
      <c r="NXI940" s="477"/>
      <c r="NXJ940" s="477"/>
      <c r="NXK940" s="477"/>
      <c r="NXL940" s="477"/>
      <c r="NXM940" s="477"/>
      <c r="NXN940" s="477"/>
      <c r="NXO940" s="477"/>
      <c r="NXP940" s="477"/>
      <c r="NXQ940" s="477"/>
      <c r="NXR940" s="477"/>
      <c r="NXS940" s="477"/>
      <c r="NXT940" s="477"/>
      <c r="NXU940" s="477"/>
      <c r="NXV940" s="477"/>
      <c r="NXW940" s="477"/>
      <c r="NXX940" s="477"/>
      <c r="NXY940" s="477"/>
      <c r="NXZ940" s="477"/>
      <c r="NYA940" s="477"/>
      <c r="NYB940" s="477"/>
      <c r="NYC940" s="477"/>
      <c r="NYD940" s="477"/>
      <c r="NYE940" s="477"/>
      <c r="NYF940" s="477"/>
      <c r="NYG940" s="477"/>
      <c r="NYH940" s="477"/>
      <c r="NYI940" s="477"/>
      <c r="NYJ940" s="477"/>
      <c r="NYK940" s="477"/>
      <c r="NYL940" s="477"/>
      <c r="NYM940" s="477"/>
      <c r="NYN940" s="477"/>
      <c r="NYO940" s="477"/>
      <c r="NYP940" s="477"/>
      <c r="NYQ940" s="477"/>
      <c r="NYR940" s="477"/>
      <c r="NYS940" s="477"/>
      <c r="NYT940" s="477"/>
      <c r="NYU940" s="477"/>
      <c r="NYV940" s="477"/>
      <c r="NYW940" s="477"/>
      <c r="NYX940" s="477"/>
      <c r="NYY940" s="477"/>
      <c r="NYZ940" s="477"/>
      <c r="NZA940" s="477"/>
      <c r="NZB940" s="477"/>
      <c r="NZC940" s="477"/>
      <c r="NZD940" s="477"/>
      <c r="NZE940" s="477"/>
      <c r="NZF940" s="477"/>
      <c r="NZG940" s="477"/>
      <c r="NZH940" s="477"/>
      <c r="NZI940" s="477"/>
      <c r="NZJ940" s="477"/>
      <c r="NZK940" s="477"/>
      <c r="NZL940" s="477"/>
      <c r="NZM940" s="477"/>
      <c r="NZN940" s="477"/>
      <c r="NZO940" s="477"/>
      <c r="NZP940" s="477"/>
      <c r="NZQ940" s="477"/>
      <c r="NZR940" s="477"/>
      <c r="NZS940" s="477"/>
      <c r="NZT940" s="477"/>
      <c r="NZU940" s="477"/>
      <c r="NZV940" s="477"/>
      <c r="NZW940" s="477"/>
      <c r="NZX940" s="477"/>
      <c r="NZY940" s="477"/>
      <c r="NZZ940" s="477"/>
      <c r="OAA940" s="477"/>
      <c r="OAB940" s="477"/>
      <c r="OAC940" s="477"/>
      <c r="OAD940" s="477"/>
      <c r="OAE940" s="477"/>
      <c r="OAF940" s="477"/>
      <c r="OAG940" s="477"/>
      <c r="OAH940" s="477"/>
      <c r="OAI940" s="477"/>
      <c r="OAJ940" s="477"/>
      <c r="OAK940" s="477"/>
      <c r="OAL940" s="477"/>
      <c r="OAM940" s="477"/>
      <c r="OAN940" s="477"/>
      <c r="OAO940" s="477"/>
      <c r="OAP940" s="477"/>
      <c r="OAQ940" s="477"/>
      <c r="OAR940" s="477"/>
      <c r="OAS940" s="477"/>
      <c r="OAT940" s="477"/>
      <c r="OAU940" s="477"/>
      <c r="OAV940" s="477"/>
      <c r="OAW940" s="477"/>
      <c r="OAX940" s="477"/>
      <c r="OAY940" s="477"/>
      <c r="OAZ940" s="477"/>
      <c r="OBA940" s="477"/>
      <c r="OBB940" s="477"/>
      <c r="OBC940" s="477"/>
      <c r="OBD940" s="477"/>
      <c r="OBE940" s="477"/>
      <c r="OBF940" s="477"/>
      <c r="OBG940" s="477"/>
      <c r="OBH940" s="477"/>
      <c r="OBI940" s="477"/>
      <c r="OBJ940" s="477"/>
      <c r="OBK940" s="477"/>
      <c r="OBL940" s="477"/>
      <c r="OBM940" s="477"/>
      <c r="OBN940" s="477"/>
      <c r="OBO940" s="477"/>
      <c r="OBP940" s="477"/>
      <c r="OBQ940" s="477"/>
      <c r="OBR940" s="477"/>
      <c r="OBS940" s="477"/>
      <c r="OBT940" s="477"/>
      <c r="OBU940" s="477"/>
      <c r="OBV940" s="477"/>
      <c r="OBW940" s="477"/>
      <c r="OBX940" s="477"/>
      <c r="OBY940" s="477"/>
      <c r="OBZ940" s="477"/>
      <c r="OCA940" s="477"/>
      <c r="OCB940" s="477"/>
      <c r="OCC940" s="477"/>
      <c r="OCD940" s="477"/>
      <c r="OCE940" s="477"/>
      <c r="OCF940" s="477"/>
      <c r="OCG940" s="477"/>
      <c r="OCH940" s="477"/>
      <c r="OCI940" s="477"/>
      <c r="OCJ940" s="477"/>
      <c r="OCK940" s="477"/>
      <c r="OCL940" s="477"/>
      <c r="OCM940" s="477"/>
      <c r="OCN940" s="477"/>
      <c r="OCO940" s="477"/>
      <c r="OCP940" s="477"/>
      <c r="OCQ940" s="477"/>
      <c r="OCR940" s="477"/>
      <c r="OCS940" s="477"/>
      <c r="OCT940" s="477"/>
      <c r="OCU940" s="477"/>
      <c r="OCV940" s="477"/>
      <c r="OCW940" s="477"/>
      <c r="OCX940" s="477"/>
      <c r="OCY940" s="477"/>
      <c r="OCZ940" s="477"/>
      <c r="ODA940" s="477"/>
      <c r="ODB940" s="477"/>
      <c r="ODC940" s="477"/>
      <c r="ODD940" s="477"/>
      <c r="ODE940" s="477"/>
      <c r="ODF940" s="477"/>
      <c r="ODG940" s="477"/>
      <c r="ODH940" s="477"/>
      <c r="ODI940" s="477"/>
      <c r="ODJ940" s="477"/>
      <c r="ODK940" s="477"/>
      <c r="ODL940" s="477"/>
      <c r="ODM940" s="477"/>
      <c r="ODN940" s="477"/>
      <c r="ODO940" s="477"/>
      <c r="ODP940" s="477"/>
      <c r="ODQ940" s="477"/>
      <c r="ODR940" s="477"/>
      <c r="ODS940" s="477"/>
      <c r="ODT940" s="477"/>
      <c r="ODU940" s="477"/>
      <c r="ODV940" s="477"/>
      <c r="ODW940" s="477"/>
      <c r="ODX940" s="477"/>
      <c r="ODY940" s="477"/>
      <c r="ODZ940" s="477"/>
      <c r="OEA940" s="477"/>
      <c r="OEB940" s="477"/>
      <c r="OEC940" s="477"/>
      <c r="OED940" s="477"/>
      <c r="OEE940" s="477"/>
      <c r="OEF940" s="477"/>
      <c r="OEG940" s="477"/>
      <c r="OEH940" s="477"/>
      <c r="OEI940" s="477"/>
      <c r="OEJ940" s="477"/>
      <c r="OEK940" s="477"/>
      <c r="OEL940" s="477"/>
      <c r="OEM940" s="477"/>
      <c r="OEN940" s="477"/>
      <c r="OEO940" s="477"/>
      <c r="OEP940" s="477"/>
      <c r="OEQ940" s="477"/>
      <c r="OER940" s="477"/>
      <c r="OES940" s="477"/>
      <c r="OET940" s="477"/>
      <c r="OEU940" s="477"/>
      <c r="OEV940" s="477"/>
      <c r="OEW940" s="477"/>
      <c r="OEX940" s="477"/>
      <c r="OEY940" s="477"/>
      <c r="OEZ940" s="477"/>
      <c r="OFA940" s="477"/>
      <c r="OFB940" s="477"/>
      <c r="OFC940" s="477"/>
      <c r="OFD940" s="477"/>
      <c r="OFE940" s="477"/>
      <c r="OFF940" s="477"/>
      <c r="OFG940" s="477"/>
      <c r="OFH940" s="477"/>
      <c r="OFI940" s="477"/>
      <c r="OFJ940" s="477"/>
      <c r="OFK940" s="477"/>
      <c r="OFL940" s="477"/>
      <c r="OFM940" s="477"/>
      <c r="OFN940" s="477"/>
      <c r="OFO940" s="477"/>
      <c r="OFP940" s="477"/>
      <c r="OFQ940" s="477"/>
      <c r="OFR940" s="477"/>
      <c r="OFS940" s="477"/>
      <c r="OFT940" s="477"/>
      <c r="OFU940" s="477"/>
      <c r="OFV940" s="477"/>
      <c r="OFW940" s="477"/>
      <c r="OFX940" s="477"/>
      <c r="OFY940" s="477"/>
      <c r="OFZ940" s="477"/>
      <c r="OGA940" s="477"/>
      <c r="OGB940" s="477"/>
      <c r="OGC940" s="477"/>
      <c r="OGD940" s="477"/>
      <c r="OGE940" s="477"/>
      <c r="OGF940" s="477"/>
      <c r="OGG940" s="477"/>
      <c r="OGH940" s="477"/>
      <c r="OGI940" s="477"/>
      <c r="OGJ940" s="477"/>
      <c r="OGK940" s="477"/>
      <c r="OGL940" s="477"/>
      <c r="OGM940" s="477"/>
      <c r="OGN940" s="477"/>
      <c r="OGO940" s="477"/>
      <c r="OGP940" s="477"/>
      <c r="OGQ940" s="477"/>
      <c r="OGR940" s="477"/>
      <c r="OGS940" s="477"/>
      <c r="OGT940" s="477"/>
      <c r="OGU940" s="477"/>
      <c r="OGV940" s="477"/>
      <c r="OGW940" s="477"/>
      <c r="OGX940" s="477"/>
      <c r="OGY940" s="477"/>
      <c r="OGZ940" s="477"/>
      <c r="OHA940" s="477"/>
      <c r="OHB940" s="477"/>
      <c r="OHC940" s="477"/>
      <c r="OHD940" s="477"/>
      <c r="OHE940" s="477"/>
      <c r="OHF940" s="477"/>
      <c r="OHG940" s="477"/>
      <c r="OHH940" s="477"/>
      <c r="OHI940" s="477"/>
      <c r="OHJ940" s="477"/>
      <c r="OHK940" s="477"/>
      <c r="OHL940" s="477"/>
      <c r="OHM940" s="477"/>
      <c r="OHN940" s="477"/>
      <c r="OHO940" s="477"/>
      <c r="OHP940" s="477"/>
      <c r="OHQ940" s="477"/>
      <c r="OHR940" s="477"/>
      <c r="OHS940" s="477"/>
      <c r="OHT940" s="477"/>
      <c r="OHU940" s="477"/>
      <c r="OHV940" s="477"/>
      <c r="OHW940" s="477"/>
      <c r="OHX940" s="477"/>
      <c r="OHY940" s="477"/>
      <c r="OHZ940" s="477"/>
      <c r="OIA940" s="477"/>
      <c r="OIB940" s="477"/>
      <c r="OIC940" s="477"/>
      <c r="OID940" s="477"/>
      <c r="OIE940" s="477"/>
      <c r="OIF940" s="477"/>
      <c r="OIG940" s="477"/>
      <c r="OIH940" s="477"/>
      <c r="OII940" s="477"/>
      <c r="OIJ940" s="477"/>
      <c r="OIK940" s="477"/>
      <c r="OIL940" s="477"/>
      <c r="OIM940" s="477"/>
      <c r="OIN940" s="477"/>
      <c r="OIO940" s="477"/>
      <c r="OIP940" s="477"/>
      <c r="OIQ940" s="477"/>
      <c r="OIR940" s="477"/>
      <c r="OIS940" s="477"/>
      <c r="OIT940" s="477"/>
      <c r="OIU940" s="477"/>
      <c r="OIV940" s="477"/>
      <c r="OIW940" s="477"/>
      <c r="OIX940" s="477"/>
      <c r="OIY940" s="477"/>
      <c r="OIZ940" s="477"/>
      <c r="OJA940" s="477"/>
      <c r="OJB940" s="477"/>
      <c r="OJC940" s="477"/>
      <c r="OJD940" s="477"/>
      <c r="OJE940" s="477"/>
      <c r="OJF940" s="477"/>
      <c r="OJG940" s="477"/>
      <c r="OJH940" s="477"/>
      <c r="OJI940" s="477"/>
      <c r="OJJ940" s="477"/>
      <c r="OJK940" s="477"/>
      <c r="OJL940" s="477"/>
      <c r="OJM940" s="477"/>
      <c r="OJN940" s="477"/>
      <c r="OJO940" s="477"/>
      <c r="OJP940" s="477"/>
      <c r="OJQ940" s="477"/>
      <c r="OJR940" s="477"/>
      <c r="OJS940" s="477"/>
      <c r="OJT940" s="477"/>
      <c r="OJU940" s="477"/>
      <c r="OJV940" s="477"/>
      <c r="OJW940" s="477"/>
      <c r="OJX940" s="477"/>
      <c r="OJY940" s="477"/>
      <c r="OJZ940" s="477"/>
      <c r="OKA940" s="477"/>
      <c r="OKB940" s="477"/>
      <c r="OKC940" s="477"/>
      <c r="OKD940" s="477"/>
      <c r="OKE940" s="477"/>
      <c r="OKF940" s="477"/>
      <c r="OKG940" s="477"/>
      <c r="OKH940" s="477"/>
      <c r="OKI940" s="477"/>
      <c r="OKJ940" s="477"/>
      <c r="OKK940" s="477"/>
      <c r="OKL940" s="477"/>
      <c r="OKM940" s="477"/>
      <c r="OKN940" s="477"/>
      <c r="OKO940" s="477"/>
      <c r="OKP940" s="477"/>
      <c r="OKQ940" s="477"/>
      <c r="OKR940" s="477"/>
      <c r="OKS940" s="477"/>
      <c r="OKT940" s="477"/>
      <c r="OKU940" s="477"/>
      <c r="OKV940" s="477"/>
      <c r="OKW940" s="477"/>
      <c r="OKX940" s="477"/>
      <c r="OKY940" s="477"/>
      <c r="OKZ940" s="477"/>
      <c r="OLA940" s="477"/>
      <c r="OLB940" s="477"/>
      <c r="OLC940" s="477"/>
      <c r="OLD940" s="477"/>
      <c r="OLE940" s="477"/>
      <c r="OLF940" s="477"/>
      <c r="OLG940" s="477"/>
      <c r="OLH940" s="477"/>
      <c r="OLI940" s="477"/>
      <c r="OLJ940" s="477"/>
      <c r="OLK940" s="477"/>
      <c r="OLL940" s="477"/>
      <c r="OLM940" s="477"/>
      <c r="OLN940" s="477"/>
      <c r="OLO940" s="477"/>
      <c r="OLP940" s="477"/>
      <c r="OLQ940" s="477"/>
      <c r="OLR940" s="477"/>
      <c r="OLS940" s="477"/>
      <c r="OLT940" s="477"/>
      <c r="OLU940" s="477"/>
      <c r="OLV940" s="477"/>
      <c r="OLW940" s="477"/>
      <c r="OLX940" s="477"/>
      <c r="OLY940" s="477"/>
      <c r="OLZ940" s="477"/>
      <c r="OMA940" s="477"/>
      <c r="OMB940" s="477"/>
      <c r="OMC940" s="477"/>
      <c r="OMD940" s="477"/>
      <c r="OME940" s="477"/>
      <c r="OMF940" s="477"/>
      <c r="OMG940" s="477"/>
      <c r="OMH940" s="477"/>
      <c r="OMI940" s="477"/>
      <c r="OMJ940" s="477"/>
      <c r="OMK940" s="477"/>
      <c r="OML940" s="477"/>
      <c r="OMM940" s="477"/>
      <c r="OMN940" s="477"/>
      <c r="OMO940" s="477"/>
      <c r="OMP940" s="477"/>
      <c r="OMQ940" s="477"/>
      <c r="OMR940" s="477"/>
      <c r="OMS940" s="477"/>
      <c r="OMT940" s="477"/>
      <c r="OMU940" s="477"/>
      <c r="OMV940" s="477"/>
      <c r="OMW940" s="477"/>
      <c r="OMX940" s="477"/>
      <c r="OMY940" s="477"/>
      <c r="OMZ940" s="477"/>
      <c r="ONA940" s="477"/>
      <c r="ONB940" s="477"/>
      <c r="ONC940" s="477"/>
      <c r="OND940" s="477"/>
      <c r="ONE940" s="477"/>
      <c r="ONF940" s="477"/>
      <c r="ONG940" s="477"/>
      <c r="ONH940" s="477"/>
      <c r="ONI940" s="477"/>
      <c r="ONJ940" s="477"/>
      <c r="ONK940" s="477"/>
      <c r="ONL940" s="477"/>
      <c r="ONM940" s="477"/>
      <c r="ONN940" s="477"/>
      <c r="ONO940" s="477"/>
      <c r="ONP940" s="477"/>
      <c r="ONQ940" s="477"/>
      <c r="ONR940" s="477"/>
      <c r="ONS940" s="477"/>
      <c r="ONT940" s="477"/>
      <c r="ONU940" s="477"/>
      <c r="ONV940" s="477"/>
      <c r="ONW940" s="477"/>
      <c r="ONX940" s="477"/>
      <c r="ONY940" s="477"/>
      <c r="ONZ940" s="477"/>
      <c r="OOA940" s="477"/>
      <c r="OOB940" s="477"/>
      <c r="OOC940" s="477"/>
      <c r="OOD940" s="477"/>
      <c r="OOE940" s="477"/>
      <c r="OOF940" s="477"/>
      <c r="OOG940" s="477"/>
      <c r="OOH940" s="477"/>
      <c r="OOI940" s="477"/>
      <c r="OOJ940" s="477"/>
      <c r="OOK940" s="477"/>
      <c r="OOL940" s="477"/>
      <c r="OOM940" s="477"/>
      <c r="OON940" s="477"/>
      <c r="OOO940" s="477"/>
      <c r="OOP940" s="477"/>
      <c r="OOQ940" s="477"/>
      <c r="OOR940" s="477"/>
      <c r="OOS940" s="477"/>
      <c r="OOT940" s="477"/>
      <c r="OOU940" s="477"/>
      <c r="OOV940" s="477"/>
      <c r="OOW940" s="477"/>
      <c r="OOX940" s="477"/>
      <c r="OOY940" s="477"/>
      <c r="OOZ940" s="477"/>
      <c r="OPA940" s="477"/>
      <c r="OPB940" s="477"/>
      <c r="OPC940" s="477"/>
      <c r="OPD940" s="477"/>
      <c r="OPE940" s="477"/>
      <c r="OPF940" s="477"/>
      <c r="OPG940" s="477"/>
      <c r="OPH940" s="477"/>
      <c r="OPI940" s="477"/>
      <c r="OPJ940" s="477"/>
      <c r="OPK940" s="477"/>
      <c r="OPL940" s="477"/>
      <c r="OPM940" s="477"/>
      <c r="OPN940" s="477"/>
      <c r="OPO940" s="477"/>
      <c r="OPP940" s="477"/>
      <c r="OPQ940" s="477"/>
      <c r="OPR940" s="477"/>
      <c r="OPS940" s="477"/>
      <c r="OPT940" s="477"/>
      <c r="OPU940" s="477"/>
      <c r="OPV940" s="477"/>
      <c r="OPW940" s="477"/>
      <c r="OPX940" s="477"/>
      <c r="OPY940" s="477"/>
      <c r="OPZ940" s="477"/>
      <c r="OQA940" s="477"/>
      <c r="OQB940" s="477"/>
      <c r="OQC940" s="477"/>
      <c r="OQD940" s="477"/>
      <c r="OQE940" s="477"/>
      <c r="OQF940" s="477"/>
      <c r="OQG940" s="477"/>
      <c r="OQH940" s="477"/>
      <c r="OQI940" s="477"/>
      <c r="OQJ940" s="477"/>
      <c r="OQK940" s="477"/>
      <c r="OQL940" s="477"/>
      <c r="OQM940" s="477"/>
      <c r="OQN940" s="477"/>
      <c r="OQO940" s="477"/>
      <c r="OQP940" s="477"/>
      <c r="OQQ940" s="477"/>
      <c r="OQR940" s="477"/>
      <c r="OQS940" s="477"/>
      <c r="OQT940" s="477"/>
      <c r="OQU940" s="477"/>
      <c r="OQV940" s="477"/>
      <c r="OQW940" s="477"/>
      <c r="OQX940" s="477"/>
      <c r="OQY940" s="477"/>
      <c r="OQZ940" s="477"/>
      <c r="ORA940" s="477"/>
      <c r="ORB940" s="477"/>
      <c r="ORC940" s="477"/>
      <c r="ORD940" s="477"/>
      <c r="ORE940" s="477"/>
      <c r="ORF940" s="477"/>
      <c r="ORG940" s="477"/>
      <c r="ORH940" s="477"/>
      <c r="ORI940" s="477"/>
      <c r="ORJ940" s="477"/>
      <c r="ORK940" s="477"/>
      <c r="ORL940" s="477"/>
      <c r="ORM940" s="477"/>
      <c r="ORN940" s="477"/>
      <c r="ORO940" s="477"/>
      <c r="ORP940" s="477"/>
      <c r="ORQ940" s="477"/>
      <c r="ORR940" s="477"/>
      <c r="ORS940" s="477"/>
      <c r="ORT940" s="477"/>
      <c r="ORU940" s="477"/>
      <c r="ORV940" s="477"/>
      <c r="ORW940" s="477"/>
      <c r="ORX940" s="477"/>
      <c r="ORY940" s="477"/>
      <c r="ORZ940" s="477"/>
      <c r="OSA940" s="477"/>
      <c r="OSB940" s="477"/>
      <c r="OSC940" s="477"/>
      <c r="OSD940" s="477"/>
      <c r="OSE940" s="477"/>
      <c r="OSF940" s="477"/>
      <c r="OSG940" s="477"/>
      <c r="OSH940" s="477"/>
      <c r="OSI940" s="477"/>
      <c r="OSJ940" s="477"/>
      <c r="OSK940" s="477"/>
      <c r="OSL940" s="477"/>
      <c r="OSM940" s="477"/>
      <c r="OSN940" s="477"/>
      <c r="OSO940" s="477"/>
      <c r="OSP940" s="477"/>
      <c r="OSQ940" s="477"/>
      <c r="OSR940" s="477"/>
      <c r="OSS940" s="477"/>
      <c r="OST940" s="477"/>
      <c r="OSU940" s="477"/>
      <c r="OSV940" s="477"/>
      <c r="OSW940" s="477"/>
      <c r="OSX940" s="477"/>
      <c r="OSY940" s="477"/>
      <c r="OSZ940" s="477"/>
      <c r="OTA940" s="477"/>
      <c r="OTB940" s="477"/>
      <c r="OTC940" s="477"/>
      <c r="OTD940" s="477"/>
      <c r="OTE940" s="477"/>
      <c r="OTF940" s="477"/>
      <c r="OTG940" s="477"/>
      <c r="OTH940" s="477"/>
      <c r="OTI940" s="477"/>
      <c r="OTJ940" s="477"/>
      <c r="OTK940" s="477"/>
      <c r="OTL940" s="477"/>
      <c r="OTM940" s="477"/>
      <c r="OTN940" s="477"/>
      <c r="OTO940" s="477"/>
      <c r="OTP940" s="477"/>
      <c r="OTQ940" s="477"/>
      <c r="OTR940" s="477"/>
      <c r="OTS940" s="477"/>
      <c r="OTT940" s="477"/>
      <c r="OTU940" s="477"/>
      <c r="OTV940" s="477"/>
      <c r="OTW940" s="477"/>
      <c r="OTX940" s="477"/>
      <c r="OTY940" s="477"/>
      <c r="OTZ940" s="477"/>
      <c r="OUA940" s="477"/>
      <c r="OUB940" s="477"/>
      <c r="OUC940" s="477"/>
      <c r="OUD940" s="477"/>
      <c r="OUE940" s="477"/>
      <c r="OUF940" s="477"/>
      <c r="OUG940" s="477"/>
      <c r="OUH940" s="477"/>
      <c r="OUI940" s="477"/>
      <c r="OUJ940" s="477"/>
      <c r="OUK940" s="477"/>
      <c r="OUL940" s="477"/>
      <c r="OUM940" s="477"/>
      <c r="OUN940" s="477"/>
      <c r="OUO940" s="477"/>
      <c r="OUP940" s="477"/>
      <c r="OUQ940" s="477"/>
      <c r="OUR940" s="477"/>
      <c r="OUS940" s="477"/>
      <c r="OUT940" s="477"/>
      <c r="OUU940" s="477"/>
      <c r="OUV940" s="477"/>
      <c r="OUW940" s="477"/>
      <c r="OUX940" s="477"/>
      <c r="OUY940" s="477"/>
      <c r="OUZ940" s="477"/>
      <c r="OVA940" s="477"/>
      <c r="OVB940" s="477"/>
      <c r="OVC940" s="477"/>
      <c r="OVD940" s="477"/>
      <c r="OVE940" s="477"/>
      <c r="OVF940" s="477"/>
      <c r="OVG940" s="477"/>
      <c r="OVH940" s="477"/>
      <c r="OVI940" s="477"/>
      <c r="OVJ940" s="477"/>
      <c r="OVK940" s="477"/>
      <c r="OVL940" s="477"/>
      <c r="OVM940" s="477"/>
      <c r="OVN940" s="477"/>
      <c r="OVO940" s="477"/>
      <c r="OVP940" s="477"/>
      <c r="OVQ940" s="477"/>
      <c r="OVR940" s="477"/>
      <c r="OVS940" s="477"/>
      <c r="OVT940" s="477"/>
      <c r="OVU940" s="477"/>
      <c r="OVV940" s="477"/>
      <c r="OVW940" s="477"/>
      <c r="OVX940" s="477"/>
      <c r="OVY940" s="477"/>
      <c r="OVZ940" s="477"/>
      <c r="OWA940" s="477"/>
      <c r="OWB940" s="477"/>
      <c r="OWC940" s="477"/>
      <c r="OWD940" s="477"/>
      <c r="OWE940" s="477"/>
      <c r="OWF940" s="477"/>
      <c r="OWG940" s="477"/>
      <c r="OWH940" s="477"/>
      <c r="OWI940" s="477"/>
      <c r="OWJ940" s="477"/>
      <c r="OWK940" s="477"/>
      <c r="OWL940" s="477"/>
      <c r="OWM940" s="477"/>
      <c r="OWN940" s="477"/>
      <c r="OWO940" s="477"/>
      <c r="OWP940" s="477"/>
      <c r="OWQ940" s="477"/>
      <c r="OWR940" s="477"/>
      <c r="OWS940" s="477"/>
      <c r="OWT940" s="477"/>
      <c r="OWU940" s="477"/>
      <c r="OWV940" s="477"/>
      <c r="OWW940" s="477"/>
      <c r="OWX940" s="477"/>
      <c r="OWY940" s="477"/>
      <c r="OWZ940" s="477"/>
      <c r="OXA940" s="477"/>
      <c r="OXB940" s="477"/>
      <c r="OXC940" s="477"/>
      <c r="OXD940" s="477"/>
      <c r="OXE940" s="477"/>
      <c r="OXF940" s="477"/>
      <c r="OXG940" s="477"/>
      <c r="OXH940" s="477"/>
      <c r="OXI940" s="477"/>
      <c r="OXJ940" s="477"/>
      <c r="OXK940" s="477"/>
      <c r="OXL940" s="477"/>
      <c r="OXM940" s="477"/>
      <c r="OXN940" s="477"/>
      <c r="OXO940" s="477"/>
      <c r="OXP940" s="477"/>
      <c r="OXQ940" s="477"/>
      <c r="OXR940" s="477"/>
      <c r="OXS940" s="477"/>
      <c r="OXT940" s="477"/>
      <c r="OXU940" s="477"/>
      <c r="OXV940" s="477"/>
      <c r="OXW940" s="477"/>
      <c r="OXX940" s="477"/>
      <c r="OXY940" s="477"/>
      <c r="OXZ940" s="477"/>
      <c r="OYA940" s="477"/>
      <c r="OYB940" s="477"/>
      <c r="OYC940" s="477"/>
      <c r="OYD940" s="477"/>
      <c r="OYE940" s="477"/>
      <c r="OYF940" s="477"/>
      <c r="OYG940" s="477"/>
      <c r="OYH940" s="477"/>
      <c r="OYI940" s="477"/>
      <c r="OYJ940" s="477"/>
      <c r="OYK940" s="477"/>
      <c r="OYL940" s="477"/>
      <c r="OYM940" s="477"/>
      <c r="OYN940" s="477"/>
      <c r="OYO940" s="477"/>
      <c r="OYP940" s="477"/>
      <c r="OYQ940" s="477"/>
      <c r="OYR940" s="477"/>
      <c r="OYS940" s="477"/>
      <c r="OYT940" s="477"/>
      <c r="OYU940" s="477"/>
      <c r="OYV940" s="477"/>
      <c r="OYW940" s="477"/>
      <c r="OYX940" s="477"/>
      <c r="OYY940" s="477"/>
      <c r="OYZ940" s="477"/>
      <c r="OZA940" s="477"/>
      <c r="OZB940" s="477"/>
      <c r="OZC940" s="477"/>
      <c r="OZD940" s="477"/>
      <c r="OZE940" s="477"/>
      <c r="OZF940" s="477"/>
      <c r="OZG940" s="477"/>
      <c r="OZH940" s="477"/>
      <c r="OZI940" s="477"/>
      <c r="OZJ940" s="477"/>
      <c r="OZK940" s="477"/>
      <c r="OZL940" s="477"/>
      <c r="OZM940" s="477"/>
      <c r="OZN940" s="477"/>
      <c r="OZO940" s="477"/>
      <c r="OZP940" s="477"/>
      <c r="OZQ940" s="477"/>
      <c r="OZR940" s="477"/>
      <c r="OZS940" s="477"/>
      <c r="OZT940" s="477"/>
      <c r="OZU940" s="477"/>
      <c r="OZV940" s="477"/>
      <c r="OZW940" s="477"/>
      <c r="OZX940" s="477"/>
      <c r="OZY940" s="477"/>
      <c r="OZZ940" s="477"/>
      <c r="PAA940" s="477"/>
      <c r="PAB940" s="477"/>
      <c r="PAC940" s="477"/>
      <c r="PAD940" s="477"/>
      <c r="PAE940" s="477"/>
      <c r="PAF940" s="477"/>
      <c r="PAG940" s="477"/>
      <c r="PAH940" s="477"/>
      <c r="PAI940" s="477"/>
      <c r="PAJ940" s="477"/>
      <c r="PAK940" s="477"/>
      <c r="PAL940" s="477"/>
      <c r="PAM940" s="477"/>
      <c r="PAN940" s="477"/>
      <c r="PAO940" s="477"/>
      <c r="PAP940" s="477"/>
      <c r="PAQ940" s="477"/>
      <c r="PAR940" s="477"/>
      <c r="PAS940" s="477"/>
      <c r="PAT940" s="477"/>
      <c r="PAU940" s="477"/>
      <c r="PAV940" s="477"/>
      <c r="PAW940" s="477"/>
      <c r="PAX940" s="477"/>
      <c r="PAY940" s="477"/>
      <c r="PAZ940" s="477"/>
      <c r="PBA940" s="477"/>
      <c r="PBB940" s="477"/>
      <c r="PBC940" s="477"/>
      <c r="PBD940" s="477"/>
      <c r="PBE940" s="477"/>
      <c r="PBF940" s="477"/>
      <c r="PBG940" s="477"/>
      <c r="PBH940" s="477"/>
      <c r="PBI940" s="477"/>
      <c r="PBJ940" s="477"/>
      <c r="PBK940" s="477"/>
      <c r="PBL940" s="477"/>
      <c r="PBM940" s="477"/>
      <c r="PBN940" s="477"/>
      <c r="PBO940" s="477"/>
      <c r="PBP940" s="477"/>
      <c r="PBQ940" s="477"/>
      <c r="PBR940" s="477"/>
      <c r="PBS940" s="477"/>
      <c r="PBT940" s="477"/>
      <c r="PBU940" s="477"/>
      <c r="PBV940" s="477"/>
      <c r="PBW940" s="477"/>
      <c r="PBX940" s="477"/>
      <c r="PBY940" s="477"/>
      <c r="PBZ940" s="477"/>
      <c r="PCA940" s="477"/>
      <c r="PCB940" s="477"/>
      <c r="PCC940" s="477"/>
      <c r="PCD940" s="477"/>
      <c r="PCE940" s="477"/>
      <c r="PCF940" s="477"/>
      <c r="PCG940" s="477"/>
      <c r="PCH940" s="477"/>
      <c r="PCI940" s="477"/>
      <c r="PCJ940" s="477"/>
      <c r="PCK940" s="477"/>
      <c r="PCL940" s="477"/>
      <c r="PCM940" s="477"/>
      <c r="PCN940" s="477"/>
      <c r="PCO940" s="477"/>
      <c r="PCP940" s="477"/>
      <c r="PCQ940" s="477"/>
      <c r="PCR940" s="477"/>
      <c r="PCS940" s="477"/>
      <c r="PCT940" s="477"/>
      <c r="PCU940" s="477"/>
      <c r="PCV940" s="477"/>
      <c r="PCW940" s="477"/>
      <c r="PCX940" s="477"/>
      <c r="PCY940" s="477"/>
      <c r="PCZ940" s="477"/>
      <c r="PDA940" s="477"/>
      <c r="PDB940" s="477"/>
      <c r="PDC940" s="477"/>
      <c r="PDD940" s="477"/>
      <c r="PDE940" s="477"/>
      <c r="PDF940" s="477"/>
      <c r="PDG940" s="477"/>
      <c r="PDH940" s="477"/>
      <c r="PDI940" s="477"/>
      <c r="PDJ940" s="477"/>
      <c r="PDK940" s="477"/>
      <c r="PDL940" s="477"/>
      <c r="PDM940" s="477"/>
      <c r="PDN940" s="477"/>
      <c r="PDO940" s="477"/>
      <c r="PDP940" s="477"/>
      <c r="PDQ940" s="477"/>
      <c r="PDR940" s="477"/>
      <c r="PDS940" s="477"/>
      <c r="PDT940" s="477"/>
      <c r="PDU940" s="477"/>
      <c r="PDV940" s="477"/>
      <c r="PDW940" s="477"/>
      <c r="PDX940" s="477"/>
      <c r="PDY940" s="477"/>
      <c r="PDZ940" s="477"/>
      <c r="PEA940" s="477"/>
      <c r="PEB940" s="477"/>
      <c r="PEC940" s="477"/>
      <c r="PED940" s="477"/>
      <c r="PEE940" s="477"/>
      <c r="PEF940" s="477"/>
      <c r="PEG940" s="477"/>
      <c r="PEH940" s="477"/>
      <c r="PEI940" s="477"/>
      <c r="PEJ940" s="477"/>
      <c r="PEK940" s="477"/>
      <c r="PEL940" s="477"/>
      <c r="PEM940" s="477"/>
      <c r="PEN940" s="477"/>
      <c r="PEO940" s="477"/>
      <c r="PEP940" s="477"/>
      <c r="PEQ940" s="477"/>
      <c r="PER940" s="477"/>
      <c r="PES940" s="477"/>
      <c r="PET940" s="477"/>
      <c r="PEU940" s="477"/>
      <c r="PEV940" s="477"/>
      <c r="PEW940" s="477"/>
      <c r="PEX940" s="477"/>
      <c r="PEY940" s="477"/>
      <c r="PEZ940" s="477"/>
      <c r="PFA940" s="477"/>
      <c r="PFB940" s="477"/>
      <c r="PFC940" s="477"/>
      <c r="PFD940" s="477"/>
      <c r="PFE940" s="477"/>
      <c r="PFF940" s="477"/>
      <c r="PFG940" s="477"/>
      <c r="PFH940" s="477"/>
      <c r="PFI940" s="477"/>
      <c r="PFJ940" s="477"/>
      <c r="PFK940" s="477"/>
      <c r="PFL940" s="477"/>
      <c r="PFM940" s="477"/>
      <c r="PFN940" s="477"/>
      <c r="PFO940" s="477"/>
      <c r="PFP940" s="477"/>
      <c r="PFQ940" s="477"/>
      <c r="PFR940" s="477"/>
      <c r="PFS940" s="477"/>
      <c r="PFT940" s="477"/>
      <c r="PFU940" s="477"/>
      <c r="PFV940" s="477"/>
      <c r="PFW940" s="477"/>
      <c r="PFX940" s="477"/>
      <c r="PFY940" s="477"/>
      <c r="PFZ940" s="477"/>
      <c r="PGA940" s="477"/>
      <c r="PGB940" s="477"/>
      <c r="PGC940" s="477"/>
      <c r="PGD940" s="477"/>
      <c r="PGE940" s="477"/>
      <c r="PGF940" s="477"/>
      <c r="PGG940" s="477"/>
      <c r="PGH940" s="477"/>
      <c r="PGI940" s="477"/>
      <c r="PGJ940" s="477"/>
      <c r="PGK940" s="477"/>
      <c r="PGL940" s="477"/>
      <c r="PGM940" s="477"/>
      <c r="PGN940" s="477"/>
      <c r="PGO940" s="477"/>
      <c r="PGP940" s="477"/>
      <c r="PGQ940" s="477"/>
      <c r="PGR940" s="477"/>
      <c r="PGS940" s="477"/>
      <c r="PGT940" s="477"/>
      <c r="PGU940" s="477"/>
      <c r="PGV940" s="477"/>
      <c r="PGW940" s="477"/>
      <c r="PGX940" s="477"/>
      <c r="PGY940" s="477"/>
      <c r="PGZ940" s="477"/>
      <c r="PHA940" s="477"/>
      <c r="PHB940" s="477"/>
      <c r="PHC940" s="477"/>
      <c r="PHD940" s="477"/>
      <c r="PHE940" s="477"/>
      <c r="PHF940" s="477"/>
      <c r="PHG940" s="477"/>
      <c r="PHH940" s="477"/>
      <c r="PHI940" s="477"/>
      <c r="PHJ940" s="477"/>
      <c r="PHK940" s="477"/>
      <c r="PHL940" s="477"/>
      <c r="PHM940" s="477"/>
      <c r="PHN940" s="477"/>
      <c r="PHO940" s="477"/>
      <c r="PHP940" s="477"/>
      <c r="PHQ940" s="477"/>
      <c r="PHR940" s="477"/>
      <c r="PHS940" s="477"/>
      <c r="PHT940" s="477"/>
      <c r="PHU940" s="477"/>
      <c r="PHV940" s="477"/>
      <c r="PHW940" s="477"/>
      <c r="PHX940" s="477"/>
      <c r="PHY940" s="477"/>
      <c r="PHZ940" s="477"/>
      <c r="PIA940" s="477"/>
      <c r="PIB940" s="477"/>
      <c r="PIC940" s="477"/>
      <c r="PID940" s="477"/>
      <c r="PIE940" s="477"/>
      <c r="PIF940" s="477"/>
      <c r="PIG940" s="477"/>
      <c r="PIH940" s="477"/>
      <c r="PII940" s="477"/>
      <c r="PIJ940" s="477"/>
      <c r="PIK940" s="477"/>
      <c r="PIL940" s="477"/>
      <c r="PIM940" s="477"/>
      <c r="PIN940" s="477"/>
      <c r="PIO940" s="477"/>
      <c r="PIP940" s="477"/>
      <c r="PIQ940" s="477"/>
      <c r="PIR940" s="477"/>
      <c r="PIS940" s="477"/>
      <c r="PIT940" s="477"/>
      <c r="PIU940" s="477"/>
      <c r="PIV940" s="477"/>
      <c r="PIW940" s="477"/>
      <c r="PIX940" s="477"/>
      <c r="PIY940" s="477"/>
      <c r="PIZ940" s="477"/>
      <c r="PJA940" s="477"/>
      <c r="PJB940" s="477"/>
      <c r="PJC940" s="477"/>
      <c r="PJD940" s="477"/>
      <c r="PJE940" s="477"/>
      <c r="PJF940" s="477"/>
      <c r="PJG940" s="477"/>
      <c r="PJH940" s="477"/>
      <c r="PJI940" s="477"/>
      <c r="PJJ940" s="477"/>
      <c r="PJK940" s="477"/>
      <c r="PJL940" s="477"/>
      <c r="PJM940" s="477"/>
      <c r="PJN940" s="477"/>
      <c r="PJO940" s="477"/>
      <c r="PJP940" s="477"/>
      <c r="PJQ940" s="477"/>
      <c r="PJR940" s="477"/>
      <c r="PJS940" s="477"/>
      <c r="PJT940" s="477"/>
      <c r="PJU940" s="477"/>
      <c r="PJV940" s="477"/>
      <c r="PJW940" s="477"/>
      <c r="PJX940" s="477"/>
      <c r="PJY940" s="477"/>
      <c r="PJZ940" s="477"/>
      <c r="PKA940" s="477"/>
      <c r="PKB940" s="477"/>
      <c r="PKC940" s="477"/>
      <c r="PKD940" s="477"/>
      <c r="PKE940" s="477"/>
      <c r="PKF940" s="477"/>
      <c r="PKG940" s="477"/>
      <c r="PKH940" s="477"/>
      <c r="PKI940" s="477"/>
      <c r="PKJ940" s="477"/>
      <c r="PKK940" s="477"/>
      <c r="PKL940" s="477"/>
      <c r="PKM940" s="477"/>
      <c r="PKN940" s="477"/>
      <c r="PKO940" s="477"/>
      <c r="PKP940" s="477"/>
      <c r="PKQ940" s="477"/>
      <c r="PKR940" s="477"/>
      <c r="PKS940" s="477"/>
      <c r="PKT940" s="477"/>
      <c r="PKU940" s="477"/>
      <c r="PKV940" s="477"/>
      <c r="PKW940" s="477"/>
      <c r="PKX940" s="477"/>
      <c r="PKY940" s="477"/>
      <c r="PKZ940" s="477"/>
      <c r="PLA940" s="477"/>
      <c r="PLB940" s="477"/>
      <c r="PLC940" s="477"/>
      <c r="PLD940" s="477"/>
      <c r="PLE940" s="477"/>
      <c r="PLF940" s="477"/>
      <c r="PLG940" s="477"/>
      <c r="PLH940" s="477"/>
      <c r="PLI940" s="477"/>
      <c r="PLJ940" s="477"/>
      <c r="PLK940" s="477"/>
      <c r="PLL940" s="477"/>
      <c r="PLM940" s="477"/>
      <c r="PLN940" s="477"/>
      <c r="PLO940" s="477"/>
      <c r="PLP940" s="477"/>
      <c r="PLQ940" s="477"/>
      <c r="PLR940" s="477"/>
      <c r="PLS940" s="477"/>
      <c r="PLT940" s="477"/>
      <c r="PLU940" s="477"/>
      <c r="PLV940" s="477"/>
      <c r="PLW940" s="477"/>
      <c r="PLX940" s="477"/>
      <c r="PLY940" s="477"/>
      <c r="PLZ940" s="477"/>
      <c r="PMA940" s="477"/>
      <c r="PMB940" s="477"/>
      <c r="PMC940" s="477"/>
      <c r="PMD940" s="477"/>
      <c r="PME940" s="477"/>
      <c r="PMF940" s="477"/>
      <c r="PMG940" s="477"/>
      <c r="PMH940" s="477"/>
      <c r="PMI940" s="477"/>
      <c r="PMJ940" s="477"/>
      <c r="PMK940" s="477"/>
      <c r="PML940" s="477"/>
      <c r="PMM940" s="477"/>
      <c r="PMN940" s="477"/>
      <c r="PMO940" s="477"/>
      <c r="PMP940" s="477"/>
      <c r="PMQ940" s="477"/>
      <c r="PMR940" s="477"/>
      <c r="PMS940" s="477"/>
      <c r="PMT940" s="477"/>
      <c r="PMU940" s="477"/>
      <c r="PMV940" s="477"/>
      <c r="PMW940" s="477"/>
      <c r="PMX940" s="477"/>
      <c r="PMY940" s="477"/>
      <c r="PMZ940" s="477"/>
      <c r="PNA940" s="477"/>
      <c r="PNB940" s="477"/>
      <c r="PNC940" s="477"/>
      <c r="PND940" s="477"/>
      <c r="PNE940" s="477"/>
      <c r="PNF940" s="477"/>
      <c r="PNG940" s="477"/>
      <c r="PNH940" s="477"/>
      <c r="PNI940" s="477"/>
      <c r="PNJ940" s="477"/>
      <c r="PNK940" s="477"/>
      <c r="PNL940" s="477"/>
      <c r="PNM940" s="477"/>
      <c r="PNN940" s="477"/>
      <c r="PNO940" s="477"/>
      <c r="PNP940" s="477"/>
      <c r="PNQ940" s="477"/>
      <c r="PNR940" s="477"/>
      <c r="PNS940" s="477"/>
      <c r="PNT940" s="477"/>
      <c r="PNU940" s="477"/>
      <c r="PNV940" s="477"/>
      <c r="PNW940" s="477"/>
      <c r="PNX940" s="477"/>
      <c r="PNY940" s="477"/>
      <c r="PNZ940" s="477"/>
      <c r="POA940" s="477"/>
      <c r="POB940" s="477"/>
      <c r="POC940" s="477"/>
      <c r="POD940" s="477"/>
      <c r="POE940" s="477"/>
      <c r="POF940" s="477"/>
      <c r="POG940" s="477"/>
      <c r="POH940" s="477"/>
      <c r="POI940" s="477"/>
      <c r="POJ940" s="477"/>
      <c r="POK940" s="477"/>
      <c r="POL940" s="477"/>
      <c r="POM940" s="477"/>
      <c r="PON940" s="477"/>
      <c r="POO940" s="477"/>
      <c r="POP940" s="477"/>
      <c r="POQ940" s="477"/>
      <c r="POR940" s="477"/>
      <c r="POS940" s="477"/>
      <c r="POT940" s="477"/>
      <c r="POU940" s="477"/>
      <c r="POV940" s="477"/>
      <c r="POW940" s="477"/>
      <c r="POX940" s="477"/>
      <c r="POY940" s="477"/>
      <c r="POZ940" s="477"/>
      <c r="PPA940" s="477"/>
      <c r="PPB940" s="477"/>
      <c r="PPC940" s="477"/>
      <c r="PPD940" s="477"/>
      <c r="PPE940" s="477"/>
      <c r="PPF940" s="477"/>
      <c r="PPG940" s="477"/>
      <c r="PPH940" s="477"/>
      <c r="PPI940" s="477"/>
      <c r="PPJ940" s="477"/>
      <c r="PPK940" s="477"/>
      <c r="PPL940" s="477"/>
      <c r="PPM940" s="477"/>
      <c r="PPN940" s="477"/>
      <c r="PPO940" s="477"/>
      <c r="PPP940" s="477"/>
      <c r="PPQ940" s="477"/>
      <c r="PPR940" s="477"/>
      <c r="PPS940" s="477"/>
      <c r="PPT940" s="477"/>
      <c r="PPU940" s="477"/>
      <c r="PPV940" s="477"/>
      <c r="PPW940" s="477"/>
      <c r="PPX940" s="477"/>
      <c r="PPY940" s="477"/>
      <c r="PPZ940" s="477"/>
      <c r="PQA940" s="477"/>
      <c r="PQB940" s="477"/>
      <c r="PQC940" s="477"/>
      <c r="PQD940" s="477"/>
      <c r="PQE940" s="477"/>
      <c r="PQF940" s="477"/>
      <c r="PQG940" s="477"/>
      <c r="PQH940" s="477"/>
      <c r="PQI940" s="477"/>
      <c r="PQJ940" s="477"/>
      <c r="PQK940" s="477"/>
      <c r="PQL940" s="477"/>
      <c r="PQM940" s="477"/>
      <c r="PQN940" s="477"/>
      <c r="PQO940" s="477"/>
      <c r="PQP940" s="477"/>
      <c r="PQQ940" s="477"/>
      <c r="PQR940" s="477"/>
      <c r="PQS940" s="477"/>
      <c r="PQT940" s="477"/>
      <c r="PQU940" s="477"/>
      <c r="PQV940" s="477"/>
      <c r="PQW940" s="477"/>
      <c r="PQX940" s="477"/>
      <c r="PQY940" s="477"/>
      <c r="PQZ940" s="477"/>
      <c r="PRA940" s="477"/>
      <c r="PRB940" s="477"/>
      <c r="PRC940" s="477"/>
      <c r="PRD940" s="477"/>
      <c r="PRE940" s="477"/>
      <c r="PRF940" s="477"/>
      <c r="PRG940" s="477"/>
      <c r="PRH940" s="477"/>
      <c r="PRI940" s="477"/>
      <c r="PRJ940" s="477"/>
      <c r="PRK940" s="477"/>
      <c r="PRL940" s="477"/>
      <c r="PRM940" s="477"/>
      <c r="PRN940" s="477"/>
      <c r="PRO940" s="477"/>
      <c r="PRP940" s="477"/>
      <c r="PRQ940" s="477"/>
      <c r="PRR940" s="477"/>
      <c r="PRS940" s="477"/>
      <c r="PRT940" s="477"/>
      <c r="PRU940" s="477"/>
      <c r="PRV940" s="477"/>
      <c r="PRW940" s="477"/>
      <c r="PRX940" s="477"/>
      <c r="PRY940" s="477"/>
      <c r="PRZ940" s="477"/>
      <c r="PSA940" s="477"/>
      <c r="PSB940" s="477"/>
      <c r="PSC940" s="477"/>
      <c r="PSD940" s="477"/>
      <c r="PSE940" s="477"/>
      <c r="PSF940" s="477"/>
      <c r="PSG940" s="477"/>
      <c r="PSH940" s="477"/>
      <c r="PSI940" s="477"/>
      <c r="PSJ940" s="477"/>
      <c r="PSK940" s="477"/>
      <c r="PSL940" s="477"/>
      <c r="PSM940" s="477"/>
      <c r="PSN940" s="477"/>
      <c r="PSO940" s="477"/>
      <c r="PSP940" s="477"/>
      <c r="PSQ940" s="477"/>
      <c r="PSR940" s="477"/>
      <c r="PSS940" s="477"/>
      <c r="PST940" s="477"/>
      <c r="PSU940" s="477"/>
      <c r="PSV940" s="477"/>
      <c r="PSW940" s="477"/>
      <c r="PSX940" s="477"/>
      <c r="PSY940" s="477"/>
      <c r="PSZ940" s="477"/>
      <c r="PTA940" s="477"/>
      <c r="PTB940" s="477"/>
      <c r="PTC940" s="477"/>
      <c r="PTD940" s="477"/>
      <c r="PTE940" s="477"/>
      <c r="PTF940" s="477"/>
      <c r="PTG940" s="477"/>
      <c r="PTH940" s="477"/>
      <c r="PTI940" s="477"/>
      <c r="PTJ940" s="477"/>
      <c r="PTK940" s="477"/>
      <c r="PTL940" s="477"/>
      <c r="PTM940" s="477"/>
      <c r="PTN940" s="477"/>
      <c r="PTO940" s="477"/>
      <c r="PTP940" s="477"/>
      <c r="PTQ940" s="477"/>
      <c r="PTR940" s="477"/>
      <c r="PTS940" s="477"/>
      <c r="PTT940" s="477"/>
      <c r="PTU940" s="477"/>
      <c r="PTV940" s="477"/>
      <c r="PTW940" s="477"/>
      <c r="PTX940" s="477"/>
      <c r="PTY940" s="477"/>
      <c r="PTZ940" s="477"/>
      <c r="PUA940" s="477"/>
      <c r="PUB940" s="477"/>
      <c r="PUC940" s="477"/>
      <c r="PUD940" s="477"/>
      <c r="PUE940" s="477"/>
      <c r="PUF940" s="477"/>
      <c r="PUG940" s="477"/>
      <c r="PUH940" s="477"/>
      <c r="PUI940" s="477"/>
      <c r="PUJ940" s="477"/>
      <c r="PUK940" s="477"/>
      <c r="PUL940" s="477"/>
      <c r="PUM940" s="477"/>
      <c r="PUN940" s="477"/>
      <c r="PUO940" s="477"/>
      <c r="PUP940" s="477"/>
      <c r="PUQ940" s="477"/>
      <c r="PUR940" s="477"/>
      <c r="PUS940" s="477"/>
      <c r="PUT940" s="477"/>
      <c r="PUU940" s="477"/>
      <c r="PUV940" s="477"/>
      <c r="PUW940" s="477"/>
      <c r="PUX940" s="477"/>
      <c r="PUY940" s="477"/>
      <c r="PUZ940" s="477"/>
      <c r="PVA940" s="477"/>
      <c r="PVB940" s="477"/>
      <c r="PVC940" s="477"/>
      <c r="PVD940" s="477"/>
      <c r="PVE940" s="477"/>
      <c r="PVF940" s="477"/>
      <c r="PVG940" s="477"/>
      <c r="PVH940" s="477"/>
      <c r="PVI940" s="477"/>
      <c r="PVJ940" s="477"/>
      <c r="PVK940" s="477"/>
      <c r="PVL940" s="477"/>
      <c r="PVM940" s="477"/>
      <c r="PVN940" s="477"/>
      <c r="PVO940" s="477"/>
      <c r="PVP940" s="477"/>
      <c r="PVQ940" s="477"/>
      <c r="PVR940" s="477"/>
      <c r="PVS940" s="477"/>
      <c r="PVT940" s="477"/>
      <c r="PVU940" s="477"/>
      <c r="PVV940" s="477"/>
      <c r="PVW940" s="477"/>
      <c r="PVX940" s="477"/>
      <c r="PVY940" s="477"/>
      <c r="PVZ940" s="477"/>
      <c r="PWA940" s="477"/>
      <c r="PWB940" s="477"/>
      <c r="PWC940" s="477"/>
      <c r="PWD940" s="477"/>
      <c r="PWE940" s="477"/>
      <c r="PWF940" s="477"/>
      <c r="PWG940" s="477"/>
      <c r="PWH940" s="477"/>
      <c r="PWI940" s="477"/>
      <c r="PWJ940" s="477"/>
      <c r="PWK940" s="477"/>
      <c r="PWL940" s="477"/>
      <c r="PWM940" s="477"/>
      <c r="PWN940" s="477"/>
      <c r="PWO940" s="477"/>
      <c r="PWP940" s="477"/>
      <c r="PWQ940" s="477"/>
      <c r="PWR940" s="477"/>
      <c r="PWS940" s="477"/>
      <c r="PWT940" s="477"/>
      <c r="PWU940" s="477"/>
      <c r="PWV940" s="477"/>
      <c r="PWW940" s="477"/>
      <c r="PWX940" s="477"/>
      <c r="PWY940" s="477"/>
      <c r="PWZ940" s="477"/>
      <c r="PXA940" s="477"/>
      <c r="PXB940" s="477"/>
      <c r="PXC940" s="477"/>
      <c r="PXD940" s="477"/>
      <c r="PXE940" s="477"/>
      <c r="PXF940" s="477"/>
      <c r="PXG940" s="477"/>
      <c r="PXH940" s="477"/>
      <c r="PXI940" s="477"/>
      <c r="PXJ940" s="477"/>
      <c r="PXK940" s="477"/>
      <c r="PXL940" s="477"/>
      <c r="PXM940" s="477"/>
      <c r="PXN940" s="477"/>
      <c r="PXO940" s="477"/>
      <c r="PXP940" s="477"/>
      <c r="PXQ940" s="477"/>
      <c r="PXR940" s="477"/>
      <c r="PXS940" s="477"/>
      <c r="PXT940" s="477"/>
      <c r="PXU940" s="477"/>
      <c r="PXV940" s="477"/>
      <c r="PXW940" s="477"/>
      <c r="PXX940" s="477"/>
      <c r="PXY940" s="477"/>
      <c r="PXZ940" s="477"/>
      <c r="PYA940" s="477"/>
      <c r="PYB940" s="477"/>
      <c r="PYC940" s="477"/>
      <c r="PYD940" s="477"/>
      <c r="PYE940" s="477"/>
      <c r="PYF940" s="477"/>
      <c r="PYG940" s="477"/>
      <c r="PYH940" s="477"/>
      <c r="PYI940" s="477"/>
      <c r="PYJ940" s="477"/>
      <c r="PYK940" s="477"/>
      <c r="PYL940" s="477"/>
      <c r="PYM940" s="477"/>
      <c r="PYN940" s="477"/>
      <c r="PYO940" s="477"/>
      <c r="PYP940" s="477"/>
      <c r="PYQ940" s="477"/>
      <c r="PYR940" s="477"/>
      <c r="PYS940" s="477"/>
      <c r="PYT940" s="477"/>
      <c r="PYU940" s="477"/>
      <c r="PYV940" s="477"/>
      <c r="PYW940" s="477"/>
      <c r="PYX940" s="477"/>
      <c r="PYY940" s="477"/>
      <c r="PYZ940" s="477"/>
      <c r="PZA940" s="477"/>
      <c r="PZB940" s="477"/>
      <c r="PZC940" s="477"/>
      <c r="PZD940" s="477"/>
      <c r="PZE940" s="477"/>
      <c r="PZF940" s="477"/>
      <c r="PZG940" s="477"/>
      <c r="PZH940" s="477"/>
      <c r="PZI940" s="477"/>
      <c r="PZJ940" s="477"/>
      <c r="PZK940" s="477"/>
      <c r="PZL940" s="477"/>
      <c r="PZM940" s="477"/>
      <c r="PZN940" s="477"/>
      <c r="PZO940" s="477"/>
      <c r="PZP940" s="477"/>
      <c r="PZQ940" s="477"/>
      <c r="PZR940" s="477"/>
      <c r="PZS940" s="477"/>
      <c r="PZT940" s="477"/>
      <c r="PZU940" s="477"/>
      <c r="PZV940" s="477"/>
      <c r="PZW940" s="477"/>
      <c r="PZX940" s="477"/>
      <c r="PZY940" s="477"/>
      <c r="PZZ940" s="477"/>
      <c r="QAA940" s="477"/>
      <c r="QAB940" s="477"/>
      <c r="QAC940" s="477"/>
      <c r="QAD940" s="477"/>
      <c r="QAE940" s="477"/>
      <c r="QAF940" s="477"/>
      <c r="QAG940" s="477"/>
      <c r="QAH940" s="477"/>
      <c r="QAI940" s="477"/>
      <c r="QAJ940" s="477"/>
      <c r="QAK940" s="477"/>
      <c r="QAL940" s="477"/>
      <c r="QAM940" s="477"/>
      <c r="QAN940" s="477"/>
      <c r="QAO940" s="477"/>
      <c r="QAP940" s="477"/>
      <c r="QAQ940" s="477"/>
      <c r="QAR940" s="477"/>
      <c r="QAS940" s="477"/>
      <c r="QAT940" s="477"/>
      <c r="QAU940" s="477"/>
      <c r="QAV940" s="477"/>
      <c r="QAW940" s="477"/>
      <c r="QAX940" s="477"/>
      <c r="QAY940" s="477"/>
      <c r="QAZ940" s="477"/>
      <c r="QBA940" s="477"/>
      <c r="QBB940" s="477"/>
      <c r="QBC940" s="477"/>
      <c r="QBD940" s="477"/>
      <c r="QBE940" s="477"/>
      <c r="QBF940" s="477"/>
      <c r="QBG940" s="477"/>
      <c r="QBH940" s="477"/>
      <c r="QBI940" s="477"/>
      <c r="QBJ940" s="477"/>
      <c r="QBK940" s="477"/>
      <c r="QBL940" s="477"/>
      <c r="QBM940" s="477"/>
      <c r="QBN940" s="477"/>
      <c r="QBO940" s="477"/>
      <c r="QBP940" s="477"/>
      <c r="QBQ940" s="477"/>
      <c r="QBR940" s="477"/>
      <c r="QBS940" s="477"/>
      <c r="QBT940" s="477"/>
      <c r="QBU940" s="477"/>
      <c r="QBV940" s="477"/>
      <c r="QBW940" s="477"/>
      <c r="QBX940" s="477"/>
      <c r="QBY940" s="477"/>
      <c r="QBZ940" s="477"/>
      <c r="QCA940" s="477"/>
      <c r="QCB940" s="477"/>
      <c r="QCC940" s="477"/>
      <c r="QCD940" s="477"/>
      <c r="QCE940" s="477"/>
      <c r="QCF940" s="477"/>
      <c r="QCG940" s="477"/>
      <c r="QCH940" s="477"/>
      <c r="QCI940" s="477"/>
      <c r="QCJ940" s="477"/>
      <c r="QCK940" s="477"/>
      <c r="QCL940" s="477"/>
      <c r="QCM940" s="477"/>
      <c r="QCN940" s="477"/>
      <c r="QCO940" s="477"/>
      <c r="QCP940" s="477"/>
      <c r="QCQ940" s="477"/>
      <c r="QCR940" s="477"/>
      <c r="QCS940" s="477"/>
      <c r="QCT940" s="477"/>
      <c r="QCU940" s="477"/>
      <c r="QCV940" s="477"/>
      <c r="QCW940" s="477"/>
      <c r="QCX940" s="477"/>
      <c r="QCY940" s="477"/>
      <c r="QCZ940" s="477"/>
      <c r="QDA940" s="477"/>
      <c r="QDB940" s="477"/>
      <c r="QDC940" s="477"/>
      <c r="QDD940" s="477"/>
      <c r="QDE940" s="477"/>
      <c r="QDF940" s="477"/>
      <c r="QDG940" s="477"/>
      <c r="QDH940" s="477"/>
      <c r="QDI940" s="477"/>
      <c r="QDJ940" s="477"/>
      <c r="QDK940" s="477"/>
      <c r="QDL940" s="477"/>
      <c r="QDM940" s="477"/>
      <c r="QDN940" s="477"/>
      <c r="QDO940" s="477"/>
      <c r="QDP940" s="477"/>
      <c r="QDQ940" s="477"/>
      <c r="QDR940" s="477"/>
      <c r="QDS940" s="477"/>
      <c r="QDT940" s="477"/>
      <c r="QDU940" s="477"/>
      <c r="QDV940" s="477"/>
      <c r="QDW940" s="477"/>
      <c r="QDX940" s="477"/>
      <c r="QDY940" s="477"/>
      <c r="QDZ940" s="477"/>
      <c r="QEA940" s="477"/>
      <c r="QEB940" s="477"/>
      <c r="QEC940" s="477"/>
      <c r="QED940" s="477"/>
      <c r="QEE940" s="477"/>
      <c r="QEF940" s="477"/>
      <c r="QEG940" s="477"/>
      <c r="QEH940" s="477"/>
      <c r="QEI940" s="477"/>
      <c r="QEJ940" s="477"/>
      <c r="QEK940" s="477"/>
      <c r="QEL940" s="477"/>
      <c r="QEM940" s="477"/>
      <c r="QEN940" s="477"/>
      <c r="QEO940" s="477"/>
      <c r="QEP940" s="477"/>
      <c r="QEQ940" s="477"/>
      <c r="QER940" s="477"/>
      <c r="QES940" s="477"/>
      <c r="QET940" s="477"/>
      <c r="QEU940" s="477"/>
      <c r="QEV940" s="477"/>
      <c r="QEW940" s="477"/>
      <c r="QEX940" s="477"/>
      <c r="QEY940" s="477"/>
      <c r="QEZ940" s="477"/>
      <c r="QFA940" s="477"/>
      <c r="QFB940" s="477"/>
      <c r="QFC940" s="477"/>
      <c r="QFD940" s="477"/>
      <c r="QFE940" s="477"/>
      <c r="QFF940" s="477"/>
      <c r="QFG940" s="477"/>
      <c r="QFH940" s="477"/>
      <c r="QFI940" s="477"/>
      <c r="QFJ940" s="477"/>
      <c r="QFK940" s="477"/>
      <c r="QFL940" s="477"/>
      <c r="QFM940" s="477"/>
      <c r="QFN940" s="477"/>
      <c r="QFO940" s="477"/>
      <c r="QFP940" s="477"/>
      <c r="QFQ940" s="477"/>
      <c r="QFR940" s="477"/>
      <c r="QFS940" s="477"/>
      <c r="QFT940" s="477"/>
      <c r="QFU940" s="477"/>
      <c r="QFV940" s="477"/>
      <c r="QFW940" s="477"/>
      <c r="QFX940" s="477"/>
      <c r="QFY940" s="477"/>
      <c r="QFZ940" s="477"/>
      <c r="QGA940" s="477"/>
      <c r="QGB940" s="477"/>
      <c r="QGC940" s="477"/>
      <c r="QGD940" s="477"/>
      <c r="QGE940" s="477"/>
      <c r="QGF940" s="477"/>
      <c r="QGG940" s="477"/>
      <c r="QGH940" s="477"/>
      <c r="QGI940" s="477"/>
      <c r="QGJ940" s="477"/>
      <c r="QGK940" s="477"/>
      <c r="QGL940" s="477"/>
      <c r="QGM940" s="477"/>
      <c r="QGN940" s="477"/>
      <c r="QGO940" s="477"/>
      <c r="QGP940" s="477"/>
      <c r="QGQ940" s="477"/>
      <c r="QGR940" s="477"/>
      <c r="QGS940" s="477"/>
      <c r="QGT940" s="477"/>
      <c r="QGU940" s="477"/>
      <c r="QGV940" s="477"/>
      <c r="QGW940" s="477"/>
      <c r="QGX940" s="477"/>
      <c r="QGY940" s="477"/>
      <c r="QGZ940" s="477"/>
      <c r="QHA940" s="477"/>
      <c r="QHB940" s="477"/>
      <c r="QHC940" s="477"/>
      <c r="QHD940" s="477"/>
      <c r="QHE940" s="477"/>
      <c r="QHF940" s="477"/>
      <c r="QHG940" s="477"/>
      <c r="QHH940" s="477"/>
      <c r="QHI940" s="477"/>
      <c r="QHJ940" s="477"/>
      <c r="QHK940" s="477"/>
      <c r="QHL940" s="477"/>
      <c r="QHM940" s="477"/>
      <c r="QHN940" s="477"/>
      <c r="QHO940" s="477"/>
      <c r="QHP940" s="477"/>
      <c r="QHQ940" s="477"/>
      <c r="QHR940" s="477"/>
      <c r="QHS940" s="477"/>
      <c r="QHT940" s="477"/>
      <c r="QHU940" s="477"/>
      <c r="QHV940" s="477"/>
      <c r="QHW940" s="477"/>
      <c r="QHX940" s="477"/>
      <c r="QHY940" s="477"/>
      <c r="QHZ940" s="477"/>
      <c r="QIA940" s="477"/>
      <c r="QIB940" s="477"/>
      <c r="QIC940" s="477"/>
      <c r="QID940" s="477"/>
      <c r="QIE940" s="477"/>
      <c r="QIF940" s="477"/>
      <c r="QIG940" s="477"/>
      <c r="QIH940" s="477"/>
      <c r="QII940" s="477"/>
      <c r="QIJ940" s="477"/>
      <c r="QIK940" s="477"/>
      <c r="QIL940" s="477"/>
      <c r="QIM940" s="477"/>
      <c r="QIN940" s="477"/>
      <c r="QIO940" s="477"/>
      <c r="QIP940" s="477"/>
      <c r="QIQ940" s="477"/>
      <c r="QIR940" s="477"/>
      <c r="QIS940" s="477"/>
      <c r="QIT940" s="477"/>
      <c r="QIU940" s="477"/>
      <c r="QIV940" s="477"/>
      <c r="QIW940" s="477"/>
      <c r="QIX940" s="477"/>
      <c r="QIY940" s="477"/>
      <c r="QIZ940" s="477"/>
      <c r="QJA940" s="477"/>
      <c r="QJB940" s="477"/>
      <c r="QJC940" s="477"/>
      <c r="QJD940" s="477"/>
      <c r="QJE940" s="477"/>
      <c r="QJF940" s="477"/>
      <c r="QJG940" s="477"/>
      <c r="QJH940" s="477"/>
      <c r="QJI940" s="477"/>
      <c r="QJJ940" s="477"/>
      <c r="QJK940" s="477"/>
      <c r="QJL940" s="477"/>
      <c r="QJM940" s="477"/>
      <c r="QJN940" s="477"/>
      <c r="QJO940" s="477"/>
      <c r="QJP940" s="477"/>
      <c r="QJQ940" s="477"/>
      <c r="QJR940" s="477"/>
      <c r="QJS940" s="477"/>
      <c r="QJT940" s="477"/>
      <c r="QJU940" s="477"/>
      <c r="QJV940" s="477"/>
      <c r="QJW940" s="477"/>
      <c r="QJX940" s="477"/>
      <c r="QJY940" s="477"/>
      <c r="QJZ940" s="477"/>
      <c r="QKA940" s="477"/>
      <c r="QKB940" s="477"/>
      <c r="QKC940" s="477"/>
      <c r="QKD940" s="477"/>
      <c r="QKE940" s="477"/>
      <c r="QKF940" s="477"/>
      <c r="QKG940" s="477"/>
      <c r="QKH940" s="477"/>
      <c r="QKI940" s="477"/>
      <c r="QKJ940" s="477"/>
      <c r="QKK940" s="477"/>
      <c r="QKL940" s="477"/>
      <c r="QKM940" s="477"/>
      <c r="QKN940" s="477"/>
      <c r="QKO940" s="477"/>
      <c r="QKP940" s="477"/>
      <c r="QKQ940" s="477"/>
      <c r="QKR940" s="477"/>
      <c r="QKS940" s="477"/>
      <c r="QKT940" s="477"/>
      <c r="QKU940" s="477"/>
      <c r="QKV940" s="477"/>
      <c r="QKW940" s="477"/>
      <c r="QKX940" s="477"/>
      <c r="QKY940" s="477"/>
      <c r="QKZ940" s="477"/>
      <c r="QLA940" s="477"/>
      <c r="QLB940" s="477"/>
      <c r="QLC940" s="477"/>
      <c r="QLD940" s="477"/>
      <c r="QLE940" s="477"/>
      <c r="QLF940" s="477"/>
      <c r="QLG940" s="477"/>
      <c r="QLH940" s="477"/>
      <c r="QLI940" s="477"/>
      <c r="QLJ940" s="477"/>
      <c r="QLK940" s="477"/>
      <c r="QLL940" s="477"/>
      <c r="QLM940" s="477"/>
      <c r="QLN940" s="477"/>
      <c r="QLO940" s="477"/>
      <c r="QLP940" s="477"/>
      <c r="QLQ940" s="477"/>
      <c r="QLR940" s="477"/>
      <c r="QLS940" s="477"/>
      <c r="QLT940" s="477"/>
      <c r="QLU940" s="477"/>
      <c r="QLV940" s="477"/>
      <c r="QLW940" s="477"/>
      <c r="QLX940" s="477"/>
      <c r="QLY940" s="477"/>
      <c r="QLZ940" s="477"/>
      <c r="QMA940" s="477"/>
      <c r="QMB940" s="477"/>
      <c r="QMC940" s="477"/>
      <c r="QMD940" s="477"/>
      <c r="QME940" s="477"/>
      <c r="QMF940" s="477"/>
      <c r="QMG940" s="477"/>
      <c r="QMH940" s="477"/>
      <c r="QMI940" s="477"/>
      <c r="QMJ940" s="477"/>
      <c r="QMK940" s="477"/>
      <c r="QML940" s="477"/>
      <c r="QMM940" s="477"/>
      <c r="QMN940" s="477"/>
      <c r="QMO940" s="477"/>
      <c r="QMP940" s="477"/>
      <c r="QMQ940" s="477"/>
      <c r="QMR940" s="477"/>
      <c r="QMS940" s="477"/>
      <c r="QMT940" s="477"/>
      <c r="QMU940" s="477"/>
      <c r="QMV940" s="477"/>
      <c r="QMW940" s="477"/>
      <c r="QMX940" s="477"/>
      <c r="QMY940" s="477"/>
      <c r="QMZ940" s="477"/>
      <c r="QNA940" s="477"/>
      <c r="QNB940" s="477"/>
      <c r="QNC940" s="477"/>
      <c r="QND940" s="477"/>
      <c r="QNE940" s="477"/>
      <c r="QNF940" s="477"/>
      <c r="QNG940" s="477"/>
      <c r="QNH940" s="477"/>
      <c r="QNI940" s="477"/>
      <c r="QNJ940" s="477"/>
      <c r="QNK940" s="477"/>
      <c r="QNL940" s="477"/>
      <c r="QNM940" s="477"/>
      <c r="QNN940" s="477"/>
      <c r="QNO940" s="477"/>
      <c r="QNP940" s="477"/>
      <c r="QNQ940" s="477"/>
      <c r="QNR940" s="477"/>
      <c r="QNS940" s="477"/>
      <c r="QNT940" s="477"/>
      <c r="QNU940" s="477"/>
      <c r="QNV940" s="477"/>
      <c r="QNW940" s="477"/>
      <c r="QNX940" s="477"/>
      <c r="QNY940" s="477"/>
      <c r="QNZ940" s="477"/>
      <c r="QOA940" s="477"/>
      <c r="QOB940" s="477"/>
      <c r="QOC940" s="477"/>
      <c r="QOD940" s="477"/>
      <c r="QOE940" s="477"/>
      <c r="QOF940" s="477"/>
      <c r="QOG940" s="477"/>
      <c r="QOH940" s="477"/>
      <c r="QOI940" s="477"/>
      <c r="QOJ940" s="477"/>
      <c r="QOK940" s="477"/>
      <c r="QOL940" s="477"/>
      <c r="QOM940" s="477"/>
      <c r="QON940" s="477"/>
      <c r="QOO940" s="477"/>
      <c r="QOP940" s="477"/>
      <c r="QOQ940" s="477"/>
      <c r="QOR940" s="477"/>
      <c r="QOS940" s="477"/>
      <c r="QOT940" s="477"/>
      <c r="QOU940" s="477"/>
      <c r="QOV940" s="477"/>
      <c r="QOW940" s="477"/>
      <c r="QOX940" s="477"/>
      <c r="QOY940" s="477"/>
      <c r="QOZ940" s="477"/>
      <c r="QPA940" s="477"/>
      <c r="QPB940" s="477"/>
      <c r="QPC940" s="477"/>
      <c r="QPD940" s="477"/>
      <c r="QPE940" s="477"/>
      <c r="QPF940" s="477"/>
      <c r="QPG940" s="477"/>
      <c r="QPH940" s="477"/>
      <c r="QPI940" s="477"/>
      <c r="QPJ940" s="477"/>
      <c r="QPK940" s="477"/>
      <c r="QPL940" s="477"/>
      <c r="QPM940" s="477"/>
      <c r="QPN940" s="477"/>
      <c r="QPO940" s="477"/>
      <c r="QPP940" s="477"/>
      <c r="QPQ940" s="477"/>
      <c r="QPR940" s="477"/>
      <c r="QPS940" s="477"/>
      <c r="QPT940" s="477"/>
      <c r="QPU940" s="477"/>
      <c r="QPV940" s="477"/>
      <c r="QPW940" s="477"/>
      <c r="QPX940" s="477"/>
      <c r="QPY940" s="477"/>
      <c r="QPZ940" s="477"/>
      <c r="QQA940" s="477"/>
      <c r="QQB940" s="477"/>
      <c r="QQC940" s="477"/>
      <c r="QQD940" s="477"/>
      <c r="QQE940" s="477"/>
      <c r="QQF940" s="477"/>
      <c r="QQG940" s="477"/>
      <c r="QQH940" s="477"/>
      <c r="QQI940" s="477"/>
      <c r="QQJ940" s="477"/>
      <c r="QQK940" s="477"/>
      <c r="QQL940" s="477"/>
      <c r="QQM940" s="477"/>
      <c r="QQN940" s="477"/>
      <c r="QQO940" s="477"/>
      <c r="QQP940" s="477"/>
      <c r="QQQ940" s="477"/>
      <c r="QQR940" s="477"/>
      <c r="QQS940" s="477"/>
      <c r="QQT940" s="477"/>
      <c r="QQU940" s="477"/>
      <c r="QQV940" s="477"/>
      <c r="QQW940" s="477"/>
      <c r="QQX940" s="477"/>
      <c r="QQY940" s="477"/>
      <c r="QQZ940" s="477"/>
      <c r="QRA940" s="477"/>
      <c r="QRB940" s="477"/>
      <c r="QRC940" s="477"/>
      <c r="QRD940" s="477"/>
      <c r="QRE940" s="477"/>
      <c r="QRF940" s="477"/>
      <c r="QRG940" s="477"/>
      <c r="QRH940" s="477"/>
      <c r="QRI940" s="477"/>
      <c r="QRJ940" s="477"/>
      <c r="QRK940" s="477"/>
      <c r="QRL940" s="477"/>
      <c r="QRM940" s="477"/>
      <c r="QRN940" s="477"/>
      <c r="QRO940" s="477"/>
      <c r="QRP940" s="477"/>
      <c r="QRQ940" s="477"/>
      <c r="QRR940" s="477"/>
      <c r="QRS940" s="477"/>
      <c r="QRT940" s="477"/>
      <c r="QRU940" s="477"/>
      <c r="QRV940" s="477"/>
      <c r="QRW940" s="477"/>
      <c r="QRX940" s="477"/>
      <c r="QRY940" s="477"/>
      <c r="QRZ940" s="477"/>
      <c r="QSA940" s="477"/>
      <c r="QSB940" s="477"/>
      <c r="QSC940" s="477"/>
      <c r="QSD940" s="477"/>
      <c r="QSE940" s="477"/>
      <c r="QSF940" s="477"/>
      <c r="QSG940" s="477"/>
      <c r="QSH940" s="477"/>
      <c r="QSI940" s="477"/>
      <c r="QSJ940" s="477"/>
      <c r="QSK940" s="477"/>
      <c r="QSL940" s="477"/>
      <c r="QSM940" s="477"/>
      <c r="QSN940" s="477"/>
      <c r="QSO940" s="477"/>
      <c r="QSP940" s="477"/>
      <c r="QSQ940" s="477"/>
      <c r="QSR940" s="477"/>
      <c r="QSS940" s="477"/>
      <c r="QST940" s="477"/>
      <c r="QSU940" s="477"/>
      <c r="QSV940" s="477"/>
      <c r="QSW940" s="477"/>
      <c r="QSX940" s="477"/>
      <c r="QSY940" s="477"/>
      <c r="QSZ940" s="477"/>
      <c r="QTA940" s="477"/>
      <c r="QTB940" s="477"/>
      <c r="QTC940" s="477"/>
      <c r="QTD940" s="477"/>
      <c r="QTE940" s="477"/>
      <c r="QTF940" s="477"/>
      <c r="QTG940" s="477"/>
      <c r="QTH940" s="477"/>
      <c r="QTI940" s="477"/>
      <c r="QTJ940" s="477"/>
      <c r="QTK940" s="477"/>
      <c r="QTL940" s="477"/>
      <c r="QTM940" s="477"/>
      <c r="QTN940" s="477"/>
      <c r="QTO940" s="477"/>
      <c r="QTP940" s="477"/>
      <c r="QTQ940" s="477"/>
      <c r="QTR940" s="477"/>
      <c r="QTS940" s="477"/>
      <c r="QTT940" s="477"/>
      <c r="QTU940" s="477"/>
      <c r="QTV940" s="477"/>
      <c r="QTW940" s="477"/>
      <c r="QTX940" s="477"/>
      <c r="QTY940" s="477"/>
      <c r="QTZ940" s="477"/>
      <c r="QUA940" s="477"/>
      <c r="QUB940" s="477"/>
      <c r="QUC940" s="477"/>
      <c r="QUD940" s="477"/>
      <c r="QUE940" s="477"/>
      <c r="QUF940" s="477"/>
      <c r="QUG940" s="477"/>
      <c r="QUH940" s="477"/>
      <c r="QUI940" s="477"/>
      <c r="QUJ940" s="477"/>
      <c r="QUK940" s="477"/>
      <c r="QUL940" s="477"/>
      <c r="QUM940" s="477"/>
      <c r="QUN940" s="477"/>
      <c r="QUO940" s="477"/>
      <c r="QUP940" s="477"/>
      <c r="QUQ940" s="477"/>
      <c r="QUR940" s="477"/>
      <c r="QUS940" s="477"/>
      <c r="QUT940" s="477"/>
      <c r="QUU940" s="477"/>
      <c r="QUV940" s="477"/>
      <c r="QUW940" s="477"/>
      <c r="QUX940" s="477"/>
      <c r="QUY940" s="477"/>
      <c r="QUZ940" s="477"/>
      <c r="QVA940" s="477"/>
      <c r="QVB940" s="477"/>
      <c r="QVC940" s="477"/>
      <c r="QVD940" s="477"/>
      <c r="QVE940" s="477"/>
      <c r="QVF940" s="477"/>
      <c r="QVG940" s="477"/>
      <c r="QVH940" s="477"/>
      <c r="QVI940" s="477"/>
      <c r="QVJ940" s="477"/>
      <c r="QVK940" s="477"/>
      <c r="QVL940" s="477"/>
      <c r="QVM940" s="477"/>
      <c r="QVN940" s="477"/>
      <c r="QVO940" s="477"/>
      <c r="QVP940" s="477"/>
      <c r="QVQ940" s="477"/>
      <c r="QVR940" s="477"/>
      <c r="QVS940" s="477"/>
      <c r="QVT940" s="477"/>
      <c r="QVU940" s="477"/>
      <c r="QVV940" s="477"/>
      <c r="QVW940" s="477"/>
      <c r="QVX940" s="477"/>
      <c r="QVY940" s="477"/>
      <c r="QVZ940" s="477"/>
      <c r="QWA940" s="477"/>
      <c r="QWB940" s="477"/>
      <c r="QWC940" s="477"/>
      <c r="QWD940" s="477"/>
      <c r="QWE940" s="477"/>
      <c r="QWF940" s="477"/>
      <c r="QWG940" s="477"/>
      <c r="QWH940" s="477"/>
      <c r="QWI940" s="477"/>
      <c r="QWJ940" s="477"/>
      <c r="QWK940" s="477"/>
      <c r="QWL940" s="477"/>
      <c r="QWM940" s="477"/>
      <c r="QWN940" s="477"/>
      <c r="QWO940" s="477"/>
      <c r="QWP940" s="477"/>
      <c r="QWQ940" s="477"/>
      <c r="QWR940" s="477"/>
      <c r="QWS940" s="477"/>
      <c r="QWT940" s="477"/>
      <c r="QWU940" s="477"/>
      <c r="QWV940" s="477"/>
      <c r="QWW940" s="477"/>
      <c r="QWX940" s="477"/>
      <c r="QWY940" s="477"/>
      <c r="QWZ940" s="477"/>
      <c r="QXA940" s="477"/>
      <c r="QXB940" s="477"/>
      <c r="QXC940" s="477"/>
      <c r="QXD940" s="477"/>
      <c r="QXE940" s="477"/>
      <c r="QXF940" s="477"/>
      <c r="QXG940" s="477"/>
      <c r="QXH940" s="477"/>
      <c r="QXI940" s="477"/>
      <c r="QXJ940" s="477"/>
      <c r="QXK940" s="477"/>
      <c r="QXL940" s="477"/>
      <c r="QXM940" s="477"/>
      <c r="QXN940" s="477"/>
      <c r="QXO940" s="477"/>
      <c r="QXP940" s="477"/>
      <c r="QXQ940" s="477"/>
      <c r="QXR940" s="477"/>
      <c r="QXS940" s="477"/>
      <c r="QXT940" s="477"/>
      <c r="QXU940" s="477"/>
      <c r="QXV940" s="477"/>
      <c r="QXW940" s="477"/>
      <c r="QXX940" s="477"/>
      <c r="QXY940" s="477"/>
      <c r="QXZ940" s="477"/>
      <c r="QYA940" s="477"/>
      <c r="QYB940" s="477"/>
      <c r="QYC940" s="477"/>
      <c r="QYD940" s="477"/>
      <c r="QYE940" s="477"/>
      <c r="QYF940" s="477"/>
      <c r="QYG940" s="477"/>
      <c r="QYH940" s="477"/>
      <c r="QYI940" s="477"/>
      <c r="QYJ940" s="477"/>
      <c r="QYK940" s="477"/>
      <c r="QYL940" s="477"/>
      <c r="QYM940" s="477"/>
      <c r="QYN940" s="477"/>
      <c r="QYO940" s="477"/>
      <c r="QYP940" s="477"/>
      <c r="QYQ940" s="477"/>
      <c r="QYR940" s="477"/>
      <c r="QYS940" s="477"/>
      <c r="QYT940" s="477"/>
      <c r="QYU940" s="477"/>
      <c r="QYV940" s="477"/>
      <c r="QYW940" s="477"/>
      <c r="QYX940" s="477"/>
      <c r="QYY940" s="477"/>
      <c r="QYZ940" s="477"/>
      <c r="QZA940" s="477"/>
      <c r="QZB940" s="477"/>
      <c r="QZC940" s="477"/>
      <c r="QZD940" s="477"/>
      <c r="QZE940" s="477"/>
      <c r="QZF940" s="477"/>
      <c r="QZG940" s="477"/>
      <c r="QZH940" s="477"/>
      <c r="QZI940" s="477"/>
      <c r="QZJ940" s="477"/>
      <c r="QZK940" s="477"/>
      <c r="QZL940" s="477"/>
      <c r="QZM940" s="477"/>
      <c r="QZN940" s="477"/>
      <c r="QZO940" s="477"/>
      <c r="QZP940" s="477"/>
      <c r="QZQ940" s="477"/>
      <c r="QZR940" s="477"/>
      <c r="QZS940" s="477"/>
      <c r="QZT940" s="477"/>
      <c r="QZU940" s="477"/>
      <c r="QZV940" s="477"/>
      <c r="QZW940" s="477"/>
      <c r="QZX940" s="477"/>
      <c r="QZY940" s="477"/>
      <c r="QZZ940" s="477"/>
      <c r="RAA940" s="477"/>
      <c r="RAB940" s="477"/>
      <c r="RAC940" s="477"/>
      <c r="RAD940" s="477"/>
      <c r="RAE940" s="477"/>
      <c r="RAF940" s="477"/>
      <c r="RAG940" s="477"/>
      <c r="RAH940" s="477"/>
      <c r="RAI940" s="477"/>
      <c r="RAJ940" s="477"/>
      <c r="RAK940" s="477"/>
      <c r="RAL940" s="477"/>
      <c r="RAM940" s="477"/>
      <c r="RAN940" s="477"/>
      <c r="RAO940" s="477"/>
      <c r="RAP940" s="477"/>
      <c r="RAQ940" s="477"/>
      <c r="RAR940" s="477"/>
      <c r="RAS940" s="477"/>
      <c r="RAT940" s="477"/>
      <c r="RAU940" s="477"/>
      <c r="RAV940" s="477"/>
      <c r="RAW940" s="477"/>
      <c r="RAX940" s="477"/>
      <c r="RAY940" s="477"/>
      <c r="RAZ940" s="477"/>
      <c r="RBA940" s="477"/>
      <c r="RBB940" s="477"/>
      <c r="RBC940" s="477"/>
      <c r="RBD940" s="477"/>
      <c r="RBE940" s="477"/>
      <c r="RBF940" s="477"/>
      <c r="RBG940" s="477"/>
      <c r="RBH940" s="477"/>
      <c r="RBI940" s="477"/>
      <c r="RBJ940" s="477"/>
      <c r="RBK940" s="477"/>
      <c r="RBL940" s="477"/>
      <c r="RBM940" s="477"/>
      <c r="RBN940" s="477"/>
      <c r="RBO940" s="477"/>
      <c r="RBP940" s="477"/>
      <c r="RBQ940" s="477"/>
      <c r="RBR940" s="477"/>
      <c r="RBS940" s="477"/>
      <c r="RBT940" s="477"/>
      <c r="RBU940" s="477"/>
      <c r="RBV940" s="477"/>
      <c r="RBW940" s="477"/>
      <c r="RBX940" s="477"/>
      <c r="RBY940" s="477"/>
      <c r="RBZ940" s="477"/>
      <c r="RCA940" s="477"/>
      <c r="RCB940" s="477"/>
      <c r="RCC940" s="477"/>
      <c r="RCD940" s="477"/>
      <c r="RCE940" s="477"/>
      <c r="RCF940" s="477"/>
      <c r="RCG940" s="477"/>
      <c r="RCH940" s="477"/>
      <c r="RCI940" s="477"/>
      <c r="RCJ940" s="477"/>
      <c r="RCK940" s="477"/>
      <c r="RCL940" s="477"/>
      <c r="RCM940" s="477"/>
      <c r="RCN940" s="477"/>
      <c r="RCO940" s="477"/>
      <c r="RCP940" s="477"/>
      <c r="RCQ940" s="477"/>
      <c r="RCR940" s="477"/>
      <c r="RCS940" s="477"/>
      <c r="RCT940" s="477"/>
      <c r="RCU940" s="477"/>
      <c r="RCV940" s="477"/>
      <c r="RCW940" s="477"/>
      <c r="RCX940" s="477"/>
      <c r="RCY940" s="477"/>
      <c r="RCZ940" s="477"/>
      <c r="RDA940" s="477"/>
      <c r="RDB940" s="477"/>
      <c r="RDC940" s="477"/>
      <c r="RDD940" s="477"/>
      <c r="RDE940" s="477"/>
      <c r="RDF940" s="477"/>
      <c r="RDG940" s="477"/>
      <c r="RDH940" s="477"/>
      <c r="RDI940" s="477"/>
      <c r="RDJ940" s="477"/>
      <c r="RDK940" s="477"/>
      <c r="RDL940" s="477"/>
      <c r="RDM940" s="477"/>
      <c r="RDN940" s="477"/>
      <c r="RDO940" s="477"/>
      <c r="RDP940" s="477"/>
      <c r="RDQ940" s="477"/>
      <c r="RDR940" s="477"/>
      <c r="RDS940" s="477"/>
      <c r="RDT940" s="477"/>
      <c r="RDU940" s="477"/>
      <c r="RDV940" s="477"/>
      <c r="RDW940" s="477"/>
      <c r="RDX940" s="477"/>
      <c r="RDY940" s="477"/>
      <c r="RDZ940" s="477"/>
      <c r="REA940" s="477"/>
      <c r="REB940" s="477"/>
      <c r="REC940" s="477"/>
      <c r="RED940" s="477"/>
      <c r="REE940" s="477"/>
      <c r="REF940" s="477"/>
      <c r="REG940" s="477"/>
      <c r="REH940" s="477"/>
      <c r="REI940" s="477"/>
      <c r="REJ940" s="477"/>
      <c r="REK940" s="477"/>
      <c r="REL940" s="477"/>
      <c r="REM940" s="477"/>
      <c r="REN940" s="477"/>
      <c r="REO940" s="477"/>
      <c r="REP940" s="477"/>
      <c r="REQ940" s="477"/>
      <c r="RER940" s="477"/>
      <c r="RES940" s="477"/>
      <c r="RET940" s="477"/>
      <c r="REU940" s="477"/>
      <c r="REV940" s="477"/>
      <c r="REW940" s="477"/>
      <c r="REX940" s="477"/>
      <c r="REY940" s="477"/>
      <c r="REZ940" s="477"/>
      <c r="RFA940" s="477"/>
      <c r="RFB940" s="477"/>
      <c r="RFC940" s="477"/>
      <c r="RFD940" s="477"/>
      <c r="RFE940" s="477"/>
      <c r="RFF940" s="477"/>
      <c r="RFG940" s="477"/>
      <c r="RFH940" s="477"/>
      <c r="RFI940" s="477"/>
      <c r="RFJ940" s="477"/>
      <c r="RFK940" s="477"/>
      <c r="RFL940" s="477"/>
      <c r="RFM940" s="477"/>
      <c r="RFN940" s="477"/>
      <c r="RFO940" s="477"/>
      <c r="RFP940" s="477"/>
      <c r="RFQ940" s="477"/>
      <c r="RFR940" s="477"/>
      <c r="RFS940" s="477"/>
      <c r="RFT940" s="477"/>
      <c r="RFU940" s="477"/>
      <c r="RFV940" s="477"/>
      <c r="RFW940" s="477"/>
      <c r="RFX940" s="477"/>
      <c r="RFY940" s="477"/>
      <c r="RFZ940" s="477"/>
      <c r="RGA940" s="477"/>
      <c r="RGB940" s="477"/>
      <c r="RGC940" s="477"/>
      <c r="RGD940" s="477"/>
      <c r="RGE940" s="477"/>
      <c r="RGF940" s="477"/>
      <c r="RGG940" s="477"/>
      <c r="RGH940" s="477"/>
      <c r="RGI940" s="477"/>
      <c r="RGJ940" s="477"/>
      <c r="RGK940" s="477"/>
      <c r="RGL940" s="477"/>
      <c r="RGM940" s="477"/>
      <c r="RGN940" s="477"/>
      <c r="RGO940" s="477"/>
      <c r="RGP940" s="477"/>
      <c r="RGQ940" s="477"/>
      <c r="RGR940" s="477"/>
      <c r="RGS940" s="477"/>
      <c r="RGT940" s="477"/>
      <c r="RGU940" s="477"/>
      <c r="RGV940" s="477"/>
      <c r="RGW940" s="477"/>
      <c r="RGX940" s="477"/>
      <c r="RGY940" s="477"/>
      <c r="RGZ940" s="477"/>
      <c r="RHA940" s="477"/>
      <c r="RHB940" s="477"/>
      <c r="RHC940" s="477"/>
      <c r="RHD940" s="477"/>
      <c r="RHE940" s="477"/>
      <c r="RHF940" s="477"/>
      <c r="RHG940" s="477"/>
      <c r="RHH940" s="477"/>
      <c r="RHI940" s="477"/>
      <c r="RHJ940" s="477"/>
      <c r="RHK940" s="477"/>
      <c r="RHL940" s="477"/>
      <c r="RHM940" s="477"/>
      <c r="RHN940" s="477"/>
      <c r="RHO940" s="477"/>
      <c r="RHP940" s="477"/>
      <c r="RHQ940" s="477"/>
      <c r="RHR940" s="477"/>
      <c r="RHS940" s="477"/>
      <c r="RHT940" s="477"/>
      <c r="RHU940" s="477"/>
      <c r="RHV940" s="477"/>
      <c r="RHW940" s="477"/>
      <c r="RHX940" s="477"/>
      <c r="RHY940" s="477"/>
      <c r="RHZ940" s="477"/>
      <c r="RIA940" s="477"/>
      <c r="RIB940" s="477"/>
      <c r="RIC940" s="477"/>
      <c r="RID940" s="477"/>
      <c r="RIE940" s="477"/>
      <c r="RIF940" s="477"/>
      <c r="RIG940" s="477"/>
      <c r="RIH940" s="477"/>
      <c r="RII940" s="477"/>
      <c r="RIJ940" s="477"/>
      <c r="RIK940" s="477"/>
      <c r="RIL940" s="477"/>
      <c r="RIM940" s="477"/>
      <c r="RIN940" s="477"/>
      <c r="RIO940" s="477"/>
      <c r="RIP940" s="477"/>
      <c r="RIQ940" s="477"/>
      <c r="RIR940" s="477"/>
      <c r="RIS940" s="477"/>
      <c r="RIT940" s="477"/>
      <c r="RIU940" s="477"/>
      <c r="RIV940" s="477"/>
      <c r="RIW940" s="477"/>
      <c r="RIX940" s="477"/>
      <c r="RIY940" s="477"/>
      <c r="RIZ940" s="477"/>
      <c r="RJA940" s="477"/>
      <c r="RJB940" s="477"/>
      <c r="RJC940" s="477"/>
      <c r="RJD940" s="477"/>
      <c r="RJE940" s="477"/>
      <c r="RJF940" s="477"/>
      <c r="RJG940" s="477"/>
      <c r="RJH940" s="477"/>
      <c r="RJI940" s="477"/>
      <c r="RJJ940" s="477"/>
      <c r="RJK940" s="477"/>
      <c r="RJL940" s="477"/>
      <c r="RJM940" s="477"/>
      <c r="RJN940" s="477"/>
      <c r="RJO940" s="477"/>
      <c r="RJP940" s="477"/>
      <c r="RJQ940" s="477"/>
      <c r="RJR940" s="477"/>
      <c r="RJS940" s="477"/>
      <c r="RJT940" s="477"/>
      <c r="RJU940" s="477"/>
      <c r="RJV940" s="477"/>
      <c r="RJW940" s="477"/>
      <c r="RJX940" s="477"/>
      <c r="RJY940" s="477"/>
      <c r="RJZ940" s="477"/>
      <c r="RKA940" s="477"/>
      <c r="RKB940" s="477"/>
      <c r="RKC940" s="477"/>
      <c r="RKD940" s="477"/>
      <c r="RKE940" s="477"/>
      <c r="RKF940" s="477"/>
      <c r="RKG940" s="477"/>
      <c r="RKH940" s="477"/>
      <c r="RKI940" s="477"/>
      <c r="RKJ940" s="477"/>
      <c r="RKK940" s="477"/>
      <c r="RKL940" s="477"/>
      <c r="RKM940" s="477"/>
      <c r="RKN940" s="477"/>
      <c r="RKO940" s="477"/>
      <c r="RKP940" s="477"/>
      <c r="RKQ940" s="477"/>
      <c r="RKR940" s="477"/>
      <c r="RKS940" s="477"/>
      <c r="RKT940" s="477"/>
      <c r="RKU940" s="477"/>
      <c r="RKV940" s="477"/>
      <c r="RKW940" s="477"/>
      <c r="RKX940" s="477"/>
      <c r="RKY940" s="477"/>
      <c r="RKZ940" s="477"/>
      <c r="RLA940" s="477"/>
      <c r="RLB940" s="477"/>
      <c r="RLC940" s="477"/>
      <c r="RLD940" s="477"/>
      <c r="RLE940" s="477"/>
      <c r="RLF940" s="477"/>
      <c r="RLG940" s="477"/>
      <c r="RLH940" s="477"/>
      <c r="RLI940" s="477"/>
      <c r="RLJ940" s="477"/>
      <c r="RLK940" s="477"/>
      <c r="RLL940" s="477"/>
      <c r="RLM940" s="477"/>
      <c r="RLN940" s="477"/>
      <c r="RLO940" s="477"/>
      <c r="RLP940" s="477"/>
      <c r="RLQ940" s="477"/>
      <c r="RLR940" s="477"/>
      <c r="RLS940" s="477"/>
      <c r="RLT940" s="477"/>
      <c r="RLU940" s="477"/>
      <c r="RLV940" s="477"/>
      <c r="RLW940" s="477"/>
      <c r="RLX940" s="477"/>
      <c r="RLY940" s="477"/>
      <c r="RLZ940" s="477"/>
      <c r="RMA940" s="477"/>
      <c r="RMB940" s="477"/>
      <c r="RMC940" s="477"/>
      <c r="RMD940" s="477"/>
      <c r="RME940" s="477"/>
      <c r="RMF940" s="477"/>
      <c r="RMG940" s="477"/>
      <c r="RMH940" s="477"/>
      <c r="RMI940" s="477"/>
      <c r="RMJ940" s="477"/>
      <c r="RMK940" s="477"/>
      <c r="RML940" s="477"/>
      <c r="RMM940" s="477"/>
      <c r="RMN940" s="477"/>
      <c r="RMO940" s="477"/>
      <c r="RMP940" s="477"/>
      <c r="RMQ940" s="477"/>
      <c r="RMR940" s="477"/>
      <c r="RMS940" s="477"/>
      <c r="RMT940" s="477"/>
      <c r="RMU940" s="477"/>
      <c r="RMV940" s="477"/>
      <c r="RMW940" s="477"/>
      <c r="RMX940" s="477"/>
      <c r="RMY940" s="477"/>
      <c r="RMZ940" s="477"/>
      <c r="RNA940" s="477"/>
      <c r="RNB940" s="477"/>
      <c r="RNC940" s="477"/>
      <c r="RND940" s="477"/>
      <c r="RNE940" s="477"/>
      <c r="RNF940" s="477"/>
      <c r="RNG940" s="477"/>
      <c r="RNH940" s="477"/>
      <c r="RNI940" s="477"/>
      <c r="RNJ940" s="477"/>
      <c r="RNK940" s="477"/>
      <c r="RNL940" s="477"/>
      <c r="RNM940" s="477"/>
      <c r="RNN940" s="477"/>
      <c r="RNO940" s="477"/>
      <c r="RNP940" s="477"/>
      <c r="RNQ940" s="477"/>
      <c r="RNR940" s="477"/>
      <c r="RNS940" s="477"/>
      <c r="RNT940" s="477"/>
      <c r="RNU940" s="477"/>
      <c r="RNV940" s="477"/>
      <c r="RNW940" s="477"/>
      <c r="RNX940" s="477"/>
      <c r="RNY940" s="477"/>
      <c r="RNZ940" s="477"/>
      <c r="ROA940" s="477"/>
      <c r="ROB940" s="477"/>
      <c r="ROC940" s="477"/>
      <c r="ROD940" s="477"/>
      <c r="ROE940" s="477"/>
      <c r="ROF940" s="477"/>
      <c r="ROG940" s="477"/>
      <c r="ROH940" s="477"/>
      <c r="ROI940" s="477"/>
      <c r="ROJ940" s="477"/>
      <c r="ROK940" s="477"/>
      <c r="ROL940" s="477"/>
      <c r="ROM940" s="477"/>
      <c r="RON940" s="477"/>
      <c r="ROO940" s="477"/>
      <c r="ROP940" s="477"/>
      <c r="ROQ940" s="477"/>
      <c r="ROR940" s="477"/>
      <c r="ROS940" s="477"/>
      <c r="ROT940" s="477"/>
      <c r="ROU940" s="477"/>
      <c r="ROV940" s="477"/>
      <c r="ROW940" s="477"/>
      <c r="ROX940" s="477"/>
      <c r="ROY940" s="477"/>
      <c r="ROZ940" s="477"/>
      <c r="RPA940" s="477"/>
      <c r="RPB940" s="477"/>
      <c r="RPC940" s="477"/>
      <c r="RPD940" s="477"/>
      <c r="RPE940" s="477"/>
      <c r="RPF940" s="477"/>
      <c r="RPG940" s="477"/>
      <c r="RPH940" s="477"/>
      <c r="RPI940" s="477"/>
      <c r="RPJ940" s="477"/>
      <c r="RPK940" s="477"/>
      <c r="RPL940" s="477"/>
      <c r="RPM940" s="477"/>
      <c r="RPN940" s="477"/>
      <c r="RPO940" s="477"/>
      <c r="RPP940" s="477"/>
      <c r="RPQ940" s="477"/>
      <c r="RPR940" s="477"/>
      <c r="RPS940" s="477"/>
      <c r="RPT940" s="477"/>
      <c r="RPU940" s="477"/>
      <c r="RPV940" s="477"/>
      <c r="RPW940" s="477"/>
      <c r="RPX940" s="477"/>
      <c r="RPY940" s="477"/>
      <c r="RPZ940" s="477"/>
      <c r="RQA940" s="477"/>
      <c r="RQB940" s="477"/>
      <c r="RQC940" s="477"/>
      <c r="RQD940" s="477"/>
      <c r="RQE940" s="477"/>
      <c r="RQF940" s="477"/>
      <c r="RQG940" s="477"/>
      <c r="RQH940" s="477"/>
      <c r="RQI940" s="477"/>
      <c r="RQJ940" s="477"/>
      <c r="RQK940" s="477"/>
      <c r="RQL940" s="477"/>
      <c r="RQM940" s="477"/>
      <c r="RQN940" s="477"/>
      <c r="RQO940" s="477"/>
      <c r="RQP940" s="477"/>
      <c r="RQQ940" s="477"/>
      <c r="RQR940" s="477"/>
      <c r="RQS940" s="477"/>
      <c r="RQT940" s="477"/>
      <c r="RQU940" s="477"/>
      <c r="RQV940" s="477"/>
      <c r="RQW940" s="477"/>
      <c r="RQX940" s="477"/>
      <c r="RQY940" s="477"/>
      <c r="RQZ940" s="477"/>
      <c r="RRA940" s="477"/>
      <c r="RRB940" s="477"/>
      <c r="RRC940" s="477"/>
      <c r="RRD940" s="477"/>
      <c r="RRE940" s="477"/>
      <c r="RRF940" s="477"/>
      <c r="RRG940" s="477"/>
      <c r="RRH940" s="477"/>
      <c r="RRI940" s="477"/>
      <c r="RRJ940" s="477"/>
      <c r="RRK940" s="477"/>
      <c r="RRL940" s="477"/>
      <c r="RRM940" s="477"/>
      <c r="RRN940" s="477"/>
      <c r="RRO940" s="477"/>
      <c r="RRP940" s="477"/>
      <c r="RRQ940" s="477"/>
      <c r="RRR940" s="477"/>
      <c r="RRS940" s="477"/>
      <c r="RRT940" s="477"/>
      <c r="RRU940" s="477"/>
      <c r="RRV940" s="477"/>
      <c r="RRW940" s="477"/>
      <c r="RRX940" s="477"/>
      <c r="RRY940" s="477"/>
      <c r="RRZ940" s="477"/>
      <c r="RSA940" s="477"/>
      <c r="RSB940" s="477"/>
      <c r="RSC940" s="477"/>
      <c r="RSD940" s="477"/>
      <c r="RSE940" s="477"/>
      <c r="RSF940" s="477"/>
      <c r="RSG940" s="477"/>
      <c r="RSH940" s="477"/>
      <c r="RSI940" s="477"/>
      <c r="RSJ940" s="477"/>
      <c r="RSK940" s="477"/>
      <c r="RSL940" s="477"/>
      <c r="RSM940" s="477"/>
      <c r="RSN940" s="477"/>
      <c r="RSO940" s="477"/>
      <c r="RSP940" s="477"/>
      <c r="RSQ940" s="477"/>
      <c r="RSR940" s="477"/>
      <c r="RSS940" s="477"/>
      <c r="RST940" s="477"/>
      <c r="RSU940" s="477"/>
      <c r="RSV940" s="477"/>
      <c r="RSW940" s="477"/>
      <c r="RSX940" s="477"/>
      <c r="RSY940" s="477"/>
      <c r="RSZ940" s="477"/>
      <c r="RTA940" s="477"/>
      <c r="RTB940" s="477"/>
      <c r="RTC940" s="477"/>
      <c r="RTD940" s="477"/>
      <c r="RTE940" s="477"/>
      <c r="RTF940" s="477"/>
      <c r="RTG940" s="477"/>
      <c r="RTH940" s="477"/>
      <c r="RTI940" s="477"/>
      <c r="RTJ940" s="477"/>
      <c r="RTK940" s="477"/>
      <c r="RTL940" s="477"/>
      <c r="RTM940" s="477"/>
      <c r="RTN940" s="477"/>
      <c r="RTO940" s="477"/>
      <c r="RTP940" s="477"/>
      <c r="RTQ940" s="477"/>
      <c r="RTR940" s="477"/>
      <c r="RTS940" s="477"/>
      <c r="RTT940" s="477"/>
      <c r="RTU940" s="477"/>
      <c r="RTV940" s="477"/>
      <c r="RTW940" s="477"/>
      <c r="RTX940" s="477"/>
      <c r="RTY940" s="477"/>
      <c r="RTZ940" s="477"/>
      <c r="RUA940" s="477"/>
      <c r="RUB940" s="477"/>
      <c r="RUC940" s="477"/>
      <c r="RUD940" s="477"/>
      <c r="RUE940" s="477"/>
      <c r="RUF940" s="477"/>
      <c r="RUG940" s="477"/>
      <c r="RUH940" s="477"/>
      <c r="RUI940" s="477"/>
      <c r="RUJ940" s="477"/>
      <c r="RUK940" s="477"/>
      <c r="RUL940" s="477"/>
      <c r="RUM940" s="477"/>
      <c r="RUN940" s="477"/>
      <c r="RUO940" s="477"/>
      <c r="RUP940" s="477"/>
      <c r="RUQ940" s="477"/>
      <c r="RUR940" s="477"/>
      <c r="RUS940" s="477"/>
      <c r="RUT940" s="477"/>
      <c r="RUU940" s="477"/>
      <c r="RUV940" s="477"/>
      <c r="RUW940" s="477"/>
      <c r="RUX940" s="477"/>
      <c r="RUY940" s="477"/>
      <c r="RUZ940" s="477"/>
      <c r="RVA940" s="477"/>
      <c r="RVB940" s="477"/>
      <c r="RVC940" s="477"/>
      <c r="RVD940" s="477"/>
      <c r="RVE940" s="477"/>
      <c r="RVF940" s="477"/>
      <c r="RVG940" s="477"/>
      <c r="RVH940" s="477"/>
      <c r="RVI940" s="477"/>
      <c r="RVJ940" s="477"/>
      <c r="RVK940" s="477"/>
      <c r="RVL940" s="477"/>
      <c r="RVM940" s="477"/>
      <c r="RVN940" s="477"/>
      <c r="RVO940" s="477"/>
      <c r="RVP940" s="477"/>
      <c r="RVQ940" s="477"/>
      <c r="RVR940" s="477"/>
      <c r="RVS940" s="477"/>
      <c r="RVT940" s="477"/>
      <c r="RVU940" s="477"/>
      <c r="RVV940" s="477"/>
      <c r="RVW940" s="477"/>
      <c r="RVX940" s="477"/>
      <c r="RVY940" s="477"/>
      <c r="RVZ940" s="477"/>
      <c r="RWA940" s="477"/>
      <c r="RWB940" s="477"/>
      <c r="RWC940" s="477"/>
      <c r="RWD940" s="477"/>
      <c r="RWE940" s="477"/>
      <c r="RWF940" s="477"/>
      <c r="RWG940" s="477"/>
      <c r="RWH940" s="477"/>
      <c r="RWI940" s="477"/>
      <c r="RWJ940" s="477"/>
      <c r="RWK940" s="477"/>
      <c r="RWL940" s="477"/>
      <c r="RWM940" s="477"/>
      <c r="RWN940" s="477"/>
      <c r="RWO940" s="477"/>
      <c r="RWP940" s="477"/>
      <c r="RWQ940" s="477"/>
      <c r="RWR940" s="477"/>
      <c r="RWS940" s="477"/>
      <c r="RWT940" s="477"/>
      <c r="RWU940" s="477"/>
      <c r="RWV940" s="477"/>
      <c r="RWW940" s="477"/>
      <c r="RWX940" s="477"/>
      <c r="RWY940" s="477"/>
      <c r="RWZ940" s="477"/>
      <c r="RXA940" s="477"/>
      <c r="RXB940" s="477"/>
      <c r="RXC940" s="477"/>
      <c r="RXD940" s="477"/>
      <c r="RXE940" s="477"/>
      <c r="RXF940" s="477"/>
      <c r="RXG940" s="477"/>
      <c r="RXH940" s="477"/>
      <c r="RXI940" s="477"/>
      <c r="RXJ940" s="477"/>
      <c r="RXK940" s="477"/>
      <c r="RXL940" s="477"/>
      <c r="RXM940" s="477"/>
      <c r="RXN940" s="477"/>
      <c r="RXO940" s="477"/>
      <c r="RXP940" s="477"/>
      <c r="RXQ940" s="477"/>
      <c r="RXR940" s="477"/>
      <c r="RXS940" s="477"/>
      <c r="RXT940" s="477"/>
      <c r="RXU940" s="477"/>
      <c r="RXV940" s="477"/>
      <c r="RXW940" s="477"/>
      <c r="RXX940" s="477"/>
      <c r="RXY940" s="477"/>
      <c r="RXZ940" s="477"/>
      <c r="RYA940" s="477"/>
      <c r="RYB940" s="477"/>
      <c r="RYC940" s="477"/>
      <c r="RYD940" s="477"/>
      <c r="RYE940" s="477"/>
      <c r="RYF940" s="477"/>
      <c r="RYG940" s="477"/>
      <c r="RYH940" s="477"/>
      <c r="RYI940" s="477"/>
      <c r="RYJ940" s="477"/>
      <c r="RYK940" s="477"/>
      <c r="RYL940" s="477"/>
      <c r="RYM940" s="477"/>
      <c r="RYN940" s="477"/>
      <c r="RYO940" s="477"/>
      <c r="RYP940" s="477"/>
      <c r="RYQ940" s="477"/>
      <c r="RYR940" s="477"/>
      <c r="RYS940" s="477"/>
      <c r="RYT940" s="477"/>
      <c r="RYU940" s="477"/>
      <c r="RYV940" s="477"/>
      <c r="RYW940" s="477"/>
      <c r="RYX940" s="477"/>
      <c r="RYY940" s="477"/>
      <c r="RYZ940" s="477"/>
      <c r="RZA940" s="477"/>
      <c r="RZB940" s="477"/>
      <c r="RZC940" s="477"/>
      <c r="RZD940" s="477"/>
      <c r="RZE940" s="477"/>
      <c r="RZF940" s="477"/>
      <c r="RZG940" s="477"/>
      <c r="RZH940" s="477"/>
      <c r="RZI940" s="477"/>
      <c r="RZJ940" s="477"/>
      <c r="RZK940" s="477"/>
      <c r="RZL940" s="477"/>
      <c r="RZM940" s="477"/>
      <c r="RZN940" s="477"/>
      <c r="RZO940" s="477"/>
      <c r="RZP940" s="477"/>
      <c r="RZQ940" s="477"/>
      <c r="RZR940" s="477"/>
      <c r="RZS940" s="477"/>
      <c r="RZT940" s="477"/>
      <c r="RZU940" s="477"/>
      <c r="RZV940" s="477"/>
      <c r="RZW940" s="477"/>
      <c r="RZX940" s="477"/>
      <c r="RZY940" s="477"/>
      <c r="RZZ940" s="477"/>
      <c r="SAA940" s="477"/>
      <c r="SAB940" s="477"/>
      <c r="SAC940" s="477"/>
      <c r="SAD940" s="477"/>
      <c r="SAE940" s="477"/>
      <c r="SAF940" s="477"/>
      <c r="SAG940" s="477"/>
      <c r="SAH940" s="477"/>
      <c r="SAI940" s="477"/>
      <c r="SAJ940" s="477"/>
      <c r="SAK940" s="477"/>
      <c r="SAL940" s="477"/>
      <c r="SAM940" s="477"/>
      <c r="SAN940" s="477"/>
      <c r="SAO940" s="477"/>
      <c r="SAP940" s="477"/>
      <c r="SAQ940" s="477"/>
      <c r="SAR940" s="477"/>
      <c r="SAS940" s="477"/>
      <c r="SAT940" s="477"/>
      <c r="SAU940" s="477"/>
      <c r="SAV940" s="477"/>
      <c r="SAW940" s="477"/>
      <c r="SAX940" s="477"/>
      <c r="SAY940" s="477"/>
      <c r="SAZ940" s="477"/>
      <c r="SBA940" s="477"/>
      <c r="SBB940" s="477"/>
      <c r="SBC940" s="477"/>
      <c r="SBD940" s="477"/>
      <c r="SBE940" s="477"/>
      <c r="SBF940" s="477"/>
      <c r="SBG940" s="477"/>
      <c r="SBH940" s="477"/>
      <c r="SBI940" s="477"/>
      <c r="SBJ940" s="477"/>
      <c r="SBK940" s="477"/>
      <c r="SBL940" s="477"/>
      <c r="SBM940" s="477"/>
      <c r="SBN940" s="477"/>
      <c r="SBO940" s="477"/>
      <c r="SBP940" s="477"/>
      <c r="SBQ940" s="477"/>
      <c r="SBR940" s="477"/>
      <c r="SBS940" s="477"/>
      <c r="SBT940" s="477"/>
      <c r="SBU940" s="477"/>
      <c r="SBV940" s="477"/>
      <c r="SBW940" s="477"/>
      <c r="SBX940" s="477"/>
      <c r="SBY940" s="477"/>
      <c r="SBZ940" s="477"/>
      <c r="SCA940" s="477"/>
      <c r="SCB940" s="477"/>
      <c r="SCC940" s="477"/>
      <c r="SCD940" s="477"/>
      <c r="SCE940" s="477"/>
      <c r="SCF940" s="477"/>
      <c r="SCG940" s="477"/>
      <c r="SCH940" s="477"/>
      <c r="SCI940" s="477"/>
      <c r="SCJ940" s="477"/>
      <c r="SCK940" s="477"/>
      <c r="SCL940" s="477"/>
      <c r="SCM940" s="477"/>
      <c r="SCN940" s="477"/>
      <c r="SCO940" s="477"/>
      <c r="SCP940" s="477"/>
      <c r="SCQ940" s="477"/>
      <c r="SCR940" s="477"/>
      <c r="SCS940" s="477"/>
      <c r="SCT940" s="477"/>
      <c r="SCU940" s="477"/>
      <c r="SCV940" s="477"/>
      <c r="SCW940" s="477"/>
      <c r="SCX940" s="477"/>
      <c r="SCY940" s="477"/>
      <c r="SCZ940" s="477"/>
      <c r="SDA940" s="477"/>
      <c r="SDB940" s="477"/>
      <c r="SDC940" s="477"/>
      <c r="SDD940" s="477"/>
      <c r="SDE940" s="477"/>
      <c r="SDF940" s="477"/>
      <c r="SDG940" s="477"/>
      <c r="SDH940" s="477"/>
      <c r="SDI940" s="477"/>
      <c r="SDJ940" s="477"/>
      <c r="SDK940" s="477"/>
      <c r="SDL940" s="477"/>
      <c r="SDM940" s="477"/>
      <c r="SDN940" s="477"/>
      <c r="SDO940" s="477"/>
      <c r="SDP940" s="477"/>
      <c r="SDQ940" s="477"/>
      <c r="SDR940" s="477"/>
      <c r="SDS940" s="477"/>
      <c r="SDT940" s="477"/>
      <c r="SDU940" s="477"/>
      <c r="SDV940" s="477"/>
      <c r="SDW940" s="477"/>
      <c r="SDX940" s="477"/>
      <c r="SDY940" s="477"/>
      <c r="SDZ940" s="477"/>
      <c r="SEA940" s="477"/>
      <c r="SEB940" s="477"/>
      <c r="SEC940" s="477"/>
      <c r="SED940" s="477"/>
      <c r="SEE940" s="477"/>
      <c r="SEF940" s="477"/>
      <c r="SEG940" s="477"/>
      <c r="SEH940" s="477"/>
      <c r="SEI940" s="477"/>
      <c r="SEJ940" s="477"/>
      <c r="SEK940" s="477"/>
      <c r="SEL940" s="477"/>
      <c r="SEM940" s="477"/>
      <c r="SEN940" s="477"/>
      <c r="SEO940" s="477"/>
      <c r="SEP940" s="477"/>
      <c r="SEQ940" s="477"/>
      <c r="SER940" s="477"/>
      <c r="SES940" s="477"/>
      <c r="SET940" s="477"/>
      <c r="SEU940" s="477"/>
      <c r="SEV940" s="477"/>
      <c r="SEW940" s="477"/>
      <c r="SEX940" s="477"/>
      <c r="SEY940" s="477"/>
      <c r="SEZ940" s="477"/>
      <c r="SFA940" s="477"/>
      <c r="SFB940" s="477"/>
      <c r="SFC940" s="477"/>
      <c r="SFD940" s="477"/>
      <c r="SFE940" s="477"/>
      <c r="SFF940" s="477"/>
      <c r="SFG940" s="477"/>
      <c r="SFH940" s="477"/>
      <c r="SFI940" s="477"/>
      <c r="SFJ940" s="477"/>
      <c r="SFK940" s="477"/>
      <c r="SFL940" s="477"/>
      <c r="SFM940" s="477"/>
      <c r="SFN940" s="477"/>
      <c r="SFO940" s="477"/>
      <c r="SFP940" s="477"/>
      <c r="SFQ940" s="477"/>
      <c r="SFR940" s="477"/>
      <c r="SFS940" s="477"/>
      <c r="SFT940" s="477"/>
      <c r="SFU940" s="477"/>
      <c r="SFV940" s="477"/>
      <c r="SFW940" s="477"/>
      <c r="SFX940" s="477"/>
      <c r="SFY940" s="477"/>
      <c r="SFZ940" s="477"/>
      <c r="SGA940" s="477"/>
      <c r="SGB940" s="477"/>
      <c r="SGC940" s="477"/>
      <c r="SGD940" s="477"/>
      <c r="SGE940" s="477"/>
      <c r="SGF940" s="477"/>
      <c r="SGG940" s="477"/>
      <c r="SGH940" s="477"/>
      <c r="SGI940" s="477"/>
      <c r="SGJ940" s="477"/>
      <c r="SGK940" s="477"/>
      <c r="SGL940" s="477"/>
      <c r="SGM940" s="477"/>
      <c r="SGN940" s="477"/>
      <c r="SGO940" s="477"/>
      <c r="SGP940" s="477"/>
      <c r="SGQ940" s="477"/>
      <c r="SGR940" s="477"/>
      <c r="SGS940" s="477"/>
      <c r="SGT940" s="477"/>
      <c r="SGU940" s="477"/>
      <c r="SGV940" s="477"/>
      <c r="SGW940" s="477"/>
      <c r="SGX940" s="477"/>
      <c r="SGY940" s="477"/>
      <c r="SGZ940" s="477"/>
      <c r="SHA940" s="477"/>
      <c r="SHB940" s="477"/>
      <c r="SHC940" s="477"/>
      <c r="SHD940" s="477"/>
      <c r="SHE940" s="477"/>
      <c r="SHF940" s="477"/>
      <c r="SHG940" s="477"/>
      <c r="SHH940" s="477"/>
      <c r="SHI940" s="477"/>
      <c r="SHJ940" s="477"/>
      <c r="SHK940" s="477"/>
      <c r="SHL940" s="477"/>
      <c r="SHM940" s="477"/>
      <c r="SHN940" s="477"/>
      <c r="SHO940" s="477"/>
      <c r="SHP940" s="477"/>
      <c r="SHQ940" s="477"/>
      <c r="SHR940" s="477"/>
      <c r="SHS940" s="477"/>
      <c r="SHT940" s="477"/>
      <c r="SHU940" s="477"/>
      <c r="SHV940" s="477"/>
      <c r="SHW940" s="477"/>
      <c r="SHX940" s="477"/>
      <c r="SHY940" s="477"/>
      <c r="SHZ940" s="477"/>
      <c r="SIA940" s="477"/>
      <c r="SIB940" s="477"/>
      <c r="SIC940" s="477"/>
      <c r="SID940" s="477"/>
      <c r="SIE940" s="477"/>
      <c r="SIF940" s="477"/>
      <c r="SIG940" s="477"/>
      <c r="SIH940" s="477"/>
      <c r="SII940" s="477"/>
      <c r="SIJ940" s="477"/>
      <c r="SIK940" s="477"/>
      <c r="SIL940" s="477"/>
      <c r="SIM940" s="477"/>
      <c r="SIN940" s="477"/>
      <c r="SIO940" s="477"/>
      <c r="SIP940" s="477"/>
      <c r="SIQ940" s="477"/>
      <c r="SIR940" s="477"/>
      <c r="SIS940" s="477"/>
      <c r="SIT940" s="477"/>
      <c r="SIU940" s="477"/>
      <c r="SIV940" s="477"/>
      <c r="SIW940" s="477"/>
      <c r="SIX940" s="477"/>
      <c r="SIY940" s="477"/>
      <c r="SIZ940" s="477"/>
      <c r="SJA940" s="477"/>
      <c r="SJB940" s="477"/>
      <c r="SJC940" s="477"/>
      <c r="SJD940" s="477"/>
      <c r="SJE940" s="477"/>
      <c r="SJF940" s="477"/>
      <c r="SJG940" s="477"/>
      <c r="SJH940" s="477"/>
      <c r="SJI940" s="477"/>
      <c r="SJJ940" s="477"/>
      <c r="SJK940" s="477"/>
      <c r="SJL940" s="477"/>
      <c r="SJM940" s="477"/>
      <c r="SJN940" s="477"/>
      <c r="SJO940" s="477"/>
      <c r="SJP940" s="477"/>
      <c r="SJQ940" s="477"/>
      <c r="SJR940" s="477"/>
      <c r="SJS940" s="477"/>
      <c r="SJT940" s="477"/>
      <c r="SJU940" s="477"/>
      <c r="SJV940" s="477"/>
      <c r="SJW940" s="477"/>
      <c r="SJX940" s="477"/>
      <c r="SJY940" s="477"/>
      <c r="SJZ940" s="477"/>
      <c r="SKA940" s="477"/>
      <c r="SKB940" s="477"/>
      <c r="SKC940" s="477"/>
      <c r="SKD940" s="477"/>
      <c r="SKE940" s="477"/>
      <c r="SKF940" s="477"/>
      <c r="SKG940" s="477"/>
      <c r="SKH940" s="477"/>
      <c r="SKI940" s="477"/>
      <c r="SKJ940" s="477"/>
      <c r="SKK940" s="477"/>
      <c r="SKL940" s="477"/>
      <c r="SKM940" s="477"/>
      <c r="SKN940" s="477"/>
      <c r="SKO940" s="477"/>
      <c r="SKP940" s="477"/>
      <c r="SKQ940" s="477"/>
      <c r="SKR940" s="477"/>
      <c r="SKS940" s="477"/>
      <c r="SKT940" s="477"/>
      <c r="SKU940" s="477"/>
      <c r="SKV940" s="477"/>
      <c r="SKW940" s="477"/>
      <c r="SKX940" s="477"/>
      <c r="SKY940" s="477"/>
      <c r="SKZ940" s="477"/>
      <c r="SLA940" s="477"/>
      <c r="SLB940" s="477"/>
      <c r="SLC940" s="477"/>
      <c r="SLD940" s="477"/>
      <c r="SLE940" s="477"/>
      <c r="SLF940" s="477"/>
      <c r="SLG940" s="477"/>
      <c r="SLH940" s="477"/>
      <c r="SLI940" s="477"/>
      <c r="SLJ940" s="477"/>
      <c r="SLK940" s="477"/>
      <c r="SLL940" s="477"/>
      <c r="SLM940" s="477"/>
      <c r="SLN940" s="477"/>
      <c r="SLO940" s="477"/>
      <c r="SLP940" s="477"/>
      <c r="SLQ940" s="477"/>
      <c r="SLR940" s="477"/>
      <c r="SLS940" s="477"/>
      <c r="SLT940" s="477"/>
      <c r="SLU940" s="477"/>
      <c r="SLV940" s="477"/>
      <c r="SLW940" s="477"/>
      <c r="SLX940" s="477"/>
      <c r="SLY940" s="477"/>
      <c r="SLZ940" s="477"/>
      <c r="SMA940" s="477"/>
      <c r="SMB940" s="477"/>
      <c r="SMC940" s="477"/>
      <c r="SMD940" s="477"/>
      <c r="SME940" s="477"/>
      <c r="SMF940" s="477"/>
      <c r="SMG940" s="477"/>
      <c r="SMH940" s="477"/>
      <c r="SMI940" s="477"/>
      <c r="SMJ940" s="477"/>
      <c r="SMK940" s="477"/>
      <c r="SML940" s="477"/>
      <c r="SMM940" s="477"/>
      <c r="SMN940" s="477"/>
      <c r="SMO940" s="477"/>
      <c r="SMP940" s="477"/>
      <c r="SMQ940" s="477"/>
      <c r="SMR940" s="477"/>
      <c r="SMS940" s="477"/>
      <c r="SMT940" s="477"/>
      <c r="SMU940" s="477"/>
      <c r="SMV940" s="477"/>
      <c r="SMW940" s="477"/>
      <c r="SMX940" s="477"/>
      <c r="SMY940" s="477"/>
      <c r="SMZ940" s="477"/>
      <c r="SNA940" s="477"/>
      <c r="SNB940" s="477"/>
      <c r="SNC940" s="477"/>
      <c r="SND940" s="477"/>
      <c r="SNE940" s="477"/>
      <c r="SNF940" s="477"/>
      <c r="SNG940" s="477"/>
      <c r="SNH940" s="477"/>
      <c r="SNI940" s="477"/>
      <c r="SNJ940" s="477"/>
      <c r="SNK940" s="477"/>
      <c r="SNL940" s="477"/>
      <c r="SNM940" s="477"/>
      <c r="SNN940" s="477"/>
      <c r="SNO940" s="477"/>
      <c r="SNP940" s="477"/>
      <c r="SNQ940" s="477"/>
      <c r="SNR940" s="477"/>
      <c r="SNS940" s="477"/>
      <c r="SNT940" s="477"/>
      <c r="SNU940" s="477"/>
      <c r="SNV940" s="477"/>
      <c r="SNW940" s="477"/>
      <c r="SNX940" s="477"/>
      <c r="SNY940" s="477"/>
      <c r="SNZ940" s="477"/>
      <c r="SOA940" s="477"/>
      <c r="SOB940" s="477"/>
      <c r="SOC940" s="477"/>
      <c r="SOD940" s="477"/>
      <c r="SOE940" s="477"/>
      <c r="SOF940" s="477"/>
      <c r="SOG940" s="477"/>
      <c r="SOH940" s="477"/>
      <c r="SOI940" s="477"/>
      <c r="SOJ940" s="477"/>
      <c r="SOK940" s="477"/>
      <c r="SOL940" s="477"/>
      <c r="SOM940" s="477"/>
      <c r="SON940" s="477"/>
      <c r="SOO940" s="477"/>
      <c r="SOP940" s="477"/>
      <c r="SOQ940" s="477"/>
      <c r="SOR940" s="477"/>
      <c r="SOS940" s="477"/>
      <c r="SOT940" s="477"/>
      <c r="SOU940" s="477"/>
      <c r="SOV940" s="477"/>
      <c r="SOW940" s="477"/>
      <c r="SOX940" s="477"/>
      <c r="SOY940" s="477"/>
      <c r="SOZ940" s="477"/>
      <c r="SPA940" s="477"/>
      <c r="SPB940" s="477"/>
      <c r="SPC940" s="477"/>
      <c r="SPD940" s="477"/>
      <c r="SPE940" s="477"/>
      <c r="SPF940" s="477"/>
      <c r="SPG940" s="477"/>
      <c r="SPH940" s="477"/>
      <c r="SPI940" s="477"/>
      <c r="SPJ940" s="477"/>
      <c r="SPK940" s="477"/>
      <c r="SPL940" s="477"/>
      <c r="SPM940" s="477"/>
      <c r="SPN940" s="477"/>
      <c r="SPO940" s="477"/>
      <c r="SPP940" s="477"/>
      <c r="SPQ940" s="477"/>
      <c r="SPR940" s="477"/>
      <c r="SPS940" s="477"/>
      <c r="SPT940" s="477"/>
      <c r="SPU940" s="477"/>
      <c r="SPV940" s="477"/>
      <c r="SPW940" s="477"/>
      <c r="SPX940" s="477"/>
      <c r="SPY940" s="477"/>
      <c r="SPZ940" s="477"/>
      <c r="SQA940" s="477"/>
      <c r="SQB940" s="477"/>
      <c r="SQC940" s="477"/>
      <c r="SQD940" s="477"/>
      <c r="SQE940" s="477"/>
      <c r="SQF940" s="477"/>
      <c r="SQG940" s="477"/>
      <c r="SQH940" s="477"/>
      <c r="SQI940" s="477"/>
      <c r="SQJ940" s="477"/>
      <c r="SQK940" s="477"/>
      <c r="SQL940" s="477"/>
      <c r="SQM940" s="477"/>
      <c r="SQN940" s="477"/>
      <c r="SQO940" s="477"/>
      <c r="SQP940" s="477"/>
      <c r="SQQ940" s="477"/>
      <c r="SQR940" s="477"/>
      <c r="SQS940" s="477"/>
      <c r="SQT940" s="477"/>
      <c r="SQU940" s="477"/>
      <c r="SQV940" s="477"/>
      <c r="SQW940" s="477"/>
      <c r="SQX940" s="477"/>
      <c r="SQY940" s="477"/>
      <c r="SQZ940" s="477"/>
      <c r="SRA940" s="477"/>
      <c r="SRB940" s="477"/>
      <c r="SRC940" s="477"/>
      <c r="SRD940" s="477"/>
      <c r="SRE940" s="477"/>
      <c r="SRF940" s="477"/>
      <c r="SRG940" s="477"/>
      <c r="SRH940" s="477"/>
      <c r="SRI940" s="477"/>
      <c r="SRJ940" s="477"/>
      <c r="SRK940" s="477"/>
      <c r="SRL940" s="477"/>
      <c r="SRM940" s="477"/>
      <c r="SRN940" s="477"/>
      <c r="SRO940" s="477"/>
      <c r="SRP940" s="477"/>
      <c r="SRQ940" s="477"/>
      <c r="SRR940" s="477"/>
      <c r="SRS940" s="477"/>
      <c r="SRT940" s="477"/>
      <c r="SRU940" s="477"/>
      <c r="SRV940" s="477"/>
      <c r="SRW940" s="477"/>
      <c r="SRX940" s="477"/>
      <c r="SRY940" s="477"/>
      <c r="SRZ940" s="477"/>
      <c r="SSA940" s="477"/>
      <c r="SSB940" s="477"/>
      <c r="SSC940" s="477"/>
      <c r="SSD940" s="477"/>
      <c r="SSE940" s="477"/>
      <c r="SSF940" s="477"/>
      <c r="SSG940" s="477"/>
      <c r="SSH940" s="477"/>
      <c r="SSI940" s="477"/>
      <c r="SSJ940" s="477"/>
      <c r="SSK940" s="477"/>
      <c r="SSL940" s="477"/>
      <c r="SSM940" s="477"/>
      <c r="SSN940" s="477"/>
      <c r="SSO940" s="477"/>
      <c r="SSP940" s="477"/>
      <c r="SSQ940" s="477"/>
      <c r="SSR940" s="477"/>
      <c r="SSS940" s="477"/>
      <c r="SST940" s="477"/>
      <c r="SSU940" s="477"/>
      <c r="SSV940" s="477"/>
      <c r="SSW940" s="477"/>
      <c r="SSX940" s="477"/>
      <c r="SSY940" s="477"/>
      <c r="SSZ940" s="477"/>
      <c r="STA940" s="477"/>
      <c r="STB940" s="477"/>
      <c r="STC940" s="477"/>
      <c r="STD940" s="477"/>
      <c r="STE940" s="477"/>
      <c r="STF940" s="477"/>
      <c r="STG940" s="477"/>
      <c r="STH940" s="477"/>
      <c r="STI940" s="477"/>
      <c r="STJ940" s="477"/>
      <c r="STK940" s="477"/>
      <c r="STL940" s="477"/>
      <c r="STM940" s="477"/>
      <c r="STN940" s="477"/>
      <c r="STO940" s="477"/>
      <c r="STP940" s="477"/>
      <c r="STQ940" s="477"/>
      <c r="STR940" s="477"/>
      <c r="STS940" s="477"/>
      <c r="STT940" s="477"/>
      <c r="STU940" s="477"/>
      <c r="STV940" s="477"/>
      <c r="STW940" s="477"/>
      <c r="STX940" s="477"/>
      <c r="STY940" s="477"/>
      <c r="STZ940" s="477"/>
      <c r="SUA940" s="477"/>
      <c r="SUB940" s="477"/>
      <c r="SUC940" s="477"/>
      <c r="SUD940" s="477"/>
      <c r="SUE940" s="477"/>
      <c r="SUF940" s="477"/>
      <c r="SUG940" s="477"/>
      <c r="SUH940" s="477"/>
      <c r="SUI940" s="477"/>
      <c r="SUJ940" s="477"/>
      <c r="SUK940" s="477"/>
      <c r="SUL940" s="477"/>
      <c r="SUM940" s="477"/>
      <c r="SUN940" s="477"/>
      <c r="SUO940" s="477"/>
      <c r="SUP940" s="477"/>
      <c r="SUQ940" s="477"/>
      <c r="SUR940" s="477"/>
      <c r="SUS940" s="477"/>
      <c r="SUT940" s="477"/>
      <c r="SUU940" s="477"/>
      <c r="SUV940" s="477"/>
      <c r="SUW940" s="477"/>
      <c r="SUX940" s="477"/>
      <c r="SUY940" s="477"/>
      <c r="SUZ940" s="477"/>
      <c r="SVA940" s="477"/>
      <c r="SVB940" s="477"/>
      <c r="SVC940" s="477"/>
      <c r="SVD940" s="477"/>
      <c r="SVE940" s="477"/>
      <c r="SVF940" s="477"/>
      <c r="SVG940" s="477"/>
      <c r="SVH940" s="477"/>
      <c r="SVI940" s="477"/>
      <c r="SVJ940" s="477"/>
      <c r="SVK940" s="477"/>
      <c r="SVL940" s="477"/>
      <c r="SVM940" s="477"/>
      <c r="SVN940" s="477"/>
      <c r="SVO940" s="477"/>
      <c r="SVP940" s="477"/>
      <c r="SVQ940" s="477"/>
      <c r="SVR940" s="477"/>
      <c r="SVS940" s="477"/>
      <c r="SVT940" s="477"/>
      <c r="SVU940" s="477"/>
      <c r="SVV940" s="477"/>
      <c r="SVW940" s="477"/>
      <c r="SVX940" s="477"/>
      <c r="SVY940" s="477"/>
      <c r="SVZ940" s="477"/>
      <c r="SWA940" s="477"/>
      <c r="SWB940" s="477"/>
      <c r="SWC940" s="477"/>
      <c r="SWD940" s="477"/>
      <c r="SWE940" s="477"/>
      <c r="SWF940" s="477"/>
      <c r="SWG940" s="477"/>
      <c r="SWH940" s="477"/>
      <c r="SWI940" s="477"/>
      <c r="SWJ940" s="477"/>
      <c r="SWK940" s="477"/>
      <c r="SWL940" s="477"/>
      <c r="SWM940" s="477"/>
      <c r="SWN940" s="477"/>
      <c r="SWO940" s="477"/>
      <c r="SWP940" s="477"/>
      <c r="SWQ940" s="477"/>
      <c r="SWR940" s="477"/>
      <c r="SWS940" s="477"/>
      <c r="SWT940" s="477"/>
      <c r="SWU940" s="477"/>
      <c r="SWV940" s="477"/>
      <c r="SWW940" s="477"/>
      <c r="SWX940" s="477"/>
      <c r="SWY940" s="477"/>
      <c r="SWZ940" s="477"/>
      <c r="SXA940" s="477"/>
      <c r="SXB940" s="477"/>
      <c r="SXC940" s="477"/>
      <c r="SXD940" s="477"/>
      <c r="SXE940" s="477"/>
      <c r="SXF940" s="477"/>
      <c r="SXG940" s="477"/>
      <c r="SXH940" s="477"/>
      <c r="SXI940" s="477"/>
      <c r="SXJ940" s="477"/>
      <c r="SXK940" s="477"/>
      <c r="SXL940" s="477"/>
      <c r="SXM940" s="477"/>
      <c r="SXN940" s="477"/>
      <c r="SXO940" s="477"/>
      <c r="SXP940" s="477"/>
      <c r="SXQ940" s="477"/>
      <c r="SXR940" s="477"/>
      <c r="SXS940" s="477"/>
      <c r="SXT940" s="477"/>
      <c r="SXU940" s="477"/>
      <c r="SXV940" s="477"/>
      <c r="SXW940" s="477"/>
      <c r="SXX940" s="477"/>
      <c r="SXY940" s="477"/>
      <c r="SXZ940" s="477"/>
      <c r="SYA940" s="477"/>
      <c r="SYB940" s="477"/>
      <c r="SYC940" s="477"/>
      <c r="SYD940" s="477"/>
      <c r="SYE940" s="477"/>
      <c r="SYF940" s="477"/>
      <c r="SYG940" s="477"/>
      <c r="SYH940" s="477"/>
      <c r="SYI940" s="477"/>
      <c r="SYJ940" s="477"/>
      <c r="SYK940" s="477"/>
      <c r="SYL940" s="477"/>
      <c r="SYM940" s="477"/>
      <c r="SYN940" s="477"/>
      <c r="SYO940" s="477"/>
      <c r="SYP940" s="477"/>
      <c r="SYQ940" s="477"/>
      <c r="SYR940" s="477"/>
      <c r="SYS940" s="477"/>
      <c r="SYT940" s="477"/>
      <c r="SYU940" s="477"/>
      <c r="SYV940" s="477"/>
      <c r="SYW940" s="477"/>
      <c r="SYX940" s="477"/>
      <c r="SYY940" s="477"/>
      <c r="SYZ940" s="477"/>
      <c r="SZA940" s="477"/>
      <c r="SZB940" s="477"/>
      <c r="SZC940" s="477"/>
      <c r="SZD940" s="477"/>
      <c r="SZE940" s="477"/>
      <c r="SZF940" s="477"/>
      <c r="SZG940" s="477"/>
      <c r="SZH940" s="477"/>
      <c r="SZI940" s="477"/>
      <c r="SZJ940" s="477"/>
      <c r="SZK940" s="477"/>
      <c r="SZL940" s="477"/>
      <c r="SZM940" s="477"/>
      <c r="SZN940" s="477"/>
      <c r="SZO940" s="477"/>
      <c r="SZP940" s="477"/>
      <c r="SZQ940" s="477"/>
      <c r="SZR940" s="477"/>
      <c r="SZS940" s="477"/>
      <c r="SZT940" s="477"/>
      <c r="SZU940" s="477"/>
      <c r="SZV940" s="477"/>
      <c r="SZW940" s="477"/>
      <c r="SZX940" s="477"/>
      <c r="SZY940" s="477"/>
      <c r="SZZ940" s="477"/>
      <c r="TAA940" s="477"/>
      <c r="TAB940" s="477"/>
      <c r="TAC940" s="477"/>
      <c r="TAD940" s="477"/>
      <c r="TAE940" s="477"/>
      <c r="TAF940" s="477"/>
      <c r="TAG940" s="477"/>
      <c r="TAH940" s="477"/>
      <c r="TAI940" s="477"/>
      <c r="TAJ940" s="477"/>
      <c r="TAK940" s="477"/>
      <c r="TAL940" s="477"/>
      <c r="TAM940" s="477"/>
      <c r="TAN940" s="477"/>
      <c r="TAO940" s="477"/>
      <c r="TAP940" s="477"/>
      <c r="TAQ940" s="477"/>
      <c r="TAR940" s="477"/>
      <c r="TAS940" s="477"/>
      <c r="TAT940" s="477"/>
      <c r="TAU940" s="477"/>
      <c r="TAV940" s="477"/>
      <c r="TAW940" s="477"/>
      <c r="TAX940" s="477"/>
      <c r="TAY940" s="477"/>
      <c r="TAZ940" s="477"/>
      <c r="TBA940" s="477"/>
      <c r="TBB940" s="477"/>
      <c r="TBC940" s="477"/>
      <c r="TBD940" s="477"/>
      <c r="TBE940" s="477"/>
      <c r="TBF940" s="477"/>
      <c r="TBG940" s="477"/>
      <c r="TBH940" s="477"/>
      <c r="TBI940" s="477"/>
      <c r="TBJ940" s="477"/>
      <c r="TBK940" s="477"/>
      <c r="TBL940" s="477"/>
      <c r="TBM940" s="477"/>
      <c r="TBN940" s="477"/>
      <c r="TBO940" s="477"/>
      <c r="TBP940" s="477"/>
      <c r="TBQ940" s="477"/>
      <c r="TBR940" s="477"/>
      <c r="TBS940" s="477"/>
      <c r="TBT940" s="477"/>
      <c r="TBU940" s="477"/>
      <c r="TBV940" s="477"/>
      <c r="TBW940" s="477"/>
      <c r="TBX940" s="477"/>
      <c r="TBY940" s="477"/>
      <c r="TBZ940" s="477"/>
      <c r="TCA940" s="477"/>
      <c r="TCB940" s="477"/>
      <c r="TCC940" s="477"/>
      <c r="TCD940" s="477"/>
      <c r="TCE940" s="477"/>
      <c r="TCF940" s="477"/>
      <c r="TCG940" s="477"/>
      <c r="TCH940" s="477"/>
      <c r="TCI940" s="477"/>
      <c r="TCJ940" s="477"/>
      <c r="TCK940" s="477"/>
      <c r="TCL940" s="477"/>
      <c r="TCM940" s="477"/>
      <c r="TCN940" s="477"/>
      <c r="TCO940" s="477"/>
      <c r="TCP940" s="477"/>
      <c r="TCQ940" s="477"/>
      <c r="TCR940" s="477"/>
      <c r="TCS940" s="477"/>
      <c r="TCT940" s="477"/>
      <c r="TCU940" s="477"/>
      <c r="TCV940" s="477"/>
      <c r="TCW940" s="477"/>
      <c r="TCX940" s="477"/>
      <c r="TCY940" s="477"/>
      <c r="TCZ940" s="477"/>
      <c r="TDA940" s="477"/>
      <c r="TDB940" s="477"/>
      <c r="TDC940" s="477"/>
      <c r="TDD940" s="477"/>
      <c r="TDE940" s="477"/>
      <c r="TDF940" s="477"/>
      <c r="TDG940" s="477"/>
      <c r="TDH940" s="477"/>
      <c r="TDI940" s="477"/>
      <c r="TDJ940" s="477"/>
      <c r="TDK940" s="477"/>
      <c r="TDL940" s="477"/>
      <c r="TDM940" s="477"/>
      <c r="TDN940" s="477"/>
      <c r="TDO940" s="477"/>
      <c r="TDP940" s="477"/>
      <c r="TDQ940" s="477"/>
      <c r="TDR940" s="477"/>
      <c r="TDS940" s="477"/>
      <c r="TDT940" s="477"/>
      <c r="TDU940" s="477"/>
      <c r="TDV940" s="477"/>
      <c r="TDW940" s="477"/>
      <c r="TDX940" s="477"/>
      <c r="TDY940" s="477"/>
      <c r="TDZ940" s="477"/>
      <c r="TEA940" s="477"/>
      <c r="TEB940" s="477"/>
      <c r="TEC940" s="477"/>
      <c r="TED940" s="477"/>
      <c r="TEE940" s="477"/>
      <c r="TEF940" s="477"/>
      <c r="TEG940" s="477"/>
      <c r="TEH940" s="477"/>
      <c r="TEI940" s="477"/>
      <c r="TEJ940" s="477"/>
      <c r="TEK940" s="477"/>
      <c r="TEL940" s="477"/>
      <c r="TEM940" s="477"/>
      <c r="TEN940" s="477"/>
      <c r="TEO940" s="477"/>
      <c r="TEP940" s="477"/>
      <c r="TEQ940" s="477"/>
      <c r="TER940" s="477"/>
      <c r="TES940" s="477"/>
      <c r="TET940" s="477"/>
      <c r="TEU940" s="477"/>
      <c r="TEV940" s="477"/>
      <c r="TEW940" s="477"/>
      <c r="TEX940" s="477"/>
      <c r="TEY940" s="477"/>
      <c r="TEZ940" s="477"/>
      <c r="TFA940" s="477"/>
      <c r="TFB940" s="477"/>
      <c r="TFC940" s="477"/>
      <c r="TFD940" s="477"/>
      <c r="TFE940" s="477"/>
      <c r="TFF940" s="477"/>
      <c r="TFG940" s="477"/>
      <c r="TFH940" s="477"/>
      <c r="TFI940" s="477"/>
      <c r="TFJ940" s="477"/>
      <c r="TFK940" s="477"/>
      <c r="TFL940" s="477"/>
      <c r="TFM940" s="477"/>
      <c r="TFN940" s="477"/>
      <c r="TFO940" s="477"/>
      <c r="TFP940" s="477"/>
      <c r="TFQ940" s="477"/>
      <c r="TFR940" s="477"/>
      <c r="TFS940" s="477"/>
      <c r="TFT940" s="477"/>
      <c r="TFU940" s="477"/>
      <c r="TFV940" s="477"/>
      <c r="TFW940" s="477"/>
      <c r="TFX940" s="477"/>
      <c r="TFY940" s="477"/>
      <c r="TFZ940" s="477"/>
      <c r="TGA940" s="477"/>
      <c r="TGB940" s="477"/>
      <c r="TGC940" s="477"/>
      <c r="TGD940" s="477"/>
      <c r="TGE940" s="477"/>
      <c r="TGF940" s="477"/>
      <c r="TGG940" s="477"/>
      <c r="TGH940" s="477"/>
      <c r="TGI940" s="477"/>
      <c r="TGJ940" s="477"/>
      <c r="TGK940" s="477"/>
      <c r="TGL940" s="477"/>
      <c r="TGM940" s="477"/>
      <c r="TGN940" s="477"/>
      <c r="TGO940" s="477"/>
      <c r="TGP940" s="477"/>
      <c r="TGQ940" s="477"/>
      <c r="TGR940" s="477"/>
      <c r="TGS940" s="477"/>
      <c r="TGT940" s="477"/>
      <c r="TGU940" s="477"/>
      <c r="TGV940" s="477"/>
      <c r="TGW940" s="477"/>
      <c r="TGX940" s="477"/>
      <c r="TGY940" s="477"/>
      <c r="TGZ940" s="477"/>
      <c r="THA940" s="477"/>
      <c r="THB940" s="477"/>
      <c r="THC940" s="477"/>
      <c r="THD940" s="477"/>
      <c r="THE940" s="477"/>
      <c r="THF940" s="477"/>
      <c r="THG940" s="477"/>
      <c r="THH940" s="477"/>
      <c r="THI940" s="477"/>
      <c r="THJ940" s="477"/>
      <c r="THK940" s="477"/>
      <c r="THL940" s="477"/>
      <c r="THM940" s="477"/>
      <c r="THN940" s="477"/>
      <c r="THO940" s="477"/>
      <c r="THP940" s="477"/>
      <c r="THQ940" s="477"/>
      <c r="THR940" s="477"/>
      <c r="THS940" s="477"/>
      <c r="THT940" s="477"/>
      <c r="THU940" s="477"/>
      <c r="THV940" s="477"/>
      <c r="THW940" s="477"/>
      <c r="THX940" s="477"/>
      <c r="THY940" s="477"/>
      <c r="THZ940" s="477"/>
      <c r="TIA940" s="477"/>
      <c r="TIB940" s="477"/>
      <c r="TIC940" s="477"/>
      <c r="TID940" s="477"/>
      <c r="TIE940" s="477"/>
      <c r="TIF940" s="477"/>
      <c r="TIG940" s="477"/>
      <c r="TIH940" s="477"/>
      <c r="TII940" s="477"/>
      <c r="TIJ940" s="477"/>
      <c r="TIK940" s="477"/>
      <c r="TIL940" s="477"/>
      <c r="TIM940" s="477"/>
      <c r="TIN940" s="477"/>
      <c r="TIO940" s="477"/>
      <c r="TIP940" s="477"/>
      <c r="TIQ940" s="477"/>
      <c r="TIR940" s="477"/>
      <c r="TIS940" s="477"/>
      <c r="TIT940" s="477"/>
      <c r="TIU940" s="477"/>
      <c r="TIV940" s="477"/>
      <c r="TIW940" s="477"/>
      <c r="TIX940" s="477"/>
      <c r="TIY940" s="477"/>
      <c r="TIZ940" s="477"/>
      <c r="TJA940" s="477"/>
      <c r="TJB940" s="477"/>
      <c r="TJC940" s="477"/>
      <c r="TJD940" s="477"/>
      <c r="TJE940" s="477"/>
      <c r="TJF940" s="477"/>
      <c r="TJG940" s="477"/>
      <c r="TJH940" s="477"/>
      <c r="TJI940" s="477"/>
      <c r="TJJ940" s="477"/>
      <c r="TJK940" s="477"/>
      <c r="TJL940" s="477"/>
      <c r="TJM940" s="477"/>
      <c r="TJN940" s="477"/>
      <c r="TJO940" s="477"/>
      <c r="TJP940" s="477"/>
      <c r="TJQ940" s="477"/>
      <c r="TJR940" s="477"/>
      <c r="TJS940" s="477"/>
      <c r="TJT940" s="477"/>
      <c r="TJU940" s="477"/>
      <c r="TJV940" s="477"/>
      <c r="TJW940" s="477"/>
      <c r="TJX940" s="477"/>
      <c r="TJY940" s="477"/>
      <c r="TJZ940" s="477"/>
      <c r="TKA940" s="477"/>
      <c r="TKB940" s="477"/>
      <c r="TKC940" s="477"/>
      <c r="TKD940" s="477"/>
      <c r="TKE940" s="477"/>
      <c r="TKF940" s="477"/>
      <c r="TKG940" s="477"/>
      <c r="TKH940" s="477"/>
      <c r="TKI940" s="477"/>
      <c r="TKJ940" s="477"/>
      <c r="TKK940" s="477"/>
      <c r="TKL940" s="477"/>
      <c r="TKM940" s="477"/>
      <c r="TKN940" s="477"/>
      <c r="TKO940" s="477"/>
      <c r="TKP940" s="477"/>
      <c r="TKQ940" s="477"/>
      <c r="TKR940" s="477"/>
      <c r="TKS940" s="477"/>
      <c r="TKT940" s="477"/>
      <c r="TKU940" s="477"/>
      <c r="TKV940" s="477"/>
      <c r="TKW940" s="477"/>
      <c r="TKX940" s="477"/>
      <c r="TKY940" s="477"/>
      <c r="TKZ940" s="477"/>
      <c r="TLA940" s="477"/>
      <c r="TLB940" s="477"/>
      <c r="TLC940" s="477"/>
      <c r="TLD940" s="477"/>
      <c r="TLE940" s="477"/>
      <c r="TLF940" s="477"/>
      <c r="TLG940" s="477"/>
      <c r="TLH940" s="477"/>
      <c r="TLI940" s="477"/>
      <c r="TLJ940" s="477"/>
      <c r="TLK940" s="477"/>
      <c r="TLL940" s="477"/>
      <c r="TLM940" s="477"/>
      <c r="TLN940" s="477"/>
      <c r="TLO940" s="477"/>
      <c r="TLP940" s="477"/>
      <c r="TLQ940" s="477"/>
      <c r="TLR940" s="477"/>
      <c r="TLS940" s="477"/>
      <c r="TLT940" s="477"/>
      <c r="TLU940" s="477"/>
      <c r="TLV940" s="477"/>
      <c r="TLW940" s="477"/>
      <c r="TLX940" s="477"/>
      <c r="TLY940" s="477"/>
      <c r="TLZ940" s="477"/>
      <c r="TMA940" s="477"/>
      <c r="TMB940" s="477"/>
      <c r="TMC940" s="477"/>
      <c r="TMD940" s="477"/>
      <c r="TME940" s="477"/>
      <c r="TMF940" s="477"/>
      <c r="TMG940" s="477"/>
      <c r="TMH940" s="477"/>
      <c r="TMI940" s="477"/>
      <c r="TMJ940" s="477"/>
      <c r="TMK940" s="477"/>
      <c r="TML940" s="477"/>
      <c r="TMM940" s="477"/>
      <c r="TMN940" s="477"/>
      <c r="TMO940" s="477"/>
      <c r="TMP940" s="477"/>
      <c r="TMQ940" s="477"/>
      <c r="TMR940" s="477"/>
      <c r="TMS940" s="477"/>
      <c r="TMT940" s="477"/>
      <c r="TMU940" s="477"/>
      <c r="TMV940" s="477"/>
      <c r="TMW940" s="477"/>
      <c r="TMX940" s="477"/>
      <c r="TMY940" s="477"/>
      <c r="TMZ940" s="477"/>
      <c r="TNA940" s="477"/>
      <c r="TNB940" s="477"/>
      <c r="TNC940" s="477"/>
      <c r="TND940" s="477"/>
      <c r="TNE940" s="477"/>
      <c r="TNF940" s="477"/>
      <c r="TNG940" s="477"/>
      <c r="TNH940" s="477"/>
      <c r="TNI940" s="477"/>
      <c r="TNJ940" s="477"/>
      <c r="TNK940" s="477"/>
      <c r="TNL940" s="477"/>
      <c r="TNM940" s="477"/>
      <c r="TNN940" s="477"/>
      <c r="TNO940" s="477"/>
      <c r="TNP940" s="477"/>
      <c r="TNQ940" s="477"/>
      <c r="TNR940" s="477"/>
      <c r="TNS940" s="477"/>
      <c r="TNT940" s="477"/>
      <c r="TNU940" s="477"/>
      <c r="TNV940" s="477"/>
      <c r="TNW940" s="477"/>
      <c r="TNX940" s="477"/>
      <c r="TNY940" s="477"/>
      <c r="TNZ940" s="477"/>
      <c r="TOA940" s="477"/>
      <c r="TOB940" s="477"/>
      <c r="TOC940" s="477"/>
      <c r="TOD940" s="477"/>
      <c r="TOE940" s="477"/>
      <c r="TOF940" s="477"/>
      <c r="TOG940" s="477"/>
      <c r="TOH940" s="477"/>
      <c r="TOI940" s="477"/>
      <c r="TOJ940" s="477"/>
      <c r="TOK940" s="477"/>
      <c r="TOL940" s="477"/>
      <c r="TOM940" s="477"/>
      <c r="TON940" s="477"/>
      <c r="TOO940" s="477"/>
      <c r="TOP940" s="477"/>
      <c r="TOQ940" s="477"/>
      <c r="TOR940" s="477"/>
      <c r="TOS940" s="477"/>
      <c r="TOT940" s="477"/>
      <c r="TOU940" s="477"/>
      <c r="TOV940" s="477"/>
      <c r="TOW940" s="477"/>
      <c r="TOX940" s="477"/>
      <c r="TOY940" s="477"/>
      <c r="TOZ940" s="477"/>
      <c r="TPA940" s="477"/>
      <c r="TPB940" s="477"/>
      <c r="TPC940" s="477"/>
      <c r="TPD940" s="477"/>
      <c r="TPE940" s="477"/>
      <c r="TPF940" s="477"/>
      <c r="TPG940" s="477"/>
      <c r="TPH940" s="477"/>
      <c r="TPI940" s="477"/>
      <c r="TPJ940" s="477"/>
      <c r="TPK940" s="477"/>
      <c r="TPL940" s="477"/>
      <c r="TPM940" s="477"/>
      <c r="TPN940" s="477"/>
      <c r="TPO940" s="477"/>
      <c r="TPP940" s="477"/>
      <c r="TPQ940" s="477"/>
      <c r="TPR940" s="477"/>
      <c r="TPS940" s="477"/>
      <c r="TPT940" s="477"/>
      <c r="TPU940" s="477"/>
      <c r="TPV940" s="477"/>
      <c r="TPW940" s="477"/>
      <c r="TPX940" s="477"/>
      <c r="TPY940" s="477"/>
      <c r="TPZ940" s="477"/>
      <c r="TQA940" s="477"/>
      <c r="TQB940" s="477"/>
      <c r="TQC940" s="477"/>
      <c r="TQD940" s="477"/>
      <c r="TQE940" s="477"/>
      <c r="TQF940" s="477"/>
      <c r="TQG940" s="477"/>
      <c r="TQH940" s="477"/>
      <c r="TQI940" s="477"/>
      <c r="TQJ940" s="477"/>
      <c r="TQK940" s="477"/>
      <c r="TQL940" s="477"/>
      <c r="TQM940" s="477"/>
      <c r="TQN940" s="477"/>
      <c r="TQO940" s="477"/>
      <c r="TQP940" s="477"/>
      <c r="TQQ940" s="477"/>
      <c r="TQR940" s="477"/>
      <c r="TQS940" s="477"/>
      <c r="TQT940" s="477"/>
      <c r="TQU940" s="477"/>
      <c r="TQV940" s="477"/>
      <c r="TQW940" s="477"/>
      <c r="TQX940" s="477"/>
      <c r="TQY940" s="477"/>
      <c r="TQZ940" s="477"/>
      <c r="TRA940" s="477"/>
      <c r="TRB940" s="477"/>
      <c r="TRC940" s="477"/>
      <c r="TRD940" s="477"/>
      <c r="TRE940" s="477"/>
      <c r="TRF940" s="477"/>
      <c r="TRG940" s="477"/>
      <c r="TRH940" s="477"/>
      <c r="TRI940" s="477"/>
      <c r="TRJ940" s="477"/>
      <c r="TRK940" s="477"/>
      <c r="TRL940" s="477"/>
      <c r="TRM940" s="477"/>
      <c r="TRN940" s="477"/>
      <c r="TRO940" s="477"/>
      <c r="TRP940" s="477"/>
      <c r="TRQ940" s="477"/>
      <c r="TRR940" s="477"/>
      <c r="TRS940" s="477"/>
      <c r="TRT940" s="477"/>
      <c r="TRU940" s="477"/>
      <c r="TRV940" s="477"/>
      <c r="TRW940" s="477"/>
      <c r="TRX940" s="477"/>
      <c r="TRY940" s="477"/>
      <c r="TRZ940" s="477"/>
      <c r="TSA940" s="477"/>
      <c r="TSB940" s="477"/>
      <c r="TSC940" s="477"/>
      <c r="TSD940" s="477"/>
      <c r="TSE940" s="477"/>
      <c r="TSF940" s="477"/>
      <c r="TSG940" s="477"/>
      <c r="TSH940" s="477"/>
      <c r="TSI940" s="477"/>
      <c r="TSJ940" s="477"/>
      <c r="TSK940" s="477"/>
      <c r="TSL940" s="477"/>
      <c r="TSM940" s="477"/>
      <c r="TSN940" s="477"/>
      <c r="TSO940" s="477"/>
      <c r="TSP940" s="477"/>
      <c r="TSQ940" s="477"/>
      <c r="TSR940" s="477"/>
      <c r="TSS940" s="477"/>
      <c r="TST940" s="477"/>
      <c r="TSU940" s="477"/>
      <c r="TSV940" s="477"/>
      <c r="TSW940" s="477"/>
      <c r="TSX940" s="477"/>
      <c r="TSY940" s="477"/>
      <c r="TSZ940" s="477"/>
      <c r="TTA940" s="477"/>
      <c r="TTB940" s="477"/>
      <c r="TTC940" s="477"/>
      <c r="TTD940" s="477"/>
      <c r="TTE940" s="477"/>
      <c r="TTF940" s="477"/>
      <c r="TTG940" s="477"/>
      <c r="TTH940" s="477"/>
      <c r="TTI940" s="477"/>
      <c r="TTJ940" s="477"/>
      <c r="TTK940" s="477"/>
      <c r="TTL940" s="477"/>
      <c r="TTM940" s="477"/>
      <c r="TTN940" s="477"/>
      <c r="TTO940" s="477"/>
      <c r="TTP940" s="477"/>
      <c r="TTQ940" s="477"/>
      <c r="TTR940" s="477"/>
      <c r="TTS940" s="477"/>
      <c r="TTT940" s="477"/>
      <c r="TTU940" s="477"/>
      <c r="TTV940" s="477"/>
      <c r="TTW940" s="477"/>
      <c r="TTX940" s="477"/>
      <c r="TTY940" s="477"/>
      <c r="TTZ940" s="477"/>
      <c r="TUA940" s="477"/>
      <c r="TUB940" s="477"/>
      <c r="TUC940" s="477"/>
      <c r="TUD940" s="477"/>
      <c r="TUE940" s="477"/>
      <c r="TUF940" s="477"/>
      <c r="TUG940" s="477"/>
      <c r="TUH940" s="477"/>
      <c r="TUI940" s="477"/>
      <c r="TUJ940" s="477"/>
      <c r="TUK940" s="477"/>
      <c r="TUL940" s="477"/>
      <c r="TUM940" s="477"/>
      <c r="TUN940" s="477"/>
      <c r="TUO940" s="477"/>
      <c r="TUP940" s="477"/>
      <c r="TUQ940" s="477"/>
      <c r="TUR940" s="477"/>
      <c r="TUS940" s="477"/>
      <c r="TUT940" s="477"/>
      <c r="TUU940" s="477"/>
      <c r="TUV940" s="477"/>
      <c r="TUW940" s="477"/>
      <c r="TUX940" s="477"/>
      <c r="TUY940" s="477"/>
      <c r="TUZ940" s="477"/>
      <c r="TVA940" s="477"/>
      <c r="TVB940" s="477"/>
      <c r="TVC940" s="477"/>
      <c r="TVD940" s="477"/>
      <c r="TVE940" s="477"/>
      <c r="TVF940" s="477"/>
      <c r="TVG940" s="477"/>
      <c r="TVH940" s="477"/>
      <c r="TVI940" s="477"/>
      <c r="TVJ940" s="477"/>
      <c r="TVK940" s="477"/>
      <c r="TVL940" s="477"/>
      <c r="TVM940" s="477"/>
      <c r="TVN940" s="477"/>
      <c r="TVO940" s="477"/>
      <c r="TVP940" s="477"/>
      <c r="TVQ940" s="477"/>
      <c r="TVR940" s="477"/>
      <c r="TVS940" s="477"/>
      <c r="TVT940" s="477"/>
      <c r="TVU940" s="477"/>
      <c r="TVV940" s="477"/>
      <c r="TVW940" s="477"/>
      <c r="TVX940" s="477"/>
      <c r="TVY940" s="477"/>
      <c r="TVZ940" s="477"/>
      <c r="TWA940" s="477"/>
      <c r="TWB940" s="477"/>
      <c r="TWC940" s="477"/>
      <c r="TWD940" s="477"/>
      <c r="TWE940" s="477"/>
      <c r="TWF940" s="477"/>
      <c r="TWG940" s="477"/>
      <c r="TWH940" s="477"/>
      <c r="TWI940" s="477"/>
      <c r="TWJ940" s="477"/>
      <c r="TWK940" s="477"/>
      <c r="TWL940" s="477"/>
      <c r="TWM940" s="477"/>
      <c r="TWN940" s="477"/>
      <c r="TWO940" s="477"/>
      <c r="TWP940" s="477"/>
      <c r="TWQ940" s="477"/>
      <c r="TWR940" s="477"/>
      <c r="TWS940" s="477"/>
      <c r="TWT940" s="477"/>
      <c r="TWU940" s="477"/>
      <c r="TWV940" s="477"/>
      <c r="TWW940" s="477"/>
      <c r="TWX940" s="477"/>
      <c r="TWY940" s="477"/>
      <c r="TWZ940" s="477"/>
      <c r="TXA940" s="477"/>
      <c r="TXB940" s="477"/>
      <c r="TXC940" s="477"/>
      <c r="TXD940" s="477"/>
      <c r="TXE940" s="477"/>
      <c r="TXF940" s="477"/>
      <c r="TXG940" s="477"/>
      <c r="TXH940" s="477"/>
      <c r="TXI940" s="477"/>
      <c r="TXJ940" s="477"/>
      <c r="TXK940" s="477"/>
      <c r="TXL940" s="477"/>
      <c r="TXM940" s="477"/>
      <c r="TXN940" s="477"/>
      <c r="TXO940" s="477"/>
      <c r="TXP940" s="477"/>
      <c r="TXQ940" s="477"/>
      <c r="TXR940" s="477"/>
      <c r="TXS940" s="477"/>
      <c r="TXT940" s="477"/>
      <c r="TXU940" s="477"/>
      <c r="TXV940" s="477"/>
      <c r="TXW940" s="477"/>
      <c r="TXX940" s="477"/>
      <c r="TXY940" s="477"/>
      <c r="TXZ940" s="477"/>
      <c r="TYA940" s="477"/>
      <c r="TYB940" s="477"/>
      <c r="TYC940" s="477"/>
      <c r="TYD940" s="477"/>
      <c r="TYE940" s="477"/>
      <c r="TYF940" s="477"/>
      <c r="TYG940" s="477"/>
      <c r="TYH940" s="477"/>
      <c r="TYI940" s="477"/>
      <c r="TYJ940" s="477"/>
      <c r="TYK940" s="477"/>
      <c r="TYL940" s="477"/>
      <c r="TYM940" s="477"/>
      <c r="TYN940" s="477"/>
      <c r="TYO940" s="477"/>
      <c r="TYP940" s="477"/>
      <c r="TYQ940" s="477"/>
      <c r="TYR940" s="477"/>
      <c r="TYS940" s="477"/>
      <c r="TYT940" s="477"/>
      <c r="TYU940" s="477"/>
      <c r="TYV940" s="477"/>
      <c r="TYW940" s="477"/>
      <c r="TYX940" s="477"/>
      <c r="TYY940" s="477"/>
      <c r="TYZ940" s="477"/>
      <c r="TZA940" s="477"/>
      <c r="TZB940" s="477"/>
      <c r="TZC940" s="477"/>
      <c r="TZD940" s="477"/>
      <c r="TZE940" s="477"/>
      <c r="TZF940" s="477"/>
      <c r="TZG940" s="477"/>
      <c r="TZH940" s="477"/>
      <c r="TZI940" s="477"/>
      <c r="TZJ940" s="477"/>
      <c r="TZK940" s="477"/>
      <c r="TZL940" s="477"/>
      <c r="TZM940" s="477"/>
      <c r="TZN940" s="477"/>
      <c r="TZO940" s="477"/>
      <c r="TZP940" s="477"/>
      <c r="TZQ940" s="477"/>
      <c r="TZR940" s="477"/>
      <c r="TZS940" s="477"/>
      <c r="TZT940" s="477"/>
      <c r="TZU940" s="477"/>
      <c r="TZV940" s="477"/>
      <c r="TZW940" s="477"/>
      <c r="TZX940" s="477"/>
      <c r="TZY940" s="477"/>
      <c r="TZZ940" s="477"/>
      <c r="UAA940" s="477"/>
      <c r="UAB940" s="477"/>
      <c r="UAC940" s="477"/>
      <c r="UAD940" s="477"/>
      <c r="UAE940" s="477"/>
      <c r="UAF940" s="477"/>
      <c r="UAG940" s="477"/>
      <c r="UAH940" s="477"/>
      <c r="UAI940" s="477"/>
      <c r="UAJ940" s="477"/>
      <c r="UAK940" s="477"/>
      <c r="UAL940" s="477"/>
      <c r="UAM940" s="477"/>
      <c r="UAN940" s="477"/>
      <c r="UAO940" s="477"/>
      <c r="UAP940" s="477"/>
      <c r="UAQ940" s="477"/>
      <c r="UAR940" s="477"/>
      <c r="UAS940" s="477"/>
      <c r="UAT940" s="477"/>
      <c r="UAU940" s="477"/>
      <c r="UAV940" s="477"/>
      <c r="UAW940" s="477"/>
      <c r="UAX940" s="477"/>
      <c r="UAY940" s="477"/>
      <c r="UAZ940" s="477"/>
      <c r="UBA940" s="477"/>
      <c r="UBB940" s="477"/>
      <c r="UBC940" s="477"/>
      <c r="UBD940" s="477"/>
      <c r="UBE940" s="477"/>
      <c r="UBF940" s="477"/>
      <c r="UBG940" s="477"/>
      <c r="UBH940" s="477"/>
      <c r="UBI940" s="477"/>
      <c r="UBJ940" s="477"/>
      <c r="UBK940" s="477"/>
      <c r="UBL940" s="477"/>
      <c r="UBM940" s="477"/>
      <c r="UBN940" s="477"/>
      <c r="UBO940" s="477"/>
      <c r="UBP940" s="477"/>
      <c r="UBQ940" s="477"/>
      <c r="UBR940" s="477"/>
      <c r="UBS940" s="477"/>
      <c r="UBT940" s="477"/>
      <c r="UBU940" s="477"/>
      <c r="UBV940" s="477"/>
      <c r="UBW940" s="477"/>
      <c r="UBX940" s="477"/>
      <c r="UBY940" s="477"/>
      <c r="UBZ940" s="477"/>
      <c r="UCA940" s="477"/>
      <c r="UCB940" s="477"/>
      <c r="UCC940" s="477"/>
      <c r="UCD940" s="477"/>
      <c r="UCE940" s="477"/>
      <c r="UCF940" s="477"/>
      <c r="UCG940" s="477"/>
      <c r="UCH940" s="477"/>
      <c r="UCI940" s="477"/>
      <c r="UCJ940" s="477"/>
      <c r="UCK940" s="477"/>
      <c r="UCL940" s="477"/>
      <c r="UCM940" s="477"/>
      <c r="UCN940" s="477"/>
      <c r="UCO940" s="477"/>
      <c r="UCP940" s="477"/>
      <c r="UCQ940" s="477"/>
      <c r="UCR940" s="477"/>
      <c r="UCS940" s="477"/>
      <c r="UCT940" s="477"/>
      <c r="UCU940" s="477"/>
      <c r="UCV940" s="477"/>
      <c r="UCW940" s="477"/>
      <c r="UCX940" s="477"/>
      <c r="UCY940" s="477"/>
      <c r="UCZ940" s="477"/>
      <c r="UDA940" s="477"/>
      <c r="UDB940" s="477"/>
      <c r="UDC940" s="477"/>
      <c r="UDD940" s="477"/>
      <c r="UDE940" s="477"/>
      <c r="UDF940" s="477"/>
      <c r="UDG940" s="477"/>
      <c r="UDH940" s="477"/>
      <c r="UDI940" s="477"/>
      <c r="UDJ940" s="477"/>
      <c r="UDK940" s="477"/>
      <c r="UDL940" s="477"/>
      <c r="UDM940" s="477"/>
      <c r="UDN940" s="477"/>
      <c r="UDO940" s="477"/>
      <c r="UDP940" s="477"/>
      <c r="UDQ940" s="477"/>
      <c r="UDR940" s="477"/>
      <c r="UDS940" s="477"/>
      <c r="UDT940" s="477"/>
      <c r="UDU940" s="477"/>
      <c r="UDV940" s="477"/>
      <c r="UDW940" s="477"/>
      <c r="UDX940" s="477"/>
      <c r="UDY940" s="477"/>
      <c r="UDZ940" s="477"/>
      <c r="UEA940" s="477"/>
      <c r="UEB940" s="477"/>
      <c r="UEC940" s="477"/>
      <c r="UED940" s="477"/>
      <c r="UEE940" s="477"/>
      <c r="UEF940" s="477"/>
      <c r="UEG940" s="477"/>
      <c r="UEH940" s="477"/>
      <c r="UEI940" s="477"/>
      <c r="UEJ940" s="477"/>
      <c r="UEK940" s="477"/>
      <c r="UEL940" s="477"/>
      <c r="UEM940" s="477"/>
      <c r="UEN940" s="477"/>
      <c r="UEO940" s="477"/>
      <c r="UEP940" s="477"/>
      <c r="UEQ940" s="477"/>
      <c r="UER940" s="477"/>
      <c r="UES940" s="477"/>
      <c r="UET940" s="477"/>
      <c r="UEU940" s="477"/>
      <c r="UEV940" s="477"/>
      <c r="UEW940" s="477"/>
      <c r="UEX940" s="477"/>
      <c r="UEY940" s="477"/>
      <c r="UEZ940" s="477"/>
      <c r="UFA940" s="477"/>
      <c r="UFB940" s="477"/>
      <c r="UFC940" s="477"/>
      <c r="UFD940" s="477"/>
      <c r="UFE940" s="477"/>
      <c r="UFF940" s="477"/>
      <c r="UFG940" s="477"/>
      <c r="UFH940" s="477"/>
      <c r="UFI940" s="477"/>
      <c r="UFJ940" s="477"/>
      <c r="UFK940" s="477"/>
      <c r="UFL940" s="477"/>
      <c r="UFM940" s="477"/>
      <c r="UFN940" s="477"/>
      <c r="UFO940" s="477"/>
      <c r="UFP940" s="477"/>
      <c r="UFQ940" s="477"/>
      <c r="UFR940" s="477"/>
      <c r="UFS940" s="477"/>
      <c r="UFT940" s="477"/>
      <c r="UFU940" s="477"/>
      <c r="UFV940" s="477"/>
      <c r="UFW940" s="477"/>
      <c r="UFX940" s="477"/>
      <c r="UFY940" s="477"/>
      <c r="UFZ940" s="477"/>
      <c r="UGA940" s="477"/>
      <c r="UGB940" s="477"/>
      <c r="UGC940" s="477"/>
      <c r="UGD940" s="477"/>
      <c r="UGE940" s="477"/>
      <c r="UGF940" s="477"/>
      <c r="UGG940" s="477"/>
      <c r="UGH940" s="477"/>
      <c r="UGI940" s="477"/>
      <c r="UGJ940" s="477"/>
      <c r="UGK940" s="477"/>
      <c r="UGL940" s="477"/>
      <c r="UGM940" s="477"/>
      <c r="UGN940" s="477"/>
      <c r="UGO940" s="477"/>
      <c r="UGP940" s="477"/>
      <c r="UGQ940" s="477"/>
      <c r="UGR940" s="477"/>
      <c r="UGS940" s="477"/>
      <c r="UGT940" s="477"/>
      <c r="UGU940" s="477"/>
      <c r="UGV940" s="477"/>
      <c r="UGW940" s="477"/>
      <c r="UGX940" s="477"/>
      <c r="UGY940" s="477"/>
      <c r="UGZ940" s="477"/>
      <c r="UHA940" s="477"/>
      <c r="UHB940" s="477"/>
      <c r="UHC940" s="477"/>
      <c r="UHD940" s="477"/>
      <c r="UHE940" s="477"/>
      <c r="UHF940" s="477"/>
      <c r="UHG940" s="477"/>
      <c r="UHH940" s="477"/>
      <c r="UHI940" s="477"/>
      <c r="UHJ940" s="477"/>
      <c r="UHK940" s="477"/>
      <c r="UHL940" s="477"/>
      <c r="UHM940" s="477"/>
      <c r="UHN940" s="477"/>
      <c r="UHO940" s="477"/>
      <c r="UHP940" s="477"/>
      <c r="UHQ940" s="477"/>
      <c r="UHR940" s="477"/>
      <c r="UHS940" s="477"/>
      <c r="UHT940" s="477"/>
      <c r="UHU940" s="477"/>
      <c r="UHV940" s="477"/>
      <c r="UHW940" s="477"/>
      <c r="UHX940" s="477"/>
      <c r="UHY940" s="477"/>
      <c r="UHZ940" s="477"/>
      <c r="UIA940" s="477"/>
      <c r="UIB940" s="477"/>
      <c r="UIC940" s="477"/>
      <c r="UID940" s="477"/>
      <c r="UIE940" s="477"/>
      <c r="UIF940" s="477"/>
      <c r="UIG940" s="477"/>
      <c r="UIH940" s="477"/>
      <c r="UII940" s="477"/>
      <c r="UIJ940" s="477"/>
      <c r="UIK940" s="477"/>
      <c r="UIL940" s="477"/>
      <c r="UIM940" s="477"/>
      <c r="UIN940" s="477"/>
      <c r="UIO940" s="477"/>
      <c r="UIP940" s="477"/>
      <c r="UIQ940" s="477"/>
      <c r="UIR940" s="477"/>
      <c r="UIS940" s="477"/>
      <c r="UIT940" s="477"/>
      <c r="UIU940" s="477"/>
      <c r="UIV940" s="477"/>
      <c r="UIW940" s="477"/>
      <c r="UIX940" s="477"/>
      <c r="UIY940" s="477"/>
      <c r="UIZ940" s="477"/>
      <c r="UJA940" s="477"/>
      <c r="UJB940" s="477"/>
      <c r="UJC940" s="477"/>
      <c r="UJD940" s="477"/>
      <c r="UJE940" s="477"/>
      <c r="UJF940" s="477"/>
      <c r="UJG940" s="477"/>
      <c r="UJH940" s="477"/>
      <c r="UJI940" s="477"/>
      <c r="UJJ940" s="477"/>
      <c r="UJK940" s="477"/>
      <c r="UJL940" s="477"/>
      <c r="UJM940" s="477"/>
      <c r="UJN940" s="477"/>
      <c r="UJO940" s="477"/>
      <c r="UJP940" s="477"/>
      <c r="UJQ940" s="477"/>
      <c r="UJR940" s="477"/>
      <c r="UJS940" s="477"/>
      <c r="UJT940" s="477"/>
      <c r="UJU940" s="477"/>
      <c r="UJV940" s="477"/>
      <c r="UJW940" s="477"/>
      <c r="UJX940" s="477"/>
      <c r="UJY940" s="477"/>
      <c r="UJZ940" s="477"/>
      <c r="UKA940" s="477"/>
      <c r="UKB940" s="477"/>
      <c r="UKC940" s="477"/>
      <c r="UKD940" s="477"/>
      <c r="UKE940" s="477"/>
      <c r="UKF940" s="477"/>
      <c r="UKG940" s="477"/>
      <c r="UKH940" s="477"/>
      <c r="UKI940" s="477"/>
      <c r="UKJ940" s="477"/>
      <c r="UKK940" s="477"/>
      <c r="UKL940" s="477"/>
      <c r="UKM940" s="477"/>
      <c r="UKN940" s="477"/>
      <c r="UKO940" s="477"/>
      <c r="UKP940" s="477"/>
      <c r="UKQ940" s="477"/>
      <c r="UKR940" s="477"/>
      <c r="UKS940" s="477"/>
      <c r="UKT940" s="477"/>
      <c r="UKU940" s="477"/>
      <c r="UKV940" s="477"/>
      <c r="UKW940" s="477"/>
      <c r="UKX940" s="477"/>
      <c r="UKY940" s="477"/>
      <c r="UKZ940" s="477"/>
      <c r="ULA940" s="477"/>
      <c r="ULB940" s="477"/>
      <c r="ULC940" s="477"/>
      <c r="ULD940" s="477"/>
      <c r="ULE940" s="477"/>
      <c r="ULF940" s="477"/>
      <c r="ULG940" s="477"/>
      <c r="ULH940" s="477"/>
      <c r="ULI940" s="477"/>
      <c r="ULJ940" s="477"/>
      <c r="ULK940" s="477"/>
      <c r="ULL940" s="477"/>
      <c r="ULM940" s="477"/>
      <c r="ULN940" s="477"/>
      <c r="ULO940" s="477"/>
      <c r="ULP940" s="477"/>
      <c r="ULQ940" s="477"/>
      <c r="ULR940" s="477"/>
      <c r="ULS940" s="477"/>
      <c r="ULT940" s="477"/>
      <c r="ULU940" s="477"/>
      <c r="ULV940" s="477"/>
      <c r="ULW940" s="477"/>
      <c r="ULX940" s="477"/>
      <c r="ULY940" s="477"/>
      <c r="ULZ940" s="477"/>
      <c r="UMA940" s="477"/>
      <c r="UMB940" s="477"/>
      <c r="UMC940" s="477"/>
      <c r="UMD940" s="477"/>
      <c r="UME940" s="477"/>
      <c r="UMF940" s="477"/>
      <c r="UMG940" s="477"/>
      <c r="UMH940" s="477"/>
      <c r="UMI940" s="477"/>
      <c r="UMJ940" s="477"/>
      <c r="UMK940" s="477"/>
      <c r="UML940" s="477"/>
      <c r="UMM940" s="477"/>
      <c r="UMN940" s="477"/>
      <c r="UMO940" s="477"/>
      <c r="UMP940" s="477"/>
      <c r="UMQ940" s="477"/>
      <c r="UMR940" s="477"/>
      <c r="UMS940" s="477"/>
      <c r="UMT940" s="477"/>
      <c r="UMU940" s="477"/>
      <c r="UMV940" s="477"/>
      <c r="UMW940" s="477"/>
      <c r="UMX940" s="477"/>
      <c r="UMY940" s="477"/>
      <c r="UMZ940" s="477"/>
      <c r="UNA940" s="477"/>
      <c r="UNB940" s="477"/>
      <c r="UNC940" s="477"/>
      <c r="UND940" s="477"/>
      <c r="UNE940" s="477"/>
      <c r="UNF940" s="477"/>
      <c r="UNG940" s="477"/>
      <c r="UNH940" s="477"/>
      <c r="UNI940" s="477"/>
      <c r="UNJ940" s="477"/>
      <c r="UNK940" s="477"/>
      <c r="UNL940" s="477"/>
      <c r="UNM940" s="477"/>
      <c r="UNN940" s="477"/>
      <c r="UNO940" s="477"/>
      <c r="UNP940" s="477"/>
      <c r="UNQ940" s="477"/>
      <c r="UNR940" s="477"/>
      <c r="UNS940" s="477"/>
      <c r="UNT940" s="477"/>
      <c r="UNU940" s="477"/>
      <c r="UNV940" s="477"/>
      <c r="UNW940" s="477"/>
      <c r="UNX940" s="477"/>
      <c r="UNY940" s="477"/>
      <c r="UNZ940" s="477"/>
      <c r="UOA940" s="477"/>
      <c r="UOB940" s="477"/>
      <c r="UOC940" s="477"/>
      <c r="UOD940" s="477"/>
      <c r="UOE940" s="477"/>
      <c r="UOF940" s="477"/>
      <c r="UOG940" s="477"/>
      <c r="UOH940" s="477"/>
      <c r="UOI940" s="477"/>
      <c r="UOJ940" s="477"/>
      <c r="UOK940" s="477"/>
      <c r="UOL940" s="477"/>
      <c r="UOM940" s="477"/>
      <c r="UON940" s="477"/>
      <c r="UOO940" s="477"/>
      <c r="UOP940" s="477"/>
      <c r="UOQ940" s="477"/>
      <c r="UOR940" s="477"/>
      <c r="UOS940" s="477"/>
      <c r="UOT940" s="477"/>
      <c r="UOU940" s="477"/>
      <c r="UOV940" s="477"/>
      <c r="UOW940" s="477"/>
      <c r="UOX940" s="477"/>
      <c r="UOY940" s="477"/>
      <c r="UOZ940" s="477"/>
      <c r="UPA940" s="477"/>
      <c r="UPB940" s="477"/>
      <c r="UPC940" s="477"/>
      <c r="UPD940" s="477"/>
      <c r="UPE940" s="477"/>
      <c r="UPF940" s="477"/>
      <c r="UPG940" s="477"/>
      <c r="UPH940" s="477"/>
      <c r="UPI940" s="477"/>
      <c r="UPJ940" s="477"/>
      <c r="UPK940" s="477"/>
      <c r="UPL940" s="477"/>
      <c r="UPM940" s="477"/>
      <c r="UPN940" s="477"/>
      <c r="UPO940" s="477"/>
      <c r="UPP940" s="477"/>
      <c r="UPQ940" s="477"/>
      <c r="UPR940" s="477"/>
      <c r="UPS940" s="477"/>
      <c r="UPT940" s="477"/>
      <c r="UPU940" s="477"/>
      <c r="UPV940" s="477"/>
      <c r="UPW940" s="477"/>
      <c r="UPX940" s="477"/>
      <c r="UPY940" s="477"/>
      <c r="UPZ940" s="477"/>
      <c r="UQA940" s="477"/>
      <c r="UQB940" s="477"/>
      <c r="UQC940" s="477"/>
      <c r="UQD940" s="477"/>
      <c r="UQE940" s="477"/>
      <c r="UQF940" s="477"/>
      <c r="UQG940" s="477"/>
      <c r="UQH940" s="477"/>
      <c r="UQI940" s="477"/>
      <c r="UQJ940" s="477"/>
      <c r="UQK940" s="477"/>
      <c r="UQL940" s="477"/>
      <c r="UQM940" s="477"/>
      <c r="UQN940" s="477"/>
      <c r="UQO940" s="477"/>
      <c r="UQP940" s="477"/>
      <c r="UQQ940" s="477"/>
      <c r="UQR940" s="477"/>
      <c r="UQS940" s="477"/>
      <c r="UQT940" s="477"/>
      <c r="UQU940" s="477"/>
      <c r="UQV940" s="477"/>
      <c r="UQW940" s="477"/>
      <c r="UQX940" s="477"/>
      <c r="UQY940" s="477"/>
      <c r="UQZ940" s="477"/>
      <c r="URA940" s="477"/>
      <c r="URB940" s="477"/>
      <c r="URC940" s="477"/>
      <c r="URD940" s="477"/>
      <c r="URE940" s="477"/>
      <c r="URF940" s="477"/>
      <c r="URG940" s="477"/>
      <c r="URH940" s="477"/>
      <c r="URI940" s="477"/>
      <c r="URJ940" s="477"/>
      <c r="URK940" s="477"/>
      <c r="URL940" s="477"/>
      <c r="URM940" s="477"/>
      <c r="URN940" s="477"/>
      <c r="URO940" s="477"/>
      <c r="URP940" s="477"/>
      <c r="URQ940" s="477"/>
      <c r="URR940" s="477"/>
      <c r="URS940" s="477"/>
      <c r="URT940" s="477"/>
      <c r="URU940" s="477"/>
      <c r="URV940" s="477"/>
      <c r="URW940" s="477"/>
      <c r="URX940" s="477"/>
      <c r="URY940" s="477"/>
      <c r="URZ940" s="477"/>
      <c r="USA940" s="477"/>
      <c r="USB940" s="477"/>
      <c r="USC940" s="477"/>
      <c r="USD940" s="477"/>
      <c r="USE940" s="477"/>
      <c r="USF940" s="477"/>
      <c r="USG940" s="477"/>
      <c r="USH940" s="477"/>
      <c r="USI940" s="477"/>
      <c r="USJ940" s="477"/>
      <c r="USK940" s="477"/>
      <c r="USL940" s="477"/>
      <c r="USM940" s="477"/>
      <c r="USN940" s="477"/>
      <c r="USO940" s="477"/>
      <c r="USP940" s="477"/>
      <c r="USQ940" s="477"/>
      <c r="USR940" s="477"/>
      <c r="USS940" s="477"/>
      <c r="UST940" s="477"/>
      <c r="USU940" s="477"/>
      <c r="USV940" s="477"/>
      <c r="USW940" s="477"/>
      <c r="USX940" s="477"/>
      <c r="USY940" s="477"/>
      <c r="USZ940" s="477"/>
      <c r="UTA940" s="477"/>
      <c r="UTB940" s="477"/>
      <c r="UTC940" s="477"/>
      <c r="UTD940" s="477"/>
      <c r="UTE940" s="477"/>
      <c r="UTF940" s="477"/>
      <c r="UTG940" s="477"/>
      <c r="UTH940" s="477"/>
      <c r="UTI940" s="477"/>
      <c r="UTJ940" s="477"/>
      <c r="UTK940" s="477"/>
      <c r="UTL940" s="477"/>
      <c r="UTM940" s="477"/>
      <c r="UTN940" s="477"/>
      <c r="UTO940" s="477"/>
      <c r="UTP940" s="477"/>
      <c r="UTQ940" s="477"/>
      <c r="UTR940" s="477"/>
      <c r="UTS940" s="477"/>
      <c r="UTT940" s="477"/>
      <c r="UTU940" s="477"/>
      <c r="UTV940" s="477"/>
      <c r="UTW940" s="477"/>
      <c r="UTX940" s="477"/>
      <c r="UTY940" s="477"/>
      <c r="UTZ940" s="477"/>
      <c r="UUA940" s="477"/>
      <c r="UUB940" s="477"/>
      <c r="UUC940" s="477"/>
      <c r="UUD940" s="477"/>
      <c r="UUE940" s="477"/>
      <c r="UUF940" s="477"/>
      <c r="UUG940" s="477"/>
      <c r="UUH940" s="477"/>
      <c r="UUI940" s="477"/>
      <c r="UUJ940" s="477"/>
      <c r="UUK940" s="477"/>
      <c r="UUL940" s="477"/>
      <c r="UUM940" s="477"/>
      <c r="UUN940" s="477"/>
      <c r="UUO940" s="477"/>
      <c r="UUP940" s="477"/>
      <c r="UUQ940" s="477"/>
      <c r="UUR940" s="477"/>
      <c r="UUS940" s="477"/>
      <c r="UUT940" s="477"/>
      <c r="UUU940" s="477"/>
      <c r="UUV940" s="477"/>
      <c r="UUW940" s="477"/>
      <c r="UUX940" s="477"/>
      <c r="UUY940" s="477"/>
      <c r="UUZ940" s="477"/>
      <c r="UVA940" s="477"/>
      <c r="UVB940" s="477"/>
      <c r="UVC940" s="477"/>
      <c r="UVD940" s="477"/>
      <c r="UVE940" s="477"/>
      <c r="UVF940" s="477"/>
      <c r="UVG940" s="477"/>
      <c r="UVH940" s="477"/>
      <c r="UVI940" s="477"/>
      <c r="UVJ940" s="477"/>
      <c r="UVK940" s="477"/>
      <c r="UVL940" s="477"/>
      <c r="UVM940" s="477"/>
      <c r="UVN940" s="477"/>
      <c r="UVO940" s="477"/>
      <c r="UVP940" s="477"/>
      <c r="UVQ940" s="477"/>
      <c r="UVR940" s="477"/>
      <c r="UVS940" s="477"/>
      <c r="UVT940" s="477"/>
      <c r="UVU940" s="477"/>
      <c r="UVV940" s="477"/>
      <c r="UVW940" s="477"/>
      <c r="UVX940" s="477"/>
      <c r="UVY940" s="477"/>
      <c r="UVZ940" s="477"/>
      <c r="UWA940" s="477"/>
      <c r="UWB940" s="477"/>
      <c r="UWC940" s="477"/>
      <c r="UWD940" s="477"/>
      <c r="UWE940" s="477"/>
      <c r="UWF940" s="477"/>
      <c r="UWG940" s="477"/>
      <c r="UWH940" s="477"/>
      <c r="UWI940" s="477"/>
      <c r="UWJ940" s="477"/>
      <c r="UWK940" s="477"/>
      <c r="UWL940" s="477"/>
      <c r="UWM940" s="477"/>
      <c r="UWN940" s="477"/>
      <c r="UWO940" s="477"/>
      <c r="UWP940" s="477"/>
      <c r="UWQ940" s="477"/>
      <c r="UWR940" s="477"/>
      <c r="UWS940" s="477"/>
      <c r="UWT940" s="477"/>
      <c r="UWU940" s="477"/>
      <c r="UWV940" s="477"/>
      <c r="UWW940" s="477"/>
      <c r="UWX940" s="477"/>
      <c r="UWY940" s="477"/>
      <c r="UWZ940" s="477"/>
      <c r="UXA940" s="477"/>
      <c r="UXB940" s="477"/>
      <c r="UXC940" s="477"/>
      <c r="UXD940" s="477"/>
      <c r="UXE940" s="477"/>
      <c r="UXF940" s="477"/>
      <c r="UXG940" s="477"/>
      <c r="UXH940" s="477"/>
      <c r="UXI940" s="477"/>
      <c r="UXJ940" s="477"/>
      <c r="UXK940" s="477"/>
      <c r="UXL940" s="477"/>
      <c r="UXM940" s="477"/>
      <c r="UXN940" s="477"/>
      <c r="UXO940" s="477"/>
      <c r="UXP940" s="477"/>
      <c r="UXQ940" s="477"/>
      <c r="UXR940" s="477"/>
      <c r="UXS940" s="477"/>
      <c r="UXT940" s="477"/>
      <c r="UXU940" s="477"/>
      <c r="UXV940" s="477"/>
      <c r="UXW940" s="477"/>
      <c r="UXX940" s="477"/>
      <c r="UXY940" s="477"/>
      <c r="UXZ940" s="477"/>
      <c r="UYA940" s="477"/>
      <c r="UYB940" s="477"/>
      <c r="UYC940" s="477"/>
      <c r="UYD940" s="477"/>
      <c r="UYE940" s="477"/>
      <c r="UYF940" s="477"/>
      <c r="UYG940" s="477"/>
      <c r="UYH940" s="477"/>
      <c r="UYI940" s="477"/>
      <c r="UYJ940" s="477"/>
      <c r="UYK940" s="477"/>
      <c r="UYL940" s="477"/>
      <c r="UYM940" s="477"/>
      <c r="UYN940" s="477"/>
      <c r="UYO940" s="477"/>
      <c r="UYP940" s="477"/>
      <c r="UYQ940" s="477"/>
      <c r="UYR940" s="477"/>
      <c r="UYS940" s="477"/>
      <c r="UYT940" s="477"/>
      <c r="UYU940" s="477"/>
      <c r="UYV940" s="477"/>
      <c r="UYW940" s="477"/>
      <c r="UYX940" s="477"/>
      <c r="UYY940" s="477"/>
      <c r="UYZ940" s="477"/>
      <c r="UZA940" s="477"/>
      <c r="UZB940" s="477"/>
      <c r="UZC940" s="477"/>
      <c r="UZD940" s="477"/>
      <c r="UZE940" s="477"/>
      <c r="UZF940" s="477"/>
      <c r="UZG940" s="477"/>
      <c r="UZH940" s="477"/>
      <c r="UZI940" s="477"/>
      <c r="UZJ940" s="477"/>
      <c r="UZK940" s="477"/>
      <c r="UZL940" s="477"/>
      <c r="UZM940" s="477"/>
      <c r="UZN940" s="477"/>
      <c r="UZO940" s="477"/>
      <c r="UZP940" s="477"/>
      <c r="UZQ940" s="477"/>
      <c r="UZR940" s="477"/>
      <c r="UZS940" s="477"/>
      <c r="UZT940" s="477"/>
      <c r="UZU940" s="477"/>
      <c r="UZV940" s="477"/>
      <c r="UZW940" s="477"/>
      <c r="UZX940" s="477"/>
      <c r="UZY940" s="477"/>
      <c r="UZZ940" s="477"/>
      <c r="VAA940" s="477"/>
      <c r="VAB940" s="477"/>
      <c r="VAC940" s="477"/>
      <c r="VAD940" s="477"/>
      <c r="VAE940" s="477"/>
      <c r="VAF940" s="477"/>
      <c r="VAG940" s="477"/>
      <c r="VAH940" s="477"/>
      <c r="VAI940" s="477"/>
      <c r="VAJ940" s="477"/>
      <c r="VAK940" s="477"/>
      <c r="VAL940" s="477"/>
      <c r="VAM940" s="477"/>
      <c r="VAN940" s="477"/>
      <c r="VAO940" s="477"/>
      <c r="VAP940" s="477"/>
      <c r="VAQ940" s="477"/>
      <c r="VAR940" s="477"/>
      <c r="VAS940" s="477"/>
      <c r="VAT940" s="477"/>
      <c r="VAU940" s="477"/>
      <c r="VAV940" s="477"/>
      <c r="VAW940" s="477"/>
      <c r="VAX940" s="477"/>
      <c r="VAY940" s="477"/>
      <c r="VAZ940" s="477"/>
      <c r="VBA940" s="477"/>
      <c r="VBB940" s="477"/>
      <c r="VBC940" s="477"/>
      <c r="VBD940" s="477"/>
      <c r="VBE940" s="477"/>
      <c r="VBF940" s="477"/>
      <c r="VBG940" s="477"/>
      <c r="VBH940" s="477"/>
      <c r="VBI940" s="477"/>
      <c r="VBJ940" s="477"/>
      <c r="VBK940" s="477"/>
      <c r="VBL940" s="477"/>
      <c r="VBM940" s="477"/>
      <c r="VBN940" s="477"/>
      <c r="VBO940" s="477"/>
      <c r="VBP940" s="477"/>
      <c r="VBQ940" s="477"/>
      <c r="VBR940" s="477"/>
      <c r="VBS940" s="477"/>
      <c r="VBT940" s="477"/>
      <c r="VBU940" s="477"/>
      <c r="VBV940" s="477"/>
      <c r="VBW940" s="477"/>
      <c r="VBX940" s="477"/>
      <c r="VBY940" s="477"/>
      <c r="VBZ940" s="477"/>
      <c r="VCA940" s="477"/>
      <c r="VCB940" s="477"/>
      <c r="VCC940" s="477"/>
      <c r="VCD940" s="477"/>
      <c r="VCE940" s="477"/>
      <c r="VCF940" s="477"/>
      <c r="VCG940" s="477"/>
      <c r="VCH940" s="477"/>
      <c r="VCI940" s="477"/>
      <c r="VCJ940" s="477"/>
      <c r="VCK940" s="477"/>
      <c r="VCL940" s="477"/>
      <c r="VCM940" s="477"/>
      <c r="VCN940" s="477"/>
      <c r="VCO940" s="477"/>
      <c r="VCP940" s="477"/>
      <c r="VCQ940" s="477"/>
      <c r="VCR940" s="477"/>
      <c r="VCS940" s="477"/>
      <c r="VCT940" s="477"/>
      <c r="VCU940" s="477"/>
      <c r="VCV940" s="477"/>
      <c r="VCW940" s="477"/>
      <c r="VCX940" s="477"/>
      <c r="VCY940" s="477"/>
      <c r="VCZ940" s="477"/>
      <c r="VDA940" s="477"/>
      <c r="VDB940" s="477"/>
      <c r="VDC940" s="477"/>
      <c r="VDD940" s="477"/>
      <c r="VDE940" s="477"/>
      <c r="VDF940" s="477"/>
      <c r="VDG940" s="477"/>
      <c r="VDH940" s="477"/>
      <c r="VDI940" s="477"/>
      <c r="VDJ940" s="477"/>
      <c r="VDK940" s="477"/>
      <c r="VDL940" s="477"/>
      <c r="VDM940" s="477"/>
      <c r="VDN940" s="477"/>
      <c r="VDO940" s="477"/>
      <c r="VDP940" s="477"/>
      <c r="VDQ940" s="477"/>
      <c r="VDR940" s="477"/>
      <c r="VDS940" s="477"/>
      <c r="VDT940" s="477"/>
      <c r="VDU940" s="477"/>
      <c r="VDV940" s="477"/>
      <c r="VDW940" s="477"/>
      <c r="VDX940" s="477"/>
      <c r="VDY940" s="477"/>
      <c r="VDZ940" s="477"/>
      <c r="VEA940" s="477"/>
      <c r="VEB940" s="477"/>
      <c r="VEC940" s="477"/>
      <c r="VED940" s="477"/>
      <c r="VEE940" s="477"/>
      <c r="VEF940" s="477"/>
      <c r="VEG940" s="477"/>
      <c r="VEH940" s="477"/>
      <c r="VEI940" s="477"/>
      <c r="VEJ940" s="477"/>
      <c r="VEK940" s="477"/>
      <c r="VEL940" s="477"/>
      <c r="VEM940" s="477"/>
      <c r="VEN940" s="477"/>
      <c r="VEO940" s="477"/>
      <c r="VEP940" s="477"/>
      <c r="VEQ940" s="477"/>
      <c r="VER940" s="477"/>
      <c r="VES940" s="477"/>
      <c r="VET940" s="477"/>
      <c r="VEU940" s="477"/>
      <c r="VEV940" s="477"/>
      <c r="VEW940" s="477"/>
      <c r="VEX940" s="477"/>
      <c r="VEY940" s="477"/>
      <c r="VEZ940" s="477"/>
      <c r="VFA940" s="477"/>
      <c r="VFB940" s="477"/>
      <c r="VFC940" s="477"/>
      <c r="VFD940" s="477"/>
      <c r="VFE940" s="477"/>
      <c r="VFF940" s="477"/>
      <c r="VFG940" s="477"/>
      <c r="VFH940" s="477"/>
      <c r="VFI940" s="477"/>
      <c r="VFJ940" s="477"/>
      <c r="VFK940" s="477"/>
      <c r="VFL940" s="477"/>
      <c r="VFM940" s="477"/>
      <c r="VFN940" s="477"/>
      <c r="VFO940" s="477"/>
      <c r="VFP940" s="477"/>
      <c r="VFQ940" s="477"/>
      <c r="VFR940" s="477"/>
      <c r="VFS940" s="477"/>
      <c r="VFT940" s="477"/>
      <c r="VFU940" s="477"/>
      <c r="VFV940" s="477"/>
      <c r="VFW940" s="477"/>
      <c r="VFX940" s="477"/>
      <c r="VFY940" s="477"/>
      <c r="VFZ940" s="477"/>
      <c r="VGA940" s="477"/>
      <c r="VGB940" s="477"/>
      <c r="VGC940" s="477"/>
      <c r="VGD940" s="477"/>
      <c r="VGE940" s="477"/>
      <c r="VGF940" s="477"/>
      <c r="VGG940" s="477"/>
      <c r="VGH940" s="477"/>
      <c r="VGI940" s="477"/>
      <c r="VGJ940" s="477"/>
      <c r="VGK940" s="477"/>
      <c r="VGL940" s="477"/>
      <c r="VGM940" s="477"/>
      <c r="VGN940" s="477"/>
      <c r="VGO940" s="477"/>
      <c r="VGP940" s="477"/>
      <c r="VGQ940" s="477"/>
      <c r="VGR940" s="477"/>
      <c r="VGS940" s="477"/>
      <c r="VGT940" s="477"/>
      <c r="VGU940" s="477"/>
      <c r="VGV940" s="477"/>
      <c r="VGW940" s="477"/>
      <c r="VGX940" s="477"/>
      <c r="VGY940" s="477"/>
      <c r="VGZ940" s="477"/>
      <c r="VHA940" s="477"/>
      <c r="VHB940" s="477"/>
      <c r="VHC940" s="477"/>
      <c r="VHD940" s="477"/>
      <c r="VHE940" s="477"/>
      <c r="VHF940" s="477"/>
      <c r="VHG940" s="477"/>
      <c r="VHH940" s="477"/>
      <c r="VHI940" s="477"/>
      <c r="VHJ940" s="477"/>
      <c r="VHK940" s="477"/>
      <c r="VHL940" s="477"/>
      <c r="VHM940" s="477"/>
      <c r="VHN940" s="477"/>
      <c r="VHO940" s="477"/>
      <c r="VHP940" s="477"/>
      <c r="VHQ940" s="477"/>
      <c r="VHR940" s="477"/>
      <c r="VHS940" s="477"/>
      <c r="VHT940" s="477"/>
      <c r="VHU940" s="477"/>
      <c r="VHV940" s="477"/>
      <c r="VHW940" s="477"/>
      <c r="VHX940" s="477"/>
      <c r="VHY940" s="477"/>
      <c r="VHZ940" s="477"/>
      <c r="VIA940" s="477"/>
      <c r="VIB940" s="477"/>
      <c r="VIC940" s="477"/>
      <c r="VID940" s="477"/>
      <c r="VIE940" s="477"/>
      <c r="VIF940" s="477"/>
      <c r="VIG940" s="477"/>
      <c r="VIH940" s="477"/>
      <c r="VII940" s="477"/>
      <c r="VIJ940" s="477"/>
      <c r="VIK940" s="477"/>
      <c r="VIL940" s="477"/>
      <c r="VIM940" s="477"/>
      <c r="VIN940" s="477"/>
      <c r="VIO940" s="477"/>
      <c r="VIP940" s="477"/>
      <c r="VIQ940" s="477"/>
      <c r="VIR940" s="477"/>
      <c r="VIS940" s="477"/>
      <c r="VIT940" s="477"/>
      <c r="VIU940" s="477"/>
      <c r="VIV940" s="477"/>
      <c r="VIW940" s="477"/>
      <c r="VIX940" s="477"/>
      <c r="VIY940" s="477"/>
      <c r="VIZ940" s="477"/>
      <c r="VJA940" s="477"/>
      <c r="VJB940" s="477"/>
      <c r="VJC940" s="477"/>
      <c r="VJD940" s="477"/>
      <c r="VJE940" s="477"/>
      <c r="VJF940" s="477"/>
      <c r="VJG940" s="477"/>
      <c r="VJH940" s="477"/>
      <c r="VJI940" s="477"/>
      <c r="VJJ940" s="477"/>
      <c r="VJK940" s="477"/>
      <c r="VJL940" s="477"/>
      <c r="VJM940" s="477"/>
      <c r="VJN940" s="477"/>
      <c r="VJO940" s="477"/>
      <c r="VJP940" s="477"/>
      <c r="VJQ940" s="477"/>
      <c r="VJR940" s="477"/>
      <c r="VJS940" s="477"/>
      <c r="VJT940" s="477"/>
      <c r="VJU940" s="477"/>
      <c r="VJV940" s="477"/>
      <c r="VJW940" s="477"/>
      <c r="VJX940" s="477"/>
      <c r="VJY940" s="477"/>
      <c r="VJZ940" s="477"/>
      <c r="VKA940" s="477"/>
      <c r="VKB940" s="477"/>
      <c r="VKC940" s="477"/>
      <c r="VKD940" s="477"/>
      <c r="VKE940" s="477"/>
      <c r="VKF940" s="477"/>
      <c r="VKG940" s="477"/>
      <c r="VKH940" s="477"/>
      <c r="VKI940" s="477"/>
      <c r="VKJ940" s="477"/>
      <c r="VKK940" s="477"/>
      <c r="VKL940" s="477"/>
      <c r="VKM940" s="477"/>
      <c r="VKN940" s="477"/>
      <c r="VKO940" s="477"/>
      <c r="VKP940" s="477"/>
      <c r="VKQ940" s="477"/>
      <c r="VKR940" s="477"/>
      <c r="VKS940" s="477"/>
      <c r="VKT940" s="477"/>
      <c r="VKU940" s="477"/>
      <c r="VKV940" s="477"/>
      <c r="VKW940" s="477"/>
      <c r="VKX940" s="477"/>
      <c r="VKY940" s="477"/>
      <c r="VKZ940" s="477"/>
      <c r="VLA940" s="477"/>
      <c r="VLB940" s="477"/>
      <c r="VLC940" s="477"/>
      <c r="VLD940" s="477"/>
      <c r="VLE940" s="477"/>
      <c r="VLF940" s="477"/>
      <c r="VLG940" s="477"/>
      <c r="VLH940" s="477"/>
      <c r="VLI940" s="477"/>
      <c r="VLJ940" s="477"/>
      <c r="VLK940" s="477"/>
      <c r="VLL940" s="477"/>
      <c r="VLM940" s="477"/>
      <c r="VLN940" s="477"/>
      <c r="VLO940" s="477"/>
      <c r="VLP940" s="477"/>
      <c r="VLQ940" s="477"/>
      <c r="VLR940" s="477"/>
      <c r="VLS940" s="477"/>
      <c r="VLT940" s="477"/>
      <c r="VLU940" s="477"/>
      <c r="VLV940" s="477"/>
      <c r="VLW940" s="477"/>
      <c r="VLX940" s="477"/>
      <c r="VLY940" s="477"/>
      <c r="VLZ940" s="477"/>
      <c r="VMA940" s="477"/>
      <c r="VMB940" s="477"/>
      <c r="VMC940" s="477"/>
      <c r="VMD940" s="477"/>
      <c r="VME940" s="477"/>
      <c r="VMF940" s="477"/>
      <c r="VMG940" s="477"/>
      <c r="VMH940" s="477"/>
      <c r="VMI940" s="477"/>
      <c r="VMJ940" s="477"/>
      <c r="VMK940" s="477"/>
      <c r="VML940" s="477"/>
      <c r="VMM940" s="477"/>
      <c r="VMN940" s="477"/>
      <c r="VMO940" s="477"/>
      <c r="VMP940" s="477"/>
      <c r="VMQ940" s="477"/>
      <c r="VMR940" s="477"/>
      <c r="VMS940" s="477"/>
      <c r="VMT940" s="477"/>
      <c r="VMU940" s="477"/>
      <c r="VMV940" s="477"/>
      <c r="VMW940" s="477"/>
      <c r="VMX940" s="477"/>
      <c r="VMY940" s="477"/>
      <c r="VMZ940" s="477"/>
      <c r="VNA940" s="477"/>
      <c r="VNB940" s="477"/>
      <c r="VNC940" s="477"/>
      <c r="VND940" s="477"/>
      <c r="VNE940" s="477"/>
      <c r="VNF940" s="477"/>
      <c r="VNG940" s="477"/>
      <c r="VNH940" s="477"/>
      <c r="VNI940" s="477"/>
      <c r="VNJ940" s="477"/>
      <c r="VNK940" s="477"/>
      <c r="VNL940" s="477"/>
      <c r="VNM940" s="477"/>
      <c r="VNN940" s="477"/>
      <c r="VNO940" s="477"/>
      <c r="VNP940" s="477"/>
      <c r="VNQ940" s="477"/>
      <c r="VNR940" s="477"/>
      <c r="VNS940" s="477"/>
      <c r="VNT940" s="477"/>
      <c r="VNU940" s="477"/>
      <c r="VNV940" s="477"/>
      <c r="VNW940" s="477"/>
      <c r="VNX940" s="477"/>
      <c r="VNY940" s="477"/>
      <c r="VNZ940" s="477"/>
      <c r="VOA940" s="477"/>
      <c r="VOB940" s="477"/>
      <c r="VOC940" s="477"/>
      <c r="VOD940" s="477"/>
      <c r="VOE940" s="477"/>
      <c r="VOF940" s="477"/>
      <c r="VOG940" s="477"/>
      <c r="VOH940" s="477"/>
      <c r="VOI940" s="477"/>
      <c r="VOJ940" s="477"/>
      <c r="VOK940" s="477"/>
      <c r="VOL940" s="477"/>
      <c r="VOM940" s="477"/>
      <c r="VON940" s="477"/>
      <c r="VOO940" s="477"/>
      <c r="VOP940" s="477"/>
      <c r="VOQ940" s="477"/>
      <c r="VOR940" s="477"/>
      <c r="VOS940" s="477"/>
      <c r="VOT940" s="477"/>
      <c r="VOU940" s="477"/>
      <c r="VOV940" s="477"/>
      <c r="VOW940" s="477"/>
      <c r="VOX940" s="477"/>
      <c r="VOY940" s="477"/>
      <c r="VOZ940" s="477"/>
      <c r="VPA940" s="477"/>
      <c r="VPB940" s="477"/>
      <c r="VPC940" s="477"/>
      <c r="VPD940" s="477"/>
      <c r="VPE940" s="477"/>
      <c r="VPF940" s="477"/>
      <c r="VPG940" s="477"/>
      <c r="VPH940" s="477"/>
      <c r="VPI940" s="477"/>
      <c r="VPJ940" s="477"/>
      <c r="VPK940" s="477"/>
      <c r="VPL940" s="477"/>
      <c r="VPM940" s="477"/>
      <c r="VPN940" s="477"/>
      <c r="VPO940" s="477"/>
      <c r="VPP940" s="477"/>
      <c r="VPQ940" s="477"/>
      <c r="VPR940" s="477"/>
      <c r="VPS940" s="477"/>
      <c r="VPT940" s="477"/>
      <c r="VPU940" s="477"/>
      <c r="VPV940" s="477"/>
      <c r="VPW940" s="477"/>
      <c r="VPX940" s="477"/>
      <c r="VPY940" s="477"/>
      <c r="VPZ940" s="477"/>
      <c r="VQA940" s="477"/>
      <c r="VQB940" s="477"/>
      <c r="VQC940" s="477"/>
      <c r="VQD940" s="477"/>
      <c r="VQE940" s="477"/>
      <c r="VQF940" s="477"/>
      <c r="VQG940" s="477"/>
      <c r="VQH940" s="477"/>
      <c r="VQI940" s="477"/>
      <c r="VQJ940" s="477"/>
      <c r="VQK940" s="477"/>
      <c r="VQL940" s="477"/>
      <c r="VQM940" s="477"/>
      <c r="VQN940" s="477"/>
      <c r="VQO940" s="477"/>
      <c r="VQP940" s="477"/>
      <c r="VQQ940" s="477"/>
      <c r="VQR940" s="477"/>
      <c r="VQS940" s="477"/>
      <c r="VQT940" s="477"/>
      <c r="VQU940" s="477"/>
      <c r="VQV940" s="477"/>
      <c r="VQW940" s="477"/>
      <c r="VQX940" s="477"/>
      <c r="VQY940" s="477"/>
      <c r="VQZ940" s="477"/>
      <c r="VRA940" s="477"/>
      <c r="VRB940" s="477"/>
      <c r="VRC940" s="477"/>
      <c r="VRD940" s="477"/>
      <c r="VRE940" s="477"/>
      <c r="VRF940" s="477"/>
      <c r="VRG940" s="477"/>
      <c r="VRH940" s="477"/>
      <c r="VRI940" s="477"/>
      <c r="VRJ940" s="477"/>
      <c r="VRK940" s="477"/>
      <c r="VRL940" s="477"/>
      <c r="VRM940" s="477"/>
      <c r="VRN940" s="477"/>
      <c r="VRO940" s="477"/>
      <c r="VRP940" s="477"/>
      <c r="VRQ940" s="477"/>
      <c r="VRR940" s="477"/>
      <c r="VRS940" s="477"/>
      <c r="VRT940" s="477"/>
      <c r="VRU940" s="477"/>
      <c r="VRV940" s="477"/>
      <c r="VRW940" s="477"/>
      <c r="VRX940" s="477"/>
      <c r="VRY940" s="477"/>
      <c r="VRZ940" s="477"/>
      <c r="VSA940" s="477"/>
      <c r="VSB940" s="477"/>
      <c r="VSC940" s="477"/>
      <c r="VSD940" s="477"/>
      <c r="VSE940" s="477"/>
      <c r="VSF940" s="477"/>
      <c r="VSG940" s="477"/>
      <c r="VSH940" s="477"/>
      <c r="VSI940" s="477"/>
      <c r="VSJ940" s="477"/>
      <c r="VSK940" s="477"/>
      <c r="VSL940" s="477"/>
      <c r="VSM940" s="477"/>
      <c r="VSN940" s="477"/>
      <c r="VSO940" s="477"/>
      <c r="VSP940" s="477"/>
      <c r="VSQ940" s="477"/>
      <c r="VSR940" s="477"/>
      <c r="VSS940" s="477"/>
      <c r="VST940" s="477"/>
      <c r="VSU940" s="477"/>
      <c r="VSV940" s="477"/>
      <c r="VSW940" s="477"/>
      <c r="VSX940" s="477"/>
      <c r="VSY940" s="477"/>
      <c r="VSZ940" s="477"/>
      <c r="VTA940" s="477"/>
      <c r="VTB940" s="477"/>
      <c r="VTC940" s="477"/>
      <c r="VTD940" s="477"/>
      <c r="VTE940" s="477"/>
      <c r="VTF940" s="477"/>
      <c r="VTG940" s="477"/>
      <c r="VTH940" s="477"/>
      <c r="VTI940" s="477"/>
      <c r="VTJ940" s="477"/>
      <c r="VTK940" s="477"/>
      <c r="VTL940" s="477"/>
      <c r="VTM940" s="477"/>
      <c r="VTN940" s="477"/>
      <c r="VTO940" s="477"/>
      <c r="VTP940" s="477"/>
      <c r="VTQ940" s="477"/>
      <c r="VTR940" s="477"/>
      <c r="VTS940" s="477"/>
      <c r="VTT940" s="477"/>
      <c r="VTU940" s="477"/>
      <c r="VTV940" s="477"/>
      <c r="VTW940" s="477"/>
      <c r="VTX940" s="477"/>
      <c r="VTY940" s="477"/>
      <c r="VTZ940" s="477"/>
      <c r="VUA940" s="477"/>
      <c r="VUB940" s="477"/>
      <c r="VUC940" s="477"/>
      <c r="VUD940" s="477"/>
      <c r="VUE940" s="477"/>
      <c r="VUF940" s="477"/>
      <c r="VUG940" s="477"/>
      <c r="VUH940" s="477"/>
      <c r="VUI940" s="477"/>
      <c r="VUJ940" s="477"/>
      <c r="VUK940" s="477"/>
      <c r="VUL940" s="477"/>
      <c r="VUM940" s="477"/>
      <c r="VUN940" s="477"/>
      <c r="VUO940" s="477"/>
      <c r="VUP940" s="477"/>
      <c r="VUQ940" s="477"/>
      <c r="VUR940" s="477"/>
      <c r="VUS940" s="477"/>
      <c r="VUT940" s="477"/>
      <c r="VUU940" s="477"/>
      <c r="VUV940" s="477"/>
      <c r="VUW940" s="477"/>
      <c r="VUX940" s="477"/>
      <c r="VUY940" s="477"/>
      <c r="VUZ940" s="477"/>
      <c r="VVA940" s="477"/>
      <c r="VVB940" s="477"/>
      <c r="VVC940" s="477"/>
      <c r="VVD940" s="477"/>
      <c r="VVE940" s="477"/>
      <c r="VVF940" s="477"/>
      <c r="VVG940" s="477"/>
      <c r="VVH940" s="477"/>
      <c r="VVI940" s="477"/>
      <c r="VVJ940" s="477"/>
      <c r="VVK940" s="477"/>
      <c r="VVL940" s="477"/>
      <c r="VVM940" s="477"/>
      <c r="VVN940" s="477"/>
      <c r="VVO940" s="477"/>
      <c r="VVP940" s="477"/>
      <c r="VVQ940" s="477"/>
      <c r="VVR940" s="477"/>
      <c r="VVS940" s="477"/>
      <c r="VVT940" s="477"/>
      <c r="VVU940" s="477"/>
      <c r="VVV940" s="477"/>
      <c r="VVW940" s="477"/>
      <c r="VVX940" s="477"/>
      <c r="VVY940" s="477"/>
      <c r="VVZ940" s="477"/>
      <c r="VWA940" s="477"/>
      <c r="VWB940" s="477"/>
      <c r="VWC940" s="477"/>
      <c r="VWD940" s="477"/>
      <c r="VWE940" s="477"/>
      <c r="VWF940" s="477"/>
      <c r="VWG940" s="477"/>
      <c r="VWH940" s="477"/>
      <c r="VWI940" s="477"/>
      <c r="VWJ940" s="477"/>
      <c r="VWK940" s="477"/>
      <c r="VWL940" s="477"/>
      <c r="VWM940" s="477"/>
      <c r="VWN940" s="477"/>
      <c r="VWO940" s="477"/>
      <c r="VWP940" s="477"/>
      <c r="VWQ940" s="477"/>
      <c r="VWR940" s="477"/>
      <c r="VWS940" s="477"/>
      <c r="VWT940" s="477"/>
      <c r="VWU940" s="477"/>
      <c r="VWV940" s="477"/>
      <c r="VWW940" s="477"/>
      <c r="VWX940" s="477"/>
      <c r="VWY940" s="477"/>
      <c r="VWZ940" s="477"/>
      <c r="VXA940" s="477"/>
      <c r="VXB940" s="477"/>
      <c r="VXC940" s="477"/>
      <c r="VXD940" s="477"/>
      <c r="VXE940" s="477"/>
      <c r="VXF940" s="477"/>
      <c r="VXG940" s="477"/>
      <c r="VXH940" s="477"/>
      <c r="VXI940" s="477"/>
      <c r="VXJ940" s="477"/>
      <c r="VXK940" s="477"/>
      <c r="VXL940" s="477"/>
      <c r="VXM940" s="477"/>
      <c r="VXN940" s="477"/>
      <c r="VXO940" s="477"/>
      <c r="VXP940" s="477"/>
      <c r="VXQ940" s="477"/>
      <c r="VXR940" s="477"/>
      <c r="VXS940" s="477"/>
      <c r="VXT940" s="477"/>
      <c r="VXU940" s="477"/>
      <c r="VXV940" s="477"/>
      <c r="VXW940" s="477"/>
      <c r="VXX940" s="477"/>
      <c r="VXY940" s="477"/>
      <c r="VXZ940" s="477"/>
      <c r="VYA940" s="477"/>
      <c r="VYB940" s="477"/>
      <c r="VYC940" s="477"/>
      <c r="VYD940" s="477"/>
      <c r="VYE940" s="477"/>
      <c r="VYF940" s="477"/>
      <c r="VYG940" s="477"/>
      <c r="VYH940" s="477"/>
      <c r="VYI940" s="477"/>
      <c r="VYJ940" s="477"/>
      <c r="VYK940" s="477"/>
      <c r="VYL940" s="477"/>
      <c r="VYM940" s="477"/>
      <c r="VYN940" s="477"/>
      <c r="VYO940" s="477"/>
      <c r="VYP940" s="477"/>
      <c r="VYQ940" s="477"/>
      <c r="VYR940" s="477"/>
      <c r="VYS940" s="477"/>
      <c r="VYT940" s="477"/>
      <c r="VYU940" s="477"/>
      <c r="VYV940" s="477"/>
      <c r="VYW940" s="477"/>
      <c r="VYX940" s="477"/>
      <c r="VYY940" s="477"/>
      <c r="VYZ940" s="477"/>
      <c r="VZA940" s="477"/>
      <c r="VZB940" s="477"/>
      <c r="VZC940" s="477"/>
      <c r="VZD940" s="477"/>
      <c r="VZE940" s="477"/>
      <c r="VZF940" s="477"/>
      <c r="VZG940" s="477"/>
      <c r="VZH940" s="477"/>
      <c r="VZI940" s="477"/>
      <c r="VZJ940" s="477"/>
      <c r="VZK940" s="477"/>
      <c r="VZL940" s="477"/>
      <c r="VZM940" s="477"/>
      <c r="VZN940" s="477"/>
      <c r="VZO940" s="477"/>
      <c r="VZP940" s="477"/>
      <c r="VZQ940" s="477"/>
      <c r="VZR940" s="477"/>
      <c r="VZS940" s="477"/>
      <c r="VZT940" s="477"/>
      <c r="VZU940" s="477"/>
      <c r="VZV940" s="477"/>
      <c r="VZW940" s="477"/>
      <c r="VZX940" s="477"/>
      <c r="VZY940" s="477"/>
      <c r="VZZ940" s="477"/>
      <c r="WAA940" s="477"/>
      <c r="WAB940" s="477"/>
      <c r="WAC940" s="477"/>
      <c r="WAD940" s="477"/>
      <c r="WAE940" s="477"/>
      <c r="WAF940" s="477"/>
      <c r="WAG940" s="477"/>
      <c r="WAH940" s="477"/>
      <c r="WAI940" s="477"/>
      <c r="WAJ940" s="477"/>
      <c r="WAK940" s="477"/>
      <c r="WAL940" s="477"/>
      <c r="WAM940" s="477"/>
      <c r="WAN940" s="477"/>
      <c r="WAO940" s="477"/>
      <c r="WAP940" s="477"/>
      <c r="WAQ940" s="477"/>
      <c r="WAR940" s="477"/>
      <c r="WAS940" s="477"/>
      <c r="WAT940" s="477"/>
      <c r="WAU940" s="477"/>
      <c r="WAV940" s="477"/>
      <c r="WAW940" s="477"/>
      <c r="WAX940" s="477"/>
      <c r="WAY940" s="477"/>
      <c r="WAZ940" s="477"/>
      <c r="WBA940" s="477"/>
      <c r="WBB940" s="477"/>
      <c r="WBC940" s="477"/>
      <c r="WBD940" s="477"/>
      <c r="WBE940" s="477"/>
      <c r="WBF940" s="477"/>
      <c r="WBG940" s="477"/>
      <c r="WBH940" s="477"/>
      <c r="WBI940" s="477"/>
      <c r="WBJ940" s="477"/>
      <c r="WBK940" s="477"/>
      <c r="WBL940" s="477"/>
      <c r="WBM940" s="477"/>
      <c r="WBN940" s="477"/>
      <c r="WBO940" s="477"/>
      <c r="WBP940" s="477"/>
      <c r="WBQ940" s="477"/>
      <c r="WBR940" s="477"/>
      <c r="WBS940" s="477"/>
      <c r="WBT940" s="477"/>
      <c r="WBU940" s="477"/>
      <c r="WBV940" s="477"/>
      <c r="WBW940" s="477"/>
      <c r="WBX940" s="477"/>
      <c r="WBY940" s="477"/>
      <c r="WBZ940" s="477"/>
      <c r="WCA940" s="477"/>
      <c r="WCB940" s="477"/>
      <c r="WCC940" s="477"/>
      <c r="WCD940" s="477"/>
      <c r="WCE940" s="477"/>
      <c r="WCF940" s="477"/>
      <c r="WCG940" s="477"/>
      <c r="WCH940" s="477"/>
      <c r="WCI940" s="477"/>
      <c r="WCJ940" s="477"/>
      <c r="WCK940" s="477"/>
      <c r="WCL940" s="477"/>
      <c r="WCM940" s="477"/>
      <c r="WCN940" s="477"/>
      <c r="WCO940" s="477"/>
      <c r="WCP940" s="477"/>
      <c r="WCQ940" s="477"/>
      <c r="WCR940" s="477"/>
      <c r="WCS940" s="477"/>
      <c r="WCT940" s="477"/>
      <c r="WCU940" s="477"/>
      <c r="WCV940" s="477"/>
      <c r="WCW940" s="477"/>
      <c r="WCX940" s="477"/>
      <c r="WCY940" s="477"/>
      <c r="WCZ940" s="477"/>
      <c r="WDA940" s="477"/>
      <c r="WDB940" s="477"/>
      <c r="WDC940" s="477"/>
      <c r="WDD940" s="477"/>
      <c r="WDE940" s="477"/>
      <c r="WDF940" s="477"/>
      <c r="WDG940" s="477"/>
      <c r="WDH940" s="477"/>
      <c r="WDI940" s="477"/>
      <c r="WDJ940" s="477"/>
      <c r="WDK940" s="477"/>
      <c r="WDL940" s="477"/>
      <c r="WDM940" s="477"/>
      <c r="WDN940" s="477"/>
      <c r="WDO940" s="477"/>
      <c r="WDP940" s="477"/>
      <c r="WDQ940" s="477"/>
      <c r="WDR940" s="477"/>
      <c r="WDS940" s="477"/>
      <c r="WDT940" s="477"/>
      <c r="WDU940" s="477"/>
      <c r="WDV940" s="477"/>
      <c r="WDW940" s="477"/>
      <c r="WDX940" s="477"/>
      <c r="WDY940" s="477"/>
      <c r="WDZ940" s="477"/>
      <c r="WEA940" s="477"/>
      <c r="WEB940" s="477"/>
      <c r="WEC940" s="477"/>
      <c r="WED940" s="477"/>
      <c r="WEE940" s="477"/>
      <c r="WEF940" s="477"/>
      <c r="WEG940" s="477"/>
      <c r="WEH940" s="477"/>
      <c r="WEI940" s="477"/>
      <c r="WEJ940" s="477"/>
      <c r="WEK940" s="477"/>
      <c r="WEL940" s="477"/>
      <c r="WEM940" s="477"/>
      <c r="WEN940" s="477"/>
      <c r="WEO940" s="477"/>
      <c r="WEP940" s="477"/>
      <c r="WEQ940" s="477"/>
      <c r="WER940" s="477"/>
      <c r="WES940" s="477"/>
      <c r="WET940" s="477"/>
      <c r="WEU940" s="477"/>
      <c r="WEV940" s="477"/>
      <c r="WEW940" s="477"/>
      <c r="WEX940" s="477"/>
      <c r="WEY940" s="477"/>
      <c r="WEZ940" s="477"/>
      <c r="WFA940" s="477"/>
      <c r="WFB940" s="477"/>
      <c r="WFC940" s="477"/>
      <c r="WFD940" s="477"/>
      <c r="WFE940" s="477"/>
      <c r="WFF940" s="477"/>
      <c r="WFG940" s="477"/>
      <c r="WFH940" s="477"/>
      <c r="WFI940" s="477"/>
      <c r="WFJ940" s="477"/>
      <c r="WFK940" s="477"/>
      <c r="WFL940" s="477"/>
      <c r="WFM940" s="477"/>
      <c r="WFN940" s="477"/>
      <c r="WFO940" s="477"/>
      <c r="WFP940" s="477"/>
      <c r="WFQ940" s="477"/>
      <c r="WFR940" s="477"/>
      <c r="WFS940" s="477"/>
      <c r="WFT940" s="477"/>
      <c r="WFU940" s="477"/>
      <c r="WFV940" s="477"/>
      <c r="WFW940" s="477"/>
      <c r="WFX940" s="477"/>
      <c r="WFY940" s="477"/>
      <c r="WFZ940" s="477"/>
      <c r="WGA940" s="477"/>
      <c r="WGB940" s="477"/>
      <c r="WGC940" s="477"/>
      <c r="WGD940" s="477"/>
      <c r="WGE940" s="477"/>
      <c r="WGF940" s="477"/>
      <c r="WGG940" s="477"/>
      <c r="WGH940" s="477"/>
      <c r="WGI940" s="477"/>
      <c r="WGJ940" s="477"/>
      <c r="WGK940" s="477"/>
      <c r="WGL940" s="477"/>
      <c r="WGM940" s="477"/>
      <c r="WGN940" s="477"/>
      <c r="WGO940" s="477"/>
      <c r="WGP940" s="477"/>
      <c r="WGQ940" s="477"/>
      <c r="WGR940" s="477"/>
      <c r="WGS940" s="477"/>
      <c r="WGT940" s="477"/>
      <c r="WGU940" s="477"/>
      <c r="WGV940" s="477"/>
      <c r="WGW940" s="477"/>
      <c r="WGX940" s="477"/>
      <c r="WGY940" s="477"/>
      <c r="WGZ940" s="477"/>
      <c r="WHA940" s="477"/>
      <c r="WHB940" s="477"/>
      <c r="WHC940" s="477"/>
      <c r="WHD940" s="477"/>
      <c r="WHE940" s="477"/>
      <c r="WHF940" s="477"/>
      <c r="WHG940" s="477"/>
      <c r="WHH940" s="477"/>
      <c r="WHI940" s="477"/>
      <c r="WHJ940" s="477"/>
      <c r="WHK940" s="477"/>
      <c r="WHL940" s="477"/>
      <c r="WHM940" s="477"/>
      <c r="WHN940" s="477"/>
      <c r="WHO940" s="477"/>
      <c r="WHP940" s="477"/>
      <c r="WHQ940" s="477"/>
      <c r="WHR940" s="477"/>
      <c r="WHS940" s="477"/>
      <c r="WHT940" s="477"/>
      <c r="WHU940" s="477"/>
      <c r="WHV940" s="477"/>
      <c r="WHW940" s="477"/>
      <c r="WHX940" s="477"/>
      <c r="WHY940" s="477"/>
      <c r="WHZ940" s="477"/>
      <c r="WIA940" s="477"/>
      <c r="WIB940" s="477"/>
      <c r="WIC940" s="477"/>
      <c r="WID940" s="477"/>
      <c r="WIE940" s="477"/>
      <c r="WIF940" s="477"/>
      <c r="WIG940" s="477"/>
      <c r="WIH940" s="477"/>
      <c r="WII940" s="477"/>
      <c r="WIJ940" s="477"/>
      <c r="WIK940" s="477"/>
      <c r="WIL940" s="477"/>
      <c r="WIM940" s="477"/>
      <c r="WIN940" s="477"/>
      <c r="WIO940" s="477"/>
      <c r="WIP940" s="477"/>
      <c r="WIQ940" s="477"/>
      <c r="WIR940" s="477"/>
      <c r="WIS940" s="477"/>
      <c r="WIT940" s="477"/>
      <c r="WIU940" s="477"/>
      <c r="WIV940" s="477"/>
      <c r="WIW940" s="477"/>
      <c r="WIX940" s="477"/>
      <c r="WIY940" s="477"/>
      <c r="WIZ940" s="477"/>
      <c r="WJA940" s="477"/>
      <c r="WJB940" s="477"/>
      <c r="WJC940" s="477"/>
      <c r="WJD940" s="477"/>
      <c r="WJE940" s="477"/>
      <c r="WJF940" s="477"/>
      <c r="WJG940" s="477"/>
      <c r="WJH940" s="477"/>
      <c r="WJI940" s="477"/>
      <c r="WJJ940" s="477"/>
      <c r="WJK940" s="477"/>
      <c r="WJL940" s="477"/>
      <c r="WJM940" s="477"/>
      <c r="WJN940" s="477"/>
      <c r="WJO940" s="477"/>
      <c r="WJP940" s="477"/>
      <c r="WJQ940" s="477"/>
      <c r="WJR940" s="477"/>
      <c r="WJS940" s="477"/>
      <c r="WJT940" s="477"/>
      <c r="WJU940" s="477"/>
      <c r="WJV940" s="477"/>
      <c r="WJW940" s="477"/>
      <c r="WJX940" s="477"/>
      <c r="WJY940" s="477"/>
      <c r="WJZ940" s="477"/>
      <c r="WKA940" s="477"/>
      <c r="WKB940" s="477"/>
      <c r="WKC940" s="477"/>
      <c r="WKD940" s="477"/>
      <c r="WKE940" s="477"/>
      <c r="WKF940" s="477"/>
      <c r="WKG940" s="477"/>
      <c r="WKH940" s="477"/>
      <c r="WKI940" s="477"/>
      <c r="WKJ940" s="477"/>
      <c r="WKK940" s="477"/>
      <c r="WKL940" s="477"/>
      <c r="WKM940" s="477"/>
      <c r="WKN940" s="477"/>
      <c r="WKO940" s="477"/>
      <c r="WKP940" s="477"/>
      <c r="WKQ940" s="477"/>
      <c r="WKR940" s="477"/>
      <c r="WKS940" s="477"/>
      <c r="WKT940" s="477"/>
      <c r="WKU940" s="477"/>
      <c r="WKV940" s="477"/>
      <c r="WKW940" s="477"/>
      <c r="WKX940" s="477"/>
      <c r="WKY940" s="477"/>
      <c r="WKZ940" s="477"/>
      <c r="WLA940" s="477"/>
      <c r="WLB940" s="477"/>
      <c r="WLC940" s="477"/>
      <c r="WLD940" s="477"/>
      <c r="WLE940" s="477"/>
      <c r="WLF940" s="477"/>
      <c r="WLG940" s="477"/>
      <c r="WLH940" s="477"/>
      <c r="WLI940" s="477"/>
      <c r="WLJ940" s="477"/>
      <c r="WLK940" s="477"/>
      <c r="WLL940" s="477"/>
      <c r="WLM940" s="477"/>
      <c r="WLN940" s="477"/>
      <c r="WLO940" s="477"/>
      <c r="WLP940" s="477"/>
      <c r="WLQ940" s="477"/>
      <c r="WLR940" s="477"/>
      <c r="WLS940" s="477"/>
      <c r="WLT940" s="477"/>
      <c r="WLU940" s="477"/>
      <c r="WLV940" s="477"/>
      <c r="WLW940" s="477"/>
      <c r="WLX940" s="477"/>
      <c r="WLY940" s="477"/>
      <c r="WLZ940" s="477"/>
      <c r="WMA940" s="477"/>
      <c r="WMB940" s="477"/>
      <c r="WMC940" s="477"/>
      <c r="WMD940" s="477"/>
      <c r="WME940" s="477"/>
      <c r="WMF940" s="477"/>
      <c r="WMG940" s="477"/>
      <c r="WMH940" s="477"/>
      <c r="WMI940" s="477"/>
      <c r="WMJ940" s="477"/>
      <c r="WMK940" s="477"/>
      <c r="WML940" s="477"/>
      <c r="WMM940" s="477"/>
      <c r="WMN940" s="477"/>
      <c r="WMO940" s="477"/>
      <c r="WMP940" s="477"/>
      <c r="WMQ940" s="477"/>
      <c r="WMR940" s="477"/>
      <c r="WMS940" s="477"/>
      <c r="WMT940" s="477"/>
      <c r="WMU940" s="477"/>
      <c r="WMV940" s="477"/>
      <c r="WMW940" s="477"/>
      <c r="WMX940" s="477"/>
      <c r="WMY940" s="477"/>
      <c r="WMZ940" s="477"/>
      <c r="WNA940" s="477"/>
      <c r="WNB940" s="477"/>
      <c r="WNC940" s="477"/>
      <c r="WND940" s="477"/>
      <c r="WNE940" s="477"/>
      <c r="WNF940" s="477"/>
      <c r="WNG940" s="477"/>
      <c r="WNH940" s="477"/>
      <c r="WNI940" s="477"/>
      <c r="WNJ940" s="477"/>
      <c r="WNK940" s="477"/>
      <c r="WNL940" s="477"/>
      <c r="WNM940" s="477"/>
      <c r="WNN940" s="477"/>
      <c r="WNO940" s="477"/>
      <c r="WNP940" s="477"/>
      <c r="WNQ940" s="477"/>
      <c r="WNR940" s="477"/>
      <c r="WNS940" s="477"/>
      <c r="WNT940" s="477"/>
      <c r="WNU940" s="477"/>
      <c r="WNV940" s="477"/>
      <c r="WNW940" s="477"/>
      <c r="WNX940" s="477"/>
      <c r="WNY940" s="477"/>
      <c r="WNZ940" s="477"/>
      <c r="WOA940" s="477"/>
      <c r="WOB940" s="477"/>
      <c r="WOC940" s="477"/>
      <c r="WOD940" s="477"/>
      <c r="WOE940" s="477"/>
      <c r="WOF940" s="477"/>
      <c r="WOG940" s="477"/>
      <c r="WOH940" s="477"/>
      <c r="WOI940" s="477"/>
      <c r="WOJ940" s="477"/>
      <c r="WOK940" s="477"/>
      <c r="WOL940" s="477"/>
      <c r="WOM940" s="477"/>
      <c r="WON940" s="477"/>
      <c r="WOO940" s="477"/>
      <c r="WOP940" s="477"/>
      <c r="WOQ940" s="477"/>
      <c r="WOR940" s="477"/>
      <c r="WOS940" s="477"/>
      <c r="WOT940" s="477"/>
      <c r="WOU940" s="477"/>
      <c r="WOV940" s="477"/>
      <c r="WOW940" s="477"/>
      <c r="WOX940" s="477"/>
      <c r="WOY940" s="477"/>
      <c r="WOZ940" s="477"/>
      <c r="WPA940" s="477"/>
      <c r="WPB940" s="477"/>
      <c r="WPC940" s="477"/>
      <c r="WPD940" s="477"/>
      <c r="WPE940" s="477"/>
      <c r="WPF940" s="477"/>
      <c r="WPG940" s="477"/>
      <c r="WPH940" s="477"/>
      <c r="WPI940" s="477"/>
      <c r="WPJ940" s="477"/>
      <c r="WPK940" s="477"/>
      <c r="WPL940" s="477"/>
      <c r="WPM940" s="477"/>
      <c r="WPN940" s="477"/>
      <c r="WPO940" s="477"/>
      <c r="WPP940" s="477"/>
      <c r="WPQ940" s="477"/>
      <c r="WPR940" s="477"/>
      <c r="WPS940" s="477"/>
      <c r="WPT940" s="477"/>
      <c r="WPU940" s="477"/>
      <c r="WPV940" s="477"/>
      <c r="WPW940" s="477"/>
      <c r="WPX940" s="477"/>
      <c r="WPY940" s="477"/>
      <c r="WPZ940" s="477"/>
      <c r="WQA940" s="477"/>
      <c r="WQB940" s="477"/>
      <c r="WQC940" s="477"/>
      <c r="WQD940" s="477"/>
      <c r="WQE940" s="477"/>
      <c r="WQF940" s="477"/>
      <c r="WQG940" s="477"/>
      <c r="WQH940" s="477"/>
      <c r="WQI940" s="477"/>
      <c r="WQJ940" s="477"/>
      <c r="WQK940" s="477"/>
      <c r="WQL940" s="477"/>
      <c r="WQM940" s="477"/>
      <c r="WQN940" s="477"/>
      <c r="WQO940" s="477"/>
      <c r="WQP940" s="477"/>
      <c r="WQQ940" s="477"/>
      <c r="WQR940" s="477"/>
      <c r="WQS940" s="477"/>
      <c r="WQT940" s="477"/>
      <c r="WQU940" s="477"/>
      <c r="WQV940" s="477"/>
      <c r="WQW940" s="477"/>
      <c r="WQX940" s="477"/>
      <c r="WQY940" s="477"/>
      <c r="WQZ940" s="477"/>
      <c r="WRA940" s="477"/>
      <c r="WRB940" s="477"/>
      <c r="WRC940" s="477"/>
      <c r="WRD940" s="477"/>
      <c r="WRE940" s="477"/>
      <c r="WRF940" s="477"/>
      <c r="WRG940" s="477"/>
      <c r="WRH940" s="477"/>
      <c r="WRI940" s="477"/>
      <c r="WRJ940" s="477"/>
      <c r="WRK940" s="477"/>
      <c r="WRL940" s="477"/>
      <c r="WRM940" s="477"/>
      <c r="WRN940" s="477"/>
      <c r="WRO940" s="477"/>
      <c r="WRP940" s="477"/>
      <c r="WRQ940" s="477"/>
      <c r="WRR940" s="477"/>
      <c r="WRS940" s="477"/>
      <c r="WRT940" s="477"/>
      <c r="WRU940" s="477"/>
      <c r="WRV940" s="477"/>
      <c r="WRW940" s="477"/>
      <c r="WRX940" s="477"/>
      <c r="WRY940" s="477"/>
      <c r="WRZ940" s="477"/>
      <c r="WSA940" s="477"/>
      <c r="WSB940" s="477"/>
      <c r="WSC940" s="477"/>
      <c r="WSD940" s="477"/>
      <c r="WSE940" s="477"/>
      <c r="WSF940" s="477"/>
      <c r="WSG940" s="477"/>
      <c r="WSH940" s="477"/>
      <c r="WSI940" s="477"/>
      <c r="WSJ940" s="477"/>
      <c r="WSK940" s="477"/>
      <c r="WSL940" s="477"/>
      <c r="WSM940" s="477"/>
      <c r="WSN940" s="477"/>
      <c r="WSO940" s="477"/>
      <c r="WSP940" s="477"/>
      <c r="WSQ940" s="477"/>
      <c r="WSR940" s="477"/>
      <c r="WSS940" s="477"/>
      <c r="WST940" s="477"/>
      <c r="WSU940" s="477"/>
      <c r="WSV940" s="477"/>
      <c r="WSW940" s="477"/>
      <c r="WSX940" s="477"/>
      <c r="WSY940" s="477"/>
      <c r="WSZ940" s="477"/>
      <c r="WTA940" s="477"/>
      <c r="WTB940" s="477"/>
      <c r="WTC940" s="477"/>
      <c r="WTD940" s="477"/>
      <c r="WTE940" s="477"/>
      <c r="WTF940" s="477"/>
      <c r="WTG940" s="477"/>
      <c r="WTH940" s="477"/>
      <c r="WTI940" s="477"/>
      <c r="WTJ940" s="477"/>
      <c r="WTK940" s="477"/>
      <c r="WTL940" s="477"/>
      <c r="WTM940" s="477"/>
      <c r="WTN940" s="477"/>
      <c r="WTO940" s="477"/>
      <c r="WTP940" s="477"/>
      <c r="WTQ940" s="477"/>
      <c r="WTR940" s="477"/>
      <c r="WTS940" s="477"/>
      <c r="WTT940" s="477"/>
      <c r="WTU940" s="477"/>
      <c r="WTV940" s="477"/>
      <c r="WTW940" s="477"/>
      <c r="WTX940" s="477"/>
      <c r="WTY940" s="477"/>
      <c r="WTZ940" s="477"/>
      <c r="WUA940" s="477"/>
      <c r="WUB940" s="477"/>
      <c r="WUC940" s="477"/>
      <c r="WUD940" s="477"/>
      <c r="WUE940" s="477"/>
      <c r="WUF940" s="477"/>
      <c r="WUG940" s="477"/>
      <c r="WUH940" s="477"/>
      <c r="WUI940" s="477"/>
      <c r="WUJ940" s="477"/>
      <c r="WUK940" s="477"/>
      <c r="WUL940" s="477"/>
      <c r="WUM940" s="477"/>
      <c r="WUN940" s="477"/>
      <c r="WUO940" s="477"/>
      <c r="WUP940" s="477"/>
      <c r="WUQ940" s="477"/>
      <c r="WUR940" s="477"/>
      <c r="WUS940" s="477"/>
      <c r="WUT940" s="477"/>
      <c r="WUU940" s="477"/>
      <c r="WUV940" s="477"/>
      <c r="WUW940" s="477"/>
      <c r="WUX940" s="477"/>
      <c r="WUY940" s="477"/>
      <c r="WUZ940" s="477"/>
      <c r="WVA940" s="477"/>
      <c r="WVB940" s="477"/>
      <c r="WVC940" s="477"/>
      <c r="WVD940" s="477"/>
      <c r="WVE940" s="477"/>
      <c r="WVF940" s="477"/>
      <c r="WVG940" s="477"/>
      <c r="WVH940" s="477"/>
      <c r="WVI940" s="477"/>
      <c r="WVJ940" s="477"/>
      <c r="WVK940" s="477"/>
      <c r="WVL940" s="477"/>
      <c r="WVM940" s="477"/>
      <c r="WVN940" s="477"/>
      <c r="WVO940" s="477"/>
      <c r="WVP940" s="477"/>
      <c r="WVQ940" s="477"/>
      <c r="WVR940" s="477"/>
      <c r="WVS940" s="477"/>
      <c r="WVT940" s="477"/>
      <c r="WVU940" s="477"/>
      <c r="WVV940" s="477"/>
      <c r="WVW940" s="477"/>
      <c r="WVX940" s="477"/>
      <c r="WVY940" s="477"/>
      <c r="WVZ940" s="477"/>
      <c r="WWA940" s="477"/>
      <c r="WWB940" s="477"/>
      <c r="WWC940" s="477"/>
      <c r="WWD940" s="477"/>
      <c r="WWE940" s="477"/>
      <c r="WWF940" s="477"/>
      <c r="WWG940" s="477"/>
      <c r="WWH940" s="477"/>
      <c r="WWI940" s="477"/>
      <c r="WWJ940" s="477"/>
      <c r="WWK940" s="477"/>
      <c r="WWL940" s="477"/>
      <c r="WWM940" s="477"/>
      <c r="WWN940" s="477"/>
      <c r="WWO940" s="477"/>
      <c r="WWP940" s="477"/>
      <c r="WWQ940" s="477"/>
      <c r="WWR940" s="477"/>
      <c r="WWS940" s="477"/>
      <c r="WWT940" s="477"/>
      <c r="WWU940" s="477"/>
      <c r="WWV940" s="477"/>
      <c r="WWW940" s="477"/>
      <c r="WWX940" s="477"/>
      <c r="WWY940" s="477"/>
      <c r="WWZ940" s="477"/>
      <c r="WXA940" s="477"/>
      <c r="WXB940" s="477"/>
      <c r="WXC940" s="477"/>
      <c r="WXD940" s="477"/>
      <c r="WXE940" s="477"/>
      <c r="WXF940" s="477"/>
      <c r="WXG940" s="477"/>
      <c r="WXH940" s="477"/>
      <c r="WXI940" s="477"/>
      <c r="WXJ940" s="477"/>
      <c r="WXK940" s="477"/>
      <c r="WXL940" s="477"/>
      <c r="WXM940" s="477"/>
      <c r="WXN940" s="477"/>
      <c r="WXO940" s="477"/>
      <c r="WXP940" s="477"/>
      <c r="WXQ940" s="477"/>
      <c r="WXR940" s="477"/>
      <c r="WXS940" s="477"/>
      <c r="WXT940" s="477"/>
      <c r="WXU940" s="477"/>
      <c r="WXV940" s="477"/>
      <c r="WXW940" s="477"/>
      <c r="WXX940" s="477"/>
      <c r="WXY940" s="477"/>
      <c r="WXZ940" s="477"/>
      <c r="WYA940" s="477"/>
      <c r="WYB940" s="477"/>
      <c r="WYC940" s="477"/>
      <c r="WYD940" s="477"/>
      <c r="WYE940" s="477"/>
      <c r="WYF940" s="477"/>
      <c r="WYG940" s="477"/>
      <c r="WYH940" s="477"/>
      <c r="WYI940" s="477"/>
      <c r="WYJ940" s="477"/>
      <c r="WYK940" s="477"/>
      <c r="WYL940" s="477"/>
      <c r="WYM940" s="477"/>
      <c r="WYN940" s="477"/>
      <c r="WYO940" s="477"/>
      <c r="WYP940" s="477"/>
      <c r="WYQ940" s="477"/>
      <c r="WYR940" s="477"/>
      <c r="WYS940" s="477"/>
      <c r="WYT940" s="477"/>
      <c r="WYU940" s="477"/>
      <c r="WYV940" s="477"/>
      <c r="WYW940" s="477"/>
      <c r="WYX940" s="477"/>
      <c r="WYY940" s="477"/>
      <c r="WYZ940" s="477"/>
      <c r="WZA940" s="477"/>
      <c r="WZB940" s="477"/>
      <c r="WZC940" s="477"/>
      <c r="WZD940" s="477"/>
      <c r="WZE940" s="477"/>
      <c r="WZF940" s="477"/>
      <c r="WZG940" s="477"/>
      <c r="WZH940" s="477"/>
      <c r="WZI940" s="477"/>
      <c r="WZJ940" s="477"/>
      <c r="WZK940" s="477"/>
      <c r="WZL940" s="477"/>
      <c r="WZM940" s="477"/>
      <c r="WZN940" s="477"/>
      <c r="WZO940" s="477"/>
      <c r="WZP940" s="477"/>
      <c r="WZQ940" s="477"/>
      <c r="WZR940" s="477"/>
      <c r="WZS940" s="477"/>
      <c r="WZT940" s="477"/>
      <c r="WZU940" s="477"/>
      <c r="WZV940" s="477"/>
      <c r="WZW940" s="477"/>
      <c r="WZX940" s="477"/>
      <c r="WZY940" s="477"/>
      <c r="WZZ940" s="477"/>
      <c r="XAA940" s="477"/>
      <c r="XAB940" s="477"/>
      <c r="XAC940" s="477"/>
      <c r="XAD940" s="477"/>
      <c r="XAE940" s="477"/>
      <c r="XAF940" s="477"/>
      <c r="XAG940" s="477"/>
      <c r="XAH940" s="477"/>
      <c r="XAI940" s="477"/>
      <c r="XAJ940" s="477"/>
      <c r="XAK940" s="477"/>
      <c r="XAL940" s="477"/>
      <c r="XAM940" s="477"/>
      <c r="XAN940" s="477"/>
      <c r="XAO940" s="477"/>
      <c r="XAP940" s="477"/>
      <c r="XAQ940" s="477"/>
      <c r="XAR940" s="477"/>
      <c r="XAS940" s="477"/>
      <c r="XAT940" s="477"/>
      <c r="XAU940" s="477"/>
      <c r="XAV940" s="477"/>
      <c r="XAW940" s="477"/>
      <c r="XAX940" s="477"/>
      <c r="XAY940" s="477"/>
      <c r="XAZ940" s="477"/>
      <c r="XBA940" s="477"/>
      <c r="XBB940" s="477"/>
      <c r="XBC940" s="477"/>
      <c r="XBD940" s="477"/>
      <c r="XBE940" s="477"/>
      <c r="XBF940" s="477"/>
      <c r="XBG940" s="477"/>
      <c r="XBH940" s="477"/>
      <c r="XBI940" s="477"/>
      <c r="XBJ940" s="477"/>
      <c r="XBK940" s="477"/>
      <c r="XBL940" s="477"/>
      <c r="XBM940" s="477"/>
      <c r="XBN940" s="477"/>
      <c r="XBO940" s="477"/>
      <c r="XBP940" s="477"/>
      <c r="XBQ940" s="477"/>
      <c r="XBR940" s="477"/>
      <c r="XBS940" s="477"/>
      <c r="XBT940" s="477"/>
      <c r="XBU940" s="477"/>
      <c r="XBV940" s="477"/>
      <c r="XBW940" s="477"/>
      <c r="XBX940" s="477"/>
      <c r="XBY940" s="477"/>
      <c r="XBZ940" s="477"/>
      <c r="XCA940" s="477"/>
      <c r="XCB940" s="477"/>
      <c r="XCC940" s="477"/>
      <c r="XCD940" s="477"/>
      <c r="XCE940" s="477"/>
      <c r="XCF940" s="477"/>
      <c r="XCG940" s="477"/>
      <c r="XCH940" s="477"/>
      <c r="XCI940" s="477"/>
      <c r="XCJ940" s="477"/>
      <c r="XCK940" s="477"/>
      <c r="XCL940" s="477"/>
      <c r="XCM940" s="477"/>
      <c r="XCN940" s="477"/>
      <c r="XCO940" s="477"/>
      <c r="XCP940" s="477"/>
      <c r="XCQ940" s="477"/>
      <c r="XCR940" s="477"/>
      <c r="XCS940" s="477"/>
      <c r="XCT940" s="477"/>
      <c r="XCU940" s="477"/>
      <c r="XCV940" s="477"/>
      <c r="XCW940" s="477"/>
      <c r="XCX940" s="477"/>
      <c r="XCY940" s="477"/>
      <c r="XCZ940" s="477"/>
      <c r="XDA940" s="477"/>
      <c r="XDB940" s="477"/>
      <c r="XDC940" s="477"/>
      <c r="XDD940" s="477"/>
      <c r="XDE940" s="477"/>
      <c r="XDF940" s="477"/>
      <c r="XDG940" s="477"/>
      <c r="XDH940" s="477"/>
      <c r="XDI940" s="477"/>
      <c r="XDJ940" s="477"/>
      <c r="XDK940" s="477"/>
      <c r="XDL940" s="477"/>
      <c r="XDM940" s="477"/>
      <c r="XDN940" s="477"/>
      <c r="XDO940" s="477"/>
      <c r="XDP940" s="477"/>
      <c r="XDQ940" s="477"/>
      <c r="XDR940" s="477"/>
      <c r="XDS940" s="477"/>
      <c r="XDT940" s="477"/>
      <c r="XDU940" s="477"/>
      <c r="XDV940" s="477"/>
      <c r="XDW940" s="477"/>
      <c r="XDX940" s="477"/>
      <c r="XDY940" s="477"/>
      <c r="XDZ940" s="477"/>
      <c r="XEA940" s="477"/>
      <c r="XEB940" s="477"/>
      <c r="XEC940" s="477"/>
      <c r="XED940" s="477"/>
      <c r="XEE940" s="477"/>
      <c r="XEF940" s="477"/>
      <c r="XEG940" s="477"/>
      <c r="XEH940" s="477"/>
      <c r="XEI940" s="477"/>
      <c r="XEJ940" s="477"/>
      <c r="XEK940" s="477"/>
      <c r="XEL940" s="477"/>
      <c r="XEM940" s="477"/>
      <c r="XEN940" s="477"/>
      <c r="XEO940" s="477"/>
      <c r="XEP940" s="477"/>
      <c r="XEQ940" s="477"/>
      <c r="XER940" s="477"/>
      <c r="XES940" s="477"/>
      <c r="XET940" s="477"/>
      <c r="XEU940" s="477"/>
      <c r="XEV940" s="477"/>
      <c r="XEW940" s="477"/>
      <c r="XEX940" s="477"/>
      <c r="XEY940" s="477"/>
      <c r="XEZ940" s="477"/>
      <c r="XFA940" s="477"/>
      <c r="XFB940" s="477"/>
    </row>
    <row r="941" spans="1:16382" ht="30" customHeight="1" x14ac:dyDescent="0.7">
      <c r="A941" s="477"/>
      <c r="B941" s="331"/>
      <c r="C941" s="368"/>
      <c r="D941" s="408"/>
      <c r="E941" s="401"/>
      <c r="F941" s="360"/>
      <c r="G941" s="402"/>
      <c r="H941" s="403"/>
      <c r="I941" s="323"/>
      <c r="J941" s="324"/>
      <c r="K941" s="477"/>
      <c r="L941" s="477"/>
      <c r="M941" s="477"/>
      <c r="N941" s="477"/>
      <c r="O941" s="477"/>
      <c r="P941" s="477"/>
      <c r="Q941" s="477"/>
      <c r="R941" s="477"/>
      <c r="S941" s="477"/>
      <c r="T941" s="477"/>
      <c r="U941" s="477"/>
      <c r="V941" s="477"/>
      <c r="W941" s="477"/>
      <c r="X941" s="477"/>
      <c r="Y941" s="477"/>
      <c r="Z941" s="477"/>
      <c r="AA941" s="477"/>
      <c r="AB941" s="477"/>
      <c r="AC941" s="477"/>
      <c r="AD941" s="477"/>
      <c r="AE941" s="477"/>
      <c r="AF941" s="477"/>
      <c r="AG941" s="477"/>
      <c r="AH941" s="477"/>
      <c r="AI941" s="477"/>
      <c r="AJ941" s="477"/>
      <c r="AK941" s="477"/>
      <c r="AL941" s="477"/>
      <c r="AM941" s="477"/>
      <c r="AN941" s="477"/>
      <c r="AO941" s="477"/>
      <c r="AP941" s="477"/>
      <c r="AQ941" s="477"/>
      <c r="AR941" s="477"/>
      <c r="AS941" s="477"/>
      <c r="AT941" s="477"/>
      <c r="AU941" s="477"/>
      <c r="AV941" s="477"/>
      <c r="AW941" s="477"/>
      <c r="AX941" s="477"/>
      <c r="AY941" s="477"/>
      <c r="AZ941" s="477"/>
      <c r="BA941" s="477"/>
      <c r="BB941" s="477"/>
      <c r="BC941" s="477"/>
      <c r="BD941" s="477"/>
      <c r="BE941" s="477"/>
      <c r="BF941" s="477"/>
      <c r="BG941" s="477"/>
      <c r="BH941" s="477"/>
      <c r="BI941" s="477"/>
      <c r="BJ941" s="477"/>
      <c r="BK941" s="477"/>
      <c r="BL941" s="477"/>
      <c r="BM941" s="477"/>
      <c r="BN941" s="477"/>
      <c r="BO941" s="477"/>
      <c r="BP941" s="477"/>
      <c r="BQ941" s="477"/>
      <c r="BR941" s="477"/>
      <c r="BS941" s="477"/>
      <c r="BT941" s="477"/>
      <c r="BU941" s="477"/>
      <c r="BV941" s="477"/>
      <c r="BW941" s="477"/>
      <c r="BX941" s="477"/>
      <c r="BY941" s="477"/>
      <c r="BZ941" s="477"/>
      <c r="CA941" s="477"/>
      <c r="CB941" s="477"/>
      <c r="CC941" s="477"/>
      <c r="CD941" s="477"/>
      <c r="CE941" s="477"/>
      <c r="CF941" s="477"/>
      <c r="CG941" s="477"/>
      <c r="CH941" s="477"/>
      <c r="CI941" s="477"/>
      <c r="CJ941" s="477"/>
      <c r="CK941" s="477"/>
      <c r="CL941" s="477"/>
      <c r="CM941" s="477"/>
      <c r="CN941" s="477"/>
      <c r="CO941" s="477"/>
      <c r="CP941" s="477"/>
      <c r="CQ941" s="477"/>
      <c r="CR941" s="477"/>
      <c r="CS941" s="477"/>
      <c r="CT941" s="477"/>
      <c r="CU941" s="477"/>
      <c r="CV941" s="477"/>
      <c r="CW941" s="477"/>
      <c r="CX941" s="477"/>
      <c r="CY941" s="477"/>
      <c r="CZ941" s="477"/>
      <c r="DA941" s="477"/>
      <c r="DB941" s="477"/>
      <c r="DC941" s="477"/>
      <c r="DD941" s="477"/>
      <c r="DE941" s="477"/>
      <c r="DF941" s="477"/>
      <c r="DG941" s="477"/>
      <c r="DH941" s="477"/>
      <c r="DI941" s="477"/>
      <c r="DJ941" s="477"/>
      <c r="DK941" s="477"/>
      <c r="DL941" s="477"/>
      <c r="DM941" s="477"/>
      <c r="DN941" s="477"/>
      <c r="DO941" s="477"/>
      <c r="DP941" s="477"/>
      <c r="DQ941" s="477"/>
      <c r="DR941" s="477"/>
      <c r="DS941" s="477"/>
      <c r="DT941" s="477"/>
      <c r="DU941" s="477"/>
      <c r="DV941" s="477"/>
      <c r="DW941" s="477"/>
      <c r="DX941" s="477"/>
      <c r="DY941" s="477"/>
      <c r="DZ941" s="477"/>
      <c r="EA941" s="477"/>
      <c r="EB941" s="477"/>
      <c r="EC941" s="477"/>
      <c r="ED941" s="477"/>
      <c r="EE941" s="477"/>
      <c r="EF941" s="477"/>
      <c r="EG941" s="477"/>
      <c r="EH941" s="477"/>
      <c r="EI941" s="477"/>
      <c r="EJ941" s="477"/>
      <c r="EK941" s="477"/>
      <c r="EL941" s="477"/>
      <c r="EM941" s="477"/>
      <c r="EN941" s="477"/>
      <c r="EO941" s="477"/>
      <c r="EP941" s="477"/>
      <c r="EQ941" s="477"/>
      <c r="ER941" s="477"/>
      <c r="ES941" s="477"/>
      <c r="ET941" s="477"/>
      <c r="EU941" s="477"/>
      <c r="EV941" s="477"/>
      <c r="EW941" s="477"/>
      <c r="EX941" s="477"/>
      <c r="EY941" s="477"/>
      <c r="EZ941" s="477"/>
      <c r="FA941" s="477"/>
      <c r="FB941" s="477"/>
      <c r="FC941" s="477"/>
      <c r="FD941" s="477"/>
      <c r="FE941" s="477"/>
      <c r="FF941" s="477"/>
      <c r="FG941" s="477"/>
      <c r="FH941" s="477"/>
      <c r="FI941" s="477"/>
      <c r="FJ941" s="477"/>
      <c r="FK941" s="477"/>
      <c r="FL941" s="477"/>
      <c r="FM941" s="477"/>
      <c r="FN941" s="477"/>
      <c r="FO941" s="477"/>
      <c r="FP941" s="477"/>
      <c r="FQ941" s="477"/>
      <c r="FR941" s="477"/>
      <c r="FS941" s="477"/>
      <c r="FT941" s="477"/>
      <c r="FU941" s="477"/>
      <c r="FV941" s="477"/>
      <c r="FW941" s="477"/>
      <c r="FX941" s="477"/>
      <c r="FY941" s="477"/>
      <c r="FZ941" s="477"/>
      <c r="GA941" s="477"/>
      <c r="GB941" s="477"/>
      <c r="GC941" s="477"/>
      <c r="GD941" s="477"/>
      <c r="GE941" s="477"/>
      <c r="GF941" s="477"/>
      <c r="GG941" s="477"/>
      <c r="GH941" s="477"/>
      <c r="GI941" s="477"/>
      <c r="GJ941" s="477"/>
      <c r="GK941" s="477"/>
      <c r="GL941" s="477"/>
      <c r="GM941" s="477"/>
      <c r="GN941" s="477"/>
      <c r="GO941" s="477"/>
      <c r="GP941" s="477"/>
      <c r="GQ941" s="477"/>
      <c r="GR941" s="477"/>
      <c r="GS941" s="477"/>
      <c r="GT941" s="477"/>
      <c r="GU941" s="477"/>
      <c r="GV941" s="477"/>
      <c r="GW941" s="477"/>
      <c r="GX941" s="477"/>
      <c r="GY941" s="477"/>
      <c r="GZ941" s="477"/>
      <c r="HA941" s="477"/>
      <c r="HB941" s="477"/>
      <c r="HC941" s="477"/>
      <c r="HD941" s="477"/>
      <c r="HE941" s="477"/>
      <c r="HF941" s="477"/>
      <c r="HG941" s="477"/>
      <c r="HH941" s="477"/>
      <c r="HI941" s="477"/>
      <c r="HJ941" s="477"/>
      <c r="HK941" s="477"/>
      <c r="HL941" s="477"/>
      <c r="HM941" s="477"/>
      <c r="HN941" s="477"/>
      <c r="HO941" s="477"/>
      <c r="HP941" s="477"/>
      <c r="HQ941" s="477"/>
      <c r="HR941" s="477"/>
      <c r="HS941" s="477"/>
      <c r="HT941" s="477"/>
      <c r="HU941" s="477"/>
      <c r="HV941" s="477"/>
      <c r="HW941" s="477"/>
      <c r="HX941" s="477"/>
      <c r="HY941" s="477"/>
      <c r="HZ941" s="477"/>
      <c r="IA941" s="477"/>
      <c r="IB941" s="477"/>
      <c r="IC941" s="477"/>
      <c r="ID941" s="477"/>
      <c r="IE941" s="477"/>
      <c r="IF941" s="477"/>
      <c r="IG941" s="477"/>
      <c r="IH941" s="477"/>
      <c r="II941" s="477"/>
      <c r="IJ941" s="477"/>
      <c r="IK941" s="477"/>
      <c r="IL941" s="477"/>
      <c r="IM941" s="477"/>
      <c r="IN941" s="477"/>
      <c r="IO941" s="477"/>
      <c r="IP941" s="477"/>
      <c r="IQ941" s="477"/>
      <c r="IR941" s="477"/>
      <c r="IS941" s="477"/>
      <c r="IT941" s="477"/>
      <c r="IU941" s="477"/>
      <c r="IV941" s="477"/>
      <c r="IW941" s="477"/>
      <c r="IX941" s="477"/>
      <c r="IY941" s="477"/>
      <c r="IZ941" s="477"/>
      <c r="JA941" s="477"/>
      <c r="JB941" s="477"/>
      <c r="JC941" s="477"/>
      <c r="JD941" s="477"/>
      <c r="JE941" s="477"/>
      <c r="JF941" s="477"/>
      <c r="JG941" s="477"/>
      <c r="JH941" s="477"/>
      <c r="JI941" s="477"/>
      <c r="JJ941" s="477"/>
      <c r="JK941" s="477"/>
      <c r="JL941" s="477"/>
      <c r="JM941" s="477"/>
      <c r="JN941" s="477"/>
      <c r="JO941" s="477"/>
      <c r="JP941" s="477"/>
      <c r="JQ941" s="477"/>
      <c r="JR941" s="477"/>
      <c r="JS941" s="477"/>
      <c r="JT941" s="477"/>
      <c r="JU941" s="477"/>
      <c r="JV941" s="477"/>
      <c r="JW941" s="477"/>
      <c r="JX941" s="477"/>
      <c r="JY941" s="477"/>
      <c r="JZ941" s="477"/>
      <c r="KA941" s="477"/>
      <c r="KB941" s="477"/>
      <c r="KC941" s="477"/>
      <c r="KD941" s="477"/>
      <c r="KE941" s="477"/>
      <c r="KF941" s="477"/>
      <c r="KG941" s="477"/>
      <c r="KH941" s="477"/>
      <c r="KI941" s="477"/>
      <c r="KJ941" s="477"/>
      <c r="KK941" s="477"/>
      <c r="KL941" s="477"/>
      <c r="KM941" s="477"/>
      <c r="KN941" s="477"/>
      <c r="KO941" s="477"/>
      <c r="KP941" s="477"/>
      <c r="KQ941" s="477"/>
      <c r="KR941" s="477"/>
      <c r="KS941" s="477"/>
      <c r="KT941" s="477"/>
      <c r="KU941" s="477"/>
      <c r="KV941" s="477"/>
      <c r="KW941" s="477"/>
      <c r="KX941" s="477"/>
      <c r="KY941" s="477"/>
      <c r="KZ941" s="477"/>
      <c r="LA941" s="477"/>
      <c r="LB941" s="477"/>
      <c r="LC941" s="477"/>
      <c r="LD941" s="477"/>
      <c r="LE941" s="477"/>
      <c r="LF941" s="477"/>
      <c r="LG941" s="477"/>
      <c r="LH941" s="477"/>
      <c r="LI941" s="477"/>
      <c r="LJ941" s="477"/>
      <c r="LK941" s="477"/>
      <c r="LL941" s="477"/>
      <c r="LM941" s="477"/>
      <c r="LN941" s="477"/>
      <c r="LO941" s="477"/>
      <c r="LP941" s="477"/>
      <c r="LQ941" s="477"/>
      <c r="LR941" s="477"/>
      <c r="LS941" s="477"/>
      <c r="LT941" s="477"/>
      <c r="LU941" s="477"/>
      <c r="LV941" s="477"/>
      <c r="LW941" s="477"/>
      <c r="LX941" s="477"/>
      <c r="LY941" s="477"/>
      <c r="LZ941" s="477"/>
      <c r="MA941" s="477"/>
      <c r="MB941" s="477"/>
      <c r="MC941" s="477"/>
      <c r="MD941" s="477"/>
      <c r="ME941" s="477"/>
      <c r="MF941" s="477"/>
      <c r="MG941" s="477"/>
      <c r="MH941" s="477"/>
      <c r="MI941" s="477"/>
      <c r="MJ941" s="477"/>
      <c r="MK941" s="477"/>
      <c r="ML941" s="477"/>
      <c r="MM941" s="477"/>
      <c r="MN941" s="477"/>
      <c r="MO941" s="477"/>
      <c r="MP941" s="477"/>
      <c r="MQ941" s="477"/>
      <c r="MR941" s="477"/>
      <c r="MS941" s="477"/>
      <c r="MT941" s="477"/>
      <c r="MU941" s="477"/>
      <c r="MV941" s="477"/>
      <c r="MW941" s="477"/>
      <c r="MX941" s="477"/>
      <c r="MY941" s="477"/>
      <c r="MZ941" s="477"/>
      <c r="NA941" s="477"/>
      <c r="NB941" s="477"/>
      <c r="NC941" s="477"/>
      <c r="ND941" s="477"/>
      <c r="NE941" s="477"/>
      <c r="NF941" s="477"/>
      <c r="NG941" s="477"/>
      <c r="NH941" s="477"/>
      <c r="NI941" s="477"/>
      <c r="NJ941" s="477"/>
      <c r="NK941" s="477"/>
      <c r="NL941" s="477"/>
      <c r="NM941" s="477"/>
      <c r="NN941" s="477"/>
      <c r="NO941" s="477"/>
      <c r="NP941" s="477"/>
      <c r="NQ941" s="477"/>
      <c r="NR941" s="477"/>
      <c r="NS941" s="477"/>
      <c r="NT941" s="477"/>
      <c r="NU941" s="477"/>
      <c r="NV941" s="477"/>
      <c r="NW941" s="477"/>
      <c r="NX941" s="477"/>
      <c r="NY941" s="477"/>
      <c r="NZ941" s="477"/>
      <c r="OA941" s="477"/>
      <c r="OB941" s="477"/>
      <c r="OC941" s="477"/>
      <c r="OD941" s="477"/>
      <c r="OE941" s="477"/>
      <c r="OF941" s="477"/>
      <c r="OG941" s="477"/>
      <c r="OH941" s="477"/>
      <c r="OI941" s="477"/>
      <c r="OJ941" s="477"/>
      <c r="OK941" s="477"/>
      <c r="OL941" s="477"/>
      <c r="OM941" s="477"/>
      <c r="ON941" s="477"/>
      <c r="OO941" s="477"/>
      <c r="OP941" s="477"/>
      <c r="OQ941" s="477"/>
      <c r="OR941" s="477"/>
      <c r="OS941" s="477"/>
      <c r="OT941" s="477"/>
      <c r="OU941" s="477"/>
      <c r="OV941" s="477"/>
      <c r="OW941" s="477"/>
      <c r="OX941" s="477"/>
      <c r="OY941" s="477"/>
      <c r="OZ941" s="477"/>
      <c r="PA941" s="477"/>
      <c r="PB941" s="477"/>
      <c r="PC941" s="477"/>
      <c r="PD941" s="477"/>
      <c r="PE941" s="477"/>
      <c r="PF941" s="477"/>
      <c r="PG941" s="477"/>
      <c r="PH941" s="477"/>
      <c r="PI941" s="477"/>
      <c r="PJ941" s="477"/>
      <c r="PK941" s="477"/>
      <c r="PL941" s="477"/>
      <c r="PM941" s="477"/>
      <c r="PN941" s="477"/>
      <c r="PO941" s="477"/>
      <c r="PP941" s="477"/>
      <c r="PQ941" s="477"/>
      <c r="PR941" s="477"/>
      <c r="PS941" s="477"/>
      <c r="PT941" s="477"/>
      <c r="PU941" s="477"/>
      <c r="PV941" s="477"/>
      <c r="PW941" s="477"/>
      <c r="PX941" s="477"/>
      <c r="PY941" s="477"/>
      <c r="PZ941" s="477"/>
      <c r="QA941" s="477"/>
      <c r="QB941" s="477"/>
      <c r="QC941" s="477"/>
      <c r="QD941" s="477"/>
      <c r="QE941" s="477"/>
      <c r="QF941" s="477"/>
      <c r="QG941" s="477"/>
      <c r="QH941" s="477"/>
      <c r="QI941" s="477"/>
      <c r="QJ941" s="477"/>
      <c r="QK941" s="477"/>
      <c r="QL941" s="477"/>
      <c r="QM941" s="477"/>
      <c r="QN941" s="477"/>
      <c r="QO941" s="477"/>
      <c r="QP941" s="477"/>
      <c r="QQ941" s="477"/>
      <c r="QR941" s="477"/>
      <c r="QS941" s="477"/>
      <c r="QT941" s="477"/>
      <c r="QU941" s="477"/>
      <c r="QV941" s="477"/>
      <c r="QW941" s="477"/>
      <c r="QX941" s="477"/>
      <c r="QY941" s="477"/>
      <c r="QZ941" s="477"/>
      <c r="RA941" s="477"/>
      <c r="RB941" s="477"/>
      <c r="RC941" s="477"/>
      <c r="RD941" s="477"/>
      <c r="RE941" s="477"/>
      <c r="RF941" s="477"/>
      <c r="RG941" s="477"/>
      <c r="RH941" s="477"/>
      <c r="RI941" s="477"/>
      <c r="RJ941" s="477"/>
      <c r="RK941" s="477"/>
      <c r="RL941" s="477"/>
      <c r="RM941" s="477"/>
      <c r="RN941" s="477"/>
      <c r="RO941" s="477"/>
      <c r="RP941" s="477"/>
      <c r="RQ941" s="477"/>
      <c r="RR941" s="477"/>
      <c r="RS941" s="477"/>
      <c r="RT941" s="477"/>
      <c r="RU941" s="477"/>
      <c r="RV941" s="477"/>
      <c r="RW941" s="477"/>
      <c r="RX941" s="477"/>
      <c r="RY941" s="477"/>
      <c r="RZ941" s="477"/>
      <c r="SA941" s="477"/>
      <c r="SB941" s="477"/>
      <c r="SC941" s="477"/>
      <c r="SD941" s="477"/>
      <c r="SE941" s="477"/>
      <c r="SF941" s="477"/>
      <c r="SG941" s="477"/>
      <c r="SH941" s="477"/>
      <c r="SI941" s="477"/>
      <c r="SJ941" s="477"/>
      <c r="SK941" s="477"/>
      <c r="SL941" s="477"/>
      <c r="SM941" s="477"/>
      <c r="SN941" s="477"/>
      <c r="SO941" s="477"/>
      <c r="SP941" s="477"/>
      <c r="SQ941" s="477"/>
      <c r="SR941" s="477"/>
      <c r="SS941" s="477"/>
      <c r="ST941" s="477"/>
      <c r="SU941" s="477"/>
      <c r="SV941" s="477"/>
      <c r="SW941" s="477"/>
      <c r="SX941" s="477"/>
      <c r="SY941" s="477"/>
      <c r="SZ941" s="477"/>
      <c r="TA941" s="477"/>
      <c r="TB941" s="477"/>
      <c r="TC941" s="477"/>
      <c r="TD941" s="477"/>
      <c r="TE941" s="477"/>
      <c r="TF941" s="477"/>
      <c r="TG941" s="477"/>
      <c r="TH941" s="477"/>
      <c r="TI941" s="477"/>
      <c r="TJ941" s="477"/>
      <c r="TK941" s="477"/>
      <c r="TL941" s="477"/>
      <c r="TM941" s="477"/>
      <c r="TN941" s="477"/>
      <c r="TO941" s="477"/>
      <c r="TP941" s="477"/>
      <c r="TQ941" s="477"/>
      <c r="TR941" s="477"/>
      <c r="TS941" s="477"/>
      <c r="TT941" s="477"/>
      <c r="TU941" s="477"/>
      <c r="TV941" s="477"/>
      <c r="TW941" s="477"/>
      <c r="TX941" s="477"/>
      <c r="TY941" s="477"/>
      <c r="TZ941" s="477"/>
      <c r="UA941" s="477"/>
      <c r="UB941" s="477"/>
      <c r="UC941" s="477"/>
      <c r="UD941" s="477"/>
      <c r="UE941" s="477"/>
      <c r="UF941" s="477"/>
      <c r="UG941" s="477"/>
      <c r="UH941" s="477"/>
      <c r="UI941" s="477"/>
      <c r="UJ941" s="477"/>
      <c r="UK941" s="477"/>
      <c r="UL941" s="477"/>
      <c r="UM941" s="477"/>
      <c r="UN941" s="477"/>
      <c r="UO941" s="477"/>
      <c r="UP941" s="477"/>
      <c r="UQ941" s="477"/>
      <c r="UR941" s="477"/>
      <c r="US941" s="477"/>
      <c r="UT941" s="477"/>
      <c r="UU941" s="477"/>
      <c r="UV941" s="477"/>
      <c r="UW941" s="477"/>
      <c r="UX941" s="477"/>
      <c r="UY941" s="477"/>
      <c r="UZ941" s="477"/>
      <c r="VA941" s="477"/>
      <c r="VB941" s="477"/>
      <c r="VC941" s="477"/>
      <c r="VD941" s="477"/>
      <c r="VE941" s="477"/>
      <c r="VF941" s="477"/>
      <c r="VG941" s="477"/>
      <c r="VH941" s="477"/>
      <c r="VI941" s="477"/>
      <c r="VJ941" s="477"/>
      <c r="VK941" s="477"/>
      <c r="VL941" s="477"/>
      <c r="VM941" s="477"/>
      <c r="VN941" s="477"/>
      <c r="VO941" s="477"/>
      <c r="VP941" s="477"/>
      <c r="VQ941" s="477"/>
      <c r="VR941" s="477"/>
      <c r="VS941" s="477"/>
      <c r="VT941" s="477"/>
      <c r="VU941" s="477"/>
      <c r="VV941" s="477"/>
      <c r="VW941" s="477"/>
      <c r="VX941" s="477"/>
      <c r="VY941" s="477"/>
      <c r="VZ941" s="477"/>
      <c r="WA941" s="477"/>
      <c r="WB941" s="477"/>
      <c r="WC941" s="477"/>
      <c r="WD941" s="477"/>
      <c r="WE941" s="477"/>
      <c r="WF941" s="477"/>
      <c r="WG941" s="477"/>
      <c r="WH941" s="477"/>
      <c r="WI941" s="477"/>
      <c r="WJ941" s="477"/>
      <c r="WK941" s="477"/>
      <c r="WL941" s="477"/>
      <c r="WM941" s="477"/>
      <c r="WN941" s="477"/>
      <c r="WO941" s="477"/>
      <c r="WP941" s="477"/>
      <c r="WQ941" s="477"/>
      <c r="WR941" s="477"/>
      <c r="WS941" s="477"/>
      <c r="WT941" s="477"/>
      <c r="WU941" s="477"/>
      <c r="WV941" s="477"/>
      <c r="WW941" s="477"/>
      <c r="WX941" s="477"/>
      <c r="WY941" s="477"/>
      <c r="WZ941" s="477"/>
      <c r="XA941" s="477"/>
      <c r="XB941" s="477"/>
      <c r="XC941" s="477"/>
      <c r="XD941" s="477"/>
      <c r="XE941" s="477"/>
      <c r="XF941" s="477"/>
      <c r="XG941" s="477"/>
      <c r="XH941" s="477"/>
      <c r="XI941" s="477"/>
      <c r="XJ941" s="477"/>
      <c r="XK941" s="477"/>
      <c r="XL941" s="477"/>
      <c r="XM941" s="477"/>
      <c r="XN941" s="477"/>
      <c r="XO941" s="477"/>
      <c r="XP941" s="477"/>
      <c r="XQ941" s="477"/>
      <c r="XR941" s="477"/>
      <c r="XS941" s="477"/>
      <c r="XT941" s="477"/>
      <c r="XU941" s="477"/>
      <c r="XV941" s="477"/>
      <c r="XW941" s="477"/>
      <c r="XX941" s="477"/>
      <c r="XY941" s="477"/>
      <c r="XZ941" s="477"/>
      <c r="YA941" s="477"/>
      <c r="YB941" s="477"/>
      <c r="YC941" s="477"/>
      <c r="YD941" s="477"/>
      <c r="YE941" s="477"/>
      <c r="YF941" s="477"/>
      <c r="YG941" s="477"/>
      <c r="YH941" s="477"/>
      <c r="YI941" s="477"/>
      <c r="YJ941" s="477"/>
      <c r="YK941" s="477"/>
      <c r="YL941" s="477"/>
      <c r="YM941" s="477"/>
      <c r="YN941" s="477"/>
      <c r="YO941" s="477"/>
      <c r="YP941" s="477"/>
      <c r="YQ941" s="477"/>
      <c r="YR941" s="477"/>
      <c r="YS941" s="477"/>
      <c r="YT941" s="477"/>
      <c r="YU941" s="477"/>
      <c r="YV941" s="477"/>
      <c r="YW941" s="477"/>
      <c r="YX941" s="477"/>
      <c r="YY941" s="477"/>
      <c r="YZ941" s="477"/>
      <c r="ZA941" s="477"/>
      <c r="ZB941" s="477"/>
      <c r="ZC941" s="477"/>
      <c r="ZD941" s="477"/>
      <c r="ZE941" s="477"/>
      <c r="ZF941" s="477"/>
      <c r="ZG941" s="477"/>
      <c r="ZH941" s="477"/>
      <c r="ZI941" s="477"/>
      <c r="ZJ941" s="477"/>
      <c r="ZK941" s="477"/>
      <c r="ZL941" s="477"/>
      <c r="ZM941" s="477"/>
      <c r="ZN941" s="477"/>
      <c r="ZO941" s="477"/>
      <c r="ZP941" s="477"/>
      <c r="ZQ941" s="477"/>
      <c r="ZR941" s="477"/>
      <c r="ZS941" s="477"/>
      <c r="ZT941" s="477"/>
      <c r="ZU941" s="477"/>
      <c r="ZV941" s="477"/>
      <c r="ZW941" s="477"/>
      <c r="ZX941" s="477"/>
      <c r="ZY941" s="477"/>
      <c r="ZZ941" s="477"/>
      <c r="AAA941" s="477"/>
      <c r="AAB941" s="477"/>
      <c r="AAC941" s="477"/>
      <c r="AAD941" s="477"/>
      <c r="AAE941" s="477"/>
      <c r="AAF941" s="477"/>
      <c r="AAG941" s="477"/>
      <c r="AAH941" s="477"/>
      <c r="AAI941" s="477"/>
      <c r="AAJ941" s="477"/>
      <c r="AAK941" s="477"/>
      <c r="AAL941" s="477"/>
      <c r="AAM941" s="477"/>
      <c r="AAN941" s="477"/>
      <c r="AAO941" s="477"/>
      <c r="AAP941" s="477"/>
      <c r="AAQ941" s="477"/>
      <c r="AAR941" s="477"/>
      <c r="AAS941" s="477"/>
      <c r="AAT941" s="477"/>
      <c r="AAU941" s="477"/>
      <c r="AAV941" s="477"/>
      <c r="AAW941" s="477"/>
      <c r="AAX941" s="477"/>
      <c r="AAY941" s="477"/>
      <c r="AAZ941" s="477"/>
      <c r="ABA941" s="477"/>
      <c r="ABB941" s="477"/>
      <c r="ABC941" s="477"/>
      <c r="ABD941" s="477"/>
      <c r="ABE941" s="477"/>
      <c r="ABF941" s="477"/>
      <c r="ABG941" s="477"/>
      <c r="ABH941" s="477"/>
      <c r="ABI941" s="477"/>
      <c r="ABJ941" s="477"/>
      <c r="ABK941" s="477"/>
      <c r="ABL941" s="477"/>
      <c r="ABM941" s="477"/>
      <c r="ABN941" s="477"/>
      <c r="ABO941" s="477"/>
      <c r="ABP941" s="477"/>
      <c r="ABQ941" s="477"/>
      <c r="ABR941" s="477"/>
      <c r="ABS941" s="477"/>
      <c r="ABT941" s="477"/>
      <c r="ABU941" s="477"/>
      <c r="ABV941" s="477"/>
      <c r="ABW941" s="477"/>
      <c r="ABX941" s="477"/>
      <c r="ABY941" s="477"/>
      <c r="ABZ941" s="477"/>
      <c r="ACA941" s="477"/>
      <c r="ACB941" s="477"/>
      <c r="ACC941" s="477"/>
      <c r="ACD941" s="477"/>
      <c r="ACE941" s="477"/>
      <c r="ACF941" s="477"/>
      <c r="ACG941" s="477"/>
      <c r="ACH941" s="477"/>
      <c r="ACI941" s="477"/>
      <c r="ACJ941" s="477"/>
      <c r="ACK941" s="477"/>
      <c r="ACL941" s="477"/>
      <c r="ACM941" s="477"/>
      <c r="ACN941" s="477"/>
      <c r="ACO941" s="477"/>
      <c r="ACP941" s="477"/>
      <c r="ACQ941" s="477"/>
      <c r="ACR941" s="477"/>
      <c r="ACS941" s="477"/>
      <c r="ACT941" s="477"/>
      <c r="ACU941" s="477"/>
      <c r="ACV941" s="477"/>
      <c r="ACW941" s="477"/>
      <c r="ACX941" s="477"/>
      <c r="ACY941" s="477"/>
      <c r="ACZ941" s="477"/>
      <c r="ADA941" s="477"/>
      <c r="ADB941" s="477"/>
      <c r="ADC941" s="477"/>
      <c r="ADD941" s="477"/>
      <c r="ADE941" s="477"/>
      <c r="ADF941" s="477"/>
      <c r="ADG941" s="477"/>
      <c r="ADH941" s="477"/>
      <c r="ADI941" s="477"/>
      <c r="ADJ941" s="477"/>
      <c r="ADK941" s="477"/>
      <c r="ADL941" s="477"/>
      <c r="ADM941" s="477"/>
      <c r="ADN941" s="477"/>
      <c r="ADO941" s="477"/>
      <c r="ADP941" s="477"/>
      <c r="ADQ941" s="477"/>
      <c r="ADR941" s="477"/>
      <c r="ADS941" s="477"/>
      <c r="ADT941" s="477"/>
      <c r="ADU941" s="477"/>
      <c r="ADV941" s="477"/>
      <c r="ADW941" s="477"/>
      <c r="ADX941" s="477"/>
      <c r="ADY941" s="477"/>
      <c r="ADZ941" s="477"/>
      <c r="AEA941" s="477"/>
      <c r="AEB941" s="477"/>
      <c r="AEC941" s="477"/>
      <c r="AED941" s="477"/>
      <c r="AEE941" s="477"/>
      <c r="AEF941" s="477"/>
      <c r="AEG941" s="477"/>
      <c r="AEH941" s="477"/>
      <c r="AEI941" s="477"/>
      <c r="AEJ941" s="477"/>
      <c r="AEK941" s="477"/>
      <c r="AEL941" s="477"/>
      <c r="AEM941" s="477"/>
      <c r="AEN941" s="477"/>
      <c r="AEO941" s="477"/>
      <c r="AEP941" s="477"/>
      <c r="AEQ941" s="477"/>
      <c r="AER941" s="477"/>
      <c r="AES941" s="477"/>
      <c r="AET941" s="477"/>
      <c r="AEU941" s="477"/>
      <c r="AEV941" s="477"/>
      <c r="AEW941" s="477"/>
      <c r="AEX941" s="477"/>
      <c r="AEY941" s="477"/>
      <c r="AEZ941" s="477"/>
      <c r="AFA941" s="477"/>
      <c r="AFB941" s="477"/>
      <c r="AFC941" s="477"/>
      <c r="AFD941" s="477"/>
      <c r="AFE941" s="477"/>
      <c r="AFF941" s="477"/>
      <c r="AFG941" s="477"/>
      <c r="AFH941" s="477"/>
      <c r="AFI941" s="477"/>
      <c r="AFJ941" s="477"/>
      <c r="AFK941" s="477"/>
      <c r="AFL941" s="477"/>
      <c r="AFM941" s="477"/>
      <c r="AFN941" s="477"/>
      <c r="AFO941" s="477"/>
      <c r="AFP941" s="477"/>
      <c r="AFQ941" s="477"/>
      <c r="AFR941" s="477"/>
      <c r="AFS941" s="477"/>
      <c r="AFT941" s="477"/>
      <c r="AFU941" s="477"/>
      <c r="AFV941" s="477"/>
      <c r="AFW941" s="477"/>
      <c r="AFX941" s="477"/>
      <c r="AFY941" s="477"/>
      <c r="AFZ941" s="477"/>
      <c r="AGA941" s="477"/>
      <c r="AGB941" s="477"/>
      <c r="AGC941" s="477"/>
      <c r="AGD941" s="477"/>
      <c r="AGE941" s="477"/>
      <c r="AGF941" s="477"/>
      <c r="AGG941" s="477"/>
      <c r="AGH941" s="477"/>
      <c r="AGI941" s="477"/>
      <c r="AGJ941" s="477"/>
      <c r="AGK941" s="477"/>
      <c r="AGL941" s="477"/>
      <c r="AGM941" s="477"/>
      <c r="AGN941" s="477"/>
      <c r="AGO941" s="477"/>
      <c r="AGP941" s="477"/>
      <c r="AGQ941" s="477"/>
      <c r="AGR941" s="477"/>
      <c r="AGS941" s="477"/>
      <c r="AGT941" s="477"/>
      <c r="AGU941" s="477"/>
      <c r="AGV941" s="477"/>
      <c r="AGW941" s="477"/>
      <c r="AGX941" s="477"/>
      <c r="AGY941" s="477"/>
      <c r="AGZ941" s="477"/>
      <c r="AHA941" s="477"/>
      <c r="AHB941" s="477"/>
      <c r="AHC941" s="477"/>
      <c r="AHD941" s="477"/>
      <c r="AHE941" s="477"/>
      <c r="AHF941" s="477"/>
      <c r="AHG941" s="477"/>
      <c r="AHH941" s="477"/>
      <c r="AHI941" s="477"/>
      <c r="AHJ941" s="477"/>
      <c r="AHK941" s="477"/>
      <c r="AHL941" s="477"/>
      <c r="AHM941" s="477"/>
      <c r="AHN941" s="477"/>
      <c r="AHO941" s="477"/>
      <c r="AHP941" s="477"/>
      <c r="AHQ941" s="477"/>
      <c r="AHR941" s="477"/>
      <c r="AHS941" s="477"/>
      <c r="AHT941" s="477"/>
      <c r="AHU941" s="477"/>
      <c r="AHV941" s="477"/>
      <c r="AHW941" s="477"/>
      <c r="AHX941" s="477"/>
      <c r="AHY941" s="477"/>
      <c r="AHZ941" s="477"/>
      <c r="AIA941" s="477"/>
      <c r="AIB941" s="477"/>
      <c r="AIC941" s="477"/>
      <c r="AID941" s="477"/>
      <c r="AIE941" s="477"/>
      <c r="AIF941" s="477"/>
      <c r="AIG941" s="477"/>
      <c r="AIH941" s="477"/>
      <c r="AII941" s="477"/>
      <c r="AIJ941" s="477"/>
      <c r="AIK941" s="477"/>
      <c r="AIL941" s="477"/>
      <c r="AIM941" s="477"/>
      <c r="AIN941" s="477"/>
      <c r="AIO941" s="477"/>
      <c r="AIP941" s="477"/>
      <c r="AIQ941" s="477"/>
      <c r="AIR941" s="477"/>
      <c r="AIS941" s="477"/>
      <c r="AIT941" s="477"/>
      <c r="AIU941" s="477"/>
      <c r="AIV941" s="477"/>
      <c r="AIW941" s="477"/>
      <c r="AIX941" s="477"/>
      <c r="AIY941" s="477"/>
      <c r="AIZ941" s="477"/>
      <c r="AJA941" s="477"/>
      <c r="AJB941" s="477"/>
      <c r="AJC941" s="477"/>
      <c r="AJD941" s="477"/>
      <c r="AJE941" s="477"/>
      <c r="AJF941" s="477"/>
      <c r="AJG941" s="477"/>
      <c r="AJH941" s="477"/>
      <c r="AJI941" s="477"/>
      <c r="AJJ941" s="477"/>
      <c r="AJK941" s="477"/>
      <c r="AJL941" s="477"/>
      <c r="AJM941" s="477"/>
      <c r="AJN941" s="477"/>
      <c r="AJO941" s="477"/>
      <c r="AJP941" s="477"/>
      <c r="AJQ941" s="477"/>
      <c r="AJR941" s="477"/>
      <c r="AJS941" s="477"/>
      <c r="AJT941" s="477"/>
      <c r="AJU941" s="477"/>
      <c r="AJV941" s="477"/>
      <c r="AJW941" s="477"/>
      <c r="AJX941" s="477"/>
      <c r="AJY941" s="477"/>
      <c r="AJZ941" s="477"/>
      <c r="AKA941" s="477"/>
      <c r="AKB941" s="477"/>
      <c r="AKC941" s="477"/>
      <c r="AKD941" s="477"/>
      <c r="AKE941" s="477"/>
      <c r="AKF941" s="477"/>
      <c r="AKG941" s="477"/>
      <c r="AKH941" s="477"/>
      <c r="AKI941" s="477"/>
      <c r="AKJ941" s="477"/>
      <c r="AKK941" s="477"/>
      <c r="AKL941" s="477"/>
      <c r="AKM941" s="477"/>
      <c r="AKN941" s="477"/>
      <c r="AKO941" s="477"/>
      <c r="AKP941" s="477"/>
      <c r="AKQ941" s="477"/>
      <c r="AKR941" s="477"/>
      <c r="AKS941" s="477"/>
      <c r="AKT941" s="477"/>
      <c r="AKU941" s="477"/>
      <c r="AKV941" s="477"/>
      <c r="AKW941" s="477"/>
      <c r="AKX941" s="477"/>
      <c r="AKY941" s="477"/>
      <c r="AKZ941" s="477"/>
      <c r="ALA941" s="477"/>
      <c r="ALB941" s="477"/>
      <c r="ALC941" s="477"/>
      <c r="ALD941" s="477"/>
      <c r="ALE941" s="477"/>
      <c r="ALF941" s="477"/>
      <c r="ALG941" s="477"/>
      <c r="ALH941" s="477"/>
      <c r="ALI941" s="477"/>
      <c r="ALJ941" s="477"/>
      <c r="ALK941" s="477"/>
      <c r="ALL941" s="477"/>
      <c r="ALM941" s="477"/>
      <c r="ALN941" s="477"/>
      <c r="ALO941" s="477"/>
      <c r="ALP941" s="477"/>
      <c r="ALQ941" s="477"/>
      <c r="ALR941" s="477"/>
      <c r="ALS941" s="477"/>
      <c r="ALT941" s="477"/>
      <c r="ALU941" s="477"/>
      <c r="ALV941" s="477"/>
      <c r="ALW941" s="477"/>
      <c r="ALX941" s="477"/>
      <c r="ALY941" s="477"/>
      <c r="ALZ941" s="477"/>
      <c r="AMA941" s="477"/>
      <c r="AMB941" s="477"/>
      <c r="AMC941" s="477"/>
      <c r="AMD941" s="477"/>
      <c r="AME941" s="477"/>
      <c r="AMF941" s="477"/>
      <c r="AMG941" s="477"/>
      <c r="AMH941" s="477"/>
      <c r="AMI941" s="477"/>
      <c r="AMJ941" s="477"/>
      <c r="AMK941" s="477"/>
      <c r="AML941" s="477"/>
      <c r="AMM941" s="477"/>
      <c r="AMN941" s="477"/>
      <c r="AMO941" s="477"/>
      <c r="AMP941" s="477"/>
      <c r="AMQ941" s="477"/>
      <c r="AMR941" s="477"/>
      <c r="AMS941" s="477"/>
      <c r="AMT941" s="477"/>
      <c r="AMU941" s="477"/>
      <c r="AMV941" s="477"/>
      <c r="AMW941" s="477"/>
      <c r="AMX941" s="477"/>
      <c r="AMY941" s="477"/>
      <c r="AMZ941" s="477"/>
      <c r="ANA941" s="477"/>
      <c r="ANB941" s="477"/>
      <c r="ANC941" s="477"/>
      <c r="AND941" s="477"/>
      <c r="ANE941" s="477"/>
      <c r="ANF941" s="477"/>
      <c r="ANG941" s="477"/>
      <c r="ANH941" s="477"/>
      <c r="ANI941" s="477"/>
      <c r="ANJ941" s="477"/>
      <c r="ANK941" s="477"/>
      <c r="ANL941" s="477"/>
      <c r="ANM941" s="477"/>
      <c r="ANN941" s="477"/>
      <c r="ANO941" s="477"/>
      <c r="ANP941" s="477"/>
      <c r="ANQ941" s="477"/>
      <c r="ANR941" s="477"/>
      <c r="ANS941" s="477"/>
      <c r="ANT941" s="477"/>
      <c r="ANU941" s="477"/>
      <c r="ANV941" s="477"/>
      <c r="ANW941" s="477"/>
      <c r="ANX941" s="477"/>
      <c r="ANY941" s="477"/>
      <c r="ANZ941" s="477"/>
      <c r="AOA941" s="477"/>
      <c r="AOB941" s="477"/>
      <c r="AOC941" s="477"/>
      <c r="AOD941" s="477"/>
      <c r="AOE941" s="477"/>
      <c r="AOF941" s="477"/>
      <c r="AOG941" s="477"/>
      <c r="AOH941" s="477"/>
      <c r="AOI941" s="477"/>
      <c r="AOJ941" s="477"/>
      <c r="AOK941" s="477"/>
      <c r="AOL941" s="477"/>
      <c r="AOM941" s="477"/>
      <c r="AON941" s="477"/>
      <c r="AOO941" s="477"/>
      <c r="AOP941" s="477"/>
      <c r="AOQ941" s="477"/>
      <c r="AOR941" s="477"/>
      <c r="AOS941" s="477"/>
      <c r="AOT941" s="477"/>
      <c r="AOU941" s="477"/>
      <c r="AOV941" s="477"/>
      <c r="AOW941" s="477"/>
      <c r="AOX941" s="477"/>
      <c r="AOY941" s="477"/>
      <c r="AOZ941" s="477"/>
      <c r="APA941" s="477"/>
      <c r="APB941" s="477"/>
      <c r="APC941" s="477"/>
      <c r="APD941" s="477"/>
      <c r="APE941" s="477"/>
      <c r="APF941" s="477"/>
      <c r="APG941" s="477"/>
      <c r="APH941" s="477"/>
      <c r="API941" s="477"/>
      <c r="APJ941" s="477"/>
      <c r="APK941" s="477"/>
      <c r="APL941" s="477"/>
      <c r="APM941" s="477"/>
      <c r="APN941" s="477"/>
      <c r="APO941" s="477"/>
      <c r="APP941" s="477"/>
      <c r="APQ941" s="477"/>
      <c r="APR941" s="477"/>
      <c r="APS941" s="477"/>
      <c r="APT941" s="477"/>
      <c r="APU941" s="477"/>
      <c r="APV941" s="477"/>
      <c r="APW941" s="477"/>
      <c r="APX941" s="477"/>
      <c r="APY941" s="477"/>
      <c r="APZ941" s="477"/>
      <c r="AQA941" s="477"/>
      <c r="AQB941" s="477"/>
      <c r="AQC941" s="477"/>
      <c r="AQD941" s="477"/>
      <c r="AQE941" s="477"/>
      <c r="AQF941" s="477"/>
      <c r="AQG941" s="477"/>
      <c r="AQH941" s="477"/>
      <c r="AQI941" s="477"/>
      <c r="AQJ941" s="477"/>
      <c r="AQK941" s="477"/>
      <c r="AQL941" s="477"/>
      <c r="AQM941" s="477"/>
      <c r="AQN941" s="477"/>
      <c r="AQO941" s="477"/>
      <c r="AQP941" s="477"/>
      <c r="AQQ941" s="477"/>
      <c r="AQR941" s="477"/>
      <c r="AQS941" s="477"/>
      <c r="AQT941" s="477"/>
      <c r="AQU941" s="477"/>
      <c r="AQV941" s="477"/>
      <c r="AQW941" s="477"/>
      <c r="AQX941" s="477"/>
      <c r="AQY941" s="477"/>
      <c r="AQZ941" s="477"/>
      <c r="ARA941" s="477"/>
      <c r="ARB941" s="477"/>
      <c r="ARC941" s="477"/>
      <c r="ARD941" s="477"/>
      <c r="ARE941" s="477"/>
      <c r="ARF941" s="477"/>
      <c r="ARG941" s="477"/>
      <c r="ARH941" s="477"/>
      <c r="ARI941" s="477"/>
      <c r="ARJ941" s="477"/>
      <c r="ARK941" s="477"/>
      <c r="ARL941" s="477"/>
      <c r="ARM941" s="477"/>
      <c r="ARN941" s="477"/>
      <c r="ARO941" s="477"/>
      <c r="ARP941" s="477"/>
      <c r="ARQ941" s="477"/>
      <c r="ARR941" s="477"/>
      <c r="ARS941" s="477"/>
      <c r="ART941" s="477"/>
      <c r="ARU941" s="477"/>
      <c r="ARV941" s="477"/>
      <c r="ARW941" s="477"/>
      <c r="ARX941" s="477"/>
      <c r="ARY941" s="477"/>
      <c r="ARZ941" s="477"/>
      <c r="ASA941" s="477"/>
      <c r="ASB941" s="477"/>
      <c r="ASC941" s="477"/>
      <c r="ASD941" s="477"/>
      <c r="ASE941" s="477"/>
      <c r="ASF941" s="477"/>
      <c r="ASG941" s="477"/>
      <c r="ASH941" s="477"/>
      <c r="ASI941" s="477"/>
      <c r="ASJ941" s="477"/>
      <c r="ASK941" s="477"/>
      <c r="ASL941" s="477"/>
      <c r="ASM941" s="477"/>
      <c r="ASN941" s="477"/>
      <c r="ASO941" s="477"/>
      <c r="ASP941" s="477"/>
      <c r="ASQ941" s="477"/>
      <c r="ASR941" s="477"/>
      <c r="ASS941" s="477"/>
      <c r="AST941" s="477"/>
      <c r="ASU941" s="477"/>
      <c r="ASV941" s="477"/>
      <c r="ASW941" s="477"/>
      <c r="ASX941" s="477"/>
      <c r="ASY941" s="477"/>
      <c r="ASZ941" s="477"/>
      <c r="ATA941" s="477"/>
      <c r="ATB941" s="477"/>
      <c r="ATC941" s="477"/>
      <c r="ATD941" s="477"/>
      <c r="ATE941" s="477"/>
      <c r="ATF941" s="477"/>
      <c r="ATG941" s="477"/>
      <c r="ATH941" s="477"/>
      <c r="ATI941" s="477"/>
      <c r="ATJ941" s="477"/>
      <c r="ATK941" s="477"/>
      <c r="ATL941" s="477"/>
      <c r="ATM941" s="477"/>
      <c r="ATN941" s="477"/>
      <c r="ATO941" s="477"/>
      <c r="ATP941" s="477"/>
      <c r="ATQ941" s="477"/>
      <c r="ATR941" s="477"/>
      <c r="ATS941" s="477"/>
      <c r="ATT941" s="477"/>
      <c r="ATU941" s="477"/>
      <c r="ATV941" s="477"/>
      <c r="ATW941" s="477"/>
      <c r="ATX941" s="477"/>
      <c r="ATY941" s="477"/>
      <c r="ATZ941" s="477"/>
      <c r="AUA941" s="477"/>
      <c r="AUB941" s="477"/>
      <c r="AUC941" s="477"/>
      <c r="AUD941" s="477"/>
      <c r="AUE941" s="477"/>
      <c r="AUF941" s="477"/>
      <c r="AUG941" s="477"/>
      <c r="AUH941" s="477"/>
      <c r="AUI941" s="477"/>
      <c r="AUJ941" s="477"/>
      <c r="AUK941" s="477"/>
      <c r="AUL941" s="477"/>
      <c r="AUM941" s="477"/>
      <c r="AUN941" s="477"/>
      <c r="AUO941" s="477"/>
      <c r="AUP941" s="477"/>
      <c r="AUQ941" s="477"/>
      <c r="AUR941" s="477"/>
      <c r="AUS941" s="477"/>
      <c r="AUT941" s="477"/>
      <c r="AUU941" s="477"/>
      <c r="AUV941" s="477"/>
      <c r="AUW941" s="477"/>
      <c r="AUX941" s="477"/>
      <c r="AUY941" s="477"/>
      <c r="AUZ941" s="477"/>
      <c r="AVA941" s="477"/>
      <c r="AVB941" s="477"/>
      <c r="AVC941" s="477"/>
      <c r="AVD941" s="477"/>
      <c r="AVE941" s="477"/>
      <c r="AVF941" s="477"/>
      <c r="AVG941" s="477"/>
      <c r="AVH941" s="477"/>
      <c r="AVI941" s="477"/>
      <c r="AVJ941" s="477"/>
      <c r="AVK941" s="477"/>
      <c r="AVL941" s="477"/>
      <c r="AVM941" s="477"/>
      <c r="AVN941" s="477"/>
      <c r="AVO941" s="477"/>
      <c r="AVP941" s="477"/>
      <c r="AVQ941" s="477"/>
      <c r="AVR941" s="477"/>
      <c r="AVS941" s="477"/>
      <c r="AVT941" s="477"/>
      <c r="AVU941" s="477"/>
      <c r="AVV941" s="477"/>
      <c r="AVW941" s="477"/>
      <c r="AVX941" s="477"/>
      <c r="AVY941" s="477"/>
      <c r="AVZ941" s="477"/>
      <c r="AWA941" s="477"/>
      <c r="AWB941" s="477"/>
      <c r="AWC941" s="477"/>
      <c r="AWD941" s="477"/>
      <c r="AWE941" s="477"/>
      <c r="AWF941" s="477"/>
      <c r="AWG941" s="477"/>
      <c r="AWH941" s="477"/>
      <c r="AWI941" s="477"/>
      <c r="AWJ941" s="477"/>
      <c r="AWK941" s="477"/>
      <c r="AWL941" s="477"/>
      <c r="AWM941" s="477"/>
      <c r="AWN941" s="477"/>
      <c r="AWO941" s="477"/>
      <c r="AWP941" s="477"/>
      <c r="AWQ941" s="477"/>
      <c r="AWR941" s="477"/>
      <c r="AWS941" s="477"/>
      <c r="AWT941" s="477"/>
      <c r="AWU941" s="477"/>
      <c r="AWV941" s="477"/>
      <c r="AWW941" s="477"/>
      <c r="AWX941" s="477"/>
      <c r="AWY941" s="477"/>
      <c r="AWZ941" s="477"/>
      <c r="AXA941" s="477"/>
      <c r="AXB941" s="477"/>
      <c r="AXC941" s="477"/>
      <c r="AXD941" s="477"/>
      <c r="AXE941" s="477"/>
      <c r="AXF941" s="477"/>
      <c r="AXG941" s="477"/>
      <c r="AXH941" s="477"/>
      <c r="AXI941" s="477"/>
      <c r="AXJ941" s="477"/>
      <c r="AXK941" s="477"/>
      <c r="AXL941" s="477"/>
      <c r="AXM941" s="477"/>
      <c r="AXN941" s="477"/>
      <c r="AXO941" s="477"/>
      <c r="AXP941" s="477"/>
      <c r="AXQ941" s="477"/>
      <c r="AXR941" s="477"/>
      <c r="AXS941" s="477"/>
      <c r="AXT941" s="477"/>
      <c r="AXU941" s="477"/>
      <c r="AXV941" s="477"/>
      <c r="AXW941" s="477"/>
      <c r="AXX941" s="477"/>
      <c r="AXY941" s="477"/>
      <c r="AXZ941" s="477"/>
      <c r="AYA941" s="477"/>
      <c r="AYB941" s="477"/>
      <c r="AYC941" s="477"/>
      <c r="AYD941" s="477"/>
      <c r="AYE941" s="477"/>
      <c r="AYF941" s="477"/>
      <c r="AYG941" s="477"/>
      <c r="AYH941" s="477"/>
      <c r="AYI941" s="477"/>
      <c r="AYJ941" s="477"/>
      <c r="AYK941" s="477"/>
      <c r="AYL941" s="477"/>
      <c r="AYM941" s="477"/>
      <c r="AYN941" s="477"/>
      <c r="AYO941" s="477"/>
      <c r="AYP941" s="477"/>
      <c r="AYQ941" s="477"/>
      <c r="AYR941" s="477"/>
      <c r="AYS941" s="477"/>
      <c r="AYT941" s="477"/>
      <c r="AYU941" s="477"/>
      <c r="AYV941" s="477"/>
      <c r="AYW941" s="477"/>
      <c r="AYX941" s="477"/>
      <c r="AYY941" s="477"/>
      <c r="AYZ941" s="477"/>
      <c r="AZA941" s="477"/>
      <c r="AZB941" s="477"/>
      <c r="AZC941" s="477"/>
      <c r="AZD941" s="477"/>
      <c r="AZE941" s="477"/>
      <c r="AZF941" s="477"/>
      <c r="AZG941" s="477"/>
      <c r="AZH941" s="477"/>
      <c r="AZI941" s="477"/>
      <c r="AZJ941" s="477"/>
      <c r="AZK941" s="477"/>
      <c r="AZL941" s="477"/>
      <c r="AZM941" s="477"/>
      <c r="AZN941" s="477"/>
      <c r="AZO941" s="477"/>
      <c r="AZP941" s="477"/>
      <c r="AZQ941" s="477"/>
      <c r="AZR941" s="477"/>
      <c r="AZS941" s="477"/>
      <c r="AZT941" s="477"/>
      <c r="AZU941" s="477"/>
      <c r="AZV941" s="477"/>
      <c r="AZW941" s="477"/>
      <c r="AZX941" s="477"/>
      <c r="AZY941" s="477"/>
      <c r="AZZ941" s="477"/>
      <c r="BAA941" s="477"/>
      <c r="BAB941" s="477"/>
      <c r="BAC941" s="477"/>
      <c r="BAD941" s="477"/>
      <c r="BAE941" s="477"/>
      <c r="BAF941" s="477"/>
      <c r="BAG941" s="477"/>
      <c r="BAH941" s="477"/>
      <c r="BAI941" s="477"/>
      <c r="BAJ941" s="477"/>
      <c r="BAK941" s="477"/>
      <c r="BAL941" s="477"/>
      <c r="BAM941" s="477"/>
      <c r="BAN941" s="477"/>
      <c r="BAO941" s="477"/>
      <c r="BAP941" s="477"/>
      <c r="BAQ941" s="477"/>
      <c r="BAR941" s="477"/>
      <c r="BAS941" s="477"/>
      <c r="BAT941" s="477"/>
      <c r="BAU941" s="477"/>
      <c r="BAV941" s="477"/>
      <c r="BAW941" s="477"/>
      <c r="BAX941" s="477"/>
      <c r="BAY941" s="477"/>
      <c r="BAZ941" s="477"/>
      <c r="BBA941" s="477"/>
      <c r="BBB941" s="477"/>
      <c r="BBC941" s="477"/>
      <c r="BBD941" s="477"/>
      <c r="BBE941" s="477"/>
      <c r="BBF941" s="477"/>
      <c r="BBG941" s="477"/>
      <c r="BBH941" s="477"/>
      <c r="BBI941" s="477"/>
      <c r="BBJ941" s="477"/>
      <c r="BBK941" s="477"/>
      <c r="BBL941" s="477"/>
      <c r="BBM941" s="477"/>
      <c r="BBN941" s="477"/>
      <c r="BBO941" s="477"/>
      <c r="BBP941" s="477"/>
      <c r="BBQ941" s="477"/>
      <c r="BBR941" s="477"/>
      <c r="BBS941" s="477"/>
      <c r="BBT941" s="477"/>
      <c r="BBU941" s="477"/>
      <c r="BBV941" s="477"/>
      <c r="BBW941" s="477"/>
      <c r="BBX941" s="477"/>
      <c r="BBY941" s="477"/>
      <c r="BBZ941" s="477"/>
      <c r="BCA941" s="477"/>
      <c r="BCB941" s="477"/>
      <c r="BCC941" s="477"/>
      <c r="BCD941" s="477"/>
      <c r="BCE941" s="477"/>
      <c r="BCF941" s="477"/>
      <c r="BCG941" s="477"/>
      <c r="BCH941" s="477"/>
      <c r="BCI941" s="477"/>
      <c r="BCJ941" s="477"/>
      <c r="BCK941" s="477"/>
      <c r="BCL941" s="477"/>
      <c r="BCM941" s="477"/>
      <c r="BCN941" s="477"/>
      <c r="BCO941" s="477"/>
      <c r="BCP941" s="477"/>
      <c r="BCQ941" s="477"/>
      <c r="BCR941" s="477"/>
      <c r="BCS941" s="477"/>
      <c r="BCT941" s="477"/>
      <c r="BCU941" s="477"/>
      <c r="BCV941" s="477"/>
      <c r="BCW941" s="477"/>
      <c r="BCX941" s="477"/>
      <c r="BCY941" s="477"/>
      <c r="BCZ941" s="477"/>
      <c r="BDA941" s="477"/>
      <c r="BDB941" s="477"/>
      <c r="BDC941" s="477"/>
      <c r="BDD941" s="477"/>
      <c r="BDE941" s="477"/>
      <c r="BDF941" s="477"/>
      <c r="BDG941" s="477"/>
      <c r="BDH941" s="477"/>
      <c r="BDI941" s="477"/>
      <c r="BDJ941" s="477"/>
      <c r="BDK941" s="477"/>
      <c r="BDL941" s="477"/>
      <c r="BDM941" s="477"/>
      <c r="BDN941" s="477"/>
      <c r="BDO941" s="477"/>
      <c r="BDP941" s="477"/>
      <c r="BDQ941" s="477"/>
      <c r="BDR941" s="477"/>
      <c r="BDS941" s="477"/>
      <c r="BDT941" s="477"/>
      <c r="BDU941" s="477"/>
      <c r="BDV941" s="477"/>
      <c r="BDW941" s="477"/>
      <c r="BDX941" s="477"/>
      <c r="BDY941" s="477"/>
      <c r="BDZ941" s="477"/>
      <c r="BEA941" s="477"/>
      <c r="BEB941" s="477"/>
      <c r="BEC941" s="477"/>
      <c r="BED941" s="477"/>
      <c r="BEE941" s="477"/>
      <c r="BEF941" s="477"/>
      <c r="BEG941" s="477"/>
      <c r="BEH941" s="477"/>
      <c r="BEI941" s="477"/>
      <c r="BEJ941" s="477"/>
      <c r="BEK941" s="477"/>
      <c r="BEL941" s="477"/>
      <c r="BEM941" s="477"/>
      <c r="BEN941" s="477"/>
      <c r="BEO941" s="477"/>
      <c r="BEP941" s="477"/>
      <c r="BEQ941" s="477"/>
      <c r="BER941" s="477"/>
      <c r="BES941" s="477"/>
      <c r="BET941" s="477"/>
      <c r="BEU941" s="477"/>
      <c r="BEV941" s="477"/>
      <c r="BEW941" s="477"/>
      <c r="BEX941" s="477"/>
      <c r="BEY941" s="477"/>
      <c r="BEZ941" s="477"/>
      <c r="BFA941" s="477"/>
      <c r="BFB941" s="477"/>
      <c r="BFC941" s="477"/>
      <c r="BFD941" s="477"/>
      <c r="BFE941" s="477"/>
      <c r="BFF941" s="477"/>
      <c r="BFG941" s="477"/>
      <c r="BFH941" s="477"/>
      <c r="BFI941" s="477"/>
      <c r="BFJ941" s="477"/>
      <c r="BFK941" s="477"/>
      <c r="BFL941" s="477"/>
      <c r="BFM941" s="477"/>
      <c r="BFN941" s="477"/>
      <c r="BFO941" s="477"/>
      <c r="BFP941" s="477"/>
      <c r="BFQ941" s="477"/>
      <c r="BFR941" s="477"/>
      <c r="BFS941" s="477"/>
      <c r="BFT941" s="477"/>
      <c r="BFU941" s="477"/>
      <c r="BFV941" s="477"/>
      <c r="BFW941" s="477"/>
      <c r="BFX941" s="477"/>
      <c r="BFY941" s="477"/>
      <c r="BFZ941" s="477"/>
      <c r="BGA941" s="477"/>
      <c r="BGB941" s="477"/>
      <c r="BGC941" s="477"/>
      <c r="BGD941" s="477"/>
      <c r="BGE941" s="477"/>
      <c r="BGF941" s="477"/>
      <c r="BGG941" s="477"/>
      <c r="BGH941" s="477"/>
      <c r="BGI941" s="477"/>
      <c r="BGJ941" s="477"/>
      <c r="BGK941" s="477"/>
      <c r="BGL941" s="477"/>
      <c r="BGM941" s="477"/>
      <c r="BGN941" s="477"/>
      <c r="BGO941" s="477"/>
      <c r="BGP941" s="477"/>
      <c r="BGQ941" s="477"/>
      <c r="BGR941" s="477"/>
      <c r="BGS941" s="477"/>
      <c r="BGT941" s="477"/>
      <c r="BGU941" s="477"/>
      <c r="BGV941" s="477"/>
      <c r="BGW941" s="477"/>
      <c r="BGX941" s="477"/>
      <c r="BGY941" s="477"/>
      <c r="BGZ941" s="477"/>
      <c r="BHA941" s="477"/>
      <c r="BHB941" s="477"/>
      <c r="BHC941" s="477"/>
      <c r="BHD941" s="477"/>
      <c r="BHE941" s="477"/>
      <c r="BHF941" s="477"/>
      <c r="BHG941" s="477"/>
      <c r="BHH941" s="477"/>
      <c r="BHI941" s="477"/>
      <c r="BHJ941" s="477"/>
      <c r="BHK941" s="477"/>
      <c r="BHL941" s="477"/>
      <c r="BHM941" s="477"/>
      <c r="BHN941" s="477"/>
      <c r="BHO941" s="477"/>
      <c r="BHP941" s="477"/>
      <c r="BHQ941" s="477"/>
      <c r="BHR941" s="477"/>
      <c r="BHS941" s="477"/>
      <c r="BHT941" s="477"/>
      <c r="BHU941" s="477"/>
      <c r="BHV941" s="477"/>
      <c r="BHW941" s="477"/>
      <c r="BHX941" s="477"/>
      <c r="BHY941" s="477"/>
      <c r="BHZ941" s="477"/>
      <c r="BIA941" s="477"/>
      <c r="BIB941" s="477"/>
      <c r="BIC941" s="477"/>
      <c r="BID941" s="477"/>
      <c r="BIE941" s="477"/>
      <c r="BIF941" s="477"/>
      <c r="BIG941" s="477"/>
      <c r="BIH941" s="477"/>
      <c r="BII941" s="477"/>
      <c r="BIJ941" s="477"/>
      <c r="BIK941" s="477"/>
      <c r="BIL941" s="477"/>
      <c r="BIM941" s="477"/>
      <c r="BIN941" s="477"/>
      <c r="BIO941" s="477"/>
      <c r="BIP941" s="477"/>
      <c r="BIQ941" s="477"/>
      <c r="BIR941" s="477"/>
      <c r="BIS941" s="477"/>
      <c r="BIT941" s="477"/>
      <c r="BIU941" s="477"/>
      <c r="BIV941" s="477"/>
      <c r="BIW941" s="477"/>
      <c r="BIX941" s="477"/>
      <c r="BIY941" s="477"/>
      <c r="BIZ941" s="477"/>
      <c r="BJA941" s="477"/>
      <c r="BJB941" s="477"/>
      <c r="BJC941" s="477"/>
      <c r="BJD941" s="477"/>
      <c r="BJE941" s="477"/>
      <c r="BJF941" s="477"/>
      <c r="BJG941" s="477"/>
      <c r="BJH941" s="477"/>
      <c r="BJI941" s="477"/>
      <c r="BJJ941" s="477"/>
      <c r="BJK941" s="477"/>
      <c r="BJL941" s="477"/>
      <c r="BJM941" s="477"/>
      <c r="BJN941" s="477"/>
      <c r="BJO941" s="477"/>
      <c r="BJP941" s="477"/>
      <c r="BJQ941" s="477"/>
      <c r="BJR941" s="477"/>
      <c r="BJS941" s="477"/>
      <c r="BJT941" s="477"/>
      <c r="BJU941" s="477"/>
      <c r="BJV941" s="477"/>
      <c r="BJW941" s="477"/>
      <c r="BJX941" s="477"/>
      <c r="BJY941" s="477"/>
      <c r="BJZ941" s="477"/>
      <c r="BKA941" s="477"/>
      <c r="BKB941" s="477"/>
      <c r="BKC941" s="477"/>
      <c r="BKD941" s="477"/>
      <c r="BKE941" s="477"/>
      <c r="BKF941" s="477"/>
      <c r="BKG941" s="477"/>
      <c r="BKH941" s="477"/>
      <c r="BKI941" s="477"/>
      <c r="BKJ941" s="477"/>
      <c r="BKK941" s="477"/>
      <c r="BKL941" s="477"/>
      <c r="BKM941" s="477"/>
      <c r="BKN941" s="477"/>
      <c r="BKO941" s="477"/>
      <c r="BKP941" s="477"/>
      <c r="BKQ941" s="477"/>
      <c r="BKR941" s="477"/>
      <c r="BKS941" s="477"/>
      <c r="BKT941" s="477"/>
      <c r="BKU941" s="477"/>
      <c r="BKV941" s="477"/>
      <c r="BKW941" s="477"/>
      <c r="BKX941" s="477"/>
      <c r="BKY941" s="477"/>
      <c r="BKZ941" s="477"/>
      <c r="BLA941" s="477"/>
      <c r="BLB941" s="477"/>
      <c r="BLC941" s="477"/>
      <c r="BLD941" s="477"/>
      <c r="BLE941" s="477"/>
      <c r="BLF941" s="477"/>
      <c r="BLG941" s="477"/>
      <c r="BLH941" s="477"/>
      <c r="BLI941" s="477"/>
      <c r="BLJ941" s="477"/>
      <c r="BLK941" s="477"/>
      <c r="BLL941" s="477"/>
      <c r="BLM941" s="477"/>
      <c r="BLN941" s="477"/>
      <c r="BLO941" s="477"/>
      <c r="BLP941" s="477"/>
      <c r="BLQ941" s="477"/>
      <c r="BLR941" s="477"/>
      <c r="BLS941" s="477"/>
      <c r="BLT941" s="477"/>
      <c r="BLU941" s="477"/>
      <c r="BLV941" s="477"/>
      <c r="BLW941" s="477"/>
      <c r="BLX941" s="477"/>
      <c r="BLY941" s="477"/>
      <c r="BLZ941" s="477"/>
      <c r="BMA941" s="477"/>
      <c r="BMB941" s="477"/>
      <c r="BMC941" s="477"/>
      <c r="BMD941" s="477"/>
      <c r="BME941" s="477"/>
      <c r="BMF941" s="477"/>
      <c r="BMG941" s="477"/>
      <c r="BMH941" s="477"/>
      <c r="BMI941" s="477"/>
      <c r="BMJ941" s="477"/>
      <c r="BMK941" s="477"/>
      <c r="BML941" s="477"/>
      <c r="BMM941" s="477"/>
      <c r="BMN941" s="477"/>
      <c r="BMO941" s="477"/>
      <c r="BMP941" s="477"/>
      <c r="BMQ941" s="477"/>
      <c r="BMR941" s="477"/>
      <c r="BMS941" s="477"/>
      <c r="BMT941" s="477"/>
      <c r="BMU941" s="477"/>
      <c r="BMV941" s="477"/>
      <c r="BMW941" s="477"/>
      <c r="BMX941" s="477"/>
      <c r="BMY941" s="477"/>
      <c r="BMZ941" s="477"/>
      <c r="BNA941" s="477"/>
      <c r="BNB941" s="477"/>
      <c r="BNC941" s="477"/>
      <c r="BND941" s="477"/>
      <c r="BNE941" s="477"/>
      <c r="BNF941" s="477"/>
      <c r="BNG941" s="477"/>
      <c r="BNH941" s="477"/>
      <c r="BNI941" s="477"/>
      <c r="BNJ941" s="477"/>
      <c r="BNK941" s="477"/>
      <c r="BNL941" s="477"/>
      <c r="BNM941" s="477"/>
      <c r="BNN941" s="477"/>
      <c r="BNO941" s="477"/>
      <c r="BNP941" s="477"/>
      <c r="BNQ941" s="477"/>
      <c r="BNR941" s="477"/>
      <c r="BNS941" s="477"/>
      <c r="BNT941" s="477"/>
      <c r="BNU941" s="477"/>
      <c r="BNV941" s="477"/>
      <c r="BNW941" s="477"/>
      <c r="BNX941" s="477"/>
      <c r="BNY941" s="477"/>
      <c r="BNZ941" s="477"/>
      <c r="BOA941" s="477"/>
      <c r="BOB941" s="477"/>
      <c r="BOC941" s="477"/>
      <c r="BOD941" s="477"/>
      <c r="BOE941" s="477"/>
      <c r="BOF941" s="477"/>
      <c r="BOG941" s="477"/>
      <c r="BOH941" s="477"/>
      <c r="BOI941" s="477"/>
      <c r="BOJ941" s="477"/>
      <c r="BOK941" s="477"/>
      <c r="BOL941" s="477"/>
      <c r="BOM941" s="477"/>
      <c r="BON941" s="477"/>
      <c r="BOO941" s="477"/>
      <c r="BOP941" s="477"/>
      <c r="BOQ941" s="477"/>
      <c r="BOR941" s="477"/>
      <c r="BOS941" s="477"/>
      <c r="BOT941" s="477"/>
      <c r="BOU941" s="477"/>
      <c r="BOV941" s="477"/>
      <c r="BOW941" s="477"/>
      <c r="BOX941" s="477"/>
      <c r="BOY941" s="477"/>
      <c r="BOZ941" s="477"/>
      <c r="BPA941" s="477"/>
      <c r="BPB941" s="477"/>
      <c r="BPC941" s="477"/>
      <c r="BPD941" s="477"/>
      <c r="BPE941" s="477"/>
      <c r="BPF941" s="477"/>
      <c r="BPG941" s="477"/>
      <c r="BPH941" s="477"/>
      <c r="BPI941" s="477"/>
      <c r="BPJ941" s="477"/>
      <c r="BPK941" s="477"/>
      <c r="BPL941" s="477"/>
      <c r="BPM941" s="477"/>
      <c r="BPN941" s="477"/>
      <c r="BPO941" s="477"/>
      <c r="BPP941" s="477"/>
      <c r="BPQ941" s="477"/>
      <c r="BPR941" s="477"/>
      <c r="BPS941" s="477"/>
      <c r="BPT941" s="477"/>
      <c r="BPU941" s="477"/>
      <c r="BPV941" s="477"/>
      <c r="BPW941" s="477"/>
      <c r="BPX941" s="477"/>
      <c r="BPY941" s="477"/>
      <c r="BPZ941" s="477"/>
      <c r="BQA941" s="477"/>
      <c r="BQB941" s="477"/>
      <c r="BQC941" s="477"/>
      <c r="BQD941" s="477"/>
      <c r="BQE941" s="477"/>
      <c r="BQF941" s="477"/>
      <c r="BQG941" s="477"/>
      <c r="BQH941" s="477"/>
      <c r="BQI941" s="477"/>
      <c r="BQJ941" s="477"/>
      <c r="BQK941" s="477"/>
      <c r="BQL941" s="477"/>
      <c r="BQM941" s="477"/>
      <c r="BQN941" s="477"/>
      <c r="BQO941" s="477"/>
      <c r="BQP941" s="477"/>
      <c r="BQQ941" s="477"/>
      <c r="BQR941" s="477"/>
      <c r="BQS941" s="477"/>
      <c r="BQT941" s="477"/>
      <c r="BQU941" s="477"/>
      <c r="BQV941" s="477"/>
      <c r="BQW941" s="477"/>
      <c r="BQX941" s="477"/>
      <c r="BQY941" s="477"/>
      <c r="BQZ941" s="477"/>
      <c r="BRA941" s="477"/>
      <c r="BRB941" s="477"/>
      <c r="BRC941" s="477"/>
      <c r="BRD941" s="477"/>
      <c r="BRE941" s="477"/>
      <c r="BRF941" s="477"/>
      <c r="BRG941" s="477"/>
      <c r="BRH941" s="477"/>
      <c r="BRI941" s="477"/>
      <c r="BRJ941" s="477"/>
      <c r="BRK941" s="477"/>
      <c r="BRL941" s="477"/>
      <c r="BRM941" s="477"/>
      <c r="BRN941" s="477"/>
      <c r="BRO941" s="477"/>
      <c r="BRP941" s="477"/>
      <c r="BRQ941" s="477"/>
      <c r="BRR941" s="477"/>
      <c r="BRS941" s="477"/>
      <c r="BRT941" s="477"/>
      <c r="BRU941" s="477"/>
      <c r="BRV941" s="477"/>
      <c r="BRW941" s="477"/>
      <c r="BRX941" s="477"/>
      <c r="BRY941" s="477"/>
      <c r="BRZ941" s="477"/>
      <c r="BSA941" s="477"/>
      <c r="BSB941" s="477"/>
      <c r="BSC941" s="477"/>
      <c r="BSD941" s="477"/>
      <c r="BSE941" s="477"/>
      <c r="BSF941" s="477"/>
      <c r="BSG941" s="477"/>
      <c r="BSH941" s="477"/>
      <c r="BSI941" s="477"/>
      <c r="BSJ941" s="477"/>
      <c r="BSK941" s="477"/>
      <c r="BSL941" s="477"/>
      <c r="BSM941" s="477"/>
      <c r="BSN941" s="477"/>
      <c r="BSO941" s="477"/>
      <c r="BSP941" s="477"/>
      <c r="BSQ941" s="477"/>
      <c r="BSR941" s="477"/>
      <c r="BSS941" s="477"/>
      <c r="BST941" s="477"/>
      <c r="BSU941" s="477"/>
      <c r="BSV941" s="477"/>
      <c r="BSW941" s="477"/>
      <c r="BSX941" s="477"/>
      <c r="BSY941" s="477"/>
      <c r="BSZ941" s="477"/>
      <c r="BTA941" s="477"/>
      <c r="BTB941" s="477"/>
      <c r="BTC941" s="477"/>
      <c r="BTD941" s="477"/>
      <c r="BTE941" s="477"/>
      <c r="BTF941" s="477"/>
      <c r="BTG941" s="477"/>
      <c r="BTH941" s="477"/>
      <c r="BTI941" s="477"/>
      <c r="BTJ941" s="477"/>
      <c r="BTK941" s="477"/>
      <c r="BTL941" s="477"/>
      <c r="BTM941" s="477"/>
      <c r="BTN941" s="477"/>
      <c r="BTO941" s="477"/>
      <c r="BTP941" s="477"/>
      <c r="BTQ941" s="477"/>
      <c r="BTR941" s="477"/>
      <c r="BTS941" s="477"/>
      <c r="BTT941" s="477"/>
      <c r="BTU941" s="477"/>
      <c r="BTV941" s="477"/>
      <c r="BTW941" s="477"/>
      <c r="BTX941" s="477"/>
      <c r="BTY941" s="477"/>
      <c r="BTZ941" s="477"/>
      <c r="BUA941" s="477"/>
      <c r="BUB941" s="477"/>
      <c r="BUC941" s="477"/>
      <c r="BUD941" s="477"/>
      <c r="BUE941" s="477"/>
      <c r="BUF941" s="477"/>
      <c r="BUG941" s="477"/>
      <c r="BUH941" s="477"/>
      <c r="BUI941" s="477"/>
      <c r="BUJ941" s="477"/>
      <c r="BUK941" s="477"/>
      <c r="BUL941" s="477"/>
      <c r="BUM941" s="477"/>
      <c r="BUN941" s="477"/>
      <c r="BUO941" s="477"/>
      <c r="BUP941" s="477"/>
      <c r="BUQ941" s="477"/>
      <c r="BUR941" s="477"/>
      <c r="BUS941" s="477"/>
      <c r="BUT941" s="477"/>
      <c r="BUU941" s="477"/>
      <c r="BUV941" s="477"/>
      <c r="BUW941" s="477"/>
      <c r="BUX941" s="477"/>
      <c r="BUY941" s="477"/>
      <c r="BUZ941" s="477"/>
      <c r="BVA941" s="477"/>
      <c r="BVB941" s="477"/>
      <c r="BVC941" s="477"/>
      <c r="BVD941" s="477"/>
      <c r="BVE941" s="477"/>
      <c r="BVF941" s="477"/>
      <c r="BVG941" s="477"/>
      <c r="BVH941" s="477"/>
      <c r="BVI941" s="477"/>
      <c r="BVJ941" s="477"/>
      <c r="BVK941" s="477"/>
      <c r="BVL941" s="477"/>
      <c r="BVM941" s="477"/>
      <c r="BVN941" s="477"/>
      <c r="BVO941" s="477"/>
      <c r="BVP941" s="477"/>
      <c r="BVQ941" s="477"/>
      <c r="BVR941" s="477"/>
      <c r="BVS941" s="477"/>
      <c r="BVT941" s="477"/>
      <c r="BVU941" s="477"/>
      <c r="BVV941" s="477"/>
      <c r="BVW941" s="477"/>
      <c r="BVX941" s="477"/>
      <c r="BVY941" s="477"/>
      <c r="BVZ941" s="477"/>
      <c r="BWA941" s="477"/>
      <c r="BWB941" s="477"/>
      <c r="BWC941" s="477"/>
      <c r="BWD941" s="477"/>
      <c r="BWE941" s="477"/>
      <c r="BWF941" s="477"/>
      <c r="BWG941" s="477"/>
      <c r="BWH941" s="477"/>
      <c r="BWI941" s="477"/>
      <c r="BWJ941" s="477"/>
      <c r="BWK941" s="477"/>
      <c r="BWL941" s="477"/>
      <c r="BWM941" s="477"/>
      <c r="BWN941" s="477"/>
      <c r="BWO941" s="477"/>
      <c r="BWP941" s="477"/>
      <c r="BWQ941" s="477"/>
      <c r="BWR941" s="477"/>
      <c r="BWS941" s="477"/>
      <c r="BWT941" s="477"/>
      <c r="BWU941" s="477"/>
      <c r="BWV941" s="477"/>
      <c r="BWW941" s="477"/>
      <c r="BWX941" s="477"/>
      <c r="BWY941" s="477"/>
      <c r="BWZ941" s="477"/>
      <c r="BXA941" s="477"/>
      <c r="BXB941" s="477"/>
      <c r="BXC941" s="477"/>
      <c r="BXD941" s="477"/>
      <c r="BXE941" s="477"/>
      <c r="BXF941" s="477"/>
      <c r="BXG941" s="477"/>
      <c r="BXH941" s="477"/>
      <c r="BXI941" s="477"/>
      <c r="BXJ941" s="477"/>
      <c r="BXK941" s="477"/>
      <c r="BXL941" s="477"/>
      <c r="BXM941" s="477"/>
      <c r="BXN941" s="477"/>
      <c r="BXO941" s="477"/>
      <c r="BXP941" s="477"/>
      <c r="BXQ941" s="477"/>
      <c r="BXR941" s="477"/>
      <c r="BXS941" s="477"/>
      <c r="BXT941" s="477"/>
      <c r="BXU941" s="477"/>
      <c r="BXV941" s="477"/>
      <c r="BXW941" s="477"/>
      <c r="BXX941" s="477"/>
      <c r="BXY941" s="477"/>
      <c r="BXZ941" s="477"/>
      <c r="BYA941" s="477"/>
      <c r="BYB941" s="477"/>
      <c r="BYC941" s="477"/>
      <c r="BYD941" s="477"/>
      <c r="BYE941" s="477"/>
      <c r="BYF941" s="477"/>
      <c r="BYG941" s="477"/>
      <c r="BYH941" s="477"/>
      <c r="BYI941" s="477"/>
      <c r="BYJ941" s="477"/>
      <c r="BYK941" s="477"/>
      <c r="BYL941" s="477"/>
      <c r="BYM941" s="477"/>
      <c r="BYN941" s="477"/>
      <c r="BYO941" s="477"/>
      <c r="BYP941" s="477"/>
      <c r="BYQ941" s="477"/>
      <c r="BYR941" s="477"/>
      <c r="BYS941" s="477"/>
      <c r="BYT941" s="477"/>
      <c r="BYU941" s="477"/>
      <c r="BYV941" s="477"/>
      <c r="BYW941" s="477"/>
      <c r="BYX941" s="477"/>
      <c r="BYY941" s="477"/>
      <c r="BYZ941" s="477"/>
      <c r="BZA941" s="477"/>
      <c r="BZB941" s="477"/>
      <c r="BZC941" s="477"/>
      <c r="BZD941" s="477"/>
      <c r="BZE941" s="477"/>
      <c r="BZF941" s="477"/>
      <c r="BZG941" s="477"/>
      <c r="BZH941" s="477"/>
      <c r="BZI941" s="477"/>
      <c r="BZJ941" s="477"/>
      <c r="BZK941" s="477"/>
      <c r="BZL941" s="477"/>
      <c r="BZM941" s="477"/>
      <c r="BZN941" s="477"/>
      <c r="BZO941" s="477"/>
      <c r="BZP941" s="477"/>
      <c r="BZQ941" s="477"/>
      <c r="BZR941" s="477"/>
      <c r="BZS941" s="477"/>
      <c r="BZT941" s="477"/>
      <c r="BZU941" s="477"/>
      <c r="BZV941" s="477"/>
      <c r="BZW941" s="477"/>
      <c r="BZX941" s="477"/>
      <c r="BZY941" s="477"/>
      <c r="BZZ941" s="477"/>
      <c r="CAA941" s="477"/>
      <c r="CAB941" s="477"/>
      <c r="CAC941" s="477"/>
      <c r="CAD941" s="477"/>
      <c r="CAE941" s="477"/>
      <c r="CAF941" s="477"/>
      <c r="CAG941" s="477"/>
      <c r="CAH941" s="477"/>
      <c r="CAI941" s="477"/>
      <c r="CAJ941" s="477"/>
      <c r="CAK941" s="477"/>
      <c r="CAL941" s="477"/>
      <c r="CAM941" s="477"/>
      <c r="CAN941" s="477"/>
      <c r="CAO941" s="477"/>
      <c r="CAP941" s="477"/>
      <c r="CAQ941" s="477"/>
      <c r="CAR941" s="477"/>
      <c r="CAS941" s="477"/>
      <c r="CAT941" s="477"/>
      <c r="CAU941" s="477"/>
      <c r="CAV941" s="477"/>
      <c r="CAW941" s="477"/>
      <c r="CAX941" s="477"/>
      <c r="CAY941" s="477"/>
      <c r="CAZ941" s="477"/>
      <c r="CBA941" s="477"/>
      <c r="CBB941" s="477"/>
      <c r="CBC941" s="477"/>
      <c r="CBD941" s="477"/>
      <c r="CBE941" s="477"/>
      <c r="CBF941" s="477"/>
      <c r="CBG941" s="477"/>
      <c r="CBH941" s="477"/>
      <c r="CBI941" s="477"/>
      <c r="CBJ941" s="477"/>
      <c r="CBK941" s="477"/>
      <c r="CBL941" s="477"/>
      <c r="CBM941" s="477"/>
      <c r="CBN941" s="477"/>
      <c r="CBO941" s="477"/>
      <c r="CBP941" s="477"/>
      <c r="CBQ941" s="477"/>
      <c r="CBR941" s="477"/>
      <c r="CBS941" s="477"/>
      <c r="CBT941" s="477"/>
      <c r="CBU941" s="477"/>
      <c r="CBV941" s="477"/>
      <c r="CBW941" s="477"/>
      <c r="CBX941" s="477"/>
      <c r="CBY941" s="477"/>
      <c r="CBZ941" s="477"/>
      <c r="CCA941" s="477"/>
      <c r="CCB941" s="477"/>
      <c r="CCC941" s="477"/>
      <c r="CCD941" s="477"/>
      <c r="CCE941" s="477"/>
      <c r="CCF941" s="477"/>
      <c r="CCG941" s="477"/>
      <c r="CCH941" s="477"/>
      <c r="CCI941" s="477"/>
      <c r="CCJ941" s="477"/>
      <c r="CCK941" s="477"/>
      <c r="CCL941" s="477"/>
      <c r="CCM941" s="477"/>
      <c r="CCN941" s="477"/>
      <c r="CCO941" s="477"/>
      <c r="CCP941" s="477"/>
      <c r="CCQ941" s="477"/>
      <c r="CCR941" s="477"/>
      <c r="CCS941" s="477"/>
      <c r="CCT941" s="477"/>
      <c r="CCU941" s="477"/>
      <c r="CCV941" s="477"/>
      <c r="CCW941" s="477"/>
      <c r="CCX941" s="477"/>
      <c r="CCY941" s="477"/>
      <c r="CCZ941" s="477"/>
      <c r="CDA941" s="477"/>
      <c r="CDB941" s="477"/>
      <c r="CDC941" s="477"/>
      <c r="CDD941" s="477"/>
      <c r="CDE941" s="477"/>
      <c r="CDF941" s="477"/>
      <c r="CDG941" s="477"/>
      <c r="CDH941" s="477"/>
      <c r="CDI941" s="477"/>
      <c r="CDJ941" s="477"/>
      <c r="CDK941" s="477"/>
      <c r="CDL941" s="477"/>
      <c r="CDM941" s="477"/>
      <c r="CDN941" s="477"/>
      <c r="CDO941" s="477"/>
      <c r="CDP941" s="477"/>
      <c r="CDQ941" s="477"/>
      <c r="CDR941" s="477"/>
      <c r="CDS941" s="477"/>
      <c r="CDT941" s="477"/>
      <c r="CDU941" s="477"/>
      <c r="CDV941" s="477"/>
      <c r="CDW941" s="477"/>
      <c r="CDX941" s="477"/>
      <c r="CDY941" s="477"/>
      <c r="CDZ941" s="477"/>
      <c r="CEA941" s="477"/>
      <c r="CEB941" s="477"/>
      <c r="CEC941" s="477"/>
      <c r="CED941" s="477"/>
      <c r="CEE941" s="477"/>
      <c r="CEF941" s="477"/>
      <c r="CEG941" s="477"/>
      <c r="CEH941" s="477"/>
      <c r="CEI941" s="477"/>
      <c r="CEJ941" s="477"/>
      <c r="CEK941" s="477"/>
      <c r="CEL941" s="477"/>
      <c r="CEM941" s="477"/>
      <c r="CEN941" s="477"/>
      <c r="CEO941" s="477"/>
      <c r="CEP941" s="477"/>
      <c r="CEQ941" s="477"/>
      <c r="CER941" s="477"/>
      <c r="CES941" s="477"/>
      <c r="CET941" s="477"/>
      <c r="CEU941" s="477"/>
      <c r="CEV941" s="477"/>
      <c r="CEW941" s="477"/>
      <c r="CEX941" s="477"/>
      <c r="CEY941" s="477"/>
      <c r="CEZ941" s="477"/>
      <c r="CFA941" s="477"/>
      <c r="CFB941" s="477"/>
      <c r="CFC941" s="477"/>
      <c r="CFD941" s="477"/>
      <c r="CFE941" s="477"/>
      <c r="CFF941" s="477"/>
      <c r="CFG941" s="477"/>
      <c r="CFH941" s="477"/>
      <c r="CFI941" s="477"/>
      <c r="CFJ941" s="477"/>
      <c r="CFK941" s="477"/>
      <c r="CFL941" s="477"/>
      <c r="CFM941" s="477"/>
      <c r="CFN941" s="477"/>
      <c r="CFO941" s="477"/>
      <c r="CFP941" s="477"/>
      <c r="CFQ941" s="477"/>
      <c r="CFR941" s="477"/>
      <c r="CFS941" s="477"/>
      <c r="CFT941" s="477"/>
      <c r="CFU941" s="477"/>
      <c r="CFV941" s="477"/>
      <c r="CFW941" s="477"/>
      <c r="CFX941" s="477"/>
      <c r="CFY941" s="477"/>
      <c r="CFZ941" s="477"/>
      <c r="CGA941" s="477"/>
      <c r="CGB941" s="477"/>
      <c r="CGC941" s="477"/>
      <c r="CGD941" s="477"/>
      <c r="CGE941" s="477"/>
      <c r="CGF941" s="477"/>
      <c r="CGG941" s="477"/>
      <c r="CGH941" s="477"/>
      <c r="CGI941" s="477"/>
      <c r="CGJ941" s="477"/>
      <c r="CGK941" s="477"/>
      <c r="CGL941" s="477"/>
      <c r="CGM941" s="477"/>
      <c r="CGN941" s="477"/>
      <c r="CGO941" s="477"/>
      <c r="CGP941" s="477"/>
      <c r="CGQ941" s="477"/>
      <c r="CGR941" s="477"/>
      <c r="CGS941" s="477"/>
      <c r="CGT941" s="477"/>
      <c r="CGU941" s="477"/>
      <c r="CGV941" s="477"/>
      <c r="CGW941" s="477"/>
      <c r="CGX941" s="477"/>
      <c r="CGY941" s="477"/>
      <c r="CGZ941" s="477"/>
      <c r="CHA941" s="477"/>
      <c r="CHB941" s="477"/>
      <c r="CHC941" s="477"/>
      <c r="CHD941" s="477"/>
      <c r="CHE941" s="477"/>
      <c r="CHF941" s="477"/>
      <c r="CHG941" s="477"/>
      <c r="CHH941" s="477"/>
      <c r="CHI941" s="477"/>
      <c r="CHJ941" s="477"/>
      <c r="CHK941" s="477"/>
      <c r="CHL941" s="477"/>
      <c r="CHM941" s="477"/>
      <c r="CHN941" s="477"/>
      <c r="CHO941" s="477"/>
      <c r="CHP941" s="477"/>
      <c r="CHQ941" s="477"/>
      <c r="CHR941" s="477"/>
      <c r="CHS941" s="477"/>
      <c r="CHT941" s="477"/>
      <c r="CHU941" s="477"/>
      <c r="CHV941" s="477"/>
      <c r="CHW941" s="477"/>
      <c r="CHX941" s="477"/>
      <c r="CHY941" s="477"/>
      <c r="CHZ941" s="477"/>
      <c r="CIA941" s="477"/>
      <c r="CIB941" s="477"/>
      <c r="CIC941" s="477"/>
      <c r="CID941" s="477"/>
      <c r="CIE941" s="477"/>
      <c r="CIF941" s="477"/>
      <c r="CIG941" s="477"/>
      <c r="CIH941" s="477"/>
      <c r="CII941" s="477"/>
      <c r="CIJ941" s="477"/>
      <c r="CIK941" s="477"/>
      <c r="CIL941" s="477"/>
      <c r="CIM941" s="477"/>
      <c r="CIN941" s="477"/>
      <c r="CIO941" s="477"/>
      <c r="CIP941" s="477"/>
      <c r="CIQ941" s="477"/>
      <c r="CIR941" s="477"/>
      <c r="CIS941" s="477"/>
      <c r="CIT941" s="477"/>
      <c r="CIU941" s="477"/>
      <c r="CIV941" s="477"/>
      <c r="CIW941" s="477"/>
      <c r="CIX941" s="477"/>
      <c r="CIY941" s="477"/>
      <c r="CIZ941" s="477"/>
      <c r="CJA941" s="477"/>
      <c r="CJB941" s="477"/>
      <c r="CJC941" s="477"/>
      <c r="CJD941" s="477"/>
      <c r="CJE941" s="477"/>
      <c r="CJF941" s="477"/>
      <c r="CJG941" s="477"/>
      <c r="CJH941" s="477"/>
      <c r="CJI941" s="477"/>
      <c r="CJJ941" s="477"/>
      <c r="CJK941" s="477"/>
      <c r="CJL941" s="477"/>
      <c r="CJM941" s="477"/>
      <c r="CJN941" s="477"/>
      <c r="CJO941" s="477"/>
      <c r="CJP941" s="477"/>
      <c r="CJQ941" s="477"/>
      <c r="CJR941" s="477"/>
      <c r="CJS941" s="477"/>
      <c r="CJT941" s="477"/>
      <c r="CJU941" s="477"/>
      <c r="CJV941" s="477"/>
      <c r="CJW941" s="477"/>
      <c r="CJX941" s="477"/>
      <c r="CJY941" s="477"/>
      <c r="CJZ941" s="477"/>
      <c r="CKA941" s="477"/>
      <c r="CKB941" s="477"/>
      <c r="CKC941" s="477"/>
      <c r="CKD941" s="477"/>
      <c r="CKE941" s="477"/>
      <c r="CKF941" s="477"/>
      <c r="CKG941" s="477"/>
      <c r="CKH941" s="477"/>
      <c r="CKI941" s="477"/>
      <c r="CKJ941" s="477"/>
      <c r="CKK941" s="477"/>
      <c r="CKL941" s="477"/>
      <c r="CKM941" s="477"/>
      <c r="CKN941" s="477"/>
      <c r="CKO941" s="477"/>
      <c r="CKP941" s="477"/>
      <c r="CKQ941" s="477"/>
      <c r="CKR941" s="477"/>
      <c r="CKS941" s="477"/>
      <c r="CKT941" s="477"/>
      <c r="CKU941" s="477"/>
      <c r="CKV941" s="477"/>
      <c r="CKW941" s="477"/>
      <c r="CKX941" s="477"/>
      <c r="CKY941" s="477"/>
      <c r="CKZ941" s="477"/>
      <c r="CLA941" s="477"/>
      <c r="CLB941" s="477"/>
      <c r="CLC941" s="477"/>
      <c r="CLD941" s="477"/>
      <c r="CLE941" s="477"/>
      <c r="CLF941" s="477"/>
      <c r="CLG941" s="477"/>
      <c r="CLH941" s="477"/>
      <c r="CLI941" s="477"/>
      <c r="CLJ941" s="477"/>
      <c r="CLK941" s="477"/>
      <c r="CLL941" s="477"/>
      <c r="CLM941" s="477"/>
      <c r="CLN941" s="477"/>
      <c r="CLO941" s="477"/>
      <c r="CLP941" s="477"/>
      <c r="CLQ941" s="477"/>
      <c r="CLR941" s="477"/>
      <c r="CLS941" s="477"/>
      <c r="CLT941" s="477"/>
      <c r="CLU941" s="477"/>
      <c r="CLV941" s="477"/>
      <c r="CLW941" s="477"/>
      <c r="CLX941" s="477"/>
      <c r="CLY941" s="477"/>
      <c r="CLZ941" s="477"/>
      <c r="CMA941" s="477"/>
      <c r="CMB941" s="477"/>
      <c r="CMC941" s="477"/>
      <c r="CMD941" s="477"/>
      <c r="CME941" s="477"/>
      <c r="CMF941" s="477"/>
      <c r="CMG941" s="477"/>
      <c r="CMH941" s="477"/>
      <c r="CMI941" s="477"/>
      <c r="CMJ941" s="477"/>
      <c r="CMK941" s="477"/>
      <c r="CML941" s="477"/>
      <c r="CMM941" s="477"/>
      <c r="CMN941" s="477"/>
      <c r="CMO941" s="477"/>
      <c r="CMP941" s="477"/>
      <c r="CMQ941" s="477"/>
      <c r="CMR941" s="477"/>
      <c r="CMS941" s="477"/>
      <c r="CMT941" s="477"/>
      <c r="CMU941" s="477"/>
      <c r="CMV941" s="477"/>
      <c r="CMW941" s="477"/>
      <c r="CMX941" s="477"/>
      <c r="CMY941" s="477"/>
      <c r="CMZ941" s="477"/>
      <c r="CNA941" s="477"/>
      <c r="CNB941" s="477"/>
      <c r="CNC941" s="477"/>
      <c r="CND941" s="477"/>
      <c r="CNE941" s="477"/>
      <c r="CNF941" s="477"/>
      <c r="CNG941" s="477"/>
      <c r="CNH941" s="477"/>
      <c r="CNI941" s="477"/>
      <c r="CNJ941" s="477"/>
      <c r="CNK941" s="477"/>
      <c r="CNL941" s="477"/>
      <c r="CNM941" s="477"/>
      <c r="CNN941" s="477"/>
      <c r="CNO941" s="477"/>
      <c r="CNP941" s="477"/>
      <c r="CNQ941" s="477"/>
      <c r="CNR941" s="477"/>
      <c r="CNS941" s="477"/>
      <c r="CNT941" s="477"/>
      <c r="CNU941" s="477"/>
      <c r="CNV941" s="477"/>
      <c r="CNW941" s="477"/>
      <c r="CNX941" s="477"/>
      <c r="CNY941" s="477"/>
      <c r="CNZ941" s="477"/>
      <c r="COA941" s="477"/>
      <c r="COB941" s="477"/>
      <c r="COC941" s="477"/>
      <c r="COD941" s="477"/>
      <c r="COE941" s="477"/>
      <c r="COF941" s="477"/>
      <c r="COG941" s="477"/>
      <c r="COH941" s="477"/>
      <c r="COI941" s="477"/>
      <c r="COJ941" s="477"/>
      <c r="COK941" s="477"/>
      <c r="COL941" s="477"/>
      <c r="COM941" s="477"/>
      <c r="CON941" s="477"/>
      <c r="COO941" s="477"/>
      <c r="COP941" s="477"/>
      <c r="COQ941" s="477"/>
      <c r="COR941" s="477"/>
      <c r="COS941" s="477"/>
      <c r="COT941" s="477"/>
      <c r="COU941" s="477"/>
      <c r="COV941" s="477"/>
      <c r="COW941" s="477"/>
      <c r="COX941" s="477"/>
      <c r="COY941" s="477"/>
      <c r="COZ941" s="477"/>
      <c r="CPA941" s="477"/>
      <c r="CPB941" s="477"/>
      <c r="CPC941" s="477"/>
      <c r="CPD941" s="477"/>
      <c r="CPE941" s="477"/>
      <c r="CPF941" s="477"/>
      <c r="CPG941" s="477"/>
      <c r="CPH941" s="477"/>
      <c r="CPI941" s="477"/>
      <c r="CPJ941" s="477"/>
      <c r="CPK941" s="477"/>
      <c r="CPL941" s="477"/>
      <c r="CPM941" s="477"/>
      <c r="CPN941" s="477"/>
      <c r="CPO941" s="477"/>
      <c r="CPP941" s="477"/>
      <c r="CPQ941" s="477"/>
      <c r="CPR941" s="477"/>
      <c r="CPS941" s="477"/>
      <c r="CPT941" s="477"/>
      <c r="CPU941" s="477"/>
      <c r="CPV941" s="477"/>
      <c r="CPW941" s="477"/>
      <c r="CPX941" s="477"/>
      <c r="CPY941" s="477"/>
      <c r="CPZ941" s="477"/>
      <c r="CQA941" s="477"/>
      <c r="CQB941" s="477"/>
      <c r="CQC941" s="477"/>
      <c r="CQD941" s="477"/>
      <c r="CQE941" s="477"/>
      <c r="CQF941" s="477"/>
      <c r="CQG941" s="477"/>
      <c r="CQH941" s="477"/>
      <c r="CQI941" s="477"/>
      <c r="CQJ941" s="477"/>
      <c r="CQK941" s="477"/>
      <c r="CQL941" s="477"/>
      <c r="CQM941" s="477"/>
      <c r="CQN941" s="477"/>
      <c r="CQO941" s="477"/>
      <c r="CQP941" s="477"/>
      <c r="CQQ941" s="477"/>
      <c r="CQR941" s="477"/>
      <c r="CQS941" s="477"/>
      <c r="CQT941" s="477"/>
      <c r="CQU941" s="477"/>
      <c r="CQV941" s="477"/>
      <c r="CQW941" s="477"/>
      <c r="CQX941" s="477"/>
      <c r="CQY941" s="477"/>
      <c r="CQZ941" s="477"/>
      <c r="CRA941" s="477"/>
      <c r="CRB941" s="477"/>
      <c r="CRC941" s="477"/>
      <c r="CRD941" s="477"/>
      <c r="CRE941" s="477"/>
      <c r="CRF941" s="477"/>
      <c r="CRG941" s="477"/>
      <c r="CRH941" s="477"/>
      <c r="CRI941" s="477"/>
      <c r="CRJ941" s="477"/>
      <c r="CRK941" s="477"/>
      <c r="CRL941" s="477"/>
      <c r="CRM941" s="477"/>
      <c r="CRN941" s="477"/>
      <c r="CRO941" s="477"/>
      <c r="CRP941" s="477"/>
      <c r="CRQ941" s="477"/>
      <c r="CRR941" s="477"/>
      <c r="CRS941" s="477"/>
      <c r="CRT941" s="477"/>
      <c r="CRU941" s="477"/>
      <c r="CRV941" s="477"/>
      <c r="CRW941" s="477"/>
      <c r="CRX941" s="477"/>
      <c r="CRY941" s="477"/>
      <c r="CRZ941" s="477"/>
      <c r="CSA941" s="477"/>
      <c r="CSB941" s="477"/>
      <c r="CSC941" s="477"/>
      <c r="CSD941" s="477"/>
      <c r="CSE941" s="477"/>
      <c r="CSF941" s="477"/>
      <c r="CSG941" s="477"/>
      <c r="CSH941" s="477"/>
      <c r="CSI941" s="477"/>
      <c r="CSJ941" s="477"/>
      <c r="CSK941" s="477"/>
      <c r="CSL941" s="477"/>
      <c r="CSM941" s="477"/>
      <c r="CSN941" s="477"/>
      <c r="CSO941" s="477"/>
      <c r="CSP941" s="477"/>
      <c r="CSQ941" s="477"/>
      <c r="CSR941" s="477"/>
      <c r="CSS941" s="477"/>
      <c r="CST941" s="477"/>
      <c r="CSU941" s="477"/>
      <c r="CSV941" s="477"/>
      <c r="CSW941" s="477"/>
      <c r="CSX941" s="477"/>
      <c r="CSY941" s="477"/>
      <c r="CSZ941" s="477"/>
      <c r="CTA941" s="477"/>
      <c r="CTB941" s="477"/>
      <c r="CTC941" s="477"/>
      <c r="CTD941" s="477"/>
      <c r="CTE941" s="477"/>
      <c r="CTF941" s="477"/>
      <c r="CTG941" s="477"/>
      <c r="CTH941" s="477"/>
      <c r="CTI941" s="477"/>
      <c r="CTJ941" s="477"/>
      <c r="CTK941" s="477"/>
      <c r="CTL941" s="477"/>
      <c r="CTM941" s="477"/>
      <c r="CTN941" s="477"/>
      <c r="CTO941" s="477"/>
      <c r="CTP941" s="477"/>
      <c r="CTQ941" s="477"/>
      <c r="CTR941" s="477"/>
      <c r="CTS941" s="477"/>
      <c r="CTT941" s="477"/>
      <c r="CTU941" s="477"/>
      <c r="CTV941" s="477"/>
      <c r="CTW941" s="477"/>
      <c r="CTX941" s="477"/>
      <c r="CTY941" s="477"/>
      <c r="CTZ941" s="477"/>
      <c r="CUA941" s="477"/>
      <c r="CUB941" s="477"/>
      <c r="CUC941" s="477"/>
      <c r="CUD941" s="477"/>
      <c r="CUE941" s="477"/>
      <c r="CUF941" s="477"/>
      <c r="CUG941" s="477"/>
      <c r="CUH941" s="477"/>
      <c r="CUI941" s="477"/>
      <c r="CUJ941" s="477"/>
      <c r="CUK941" s="477"/>
      <c r="CUL941" s="477"/>
      <c r="CUM941" s="477"/>
      <c r="CUN941" s="477"/>
      <c r="CUO941" s="477"/>
      <c r="CUP941" s="477"/>
      <c r="CUQ941" s="477"/>
      <c r="CUR941" s="477"/>
      <c r="CUS941" s="477"/>
      <c r="CUT941" s="477"/>
      <c r="CUU941" s="477"/>
      <c r="CUV941" s="477"/>
      <c r="CUW941" s="477"/>
      <c r="CUX941" s="477"/>
      <c r="CUY941" s="477"/>
      <c r="CUZ941" s="477"/>
      <c r="CVA941" s="477"/>
      <c r="CVB941" s="477"/>
      <c r="CVC941" s="477"/>
      <c r="CVD941" s="477"/>
      <c r="CVE941" s="477"/>
      <c r="CVF941" s="477"/>
      <c r="CVG941" s="477"/>
      <c r="CVH941" s="477"/>
      <c r="CVI941" s="477"/>
      <c r="CVJ941" s="477"/>
      <c r="CVK941" s="477"/>
      <c r="CVL941" s="477"/>
      <c r="CVM941" s="477"/>
      <c r="CVN941" s="477"/>
      <c r="CVO941" s="477"/>
      <c r="CVP941" s="477"/>
      <c r="CVQ941" s="477"/>
      <c r="CVR941" s="477"/>
      <c r="CVS941" s="477"/>
      <c r="CVT941" s="477"/>
      <c r="CVU941" s="477"/>
      <c r="CVV941" s="477"/>
      <c r="CVW941" s="477"/>
      <c r="CVX941" s="477"/>
      <c r="CVY941" s="477"/>
      <c r="CVZ941" s="477"/>
      <c r="CWA941" s="477"/>
      <c r="CWB941" s="477"/>
      <c r="CWC941" s="477"/>
      <c r="CWD941" s="477"/>
      <c r="CWE941" s="477"/>
      <c r="CWF941" s="477"/>
      <c r="CWG941" s="477"/>
      <c r="CWH941" s="477"/>
      <c r="CWI941" s="477"/>
      <c r="CWJ941" s="477"/>
      <c r="CWK941" s="477"/>
      <c r="CWL941" s="477"/>
      <c r="CWM941" s="477"/>
      <c r="CWN941" s="477"/>
      <c r="CWO941" s="477"/>
      <c r="CWP941" s="477"/>
      <c r="CWQ941" s="477"/>
      <c r="CWR941" s="477"/>
      <c r="CWS941" s="477"/>
      <c r="CWT941" s="477"/>
      <c r="CWU941" s="477"/>
      <c r="CWV941" s="477"/>
      <c r="CWW941" s="477"/>
      <c r="CWX941" s="477"/>
      <c r="CWY941" s="477"/>
      <c r="CWZ941" s="477"/>
      <c r="CXA941" s="477"/>
      <c r="CXB941" s="477"/>
      <c r="CXC941" s="477"/>
      <c r="CXD941" s="477"/>
      <c r="CXE941" s="477"/>
      <c r="CXF941" s="477"/>
      <c r="CXG941" s="477"/>
      <c r="CXH941" s="477"/>
      <c r="CXI941" s="477"/>
      <c r="CXJ941" s="477"/>
      <c r="CXK941" s="477"/>
      <c r="CXL941" s="477"/>
      <c r="CXM941" s="477"/>
      <c r="CXN941" s="477"/>
      <c r="CXO941" s="477"/>
      <c r="CXP941" s="477"/>
      <c r="CXQ941" s="477"/>
      <c r="CXR941" s="477"/>
      <c r="CXS941" s="477"/>
      <c r="CXT941" s="477"/>
      <c r="CXU941" s="477"/>
      <c r="CXV941" s="477"/>
      <c r="CXW941" s="477"/>
      <c r="CXX941" s="477"/>
      <c r="CXY941" s="477"/>
      <c r="CXZ941" s="477"/>
      <c r="CYA941" s="477"/>
      <c r="CYB941" s="477"/>
      <c r="CYC941" s="477"/>
      <c r="CYD941" s="477"/>
      <c r="CYE941" s="477"/>
      <c r="CYF941" s="477"/>
      <c r="CYG941" s="477"/>
      <c r="CYH941" s="477"/>
      <c r="CYI941" s="477"/>
      <c r="CYJ941" s="477"/>
      <c r="CYK941" s="477"/>
      <c r="CYL941" s="477"/>
      <c r="CYM941" s="477"/>
      <c r="CYN941" s="477"/>
      <c r="CYO941" s="477"/>
      <c r="CYP941" s="477"/>
      <c r="CYQ941" s="477"/>
      <c r="CYR941" s="477"/>
      <c r="CYS941" s="477"/>
      <c r="CYT941" s="477"/>
      <c r="CYU941" s="477"/>
      <c r="CYV941" s="477"/>
      <c r="CYW941" s="477"/>
      <c r="CYX941" s="477"/>
      <c r="CYY941" s="477"/>
      <c r="CYZ941" s="477"/>
      <c r="CZA941" s="477"/>
      <c r="CZB941" s="477"/>
      <c r="CZC941" s="477"/>
      <c r="CZD941" s="477"/>
      <c r="CZE941" s="477"/>
      <c r="CZF941" s="477"/>
      <c r="CZG941" s="477"/>
      <c r="CZH941" s="477"/>
      <c r="CZI941" s="477"/>
      <c r="CZJ941" s="477"/>
      <c r="CZK941" s="477"/>
      <c r="CZL941" s="477"/>
      <c r="CZM941" s="477"/>
      <c r="CZN941" s="477"/>
      <c r="CZO941" s="477"/>
      <c r="CZP941" s="477"/>
      <c r="CZQ941" s="477"/>
      <c r="CZR941" s="477"/>
      <c r="CZS941" s="477"/>
      <c r="CZT941" s="477"/>
      <c r="CZU941" s="477"/>
      <c r="CZV941" s="477"/>
      <c r="CZW941" s="477"/>
      <c r="CZX941" s="477"/>
      <c r="CZY941" s="477"/>
      <c r="CZZ941" s="477"/>
      <c r="DAA941" s="477"/>
      <c r="DAB941" s="477"/>
      <c r="DAC941" s="477"/>
      <c r="DAD941" s="477"/>
      <c r="DAE941" s="477"/>
      <c r="DAF941" s="477"/>
      <c r="DAG941" s="477"/>
      <c r="DAH941" s="477"/>
      <c r="DAI941" s="477"/>
      <c r="DAJ941" s="477"/>
      <c r="DAK941" s="477"/>
      <c r="DAL941" s="477"/>
      <c r="DAM941" s="477"/>
      <c r="DAN941" s="477"/>
      <c r="DAO941" s="477"/>
      <c r="DAP941" s="477"/>
      <c r="DAQ941" s="477"/>
      <c r="DAR941" s="477"/>
      <c r="DAS941" s="477"/>
      <c r="DAT941" s="477"/>
      <c r="DAU941" s="477"/>
      <c r="DAV941" s="477"/>
      <c r="DAW941" s="477"/>
      <c r="DAX941" s="477"/>
      <c r="DAY941" s="477"/>
      <c r="DAZ941" s="477"/>
      <c r="DBA941" s="477"/>
      <c r="DBB941" s="477"/>
      <c r="DBC941" s="477"/>
      <c r="DBD941" s="477"/>
      <c r="DBE941" s="477"/>
      <c r="DBF941" s="477"/>
      <c r="DBG941" s="477"/>
      <c r="DBH941" s="477"/>
      <c r="DBI941" s="477"/>
      <c r="DBJ941" s="477"/>
      <c r="DBK941" s="477"/>
      <c r="DBL941" s="477"/>
      <c r="DBM941" s="477"/>
      <c r="DBN941" s="477"/>
      <c r="DBO941" s="477"/>
      <c r="DBP941" s="477"/>
      <c r="DBQ941" s="477"/>
      <c r="DBR941" s="477"/>
      <c r="DBS941" s="477"/>
      <c r="DBT941" s="477"/>
      <c r="DBU941" s="477"/>
      <c r="DBV941" s="477"/>
      <c r="DBW941" s="477"/>
      <c r="DBX941" s="477"/>
      <c r="DBY941" s="477"/>
      <c r="DBZ941" s="477"/>
      <c r="DCA941" s="477"/>
      <c r="DCB941" s="477"/>
      <c r="DCC941" s="477"/>
      <c r="DCD941" s="477"/>
      <c r="DCE941" s="477"/>
      <c r="DCF941" s="477"/>
      <c r="DCG941" s="477"/>
      <c r="DCH941" s="477"/>
      <c r="DCI941" s="477"/>
      <c r="DCJ941" s="477"/>
      <c r="DCK941" s="477"/>
      <c r="DCL941" s="477"/>
      <c r="DCM941" s="477"/>
      <c r="DCN941" s="477"/>
      <c r="DCO941" s="477"/>
      <c r="DCP941" s="477"/>
      <c r="DCQ941" s="477"/>
      <c r="DCR941" s="477"/>
      <c r="DCS941" s="477"/>
      <c r="DCT941" s="477"/>
      <c r="DCU941" s="477"/>
      <c r="DCV941" s="477"/>
      <c r="DCW941" s="477"/>
      <c r="DCX941" s="477"/>
      <c r="DCY941" s="477"/>
      <c r="DCZ941" s="477"/>
      <c r="DDA941" s="477"/>
      <c r="DDB941" s="477"/>
      <c r="DDC941" s="477"/>
      <c r="DDD941" s="477"/>
      <c r="DDE941" s="477"/>
      <c r="DDF941" s="477"/>
      <c r="DDG941" s="477"/>
      <c r="DDH941" s="477"/>
      <c r="DDI941" s="477"/>
      <c r="DDJ941" s="477"/>
      <c r="DDK941" s="477"/>
      <c r="DDL941" s="477"/>
      <c r="DDM941" s="477"/>
      <c r="DDN941" s="477"/>
      <c r="DDO941" s="477"/>
      <c r="DDP941" s="477"/>
      <c r="DDQ941" s="477"/>
      <c r="DDR941" s="477"/>
      <c r="DDS941" s="477"/>
      <c r="DDT941" s="477"/>
      <c r="DDU941" s="477"/>
      <c r="DDV941" s="477"/>
      <c r="DDW941" s="477"/>
      <c r="DDX941" s="477"/>
      <c r="DDY941" s="477"/>
      <c r="DDZ941" s="477"/>
      <c r="DEA941" s="477"/>
      <c r="DEB941" s="477"/>
      <c r="DEC941" s="477"/>
      <c r="DED941" s="477"/>
      <c r="DEE941" s="477"/>
      <c r="DEF941" s="477"/>
      <c r="DEG941" s="477"/>
      <c r="DEH941" s="477"/>
      <c r="DEI941" s="477"/>
      <c r="DEJ941" s="477"/>
      <c r="DEK941" s="477"/>
      <c r="DEL941" s="477"/>
      <c r="DEM941" s="477"/>
      <c r="DEN941" s="477"/>
      <c r="DEO941" s="477"/>
      <c r="DEP941" s="477"/>
      <c r="DEQ941" s="477"/>
      <c r="DER941" s="477"/>
      <c r="DES941" s="477"/>
      <c r="DET941" s="477"/>
      <c r="DEU941" s="477"/>
      <c r="DEV941" s="477"/>
      <c r="DEW941" s="477"/>
      <c r="DEX941" s="477"/>
      <c r="DEY941" s="477"/>
      <c r="DEZ941" s="477"/>
      <c r="DFA941" s="477"/>
      <c r="DFB941" s="477"/>
      <c r="DFC941" s="477"/>
      <c r="DFD941" s="477"/>
      <c r="DFE941" s="477"/>
      <c r="DFF941" s="477"/>
      <c r="DFG941" s="477"/>
      <c r="DFH941" s="477"/>
      <c r="DFI941" s="477"/>
      <c r="DFJ941" s="477"/>
      <c r="DFK941" s="477"/>
      <c r="DFL941" s="477"/>
      <c r="DFM941" s="477"/>
      <c r="DFN941" s="477"/>
      <c r="DFO941" s="477"/>
      <c r="DFP941" s="477"/>
      <c r="DFQ941" s="477"/>
      <c r="DFR941" s="477"/>
      <c r="DFS941" s="477"/>
      <c r="DFT941" s="477"/>
      <c r="DFU941" s="477"/>
      <c r="DFV941" s="477"/>
      <c r="DFW941" s="477"/>
      <c r="DFX941" s="477"/>
      <c r="DFY941" s="477"/>
      <c r="DFZ941" s="477"/>
      <c r="DGA941" s="477"/>
      <c r="DGB941" s="477"/>
      <c r="DGC941" s="477"/>
      <c r="DGD941" s="477"/>
      <c r="DGE941" s="477"/>
      <c r="DGF941" s="477"/>
      <c r="DGG941" s="477"/>
      <c r="DGH941" s="477"/>
      <c r="DGI941" s="477"/>
      <c r="DGJ941" s="477"/>
      <c r="DGK941" s="477"/>
      <c r="DGL941" s="477"/>
      <c r="DGM941" s="477"/>
      <c r="DGN941" s="477"/>
      <c r="DGO941" s="477"/>
      <c r="DGP941" s="477"/>
      <c r="DGQ941" s="477"/>
      <c r="DGR941" s="477"/>
      <c r="DGS941" s="477"/>
      <c r="DGT941" s="477"/>
      <c r="DGU941" s="477"/>
      <c r="DGV941" s="477"/>
      <c r="DGW941" s="477"/>
      <c r="DGX941" s="477"/>
      <c r="DGY941" s="477"/>
      <c r="DGZ941" s="477"/>
      <c r="DHA941" s="477"/>
      <c r="DHB941" s="477"/>
      <c r="DHC941" s="477"/>
      <c r="DHD941" s="477"/>
      <c r="DHE941" s="477"/>
      <c r="DHF941" s="477"/>
      <c r="DHG941" s="477"/>
      <c r="DHH941" s="477"/>
      <c r="DHI941" s="477"/>
      <c r="DHJ941" s="477"/>
      <c r="DHK941" s="477"/>
      <c r="DHL941" s="477"/>
      <c r="DHM941" s="477"/>
      <c r="DHN941" s="477"/>
      <c r="DHO941" s="477"/>
      <c r="DHP941" s="477"/>
      <c r="DHQ941" s="477"/>
      <c r="DHR941" s="477"/>
      <c r="DHS941" s="477"/>
      <c r="DHT941" s="477"/>
      <c r="DHU941" s="477"/>
      <c r="DHV941" s="477"/>
      <c r="DHW941" s="477"/>
      <c r="DHX941" s="477"/>
      <c r="DHY941" s="477"/>
      <c r="DHZ941" s="477"/>
      <c r="DIA941" s="477"/>
      <c r="DIB941" s="477"/>
      <c r="DIC941" s="477"/>
      <c r="DID941" s="477"/>
      <c r="DIE941" s="477"/>
      <c r="DIF941" s="477"/>
      <c r="DIG941" s="477"/>
      <c r="DIH941" s="477"/>
      <c r="DII941" s="477"/>
      <c r="DIJ941" s="477"/>
      <c r="DIK941" s="477"/>
      <c r="DIL941" s="477"/>
      <c r="DIM941" s="477"/>
      <c r="DIN941" s="477"/>
      <c r="DIO941" s="477"/>
      <c r="DIP941" s="477"/>
      <c r="DIQ941" s="477"/>
      <c r="DIR941" s="477"/>
      <c r="DIS941" s="477"/>
      <c r="DIT941" s="477"/>
      <c r="DIU941" s="477"/>
      <c r="DIV941" s="477"/>
      <c r="DIW941" s="477"/>
      <c r="DIX941" s="477"/>
      <c r="DIY941" s="477"/>
      <c r="DIZ941" s="477"/>
      <c r="DJA941" s="477"/>
      <c r="DJB941" s="477"/>
      <c r="DJC941" s="477"/>
      <c r="DJD941" s="477"/>
      <c r="DJE941" s="477"/>
      <c r="DJF941" s="477"/>
      <c r="DJG941" s="477"/>
      <c r="DJH941" s="477"/>
      <c r="DJI941" s="477"/>
      <c r="DJJ941" s="477"/>
      <c r="DJK941" s="477"/>
      <c r="DJL941" s="477"/>
      <c r="DJM941" s="477"/>
      <c r="DJN941" s="477"/>
      <c r="DJO941" s="477"/>
      <c r="DJP941" s="477"/>
      <c r="DJQ941" s="477"/>
      <c r="DJR941" s="477"/>
      <c r="DJS941" s="477"/>
      <c r="DJT941" s="477"/>
      <c r="DJU941" s="477"/>
      <c r="DJV941" s="477"/>
      <c r="DJW941" s="477"/>
      <c r="DJX941" s="477"/>
      <c r="DJY941" s="477"/>
      <c r="DJZ941" s="477"/>
      <c r="DKA941" s="477"/>
      <c r="DKB941" s="477"/>
      <c r="DKC941" s="477"/>
      <c r="DKD941" s="477"/>
      <c r="DKE941" s="477"/>
      <c r="DKF941" s="477"/>
      <c r="DKG941" s="477"/>
      <c r="DKH941" s="477"/>
      <c r="DKI941" s="477"/>
      <c r="DKJ941" s="477"/>
      <c r="DKK941" s="477"/>
      <c r="DKL941" s="477"/>
      <c r="DKM941" s="477"/>
      <c r="DKN941" s="477"/>
      <c r="DKO941" s="477"/>
      <c r="DKP941" s="477"/>
      <c r="DKQ941" s="477"/>
      <c r="DKR941" s="477"/>
      <c r="DKS941" s="477"/>
      <c r="DKT941" s="477"/>
      <c r="DKU941" s="477"/>
      <c r="DKV941" s="477"/>
      <c r="DKW941" s="477"/>
      <c r="DKX941" s="477"/>
      <c r="DKY941" s="477"/>
      <c r="DKZ941" s="477"/>
      <c r="DLA941" s="477"/>
      <c r="DLB941" s="477"/>
      <c r="DLC941" s="477"/>
      <c r="DLD941" s="477"/>
      <c r="DLE941" s="477"/>
      <c r="DLF941" s="477"/>
      <c r="DLG941" s="477"/>
      <c r="DLH941" s="477"/>
      <c r="DLI941" s="477"/>
      <c r="DLJ941" s="477"/>
      <c r="DLK941" s="477"/>
      <c r="DLL941" s="477"/>
      <c r="DLM941" s="477"/>
      <c r="DLN941" s="477"/>
      <c r="DLO941" s="477"/>
      <c r="DLP941" s="477"/>
      <c r="DLQ941" s="477"/>
      <c r="DLR941" s="477"/>
      <c r="DLS941" s="477"/>
      <c r="DLT941" s="477"/>
      <c r="DLU941" s="477"/>
      <c r="DLV941" s="477"/>
      <c r="DLW941" s="477"/>
      <c r="DLX941" s="477"/>
      <c r="DLY941" s="477"/>
      <c r="DLZ941" s="477"/>
      <c r="DMA941" s="477"/>
      <c r="DMB941" s="477"/>
      <c r="DMC941" s="477"/>
      <c r="DMD941" s="477"/>
      <c r="DME941" s="477"/>
      <c r="DMF941" s="477"/>
      <c r="DMG941" s="477"/>
      <c r="DMH941" s="477"/>
      <c r="DMI941" s="477"/>
      <c r="DMJ941" s="477"/>
      <c r="DMK941" s="477"/>
      <c r="DML941" s="477"/>
      <c r="DMM941" s="477"/>
      <c r="DMN941" s="477"/>
      <c r="DMO941" s="477"/>
      <c r="DMP941" s="477"/>
      <c r="DMQ941" s="477"/>
      <c r="DMR941" s="477"/>
      <c r="DMS941" s="477"/>
      <c r="DMT941" s="477"/>
      <c r="DMU941" s="477"/>
      <c r="DMV941" s="477"/>
      <c r="DMW941" s="477"/>
      <c r="DMX941" s="477"/>
      <c r="DMY941" s="477"/>
      <c r="DMZ941" s="477"/>
      <c r="DNA941" s="477"/>
      <c r="DNB941" s="477"/>
      <c r="DNC941" s="477"/>
      <c r="DND941" s="477"/>
      <c r="DNE941" s="477"/>
      <c r="DNF941" s="477"/>
      <c r="DNG941" s="477"/>
      <c r="DNH941" s="477"/>
      <c r="DNI941" s="477"/>
      <c r="DNJ941" s="477"/>
      <c r="DNK941" s="477"/>
      <c r="DNL941" s="477"/>
      <c r="DNM941" s="477"/>
      <c r="DNN941" s="477"/>
      <c r="DNO941" s="477"/>
      <c r="DNP941" s="477"/>
      <c r="DNQ941" s="477"/>
      <c r="DNR941" s="477"/>
      <c r="DNS941" s="477"/>
      <c r="DNT941" s="477"/>
      <c r="DNU941" s="477"/>
      <c r="DNV941" s="477"/>
      <c r="DNW941" s="477"/>
      <c r="DNX941" s="477"/>
      <c r="DNY941" s="477"/>
      <c r="DNZ941" s="477"/>
      <c r="DOA941" s="477"/>
      <c r="DOB941" s="477"/>
      <c r="DOC941" s="477"/>
      <c r="DOD941" s="477"/>
      <c r="DOE941" s="477"/>
      <c r="DOF941" s="477"/>
      <c r="DOG941" s="477"/>
      <c r="DOH941" s="477"/>
      <c r="DOI941" s="477"/>
      <c r="DOJ941" s="477"/>
      <c r="DOK941" s="477"/>
      <c r="DOL941" s="477"/>
      <c r="DOM941" s="477"/>
      <c r="DON941" s="477"/>
      <c r="DOO941" s="477"/>
      <c r="DOP941" s="477"/>
      <c r="DOQ941" s="477"/>
      <c r="DOR941" s="477"/>
      <c r="DOS941" s="477"/>
      <c r="DOT941" s="477"/>
      <c r="DOU941" s="477"/>
      <c r="DOV941" s="477"/>
      <c r="DOW941" s="477"/>
      <c r="DOX941" s="477"/>
      <c r="DOY941" s="477"/>
      <c r="DOZ941" s="477"/>
      <c r="DPA941" s="477"/>
      <c r="DPB941" s="477"/>
      <c r="DPC941" s="477"/>
      <c r="DPD941" s="477"/>
      <c r="DPE941" s="477"/>
      <c r="DPF941" s="477"/>
      <c r="DPG941" s="477"/>
      <c r="DPH941" s="477"/>
      <c r="DPI941" s="477"/>
      <c r="DPJ941" s="477"/>
      <c r="DPK941" s="477"/>
      <c r="DPL941" s="477"/>
      <c r="DPM941" s="477"/>
      <c r="DPN941" s="477"/>
      <c r="DPO941" s="477"/>
      <c r="DPP941" s="477"/>
      <c r="DPQ941" s="477"/>
      <c r="DPR941" s="477"/>
      <c r="DPS941" s="477"/>
      <c r="DPT941" s="477"/>
      <c r="DPU941" s="477"/>
      <c r="DPV941" s="477"/>
      <c r="DPW941" s="477"/>
      <c r="DPX941" s="477"/>
      <c r="DPY941" s="477"/>
      <c r="DPZ941" s="477"/>
      <c r="DQA941" s="477"/>
      <c r="DQB941" s="477"/>
      <c r="DQC941" s="477"/>
      <c r="DQD941" s="477"/>
      <c r="DQE941" s="477"/>
      <c r="DQF941" s="477"/>
      <c r="DQG941" s="477"/>
      <c r="DQH941" s="477"/>
      <c r="DQI941" s="477"/>
      <c r="DQJ941" s="477"/>
      <c r="DQK941" s="477"/>
      <c r="DQL941" s="477"/>
      <c r="DQM941" s="477"/>
      <c r="DQN941" s="477"/>
      <c r="DQO941" s="477"/>
      <c r="DQP941" s="477"/>
      <c r="DQQ941" s="477"/>
      <c r="DQR941" s="477"/>
      <c r="DQS941" s="477"/>
      <c r="DQT941" s="477"/>
      <c r="DQU941" s="477"/>
      <c r="DQV941" s="477"/>
      <c r="DQW941" s="477"/>
      <c r="DQX941" s="477"/>
      <c r="DQY941" s="477"/>
      <c r="DQZ941" s="477"/>
      <c r="DRA941" s="477"/>
      <c r="DRB941" s="477"/>
      <c r="DRC941" s="477"/>
      <c r="DRD941" s="477"/>
      <c r="DRE941" s="477"/>
      <c r="DRF941" s="477"/>
      <c r="DRG941" s="477"/>
      <c r="DRH941" s="477"/>
      <c r="DRI941" s="477"/>
      <c r="DRJ941" s="477"/>
      <c r="DRK941" s="477"/>
      <c r="DRL941" s="477"/>
      <c r="DRM941" s="477"/>
      <c r="DRN941" s="477"/>
      <c r="DRO941" s="477"/>
      <c r="DRP941" s="477"/>
      <c r="DRQ941" s="477"/>
      <c r="DRR941" s="477"/>
      <c r="DRS941" s="477"/>
      <c r="DRT941" s="477"/>
      <c r="DRU941" s="477"/>
      <c r="DRV941" s="477"/>
      <c r="DRW941" s="477"/>
      <c r="DRX941" s="477"/>
      <c r="DRY941" s="477"/>
      <c r="DRZ941" s="477"/>
      <c r="DSA941" s="477"/>
      <c r="DSB941" s="477"/>
      <c r="DSC941" s="477"/>
      <c r="DSD941" s="477"/>
      <c r="DSE941" s="477"/>
      <c r="DSF941" s="477"/>
      <c r="DSG941" s="477"/>
      <c r="DSH941" s="477"/>
      <c r="DSI941" s="477"/>
      <c r="DSJ941" s="477"/>
      <c r="DSK941" s="477"/>
      <c r="DSL941" s="477"/>
      <c r="DSM941" s="477"/>
      <c r="DSN941" s="477"/>
      <c r="DSO941" s="477"/>
      <c r="DSP941" s="477"/>
      <c r="DSQ941" s="477"/>
      <c r="DSR941" s="477"/>
      <c r="DSS941" s="477"/>
      <c r="DST941" s="477"/>
      <c r="DSU941" s="477"/>
      <c r="DSV941" s="477"/>
      <c r="DSW941" s="477"/>
      <c r="DSX941" s="477"/>
      <c r="DSY941" s="477"/>
      <c r="DSZ941" s="477"/>
      <c r="DTA941" s="477"/>
      <c r="DTB941" s="477"/>
      <c r="DTC941" s="477"/>
      <c r="DTD941" s="477"/>
      <c r="DTE941" s="477"/>
      <c r="DTF941" s="477"/>
      <c r="DTG941" s="477"/>
      <c r="DTH941" s="477"/>
      <c r="DTI941" s="477"/>
      <c r="DTJ941" s="477"/>
      <c r="DTK941" s="477"/>
      <c r="DTL941" s="477"/>
      <c r="DTM941" s="477"/>
      <c r="DTN941" s="477"/>
      <c r="DTO941" s="477"/>
      <c r="DTP941" s="477"/>
      <c r="DTQ941" s="477"/>
      <c r="DTR941" s="477"/>
      <c r="DTS941" s="477"/>
      <c r="DTT941" s="477"/>
      <c r="DTU941" s="477"/>
      <c r="DTV941" s="477"/>
      <c r="DTW941" s="477"/>
      <c r="DTX941" s="477"/>
      <c r="DTY941" s="477"/>
      <c r="DTZ941" s="477"/>
      <c r="DUA941" s="477"/>
      <c r="DUB941" s="477"/>
      <c r="DUC941" s="477"/>
      <c r="DUD941" s="477"/>
      <c r="DUE941" s="477"/>
      <c r="DUF941" s="477"/>
      <c r="DUG941" s="477"/>
      <c r="DUH941" s="477"/>
      <c r="DUI941" s="477"/>
      <c r="DUJ941" s="477"/>
      <c r="DUK941" s="477"/>
      <c r="DUL941" s="477"/>
      <c r="DUM941" s="477"/>
      <c r="DUN941" s="477"/>
      <c r="DUO941" s="477"/>
      <c r="DUP941" s="477"/>
      <c r="DUQ941" s="477"/>
      <c r="DUR941" s="477"/>
      <c r="DUS941" s="477"/>
      <c r="DUT941" s="477"/>
      <c r="DUU941" s="477"/>
      <c r="DUV941" s="477"/>
      <c r="DUW941" s="477"/>
      <c r="DUX941" s="477"/>
      <c r="DUY941" s="477"/>
      <c r="DUZ941" s="477"/>
      <c r="DVA941" s="477"/>
      <c r="DVB941" s="477"/>
      <c r="DVC941" s="477"/>
      <c r="DVD941" s="477"/>
      <c r="DVE941" s="477"/>
      <c r="DVF941" s="477"/>
      <c r="DVG941" s="477"/>
      <c r="DVH941" s="477"/>
      <c r="DVI941" s="477"/>
      <c r="DVJ941" s="477"/>
      <c r="DVK941" s="477"/>
      <c r="DVL941" s="477"/>
      <c r="DVM941" s="477"/>
      <c r="DVN941" s="477"/>
      <c r="DVO941" s="477"/>
      <c r="DVP941" s="477"/>
      <c r="DVQ941" s="477"/>
      <c r="DVR941" s="477"/>
      <c r="DVS941" s="477"/>
      <c r="DVT941" s="477"/>
      <c r="DVU941" s="477"/>
      <c r="DVV941" s="477"/>
      <c r="DVW941" s="477"/>
      <c r="DVX941" s="477"/>
      <c r="DVY941" s="477"/>
      <c r="DVZ941" s="477"/>
      <c r="DWA941" s="477"/>
      <c r="DWB941" s="477"/>
      <c r="DWC941" s="477"/>
      <c r="DWD941" s="477"/>
      <c r="DWE941" s="477"/>
      <c r="DWF941" s="477"/>
      <c r="DWG941" s="477"/>
      <c r="DWH941" s="477"/>
      <c r="DWI941" s="477"/>
      <c r="DWJ941" s="477"/>
      <c r="DWK941" s="477"/>
      <c r="DWL941" s="477"/>
      <c r="DWM941" s="477"/>
      <c r="DWN941" s="477"/>
      <c r="DWO941" s="477"/>
      <c r="DWP941" s="477"/>
      <c r="DWQ941" s="477"/>
      <c r="DWR941" s="477"/>
      <c r="DWS941" s="477"/>
      <c r="DWT941" s="477"/>
      <c r="DWU941" s="477"/>
      <c r="DWV941" s="477"/>
      <c r="DWW941" s="477"/>
      <c r="DWX941" s="477"/>
      <c r="DWY941" s="477"/>
      <c r="DWZ941" s="477"/>
      <c r="DXA941" s="477"/>
      <c r="DXB941" s="477"/>
      <c r="DXC941" s="477"/>
      <c r="DXD941" s="477"/>
      <c r="DXE941" s="477"/>
      <c r="DXF941" s="477"/>
      <c r="DXG941" s="477"/>
      <c r="DXH941" s="477"/>
      <c r="DXI941" s="477"/>
      <c r="DXJ941" s="477"/>
      <c r="DXK941" s="477"/>
      <c r="DXL941" s="477"/>
      <c r="DXM941" s="477"/>
      <c r="DXN941" s="477"/>
      <c r="DXO941" s="477"/>
      <c r="DXP941" s="477"/>
      <c r="DXQ941" s="477"/>
      <c r="DXR941" s="477"/>
      <c r="DXS941" s="477"/>
      <c r="DXT941" s="477"/>
      <c r="DXU941" s="477"/>
      <c r="DXV941" s="477"/>
      <c r="DXW941" s="477"/>
      <c r="DXX941" s="477"/>
      <c r="DXY941" s="477"/>
      <c r="DXZ941" s="477"/>
      <c r="DYA941" s="477"/>
      <c r="DYB941" s="477"/>
      <c r="DYC941" s="477"/>
      <c r="DYD941" s="477"/>
      <c r="DYE941" s="477"/>
      <c r="DYF941" s="477"/>
      <c r="DYG941" s="477"/>
      <c r="DYH941" s="477"/>
      <c r="DYI941" s="477"/>
      <c r="DYJ941" s="477"/>
      <c r="DYK941" s="477"/>
      <c r="DYL941" s="477"/>
      <c r="DYM941" s="477"/>
      <c r="DYN941" s="477"/>
      <c r="DYO941" s="477"/>
      <c r="DYP941" s="477"/>
      <c r="DYQ941" s="477"/>
      <c r="DYR941" s="477"/>
      <c r="DYS941" s="477"/>
      <c r="DYT941" s="477"/>
      <c r="DYU941" s="477"/>
      <c r="DYV941" s="477"/>
      <c r="DYW941" s="477"/>
      <c r="DYX941" s="477"/>
      <c r="DYY941" s="477"/>
      <c r="DYZ941" s="477"/>
      <c r="DZA941" s="477"/>
      <c r="DZB941" s="477"/>
      <c r="DZC941" s="477"/>
      <c r="DZD941" s="477"/>
      <c r="DZE941" s="477"/>
      <c r="DZF941" s="477"/>
      <c r="DZG941" s="477"/>
      <c r="DZH941" s="477"/>
      <c r="DZI941" s="477"/>
      <c r="DZJ941" s="477"/>
      <c r="DZK941" s="477"/>
      <c r="DZL941" s="477"/>
      <c r="DZM941" s="477"/>
      <c r="DZN941" s="477"/>
      <c r="DZO941" s="477"/>
      <c r="DZP941" s="477"/>
      <c r="DZQ941" s="477"/>
      <c r="DZR941" s="477"/>
      <c r="DZS941" s="477"/>
      <c r="DZT941" s="477"/>
      <c r="DZU941" s="477"/>
      <c r="DZV941" s="477"/>
      <c r="DZW941" s="477"/>
      <c r="DZX941" s="477"/>
      <c r="DZY941" s="477"/>
      <c r="DZZ941" s="477"/>
      <c r="EAA941" s="477"/>
      <c r="EAB941" s="477"/>
      <c r="EAC941" s="477"/>
      <c r="EAD941" s="477"/>
      <c r="EAE941" s="477"/>
      <c r="EAF941" s="477"/>
      <c r="EAG941" s="477"/>
      <c r="EAH941" s="477"/>
      <c r="EAI941" s="477"/>
      <c r="EAJ941" s="477"/>
      <c r="EAK941" s="477"/>
      <c r="EAL941" s="477"/>
      <c r="EAM941" s="477"/>
      <c r="EAN941" s="477"/>
      <c r="EAO941" s="477"/>
      <c r="EAP941" s="477"/>
      <c r="EAQ941" s="477"/>
      <c r="EAR941" s="477"/>
      <c r="EAS941" s="477"/>
      <c r="EAT941" s="477"/>
      <c r="EAU941" s="477"/>
      <c r="EAV941" s="477"/>
      <c r="EAW941" s="477"/>
      <c r="EAX941" s="477"/>
      <c r="EAY941" s="477"/>
      <c r="EAZ941" s="477"/>
      <c r="EBA941" s="477"/>
      <c r="EBB941" s="477"/>
      <c r="EBC941" s="477"/>
      <c r="EBD941" s="477"/>
      <c r="EBE941" s="477"/>
      <c r="EBF941" s="477"/>
      <c r="EBG941" s="477"/>
      <c r="EBH941" s="477"/>
      <c r="EBI941" s="477"/>
      <c r="EBJ941" s="477"/>
      <c r="EBK941" s="477"/>
      <c r="EBL941" s="477"/>
      <c r="EBM941" s="477"/>
      <c r="EBN941" s="477"/>
      <c r="EBO941" s="477"/>
      <c r="EBP941" s="477"/>
      <c r="EBQ941" s="477"/>
      <c r="EBR941" s="477"/>
      <c r="EBS941" s="477"/>
      <c r="EBT941" s="477"/>
      <c r="EBU941" s="477"/>
      <c r="EBV941" s="477"/>
      <c r="EBW941" s="477"/>
      <c r="EBX941" s="477"/>
      <c r="EBY941" s="477"/>
      <c r="EBZ941" s="477"/>
      <c r="ECA941" s="477"/>
      <c r="ECB941" s="477"/>
      <c r="ECC941" s="477"/>
      <c r="ECD941" s="477"/>
      <c r="ECE941" s="477"/>
      <c r="ECF941" s="477"/>
      <c r="ECG941" s="477"/>
      <c r="ECH941" s="477"/>
      <c r="ECI941" s="477"/>
      <c r="ECJ941" s="477"/>
      <c r="ECK941" s="477"/>
      <c r="ECL941" s="477"/>
      <c r="ECM941" s="477"/>
      <c r="ECN941" s="477"/>
      <c r="ECO941" s="477"/>
      <c r="ECP941" s="477"/>
      <c r="ECQ941" s="477"/>
      <c r="ECR941" s="477"/>
      <c r="ECS941" s="477"/>
      <c r="ECT941" s="477"/>
      <c r="ECU941" s="477"/>
      <c r="ECV941" s="477"/>
      <c r="ECW941" s="477"/>
      <c r="ECX941" s="477"/>
      <c r="ECY941" s="477"/>
      <c r="ECZ941" s="477"/>
      <c r="EDA941" s="477"/>
      <c r="EDB941" s="477"/>
      <c r="EDC941" s="477"/>
      <c r="EDD941" s="477"/>
      <c r="EDE941" s="477"/>
      <c r="EDF941" s="477"/>
      <c r="EDG941" s="477"/>
      <c r="EDH941" s="477"/>
      <c r="EDI941" s="477"/>
      <c r="EDJ941" s="477"/>
      <c r="EDK941" s="477"/>
      <c r="EDL941" s="477"/>
      <c r="EDM941" s="477"/>
      <c r="EDN941" s="477"/>
      <c r="EDO941" s="477"/>
      <c r="EDP941" s="477"/>
      <c r="EDQ941" s="477"/>
      <c r="EDR941" s="477"/>
      <c r="EDS941" s="477"/>
      <c r="EDT941" s="477"/>
      <c r="EDU941" s="477"/>
      <c r="EDV941" s="477"/>
      <c r="EDW941" s="477"/>
      <c r="EDX941" s="477"/>
      <c r="EDY941" s="477"/>
      <c r="EDZ941" s="477"/>
      <c r="EEA941" s="477"/>
      <c r="EEB941" s="477"/>
      <c r="EEC941" s="477"/>
      <c r="EED941" s="477"/>
      <c r="EEE941" s="477"/>
      <c r="EEF941" s="477"/>
      <c r="EEG941" s="477"/>
      <c r="EEH941" s="477"/>
      <c r="EEI941" s="477"/>
      <c r="EEJ941" s="477"/>
      <c r="EEK941" s="477"/>
      <c r="EEL941" s="477"/>
      <c r="EEM941" s="477"/>
      <c r="EEN941" s="477"/>
      <c r="EEO941" s="477"/>
      <c r="EEP941" s="477"/>
      <c r="EEQ941" s="477"/>
      <c r="EER941" s="477"/>
      <c r="EES941" s="477"/>
      <c r="EET941" s="477"/>
      <c r="EEU941" s="477"/>
      <c r="EEV941" s="477"/>
      <c r="EEW941" s="477"/>
      <c r="EEX941" s="477"/>
      <c r="EEY941" s="477"/>
      <c r="EEZ941" s="477"/>
      <c r="EFA941" s="477"/>
      <c r="EFB941" s="477"/>
      <c r="EFC941" s="477"/>
      <c r="EFD941" s="477"/>
      <c r="EFE941" s="477"/>
      <c r="EFF941" s="477"/>
      <c r="EFG941" s="477"/>
      <c r="EFH941" s="477"/>
      <c r="EFI941" s="477"/>
      <c r="EFJ941" s="477"/>
      <c r="EFK941" s="477"/>
      <c r="EFL941" s="477"/>
      <c r="EFM941" s="477"/>
      <c r="EFN941" s="477"/>
      <c r="EFO941" s="477"/>
      <c r="EFP941" s="477"/>
      <c r="EFQ941" s="477"/>
      <c r="EFR941" s="477"/>
      <c r="EFS941" s="477"/>
      <c r="EFT941" s="477"/>
      <c r="EFU941" s="477"/>
      <c r="EFV941" s="477"/>
      <c r="EFW941" s="477"/>
      <c r="EFX941" s="477"/>
      <c r="EFY941" s="477"/>
      <c r="EFZ941" s="477"/>
      <c r="EGA941" s="477"/>
      <c r="EGB941" s="477"/>
      <c r="EGC941" s="477"/>
      <c r="EGD941" s="477"/>
      <c r="EGE941" s="477"/>
      <c r="EGF941" s="477"/>
      <c r="EGG941" s="477"/>
      <c r="EGH941" s="477"/>
      <c r="EGI941" s="477"/>
      <c r="EGJ941" s="477"/>
      <c r="EGK941" s="477"/>
      <c r="EGL941" s="477"/>
      <c r="EGM941" s="477"/>
      <c r="EGN941" s="477"/>
      <c r="EGO941" s="477"/>
      <c r="EGP941" s="477"/>
      <c r="EGQ941" s="477"/>
      <c r="EGR941" s="477"/>
      <c r="EGS941" s="477"/>
      <c r="EGT941" s="477"/>
      <c r="EGU941" s="477"/>
      <c r="EGV941" s="477"/>
      <c r="EGW941" s="477"/>
      <c r="EGX941" s="477"/>
      <c r="EGY941" s="477"/>
      <c r="EGZ941" s="477"/>
      <c r="EHA941" s="477"/>
      <c r="EHB941" s="477"/>
      <c r="EHC941" s="477"/>
      <c r="EHD941" s="477"/>
      <c r="EHE941" s="477"/>
      <c r="EHF941" s="477"/>
      <c r="EHG941" s="477"/>
      <c r="EHH941" s="477"/>
      <c r="EHI941" s="477"/>
      <c r="EHJ941" s="477"/>
      <c r="EHK941" s="477"/>
      <c r="EHL941" s="477"/>
      <c r="EHM941" s="477"/>
      <c r="EHN941" s="477"/>
      <c r="EHO941" s="477"/>
      <c r="EHP941" s="477"/>
      <c r="EHQ941" s="477"/>
      <c r="EHR941" s="477"/>
      <c r="EHS941" s="477"/>
      <c r="EHT941" s="477"/>
      <c r="EHU941" s="477"/>
      <c r="EHV941" s="477"/>
      <c r="EHW941" s="477"/>
      <c r="EHX941" s="477"/>
      <c r="EHY941" s="477"/>
      <c r="EHZ941" s="477"/>
      <c r="EIA941" s="477"/>
      <c r="EIB941" s="477"/>
      <c r="EIC941" s="477"/>
      <c r="EID941" s="477"/>
      <c r="EIE941" s="477"/>
      <c r="EIF941" s="477"/>
      <c r="EIG941" s="477"/>
      <c r="EIH941" s="477"/>
      <c r="EII941" s="477"/>
      <c r="EIJ941" s="477"/>
      <c r="EIK941" s="477"/>
      <c r="EIL941" s="477"/>
      <c r="EIM941" s="477"/>
      <c r="EIN941" s="477"/>
      <c r="EIO941" s="477"/>
      <c r="EIP941" s="477"/>
      <c r="EIQ941" s="477"/>
      <c r="EIR941" s="477"/>
      <c r="EIS941" s="477"/>
      <c r="EIT941" s="477"/>
      <c r="EIU941" s="477"/>
      <c r="EIV941" s="477"/>
      <c r="EIW941" s="477"/>
      <c r="EIX941" s="477"/>
      <c r="EIY941" s="477"/>
      <c r="EIZ941" s="477"/>
      <c r="EJA941" s="477"/>
      <c r="EJB941" s="477"/>
      <c r="EJC941" s="477"/>
      <c r="EJD941" s="477"/>
      <c r="EJE941" s="477"/>
      <c r="EJF941" s="477"/>
      <c r="EJG941" s="477"/>
      <c r="EJH941" s="477"/>
      <c r="EJI941" s="477"/>
      <c r="EJJ941" s="477"/>
      <c r="EJK941" s="477"/>
      <c r="EJL941" s="477"/>
      <c r="EJM941" s="477"/>
      <c r="EJN941" s="477"/>
      <c r="EJO941" s="477"/>
      <c r="EJP941" s="477"/>
      <c r="EJQ941" s="477"/>
      <c r="EJR941" s="477"/>
      <c r="EJS941" s="477"/>
      <c r="EJT941" s="477"/>
      <c r="EJU941" s="477"/>
      <c r="EJV941" s="477"/>
      <c r="EJW941" s="477"/>
      <c r="EJX941" s="477"/>
      <c r="EJY941" s="477"/>
      <c r="EJZ941" s="477"/>
      <c r="EKA941" s="477"/>
      <c r="EKB941" s="477"/>
      <c r="EKC941" s="477"/>
      <c r="EKD941" s="477"/>
      <c r="EKE941" s="477"/>
      <c r="EKF941" s="477"/>
      <c r="EKG941" s="477"/>
      <c r="EKH941" s="477"/>
      <c r="EKI941" s="477"/>
      <c r="EKJ941" s="477"/>
      <c r="EKK941" s="477"/>
      <c r="EKL941" s="477"/>
      <c r="EKM941" s="477"/>
      <c r="EKN941" s="477"/>
      <c r="EKO941" s="477"/>
      <c r="EKP941" s="477"/>
      <c r="EKQ941" s="477"/>
      <c r="EKR941" s="477"/>
      <c r="EKS941" s="477"/>
      <c r="EKT941" s="477"/>
      <c r="EKU941" s="477"/>
      <c r="EKV941" s="477"/>
      <c r="EKW941" s="477"/>
      <c r="EKX941" s="477"/>
      <c r="EKY941" s="477"/>
      <c r="EKZ941" s="477"/>
      <c r="ELA941" s="477"/>
      <c r="ELB941" s="477"/>
      <c r="ELC941" s="477"/>
      <c r="ELD941" s="477"/>
      <c r="ELE941" s="477"/>
      <c r="ELF941" s="477"/>
      <c r="ELG941" s="477"/>
      <c r="ELH941" s="477"/>
      <c r="ELI941" s="477"/>
      <c r="ELJ941" s="477"/>
      <c r="ELK941" s="477"/>
      <c r="ELL941" s="477"/>
      <c r="ELM941" s="477"/>
      <c r="ELN941" s="477"/>
      <c r="ELO941" s="477"/>
      <c r="ELP941" s="477"/>
      <c r="ELQ941" s="477"/>
      <c r="ELR941" s="477"/>
      <c r="ELS941" s="477"/>
      <c r="ELT941" s="477"/>
      <c r="ELU941" s="477"/>
      <c r="ELV941" s="477"/>
      <c r="ELW941" s="477"/>
      <c r="ELX941" s="477"/>
      <c r="ELY941" s="477"/>
      <c r="ELZ941" s="477"/>
      <c r="EMA941" s="477"/>
      <c r="EMB941" s="477"/>
      <c r="EMC941" s="477"/>
      <c r="EMD941" s="477"/>
      <c r="EME941" s="477"/>
      <c r="EMF941" s="477"/>
      <c r="EMG941" s="477"/>
      <c r="EMH941" s="477"/>
      <c r="EMI941" s="477"/>
      <c r="EMJ941" s="477"/>
      <c r="EMK941" s="477"/>
      <c r="EML941" s="477"/>
      <c r="EMM941" s="477"/>
      <c r="EMN941" s="477"/>
      <c r="EMO941" s="477"/>
      <c r="EMP941" s="477"/>
      <c r="EMQ941" s="477"/>
      <c r="EMR941" s="477"/>
      <c r="EMS941" s="477"/>
      <c r="EMT941" s="477"/>
      <c r="EMU941" s="477"/>
      <c r="EMV941" s="477"/>
      <c r="EMW941" s="477"/>
      <c r="EMX941" s="477"/>
      <c r="EMY941" s="477"/>
      <c r="EMZ941" s="477"/>
      <c r="ENA941" s="477"/>
      <c r="ENB941" s="477"/>
      <c r="ENC941" s="477"/>
      <c r="END941" s="477"/>
      <c r="ENE941" s="477"/>
      <c r="ENF941" s="477"/>
      <c r="ENG941" s="477"/>
      <c r="ENH941" s="477"/>
      <c r="ENI941" s="477"/>
      <c r="ENJ941" s="477"/>
      <c r="ENK941" s="477"/>
      <c r="ENL941" s="477"/>
      <c r="ENM941" s="477"/>
      <c r="ENN941" s="477"/>
      <c r="ENO941" s="477"/>
      <c r="ENP941" s="477"/>
      <c r="ENQ941" s="477"/>
      <c r="ENR941" s="477"/>
      <c r="ENS941" s="477"/>
      <c r="ENT941" s="477"/>
      <c r="ENU941" s="477"/>
      <c r="ENV941" s="477"/>
      <c r="ENW941" s="477"/>
      <c r="ENX941" s="477"/>
      <c r="ENY941" s="477"/>
      <c r="ENZ941" s="477"/>
      <c r="EOA941" s="477"/>
      <c r="EOB941" s="477"/>
      <c r="EOC941" s="477"/>
      <c r="EOD941" s="477"/>
      <c r="EOE941" s="477"/>
      <c r="EOF941" s="477"/>
      <c r="EOG941" s="477"/>
      <c r="EOH941" s="477"/>
      <c r="EOI941" s="477"/>
      <c r="EOJ941" s="477"/>
      <c r="EOK941" s="477"/>
      <c r="EOL941" s="477"/>
      <c r="EOM941" s="477"/>
      <c r="EON941" s="477"/>
      <c r="EOO941" s="477"/>
      <c r="EOP941" s="477"/>
      <c r="EOQ941" s="477"/>
      <c r="EOR941" s="477"/>
      <c r="EOS941" s="477"/>
      <c r="EOT941" s="477"/>
      <c r="EOU941" s="477"/>
      <c r="EOV941" s="477"/>
      <c r="EOW941" s="477"/>
      <c r="EOX941" s="477"/>
      <c r="EOY941" s="477"/>
      <c r="EOZ941" s="477"/>
      <c r="EPA941" s="477"/>
      <c r="EPB941" s="477"/>
      <c r="EPC941" s="477"/>
      <c r="EPD941" s="477"/>
      <c r="EPE941" s="477"/>
      <c r="EPF941" s="477"/>
      <c r="EPG941" s="477"/>
      <c r="EPH941" s="477"/>
      <c r="EPI941" s="477"/>
      <c r="EPJ941" s="477"/>
      <c r="EPK941" s="477"/>
      <c r="EPL941" s="477"/>
      <c r="EPM941" s="477"/>
      <c r="EPN941" s="477"/>
      <c r="EPO941" s="477"/>
      <c r="EPP941" s="477"/>
      <c r="EPQ941" s="477"/>
      <c r="EPR941" s="477"/>
      <c r="EPS941" s="477"/>
      <c r="EPT941" s="477"/>
      <c r="EPU941" s="477"/>
      <c r="EPV941" s="477"/>
      <c r="EPW941" s="477"/>
      <c r="EPX941" s="477"/>
      <c r="EPY941" s="477"/>
      <c r="EPZ941" s="477"/>
      <c r="EQA941" s="477"/>
      <c r="EQB941" s="477"/>
      <c r="EQC941" s="477"/>
      <c r="EQD941" s="477"/>
      <c r="EQE941" s="477"/>
      <c r="EQF941" s="477"/>
      <c r="EQG941" s="477"/>
      <c r="EQH941" s="477"/>
      <c r="EQI941" s="477"/>
      <c r="EQJ941" s="477"/>
      <c r="EQK941" s="477"/>
      <c r="EQL941" s="477"/>
      <c r="EQM941" s="477"/>
      <c r="EQN941" s="477"/>
      <c r="EQO941" s="477"/>
      <c r="EQP941" s="477"/>
      <c r="EQQ941" s="477"/>
      <c r="EQR941" s="477"/>
      <c r="EQS941" s="477"/>
      <c r="EQT941" s="477"/>
      <c r="EQU941" s="477"/>
      <c r="EQV941" s="477"/>
      <c r="EQW941" s="477"/>
      <c r="EQX941" s="477"/>
      <c r="EQY941" s="477"/>
      <c r="EQZ941" s="477"/>
      <c r="ERA941" s="477"/>
      <c r="ERB941" s="477"/>
      <c r="ERC941" s="477"/>
      <c r="ERD941" s="477"/>
      <c r="ERE941" s="477"/>
      <c r="ERF941" s="477"/>
      <c r="ERG941" s="477"/>
      <c r="ERH941" s="477"/>
      <c r="ERI941" s="477"/>
      <c r="ERJ941" s="477"/>
      <c r="ERK941" s="477"/>
      <c r="ERL941" s="477"/>
      <c r="ERM941" s="477"/>
      <c r="ERN941" s="477"/>
      <c r="ERO941" s="477"/>
      <c r="ERP941" s="477"/>
      <c r="ERQ941" s="477"/>
      <c r="ERR941" s="477"/>
      <c r="ERS941" s="477"/>
      <c r="ERT941" s="477"/>
      <c r="ERU941" s="477"/>
      <c r="ERV941" s="477"/>
      <c r="ERW941" s="477"/>
      <c r="ERX941" s="477"/>
      <c r="ERY941" s="477"/>
      <c r="ERZ941" s="477"/>
      <c r="ESA941" s="477"/>
      <c r="ESB941" s="477"/>
      <c r="ESC941" s="477"/>
      <c r="ESD941" s="477"/>
      <c r="ESE941" s="477"/>
      <c r="ESF941" s="477"/>
      <c r="ESG941" s="477"/>
      <c r="ESH941" s="477"/>
      <c r="ESI941" s="477"/>
      <c r="ESJ941" s="477"/>
      <c r="ESK941" s="477"/>
      <c r="ESL941" s="477"/>
      <c r="ESM941" s="477"/>
      <c r="ESN941" s="477"/>
      <c r="ESO941" s="477"/>
      <c r="ESP941" s="477"/>
      <c r="ESQ941" s="477"/>
      <c r="ESR941" s="477"/>
      <c r="ESS941" s="477"/>
      <c r="EST941" s="477"/>
      <c r="ESU941" s="477"/>
      <c r="ESV941" s="477"/>
      <c r="ESW941" s="477"/>
      <c r="ESX941" s="477"/>
      <c r="ESY941" s="477"/>
      <c r="ESZ941" s="477"/>
      <c r="ETA941" s="477"/>
      <c r="ETB941" s="477"/>
      <c r="ETC941" s="477"/>
      <c r="ETD941" s="477"/>
      <c r="ETE941" s="477"/>
      <c r="ETF941" s="477"/>
      <c r="ETG941" s="477"/>
      <c r="ETH941" s="477"/>
      <c r="ETI941" s="477"/>
      <c r="ETJ941" s="477"/>
      <c r="ETK941" s="477"/>
      <c r="ETL941" s="477"/>
      <c r="ETM941" s="477"/>
      <c r="ETN941" s="477"/>
      <c r="ETO941" s="477"/>
      <c r="ETP941" s="477"/>
      <c r="ETQ941" s="477"/>
      <c r="ETR941" s="477"/>
      <c r="ETS941" s="477"/>
      <c r="ETT941" s="477"/>
      <c r="ETU941" s="477"/>
      <c r="ETV941" s="477"/>
      <c r="ETW941" s="477"/>
      <c r="ETX941" s="477"/>
      <c r="ETY941" s="477"/>
      <c r="ETZ941" s="477"/>
      <c r="EUA941" s="477"/>
      <c r="EUB941" s="477"/>
      <c r="EUC941" s="477"/>
      <c r="EUD941" s="477"/>
      <c r="EUE941" s="477"/>
      <c r="EUF941" s="477"/>
      <c r="EUG941" s="477"/>
      <c r="EUH941" s="477"/>
      <c r="EUI941" s="477"/>
      <c r="EUJ941" s="477"/>
      <c r="EUK941" s="477"/>
      <c r="EUL941" s="477"/>
      <c r="EUM941" s="477"/>
      <c r="EUN941" s="477"/>
      <c r="EUO941" s="477"/>
      <c r="EUP941" s="477"/>
      <c r="EUQ941" s="477"/>
      <c r="EUR941" s="477"/>
      <c r="EUS941" s="477"/>
      <c r="EUT941" s="477"/>
      <c r="EUU941" s="477"/>
      <c r="EUV941" s="477"/>
      <c r="EUW941" s="477"/>
      <c r="EUX941" s="477"/>
      <c r="EUY941" s="477"/>
      <c r="EUZ941" s="477"/>
      <c r="EVA941" s="477"/>
      <c r="EVB941" s="477"/>
      <c r="EVC941" s="477"/>
      <c r="EVD941" s="477"/>
      <c r="EVE941" s="477"/>
      <c r="EVF941" s="477"/>
      <c r="EVG941" s="477"/>
      <c r="EVH941" s="477"/>
      <c r="EVI941" s="477"/>
      <c r="EVJ941" s="477"/>
      <c r="EVK941" s="477"/>
      <c r="EVL941" s="477"/>
      <c r="EVM941" s="477"/>
      <c r="EVN941" s="477"/>
      <c r="EVO941" s="477"/>
      <c r="EVP941" s="477"/>
      <c r="EVQ941" s="477"/>
      <c r="EVR941" s="477"/>
      <c r="EVS941" s="477"/>
      <c r="EVT941" s="477"/>
      <c r="EVU941" s="477"/>
      <c r="EVV941" s="477"/>
      <c r="EVW941" s="477"/>
      <c r="EVX941" s="477"/>
      <c r="EVY941" s="477"/>
      <c r="EVZ941" s="477"/>
      <c r="EWA941" s="477"/>
      <c r="EWB941" s="477"/>
      <c r="EWC941" s="477"/>
      <c r="EWD941" s="477"/>
      <c r="EWE941" s="477"/>
      <c r="EWF941" s="477"/>
      <c r="EWG941" s="477"/>
      <c r="EWH941" s="477"/>
      <c r="EWI941" s="477"/>
      <c r="EWJ941" s="477"/>
      <c r="EWK941" s="477"/>
      <c r="EWL941" s="477"/>
      <c r="EWM941" s="477"/>
      <c r="EWN941" s="477"/>
      <c r="EWO941" s="477"/>
      <c r="EWP941" s="477"/>
      <c r="EWQ941" s="477"/>
      <c r="EWR941" s="477"/>
      <c r="EWS941" s="477"/>
      <c r="EWT941" s="477"/>
      <c r="EWU941" s="477"/>
      <c r="EWV941" s="477"/>
      <c r="EWW941" s="477"/>
      <c r="EWX941" s="477"/>
      <c r="EWY941" s="477"/>
      <c r="EWZ941" s="477"/>
      <c r="EXA941" s="477"/>
      <c r="EXB941" s="477"/>
      <c r="EXC941" s="477"/>
      <c r="EXD941" s="477"/>
      <c r="EXE941" s="477"/>
      <c r="EXF941" s="477"/>
      <c r="EXG941" s="477"/>
      <c r="EXH941" s="477"/>
      <c r="EXI941" s="477"/>
      <c r="EXJ941" s="477"/>
      <c r="EXK941" s="477"/>
      <c r="EXL941" s="477"/>
      <c r="EXM941" s="477"/>
      <c r="EXN941" s="477"/>
      <c r="EXO941" s="477"/>
      <c r="EXP941" s="477"/>
      <c r="EXQ941" s="477"/>
      <c r="EXR941" s="477"/>
      <c r="EXS941" s="477"/>
      <c r="EXT941" s="477"/>
      <c r="EXU941" s="477"/>
      <c r="EXV941" s="477"/>
      <c r="EXW941" s="477"/>
      <c r="EXX941" s="477"/>
      <c r="EXY941" s="477"/>
      <c r="EXZ941" s="477"/>
      <c r="EYA941" s="477"/>
      <c r="EYB941" s="477"/>
      <c r="EYC941" s="477"/>
      <c r="EYD941" s="477"/>
      <c r="EYE941" s="477"/>
      <c r="EYF941" s="477"/>
      <c r="EYG941" s="477"/>
      <c r="EYH941" s="477"/>
      <c r="EYI941" s="477"/>
      <c r="EYJ941" s="477"/>
      <c r="EYK941" s="477"/>
      <c r="EYL941" s="477"/>
      <c r="EYM941" s="477"/>
      <c r="EYN941" s="477"/>
      <c r="EYO941" s="477"/>
      <c r="EYP941" s="477"/>
      <c r="EYQ941" s="477"/>
      <c r="EYR941" s="477"/>
      <c r="EYS941" s="477"/>
      <c r="EYT941" s="477"/>
      <c r="EYU941" s="477"/>
      <c r="EYV941" s="477"/>
      <c r="EYW941" s="477"/>
      <c r="EYX941" s="477"/>
      <c r="EYY941" s="477"/>
      <c r="EYZ941" s="477"/>
      <c r="EZA941" s="477"/>
      <c r="EZB941" s="477"/>
      <c r="EZC941" s="477"/>
      <c r="EZD941" s="477"/>
      <c r="EZE941" s="477"/>
      <c r="EZF941" s="477"/>
      <c r="EZG941" s="477"/>
      <c r="EZH941" s="477"/>
      <c r="EZI941" s="477"/>
      <c r="EZJ941" s="477"/>
      <c r="EZK941" s="477"/>
      <c r="EZL941" s="477"/>
      <c r="EZM941" s="477"/>
      <c r="EZN941" s="477"/>
      <c r="EZO941" s="477"/>
      <c r="EZP941" s="477"/>
      <c r="EZQ941" s="477"/>
      <c r="EZR941" s="477"/>
      <c r="EZS941" s="477"/>
      <c r="EZT941" s="477"/>
      <c r="EZU941" s="477"/>
      <c r="EZV941" s="477"/>
      <c r="EZW941" s="477"/>
      <c r="EZX941" s="477"/>
      <c r="EZY941" s="477"/>
      <c r="EZZ941" s="477"/>
      <c r="FAA941" s="477"/>
      <c r="FAB941" s="477"/>
      <c r="FAC941" s="477"/>
      <c r="FAD941" s="477"/>
      <c r="FAE941" s="477"/>
      <c r="FAF941" s="477"/>
      <c r="FAG941" s="477"/>
      <c r="FAH941" s="477"/>
      <c r="FAI941" s="477"/>
      <c r="FAJ941" s="477"/>
      <c r="FAK941" s="477"/>
      <c r="FAL941" s="477"/>
      <c r="FAM941" s="477"/>
      <c r="FAN941" s="477"/>
      <c r="FAO941" s="477"/>
      <c r="FAP941" s="477"/>
      <c r="FAQ941" s="477"/>
      <c r="FAR941" s="477"/>
      <c r="FAS941" s="477"/>
      <c r="FAT941" s="477"/>
      <c r="FAU941" s="477"/>
      <c r="FAV941" s="477"/>
      <c r="FAW941" s="477"/>
      <c r="FAX941" s="477"/>
      <c r="FAY941" s="477"/>
      <c r="FAZ941" s="477"/>
      <c r="FBA941" s="477"/>
      <c r="FBB941" s="477"/>
      <c r="FBC941" s="477"/>
      <c r="FBD941" s="477"/>
      <c r="FBE941" s="477"/>
      <c r="FBF941" s="477"/>
      <c r="FBG941" s="477"/>
      <c r="FBH941" s="477"/>
      <c r="FBI941" s="477"/>
      <c r="FBJ941" s="477"/>
      <c r="FBK941" s="477"/>
      <c r="FBL941" s="477"/>
      <c r="FBM941" s="477"/>
      <c r="FBN941" s="477"/>
      <c r="FBO941" s="477"/>
      <c r="FBP941" s="477"/>
      <c r="FBQ941" s="477"/>
      <c r="FBR941" s="477"/>
      <c r="FBS941" s="477"/>
      <c r="FBT941" s="477"/>
      <c r="FBU941" s="477"/>
      <c r="FBV941" s="477"/>
      <c r="FBW941" s="477"/>
      <c r="FBX941" s="477"/>
      <c r="FBY941" s="477"/>
      <c r="FBZ941" s="477"/>
      <c r="FCA941" s="477"/>
      <c r="FCB941" s="477"/>
      <c r="FCC941" s="477"/>
      <c r="FCD941" s="477"/>
      <c r="FCE941" s="477"/>
      <c r="FCF941" s="477"/>
      <c r="FCG941" s="477"/>
      <c r="FCH941" s="477"/>
      <c r="FCI941" s="477"/>
      <c r="FCJ941" s="477"/>
      <c r="FCK941" s="477"/>
      <c r="FCL941" s="477"/>
      <c r="FCM941" s="477"/>
      <c r="FCN941" s="477"/>
      <c r="FCO941" s="477"/>
      <c r="FCP941" s="477"/>
      <c r="FCQ941" s="477"/>
      <c r="FCR941" s="477"/>
      <c r="FCS941" s="477"/>
      <c r="FCT941" s="477"/>
      <c r="FCU941" s="477"/>
      <c r="FCV941" s="477"/>
      <c r="FCW941" s="477"/>
      <c r="FCX941" s="477"/>
      <c r="FCY941" s="477"/>
      <c r="FCZ941" s="477"/>
      <c r="FDA941" s="477"/>
      <c r="FDB941" s="477"/>
      <c r="FDC941" s="477"/>
      <c r="FDD941" s="477"/>
      <c r="FDE941" s="477"/>
      <c r="FDF941" s="477"/>
      <c r="FDG941" s="477"/>
      <c r="FDH941" s="477"/>
      <c r="FDI941" s="477"/>
      <c r="FDJ941" s="477"/>
      <c r="FDK941" s="477"/>
      <c r="FDL941" s="477"/>
      <c r="FDM941" s="477"/>
      <c r="FDN941" s="477"/>
      <c r="FDO941" s="477"/>
      <c r="FDP941" s="477"/>
      <c r="FDQ941" s="477"/>
      <c r="FDR941" s="477"/>
      <c r="FDS941" s="477"/>
      <c r="FDT941" s="477"/>
      <c r="FDU941" s="477"/>
      <c r="FDV941" s="477"/>
      <c r="FDW941" s="477"/>
      <c r="FDX941" s="477"/>
      <c r="FDY941" s="477"/>
      <c r="FDZ941" s="477"/>
      <c r="FEA941" s="477"/>
      <c r="FEB941" s="477"/>
      <c r="FEC941" s="477"/>
      <c r="FED941" s="477"/>
      <c r="FEE941" s="477"/>
      <c r="FEF941" s="477"/>
      <c r="FEG941" s="477"/>
      <c r="FEH941" s="477"/>
      <c r="FEI941" s="477"/>
      <c r="FEJ941" s="477"/>
      <c r="FEK941" s="477"/>
      <c r="FEL941" s="477"/>
      <c r="FEM941" s="477"/>
      <c r="FEN941" s="477"/>
      <c r="FEO941" s="477"/>
      <c r="FEP941" s="477"/>
      <c r="FEQ941" s="477"/>
      <c r="FER941" s="477"/>
      <c r="FES941" s="477"/>
      <c r="FET941" s="477"/>
      <c r="FEU941" s="477"/>
      <c r="FEV941" s="477"/>
      <c r="FEW941" s="477"/>
      <c r="FEX941" s="477"/>
      <c r="FEY941" s="477"/>
      <c r="FEZ941" s="477"/>
      <c r="FFA941" s="477"/>
      <c r="FFB941" s="477"/>
      <c r="FFC941" s="477"/>
      <c r="FFD941" s="477"/>
      <c r="FFE941" s="477"/>
      <c r="FFF941" s="477"/>
      <c r="FFG941" s="477"/>
      <c r="FFH941" s="477"/>
      <c r="FFI941" s="477"/>
      <c r="FFJ941" s="477"/>
      <c r="FFK941" s="477"/>
      <c r="FFL941" s="477"/>
      <c r="FFM941" s="477"/>
      <c r="FFN941" s="477"/>
      <c r="FFO941" s="477"/>
      <c r="FFP941" s="477"/>
      <c r="FFQ941" s="477"/>
      <c r="FFR941" s="477"/>
      <c r="FFS941" s="477"/>
      <c r="FFT941" s="477"/>
      <c r="FFU941" s="477"/>
      <c r="FFV941" s="477"/>
      <c r="FFW941" s="477"/>
      <c r="FFX941" s="477"/>
      <c r="FFY941" s="477"/>
      <c r="FFZ941" s="477"/>
      <c r="FGA941" s="477"/>
      <c r="FGB941" s="477"/>
      <c r="FGC941" s="477"/>
      <c r="FGD941" s="477"/>
      <c r="FGE941" s="477"/>
      <c r="FGF941" s="477"/>
      <c r="FGG941" s="477"/>
      <c r="FGH941" s="477"/>
      <c r="FGI941" s="477"/>
      <c r="FGJ941" s="477"/>
      <c r="FGK941" s="477"/>
      <c r="FGL941" s="477"/>
      <c r="FGM941" s="477"/>
      <c r="FGN941" s="477"/>
      <c r="FGO941" s="477"/>
      <c r="FGP941" s="477"/>
      <c r="FGQ941" s="477"/>
      <c r="FGR941" s="477"/>
      <c r="FGS941" s="477"/>
      <c r="FGT941" s="477"/>
      <c r="FGU941" s="477"/>
      <c r="FGV941" s="477"/>
      <c r="FGW941" s="477"/>
      <c r="FGX941" s="477"/>
      <c r="FGY941" s="477"/>
      <c r="FGZ941" s="477"/>
      <c r="FHA941" s="477"/>
      <c r="FHB941" s="477"/>
      <c r="FHC941" s="477"/>
      <c r="FHD941" s="477"/>
      <c r="FHE941" s="477"/>
      <c r="FHF941" s="477"/>
      <c r="FHG941" s="477"/>
      <c r="FHH941" s="477"/>
      <c r="FHI941" s="477"/>
      <c r="FHJ941" s="477"/>
      <c r="FHK941" s="477"/>
      <c r="FHL941" s="477"/>
      <c r="FHM941" s="477"/>
      <c r="FHN941" s="477"/>
      <c r="FHO941" s="477"/>
      <c r="FHP941" s="477"/>
      <c r="FHQ941" s="477"/>
      <c r="FHR941" s="477"/>
      <c r="FHS941" s="477"/>
      <c r="FHT941" s="477"/>
      <c r="FHU941" s="477"/>
      <c r="FHV941" s="477"/>
      <c r="FHW941" s="477"/>
      <c r="FHX941" s="477"/>
      <c r="FHY941" s="477"/>
      <c r="FHZ941" s="477"/>
      <c r="FIA941" s="477"/>
      <c r="FIB941" s="477"/>
      <c r="FIC941" s="477"/>
      <c r="FID941" s="477"/>
      <c r="FIE941" s="477"/>
      <c r="FIF941" s="477"/>
      <c r="FIG941" s="477"/>
      <c r="FIH941" s="477"/>
      <c r="FII941" s="477"/>
      <c r="FIJ941" s="477"/>
      <c r="FIK941" s="477"/>
      <c r="FIL941" s="477"/>
      <c r="FIM941" s="477"/>
      <c r="FIN941" s="477"/>
      <c r="FIO941" s="477"/>
      <c r="FIP941" s="477"/>
      <c r="FIQ941" s="477"/>
      <c r="FIR941" s="477"/>
      <c r="FIS941" s="477"/>
      <c r="FIT941" s="477"/>
      <c r="FIU941" s="477"/>
      <c r="FIV941" s="477"/>
      <c r="FIW941" s="477"/>
      <c r="FIX941" s="477"/>
      <c r="FIY941" s="477"/>
      <c r="FIZ941" s="477"/>
      <c r="FJA941" s="477"/>
      <c r="FJB941" s="477"/>
      <c r="FJC941" s="477"/>
      <c r="FJD941" s="477"/>
      <c r="FJE941" s="477"/>
      <c r="FJF941" s="477"/>
      <c r="FJG941" s="477"/>
      <c r="FJH941" s="477"/>
      <c r="FJI941" s="477"/>
      <c r="FJJ941" s="477"/>
      <c r="FJK941" s="477"/>
      <c r="FJL941" s="477"/>
      <c r="FJM941" s="477"/>
      <c r="FJN941" s="477"/>
      <c r="FJO941" s="477"/>
      <c r="FJP941" s="477"/>
      <c r="FJQ941" s="477"/>
      <c r="FJR941" s="477"/>
      <c r="FJS941" s="477"/>
      <c r="FJT941" s="477"/>
      <c r="FJU941" s="477"/>
      <c r="FJV941" s="477"/>
      <c r="FJW941" s="477"/>
      <c r="FJX941" s="477"/>
      <c r="FJY941" s="477"/>
      <c r="FJZ941" s="477"/>
      <c r="FKA941" s="477"/>
      <c r="FKB941" s="477"/>
      <c r="FKC941" s="477"/>
      <c r="FKD941" s="477"/>
      <c r="FKE941" s="477"/>
      <c r="FKF941" s="477"/>
      <c r="FKG941" s="477"/>
      <c r="FKH941" s="477"/>
      <c r="FKI941" s="477"/>
      <c r="FKJ941" s="477"/>
      <c r="FKK941" s="477"/>
      <c r="FKL941" s="477"/>
      <c r="FKM941" s="477"/>
      <c r="FKN941" s="477"/>
      <c r="FKO941" s="477"/>
      <c r="FKP941" s="477"/>
      <c r="FKQ941" s="477"/>
      <c r="FKR941" s="477"/>
      <c r="FKS941" s="477"/>
      <c r="FKT941" s="477"/>
      <c r="FKU941" s="477"/>
      <c r="FKV941" s="477"/>
      <c r="FKW941" s="477"/>
      <c r="FKX941" s="477"/>
      <c r="FKY941" s="477"/>
      <c r="FKZ941" s="477"/>
      <c r="FLA941" s="477"/>
      <c r="FLB941" s="477"/>
      <c r="FLC941" s="477"/>
      <c r="FLD941" s="477"/>
      <c r="FLE941" s="477"/>
      <c r="FLF941" s="477"/>
      <c r="FLG941" s="477"/>
      <c r="FLH941" s="477"/>
      <c r="FLI941" s="477"/>
      <c r="FLJ941" s="477"/>
      <c r="FLK941" s="477"/>
      <c r="FLL941" s="477"/>
      <c r="FLM941" s="477"/>
      <c r="FLN941" s="477"/>
      <c r="FLO941" s="477"/>
      <c r="FLP941" s="477"/>
      <c r="FLQ941" s="477"/>
      <c r="FLR941" s="477"/>
      <c r="FLS941" s="477"/>
      <c r="FLT941" s="477"/>
      <c r="FLU941" s="477"/>
      <c r="FLV941" s="477"/>
      <c r="FLW941" s="477"/>
      <c r="FLX941" s="477"/>
      <c r="FLY941" s="477"/>
      <c r="FLZ941" s="477"/>
      <c r="FMA941" s="477"/>
      <c r="FMB941" s="477"/>
      <c r="FMC941" s="477"/>
      <c r="FMD941" s="477"/>
      <c r="FME941" s="477"/>
      <c r="FMF941" s="477"/>
      <c r="FMG941" s="477"/>
      <c r="FMH941" s="477"/>
      <c r="FMI941" s="477"/>
      <c r="FMJ941" s="477"/>
      <c r="FMK941" s="477"/>
      <c r="FML941" s="477"/>
      <c r="FMM941" s="477"/>
      <c r="FMN941" s="477"/>
      <c r="FMO941" s="477"/>
      <c r="FMP941" s="477"/>
      <c r="FMQ941" s="477"/>
      <c r="FMR941" s="477"/>
      <c r="FMS941" s="477"/>
      <c r="FMT941" s="477"/>
      <c r="FMU941" s="477"/>
      <c r="FMV941" s="477"/>
      <c r="FMW941" s="477"/>
      <c r="FMX941" s="477"/>
      <c r="FMY941" s="477"/>
      <c r="FMZ941" s="477"/>
      <c r="FNA941" s="477"/>
      <c r="FNB941" s="477"/>
      <c r="FNC941" s="477"/>
      <c r="FND941" s="477"/>
      <c r="FNE941" s="477"/>
      <c r="FNF941" s="477"/>
      <c r="FNG941" s="477"/>
      <c r="FNH941" s="477"/>
      <c r="FNI941" s="477"/>
      <c r="FNJ941" s="477"/>
      <c r="FNK941" s="477"/>
      <c r="FNL941" s="477"/>
      <c r="FNM941" s="477"/>
      <c r="FNN941" s="477"/>
      <c r="FNO941" s="477"/>
      <c r="FNP941" s="477"/>
      <c r="FNQ941" s="477"/>
      <c r="FNR941" s="477"/>
      <c r="FNS941" s="477"/>
      <c r="FNT941" s="477"/>
      <c r="FNU941" s="477"/>
      <c r="FNV941" s="477"/>
      <c r="FNW941" s="477"/>
      <c r="FNX941" s="477"/>
      <c r="FNY941" s="477"/>
      <c r="FNZ941" s="477"/>
      <c r="FOA941" s="477"/>
      <c r="FOB941" s="477"/>
      <c r="FOC941" s="477"/>
      <c r="FOD941" s="477"/>
      <c r="FOE941" s="477"/>
      <c r="FOF941" s="477"/>
      <c r="FOG941" s="477"/>
      <c r="FOH941" s="477"/>
      <c r="FOI941" s="477"/>
      <c r="FOJ941" s="477"/>
      <c r="FOK941" s="477"/>
      <c r="FOL941" s="477"/>
      <c r="FOM941" s="477"/>
      <c r="FON941" s="477"/>
      <c r="FOO941" s="477"/>
      <c r="FOP941" s="477"/>
      <c r="FOQ941" s="477"/>
      <c r="FOR941" s="477"/>
      <c r="FOS941" s="477"/>
      <c r="FOT941" s="477"/>
      <c r="FOU941" s="477"/>
      <c r="FOV941" s="477"/>
      <c r="FOW941" s="477"/>
      <c r="FOX941" s="477"/>
      <c r="FOY941" s="477"/>
      <c r="FOZ941" s="477"/>
      <c r="FPA941" s="477"/>
      <c r="FPB941" s="477"/>
      <c r="FPC941" s="477"/>
      <c r="FPD941" s="477"/>
      <c r="FPE941" s="477"/>
      <c r="FPF941" s="477"/>
      <c r="FPG941" s="477"/>
      <c r="FPH941" s="477"/>
      <c r="FPI941" s="477"/>
      <c r="FPJ941" s="477"/>
      <c r="FPK941" s="477"/>
      <c r="FPL941" s="477"/>
      <c r="FPM941" s="477"/>
      <c r="FPN941" s="477"/>
      <c r="FPO941" s="477"/>
      <c r="FPP941" s="477"/>
      <c r="FPQ941" s="477"/>
      <c r="FPR941" s="477"/>
      <c r="FPS941" s="477"/>
      <c r="FPT941" s="477"/>
      <c r="FPU941" s="477"/>
      <c r="FPV941" s="477"/>
      <c r="FPW941" s="477"/>
      <c r="FPX941" s="477"/>
      <c r="FPY941" s="477"/>
      <c r="FPZ941" s="477"/>
      <c r="FQA941" s="477"/>
      <c r="FQB941" s="477"/>
      <c r="FQC941" s="477"/>
      <c r="FQD941" s="477"/>
      <c r="FQE941" s="477"/>
      <c r="FQF941" s="477"/>
      <c r="FQG941" s="477"/>
      <c r="FQH941" s="477"/>
      <c r="FQI941" s="477"/>
      <c r="FQJ941" s="477"/>
      <c r="FQK941" s="477"/>
      <c r="FQL941" s="477"/>
      <c r="FQM941" s="477"/>
      <c r="FQN941" s="477"/>
      <c r="FQO941" s="477"/>
      <c r="FQP941" s="477"/>
      <c r="FQQ941" s="477"/>
      <c r="FQR941" s="477"/>
      <c r="FQS941" s="477"/>
      <c r="FQT941" s="477"/>
      <c r="FQU941" s="477"/>
      <c r="FQV941" s="477"/>
      <c r="FQW941" s="477"/>
      <c r="FQX941" s="477"/>
      <c r="FQY941" s="477"/>
      <c r="FQZ941" s="477"/>
      <c r="FRA941" s="477"/>
      <c r="FRB941" s="477"/>
      <c r="FRC941" s="477"/>
      <c r="FRD941" s="477"/>
      <c r="FRE941" s="477"/>
      <c r="FRF941" s="477"/>
      <c r="FRG941" s="477"/>
      <c r="FRH941" s="477"/>
      <c r="FRI941" s="477"/>
      <c r="FRJ941" s="477"/>
      <c r="FRK941" s="477"/>
      <c r="FRL941" s="477"/>
      <c r="FRM941" s="477"/>
      <c r="FRN941" s="477"/>
      <c r="FRO941" s="477"/>
      <c r="FRP941" s="477"/>
      <c r="FRQ941" s="477"/>
      <c r="FRR941" s="477"/>
      <c r="FRS941" s="477"/>
      <c r="FRT941" s="477"/>
      <c r="FRU941" s="477"/>
      <c r="FRV941" s="477"/>
      <c r="FRW941" s="477"/>
      <c r="FRX941" s="477"/>
      <c r="FRY941" s="477"/>
      <c r="FRZ941" s="477"/>
      <c r="FSA941" s="477"/>
      <c r="FSB941" s="477"/>
      <c r="FSC941" s="477"/>
      <c r="FSD941" s="477"/>
      <c r="FSE941" s="477"/>
      <c r="FSF941" s="477"/>
      <c r="FSG941" s="477"/>
      <c r="FSH941" s="477"/>
      <c r="FSI941" s="477"/>
      <c r="FSJ941" s="477"/>
      <c r="FSK941" s="477"/>
      <c r="FSL941" s="477"/>
      <c r="FSM941" s="477"/>
      <c r="FSN941" s="477"/>
      <c r="FSO941" s="477"/>
      <c r="FSP941" s="477"/>
      <c r="FSQ941" s="477"/>
      <c r="FSR941" s="477"/>
      <c r="FSS941" s="477"/>
      <c r="FST941" s="477"/>
      <c r="FSU941" s="477"/>
      <c r="FSV941" s="477"/>
      <c r="FSW941" s="477"/>
      <c r="FSX941" s="477"/>
      <c r="FSY941" s="477"/>
      <c r="FSZ941" s="477"/>
      <c r="FTA941" s="477"/>
      <c r="FTB941" s="477"/>
      <c r="FTC941" s="477"/>
      <c r="FTD941" s="477"/>
      <c r="FTE941" s="477"/>
      <c r="FTF941" s="477"/>
      <c r="FTG941" s="477"/>
      <c r="FTH941" s="477"/>
      <c r="FTI941" s="477"/>
      <c r="FTJ941" s="477"/>
      <c r="FTK941" s="477"/>
      <c r="FTL941" s="477"/>
      <c r="FTM941" s="477"/>
      <c r="FTN941" s="477"/>
      <c r="FTO941" s="477"/>
      <c r="FTP941" s="477"/>
      <c r="FTQ941" s="477"/>
      <c r="FTR941" s="477"/>
      <c r="FTS941" s="477"/>
      <c r="FTT941" s="477"/>
      <c r="FTU941" s="477"/>
      <c r="FTV941" s="477"/>
      <c r="FTW941" s="477"/>
      <c r="FTX941" s="477"/>
      <c r="FTY941" s="477"/>
      <c r="FTZ941" s="477"/>
      <c r="FUA941" s="477"/>
      <c r="FUB941" s="477"/>
      <c r="FUC941" s="477"/>
      <c r="FUD941" s="477"/>
      <c r="FUE941" s="477"/>
      <c r="FUF941" s="477"/>
      <c r="FUG941" s="477"/>
      <c r="FUH941" s="477"/>
      <c r="FUI941" s="477"/>
      <c r="FUJ941" s="477"/>
      <c r="FUK941" s="477"/>
      <c r="FUL941" s="477"/>
      <c r="FUM941" s="477"/>
      <c r="FUN941" s="477"/>
      <c r="FUO941" s="477"/>
      <c r="FUP941" s="477"/>
      <c r="FUQ941" s="477"/>
      <c r="FUR941" s="477"/>
      <c r="FUS941" s="477"/>
      <c r="FUT941" s="477"/>
      <c r="FUU941" s="477"/>
      <c r="FUV941" s="477"/>
      <c r="FUW941" s="477"/>
      <c r="FUX941" s="477"/>
      <c r="FUY941" s="477"/>
      <c r="FUZ941" s="477"/>
      <c r="FVA941" s="477"/>
      <c r="FVB941" s="477"/>
      <c r="FVC941" s="477"/>
      <c r="FVD941" s="477"/>
      <c r="FVE941" s="477"/>
      <c r="FVF941" s="477"/>
      <c r="FVG941" s="477"/>
      <c r="FVH941" s="477"/>
      <c r="FVI941" s="477"/>
      <c r="FVJ941" s="477"/>
      <c r="FVK941" s="477"/>
      <c r="FVL941" s="477"/>
      <c r="FVM941" s="477"/>
      <c r="FVN941" s="477"/>
      <c r="FVO941" s="477"/>
      <c r="FVP941" s="477"/>
      <c r="FVQ941" s="477"/>
      <c r="FVR941" s="477"/>
      <c r="FVS941" s="477"/>
      <c r="FVT941" s="477"/>
      <c r="FVU941" s="477"/>
      <c r="FVV941" s="477"/>
      <c r="FVW941" s="477"/>
      <c r="FVX941" s="477"/>
      <c r="FVY941" s="477"/>
      <c r="FVZ941" s="477"/>
      <c r="FWA941" s="477"/>
      <c r="FWB941" s="477"/>
      <c r="FWC941" s="477"/>
      <c r="FWD941" s="477"/>
      <c r="FWE941" s="477"/>
      <c r="FWF941" s="477"/>
      <c r="FWG941" s="477"/>
      <c r="FWH941" s="477"/>
      <c r="FWI941" s="477"/>
      <c r="FWJ941" s="477"/>
      <c r="FWK941" s="477"/>
      <c r="FWL941" s="477"/>
      <c r="FWM941" s="477"/>
      <c r="FWN941" s="477"/>
      <c r="FWO941" s="477"/>
      <c r="FWP941" s="477"/>
      <c r="FWQ941" s="477"/>
      <c r="FWR941" s="477"/>
      <c r="FWS941" s="477"/>
      <c r="FWT941" s="477"/>
      <c r="FWU941" s="477"/>
      <c r="FWV941" s="477"/>
      <c r="FWW941" s="477"/>
      <c r="FWX941" s="477"/>
      <c r="FWY941" s="477"/>
      <c r="FWZ941" s="477"/>
      <c r="FXA941" s="477"/>
      <c r="FXB941" s="477"/>
      <c r="FXC941" s="477"/>
      <c r="FXD941" s="477"/>
      <c r="FXE941" s="477"/>
      <c r="FXF941" s="477"/>
      <c r="FXG941" s="477"/>
      <c r="FXH941" s="477"/>
      <c r="FXI941" s="477"/>
      <c r="FXJ941" s="477"/>
      <c r="FXK941" s="477"/>
      <c r="FXL941" s="477"/>
      <c r="FXM941" s="477"/>
      <c r="FXN941" s="477"/>
      <c r="FXO941" s="477"/>
      <c r="FXP941" s="477"/>
      <c r="FXQ941" s="477"/>
      <c r="FXR941" s="477"/>
      <c r="FXS941" s="477"/>
      <c r="FXT941" s="477"/>
      <c r="FXU941" s="477"/>
      <c r="FXV941" s="477"/>
      <c r="FXW941" s="477"/>
      <c r="FXX941" s="477"/>
      <c r="FXY941" s="477"/>
      <c r="FXZ941" s="477"/>
      <c r="FYA941" s="477"/>
      <c r="FYB941" s="477"/>
      <c r="FYC941" s="477"/>
      <c r="FYD941" s="477"/>
      <c r="FYE941" s="477"/>
      <c r="FYF941" s="477"/>
      <c r="FYG941" s="477"/>
      <c r="FYH941" s="477"/>
      <c r="FYI941" s="477"/>
      <c r="FYJ941" s="477"/>
      <c r="FYK941" s="477"/>
      <c r="FYL941" s="477"/>
      <c r="FYM941" s="477"/>
      <c r="FYN941" s="477"/>
      <c r="FYO941" s="477"/>
      <c r="FYP941" s="477"/>
      <c r="FYQ941" s="477"/>
      <c r="FYR941" s="477"/>
      <c r="FYS941" s="477"/>
      <c r="FYT941" s="477"/>
      <c r="FYU941" s="477"/>
      <c r="FYV941" s="477"/>
      <c r="FYW941" s="477"/>
      <c r="FYX941" s="477"/>
      <c r="FYY941" s="477"/>
      <c r="FYZ941" s="477"/>
      <c r="FZA941" s="477"/>
      <c r="FZB941" s="477"/>
      <c r="FZC941" s="477"/>
      <c r="FZD941" s="477"/>
      <c r="FZE941" s="477"/>
      <c r="FZF941" s="477"/>
      <c r="FZG941" s="477"/>
      <c r="FZH941" s="477"/>
      <c r="FZI941" s="477"/>
      <c r="FZJ941" s="477"/>
      <c r="FZK941" s="477"/>
      <c r="FZL941" s="477"/>
      <c r="FZM941" s="477"/>
      <c r="FZN941" s="477"/>
      <c r="FZO941" s="477"/>
      <c r="FZP941" s="477"/>
      <c r="FZQ941" s="477"/>
      <c r="FZR941" s="477"/>
      <c r="FZS941" s="477"/>
      <c r="FZT941" s="477"/>
      <c r="FZU941" s="477"/>
      <c r="FZV941" s="477"/>
      <c r="FZW941" s="477"/>
      <c r="FZX941" s="477"/>
      <c r="FZY941" s="477"/>
      <c r="FZZ941" s="477"/>
      <c r="GAA941" s="477"/>
      <c r="GAB941" s="477"/>
      <c r="GAC941" s="477"/>
      <c r="GAD941" s="477"/>
      <c r="GAE941" s="477"/>
      <c r="GAF941" s="477"/>
      <c r="GAG941" s="477"/>
      <c r="GAH941" s="477"/>
      <c r="GAI941" s="477"/>
      <c r="GAJ941" s="477"/>
      <c r="GAK941" s="477"/>
      <c r="GAL941" s="477"/>
      <c r="GAM941" s="477"/>
      <c r="GAN941" s="477"/>
      <c r="GAO941" s="477"/>
      <c r="GAP941" s="477"/>
      <c r="GAQ941" s="477"/>
      <c r="GAR941" s="477"/>
      <c r="GAS941" s="477"/>
      <c r="GAT941" s="477"/>
      <c r="GAU941" s="477"/>
      <c r="GAV941" s="477"/>
      <c r="GAW941" s="477"/>
      <c r="GAX941" s="477"/>
      <c r="GAY941" s="477"/>
      <c r="GAZ941" s="477"/>
      <c r="GBA941" s="477"/>
      <c r="GBB941" s="477"/>
      <c r="GBC941" s="477"/>
      <c r="GBD941" s="477"/>
      <c r="GBE941" s="477"/>
      <c r="GBF941" s="477"/>
      <c r="GBG941" s="477"/>
      <c r="GBH941" s="477"/>
      <c r="GBI941" s="477"/>
      <c r="GBJ941" s="477"/>
      <c r="GBK941" s="477"/>
      <c r="GBL941" s="477"/>
      <c r="GBM941" s="477"/>
      <c r="GBN941" s="477"/>
      <c r="GBO941" s="477"/>
      <c r="GBP941" s="477"/>
      <c r="GBQ941" s="477"/>
      <c r="GBR941" s="477"/>
      <c r="GBS941" s="477"/>
      <c r="GBT941" s="477"/>
      <c r="GBU941" s="477"/>
      <c r="GBV941" s="477"/>
      <c r="GBW941" s="477"/>
      <c r="GBX941" s="477"/>
      <c r="GBY941" s="477"/>
      <c r="GBZ941" s="477"/>
      <c r="GCA941" s="477"/>
      <c r="GCB941" s="477"/>
      <c r="GCC941" s="477"/>
      <c r="GCD941" s="477"/>
      <c r="GCE941" s="477"/>
      <c r="GCF941" s="477"/>
      <c r="GCG941" s="477"/>
      <c r="GCH941" s="477"/>
      <c r="GCI941" s="477"/>
      <c r="GCJ941" s="477"/>
      <c r="GCK941" s="477"/>
      <c r="GCL941" s="477"/>
      <c r="GCM941" s="477"/>
      <c r="GCN941" s="477"/>
      <c r="GCO941" s="477"/>
      <c r="GCP941" s="477"/>
      <c r="GCQ941" s="477"/>
      <c r="GCR941" s="477"/>
      <c r="GCS941" s="477"/>
      <c r="GCT941" s="477"/>
      <c r="GCU941" s="477"/>
      <c r="GCV941" s="477"/>
      <c r="GCW941" s="477"/>
      <c r="GCX941" s="477"/>
      <c r="GCY941" s="477"/>
      <c r="GCZ941" s="477"/>
      <c r="GDA941" s="477"/>
      <c r="GDB941" s="477"/>
      <c r="GDC941" s="477"/>
      <c r="GDD941" s="477"/>
      <c r="GDE941" s="477"/>
      <c r="GDF941" s="477"/>
      <c r="GDG941" s="477"/>
      <c r="GDH941" s="477"/>
      <c r="GDI941" s="477"/>
      <c r="GDJ941" s="477"/>
      <c r="GDK941" s="477"/>
      <c r="GDL941" s="477"/>
      <c r="GDM941" s="477"/>
      <c r="GDN941" s="477"/>
      <c r="GDO941" s="477"/>
      <c r="GDP941" s="477"/>
      <c r="GDQ941" s="477"/>
      <c r="GDR941" s="477"/>
      <c r="GDS941" s="477"/>
      <c r="GDT941" s="477"/>
      <c r="GDU941" s="477"/>
      <c r="GDV941" s="477"/>
      <c r="GDW941" s="477"/>
      <c r="GDX941" s="477"/>
      <c r="GDY941" s="477"/>
      <c r="GDZ941" s="477"/>
      <c r="GEA941" s="477"/>
      <c r="GEB941" s="477"/>
      <c r="GEC941" s="477"/>
      <c r="GED941" s="477"/>
      <c r="GEE941" s="477"/>
      <c r="GEF941" s="477"/>
      <c r="GEG941" s="477"/>
      <c r="GEH941" s="477"/>
      <c r="GEI941" s="477"/>
      <c r="GEJ941" s="477"/>
      <c r="GEK941" s="477"/>
      <c r="GEL941" s="477"/>
      <c r="GEM941" s="477"/>
      <c r="GEN941" s="477"/>
      <c r="GEO941" s="477"/>
      <c r="GEP941" s="477"/>
      <c r="GEQ941" s="477"/>
      <c r="GER941" s="477"/>
      <c r="GES941" s="477"/>
      <c r="GET941" s="477"/>
      <c r="GEU941" s="477"/>
      <c r="GEV941" s="477"/>
      <c r="GEW941" s="477"/>
      <c r="GEX941" s="477"/>
      <c r="GEY941" s="477"/>
      <c r="GEZ941" s="477"/>
      <c r="GFA941" s="477"/>
      <c r="GFB941" s="477"/>
      <c r="GFC941" s="477"/>
      <c r="GFD941" s="477"/>
      <c r="GFE941" s="477"/>
      <c r="GFF941" s="477"/>
      <c r="GFG941" s="477"/>
      <c r="GFH941" s="477"/>
      <c r="GFI941" s="477"/>
      <c r="GFJ941" s="477"/>
      <c r="GFK941" s="477"/>
      <c r="GFL941" s="477"/>
      <c r="GFM941" s="477"/>
      <c r="GFN941" s="477"/>
      <c r="GFO941" s="477"/>
      <c r="GFP941" s="477"/>
      <c r="GFQ941" s="477"/>
      <c r="GFR941" s="477"/>
      <c r="GFS941" s="477"/>
      <c r="GFT941" s="477"/>
      <c r="GFU941" s="477"/>
      <c r="GFV941" s="477"/>
      <c r="GFW941" s="477"/>
      <c r="GFX941" s="477"/>
      <c r="GFY941" s="477"/>
      <c r="GFZ941" s="477"/>
      <c r="GGA941" s="477"/>
      <c r="GGB941" s="477"/>
      <c r="GGC941" s="477"/>
      <c r="GGD941" s="477"/>
      <c r="GGE941" s="477"/>
      <c r="GGF941" s="477"/>
      <c r="GGG941" s="477"/>
      <c r="GGH941" s="477"/>
      <c r="GGI941" s="477"/>
      <c r="GGJ941" s="477"/>
      <c r="GGK941" s="477"/>
      <c r="GGL941" s="477"/>
      <c r="GGM941" s="477"/>
      <c r="GGN941" s="477"/>
      <c r="GGO941" s="477"/>
      <c r="GGP941" s="477"/>
      <c r="GGQ941" s="477"/>
      <c r="GGR941" s="477"/>
      <c r="GGS941" s="477"/>
      <c r="GGT941" s="477"/>
      <c r="GGU941" s="477"/>
      <c r="GGV941" s="477"/>
      <c r="GGW941" s="477"/>
      <c r="GGX941" s="477"/>
      <c r="GGY941" s="477"/>
      <c r="GGZ941" s="477"/>
      <c r="GHA941" s="477"/>
      <c r="GHB941" s="477"/>
      <c r="GHC941" s="477"/>
      <c r="GHD941" s="477"/>
      <c r="GHE941" s="477"/>
      <c r="GHF941" s="477"/>
      <c r="GHG941" s="477"/>
      <c r="GHH941" s="477"/>
      <c r="GHI941" s="477"/>
      <c r="GHJ941" s="477"/>
      <c r="GHK941" s="477"/>
      <c r="GHL941" s="477"/>
      <c r="GHM941" s="477"/>
      <c r="GHN941" s="477"/>
      <c r="GHO941" s="477"/>
      <c r="GHP941" s="477"/>
      <c r="GHQ941" s="477"/>
      <c r="GHR941" s="477"/>
      <c r="GHS941" s="477"/>
      <c r="GHT941" s="477"/>
      <c r="GHU941" s="477"/>
      <c r="GHV941" s="477"/>
      <c r="GHW941" s="477"/>
      <c r="GHX941" s="477"/>
      <c r="GHY941" s="477"/>
      <c r="GHZ941" s="477"/>
      <c r="GIA941" s="477"/>
      <c r="GIB941" s="477"/>
      <c r="GIC941" s="477"/>
      <c r="GID941" s="477"/>
      <c r="GIE941" s="477"/>
      <c r="GIF941" s="477"/>
      <c r="GIG941" s="477"/>
      <c r="GIH941" s="477"/>
      <c r="GII941" s="477"/>
      <c r="GIJ941" s="477"/>
      <c r="GIK941" s="477"/>
      <c r="GIL941" s="477"/>
      <c r="GIM941" s="477"/>
      <c r="GIN941" s="477"/>
      <c r="GIO941" s="477"/>
      <c r="GIP941" s="477"/>
      <c r="GIQ941" s="477"/>
      <c r="GIR941" s="477"/>
      <c r="GIS941" s="477"/>
      <c r="GIT941" s="477"/>
      <c r="GIU941" s="477"/>
      <c r="GIV941" s="477"/>
      <c r="GIW941" s="477"/>
      <c r="GIX941" s="477"/>
      <c r="GIY941" s="477"/>
      <c r="GIZ941" s="477"/>
      <c r="GJA941" s="477"/>
      <c r="GJB941" s="477"/>
      <c r="GJC941" s="477"/>
      <c r="GJD941" s="477"/>
      <c r="GJE941" s="477"/>
      <c r="GJF941" s="477"/>
      <c r="GJG941" s="477"/>
      <c r="GJH941" s="477"/>
      <c r="GJI941" s="477"/>
      <c r="GJJ941" s="477"/>
      <c r="GJK941" s="477"/>
      <c r="GJL941" s="477"/>
      <c r="GJM941" s="477"/>
      <c r="GJN941" s="477"/>
      <c r="GJO941" s="477"/>
      <c r="GJP941" s="477"/>
      <c r="GJQ941" s="477"/>
      <c r="GJR941" s="477"/>
      <c r="GJS941" s="477"/>
      <c r="GJT941" s="477"/>
      <c r="GJU941" s="477"/>
      <c r="GJV941" s="477"/>
      <c r="GJW941" s="477"/>
      <c r="GJX941" s="477"/>
      <c r="GJY941" s="477"/>
      <c r="GJZ941" s="477"/>
      <c r="GKA941" s="477"/>
      <c r="GKB941" s="477"/>
      <c r="GKC941" s="477"/>
      <c r="GKD941" s="477"/>
      <c r="GKE941" s="477"/>
      <c r="GKF941" s="477"/>
      <c r="GKG941" s="477"/>
      <c r="GKH941" s="477"/>
      <c r="GKI941" s="477"/>
      <c r="GKJ941" s="477"/>
      <c r="GKK941" s="477"/>
      <c r="GKL941" s="477"/>
      <c r="GKM941" s="477"/>
      <c r="GKN941" s="477"/>
      <c r="GKO941" s="477"/>
      <c r="GKP941" s="477"/>
      <c r="GKQ941" s="477"/>
      <c r="GKR941" s="477"/>
      <c r="GKS941" s="477"/>
      <c r="GKT941" s="477"/>
      <c r="GKU941" s="477"/>
      <c r="GKV941" s="477"/>
      <c r="GKW941" s="477"/>
      <c r="GKX941" s="477"/>
      <c r="GKY941" s="477"/>
      <c r="GKZ941" s="477"/>
      <c r="GLA941" s="477"/>
      <c r="GLB941" s="477"/>
      <c r="GLC941" s="477"/>
      <c r="GLD941" s="477"/>
      <c r="GLE941" s="477"/>
      <c r="GLF941" s="477"/>
      <c r="GLG941" s="477"/>
      <c r="GLH941" s="477"/>
      <c r="GLI941" s="477"/>
      <c r="GLJ941" s="477"/>
      <c r="GLK941" s="477"/>
      <c r="GLL941" s="477"/>
      <c r="GLM941" s="477"/>
      <c r="GLN941" s="477"/>
      <c r="GLO941" s="477"/>
      <c r="GLP941" s="477"/>
      <c r="GLQ941" s="477"/>
      <c r="GLR941" s="477"/>
      <c r="GLS941" s="477"/>
      <c r="GLT941" s="477"/>
      <c r="GLU941" s="477"/>
      <c r="GLV941" s="477"/>
      <c r="GLW941" s="477"/>
      <c r="GLX941" s="477"/>
      <c r="GLY941" s="477"/>
      <c r="GLZ941" s="477"/>
      <c r="GMA941" s="477"/>
      <c r="GMB941" s="477"/>
      <c r="GMC941" s="477"/>
      <c r="GMD941" s="477"/>
      <c r="GME941" s="477"/>
      <c r="GMF941" s="477"/>
      <c r="GMG941" s="477"/>
      <c r="GMH941" s="477"/>
      <c r="GMI941" s="477"/>
      <c r="GMJ941" s="477"/>
      <c r="GMK941" s="477"/>
      <c r="GML941" s="477"/>
      <c r="GMM941" s="477"/>
      <c r="GMN941" s="477"/>
      <c r="GMO941" s="477"/>
      <c r="GMP941" s="477"/>
      <c r="GMQ941" s="477"/>
      <c r="GMR941" s="477"/>
      <c r="GMS941" s="477"/>
      <c r="GMT941" s="477"/>
      <c r="GMU941" s="477"/>
      <c r="GMV941" s="477"/>
      <c r="GMW941" s="477"/>
      <c r="GMX941" s="477"/>
      <c r="GMY941" s="477"/>
      <c r="GMZ941" s="477"/>
      <c r="GNA941" s="477"/>
      <c r="GNB941" s="477"/>
      <c r="GNC941" s="477"/>
      <c r="GND941" s="477"/>
      <c r="GNE941" s="477"/>
      <c r="GNF941" s="477"/>
      <c r="GNG941" s="477"/>
      <c r="GNH941" s="477"/>
      <c r="GNI941" s="477"/>
      <c r="GNJ941" s="477"/>
      <c r="GNK941" s="477"/>
      <c r="GNL941" s="477"/>
      <c r="GNM941" s="477"/>
      <c r="GNN941" s="477"/>
      <c r="GNO941" s="477"/>
      <c r="GNP941" s="477"/>
      <c r="GNQ941" s="477"/>
      <c r="GNR941" s="477"/>
      <c r="GNS941" s="477"/>
      <c r="GNT941" s="477"/>
      <c r="GNU941" s="477"/>
      <c r="GNV941" s="477"/>
      <c r="GNW941" s="477"/>
      <c r="GNX941" s="477"/>
      <c r="GNY941" s="477"/>
      <c r="GNZ941" s="477"/>
      <c r="GOA941" s="477"/>
      <c r="GOB941" s="477"/>
      <c r="GOC941" s="477"/>
      <c r="GOD941" s="477"/>
      <c r="GOE941" s="477"/>
      <c r="GOF941" s="477"/>
      <c r="GOG941" s="477"/>
      <c r="GOH941" s="477"/>
      <c r="GOI941" s="477"/>
      <c r="GOJ941" s="477"/>
      <c r="GOK941" s="477"/>
      <c r="GOL941" s="477"/>
      <c r="GOM941" s="477"/>
      <c r="GON941" s="477"/>
      <c r="GOO941" s="477"/>
      <c r="GOP941" s="477"/>
      <c r="GOQ941" s="477"/>
      <c r="GOR941" s="477"/>
      <c r="GOS941" s="477"/>
      <c r="GOT941" s="477"/>
      <c r="GOU941" s="477"/>
      <c r="GOV941" s="477"/>
      <c r="GOW941" s="477"/>
      <c r="GOX941" s="477"/>
      <c r="GOY941" s="477"/>
      <c r="GOZ941" s="477"/>
      <c r="GPA941" s="477"/>
      <c r="GPB941" s="477"/>
      <c r="GPC941" s="477"/>
      <c r="GPD941" s="477"/>
      <c r="GPE941" s="477"/>
      <c r="GPF941" s="477"/>
      <c r="GPG941" s="477"/>
      <c r="GPH941" s="477"/>
      <c r="GPI941" s="477"/>
      <c r="GPJ941" s="477"/>
      <c r="GPK941" s="477"/>
      <c r="GPL941" s="477"/>
      <c r="GPM941" s="477"/>
      <c r="GPN941" s="477"/>
      <c r="GPO941" s="477"/>
      <c r="GPP941" s="477"/>
      <c r="GPQ941" s="477"/>
      <c r="GPR941" s="477"/>
      <c r="GPS941" s="477"/>
      <c r="GPT941" s="477"/>
      <c r="GPU941" s="477"/>
      <c r="GPV941" s="477"/>
      <c r="GPW941" s="477"/>
      <c r="GPX941" s="477"/>
      <c r="GPY941" s="477"/>
      <c r="GPZ941" s="477"/>
      <c r="GQA941" s="477"/>
      <c r="GQB941" s="477"/>
      <c r="GQC941" s="477"/>
      <c r="GQD941" s="477"/>
      <c r="GQE941" s="477"/>
      <c r="GQF941" s="477"/>
      <c r="GQG941" s="477"/>
      <c r="GQH941" s="477"/>
      <c r="GQI941" s="477"/>
      <c r="GQJ941" s="477"/>
      <c r="GQK941" s="477"/>
      <c r="GQL941" s="477"/>
      <c r="GQM941" s="477"/>
      <c r="GQN941" s="477"/>
      <c r="GQO941" s="477"/>
      <c r="GQP941" s="477"/>
      <c r="GQQ941" s="477"/>
      <c r="GQR941" s="477"/>
      <c r="GQS941" s="477"/>
      <c r="GQT941" s="477"/>
      <c r="GQU941" s="477"/>
      <c r="GQV941" s="477"/>
      <c r="GQW941" s="477"/>
      <c r="GQX941" s="477"/>
      <c r="GQY941" s="477"/>
      <c r="GQZ941" s="477"/>
      <c r="GRA941" s="477"/>
      <c r="GRB941" s="477"/>
      <c r="GRC941" s="477"/>
      <c r="GRD941" s="477"/>
      <c r="GRE941" s="477"/>
      <c r="GRF941" s="477"/>
      <c r="GRG941" s="477"/>
      <c r="GRH941" s="477"/>
      <c r="GRI941" s="477"/>
      <c r="GRJ941" s="477"/>
      <c r="GRK941" s="477"/>
      <c r="GRL941" s="477"/>
      <c r="GRM941" s="477"/>
      <c r="GRN941" s="477"/>
      <c r="GRO941" s="477"/>
      <c r="GRP941" s="477"/>
      <c r="GRQ941" s="477"/>
      <c r="GRR941" s="477"/>
      <c r="GRS941" s="477"/>
      <c r="GRT941" s="477"/>
      <c r="GRU941" s="477"/>
      <c r="GRV941" s="477"/>
      <c r="GRW941" s="477"/>
      <c r="GRX941" s="477"/>
      <c r="GRY941" s="477"/>
      <c r="GRZ941" s="477"/>
      <c r="GSA941" s="477"/>
      <c r="GSB941" s="477"/>
      <c r="GSC941" s="477"/>
      <c r="GSD941" s="477"/>
      <c r="GSE941" s="477"/>
      <c r="GSF941" s="477"/>
      <c r="GSG941" s="477"/>
      <c r="GSH941" s="477"/>
      <c r="GSI941" s="477"/>
      <c r="GSJ941" s="477"/>
      <c r="GSK941" s="477"/>
      <c r="GSL941" s="477"/>
      <c r="GSM941" s="477"/>
      <c r="GSN941" s="477"/>
      <c r="GSO941" s="477"/>
      <c r="GSP941" s="477"/>
      <c r="GSQ941" s="477"/>
      <c r="GSR941" s="477"/>
      <c r="GSS941" s="477"/>
      <c r="GST941" s="477"/>
      <c r="GSU941" s="477"/>
      <c r="GSV941" s="477"/>
      <c r="GSW941" s="477"/>
      <c r="GSX941" s="477"/>
      <c r="GSY941" s="477"/>
      <c r="GSZ941" s="477"/>
      <c r="GTA941" s="477"/>
      <c r="GTB941" s="477"/>
      <c r="GTC941" s="477"/>
      <c r="GTD941" s="477"/>
      <c r="GTE941" s="477"/>
      <c r="GTF941" s="477"/>
      <c r="GTG941" s="477"/>
      <c r="GTH941" s="477"/>
      <c r="GTI941" s="477"/>
      <c r="GTJ941" s="477"/>
      <c r="GTK941" s="477"/>
      <c r="GTL941" s="477"/>
      <c r="GTM941" s="477"/>
      <c r="GTN941" s="477"/>
      <c r="GTO941" s="477"/>
      <c r="GTP941" s="477"/>
      <c r="GTQ941" s="477"/>
      <c r="GTR941" s="477"/>
      <c r="GTS941" s="477"/>
      <c r="GTT941" s="477"/>
      <c r="GTU941" s="477"/>
      <c r="GTV941" s="477"/>
      <c r="GTW941" s="477"/>
      <c r="GTX941" s="477"/>
      <c r="GTY941" s="477"/>
      <c r="GTZ941" s="477"/>
      <c r="GUA941" s="477"/>
      <c r="GUB941" s="477"/>
      <c r="GUC941" s="477"/>
      <c r="GUD941" s="477"/>
      <c r="GUE941" s="477"/>
      <c r="GUF941" s="477"/>
      <c r="GUG941" s="477"/>
      <c r="GUH941" s="477"/>
      <c r="GUI941" s="477"/>
      <c r="GUJ941" s="477"/>
      <c r="GUK941" s="477"/>
      <c r="GUL941" s="477"/>
      <c r="GUM941" s="477"/>
      <c r="GUN941" s="477"/>
      <c r="GUO941" s="477"/>
      <c r="GUP941" s="477"/>
      <c r="GUQ941" s="477"/>
      <c r="GUR941" s="477"/>
      <c r="GUS941" s="477"/>
      <c r="GUT941" s="477"/>
      <c r="GUU941" s="477"/>
      <c r="GUV941" s="477"/>
      <c r="GUW941" s="477"/>
      <c r="GUX941" s="477"/>
      <c r="GUY941" s="477"/>
      <c r="GUZ941" s="477"/>
      <c r="GVA941" s="477"/>
      <c r="GVB941" s="477"/>
      <c r="GVC941" s="477"/>
      <c r="GVD941" s="477"/>
      <c r="GVE941" s="477"/>
      <c r="GVF941" s="477"/>
      <c r="GVG941" s="477"/>
      <c r="GVH941" s="477"/>
      <c r="GVI941" s="477"/>
      <c r="GVJ941" s="477"/>
      <c r="GVK941" s="477"/>
      <c r="GVL941" s="477"/>
      <c r="GVM941" s="477"/>
      <c r="GVN941" s="477"/>
      <c r="GVO941" s="477"/>
      <c r="GVP941" s="477"/>
      <c r="GVQ941" s="477"/>
      <c r="GVR941" s="477"/>
      <c r="GVS941" s="477"/>
      <c r="GVT941" s="477"/>
      <c r="GVU941" s="477"/>
      <c r="GVV941" s="477"/>
      <c r="GVW941" s="477"/>
      <c r="GVX941" s="477"/>
      <c r="GVY941" s="477"/>
      <c r="GVZ941" s="477"/>
      <c r="GWA941" s="477"/>
      <c r="GWB941" s="477"/>
      <c r="GWC941" s="477"/>
      <c r="GWD941" s="477"/>
      <c r="GWE941" s="477"/>
      <c r="GWF941" s="477"/>
      <c r="GWG941" s="477"/>
      <c r="GWH941" s="477"/>
      <c r="GWI941" s="477"/>
      <c r="GWJ941" s="477"/>
      <c r="GWK941" s="477"/>
      <c r="GWL941" s="477"/>
      <c r="GWM941" s="477"/>
      <c r="GWN941" s="477"/>
      <c r="GWO941" s="477"/>
      <c r="GWP941" s="477"/>
      <c r="GWQ941" s="477"/>
      <c r="GWR941" s="477"/>
      <c r="GWS941" s="477"/>
      <c r="GWT941" s="477"/>
      <c r="GWU941" s="477"/>
      <c r="GWV941" s="477"/>
      <c r="GWW941" s="477"/>
      <c r="GWX941" s="477"/>
      <c r="GWY941" s="477"/>
      <c r="GWZ941" s="477"/>
      <c r="GXA941" s="477"/>
      <c r="GXB941" s="477"/>
      <c r="GXC941" s="477"/>
      <c r="GXD941" s="477"/>
      <c r="GXE941" s="477"/>
      <c r="GXF941" s="477"/>
      <c r="GXG941" s="477"/>
      <c r="GXH941" s="477"/>
      <c r="GXI941" s="477"/>
      <c r="GXJ941" s="477"/>
      <c r="GXK941" s="477"/>
      <c r="GXL941" s="477"/>
      <c r="GXM941" s="477"/>
      <c r="GXN941" s="477"/>
      <c r="GXO941" s="477"/>
      <c r="GXP941" s="477"/>
      <c r="GXQ941" s="477"/>
      <c r="GXR941" s="477"/>
      <c r="GXS941" s="477"/>
      <c r="GXT941" s="477"/>
      <c r="GXU941" s="477"/>
      <c r="GXV941" s="477"/>
      <c r="GXW941" s="477"/>
      <c r="GXX941" s="477"/>
      <c r="GXY941" s="477"/>
      <c r="GXZ941" s="477"/>
      <c r="GYA941" s="477"/>
      <c r="GYB941" s="477"/>
      <c r="GYC941" s="477"/>
      <c r="GYD941" s="477"/>
      <c r="GYE941" s="477"/>
      <c r="GYF941" s="477"/>
      <c r="GYG941" s="477"/>
      <c r="GYH941" s="477"/>
      <c r="GYI941" s="477"/>
      <c r="GYJ941" s="477"/>
      <c r="GYK941" s="477"/>
      <c r="GYL941" s="477"/>
      <c r="GYM941" s="477"/>
      <c r="GYN941" s="477"/>
      <c r="GYO941" s="477"/>
      <c r="GYP941" s="477"/>
      <c r="GYQ941" s="477"/>
      <c r="GYR941" s="477"/>
      <c r="GYS941" s="477"/>
      <c r="GYT941" s="477"/>
      <c r="GYU941" s="477"/>
      <c r="GYV941" s="477"/>
      <c r="GYW941" s="477"/>
      <c r="GYX941" s="477"/>
      <c r="GYY941" s="477"/>
      <c r="GYZ941" s="477"/>
      <c r="GZA941" s="477"/>
      <c r="GZB941" s="477"/>
      <c r="GZC941" s="477"/>
      <c r="GZD941" s="477"/>
      <c r="GZE941" s="477"/>
      <c r="GZF941" s="477"/>
      <c r="GZG941" s="477"/>
      <c r="GZH941" s="477"/>
      <c r="GZI941" s="477"/>
      <c r="GZJ941" s="477"/>
      <c r="GZK941" s="477"/>
      <c r="GZL941" s="477"/>
      <c r="GZM941" s="477"/>
      <c r="GZN941" s="477"/>
      <c r="GZO941" s="477"/>
      <c r="GZP941" s="477"/>
      <c r="GZQ941" s="477"/>
      <c r="GZR941" s="477"/>
      <c r="GZS941" s="477"/>
      <c r="GZT941" s="477"/>
      <c r="GZU941" s="477"/>
      <c r="GZV941" s="477"/>
      <c r="GZW941" s="477"/>
      <c r="GZX941" s="477"/>
      <c r="GZY941" s="477"/>
      <c r="GZZ941" s="477"/>
      <c r="HAA941" s="477"/>
      <c r="HAB941" s="477"/>
      <c r="HAC941" s="477"/>
      <c r="HAD941" s="477"/>
      <c r="HAE941" s="477"/>
      <c r="HAF941" s="477"/>
      <c r="HAG941" s="477"/>
      <c r="HAH941" s="477"/>
      <c r="HAI941" s="477"/>
      <c r="HAJ941" s="477"/>
      <c r="HAK941" s="477"/>
      <c r="HAL941" s="477"/>
      <c r="HAM941" s="477"/>
      <c r="HAN941" s="477"/>
      <c r="HAO941" s="477"/>
      <c r="HAP941" s="477"/>
      <c r="HAQ941" s="477"/>
      <c r="HAR941" s="477"/>
      <c r="HAS941" s="477"/>
      <c r="HAT941" s="477"/>
      <c r="HAU941" s="477"/>
      <c r="HAV941" s="477"/>
      <c r="HAW941" s="477"/>
      <c r="HAX941" s="477"/>
      <c r="HAY941" s="477"/>
      <c r="HAZ941" s="477"/>
      <c r="HBA941" s="477"/>
      <c r="HBB941" s="477"/>
      <c r="HBC941" s="477"/>
      <c r="HBD941" s="477"/>
      <c r="HBE941" s="477"/>
      <c r="HBF941" s="477"/>
      <c r="HBG941" s="477"/>
      <c r="HBH941" s="477"/>
      <c r="HBI941" s="477"/>
      <c r="HBJ941" s="477"/>
      <c r="HBK941" s="477"/>
      <c r="HBL941" s="477"/>
      <c r="HBM941" s="477"/>
      <c r="HBN941" s="477"/>
      <c r="HBO941" s="477"/>
      <c r="HBP941" s="477"/>
      <c r="HBQ941" s="477"/>
      <c r="HBR941" s="477"/>
      <c r="HBS941" s="477"/>
      <c r="HBT941" s="477"/>
      <c r="HBU941" s="477"/>
      <c r="HBV941" s="477"/>
      <c r="HBW941" s="477"/>
      <c r="HBX941" s="477"/>
      <c r="HBY941" s="477"/>
      <c r="HBZ941" s="477"/>
      <c r="HCA941" s="477"/>
      <c r="HCB941" s="477"/>
      <c r="HCC941" s="477"/>
      <c r="HCD941" s="477"/>
      <c r="HCE941" s="477"/>
      <c r="HCF941" s="477"/>
      <c r="HCG941" s="477"/>
      <c r="HCH941" s="477"/>
      <c r="HCI941" s="477"/>
      <c r="HCJ941" s="477"/>
      <c r="HCK941" s="477"/>
      <c r="HCL941" s="477"/>
      <c r="HCM941" s="477"/>
      <c r="HCN941" s="477"/>
      <c r="HCO941" s="477"/>
      <c r="HCP941" s="477"/>
      <c r="HCQ941" s="477"/>
      <c r="HCR941" s="477"/>
      <c r="HCS941" s="477"/>
      <c r="HCT941" s="477"/>
      <c r="HCU941" s="477"/>
      <c r="HCV941" s="477"/>
      <c r="HCW941" s="477"/>
      <c r="HCX941" s="477"/>
      <c r="HCY941" s="477"/>
      <c r="HCZ941" s="477"/>
      <c r="HDA941" s="477"/>
      <c r="HDB941" s="477"/>
      <c r="HDC941" s="477"/>
      <c r="HDD941" s="477"/>
      <c r="HDE941" s="477"/>
      <c r="HDF941" s="477"/>
      <c r="HDG941" s="477"/>
      <c r="HDH941" s="477"/>
      <c r="HDI941" s="477"/>
      <c r="HDJ941" s="477"/>
      <c r="HDK941" s="477"/>
      <c r="HDL941" s="477"/>
      <c r="HDM941" s="477"/>
      <c r="HDN941" s="477"/>
      <c r="HDO941" s="477"/>
      <c r="HDP941" s="477"/>
      <c r="HDQ941" s="477"/>
      <c r="HDR941" s="477"/>
      <c r="HDS941" s="477"/>
      <c r="HDT941" s="477"/>
      <c r="HDU941" s="477"/>
      <c r="HDV941" s="477"/>
      <c r="HDW941" s="477"/>
      <c r="HDX941" s="477"/>
      <c r="HDY941" s="477"/>
      <c r="HDZ941" s="477"/>
      <c r="HEA941" s="477"/>
      <c r="HEB941" s="477"/>
      <c r="HEC941" s="477"/>
      <c r="HED941" s="477"/>
      <c r="HEE941" s="477"/>
      <c r="HEF941" s="477"/>
      <c r="HEG941" s="477"/>
      <c r="HEH941" s="477"/>
      <c r="HEI941" s="477"/>
      <c r="HEJ941" s="477"/>
      <c r="HEK941" s="477"/>
      <c r="HEL941" s="477"/>
      <c r="HEM941" s="477"/>
      <c r="HEN941" s="477"/>
      <c r="HEO941" s="477"/>
      <c r="HEP941" s="477"/>
      <c r="HEQ941" s="477"/>
      <c r="HER941" s="477"/>
      <c r="HES941" s="477"/>
      <c r="HET941" s="477"/>
      <c r="HEU941" s="477"/>
      <c r="HEV941" s="477"/>
      <c r="HEW941" s="477"/>
      <c r="HEX941" s="477"/>
      <c r="HEY941" s="477"/>
      <c r="HEZ941" s="477"/>
      <c r="HFA941" s="477"/>
      <c r="HFB941" s="477"/>
      <c r="HFC941" s="477"/>
      <c r="HFD941" s="477"/>
      <c r="HFE941" s="477"/>
      <c r="HFF941" s="477"/>
      <c r="HFG941" s="477"/>
      <c r="HFH941" s="477"/>
      <c r="HFI941" s="477"/>
      <c r="HFJ941" s="477"/>
      <c r="HFK941" s="477"/>
      <c r="HFL941" s="477"/>
      <c r="HFM941" s="477"/>
      <c r="HFN941" s="477"/>
      <c r="HFO941" s="477"/>
      <c r="HFP941" s="477"/>
      <c r="HFQ941" s="477"/>
      <c r="HFR941" s="477"/>
      <c r="HFS941" s="477"/>
      <c r="HFT941" s="477"/>
      <c r="HFU941" s="477"/>
      <c r="HFV941" s="477"/>
      <c r="HFW941" s="477"/>
      <c r="HFX941" s="477"/>
      <c r="HFY941" s="477"/>
      <c r="HFZ941" s="477"/>
      <c r="HGA941" s="477"/>
      <c r="HGB941" s="477"/>
      <c r="HGC941" s="477"/>
      <c r="HGD941" s="477"/>
      <c r="HGE941" s="477"/>
      <c r="HGF941" s="477"/>
      <c r="HGG941" s="477"/>
      <c r="HGH941" s="477"/>
      <c r="HGI941" s="477"/>
      <c r="HGJ941" s="477"/>
      <c r="HGK941" s="477"/>
      <c r="HGL941" s="477"/>
      <c r="HGM941" s="477"/>
      <c r="HGN941" s="477"/>
      <c r="HGO941" s="477"/>
      <c r="HGP941" s="477"/>
      <c r="HGQ941" s="477"/>
      <c r="HGR941" s="477"/>
      <c r="HGS941" s="477"/>
      <c r="HGT941" s="477"/>
      <c r="HGU941" s="477"/>
      <c r="HGV941" s="477"/>
      <c r="HGW941" s="477"/>
      <c r="HGX941" s="477"/>
      <c r="HGY941" s="477"/>
      <c r="HGZ941" s="477"/>
      <c r="HHA941" s="477"/>
      <c r="HHB941" s="477"/>
      <c r="HHC941" s="477"/>
      <c r="HHD941" s="477"/>
      <c r="HHE941" s="477"/>
      <c r="HHF941" s="477"/>
      <c r="HHG941" s="477"/>
      <c r="HHH941" s="477"/>
      <c r="HHI941" s="477"/>
      <c r="HHJ941" s="477"/>
      <c r="HHK941" s="477"/>
      <c r="HHL941" s="477"/>
      <c r="HHM941" s="477"/>
      <c r="HHN941" s="477"/>
      <c r="HHO941" s="477"/>
      <c r="HHP941" s="477"/>
      <c r="HHQ941" s="477"/>
      <c r="HHR941" s="477"/>
      <c r="HHS941" s="477"/>
      <c r="HHT941" s="477"/>
      <c r="HHU941" s="477"/>
      <c r="HHV941" s="477"/>
      <c r="HHW941" s="477"/>
      <c r="HHX941" s="477"/>
      <c r="HHY941" s="477"/>
      <c r="HHZ941" s="477"/>
      <c r="HIA941" s="477"/>
      <c r="HIB941" s="477"/>
      <c r="HIC941" s="477"/>
      <c r="HID941" s="477"/>
      <c r="HIE941" s="477"/>
      <c r="HIF941" s="477"/>
      <c r="HIG941" s="477"/>
      <c r="HIH941" s="477"/>
      <c r="HII941" s="477"/>
      <c r="HIJ941" s="477"/>
      <c r="HIK941" s="477"/>
      <c r="HIL941" s="477"/>
      <c r="HIM941" s="477"/>
      <c r="HIN941" s="477"/>
      <c r="HIO941" s="477"/>
      <c r="HIP941" s="477"/>
      <c r="HIQ941" s="477"/>
      <c r="HIR941" s="477"/>
      <c r="HIS941" s="477"/>
      <c r="HIT941" s="477"/>
      <c r="HIU941" s="477"/>
      <c r="HIV941" s="477"/>
      <c r="HIW941" s="477"/>
      <c r="HIX941" s="477"/>
      <c r="HIY941" s="477"/>
      <c r="HIZ941" s="477"/>
      <c r="HJA941" s="477"/>
      <c r="HJB941" s="477"/>
      <c r="HJC941" s="477"/>
      <c r="HJD941" s="477"/>
      <c r="HJE941" s="477"/>
      <c r="HJF941" s="477"/>
      <c r="HJG941" s="477"/>
      <c r="HJH941" s="477"/>
      <c r="HJI941" s="477"/>
      <c r="HJJ941" s="477"/>
      <c r="HJK941" s="477"/>
      <c r="HJL941" s="477"/>
      <c r="HJM941" s="477"/>
      <c r="HJN941" s="477"/>
      <c r="HJO941" s="477"/>
      <c r="HJP941" s="477"/>
      <c r="HJQ941" s="477"/>
      <c r="HJR941" s="477"/>
      <c r="HJS941" s="477"/>
      <c r="HJT941" s="477"/>
      <c r="HJU941" s="477"/>
      <c r="HJV941" s="477"/>
      <c r="HJW941" s="477"/>
      <c r="HJX941" s="477"/>
      <c r="HJY941" s="477"/>
      <c r="HJZ941" s="477"/>
      <c r="HKA941" s="477"/>
      <c r="HKB941" s="477"/>
      <c r="HKC941" s="477"/>
      <c r="HKD941" s="477"/>
      <c r="HKE941" s="477"/>
      <c r="HKF941" s="477"/>
      <c r="HKG941" s="477"/>
      <c r="HKH941" s="477"/>
      <c r="HKI941" s="477"/>
      <c r="HKJ941" s="477"/>
      <c r="HKK941" s="477"/>
      <c r="HKL941" s="477"/>
      <c r="HKM941" s="477"/>
      <c r="HKN941" s="477"/>
      <c r="HKO941" s="477"/>
      <c r="HKP941" s="477"/>
      <c r="HKQ941" s="477"/>
      <c r="HKR941" s="477"/>
      <c r="HKS941" s="477"/>
      <c r="HKT941" s="477"/>
      <c r="HKU941" s="477"/>
      <c r="HKV941" s="477"/>
      <c r="HKW941" s="477"/>
      <c r="HKX941" s="477"/>
      <c r="HKY941" s="477"/>
      <c r="HKZ941" s="477"/>
      <c r="HLA941" s="477"/>
      <c r="HLB941" s="477"/>
      <c r="HLC941" s="477"/>
      <c r="HLD941" s="477"/>
      <c r="HLE941" s="477"/>
      <c r="HLF941" s="477"/>
      <c r="HLG941" s="477"/>
      <c r="HLH941" s="477"/>
      <c r="HLI941" s="477"/>
      <c r="HLJ941" s="477"/>
      <c r="HLK941" s="477"/>
      <c r="HLL941" s="477"/>
      <c r="HLM941" s="477"/>
      <c r="HLN941" s="477"/>
      <c r="HLO941" s="477"/>
      <c r="HLP941" s="477"/>
      <c r="HLQ941" s="477"/>
      <c r="HLR941" s="477"/>
      <c r="HLS941" s="477"/>
      <c r="HLT941" s="477"/>
      <c r="HLU941" s="477"/>
      <c r="HLV941" s="477"/>
      <c r="HLW941" s="477"/>
      <c r="HLX941" s="477"/>
      <c r="HLY941" s="477"/>
      <c r="HLZ941" s="477"/>
      <c r="HMA941" s="477"/>
      <c r="HMB941" s="477"/>
      <c r="HMC941" s="477"/>
      <c r="HMD941" s="477"/>
      <c r="HME941" s="477"/>
      <c r="HMF941" s="477"/>
      <c r="HMG941" s="477"/>
      <c r="HMH941" s="477"/>
      <c r="HMI941" s="477"/>
      <c r="HMJ941" s="477"/>
      <c r="HMK941" s="477"/>
      <c r="HML941" s="477"/>
      <c r="HMM941" s="477"/>
      <c r="HMN941" s="477"/>
      <c r="HMO941" s="477"/>
      <c r="HMP941" s="477"/>
      <c r="HMQ941" s="477"/>
      <c r="HMR941" s="477"/>
      <c r="HMS941" s="477"/>
      <c r="HMT941" s="477"/>
      <c r="HMU941" s="477"/>
      <c r="HMV941" s="477"/>
      <c r="HMW941" s="477"/>
      <c r="HMX941" s="477"/>
      <c r="HMY941" s="477"/>
      <c r="HMZ941" s="477"/>
      <c r="HNA941" s="477"/>
      <c r="HNB941" s="477"/>
      <c r="HNC941" s="477"/>
      <c r="HND941" s="477"/>
      <c r="HNE941" s="477"/>
      <c r="HNF941" s="477"/>
      <c r="HNG941" s="477"/>
      <c r="HNH941" s="477"/>
      <c r="HNI941" s="477"/>
      <c r="HNJ941" s="477"/>
      <c r="HNK941" s="477"/>
      <c r="HNL941" s="477"/>
      <c r="HNM941" s="477"/>
      <c r="HNN941" s="477"/>
      <c r="HNO941" s="477"/>
      <c r="HNP941" s="477"/>
      <c r="HNQ941" s="477"/>
      <c r="HNR941" s="477"/>
      <c r="HNS941" s="477"/>
      <c r="HNT941" s="477"/>
      <c r="HNU941" s="477"/>
      <c r="HNV941" s="477"/>
      <c r="HNW941" s="477"/>
      <c r="HNX941" s="477"/>
      <c r="HNY941" s="477"/>
      <c r="HNZ941" s="477"/>
      <c r="HOA941" s="477"/>
      <c r="HOB941" s="477"/>
      <c r="HOC941" s="477"/>
      <c r="HOD941" s="477"/>
      <c r="HOE941" s="477"/>
      <c r="HOF941" s="477"/>
      <c r="HOG941" s="477"/>
      <c r="HOH941" s="477"/>
      <c r="HOI941" s="477"/>
      <c r="HOJ941" s="477"/>
      <c r="HOK941" s="477"/>
      <c r="HOL941" s="477"/>
      <c r="HOM941" s="477"/>
      <c r="HON941" s="477"/>
      <c r="HOO941" s="477"/>
      <c r="HOP941" s="477"/>
      <c r="HOQ941" s="477"/>
      <c r="HOR941" s="477"/>
      <c r="HOS941" s="477"/>
      <c r="HOT941" s="477"/>
      <c r="HOU941" s="477"/>
      <c r="HOV941" s="477"/>
      <c r="HOW941" s="477"/>
      <c r="HOX941" s="477"/>
      <c r="HOY941" s="477"/>
      <c r="HOZ941" s="477"/>
      <c r="HPA941" s="477"/>
      <c r="HPB941" s="477"/>
      <c r="HPC941" s="477"/>
      <c r="HPD941" s="477"/>
      <c r="HPE941" s="477"/>
      <c r="HPF941" s="477"/>
      <c r="HPG941" s="477"/>
      <c r="HPH941" s="477"/>
      <c r="HPI941" s="477"/>
      <c r="HPJ941" s="477"/>
      <c r="HPK941" s="477"/>
      <c r="HPL941" s="477"/>
      <c r="HPM941" s="477"/>
      <c r="HPN941" s="477"/>
      <c r="HPO941" s="477"/>
      <c r="HPP941" s="477"/>
      <c r="HPQ941" s="477"/>
      <c r="HPR941" s="477"/>
      <c r="HPS941" s="477"/>
      <c r="HPT941" s="477"/>
      <c r="HPU941" s="477"/>
      <c r="HPV941" s="477"/>
      <c r="HPW941" s="477"/>
      <c r="HPX941" s="477"/>
      <c r="HPY941" s="477"/>
      <c r="HPZ941" s="477"/>
      <c r="HQA941" s="477"/>
      <c r="HQB941" s="477"/>
      <c r="HQC941" s="477"/>
      <c r="HQD941" s="477"/>
      <c r="HQE941" s="477"/>
      <c r="HQF941" s="477"/>
      <c r="HQG941" s="477"/>
      <c r="HQH941" s="477"/>
      <c r="HQI941" s="477"/>
      <c r="HQJ941" s="477"/>
      <c r="HQK941" s="477"/>
      <c r="HQL941" s="477"/>
      <c r="HQM941" s="477"/>
      <c r="HQN941" s="477"/>
      <c r="HQO941" s="477"/>
      <c r="HQP941" s="477"/>
      <c r="HQQ941" s="477"/>
      <c r="HQR941" s="477"/>
      <c r="HQS941" s="477"/>
      <c r="HQT941" s="477"/>
      <c r="HQU941" s="477"/>
      <c r="HQV941" s="477"/>
      <c r="HQW941" s="477"/>
      <c r="HQX941" s="477"/>
      <c r="HQY941" s="477"/>
      <c r="HQZ941" s="477"/>
      <c r="HRA941" s="477"/>
      <c r="HRB941" s="477"/>
      <c r="HRC941" s="477"/>
      <c r="HRD941" s="477"/>
      <c r="HRE941" s="477"/>
      <c r="HRF941" s="477"/>
      <c r="HRG941" s="477"/>
      <c r="HRH941" s="477"/>
      <c r="HRI941" s="477"/>
      <c r="HRJ941" s="477"/>
      <c r="HRK941" s="477"/>
      <c r="HRL941" s="477"/>
      <c r="HRM941" s="477"/>
      <c r="HRN941" s="477"/>
      <c r="HRO941" s="477"/>
      <c r="HRP941" s="477"/>
      <c r="HRQ941" s="477"/>
      <c r="HRR941" s="477"/>
      <c r="HRS941" s="477"/>
      <c r="HRT941" s="477"/>
      <c r="HRU941" s="477"/>
      <c r="HRV941" s="477"/>
      <c r="HRW941" s="477"/>
      <c r="HRX941" s="477"/>
      <c r="HRY941" s="477"/>
      <c r="HRZ941" s="477"/>
      <c r="HSA941" s="477"/>
      <c r="HSB941" s="477"/>
      <c r="HSC941" s="477"/>
      <c r="HSD941" s="477"/>
      <c r="HSE941" s="477"/>
      <c r="HSF941" s="477"/>
      <c r="HSG941" s="477"/>
      <c r="HSH941" s="477"/>
      <c r="HSI941" s="477"/>
      <c r="HSJ941" s="477"/>
      <c r="HSK941" s="477"/>
      <c r="HSL941" s="477"/>
      <c r="HSM941" s="477"/>
      <c r="HSN941" s="477"/>
      <c r="HSO941" s="477"/>
      <c r="HSP941" s="477"/>
      <c r="HSQ941" s="477"/>
      <c r="HSR941" s="477"/>
      <c r="HSS941" s="477"/>
      <c r="HST941" s="477"/>
      <c r="HSU941" s="477"/>
      <c r="HSV941" s="477"/>
      <c r="HSW941" s="477"/>
      <c r="HSX941" s="477"/>
      <c r="HSY941" s="477"/>
      <c r="HSZ941" s="477"/>
      <c r="HTA941" s="477"/>
      <c r="HTB941" s="477"/>
      <c r="HTC941" s="477"/>
      <c r="HTD941" s="477"/>
      <c r="HTE941" s="477"/>
      <c r="HTF941" s="477"/>
      <c r="HTG941" s="477"/>
      <c r="HTH941" s="477"/>
      <c r="HTI941" s="477"/>
      <c r="HTJ941" s="477"/>
      <c r="HTK941" s="477"/>
      <c r="HTL941" s="477"/>
      <c r="HTM941" s="477"/>
      <c r="HTN941" s="477"/>
      <c r="HTO941" s="477"/>
      <c r="HTP941" s="477"/>
      <c r="HTQ941" s="477"/>
      <c r="HTR941" s="477"/>
      <c r="HTS941" s="477"/>
      <c r="HTT941" s="477"/>
      <c r="HTU941" s="477"/>
      <c r="HTV941" s="477"/>
      <c r="HTW941" s="477"/>
      <c r="HTX941" s="477"/>
      <c r="HTY941" s="477"/>
      <c r="HTZ941" s="477"/>
      <c r="HUA941" s="477"/>
      <c r="HUB941" s="477"/>
      <c r="HUC941" s="477"/>
      <c r="HUD941" s="477"/>
      <c r="HUE941" s="477"/>
      <c r="HUF941" s="477"/>
      <c r="HUG941" s="477"/>
      <c r="HUH941" s="477"/>
      <c r="HUI941" s="477"/>
      <c r="HUJ941" s="477"/>
      <c r="HUK941" s="477"/>
      <c r="HUL941" s="477"/>
      <c r="HUM941" s="477"/>
      <c r="HUN941" s="477"/>
      <c r="HUO941" s="477"/>
      <c r="HUP941" s="477"/>
      <c r="HUQ941" s="477"/>
      <c r="HUR941" s="477"/>
      <c r="HUS941" s="477"/>
      <c r="HUT941" s="477"/>
      <c r="HUU941" s="477"/>
      <c r="HUV941" s="477"/>
      <c r="HUW941" s="477"/>
      <c r="HUX941" s="477"/>
      <c r="HUY941" s="477"/>
      <c r="HUZ941" s="477"/>
      <c r="HVA941" s="477"/>
      <c r="HVB941" s="477"/>
      <c r="HVC941" s="477"/>
      <c r="HVD941" s="477"/>
      <c r="HVE941" s="477"/>
      <c r="HVF941" s="477"/>
      <c r="HVG941" s="477"/>
      <c r="HVH941" s="477"/>
      <c r="HVI941" s="477"/>
      <c r="HVJ941" s="477"/>
      <c r="HVK941" s="477"/>
      <c r="HVL941" s="477"/>
      <c r="HVM941" s="477"/>
      <c r="HVN941" s="477"/>
      <c r="HVO941" s="477"/>
      <c r="HVP941" s="477"/>
      <c r="HVQ941" s="477"/>
      <c r="HVR941" s="477"/>
      <c r="HVS941" s="477"/>
      <c r="HVT941" s="477"/>
      <c r="HVU941" s="477"/>
      <c r="HVV941" s="477"/>
      <c r="HVW941" s="477"/>
      <c r="HVX941" s="477"/>
      <c r="HVY941" s="477"/>
      <c r="HVZ941" s="477"/>
      <c r="HWA941" s="477"/>
      <c r="HWB941" s="477"/>
      <c r="HWC941" s="477"/>
      <c r="HWD941" s="477"/>
      <c r="HWE941" s="477"/>
      <c r="HWF941" s="477"/>
      <c r="HWG941" s="477"/>
      <c r="HWH941" s="477"/>
      <c r="HWI941" s="477"/>
      <c r="HWJ941" s="477"/>
      <c r="HWK941" s="477"/>
      <c r="HWL941" s="477"/>
      <c r="HWM941" s="477"/>
      <c r="HWN941" s="477"/>
      <c r="HWO941" s="477"/>
      <c r="HWP941" s="477"/>
      <c r="HWQ941" s="477"/>
      <c r="HWR941" s="477"/>
      <c r="HWS941" s="477"/>
      <c r="HWT941" s="477"/>
      <c r="HWU941" s="477"/>
      <c r="HWV941" s="477"/>
      <c r="HWW941" s="477"/>
      <c r="HWX941" s="477"/>
      <c r="HWY941" s="477"/>
      <c r="HWZ941" s="477"/>
      <c r="HXA941" s="477"/>
      <c r="HXB941" s="477"/>
      <c r="HXC941" s="477"/>
      <c r="HXD941" s="477"/>
      <c r="HXE941" s="477"/>
      <c r="HXF941" s="477"/>
      <c r="HXG941" s="477"/>
      <c r="HXH941" s="477"/>
      <c r="HXI941" s="477"/>
      <c r="HXJ941" s="477"/>
      <c r="HXK941" s="477"/>
      <c r="HXL941" s="477"/>
      <c r="HXM941" s="477"/>
      <c r="HXN941" s="477"/>
      <c r="HXO941" s="477"/>
      <c r="HXP941" s="477"/>
      <c r="HXQ941" s="477"/>
      <c r="HXR941" s="477"/>
      <c r="HXS941" s="477"/>
      <c r="HXT941" s="477"/>
      <c r="HXU941" s="477"/>
      <c r="HXV941" s="477"/>
      <c r="HXW941" s="477"/>
      <c r="HXX941" s="477"/>
      <c r="HXY941" s="477"/>
      <c r="HXZ941" s="477"/>
      <c r="HYA941" s="477"/>
      <c r="HYB941" s="477"/>
      <c r="HYC941" s="477"/>
      <c r="HYD941" s="477"/>
      <c r="HYE941" s="477"/>
      <c r="HYF941" s="477"/>
      <c r="HYG941" s="477"/>
      <c r="HYH941" s="477"/>
      <c r="HYI941" s="477"/>
      <c r="HYJ941" s="477"/>
      <c r="HYK941" s="477"/>
      <c r="HYL941" s="477"/>
      <c r="HYM941" s="477"/>
      <c r="HYN941" s="477"/>
      <c r="HYO941" s="477"/>
      <c r="HYP941" s="477"/>
      <c r="HYQ941" s="477"/>
      <c r="HYR941" s="477"/>
      <c r="HYS941" s="477"/>
      <c r="HYT941" s="477"/>
      <c r="HYU941" s="477"/>
      <c r="HYV941" s="477"/>
      <c r="HYW941" s="477"/>
      <c r="HYX941" s="477"/>
      <c r="HYY941" s="477"/>
      <c r="HYZ941" s="477"/>
      <c r="HZA941" s="477"/>
      <c r="HZB941" s="477"/>
      <c r="HZC941" s="477"/>
      <c r="HZD941" s="477"/>
      <c r="HZE941" s="477"/>
      <c r="HZF941" s="477"/>
      <c r="HZG941" s="477"/>
      <c r="HZH941" s="477"/>
      <c r="HZI941" s="477"/>
      <c r="HZJ941" s="477"/>
      <c r="HZK941" s="477"/>
      <c r="HZL941" s="477"/>
      <c r="HZM941" s="477"/>
      <c r="HZN941" s="477"/>
      <c r="HZO941" s="477"/>
      <c r="HZP941" s="477"/>
      <c r="HZQ941" s="477"/>
      <c r="HZR941" s="477"/>
      <c r="HZS941" s="477"/>
      <c r="HZT941" s="477"/>
      <c r="HZU941" s="477"/>
      <c r="HZV941" s="477"/>
      <c r="HZW941" s="477"/>
      <c r="HZX941" s="477"/>
      <c r="HZY941" s="477"/>
      <c r="HZZ941" s="477"/>
      <c r="IAA941" s="477"/>
      <c r="IAB941" s="477"/>
      <c r="IAC941" s="477"/>
      <c r="IAD941" s="477"/>
      <c r="IAE941" s="477"/>
      <c r="IAF941" s="477"/>
      <c r="IAG941" s="477"/>
      <c r="IAH941" s="477"/>
      <c r="IAI941" s="477"/>
      <c r="IAJ941" s="477"/>
      <c r="IAK941" s="477"/>
      <c r="IAL941" s="477"/>
      <c r="IAM941" s="477"/>
      <c r="IAN941" s="477"/>
      <c r="IAO941" s="477"/>
      <c r="IAP941" s="477"/>
      <c r="IAQ941" s="477"/>
      <c r="IAR941" s="477"/>
      <c r="IAS941" s="477"/>
      <c r="IAT941" s="477"/>
      <c r="IAU941" s="477"/>
      <c r="IAV941" s="477"/>
      <c r="IAW941" s="477"/>
      <c r="IAX941" s="477"/>
      <c r="IAY941" s="477"/>
      <c r="IAZ941" s="477"/>
      <c r="IBA941" s="477"/>
      <c r="IBB941" s="477"/>
      <c r="IBC941" s="477"/>
      <c r="IBD941" s="477"/>
      <c r="IBE941" s="477"/>
      <c r="IBF941" s="477"/>
      <c r="IBG941" s="477"/>
      <c r="IBH941" s="477"/>
      <c r="IBI941" s="477"/>
      <c r="IBJ941" s="477"/>
      <c r="IBK941" s="477"/>
      <c r="IBL941" s="477"/>
      <c r="IBM941" s="477"/>
      <c r="IBN941" s="477"/>
      <c r="IBO941" s="477"/>
      <c r="IBP941" s="477"/>
      <c r="IBQ941" s="477"/>
      <c r="IBR941" s="477"/>
      <c r="IBS941" s="477"/>
      <c r="IBT941" s="477"/>
      <c r="IBU941" s="477"/>
      <c r="IBV941" s="477"/>
      <c r="IBW941" s="477"/>
      <c r="IBX941" s="477"/>
      <c r="IBY941" s="477"/>
      <c r="IBZ941" s="477"/>
      <c r="ICA941" s="477"/>
      <c r="ICB941" s="477"/>
      <c r="ICC941" s="477"/>
      <c r="ICD941" s="477"/>
      <c r="ICE941" s="477"/>
      <c r="ICF941" s="477"/>
      <c r="ICG941" s="477"/>
      <c r="ICH941" s="477"/>
      <c r="ICI941" s="477"/>
      <c r="ICJ941" s="477"/>
      <c r="ICK941" s="477"/>
      <c r="ICL941" s="477"/>
      <c r="ICM941" s="477"/>
      <c r="ICN941" s="477"/>
      <c r="ICO941" s="477"/>
      <c r="ICP941" s="477"/>
      <c r="ICQ941" s="477"/>
      <c r="ICR941" s="477"/>
      <c r="ICS941" s="477"/>
      <c r="ICT941" s="477"/>
      <c r="ICU941" s="477"/>
      <c r="ICV941" s="477"/>
      <c r="ICW941" s="477"/>
      <c r="ICX941" s="477"/>
      <c r="ICY941" s="477"/>
      <c r="ICZ941" s="477"/>
      <c r="IDA941" s="477"/>
      <c r="IDB941" s="477"/>
      <c r="IDC941" s="477"/>
      <c r="IDD941" s="477"/>
      <c r="IDE941" s="477"/>
      <c r="IDF941" s="477"/>
      <c r="IDG941" s="477"/>
      <c r="IDH941" s="477"/>
      <c r="IDI941" s="477"/>
      <c r="IDJ941" s="477"/>
      <c r="IDK941" s="477"/>
      <c r="IDL941" s="477"/>
      <c r="IDM941" s="477"/>
      <c r="IDN941" s="477"/>
      <c r="IDO941" s="477"/>
      <c r="IDP941" s="477"/>
      <c r="IDQ941" s="477"/>
      <c r="IDR941" s="477"/>
      <c r="IDS941" s="477"/>
      <c r="IDT941" s="477"/>
      <c r="IDU941" s="477"/>
      <c r="IDV941" s="477"/>
      <c r="IDW941" s="477"/>
      <c r="IDX941" s="477"/>
      <c r="IDY941" s="477"/>
      <c r="IDZ941" s="477"/>
      <c r="IEA941" s="477"/>
      <c r="IEB941" s="477"/>
      <c r="IEC941" s="477"/>
      <c r="IED941" s="477"/>
      <c r="IEE941" s="477"/>
      <c r="IEF941" s="477"/>
      <c r="IEG941" s="477"/>
      <c r="IEH941" s="477"/>
      <c r="IEI941" s="477"/>
      <c r="IEJ941" s="477"/>
      <c r="IEK941" s="477"/>
      <c r="IEL941" s="477"/>
      <c r="IEM941" s="477"/>
      <c r="IEN941" s="477"/>
      <c r="IEO941" s="477"/>
      <c r="IEP941" s="477"/>
      <c r="IEQ941" s="477"/>
      <c r="IER941" s="477"/>
      <c r="IES941" s="477"/>
      <c r="IET941" s="477"/>
      <c r="IEU941" s="477"/>
      <c r="IEV941" s="477"/>
      <c r="IEW941" s="477"/>
      <c r="IEX941" s="477"/>
      <c r="IEY941" s="477"/>
      <c r="IEZ941" s="477"/>
      <c r="IFA941" s="477"/>
      <c r="IFB941" s="477"/>
      <c r="IFC941" s="477"/>
      <c r="IFD941" s="477"/>
      <c r="IFE941" s="477"/>
      <c r="IFF941" s="477"/>
      <c r="IFG941" s="477"/>
      <c r="IFH941" s="477"/>
      <c r="IFI941" s="477"/>
      <c r="IFJ941" s="477"/>
      <c r="IFK941" s="477"/>
      <c r="IFL941" s="477"/>
      <c r="IFM941" s="477"/>
      <c r="IFN941" s="477"/>
      <c r="IFO941" s="477"/>
      <c r="IFP941" s="477"/>
      <c r="IFQ941" s="477"/>
      <c r="IFR941" s="477"/>
      <c r="IFS941" s="477"/>
      <c r="IFT941" s="477"/>
      <c r="IFU941" s="477"/>
      <c r="IFV941" s="477"/>
      <c r="IFW941" s="477"/>
      <c r="IFX941" s="477"/>
      <c r="IFY941" s="477"/>
      <c r="IFZ941" s="477"/>
      <c r="IGA941" s="477"/>
      <c r="IGB941" s="477"/>
      <c r="IGC941" s="477"/>
      <c r="IGD941" s="477"/>
      <c r="IGE941" s="477"/>
      <c r="IGF941" s="477"/>
      <c r="IGG941" s="477"/>
      <c r="IGH941" s="477"/>
      <c r="IGI941" s="477"/>
      <c r="IGJ941" s="477"/>
      <c r="IGK941" s="477"/>
      <c r="IGL941" s="477"/>
      <c r="IGM941" s="477"/>
      <c r="IGN941" s="477"/>
      <c r="IGO941" s="477"/>
      <c r="IGP941" s="477"/>
      <c r="IGQ941" s="477"/>
      <c r="IGR941" s="477"/>
      <c r="IGS941" s="477"/>
      <c r="IGT941" s="477"/>
      <c r="IGU941" s="477"/>
      <c r="IGV941" s="477"/>
      <c r="IGW941" s="477"/>
      <c r="IGX941" s="477"/>
      <c r="IGY941" s="477"/>
      <c r="IGZ941" s="477"/>
      <c r="IHA941" s="477"/>
      <c r="IHB941" s="477"/>
      <c r="IHC941" s="477"/>
      <c r="IHD941" s="477"/>
      <c r="IHE941" s="477"/>
      <c r="IHF941" s="477"/>
      <c r="IHG941" s="477"/>
      <c r="IHH941" s="477"/>
      <c r="IHI941" s="477"/>
      <c r="IHJ941" s="477"/>
      <c r="IHK941" s="477"/>
      <c r="IHL941" s="477"/>
      <c r="IHM941" s="477"/>
      <c r="IHN941" s="477"/>
      <c r="IHO941" s="477"/>
      <c r="IHP941" s="477"/>
      <c r="IHQ941" s="477"/>
      <c r="IHR941" s="477"/>
      <c r="IHS941" s="477"/>
      <c r="IHT941" s="477"/>
      <c r="IHU941" s="477"/>
      <c r="IHV941" s="477"/>
      <c r="IHW941" s="477"/>
      <c r="IHX941" s="477"/>
      <c r="IHY941" s="477"/>
      <c r="IHZ941" s="477"/>
      <c r="IIA941" s="477"/>
      <c r="IIB941" s="477"/>
      <c r="IIC941" s="477"/>
      <c r="IID941" s="477"/>
      <c r="IIE941" s="477"/>
      <c r="IIF941" s="477"/>
      <c r="IIG941" s="477"/>
      <c r="IIH941" s="477"/>
      <c r="III941" s="477"/>
      <c r="IIJ941" s="477"/>
      <c r="IIK941" s="477"/>
      <c r="IIL941" s="477"/>
      <c r="IIM941" s="477"/>
      <c r="IIN941" s="477"/>
      <c r="IIO941" s="477"/>
      <c r="IIP941" s="477"/>
      <c r="IIQ941" s="477"/>
      <c r="IIR941" s="477"/>
      <c r="IIS941" s="477"/>
      <c r="IIT941" s="477"/>
      <c r="IIU941" s="477"/>
      <c r="IIV941" s="477"/>
      <c r="IIW941" s="477"/>
      <c r="IIX941" s="477"/>
      <c r="IIY941" s="477"/>
      <c r="IIZ941" s="477"/>
      <c r="IJA941" s="477"/>
      <c r="IJB941" s="477"/>
      <c r="IJC941" s="477"/>
      <c r="IJD941" s="477"/>
      <c r="IJE941" s="477"/>
      <c r="IJF941" s="477"/>
      <c r="IJG941" s="477"/>
      <c r="IJH941" s="477"/>
      <c r="IJI941" s="477"/>
      <c r="IJJ941" s="477"/>
      <c r="IJK941" s="477"/>
      <c r="IJL941" s="477"/>
      <c r="IJM941" s="477"/>
      <c r="IJN941" s="477"/>
      <c r="IJO941" s="477"/>
      <c r="IJP941" s="477"/>
      <c r="IJQ941" s="477"/>
      <c r="IJR941" s="477"/>
      <c r="IJS941" s="477"/>
      <c r="IJT941" s="477"/>
      <c r="IJU941" s="477"/>
      <c r="IJV941" s="477"/>
      <c r="IJW941" s="477"/>
      <c r="IJX941" s="477"/>
      <c r="IJY941" s="477"/>
      <c r="IJZ941" s="477"/>
      <c r="IKA941" s="477"/>
      <c r="IKB941" s="477"/>
      <c r="IKC941" s="477"/>
      <c r="IKD941" s="477"/>
      <c r="IKE941" s="477"/>
      <c r="IKF941" s="477"/>
      <c r="IKG941" s="477"/>
      <c r="IKH941" s="477"/>
      <c r="IKI941" s="477"/>
      <c r="IKJ941" s="477"/>
      <c r="IKK941" s="477"/>
      <c r="IKL941" s="477"/>
      <c r="IKM941" s="477"/>
      <c r="IKN941" s="477"/>
      <c r="IKO941" s="477"/>
      <c r="IKP941" s="477"/>
      <c r="IKQ941" s="477"/>
      <c r="IKR941" s="477"/>
      <c r="IKS941" s="477"/>
      <c r="IKT941" s="477"/>
      <c r="IKU941" s="477"/>
      <c r="IKV941" s="477"/>
      <c r="IKW941" s="477"/>
      <c r="IKX941" s="477"/>
      <c r="IKY941" s="477"/>
      <c r="IKZ941" s="477"/>
      <c r="ILA941" s="477"/>
      <c r="ILB941" s="477"/>
      <c r="ILC941" s="477"/>
      <c r="ILD941" s="477"/>
      <c r="ILE941" s="477"/>
      <c r="ILF941" s="477"/>
      <c r="ILG941" s="477"/>
      <c r="ILH941" s="477"/>
      <c r="ILI941" s="477"/>
      <c r="ILJ941" s="477"/>
      <c r="ILK941" s="477"/>
      <c r="ILL941" s="477"/>
      <c r="ILM941" s="477"/>
      <c r="ILN941" s="477"/>
      <c r="ILO941" s="477"/>
      <c r="ILP941" s="477"/>
      <c r="ILQ941" s="477"/>
      <c r="ILR941" s="477"/>
      <c r="ILS941" s="477"/>
      <c r="ILT941" s="477"/>
      <c r="ILU941" s="477"/>
      <c r="ILV941" s="477"/>
      <c r="ILW941" s="477"/>
      <c r="ILX941" s="477"/>
      <c r="ILY941" s="477"/>
      <c r="ILZ941" s="477"/>
      <c r="IMA941" s="477"/>
      <c r="IMB941" s="477"/>
      <c r="IMC941" s="477"/>
      <c r="IMD941" s="477"/>
      <c r="IME941" s="477"/>
      <c r="IMF941" s="477"/>
      <c r="IMG941" s="477"/>
      <c r="IMH941" s="477"/>
      <c r="IMI941" s="477"/>
      <c r="IMJ941" s="477"/>
      <c r="IMK941" s="477"/>
      <c r="IML941" s="477"/>
      <c r="IMM941" s="477"/>
      <c r="IMN941" s="477"/>
      <c r="IMO941" s="477"/>
      <c r="IMP941" s="477"/>
      <c r="IMQ941" s="477"/>
      <c r="IMR941" s="477"/>
      <c r="IMS941" s="477"/>
      <c r="IMT941" s="477"/>
      <c r="IMU941" s="477"/>
      <c r="IMV941" s="477"/>
      <c r="IMW941" s="477"/>
      <c r="IMX941" s="477"/>
      <c r="IMY941" s="477"/>
      <c r="IMZ941" s="477"/>
      <c r="INA941" s="477"/>
      <c r="INB941" s="477"/>
      <c r="INC941" s="477"/>
      <c r="IND941" s="477"/>
      <c r="INE941" s="477"/>
      <c r="INF941" s="477"/>
      <c r="ING941" s="477"/>
      <c r="INH941" s="477"/>
      <c r="INI941" s="477"/>
      <c r="INJ941" s="477"/>
      <c r="INK941" s="477"/>
      <c r="INL941" s="477"/>
      <c r="INM941" s="477"/>
      <c r="INN941" s="477"/>
      <c r="INO941" s="477"/>
      <c r="INP941" s="477"/>
      <c r="INQ941" s="477"/>
      <c r="INR941" s="477"/>
      <c r="INS941" s="477"/>
      <c r="INT941" s="477"/>
      <c r="INU941" s="477"/>
      <c r="INV941" s="477"/>
      <c r="INW941" s="477"/>
      <c r="INX941" s="477"/>
      <c r="INY941" s="477"/>
      <c r="INZ941" s="477"/>
      <c r="IOA941" s="477"/>
      <c r="IOB941" s="477"/>
      <c r="IOC941" s="477"/>
      <c r="IOD941" s="477"/>
      <c r="IOE941" s="477"/>
      <c r="IOF941" s="477"/>
      <c r="IOG941" s="477"/>
      <c r="IOH941" s="477"/>
      <c r="IOI941" s="477"/>
      <c r="IOJ941" s="477"/>
      <c r="IOK941" s="477"/>
      <c r="IOL941" s="477"/>
      <c r="IOM941" s="477"/>
      <c r="ION941" s="477"/>
      <c r="IOO941" s="477"/>
      <c r="IOP941" s="477"/>
      <c r="IOQ941" s="477"/>
      <c r="IOR941" s="477"/>
      <c r="IOS941" s="477"/>
      <c r="IOT941" s="477"/>
      <c r="IOU941" s="477"/>
      <c r="IOV941" s="477"/>
      <c r="IOW941" s="477"/>
      <c r="IOX941" s="477"/>
      <c r="IOY941" s="477"/>
      <c r="IOZ941" s="477"/>
      <c r="IPA941" s="477"/>
      <c r="IPB941" s="477"/>
      <c r="IPC941" s="477"/>
      <c r="IPD941" s="477"/>
      <c r="IPE941" s="477"/>
      <c r="IPF941" s="477"/>
      <c r="IPG941" s="477"/>
      <c r="IPH941" s="477"/>
      <c r="IPI941" s="477"/>
      <c r="IPJ941" s="477"/>
      <c r="IPK941" s="477"/>
      <c r="IPL941" s="477"/>
      <c r="IPM941" s="477"/>
      <c r="IPN941" s="477"/>
      <c r="IPO941" s="477"/>
      <c r="IPP941" s="477"/>
      <c r="IPQ941" s="477"/>
      <c r="IPR941" s="477"/>
      <c r="IPS941" s="477"/>
      <c r="IPT941" s="477"/>
      <c r="IPU941" s="477"/>
      <c r="IPV941" s="477"/>
      <c r="IPW941" s="477"/>
      <c r="IPX941" s="477"/>
      <c r="IPY941" s="477"/>
      <c r="IPZ941" s="477"/>
      <c r="IQA941" s="477"/>
      <c r="IQB941" s="477"/>
      <c r="IQC941" s="477"/>
      <c r="IQD941" s="477"/>
      <c r="IQE941" s="477"/>
      <c r="IQF941" s="477"/>
      <c r="IQG941" s="477"/>
      <c r="IQH941" s="477"/>
      <c r="IQI941" s="477"/>
      <c r="IQJ941" s="477"/>
      <c r="IQK941" s="477"/>
      <c r="IQL941" s="477"/>
      <c r="IQM941" s="477"/>
      <c r="IQN941" s="477"/>
      <c r="IQO941" s="477"/>
      <c r="IQP941" s="477"/>
      <c r="IQQ941" s="477"/>
      <c r="IQR941" s="477"/>
      <c r="IQS941" s="477"/>
      <c r="IQT941" s="477"/>
      <c r="IQU941" s="477"/>
      <c r="IQV941" s="477"/>
      <c r="IQW941" s="477"/>
      <c r="IQX941" s="477"/>
      <c r="IQY941" s="477"/>
      <c r="IQZ941" s="477"/>
      <c r="IRA941" s="477"/>
      <c r="IRB941" s="477"/>
      <c r="IRC941" s="477"/>
      <c r="IRD941" s="477"/>
      <c r="IRE941" s="477"/>
      <c r="IRF941" s="477"/>
      <c r="IRG941" s="477"/>
      <c r="IRH941" s="477"/>
      <c r="IRI941" s="477"/>
      <c r="IRJ941" s="477"/>
      <c r="IRK941" s="477"/>
      <c r="IRL941" s="477"/>
      <c r="IRM941" s="477"/>
      <c r="IRN941" s="477"/>
      <c r="IRO941" s="477"/>
      <c r="IRP941" s="477"/>
      <c r="IRQ941" s="477"/>
      <c r="IRR941" s="477"/>
      <c r="IRS941" s="477"/>
      <c r="IRT941" s="477"/>
      <c r="IRU941" s="477"/>
      <c r="IRV941" s="477"/>
      <c r="IRW941" s="477"/>
      <c r="IRX941" s="477"/>
      <c r="IRY941" s="477"/>
      <c r="IRZ941" s="477"/>
      <c r="ISA941" s="477"/>
      <c r="ISB941" s="477"/>
      <c r="ISC941" s="477"/>
      <c r="ISD941" s="477"/>
      <c r="ISE941" s="477"/>
      <c r="ISF941" s="477"/>
      <c r="ISG941" s="477"/>
      <c r="ISH941" s="477"/>
      <c r="ISI941" s="477"/>
      <c r="ISJ941" s="477"/>
      <c r="ISK941" s="477"/>
      <c r="ISL941" s="477"/>
      <c r="ISM941" s="477"/>
      <c r="ISN941" s="477"/>
      <c r="ISO941" s="477"/>
      <c r="ISP941" s="477"/>
      <c r="ISQ941" s="477"/>
      <c r="ISR941" s="477"/>
      <c r="ISS941" s="477"/>
      <c r="IST941" s="477"/>
      <c r="ISU941" s="477"/>
      <c r="ISV941" s="477"/>
      <c r="ISW941" s="477"/>
      <c r="ISX941" s="477"/>
      <c r="ISY941" s="477"/>
      <c r="ISZ941" s="477"/>
      <c r="ITA941" s="477"/>
      <c r="ITB941" s="477"/>
      <c r="ITC941" s="477"/>
      <c r="ITD941" s="477"/>
      <c r="ITE941" s="477"/>
      <c r="ITF941" s="477"/>
      <c r="ITG941" s="477"/>
      <c r="ITH941" s="477"/>
      <c r="ITI941" s="477"/>
      <c r="ITJ941" s="477"/>
      <c r="ITK941" s="477"/>
      <c r="ITL941" s="477"/>
      <c r="ITM941" s="477"/>
      <c r="ITN941" s="477"/>
      <c r="ITO941" s="477"/>
      <c r="ITP941" s="477"/>
      <c r="ITQ941" s="477"/>
      <c r="ITR941" s="477"/>
      <c r="ITS941" s="477"/>
      <c r="ITT941" s="477"/>
      <c r="ITU941" s="477"/>
      <c r="ITV941" s="477"/>
      <c r="ITW941" s="477"/>
      <c r="ITX941" s="477"/>
      <c r="ITY941" s="477"/>
      <c r="ITZ941" s="477"/>
      <c r="IUA941" s="477"/>
      <c r="IUB941" s="477"/>
      <c r="IUC941" s="477"/>
      <c r="IUD941" s="477"/>
      <c r="IUE941" s="477"/>
      <c r="IUF941" s="477"/>
      <c r="IUG941" s="477"/>
      <c r="IUH941" s="477"/>
      <c r="IUI941" s="477"/>
      <c r="IUJ941" s="477"/>
      <c r="IUK941" s="477"/>
      <c r="IUL941" s="477"/>
      <c r="IUM941" s="477"/>
      <c r="IUN941" s="477"/>
      <c r="IUO941" s="477"/>
      <c r="IUP941" s="477"/>
      <c r="IUQ941" s="477"/>
      <c r="IUR941" s="477"/>
      <c r="IUS941" s="477"/>
      <c r="IUT941" s="477"/>
      <c r="IUU941" s="477"/>
      <c r="IUV941" s="477"/>
      <c r="IUW941" s="477"/>
      <c r="IUX941" s="477"/>
      <c r="IUY941" s="477"/>
      <c r="IUZ941" s="477"/>
      <c r="IVA941" s="477"/>
      <c r="IVB941" s="477"/>
      <c r="IVC941" s="477"/>
      <c r="IVD941" s="477"/>
      <c r="IVE941" s="477"/>
      <c r="IVF941" s="477"/>
      <c r="IVG941" s="477"/>
      <c r="IVH941" s="477"/>
      <c r="IVI941" s="477"/>
      <c r="IVJ941" s="477"/>
      <c r="IVK941" s="477"/>
      <c r="IVL941" s="477"/>
      <c r="IVM941" s="477"/>
      <c r="IVN941" s="477"/>
      <c r="IVO941" s="477"/>
      <c r="IVP941" s="477"/>
      <c r="IVQ941" s="477"/>
      <c r="IVR941" s="477"/>
      <c r="IVS941" s="477"/>
      <c r="IVT941" s="477"/>
      <c r="IVU941" s="477"/>
      <c r="IVV941" s="477"/>
      <c r="IVW941" s="477"/>
      <c r="IVX941" s="477"/>
      <c r="IVY941" s="477"/>
      <c r="IVZ941" s="477"/>
      <c r="IWA941" s="477"/>
      <c r="IWB941" s="477"/>
      <c r="IWC941" s="477"/>
      <c r="IWD941" s="477"/>
      <c r="IWE941" s="477"/>
      <c r="IWF941" s="477"/>
      <c r="IWG941" s="477"/>
      <c r="IWH941" s="477"/>
      <c r="IWI941" s="477"/>
      <c r="IWJ941" s="477"/>
      <c r="IWK941" s="477"/>
      <c r="IWL941" s="477"/>
      <c r="IWM941" s="477"/>
      <c r="IWN941" s="477"/>
      <c r="IWO941" s="477"/>
      <c r="IWP941" s="477"/>
      <c r="IWQ941" s="477"/>
      <c r="IWR941" s="477"/>
      <c r="IWS941" s="477"/>
      <c r="IWT941" s="477"/>
      <c r="IWU941" s="477"/>
      <c r="IWV941" s="477"/>
      <c r="IWW941" s="477"/>
      <c r="IWX941" s="477"/>
      <c r="IWY941" s="477"/>
      <c r="IWZ941" s="477"/>
      <c r="IXA941" s="477"/>
      <c r="IXB941" s="477"/>
      <c r="IXC941" s="477"/>
      <c r="IXD941" s="477"/>
      <c r="IXE941" s="477"/>
      <c r="IXF941" s="477"/>
      <c r="IXG941" s="477"/>
      <c r="IXH941" s="477"/>
      <c r="IXI941" s="477"/>
      <c r="IXJ941" s="477"/>
      <c r="IXK941" s="477"/>
      <c r="IXL941" s="477"/>
      <c r="IXM941" s="477"/>
      <c r="IXN941" s="477"/>
      <c r="IXO941" s="477"/>
      <c r="IXP941" s="477"/>
      <c r="IXQ941" s="477"/>
      <c r="IXR941" s="477"/>
      <c r="IXS941" s="477"/>
      <c r="IXT941" s="477"/>
      <c r="IXU941" s="477"/>
      <c r="IXV941" s="477"/>
      <c r="IXW941" s="477"/>
      <c r="IXX941" s="477"/>
      <c r="IXY941" s="477"/>
      <c r="IXZ941" s="477"/>
      <c r="IYA941" s="477"/>
      <c r="IYB941" s="477"/>
      <c r="IYC941" s="477"/>
      <c r="IYD941" s="477"/>
      <c r="IYE941" s="477"/>
      <c r="IYF941" s="477"/>
      <c r="IYG941" s="477"/>
      <c r="IYH941" s="477"/>
      <c r="IYI941" s="477"/>
      <c r="IYJ941" s="477"/>
      <c r="IYK941" s="477"/>
      <c r="IYL941" s="477"/>
      <c r="IYM941" s="477"/>
      <c r="IYN941" s="477"/>
      <c r="IYO941" s="477"/>
      <c r="IYP941" s="477"/>
      <c r="IYQ941" s="477"/>
      <c r="IYR941" s="477"/>
      <c r="IYS941" s="477"/>
      <c r="IYT941" s="477"/>
      <c r="IYU941" s="477"/>
      <c r="IYV941" s="477"/>
      <c r="IYW941" s="477"/>
      <c r="IYX941" s="477"/>
      <c r="IYY941" s="477"/>
      <c r="IYZ941" s="477"/>
      <c r="IZA941" s="477"/>
      <c r="IZB941" s="477"/>
      <c r="IZC941" s="477"/>
      <c r="IZD941" s="477"/>
      <c r="IZE941" s="477"/>
      <c r="IZF941" s="477"/>
      <c r="IZG941" s="477"/>
      <c r="IZH941" s="477"/>
      <c r="IZI941" s="477"/>
      <c r="IZJ941" s="477"/>
      <c r="IZK941" s="477"/>
      <c r="IZL941" s="477"/>
      <c r="IZM941" s="477"/>
      <c r="IZN941" s="477"/>
      <c r="IZO941" s="477"/>
      <c r="IZP941" s="477"/>
      <c r="IZQ941" s="477"/>
      <c r="IZR941" s="477"/>
      <c r="IZS941" s="477"/>
      <c r="IZT941" s="477"/>
      <c r="IZU941" s="477"/>
      <c r="IZV941" s="477"/>
      <c r="IZW941" s="477"/>
      <c r="IZX941" s="477"/>
      <c r="IZY941" s="477"/>
      <c r="IZZ941" s="477"/>
      <c r="JAA941" s="477"/>
      <c r="JAB941" s="477"/>
      <c r="JAC941" s="477"/>
      <c r="JAD941" s="477"/>
      <c r="JAE941" s="477"/>
      <c r="JAF941" s="477"/>
      <c r="JAG941" s="477"/>
      <c r="JAH941" s="477"/>
      <c r="JAI941" s="477"/>
      <c r="JAJ941" s="477"/>
      <c r="JAK941" s="477"/>
      <c r="JAL941" s="477"/>
      <c r="JAM941" s="477"/>
      <c r="JAN941" s="477"/>
      <c r="JAO941" s="477"/>
      <c r="JAP941" s="477"/>
      <c r="JAQ941" s="477"/>
      <c r="JAR941" s="477"/>
      <c r="JAS941" s="477"/>
      <c r="JAT941" s="477"/>
      <c r="JAU941" s="477"/>
      <c r="JAV941" s="477"/>
      <c r="JAW941" s="477"/>
      <c r="JAX941" s="477"/>
      <c r="JAY941" s="477"/>
      <c r="JAZ941" s="477"/>
      <c r="JBA941" s="477"/>
      <c r="JBB941" s="477"/>
      <c r="JBC941" s="477"/>
      <c r="JBD941" s="477"/>
      <c r="JBE941" s="477"/>
      <c r="JBF941" s="477"/>
      <c r="JBG941" s="477"/>
      <c r="JBH941" s="477"/>
      <c r="JBI941" s="477"/>
      <c r="JBJ941" s="477"/>
      <c r="JBK941" s="477"/>
      <c r="JBL941" s="477"/>
      <c r="JBM941" s="477"/>
      <c r="JBN941" s="477"/>
      <c r="JBO941" s="477"/>
      <c r="JBP941" s="477"/>
      <c r="JBQ941" s="477"/>
      <c r="JBR941" s="477"/>
      <c r="JBS941" s="477"/>
      <c r="JBT941" s="477"/>
      <c r="JBU941" s="477"/>
      <c r="JBV941" s="477"/>
      <c r="JBW941" s="477"/>
      <c r="JBX941" s="477"/>
      <c r="JBY941" s="477"/>
      <c r="JBZ941" s="477"/>
      <c r="JCA941" s="477"/>
      <c r="JCB941" s="477"/>
      <c r="JCC941" s="477"/>
      <c r="JCD941" s="477"/>
      <c r="JCE941" s="477"/>
      <c r="JCF941" s="477"/>
      <c r="JCG941" s="477"/>
      <c r="JCH941" s="477"/>
      <c r="JCI941" s="477"/>
      <c r="JCJ941" s="477"/>
      <c r="JCK941" s="477"/>
      <c r="JCL941" s="477"/>
      <c r="JCM941" s="477"/>
      <c r="JCN941" s="477"/>
      <c r="JCO941" s="477"/>
      <c r="JCP941" s="477"/>
      <c r="JCQ941" s="477"/>
      <c r="JCR941" s="477"/>
      <c r="JCS941" s="477"/>
      <c r="JCT941" s="477"/>
      <c r="JCU941" s="477"/>
      <c r="JCV941" s="477"/>
      <c r="JCW941" s="477"/>
      <c r="JCX941" s="477"/>
      <c r="JCY941" s="477"/>
      <c r="JCZ941" s="477"/>
      <c r="JDA941" s="477"/>
      <c r="JDB941" s="477"/>
      <c r="JDC941" s="477"/>
      <c r="JDD941" s="477"/>
      <c r="JDE941" s="477"/>
      <c r="JDF941" s="477"/>
      <c r="JDG941" s="477"/>
      <c r="JDH941" s="477"/>
      <c r="JDI941" s="477"/>
      <c r="JDJ941" s="477"/>
      <c r="JDK941" s="477"/>
      <c r="JDL941" s="477"/>
      <c r="JDM941" s="477"/>
      <c r="JDN941" s="477"/>
      <c r="JDO941" s="477"/>
      <c r="JDP941" s="477"/>
      <c r="JDQ941" s="477"/>
      <c r="JDR941" s="477"/>
      <c r="JDS941" s="477"/>
      <c r="JDT941" s="477"/>
      <c r="JDU941" s="477"/>
      <c r="JDV941" s="477"/>
      <c r="JDW941" s="477"/>
      <c r="JDX941" s="477"/>
      <c r="JDY941" s="477"/>
      <c r="JDZ941" s="477"/>
      <c r="JEA941" s="477"/>
      <c r="JEB941" s="477"/>
      <c r="JEC941" s="477"/>
      <c r="JED941" s="477"/>
      <c r="JEE941" s="477"/>
      <c r="JEF941" s="477"/>
      <c r="JEG941" s="477"/>
      <c r="JEH941" s="477"/>
      <c r="JEI941" s="477"/>
      <c r="JEJ941" s="477"/>
      <c r="JEK941" s="477"/>
      <c r="JEL941" s="477"/>
      <c r="JEM941" s="477"/>
      <c r="JEN941" s="477"/>
      <c r="JEO941" s="477"/>
      <c r="JEP941" s="477"/>
      <c r="JEQ941" s="477"/>
      <c r="JER941" s="477"/>
      <c r="JES941" s="477"/>
      <c r="JET941" s="477"/>
      <c r="JEU941" s="477"/>
      <c r="JEV941" s="477"/>
      <c r="JEW941" s="477"/>
      <c r="JEX941" s="477"/>
      <c r="JEY941" s="477"/>
      <c r="JEZ941" s="477"/>
      <c r="JFA941" s="477"/>
      <c r="JFB941" s="477"/>
      <c r="JFC941" s="477"/>
      <c r="JFD941" s="477"/>
      <c r="JFE941" s="477"/>
      <c r="JFF941" s="477"/>
      <c r="JFG941" s="477"/>
      <c r="JFH941" s="477"/>
      <c r="JFI941" s="477"/>
      <c r="JFJ941" s="477"/>
      <c r="JFK941" s="477"/>
      <c r="JFL941" s="477"/>
      <c r="JFM941" s="477"/>
      <c r="JFN941" s="477"/>
      <c r="JFO941" s="477"/>
      <c r="JFP941" s="477"/>
      <c r="JFQ941" s="477"/>
      <c r="JFR941" s="477"/>
      <c r="JFS941" s="477"/>
      <c r="JFT941" s="477"/>
      <c r="JFU941" s="477"/>
      <c r="JFV941" s="477"/>
      <c r="JFW941" s="477"/>
      <c r="JFX941" s="477"/>
      <c r="JFY941" s="477"/>
      <c r="JFZ941" s="477"/>
      <c r="JGA941" s="477"/>
      <c r="JGB941" s="477"/>
      <c r="JGC941" s="477"/>
      <c r="JGD941" s="477"/>
      <c r="JGE941" s="477"/>
      <c r="JGF941" s="477"/>
      <c r="JGG941" s="477"/>
      <c r="JGH941" s="477"/>
      <c r="JGI941" s="477"/>
      <c r="JGJ941" s="477"/>
      <c r="JGK941" s="477"/>
      <c r="JGL941" s="477"/>
      <c r="JGM941" s="477"/>
      <c r="JGN941" s="477"/>
      <c r="JGO941" s="477"/>
      <c r="JGP941" s="477"/>
      <c r="JGQ941" s="477"/>
      <c r="JGR941" s="477"/>
      <c r="JGS941" s="477"/>
      <c r="JGT941" s="477"/>
      <c r="JGU941" s="477"/>
      <c r="JGV941" s="477"/>
      <c r="JGW941" s="477"/>
      <c r="JGX941" s="477"/>
      <c r="JGY941" s="477"/>
      <c r="JGZ941" s="477"/>
      <c r="JHA941" s="477"/>
      <c r="JHB941" s="477"/>
      <c r="JHC941" s="477"/>
      <c r="JHD941" s="477"/>
      <c r="JHE941" s="477"/>
      <c r="JHF941" s="477"/>
      <c r="JHG941" s="477"/>
      <c r="JHH941" s="477"/>
      <c r="JHI941" s="477"/>
      <c r="JHJ941" s="477"/>
      <c r="JHK941" s="477"/>
      <c r="JHL941" s="477"/>
      <c r="JHM941" s="477"/>
      <c r="JHN941" s="477"/>
      <c r="JHO941" s="477"/>
      <c r="JHP941" s="477"/>
      <c r="JHQ941" s="477"/>
      <c r="JHR941" s="477"/>
      <c r="JHS941" s="477"/>
      <c r="JHT941" s="477"/>
      <c r="JHU941" s="477"/>
      <c r="JHV941" s="477"/>
      <c r="JHW941" s="477"/>
      <c r="JHX941" s="477"/>
      <c r="JHY941" s="477"/>
      <c r="JHZ941" s="477"/>
      <c r="JIA941" s="477"/>
      <c r="JIB941" s="477"/>
      <c r="JIC941" s="477"/>
      <c r="JID941" s="477"/>
      <c r="JIE941" s="477"/>
      <c r="JIF941" s="477"/>
      <c r="JIG941" s="477"/>
      <c r="JIH941" s="477"/>
      <c r="JII941" s="477"/>
      <c r="JIJ941" s="477"/>
      <c r="JIK941" s="477"/>
      <c r="JIL941" s="477"/>
      <c r="JIM941" s="477"/>
      <c r="JIN941" s="477"/>
      <c r="JIO941" s="477"/>
      <c r="JIP941" s="477"/>
      <c r="JIQ941" s="477"/>
      <c r="JIR941" s="477"/>
      <c r="JIS941" s="477"/>
      <c r="JIT941" s="477"/>
      <c r="JIU941" s="477"/>
      <c r="JIV941" s="477"/>
      <c r="JIW941" s="477"/>
      <c r="JIX941" s="477"/>
      <c r="JIY941" s="477"/>
      <c r="JIZ941" s="477"/>
      <c r="JJA941" s="477"/>
      <c r="JJB941" s="477"/>
      <c r="JJC941" s="477"/>
      <c r="JJD941" s="477"/>
      <c r="JJE941" s="477"/>
      <c r="JJF941" s="477"/>
      <c r="JJG941" s="477"/>
      <c r="JJH941" s="477"/>
      <c r="JJI941" s="477"/>
      <c r="JJJ941" s="477"/>
      <c r="JJK941" s="477"/>
      <c r="JJL941" s="477"/>
      <c r="JJM941" s="477"/>
      <c r="JJN941" s="477"/>
      <c r="JJO941" s="477"/>
      <c r="JJP941" s="477"/>
      <c r="JJQ941" s="477"/>
      <c r="JJR941" s="477"/>
      <c r="JJS941" s="477"/>
      <c r="JJT941" s="477"/>
      <c r="JJU941" s="477"/>
      <c r="JJV941" s="477"/>
      <c r="JJW941" s="477"/>
      <c r="JJX941" s="477"/>
      <c r="JJY941" s="477"/>
      <c r="JJZ941" s="477"/>
      <c r="JKA941" s="477"/>
      <c r="JKB941" s="477"/>
      <c r="JKC941" s="477"/>
      <c r="JKD941" s="477"/>
      <c r="JKE941" s="477"/>
      <c r="JKF941" s="477"/>
      <c r="JKG941" s="477"/>
      <c r="JKH941" s="477"/>
      <c r="JKI941" s="477"/>
      <c r="JKJ941" s="477"/>
      <c r="JKK941" s="477"/>
      <c r="JKL941" s="477"/>
      <c r="JKM941" s="477"/>
      <c r="JKN941" s="477"/>
      <c r="JKO941" s="477"/>
      <c r="JKP941" s="477"/>
      <c r="JKQ941" s="477"/>
      <c r="JKR941" s="477"/>
      <c r="JKS941" s="477"/>
      <c r="JKT941" s="477"/>
      <c r="JKU941" s="477"/>
      <c r="JKV941" s="477"/>
      <c r="JKW941" s="477"/>
      <c r="JKX941" s="477"/>
      <c r="JKY941" s="477"/>
      <c r="JKZ941" s="477"/>
      <c r="JLA941" s="477"/>
      <c r="JLB941" s="477"/>
      <c r="JLC941" s="477"/>
      <c r="JLD941" s="477"/>
      <c r="JLE941" s="477"/>
      <c r="JLF941" s="477"/>
      <c r="JLG941" s="477"/>
      <c r="JLH941" s="477"/>
      <c r="JLI941" s="477"/>
      <c r="JLJ941" s="477"/>
      <c r="JLK941" s="477"/>
      <c r="JLL941" s="477"/>
      <c r="JLM941" s="477"/>
      <c r="JLN941" s="477"/>
      <c r="JLO941" s="477"/>
      <c r="JLP941" s="477"/>
      <c r="JLQ941" s="477"/>
      <c r="JLR941" s="477"/>
      <c r="JLS941" s="477"/>
      <c r="JLT941" s="477"/>
      <c r="JLU941" s="477"/>
      <c r="JLV941" s="477"/>
      <c r="JLW941" s="477"/>
      <c r="JLX941" s="477"/>
      <c r="JLY941" s="477"/>
      <c r="JLZ941" s="477"/>
      <c r="JMA941" s="477"/>
      <c r="JMB941" s="477"/>
      <c r="JMC941" s="477"/>
      <c r="JMD941" s="477"/>
      <c r="JME941" s="477"/>
      <c r="JMF941" s="477"/>
      <c r="JMG941" s="477"/>
      <c r="JMH941" s="477"/>
      <c r="JMI941" s="477"/>
      <c r="JMJ941" s="477"/>
      <c r="JMK941" s="477"/>
      <c r="JML941" s="477"/>
      <c r="JMM941" s="477"/>
      <c r="JMN941" s="477"/>
      <c r="JMO941" s="477"/>
      <c r="JMP941" s="477"/>
      <c r="JMQ941" s="477"/>
      <c r="JMR941" s="477"/>
      <c r="JMS941" s="477"/>
      <c r="JMT941" s="477"/>
      <c r="JMU941" s="477"/>
      <c r="JMV941" s="477"/>
      <c r="JMW941" s="477"/>
      <c r="JMX941" s="477"/>
      <c r="JMY941" s="477"/>
      <c r="JMZ941" s="477"/>
      <c r="JNA941" s="477"/>
      <c r="JNB941" s="477"/>
      <c r="JNC941" s="477"/>
      <c r="JND941" s="477"/>
      <c r="JNE941" s="477"/>
      <c r="JNF941" s="477"/>
      <c r="JNG941" s="477"/>
      <c r="JNH941" s="477"/>
      <c r="JNI941" s="477"/>
      <c r="JNJ941" s="477"/>
      <c r="JNK941" s="477"/>
      <c r="JNL941" s="477"/>
      <c r="JNM941" s="477"/>
      <c r="JNN941" s="477"/>
      <c r="JNO941" s="477"/>
      <c r="JNP941" s="477"/>
      <c r="JNQ941" s="477"/>
      <c r="JNR941" s="477"/>
      <c r="JNS941" s="477"/>
      <c r="JNT941" s="477"/>
      <c r="JNU941" s="477"/>
      <c r="JNV941" s="477"/>
      <c r="JNW941" s="477"/>
      <c r="JNX941" s="477"/>
      <c r="JNY941" s="477"/>
      <c r="JNZ941" s="477"/>
      <c r="JOA941" s="477"/>
      <c r="JOB941" s="477"/>
      <c r="JOC941" s="477"/>
      <c r="JOD941" s="477"/>
      <c r="JOE941" s="477"/>
      <c r="JOF941" s="477"/>
      <c r="JOG941" s="477"/>
      <c r="JOH941" s="477"/>
      <c r="JOI941" s="477"/>
      <c r="JOJ941" s="477"/>
      <c r="JOK941" s="477"/>
      <c r="JOL941" s="477"/>
      <c r="JOM941" s="477"/>
      <c r="JON941" s="477"/>
      <c r="JOO941" s="477"/>
      <c r="JOP941" s="477"/>
      <c r="JOQ941" s="477"/>
      <c r="JOR941" s="477"/>
      <c r="JOS941" s="477"/>
      <c r="JOT941" s="477"/>
      <c r="JOU941" s="477"/>
      <c r="JOV941" s="477"/>
      <c r="JOW941" s="477"/>
      <c r="JOX941" s="477"/>
      <c r="JOY941" s="477"/>
      <c r="JOZ941" s="477"/>
      <c r="JPA941" s="477"/>
      <c r="JPB941" s="477"/>
      <c r="JPC941" s="477"/>
      <c r="JPD941" s="477"/>
      <c r="JPE941" s="477"/>
      <c r="JPF941" s="477"/>
      <c r="JPG941" s="477"/>
      <c r="JPH941" s="477"/>
      <c r="JPI941" s="477"/>
      <c r="JPJ941" s="477"/>
      <c r="JPK941" s="477"/>
      <c r="JPL941" s="477"/>
      <c r="JPM941" s="477"/>
      <c r="JPN941" s="477"/>
      <c r="JPO941" s="477"/>
      <c r="JPP941" s="477"/>
      <c r="JPQ941" s="477"/>
      <c r="JPR941" s="477"/>
      <c r="JPS941" s="477"/>
      <c r="JPT941" s="477"/>
      <c r="JPU941" s="477"/>
      <c r="JPV941" s="477"/>
      <c r="JPW941" s="477"/>
      <c r="JPX941" s="477"/>
      <c r="JPY941" s="477"/>
      <c r="JPZ941" s="477"/>
      <c r="JQA941" s="477"/>
      <c r="JQB941" s="477"/>
      <c r="JQC941" s="477"/>
      <c r="JQD941" s="477"/>
      <c r="JQE941" s="477"/>
      <c r="JQF941" s="477"/>
      <c r="JQG941" s="477"/>
      <c r="JQH941" s="477"/>
      <c r="JQI941" s="477"/>
      <c r="JQJ941" s="477"/>
      <c r="JQK941" s="477"/>
      <c r="JQL941" s="477"/>
      <c r="JQM941" s="477"/>
      <c r="JQN941" s="477"/>
      <c r="JQO941" s="477"/>
      <c r="JQP941" s="477"/>
      <c r="JQQ941" s="477"/>
      <c r="JQR941" s="477"/>
      <c r="JQS941" s="477"/>
      <c r="JQT941" s="477"/>
      <c r="JQU941" s="477"/>
      <c r="JQV941" s="477"/>
      <c r="JQW941" s="477"/>
      <c r="JQX941" s="477"/>
      <c r="JQY941" s="477"/>
      <c r="JQZ941" s="477"/>
      <c r="JRA941" s="477"/>
      <c r="JRB941" s="477"/>
      <c r="JRC941" s="477"/>
      <c r="JRD941" s="477"/>
      <c r="JRE941" s="477"/>
      <c r="JRF941" s="477"/>
      <c r="JRG941" s="477"/>
      <c r="JRH941" s="477"/>
      <c r="JRI941" s="477"/>
      <c r="JRJ941" s="477"/>
      <c r="JRK941" s="477"/>
      <c r="JRL941" s="477"/>
      <c r="JRM941" s="477"/>
      <c r="JRN941" s="477"/>
      <c r="JRO941" s="477"/>
      <c r="JRP941" s="477"/>
      <c r="JRQ941" s="477"/>
      <c r="JRR941" s="477"/>
      <c r="JRS941" s="477"/>
      <c r="JRT941" s="477"/>
      <c r="JRU941" s="477"/>
      <c r="JRV941" s="477"/>
      <c r="JRW941" s="477"/>
      <c r="JRX941" s="477"/>
      <c r="JRY941" s="477"/>
      <c r="JRZ941" s="477"/>
      <c r="JSA941" s="477"/>
      <c r="JSB941" s="477"/>
      <c r="JSC941" s="477"/>
      <c r="JSD941" s="477"/>
      <c r="JSE941" s="477"/>
      <c r="JSF941" s="477"/>
      <c r="JSG941" s="477"/>
      <c r="JSH941" s="477"/>
      <c r="JSI941" s="477"/>
      <c r="JSJ941" s="477"/>
      <c r="JSK941" s="477"/>
      <c r="JSL941" s="477"/>
      <c r="JSM941" s="477"/>
      <c r="JSN941" s="477"/>
      <c r="JSO941" s="477"/>
      <c r="JSP941" s="477"/>
      <c r="JSQ941" s="477"/>
      <c r="JSR941" s="477"/>
      <c r="JSS941" s="477"/>
      <c r="JST941" s="477"/>
      <c r="JSU941" s="477"/>
      <c r="JSV941" s="477"/>
      <c r="JSW941" s="477"/>
      <c r="JSX941" s="477"/>
      <c r="JSY941" s="477"/>
      <c r="JSZ941" s="477"/>
      <c r="JTA941" s="477"/>
      <c r="JTB941" s="477"/>
      <c r="JTC941" s="477"/>
      <c r="JTD941" s="477"/>
      <c r="JTE941" s="477"/>
      <c r="JTF941" s="477"/>
      <c r="JTG941" s="477"/>
      <c r="JTH941" s="477"/>
      <c r="JTI941" s="477"/>
      <c r="JTJ941" s="477"/>
      <c r="JTK941" s="477"/>
      <c r="JTL941" s="477"/>
      <c r="JTM941" s="477"/>
      <c r="JTN941" s="477"/>
      <c r="JTO941" s="477"/>
      <c r="JTP941" s="477"/>
      <c r="JTQ941" s="477"/>
      <c r="JTR941" s="477"/>
      <c r="JTS941" s="477"/>
      <c r="JTT941" s="477"/>
      <c r="JTU941" s="477"/>
      <c r="JTV941" s="477"/>
      <c r="JTW941" s="477"/>
      <c r="JTX941" s="477"/>
      <c r="JTY941" s="477"/>
      <c r="JTZ941" s="477"/>
      <c r="JUA941" s="477"/>
      <c r="JUB941" s="477"/>
      <c r="JUC941" s="477"/>
      <c r="JUD941" s="477"/>
      <c r="JUE941" s="477"/>
      <c r="JUF941" s="477"/>
      <c r="JUG941" s="477"/>
      <c r="JUH941" s="477"/>
      <c r="JUI941" s="477"/>
      <c r="JUJ941" s="477"/>
      <c r="JUK941" s="477"/>
      <c r="JUL941" s="477"/>
      <c r="JUM941" s="477"/>
      <c r="JUN941" s="477"/>
      <c r="JUO941" s="477"/>
      <c r="JUP941" s="477"/>
      <c r="JUQ941" s="477"/>
      <c r="JUR941" s="477"/>
      <c r="JUS941" s="477"/>
      <c r="JUT941" s="477"/>
      <c r="JUU941" s="477"/>
      <c r="JUV941" s="477"/>
      <c r="JUW941" s="477"/>
      <c r="JUX941" s="477"/>
      <c r="JUY941" s="477"/>
      <c r="JUZ941" s="477"/>
      <c r="JVA941" s="477"/>
      <c r="JVB941" s="477"/>
      <c r="JVC941" s="477"/>
      <c r="JVD941" s="477"/>
      <c r="JVE941" s="477"/>
      <c r="JVF941" s="477"/>
      <c r="JVG941" s="477"/>
      <c r="JVH941" s="477"/>
      <c r="JVI941" s="477"/>
      <c r="JVJ941" s="477"/>
      <c r="JVK941" s="477"/>
      <c r="JVL941" s="477"/>
      <c r="JVM941" s="477"/>
      <c r="JVN941" s="477"/>
      <c r="JVO941" s="477"/>
      <c r="JVP941" s="477"/>
      <c r="JVQ941" s="477"/>
      <c r="JVR941" s="477"/>
      <c r="JVS941" s="477"/>
      <c r="JVT941" s="477"/>
      <c r="JVU941" s="477"/>
      <c r="JVV941" s="477"/>
      <c r="JVW941" s="477"/>
      <c r="JVX941" s="477"/>
      <c r="JVY941" s="477"/>
      <c r="JVZ941" s="477"/>
      <c r="JWA941" s="477"/>
      <c r="JWB941" s="477"/>
      <c r="JWC941" s="477"/>
      <c r="JWD941" s="477"/>
      <c r="JWE941" s="477"/>
      <c r="JWF941" s="477"/>
      <c r="JWG941" s="477"/>
      <c r="JWH941" s="477"/>
      <c r="JWI941" s="477"/>
      <c r="JWJ941" s="477"/>
      <c r="JWK941" s="477"/>
      <c r="JWL941" s="477"/>
      <c r="JWM941" s="477"/>
      <c r="JWN941" s="477"/>
      <c r="JWO941" s="477"/>
      <c r="JWP941" s="477"/>
      <c r="JWQ941" s="477"/>
      <c r="JWR941" s="477"/>
      <c r="JWS941" s="477"/>
      <c r="JWT941" s="477"/>
      <c r="JWU941" s="477"/>
      <c r="JWV941" s="477"/>
      <c r="JWW941" s="477"/>
      <c r="JWX941" s="477"/>
      <c r="JWY941" s="477"/>
      <c r="JWZ941" s="477"/>
      <c r="JXA941" s="477"/>
      <c r="JXB941" s="477"/>
      <c r="JXC941" s="477"/>
      <c r="JXD941" s="477"/>
      <c r="JXE941" s="477"/>
      <c r="JXF941" s="477"/>
      <c r="JXG941" s="477"/>
      <c r="JXH941" s="477"/>
      <c r="JXI941" s="477"/>
      <c r="JXJ941" s="477"/>
      <c r="JXK941" s="477"/>
      <c r="JXL941" s="477"/>
      <c r="JXM941" s="477"/>
      <c r="JXN941" s="477"/>
      <c r="JXO941" s="477"/>
      <c r="JXP941" s="477"/>
      <c r="JXQ941" s="477"/>
      <c r="JXR941" s="477"/>
      <c r="JXS941" s="477"/>
      <c r="JXT941" s="477"/>
      <c r="JXU941" s="477"/>
      <c r="JXV941" s="477"/>
      <c r="JXW941" s="477"/>
      <c r="JXX941" s="477"/>
      <c r="JXY941" s="477"/>
      <c r="JXZ941" s="477"/>
      <c r="JYA941" s="477"/>
      <c r="JYB941" s="477"/>
      <c r="JYC941" s="477"/>
      <c r="JYD941" s="477"/>
      <c r="JYE941" s="477"/>
      <c r="JYF941" s="477"/>
      <c r="JYG941" s="477"/>
      <c r="JYH941" s="477"/>
      <c r="JYI941" s="477"/>
      <c r="JYJ941" s="477"/>
      <c r="JYK941" s="477"/>
      <c r="JYL941" s="477"/>
      <c r="JYM941" s="477"/>
      <c r="JYN941" s="477"/>
      <c r="JYO941" s="477"/>
      <c r="JYP941" s="477"/>
      <c r="JYQ941" s="477"/>
      <c r="JYR941" s="477"/>
      <c r="JYS941" s="477"/>
      <c r="JYT941" s="477"/>
      <c r="JYU941" s="477"/>
      <c r="JYV941" s="477"/>
      <c r="JYW941" s="477"/>
      <c r="JYX941" s="477"/>
      <c r="JYY941" s="477"/>
      <c r="JYZ941" s="477"/>
      <c r="JZA941" s="477"/>
      <c r="JZB941" s="477"/>
      <c r="JZC941" s="477"/>
      <c r="JZD941" s="477"/>
      <c r="JZE941" s="477"/>
      <c r="JZF941" s="477"/>
      <c r="JZG941" s="477"/>
      <c r="JZH941" s="477"/>
      <c r="JZI941" s="477"/>
      <c r="JZJ941" s="477"/>
      <c r="JZK941" s="477"/>
      <c r="JZL941" s="477"/>
      <c r="JZM941" s="477"/>
      <c r="JZN941" s="477"/>
      <c r="JZO941" s="477"/>
      <c r="JZP941" s="477"/>
      <c r="JZQ941" s="477"/>
      <c r="JZR941" s="477"/>
      <c r="JZS941" s="477"/>
      <c r="JZT941" s="477"/>
      <c r="JZU941" s="477"/>
      <c r="JZV941" s="477"/>
      <c r="JZW941" s="477"/>
      <c r="JZX941" s="477"/>
      <c r="JZY941" s="477"/>
      <c r="JZZ941" s="477"/>
      <c r="KAA941" s="477"/>
      <c r="KAB941" s="477"/>
      <c r="KAC941" s="477"/>
      <c r="KAD941" s="477"/>
      <c r="KAE941" s="477"/>
      <c r="KAF941" s="477"/>
      <c r="KAG941" s="477"/>
      <c r="KAH941" s="477"/>
      <c r="KAI941" s="477"/>
      <c r="KAJ941" s="477"/>
      <c r="KAK941" s="477"/>
      <c r="KAL941" s="477"/>
      <c r="KAM941" s="477"/>
      <c r="KAN941" s="477"/>
      <c r="KAO941" s="477"/>
      <c r="KAP941" s="477"/>
      <c r="KAQ941" s="477"/>
      <c r="KAR941" s="477"/>
      <c r="KAS941" s="477"/>
      <c r="KAT941" s="477"/>
      <c r="KAU941" s="477"/>
      <c r="KAV941" s="477"/>
      <c r="KAW941" s="477"/>
      <c r="KAX941" s="477"/>
      <c r="KAY941" s="477"/>
      <c r="KAZ941" s="477"/>
      <c r="KBA941" s="477"/>
      <c r="KBB941" s="477"/>
      <c r="KBC941" s="477"/>
      <c r="KBD941" s="477"/>
      <c r="KBE941" s="477"/>
      <c r="KBF941" s="477"/>
      <c r="KBG941" s="477"/>
      <c r="KBH941" s="477"/>
      <c r="KBI941" s="477"/>
      <c r="KBJ941" s="477"/>
      <c r="KBK941" s="477"/>
      <c r="KBL941" s="477"/>
      <c r="KBM941" s="477"/>
      <c r="KBN941" s="477"/>
      <c r="KBO941" s="477"/>
      <c r="KBP941" s="477"/>
      <c r="KBQ941" s="477"/>
      <c r="KBR941" s="477"/>
      <c r="KBS941" s="477"/>
      <c r="KBT941" s="477"/>
      <c r="KBU941" s="477"/>
      <c r="KBV941" s="477"/>
      <c r="KBW941" s="477"/>
      <c r="KBX941" s="477"/>
      <c r="KBY941" s="477"/>
      <c r="KBZ941" s="477"/>
      <c r="KCA941" s="477"/>
      <c r="KCB941" s="477"/>
      <c r="KCC941" s="477"/>
      <c r="KCD941" s="477"/>
      <c r="KCE941" s="477"/>
      <c r="KCF941" s="477"/>
      <c r="KCG941" s="477"/>
      <c r="KCH941" s="477"/>
      <c r="KCI941" s="477"/>
      <c r="KCJ941" s="477"/>
      <c r="KCK941" s="477"/>
      <c r="KCL941" s="477"/>
      <c r="KCM941" s="477"/>
      <c r="KCN941" s="477"/>
      <c r="KCO941" s="477"/>
      <c r="KCP941" s="477"/>
      <c r="KCQ941" s="477"/>
      <c r="KCR941" s="477"/>
      <c r="KCS941" s="477"/>
      <c r="KCT941" s="477"/>
      <c r="KCU941" s="477"/>
      <c r="KCV941" s="477"/>
      <c r="KCW941" s="477"/>
      <c r="KCX941" s="477"/>
      <c r="KCY941" s="477"/>
      <c r="KCZ941" s="477"/>
      <c r="KDA941" s="477"/>
      <c r="KDB941" s="477"/>
      <c r="KDC941" s="477"/>
      <c r="KDD941" s="477"/>
      <c r="KDE941" s="477"/>
      <c r="KDF941" s="477"/>
      <c r="KDG941" s="477"/>
      <c r="KDH941" s="477"/>
      <c r="KDI941" s="477"/>
      <c r="KDJ941" s="477"/>
      <c r="KDK941" s="477"/>
      <c r="KDL941" s="477"/>
      <c r="KDM941" s="477"/>
      <c r="KDN941" s="477"/>
      <c r="KDO941" s="477"/>
      <c r="KDP941" s="477"/>
      <c r="KDQ941" s="477"/>
      <c r="KDR941" s="477"/>
      <c r="KDS941" s="477"/>
      <c r="KDT941" s="477"/>
      <c r="KDU941" s="477"/>
      <c r="KDV941" s="477"/>
      <c r="KDW941" s="477"/>
      <c r="KDX941" s="477"/>
      <c r="KDY941" s="477"/>
      <c r="KDZ941" s="477"/>
      <c r="KEA941" s="477"/>
      <c r="KEB941" s="477"/>
      <c r="KEC941" s="477"/>
      <c r="KED941" s="477"/>
      <c r="KEE941" s="477"/>
      <c r="KEF941" s="477"/>
      <c r="KEG941" s="477"/>
      <c r="KEH941" s="477"/>
      <c r="KEI941" s="477"/>
      <c r="KEJ941" s="477"/>
      <c r="KEK941" s="477"/>
      <c r="KEL941" s="477"/>
      <c r="KEM941" s="477"/>
      <c r="KEN941" s="477"/>
      <c r="KEO941" s="477"/>
      <c r="KEP941" s="477"/>
      <c r="KEQ941" s="477"/>
      <c r="KER941" s="477"/>
      <c r="KES941" s="477"/>
      <c r="KET941" s="477"/>
      <c r="KEU941" s="477"/>
      <c r="KEV941" s="477"/>
      <c r="KEW941" s="477"/>
      <c r="KEX941" s="477"/>
      <c r="KEY941" s="477"/>
      <c r="KEZ941" s="477"/>
      <c r="KFA941" s="477"/>
      <c r="KFB941" s="477"/>
      <c r="KFC941" s="477"/>
      <c r="KFD941" s="477"/>
      <c r="KFE941" s="477"/>
      <c r="KFF941" s="477"/>
      <c r="KFG941" s="477"/>
      <c r="KFH941" s="477"/>
      <c r="KFI941" s="477"/>
      <c r="KFJ941" s="477"/>
      <c r="KFK941" s="477"/>
      <c r="KFL941" s="477"/>
      <c r="KFM941" s="477"/>
      <c r="KFN941" s="477"/>
      <c r="KFO941" s="477"/>
      <c r="KFP941" s="477"/>
      <c r="KFQ941" s="477"/>
      <c r="KFR941" s="477"/>
      <c r="KFS941" s="477"/>
      <c r="KFT941" s="477"/>
      <c r="KFU941" s="477"/>
      <c r="KFV941" s="477"/>
      <c r="KFW941" s="477"/>
      <c r="KFX941" s="477"/>
      <c r="KFY941" s="477"/>
      <c r="KFZ941" s="477"/>
      <c r="KGA941" s="477"/>
      <c r="KGB941" s="477"/>
      <c r="KGC941" s="477"/>
      <c r="KGD941" s="477"/>
      <c r="KGE941" s="477"/>
      <c r="KGF941" s="477"/>
      <c r="KGG941" s="477"/>
      <c r="KGH941" s="477"/>
      <c r="KGI941" s="477"/>
      <c r="KGJ941" s="477"/>
      <c r="KGK941" s="477"/>
      <c r="KGL941" s="477"/>
      <c r="KGM941" s="477"/>
      <c r="KGN941" s="477"/>
      <c r="KGO941" s="477"/>
      <c r="KGP941" s="477"/>
      <c r="KGQ941" s="477"/>
      <c r="KGR941" s="477"/>
      <c r="KGS941" s="477"/>
      <c r="KGT941" s="477"/>
      <c r="KGU941" s="477"/>
      <c r="KGV941" s="477"/>
      <c r="KGW941" s="477"/>
      <c r="KGX941" s="477"/>
      <c r="KGY941" s="477"/>
      <c r="KGZ941" s="477"/>
      <c r="KHA941" s="477"/>
      <c r="KHB941" s="477"/>
      <c r="KHC941" s="477"/>
      <c r="KHD941" s="477"/>
      <c r="KHE941" s="477"/>
      <c r="KHF941" s="477"/>
      <c r="KHG941" s="477"/>
      <c r="KHH941" s="477"/>
      <c r="KHI941" s="477"/>
      <c r="KHJ941" s="477"/>
      <c r="KHK941" s="477"/>
      <c r="KHL941" s="477"/>
      <c r="KHM941" s="477"/>
      <c r="KHN941" s="477"/>
      <c r="KHO941" s="477"/>
      <c r="KHP941" s="477"/>
      <c r="KHQ941" s="477"/>
      <c r="KHR941" s="477"/>
      <c r="KHS941" s="477"/>
      <c r="KHT941" s="477"/>
      <c r="KHU941" s="477"/>
      <c r="KHV941" s="477"/>
      <c r="KHW941" s="477"/>
      <c r="KHX941" s="477"/>
      <c r="KHY941" s="477"/>
      <c r="KHZ941" s="477"/>
      <c r="KIA941" s="477"/>
      <c r="KIB941" s="477"/>
      <c r="KIC941" s="477"/>
      <c r="KID941" s="477"/>
      <c r="KIE941" s="477"/>
      <c r="KIF941" s="477"/>
      <c r="KIG941" s="477"/>
      <c r="KIH941" s="477"/>
      <c r="KII941" s="477"/>
      <c r="KIJ941" s="477"/>
      <c r="KIK941" s="477"/>
      <c r="KIL941" s="477"/>
      <c r="KIM941" s="477"/>
      <c r="KIN941" s="477"/>
      <c r="KIO941" s="477"/>
      <c r="KIP941" s="477"/>
      <c r="KIQ941" s="477"/>
      <c r="KIR941" s="477"/>
      <c r="KIS941" s="477"/>
      <c r="KIT941" s="477"/>
      <c r="KIU941" s="477"/>
      <c r="KIV941" s="477"/>
      <c r="KIW941" s="477"/>
      <c r="KIX941" s="477"/>
      <c r="KIY941" s="477"/>
      <c r="KIZ941" s="477"/>
      <c r="KJA941" s="477"/>
      <c r="KJB941" s="477"/>
      <c r="KJC941" s="477"/>
      <c r="KJD941" s="477"/>
      <c r="KJE941" s="477"/>
      <c r="KJF941" s="477"/>
      <c r="KJG941" s="477"/>
      <c r="KJH941" s="477"/>
      <c r="KJI941" s="477"/>
      <c r="KJJ941" s="477"/>
      <c r="KJK941" s="477"/>
      <c r="KJL941" s="477"/>
      <c r="KJM941" s="477"/>
      <c r="KJN941" s="477"/>
      <c r="KJO941" s="477"/>
      <c r="KJP941" s="477"/>
      <c r="KJQ941" s="477"/>
      <c r="KJR941" s="477"/>
      <c r="KJS941" s="477"/>
      <c r="KJT941" s="477"/>
      <c r="KJU941" s="477"/>
      <c r="KJV941" s="477"/>
      <c r="KJW941" s="477"/>
      <c r="KJX941" s="477"/>
      <c r="KJY941" s="477"/>
      <c r="KJZ941" s="477"/>
      <c r="KKA941" s="477"/>
      <c r="KKB941" s="477"/>
      <c r="KKC941" s="477"/>
      <c r="KKD941" s="477"/>
      <c r="KKE941" s="477"/>
      <c r="KKF941" s="477"/>
      <c r="KKG941" s="477"/>
      <c r="KKH941" s="477"/>
      <c r="KKI941" s="477"/>
      <c r="KKJ941" s="477"/>
      <c r="KKK941" s="477"/>
      <c r="KKL941" s="477"/>
      <c r="KKM941" s="477"/>
      <c r="KKN941" s="477"/>
      <c r="KKO941" s="477"/>
      <c r="KKP941" s="477"/>
      <c r="KKQ941" s="477"/>
      <c r="KKR941" s="477"/>
      <c r="KKS941" s="477"/>
      <c r="KKT941" s="477"/>
      <c r="KKU941" s="477"/>
      <c r="KKV941" s="477"/>
      <c r="KKW941" s="477"/>
      <c r="KKX941" s="477"/>
      <c r="KKY941" s="477"/>
      <c r="KKZ941" s="477"/>
      <c r="KLA941" s="477"/>
      <c r="KLB941" s="477"/>
      <c r="KLC941" s="477"/>
      <c r="KLD941" s="477"/>
      <c r="KLE941" s="477"/>
      <c r="KLF941" s="477"/>
      <c r="KLG941" s="477"/>
      <c r="KLH941" s="477"/>
      <c r="KLI941" s="477"/>
      <c r="KLJ941" s="477"/>
      <c r="KLK941" s="477"/>
      <c r="KLL941" s="477"/>
      <c r="KLM941" s="477"/>
      <c r="KLN941" s="477"/>
      <c r="KLO941" s="477"/>
      <c r="KLP941" s="477"/>
      <c r="KLQ941" s="477"/>
      <c r="KLR941" s="477"/>
      <c r="KLS941" s="477"/>
      <c r="KLT941" s="477"/>
      <c r="KLU941" s="477"/>
      <c r="KLV941" s="477"/>
      <c r="KLW941" s="477"/>
      <c r="KLX941" s="477"/>
      <c r="KLY941" s="477"/>
      <c r="KLZ941" s="477"/>
      <c r="KMA941" s="477"/>
      <c r="KMB941" s="477"/>
      <c r="KMC941" s="477"/>
      <c r="KMD941" s="477"/>
      <c r="KME941" s="477"/>
      <c r="KMF941" s="477"/>
      <c r="KMG941" s="477"/>
      <c r="KMH941" s="477"/>
      <c r="KMI941" s="477"/>
      <c r="KMJ941" s="477"/>
      <c r="KMK941" s="477"/>
      <c r="KML941" s="477"/>
      <c r="KMM941" s="477"/>
      <c r="KMN941" s="477"/>
      <c r="KMO941" s="477"/>
      <c r="KMP941" s="477"/>
      <c r="KMQ941" s="477"/>
      <c r="KMR941" s="477"/>
      <c r="KMS941" s="477"/>
      <c r="KMT941" s="477"/>
      <c r="KMU941" s="477"/>
      <c r="KMV941" s="477"/>
      <c r="KMW941" s="477"/>
      <c r="KMX941" s="477"/>
      <c r="KMY941" s="477"/>
      <c r="KMZ941" s="477"/>
      <c r="KNA941" s="477"/>
      <c r="KNB941" s="477"/>
      <c r="KNC941" s="477"/>
      <c r="KND941" s="477"/>
      <c r="KNE941" s="477"/>
      <c r="KNF941" s="477"/>
      <c r="KNG941" s="477"/>
      <c r="KNH941" s="477"/>
      <c r="KNI941" s="477"/>
      <c r="KNJ941" s="477"/>
      <c r="KNK941" s="477"/>
      <c r="KNL941" s="477"/>
      <c r="KNM941" s="477"/>
      <c r="KNN941" s="477"/>
      <c r="KNO941" s="477"/>
      <c r="KNP941" s="477"/>
      <c r="KNQ941" s="477"/>
      <c r="KNR941" s="477"/>
      <c r="KNS941" s="477"/>
      <c r="KNT941" s="477"/>
      <c r="KNU941" s="477"/>
      <c r="KNV941" s="477"/>
      <c r="KNW941" s="477"/>
      <c r="KNX941" s="477"/>
      <c r="KNY941" s="477"/>
      <c r="KNZ941" s="477"/>
      <c r="KOA941" s="477"/>
      <c r="KOB941" s="477"/>
      <c r="KOC941" s="477"/>
      <c r="KOD941" s="477"/>
      <c r="KOE941" s="477"/>
      <c r="KOF941" s="477"/>
      <c r="KOG941" s="477"/>
      <c r="KOH941" s="477"/>
      <c r="KOI941" s="477"/>
      <c r="KOJ941" s="477"/>
      <c r="KOK941" s="477"/>
      <c r="KOL941" s="477"/>
      <c r="KOM941" s="477"/>
      <c r="KON941" s="477"/>
      <c r="KOO941" s="477"/>
      <c r="KOP941" s="477"/>
      <c r="KOQ941" s="477"/>
      <c r="KOR941" s="477"/>
      <c r="KOS941" s="477"/>
      <c r="KOT941" s="477"/>
      <c r="KOU941" s="477"/>
      <c r="KOV941" s="477"/>
      <c r="KOW941" s="477"/>
      <c r="KOX941" s="477"/>
      <c r="KOY941" s="477"/>
      <c r="KOZ941" s="477"/>
      <c r="KPA941" s="477"/>
      <c r="KPB941" s="477"/>
      <c r="KPC941" s="477"/>
      <c r="KPD941" s="477"/>
      <c r="KPE941" s="477"/>
      <c r="KPF941" s="477"/>
      <c r="KPG941" s="477"/>
      <c r="KPH941" s="477"/>
      <c r="KPI941" s="477"/>
      <c r="KPJ941" s="477"/>
      <c r="KPK941" s="477"/>
      <c r="KPL941" s="477"/>
      <c r="KPM941" s="477"/>
      <c r="KPN941" s="477"/>
      <c r="KPO941" s="477"/>
      <c r="KPP941" s="477"/>
      <c r="KPQ941" s="477"/>
      <c r="KPR941" s="477"/>
      <c r="KPS941" s="477"/>
      <c r="KPT941" s="477"/>
      <c r="KPU941" s="477"/>
      <c r="KPV941" s="477"/>
      <c r="KPW941" s="477"/>
      <c r="KPX941" s="477"/>
      <c r="KPY941" s="477"/>
      <c r="KPZ941" s="477"/>
      <c r="KQA941" s="477"/>
      <c r="KQB941" s="477"/>
      <c r="KQC941" s="477"/>
      <c r="KQD941" s="477"/>
      <c r="KQE941" s="477"/>
      <c r="KQF941" s="477"/>
      <c r="KQG941" s="477"/>
      <c r="KQH941" s="477"/>
      <c r="KQI941" s="477"/>
      <c r="KQJ941" s="477"/>
      <c r="KQK941" s="477"/>
      <c r="KQL941" s="477"/>
      <c r="KQM941" s="477"/>
      <c r="KQN941" s="477"/>
      <c r="KQO941" s="477"/>
      <c r="KQP941" s="477"/>
      <c r="KQQ941" s="477"/>
      <c r="KQR941" s="477"/>
      <c r="KQS941" s="477"/>
      <c r="KQT941" s="477"/>
      <c r="KQU941" s="477"/>
      <c r="KQV941" s="477"/>
      <c r="KQW941" s="477"/>
      <c r="KQX941" s="477"/>
      <c r="KQY941" s="477"/>
      <c r="KQZ941" s="477"/>
      <c r="KRA941" s="477"/>
      <c r="KRB941" s="477"/>
      <c r="KRC941" s="477"/>
      <c r="KRD941" s="477"/>
      <c r="KRE941" s="477"/>
      <c r="KRF941" s="477"/>
      <c r="KRG941" s="477"/>
      <c r="KRH941" s="477"/>
      <c r="KRI941" s="477"/>
      <c r="KRJ941" s="477"/>
      <c r="KRK941" s="477"/>
      <c r="KRL941" s="477"/>
      <c r="KRM941" s="477"/>
      <c r="KRN941" s="477"/>
      <c r="KRO941" s="477"/>
      <c r="KRP941" s="477"/>
      <c r="KRQ941" s="477"/>
      <c r="KRR941" s="477"/>
      <c r="KRS941" s="477"/>
      <c r="KRT941" s="477"/>
      <c r="KRU941" s="477"/>
      <c r="KRV941" s="477"/>
      <c r="KRW941" s="477"/>
      <c r="KRX941" s="477"/>
      <c r="KRY941" s="477"/>
      <c r="KRZ941" s="477"/>
      <c r="KSA941" s="477"/>
      <c r="KSB941" s="477"/>
      <c r="KSC941" s="477"/>
      <c r="KSD941" s="477"/>
      <c r="KSE941" s="477"/>
      <c r="KSF941" s="477"/>
      <c r="KSG941" s="477"/>
      <c r="KSH941" s="477"/>
      <c r="KSI941" s="477"/>
      <c r="KSJ941" s="477"/>
      <c r="KSK941" s="477"/>
      <c r="KSL941" s="477"/>
      <c r="KSM941" s="477"/>
      <c r="KSN941" s="477"/>
      <c r="KSO941" s="477"/>
      <c r="KSP941" s="477"/>
      <c r="KSQ941" s="477"/>
      <c r="KSR941" s="477"/>
      <c r="KSS941" s="477"/>
      <c r="KST941" s="477"/>
      <c r="KSU941" s="477"/>
      <c r="KSV941" s="477"/>
      <c r="KSW941" s="477"/>
      <c r="KSX941" s="477"/>
      <c r="KSY941" s="477"/>
      <c r="KSZ941" s="477"/>
      <c r="KTA941" s="477"/>
      <c r="KTB941" s="477"/>
      <c r="KTC941" s="477"/>
      <c r="KTD941" s="477"/>
      <c r="KTE941" s="477"/>
      <c r="KTF941" s="477"/>
      <c r="KTG941" s="477"/>
      <c r="KTH941" s="477"/>
      <c r="KTI941" s="477"/>
      <c r="KTJ941" s="477"/>
      <c r="KTK941" s="477"/>
      <c r="KTL941" s="477"/>
      <c r="KTM941" s="477"/>
      <c r="KTN941" s="477"/>
      <c r="KTO941" s="477"/>
      <c r="KTP941" s="477"/>
      <c r="KTQ941" s="477"/>
      <c r="KTR941" s="477"/>
      <c r="KTS941" s="477"/>
      <c r="KTT941" s="477"/>
      <c r="KTU941" s="477"/>
      <c r="KTV941" s="477"/>
      <c r="KTW941" s="477"/>
      <c r="KTX941" s="477"/>
      <c r="KTY941" s="477"/>
      <c r="KTZ941" s="477"/>
      <c r="KUA941" s="477"/>
      <c r="KUB941" s="477"/>
      <c r="KUC941" s="477"/>
      <c r="KUD941" s="477"/>
      <c r="KUE941" s="477"/>
      <c r="KUF941" s="477"/>
      <c r="KUG941" s="477"/>
      <c r="KUH941" s="477"/>
      <c r="KUI941" s="477"/>
      <c r="KUJ941" s="477"/>
      <c r="KUK941" s="477"/>
      <c r="KUL941" s="477"/>
      <c r="KUM941" s="477"/>
      <c r="KUN941" s="477"/>
      <c r="KUO941" s="477"/>
      <c r="KUP941" s="477"/>
      <c r="KUQ941" s="477"/>
      <c r="KUR941" s="477"/>
      <c r="KUS941" s="477"/>
      <c r="KUT941" s="477"/>
      <c r="KUU941" s="477"/>
      <c r="KUV941" s="477"/>
      <c r="KUW941" s="477"/>
      <c r="KUX941" s="477"/>
      <c r="KUY941" s="477"/>
      <c r="KUZ941" s="477"/>
      <c r="KVA941" s="477"/>
      <c r="KVB941" s="477"/>
      <c r="KVC941" s="477"/>
      <c r="KVD941" s="477"/>
      <c r="KVE941" s="477"/>
      <c r="KVF941" s="477"/>
      <c r="KVG941" s="477"/>
      <c r="KVH941" s="477"/>
      <c r="KVI941" s="477"/>
      <c r="KVJ941" s="477"/>
      <c r="KVK941" s="477"/>
      <c r="KVL941" s="477"/>
      <c r="KVM941" s="477"/>
      <c r="KVN941" s="477"/>
      <c r="KVO941" s="477"/>
      <c r="KVP941" s="477"/>
      <c r="KVQ941" s="477"/>
      <c r="KVR941" s="477"/>
      <c r="KVS941" s="477"/>
      <c r="KVT941" s="477"/>
      <c r="KVU941" s="477"/>
      <c r="KVV941" s="477"/>
      <c r="KVW941" s="477"/>
      <c r="KVX941" s="477"/>
      <c r="KVY941" s="477"/>
      <c r="KVZ941" s="477"/>
      <c r="KWA941" s="477"/>
      <c r="KWB941" s="477"/>
      <c r="KWC941" s="477"/>
      <c r="KWD941" s="477"/>
      <c r="KWE941" s="477"/>
      <c r="KWF941" s="477"/>
      <c r="KWG941" s="477"/>
      <c r="KWH941" s="477"/>
      <c r="KWI941" s="477"/>
      <c r="KWJ941" s="477"/>
      <c r="KWK941" s="477"/>
      <c r="KWL941" s="477"/>
      <c r="KWM941" s="477"/>
      <c r="KWN941" s="477"/>
      <c r="KWO941" s="477"/>
      <c r="KWP941" s="477"/>
      <c r="KWQ941" s="477"/>
      <c r="KWR941" s="477"/>
      <c r="KWS941" s="477"/>
      <c r="KWT941" s="477"/>
      <c r="KWU941" s="477"/>
      <c r="KWV941" s="477"/>
      <c r="KWW941" s="477"/>
      <c r="KWX941" s="477"/>
      <c r="KWY941" s="477"/>
      <c r="KWZ941" s="477"/>
      <c r="KXA941" s="477"/>
      <c r="KXB941" s="477"/>
      <c r="KXC941" s="477"/>
      <c r="KXD941" s="477"/>
      <c r="KXE941" s="477"/>
      <c r="KXF941" s="477"/>
      <c r="KXG941" s="477"/>
      <c r="KXH941" s="477"/>
      <c r="KXI941" s="477"/>
      <c r="KXJ941" s="477"/>
      <c r="KXK941" s="477"/>
      <c r="KXL941" s="477"/>
      <c r="KXM941" s="477"/>
      <c r="KXN941" s="477"/>
      <c r="KXO941" s="477"/>
      <c r="KXP941" s="477"/>
      <c r="KXQ941" s="477"/>
      <c r="KXR941" s="477"/>
      <c r="KXS941" s="477"/>
      <c r="KXT941" s="477"/>
      <c r="KXU941" s="477"/>
      <c r="KXV941" s="477"/>
      <c r="KXW941" s="477"/>
      <c r="KXX941" s="477"/>
      <c r="KXY941" s="477"/>
      <c r="KXZ941" s="477"/>
      <c r="KYA941" s="477"/>
      <c r="KYB941" s="477"/>
      <c r="KYC941" s="477"/>
      <c r="KYD941" s="477"/>
      <c r="KYE941" s="477"/>
      <c r="KYF941" s="477"/>
      <c r="KYG941" s="477"/>
      <c r="KYH941" s="477"/>
      <c r="KYI941" s="477"/>
      <c r="KYJ941" s="477"/>
      <c r="KYK941" s="477"/>
      <c r="KYL941" s="477"/>
      <c r="KYM941" s="477"/>
      <c r="KYN941" s="477"/>
      <c r="KYO941" s="477"/>
      <c r="KYP941" s="477"/>
      <c r="KYQ941" s="477"/>
      <c r="KYR941" s="477"/>
      <c r="KYS941" s="477"/>
      <c r="KYT941" s="477"/>
      <c r="KYU941" s="477"/>
      <c r="KYV941" s="477"/>
      <c r="KYW941" s="477"/>
      <c r="KYX941" s="477"/>
      <c r="KYY941" s="477"/>
      <c r="KYZ941" s="477"/>
      <c r="KZA941" s="477"/>
      <c r="KZB941" s="477"/>
      <c r="KZC941" s="477"/>
      <c r="KZD941" s="477"/>
      <c r="KZE941" s="477"/>
      <c r="KZF941" s="477"/>
      <c r="KZG941" s="477"/>
      <c r="KZH941" s="477"/>
      <c r="KZI941" s="477"/>
      <c r="KZJ941" s="477"/>
      <c r="KZK941" s="477"/>
      <c r="KZL941" s="477"/>
      <c r="KZM941" s="477"/>
      <c r="KZN941" s="477"/>
      <c r="KZO941" s="477"/>
      <c r="KZP941" s="477"/>
      <c r="KZQ941" s="477"/>
      <c r="KZR941" s="477"/>
      <c r="KZS941" s="477"/>
      <c r="KZT941" s="477"/>
      <c r="KZU941" s="477"/>
      <c r="KZV941" s="477"/>
      <c r="KZW941" s="477"/>
      <c r="KZX941" s="477"/>
      <c r="KZY941" s="477"/>
      <c r="KZZ941" s="477"/>
      <c r="LAA941" s="477"/>
      <c r="LAB941" s="477"/>
      <c r="LAC941" s="477"/>
      <c r="LAD941" s="477"/>
      <c r="LAE941" s="477"/>
      <c r="LAF941" s="477"/>
      <c r="LAG941" s="477"/>
      <c r="LAH941" s="477"/>
      <c r="LAI941" s="477"/>
      <c r="LAJ941" s="477"/>
      <c r="LAK941" s="477"/>
      <c r="LAL941" s="477"/>
      <c r="LAM941" s="477"/>
      <c r="LAN941" s="477"/>
      <c r="LAO941" s="477"/>
      <c r="LAP941" s="477"/>
      <c r="LAQ941" s="477"/>
      <c r="LAR941" s="477"/>
      <c r="LAS941" s="477"/>
      <c r="LAT941" s="477"/>
      <c r="LAU941" s="477"/>
      <c r="LAV941" s="477"/>
      <c r="LAW941" s="477"/>
      <c r="LAX941" s="477"/>
      <c r="LAY941" s="477"/>
      <c r="LAZ941" s="477"/>
      <c r="LBA941" s="477"/>
      <c r="LBB941" s="477"/>
      <c r="LBC941" s="477"/>
      <c r="LBD941" s="477"/>
      <c r="LBE941" s="477"/>
      <c r="LBF941" s="477"/>
      <c r="LBG941" s="477"/>
      <c r="LBH941" s="477"/>
      <c r="LBI941" s="477"/>
      <c r="LBJ941" s="477"/>
      <c r="LBK941" s="477"/>
      <c r="LBL941" s="477"/>
      <c r="LBM941" s="477"/>
      <c r="LBN941" s="477"/>
      <c r="LBO941" s="477"/>
      <c r="LBP941" s="477"/>
      <c r="LBQ941" s="477"/>
      <c r="LBR941" s="477"/>
      <c r="LBS941" s="477"/>
      <c r="LBT941" s="477"/>
      <c r="LBU941" s="477"/>
      <c r="LBV941" s="477"/>
      <c r="LBW941" s="477"/>
      <c r="LBX941" s="477"/>
      <c r="LBY941" s="477"/>
      <c r="LBZ941" s="477"/>
      <c r="LCA941" s="477"/>
      <c r="LCB941" s="477"/>
      <c r="LCC941" s="477"/>
      <c r="LCD941" s="477"/>
      <c r="LCE941" s="477"/>
      <c r="LCF941" s="477"/>
      <c r="LCG941" s="477"/>
      <c r="LCH941" s="477"/>
      <c r="LCI941" s="477"/>
      <c r="LCJ941" s="477"/>
      <c r="LCK941" s="477"/>
      <c r="LCL941" s="477"/>
      <c r="LCM941" s="477"/>
      <c r="LCN941" s="477"/>
      <c r="LCO941" s="477"/>
      <c r="LCP941" s="477"/>
      <c r="LCQ941" s="477"/>
      <c r="LCR941" s="477"/>
      <c r="LCS941" s="477"/>
      <c r="LCT941" s="477"/>
      <c r="LCU941" s="477"/>
      <c r="LCV941" s="477"/>
      <c r="LCW941" s="477"/>
      <c r="LCX941" s="477"/>
      <c r="LCY941" s="477"/>
      <c r="LCZ941" s="477"/>
      <c r="LDA941" s="477"/>
      <c r="LDB941" s="477"/>
      <c r="LDC941" s="477"/>
      <c r="LDD941" s="477"/>
      <c r="LDE941" s="477"/>
      <c r="LDF941" s="477"/>
      <c r="LDG941" s="477"/>
      <c r="LDH941" s="477"/>
      <c r="LDI941" s="477"/>
      <c r="LDJ941" s="477"/>
      <c r="LDK941" s="477"/>
      <c r="LDL941" s="477"/>
      <c r="LDM941" s="477"/>
      <c r="LDN941" s="477"/>
      <c r="LDO941" s="477"/>
      <c r="LDP941" s="477"/>
      <c r="LDQ941" s="477"/>
      <c r="LDR941" s="477"/>
      <c r="LDS941" s="477"/>
      <c r="LDT941" s="477"/>
      <c r="LDU941" s="477"/>
      <c r="LDV941" s="477"/>
      <c r="LDW941" s="477"/>
      <c r="LDX941" s="477"/>
      <c r="LDY941" s="477"/>
      <c r="LDZ941" s="477"/>
      <c r="LEA941" s="477"/>
      <c r="LEB941" s="477"/>
      <c r="LEC941" s="477"/>
      <c r="LED941" s="477"/>
      <c r="LEE941" s="477"/>
      <c r="LEF941" s="477"/>
      <c r="LEG941" s="477"/>
      <c r="LEH941" s="477"/>
      <c r="LEI941" s="477"/>
      <c r="LEJ941" s="477"/>
      <c r="LEK941" s="477"/>
      <c r="LEL941" s="477"/>
      <c r="LEM941" s="477"/>
      <c r="LEN941" s="477"/>
      <c r="LEO941" s="477"/>
      <c r="LEP941" s="477"/>
      <c r="LEQ941" s="477"/>
      <c r="LER941" s="477"/>
      <c r="LES941" s="477"/>
      <c r="LET941" s="477"/>
      <c r="LEU941" s="477"/>
      <c r="LEV941" s="477"/>
      <c r="LEW941" s="477"/>
      <c r="LEX941" s="477"/>
      <c r="LEY941" s="477"/>
      <c r="LEZ941" s="477"/>
      <c r="LFA941" s="477"/>
      <c r="LFB941" s="477"/>
      <c r="LFC941" s="477"/>
      <c r="LFD941" s="477"/>
      <c r="LFE941" s="477"/>
      <c r="LFF941" s="477"/>
      <c r="LFG941" s="477"/>
      <c r="LFH941" s="477"/>
      <c r="LFI941" s="477"/>
      <c r="LFJ941" s="477"/>
      <c r="LFK941" s="477"/>
      <c r="LFL941" s="477"/>
      <c r="LFM941" s="477"/>
      <c r="LFN941" s="477"/>
      <c r="LFO941" s="477"/>
      <c r="LFP941" s="477"/>
      <c r="LFQ941" s="477"/>
      <c r="LFR941" s="477"/>
      <c r="LFS941" s="477"/>
      <c r="LFT941" s="477"/>
      <c r="LFU941" s="477"/>
      <c r="LFV941" s="477"/>
      <c r="LFW941" s="477"/>
      <c r="LFX941" s="477"/>
      <c r="LFY941" s="477"/>
      <c r="LFZ941" s="477"/>
      <c r="LGA941" s="477"/>
      <c r="LGB941" s="477"/>
      <c r="LGC941" s="477"/>
      <c r="LGD941" s="477"/>
      <c r="LGE941" s="477"/>
      <c r="LGF941" s="477"/>
      <c r="LGG941" s="477"/>
      <c r="LGH941" s="477"/>
      <c r="LGI941" s="477"/>
      <c r="LGJ941" s="477"/>
      <c r="LGK941" s="477"/>
      <c r="LGL941" s="477"/>
      <c r="LGM941" s="477"/>
      <c r="LGN941" s="477"/>
      <c r="LGO941" s="477"/>
      <c r="LGP941" s="477"/>
      <c r="LGQ941" s="477"/>
      <c r="LGR941" s="477"/>
      <c r="LGS941" s="477"/>
      <c r="LGT941" s="477"/>
      <c r="LGU941" s="477"/>
      <c r="LGV941" s="477"/>
      <c r="LGW941" s="477"/>
      <c r="LGX941" s="477"/>
      <c r="LGY941" s="477"/>
      <c r="LGZ941" s="477"/>
      <c r="LHA941" s="477"/>
      <c r="LHB941" s="477"/>
      <c r="LHC941" s="477"/>
      <c r="LHD941" s="477"/>
      <c r="LHE941" s="477"/>
      <c r="LHF941" s="477"/>
      <c r="LHG941" s="477"/>
      <c r="LHH941" s="477"/>
      <c r="LHI941" s="477"/>
      <c r="LHJ941" s="477"/>
      <c r="LHK941" s="477"/>
      <c r="LHL941" s="477"/>
      <c r="LHM941" s="477"/>
      <c r="LHN941" s="477"/>
      <c r="LHO941" s="477"/>
      <c r="LHP941" s="477"/>
      <c r="LHQ941" s="477"/>
      <c r="LHR941" s="477"/>
      <c r="LHS941" s="477"/>
      <c r="LHT941" s="477"/>
      <c r="LHU941" s="477"/>
      <c r="LHV941" s="477"/>
      <c r="LHW941" s="477"/>
      <c r="LHX941" s="477"/>
      <c r="LHY941" s="477"/>
      <c r="LHZ941" s="477"/>
      <c r="LIA941" s="477"/>
      <c r="LIB941" s="477"/>
      <c r="LIC941" s="477"/>
      <c r="LID941" s="477"/>
      <c r="LIE941" s="477"/>
      <c r="LIF941" s="477"/>
      <c r="LIG941" s="477"/>
      <c r="LIH941" s="477"/>
      <c r="LII941" s="477"/>
      <c r="LIJ941" s="477"/>
      <c r="LIK941" s="477"/>
      <c r="LIL941" s="477"/>
      <c r="LIM941" s="477"/>
      <c r="LIN941" s="477"/>
      <c r="LIO941" s="477"/>
      <c r="LIP941" s="477"/>
      <c r="LIQ941" s="477"/>
      <c r="LIR941" s="477"/>
      <c r="LIS941" s="477"/>
      <c r="LIT941" s="477"/>
      <c r="LIU941" s="477"/>
      <c r="LIV941" s="477"/>
      <c r="LIW941" s="477"/>
      <c r="LIX941" s="477"/>
      <c r="LIY941" s="477"/>
      <c r="LIZ941" s="477"/>
      <c r="LJA941" s="477"/>
      <c r="LJB941" s="477"/>
      <c r="LJC941" s="477"/>
      <c r="LJD941" s="477"/>
      <c r="LJE941" s="477"/>
      <c r="LJF941" s="477"/>
      <c r="LJG941" s="477"/>
      <c r="LJH941" s="477"/>
      <c r="LJI941" s="477"/>
      <c r="LJJ941" s="477"/>
      <c r="LJK941" s="477"/>
      <c r="LJL941" s="477"/>
      <c r="LJM941" s="477"/>
      <c r="LJN941" s="477"/>
      <c r="LJO941" s="477"/>
      <c r="LJP941" s="477"/>
      <c r="LJQ941" s="477"/>
      <c r="LJR941" s="477"/>
      <c r="LJS941" s="477"/>
      <c r="LJT941" s="477"/>
      <c r="LJU941" s="477"/>
      <c r="LJV941" s="477"/>
      <c r="LJW941" s="477"/>
      <c r="LJX941" s="477"/>
      <c r="LJY941" s="477"/>
      <c r="LJZ941" s="477"/>
      <c r="LKA941" s="477"/>
      <c r="LKB941" s="477"/>
      <c r="LKC941" s="477"/>
      <c r="LKD941" s="477"/>
      <c r="LKE941" s="477"/>
      <c r="LKF941" s="477"/>
      <c r="LKG941" s="477"/>
      <c r="LKH941" s="477"/>
      <c r="LKI941" s="477"/>
      <c r="LKJ941" s="477"/>
      <c r="LKK941" s="477"/>
      <c r="LKL941" s="477"/>
      <c r="LKM941" s="477"/>
      <c r="LKN941" s="477"/>
      <c r="LKO941" s="477"/>
      <c r="LKP941" s="477"/>
      <c r="LKQ941" s="477"/>
      <c r="LKR941" s="477"/>
      <c r="LKS941" s="477"/>
      <c r="LKT941" s="477"/>
      <c r="LKU941" s="477"/>
      <c r="LKV941" s="477"/>
      <c r="LKW941" s="477"/>
      <c r="LKX941" s="477"/>
      <c r="LKY941" s="477"/>
      <c r="LKZ941" s="477"/>
      <c r="LLA941" s="477"/>
      <c r="LLB941" s="477"/>
      <c r="LLC941" s="477"/>
      <c r="LLD941" s="477"/>
      <c r="LLE941" s="477"/>
      <c r="LLF941" s="477"/>
      <c r="LLG941" s="477"/>
      <c r="LLH941" s="477"/>
      <c r="LLI941" s="477"/>
      <c r="LLJ941" s="477"/>
      <c r="LLK941" s="477"/>
      <c r="LLL941" s="477"/>
      <c r="LLM941" s="477"/>
      <c r="LLN941" s="477"/>
      <c r="LLO941" s="477"/>
      <c r="LLP941" s="477"/>
      <c r="LLQ941" s="477"/>
      <c r="LLR941" s="477"/>
      <c r="LLS941" s="477"/>
      <c r="LLT941" s="477"/>
      <c r="LLU941" s="477"/>
      <c r="LLV941" s="477"/>
      <c r="LLW941" s="477"/>
      <c r="LLX941" s="477"/>
      <c r="LLY941" s="477"/>
      <c r="LLZ941" s="477"/>
      <c r="LMA941" s="477"/>
      <c r="LMB941" s="477"/>
      <c r="LMC941" s="477"/>
      <c r="LMD941" s="477"/>
      <c r="LME941" s="477"/>
      <c r="LMF941" s="477"/>
      <c r="LMG941" s="477"/>
      <c r="LMH941" s="477"/>
      <c r="LMI941" s="477"/>
      <c r="LMJ941" s="477"/>
      <c r="LMK941" s="477"/>
      <c r="LML941" s="477"/>
      <c r="LMM941" s="477"/>
      <c r="LMN941" s="477"/>
      <c r="LMO941" s="477"/>
      <c r="LMP941" s="477"/>
      <c r="LMQ941" s="477"/>
      <c r="LMR941" s="477"/>
      <c r="LMS941" s="477"/>
      <c r="LMT941" s="477"/>
      <c r="LMU941" s="477"/>
      <c r="LMV941" s="477"/>
      <c r="LMW941" s="477"/>
      <c r="LMX941" s="477"/>
      <c r="LMY941" s="477"/>
      <c r="LMZ941" s="477"/>
      <c r="LNA941" s="477"/>
      <c r="LNB941" s="477"/>
      <c r="LNC941" s="477"/>
      <c r="LND941" s="477"/>
      <c r="LNE941" s="477"/>
      <c r="LNF941" s="477"/>
      <c r="LNG941" s="477"/>
      <c r="LNH941" s="477"/>
      <c r="LNI941" s="477"/>
      <c r="LNJ941" s="477"/>
      <c r="LNK941" s="477"/>
      <c r="LNL941" s="477"/>
      <c r="LNM941" s="477"/>
      <c r="LNN941" s="477"/>
      <c r="LNO941" s="477"/>
      <c r="LNP941" s="477"/>
      <c r="LNQ941" s="477"/>
      <c r="LNR941" s="477"/>
      <c r="LNS941" s="477"/>
      <c r="LNT941" s="477"/>
      <c r="LNU941" s="477"/>
      <c r="LNV941" s="477"/>
      <c r="LNW941" s="477"/>
      <c r="LNX941" s="477"/>
      <c r="LNY941" s="477"/>
      <c r="LNZ941" s="477"/>
      <c r="LOA941" s="477"/>
      <c r="LOB941" s="477"/>
      <c r="LOC941" s="477"/>
      <c r="LOD941" s="477"/>
      <c r="LOE941" s="477"/>
      <c r="LOF941" s="477"/>
      <c r="LOG941" s="477"/>
      <c r="LOH941" s="477"/>
      <c r="LOI941" s="477"/>
      <c r="LOJ941" s="477"/>
      <c r="LOK941" s="477"/>
      <c r="LOL941" s="477"/>
      <c r="LOM941" s="477"/>
      <c r="LON941" s="477"/>
      <c r="LOO941" s="477"/>
      <c r="LOP941" s="477"/>
      <c r="LOQ941" s="477"/>
      <c r="LOR941" s="477"/>
      <c r="LOS941" s="477"/>
      <c r="LOT941" s="477"/>
      <c r="LOU941" s="477"/>
      <c r="LOV941" s="477"/>
      <c r="LOW941" s="477"/>
      <c r="LOX941" s="477"/>
      <c r="LOY941" s="477"/>
      <c r="LOZ941" s="477"/>
      <c r="LPA941" s="477"/>
      <c r="LPB941" s="477"/>
      <c r="LPC941" s="477"/>
      <c r="LPD941" s="477"/>
      <c r="LPE941" s="477"/>
      <c r="LPF941" s="477"/>
      <c r="LPG941" s="477"/>
      <c r="LPH941" s="477"/>
      <c r="LPI941" s="477"/>
      <c r="LPJ941" s="477"/>
      <c r="LPK941" s="477"/>
      <c r="LPL941" s="477"/>
      <c r="LPM941" s="477"/>
      <c r="LPN941" s="477"/>
      <c r="LPO941" s="477"/>
      <c r="LPP941" s="477"/>
      <c r="LPQ941" s="477"/>
      <c r="LPR941" s="477"/>
      <c r="LPS941" s="477"/>
      <c r="LPT941" s="477"/>
      <c r="LPU941" s="477"/>
      <c r="LPV941" s="477"/>
      <c r="LPW941" s="477"/>
      <c r="LPX941" s="477"/>
      <c r="LPY941" s="477"/>
      <c r="LPZ941" s="477"/>
      <c r="LQA941" s="477"/>
      <c r="LQB941" s="477"/>
      <c r="LQC941" s="477"/>
      <c r="LQD941" s="477"/>
      <c r="LQE941" s="477"/>
      <c r="LQF941" s="477"/>
      <c r="LQG941" s="477"/>
      <c r="LQH941" s="477"/>
      <c r="LQI941" s="477"/>
      <c r="LQJ941" s="477"/>
      <c r="LQK941" s="477"/>
      <c r="LQL941" s="477"/>
      <c r="LQM941" s="477"/>
      <c r="LQN941" s="477"/>
      <c r="LQO941" s="477"/>
      <c r="LQP941" s="477"/>
      <c r="LQQ941" s="477"/>
      <c r="LQR941" s="477"/>
      <c r="LQS941" s="477"/>
      <c r="LQT941" s="477"/>
      <c r="LQU941" s="477"/>
      <c r="LQV941" s="477"/>
      <c r="LQW941" s="477"/>
      <c r="LQX941" s="477"/>
      <c r="LQY941" s="477"/>
      <c r="LQZ941" s="477"/>
      <c r="LRA941" s="477"/>
      <c r="LRB941" s="477"/>
      <c r="LRC941" s="477"/>
      <c r="LRD941" s="477"/>
      <c r="LRE941" s="477"/>
      <c r="LRF941" s="477"/>
      <c r="LRG941" s="477"/>
      <c r="LRH941" s="477"/>
      <c r="LRI941" s="477"/>
      <c r="LRJ941" s="477"/>
      <c r="LRK941" s="477"/>
      <c r="LRL941" s="477"/>
      <c r="LRM941" s="477"/>
      <c r="LRN941" s="477"/>
      <c r="LRO941" s="477"/>
      <c r="LRP941" s="477"/>
      <c r="LRQ941" s="477"/>
      <c r="LRR941" s="477"/>
      <c r="LRS941" s="477"/>
      <c r="LRT941" s="477"/>
      <c r="LRU941" s="477"/>
      <c r="LRV941" s="477"/>
      <c r="LRW941" s="477"/>
      <c r="LRX941" s="477"/>
      <c r="LRY941" s="477"/>
      <c r="LRZ941" s="477"/>
      <c r="LSA941" s="477"/>
      <c r="LSB941" s="477"/>
      <c r="LSC941" s="477"/>
      <c r="LSD941" s="477"/>
      <c r="LSE941" s="477"/>
      <c r="LSF941" s="477"/>
      <c r="LSG941" s="477"/>
      <c r="LSH941" s="477"/>
      <c r="LSI941" s="477"/>
      <c r="LSJ941" s="477"/>
      <c r="LSK941" s="477"/>
      <c r="LSL941" s="477"/>
      <c r="LSM941" s="477"/>
      <c r="LSN941" s="477"/>
      <c r="LSO941" s="477"/>
      <c r="LSP941" s="477"/>
      <c r="LSQ941" s="477"/>
      <c r="LSR941" s="477"/>
      <c r="LSS941" s="477"/>
      <c r="LST941" s="477"/>
      <c r="LSU941" s="477"/>
      <c r="LSV941" s="477"/>
      <c r="LSW941" s="477"/>
      <c r="LSX941" s="477"/>
      <c r="LSY941" s="477"/>
      <c r="LSZ941" s="477"/>
      <c r="LTA941" s="477"/>
      <c r="LTB941" s="477"/>
      <c r="LTC941" s="477"/>
      <c r="LTD941" s="477"/>
      <c r="LTE941" s="477"/>
      <c r="LTF941" s="477"/>
      <c r="LTG941" s="477"/>
      <c r="LTH941" s="477"/>
      <c r="LTI941" s="477"/>
      <c r="LTJ941" s="477"/>
      <c r="LTK941" s="477"/>
      <c r="LTL941" s="477"/>
      <c r="LTM941" s="477"/>
      <c r="LTN941" s="477"/>
      <c r="LTO941" s="477"/>
      <c r="LTP941" s="477"/>
      <c r="LTQ941" s="477"/>
      <c r="LTR941" s="477"/>
      <c r="LTS941" s="477"/>
      <c r="LTT941" s="477"/>
      <c r="LTU941" s="477"/>
      <c r="LTV941" s="477"/>
      <c r="LTW941" s="477"/>
      <c r="LTX941" s="477"/>
      <c r="LTY941" s="477"/>
      <c r="LTZ941" s="477"/>
      <c r="LUA941" s="477"/>
      <c r="LUB941" s="477"/>
      <c r="LUC941" s="477"/>
      <c r="LUD941" s="477"/>
      <c r="LUE941" s="477"/>
      <c r="LUF941" s="477"/>
      <c r="LUG941" s="477"/>
      <c r="LUH941" s="477"/>
      <c r="LUI941" s="477"/>
      <c r="LUJ941" s="477"/>
      <c r="LUK941" s="477"/>
      <c r="LUL941" s="477"/>
      <c r="LUM941" s="477"/>
      <c r="LUN941" s="477"/>
      <c r="LUO941" s="477"/>
      <c r="LUP941" s="477"/>
      <c r="LUQ941" s="477"/>
      <c r="LUR941" s="477"/>
      <c r="LUS941" s="477"/>
      <c r="LUT941" s="477"/>
      <c r="LUU941" s="477"/>
      <c r="LUV941" s="477"/>
      <c r="LUW941" s="477"/>
      <c r="LUX941" s="477"/>
      <c r="LUY941" s="477"/>
      <c r="LUZ941" s="477"/>
      <c r="LVA941" s="477"/>
      <c r="LVB941" s="477"/>
      <c r="LVC941" s="477"/>
      <c r="LVD941" s="477"/>
      <c r="LVE941" s="477"/>
      <c r="LVF941" s="477"/>
      <c r="LVG941" s="477"/>
      <c r="LVH941" s="477"/>
      <c r="LVI941" s="477"/>
      <c r="LVJ941" s="477"/>
      <c r="LVK941" s="477"/>
      <c r="LVL941" s="477"/>
      <c r="LVM941" s="477"/>
      <c r="LVN941" s="477"/>
      <c r="LVO941" s="477"/>
      <c r="LVP941" s="477"/>
      <c r="LVQ941" s="477"/>
      <c r="LVR941" s="477"/>
      <c r="LVS941" s="477"/>
      <c r="LVT941" s="477"/>
      <c r="LVU941" s="477"/>
      <c r="LVV941" s="477"/>
      <c r="LVW941" s="477"/>
      <c r="LVX941" s="477"/>
      <c r="LVY941" s="477"/>
      <c r="LVZ941" s="477"/>
      <c r="LWA941" s="477"/>
      <c r="LWB941" s="477"/>
      <c r="LWC941" s="477"/>
      <c r="LWD941" s="477"/>
      <c r="LWE941" s="477"/>
      <c r="LWF941" s="477"/>
      <c r="LWG941" s="477"/>
      <c r="LWH941" s="477"/>
      <c r="LWI941" s="477"/>
      <c r="LWJ941" s="477"/>
      <c r="LWK941" s="477"/>
      <c r="LWL941" s="477"/>
      <c r="LWM941" s="477"/>
      <c r="LWN941" s="477"/>
      <c r="LWO941" s="477"/>
      <c r="LWP941" s="477"/>
      <c r="LWQ941" s="477"/>
      <c r="LWR941" s="477"/>
      <c r="LWS941" s="477"/>
      <c r="LWT941" s="477"/>
      <c r="LWU941" s="477"/>
      <c r="LWV941" s="477"/>
      <c r="LWW941" s="477"/>
      <c r="LWX941" s="477"/>
      <c r="LWY941" s="477"/>
      <c r="LWZ941" s="477"/>
      <c r="LXA941" s="477"/>
      <c r="LXB941" s="477"/>
      <c r="LXC941" s="477"/>
      <c r="LXD941" s="477"/>
      <c r="LXE941" s="477"/>
      <c r="LXF941" s="477"/>
      <c r="LXG941" s="477"/>
      <c r="LXH941" s="477"/>
      <c r="LXI941" s="477"/>
      <c r="LXJ941" s="477"/>
      <c r="LXK941" s="477"/>
      <c r="LXL941" s="477"/>
      <c r="LXM941" s="477"/>
      <c r="LXN941" s="477"/>
      <c r="LXO941" s="477"/>
      <c r="LXP941" s="477"/>
      <c r="LXQ941" s="477"/>
      <c r="LXR941" s="477"/>
      <c r="LXS941" s="477"/>
      <c r="LXT941" s="477"/>
      <c r="LXU941" s="477"/>
      <c r="LXV941" s="477"/>
      <c r="LXW941" s="477"/>
      <c r="LXX941" s="477"/>
      <c r="LXY941" s="477"/>
      <c r="LXZ941" s="477"/>
      <c r="LYA941" s="477"/>
      <c r="LYB941" s="477"/>
      <c r="LYC941" s="477"/>
      <c r="LYD941" s="477"/>
      <c r="LYE941" s="477"/>
      <c r="LYF941" s="477"/>
      <c r="LYG941" s="477"/>
      <c r="LYH941" s="477"/>
      <c r="LYI941" s="477"/>
      <c r="LYJ941" s="477"/>
      <c r="LYK941" s="477"/>
      <c r="LYL941" s="477"/>
      <c r="LYM941" s="477"/>
      <c r="LYN941" s="477"/>
      <c r="LYO941" s="477"/>
      <c r="LYP941" s="477"/>
      <c r="LYQ941" s="477"/>
      <c r="LYR941" s="477"/>
      <c r="LYS941" s="477"/>
      <c r="LYT941" s="477"/>
      <c r="LYU941" s="477"/>
      <c r="LYV941" s="477"/>
      <c r="LYW941" s="477"/>
      <c r="LYX941" s="477"/>
      <c r="LYY941" s="477"/>
      <c r="LYZ941" s="477"/>
      <c r="LZA941" s="477"/>
      <c r="LZB941" s="477"/>
      <c r="LZC941" s="477"/>
      <c r="LZD941" s="477"/>
      <c r="LZE941" s="477"/>
      <c r="LZF941" s="477"/>
      <c r="LZG941" s="477"/>
      <c r="LZH941" s="477"/>
      <c r="LZI941" s="477"/>
      <c r="LZJ941" s="477"/>
      <c r="LZK941" s="477"/>
      <c r="LZL941" s="477"/>
      <c r="LZM941" s="477"/>
      <c r="LZN941" s="477"/>
      <c r="LZO941" s="477"/>
      <c r="LZP941" s="477"/>
      <c r="LZQ941" s="477"/>
      <c r="LZR941" s="477"/>
      <c r="LZS941" s="477"/>
      <c r="LZT941" s="477"/>
      <c r="LZU941" s="477"/>
      <c r="LZV941" s="477"/>
      <c r="LZW941" s="477"/>
      <c r="LZX941" s="477"/>
      <c r="LZY941" s="477"/>
      <c r="LZZ941" s="477"/>
      <c r="MAA941" s="477"/>
      <c r="MAB941" s="477"/>
      <c r="MAC941" s="477"/>
      <c r="MAD941" s="477"/>
      <c r="MAE941" s="477"/>
      <c r="MAF941" s="477"/>
      <c r="MAG941" s="477"/>
      <c r="MAH941" s="477"/>
      <c r="MAI941" s="477"/>
      <c r="MAJ941" s="477"/>
      <c r="MAK941" s="477"/>
      <c r="MAL941" s="477"/>
      <c r="MAM941" s="477"/>
      <c r="MAN941" s="477"/>
      <c r="MAO941" s="477"/>
      <c r="MAP941" s="477"/>
      <c r="MAQ941" s="477"/>
      <c r="MAR941" s="477"/>
      <c r="MAS941" s="477"/>
      <c r="MAT941" s="477"/>
      <c r="MAU941" s="477"/>
      <c r="MAV941" s="477"/>
      <c r="MAW941" s="477"/>
      <c r="MAX941" s="477"/>
      <c r="MAY941" s="477"/>
      <c r="MAZ941" s="477"/>
      <c r="MBA941" s="477"/>
      <c r="MBB941" s="477"/>
      <c r="MBC941" s="477"/>
      <c r="MBD941" s="477"/>
      <c r="MBE941" s="477"/>
      <c r="MBF941" s="477"/>
      <c r="MBG941" s="477"/>
      <c r="MBH941" s="477"/>
      <c r="MBI941" s="477"/>
      <c r="MBJ941" s="477"/>
      <c r="MBK941" s="477"/>
      <c r="MBL941" s="477"/>
      <c r="MBM941" s="477"/>
      <c r="MBN941" s="477"/>
      <c r="MBO941" s="477"/>
      <c r="MBP941" s="477"/>
      <c r="MBQ941" s="477"/>
      <c r="MBR941" s="477"/>
      <c r="MBS941" s="477"/>
      <c r="MBT941" s="477"/>
      <c r="MBU941" s="477"/>
      <c r="MBV941" s="477"/>
      <c r="MBW941" s="477"/>
      <c r="MBX941" s="477"/>
      <c r="MBY941" s="477"/>
      <c r="MBZ941" s="477"/>
      <c r="MCA941" s="477"/>
      <c r="MCB941" s="477"/>
      <c r="MCC941" s="477"/>
      <c r="MCD941" s="477"/>
      <c r="MCE941" s="477"/>
      <c r="MCF941" s="477"/>
      <c r="MCG941" s="477"/>
      <c r="MCH941" s="477"/>
      <c r="MCI941" s="477"/>
      <c r="MCJ941" s="477"/>
      <c r="MCK941" s="477"/>
      <c r="MCL941" s="477"/>
      <c r="MCM941" s="477"/>
      <c r="MCN941" s="477"/>
      <c r="MCO941" s="477"/>
      <c r="MCP941" s="477"/>
      <c r="MCQ941" s="477"/>
      <c r="MCR941" s="477"/>
      <c r="MCS941" s="477"/>
      <c r="MCT941" s="477"/>
      <c r="MCU941" s="477"/>
      <c r="MCV941" s="477"/>
      <c r="MCW941" s="477"/>
      <c r="MCX941" s="477"/>
      <c r="MCY941" s="477"/>
      <c r="MCZ941" s="477"/>
      <c r="MDA941" s="477"/>
      <c r="MDB941" s="477"/>
      <c r="MDC941" s="477"/>
      <c r="MDD941" s="477"/>
      <c r="MDE941" s="477"/>
      <c r="MDF941" s="477"/>
      <c r="MDG941" s="477"/>
      <c r="MDH941" s="477"/>
      <c r="MDI941" s="477"/>
      <c r="MDJ941" s="477"/>
      <c r="MDK941" s="477"/>
      <c r="MDL941" s="477"/>
      <c r="MDM941" s="477"/>
      <c r="MDN941" s="477"/>
      <c r="MDO941" s="477"/>
      <c r="MDP941" s="477"/>
      <c r="MDQ941" s="477"/>
      <c r="MDR941" s="477"/>
      <c r="MDS941" s="477"/>
      <c r="MDT941" s="477"/>
      <c r="MDU941" s="477"/>
      <c r="MDV941" s="477"/>
      <c r="MDW941" s="477"/>
      <c r="MDX941" s="477"/>
      <c r="MDY941" s="477"/>
      <c r="MDZ941" s="477"/>
      <c r="MEA941" s="477"/>
      <c r="MEB941" s="477"/>
      <c r="MEC941" s="477"/>
      <c r="MED941" s="477"/>
      <c r="MEE941" s="477"/>
      <c r="MEF941" s="477"/>
      <c r="MEG941" s="477"/>
      <c r="MEH941" s="477"/>
      <c r="MEI941" s="477"/>
      <c r="MEJ941" s="477"/>
      <c r="MEK941" s="477"/>
      <c r="MEL941" s="477"/>
      <c r="MEM941" s="477"/>
      <c r="MEN941" s="477"/>
      <c r="MEO941" s="477"/>
      <c r="MEP941" s="477"/>
      <c r="MEQ941" s="477"/>
      <c r="MER941" s="477"/>
      <c r="MES941" s="477"/>
      <c r="MET941" s="477"/>
      <c r="MEU941" s="477"/>
      <c r="MEV941" s="477"/>
      <c r="MEW941" s="477"/>
      <c r="MEX941" s="477"/>
      <c r="MEY941" s="477"/>
      <c r="MEZ941" s="477"/>
      <c r="MFA941" s="477"/>
      <c r="MFB941" s="477"/>
      <c r="MFC941" s="477"/>
      <c r="MFD941" s="477"/>
      <c r="MFE941" s="477"/>
      <c r="MFF941" s="477"/>
      <c r="MFG941" s="477"/>
      <c r="MFH941" s="477"/>
      <c r="MFI941" s="477"/>
      <c r="MFJ941" s="477"/>
      <c r="MFK941" s="477"/>
      <c r="MFL941" s="477"/>
      <c r="MFM941" s="477"/>
      <c r="MFN941" s="477"/>
      <c r="MFO941" s="477"/>
      <c r="MFP941" s="477"/>
      <c r="MFQ941" s="477"/>
      <c r="MFR941" s="477"/>
      <c r="MFS941" s="477"/>
      <c r="MFT941" s="477"/>
      <c r="MFU941" s="477"/>
      <c r="MFV941" s="477"/>
      <c r="MFW941" s="477"/>
      <c r="MFX941" s="477"/>
      <c r="MFY941" s="477"/>
      <c r="MFZ941" s="477"/>
      <c r="MGA941" s="477"/>
      <c r="MGB941" s="477"/>
      <c r="MGC941" s="477"/>
      <c r="MGD941" s="477"/>
      <c r="MGE941" s="477"/>
      <c r="MGF941" s="477"/>
      <c r="MGG941" s="477"/>
      <c r="MGH941" s="477"/>
      <c r="MGI941" s="477"/>
      <c r="MGJ941" s="477"/>
      <c r="MGK941" s="477"/>
      <c r="MGL941" s="477"/>
      <c r="MGM941" s="477"/>
      <c r="MGN941" s="477"/>
      <c r="MGO941" s="477"/>
      <c r="MGP941" s="477"/>
      <c r="MGQ941" s="477"/>
      <c r="MGR941" s="477"/>
      <c r="MGS941" s="477"/>
      <c r="MGT941" s="477"/>
      <c r="MGU941" s="477"/>
      <c r="MGV941" s="477"/>
      <c r="MGW941" s="477"/>
      <c r="MGX941" s="477"/>
      <c r="MGY941" s="477"/>
      <c r="MGZ941" s="477"/>
      <c r="MHA941" s="477"/>
      <c r="MHB941" s="477"/>
      <c r="MHC941" s="477"/>
      <c r="MHD941" s="477"/>
      <c r="MHE941" s="477"/>
      <c r="MHF941" s="477"/>
      <c r="MHG941" s="477"/>
      <c r="MHH941" s="477"/>
      <c r="MHI941" s="477"/>
      <c r="MHJ941" s="477"/>
      <c r="MHK941" s="477"/>
      <c r="MHL941" s="477"/>
      <c r="MHM941" s="477"/>
      <c r="MHN941" s="477"/>
      <c r="MHO941" s="477"/>
      <c r="MHP941" s="477"/>
      <c r="MHQ941" s="477"/>
      <c r="MHR941" s="477"/>
      <c r="MHS941" s="477"/>
      <c r="MHT941" s="477"/>
      <c r="MHU941" s="477"/>
      <c r="MHV941" s="477"/>
      <c r="MHW941" s="477"/>
      <c r="MHX941" s="477"/>
      <c r="MHY941" s="477"/>
      <c r="MHZ941" s="477"/>
      <c r="MIA941" s="477"/>
      <c r="MIB941" s="477"/>
      <c r="MIC941" s="477"/>
      <c r="MID941" s="477"/>
      <c r="MIE941" s="477"/>
      <c r="MIF941" s="477"/>
      <c r="MIG941" s="477"/>
      <c r="MIH941" s="477"/>
      <c r="MII941" s="477"/>
      <c r="MIJ941" s="477"/>
      <c r="MIK941" s="477"/>
      <c r="MIL941" s="477"/>
      <c r="MIM941" s="477"/>
      <c r="MIN941" s="477"/>
      <c r="MIO941" s="477"/>
      <c r="MIP941" s="477"/>
      <c r="MIQ941" s="477"/>
      <c r="MIR941" s="477"/>
      <c r="MIS941" s="477"/>
      <c r="MIT941" s="477"/>
      <c r="MIU941" s="477"/>
      <c r="MIV941" s="477"/>
      <c r="MIW941" s="477"/>
      <c r="MIX941" s="477"/>
      <c r="MIY941" s="477"/>
      <c r="MIZ941" s="477"/>
      <c r="MJA941" s="477"/>
      <c r="MJB941" s="477"/>
      <c r="MJC941" s="477"/>
      <c r="MJD941" s="477"/>
      <c r="MJE941" s="477"/>
      <c r="MJF941" s="477"/>
      <c r="MJG941" s="477"/>
      <c r="MJH941" s="477"/>
      <c r="MJI941" s="477"/>
      <c r="MJJ941" s="477"/>
      <c r="MJK941" s="477"/>
      <c r="MJL941" s="477"/>
      <c r="MJM941" s="477"/>
      <c r="MJN941" s="477"/>
      <c r="MJO941" s="477"/>
      <c r="MJP941" s="477"/>
      <c r="MJQ941" s="477"/>
      <c r="MJR941" s="477"/>
      <c r="MJS941" s="477"/>
      <c r="MJT941" s="477"/>
      <c r="MJU941" s="477"/>
      <c r="MJV941" s="477"/>
      <c r="MJW941" s="477"/>
      <c r="MJX941" s="477"/>
      <c r="MJY941" s="477"/>
      <c r="MJZ941" s="477"/>
      <c r="MKA941" s="477"/>
      <c r="MKB941" s="477"/>
      <c r="MKC941" s="477"/>
      <c r="MKD941" s="477"/>
      <c r="MKE941" s="477"/>
      <c r="MKF941" s="477"/>
      <c r="MKG941" s="477"/>
      <c r="MKH941" s="477"/>
      <c r="MKI941" s="477"/>
      <c r="MKJ941" s="477"/>
      <c r="MKK941" s="477"/>
      <c r="MKL941" s="477"/>
      <c r="MKM941" s="477"/>
      <c r="MKN941" s="477"/>
      <c r="MKO941" s="477"/>
      <c r="MKP941" s="477"/>
      <c r="MKQ941" s="477"/>
      <c r="MKR941" s="477"/>
      <c r="MKS941" s="477"/>
      <c r="MKT941" s="477"/>
      <c r="MKU941" s="477"/>
      <c r="MKV941" s="477"/>
      <c r="MKW941" s="477"/>
      <c r="MKX941" s="477"/>
      <c r="MKY941" s="477"/>
      <c r="MKZ941" s="477"/>
      <c r="MLA941" s="477"/>
      <c r="MLB941" s="477"/>
      <c r="MLC941" s="477"/>
      <c r="MLD941" s="477"/>
      <c r="MLE941" s="477"/>
      <c r="MLF941" s="477"/>
      <c r="MLG941" s="477"/>
      <c r="MLH941" s="477"/>
      <c r="MLI941" s="477"/>
      <c r="MLJ941" s="477"/>
      <c r="MLK941" s="477"/>
      <c r="MLL941" s="477"/>
      <c r="MLM941" s="477"/>
      <c r="MLN941" s="477"/>
      <c r="MLO941" s="477"/>
      <c r="MLP941" s="477"/>
      <c r="MLQ941" s="477"/>
      <c r="MLR941" s="477"/>
      <c r="MLS941" s="477"/>
      <c r="MLT941" s="477"/>
      <c r="MLU941" s="477"/>
      <c r="MLV941" s="477"/>
      <c r="MLW941" s="477"/>
      <c r="MLX941" s="477"/>
      <c r="MLY941" s="477"/>
      <c r="MLZ941" s="477"/>
      <c r="MMA941" s="477"/>
      <c r="MMB941" s="477"/>
      <c r="MMC941" s="477"/>
      <c r="MMD941" s="477"/>
      <c r="MME941" s="477"/>
      <c r="MMF941" s="477"/>
      <c r="MMG941" s="477"/>
      <c r="MMH941" s="477"/>
      <c r="MMI941" s="477"/>
      <c r="MMJ941" s="477"/>
      <c r="MMK941" s="477"/>
      <c r="MML941" s="477"/>
      <c r="MMM941" s="477"/>
      <c r="MMN941" s="477"/>
      <c r="MMO941" s="477"/>
      <c r="MMP941" s="477"/>
      <c r="MMQ941" s="477"/>
      <c r="MMR941" s="477"/>
      <c r="MMS941" s="477"/>
      <c r="MMT941" s="477"/>
      <c r="MMU941" s="477"/>
      <c r="MMV941" s="477"/>
      <c r="MMW941" s="477"/>
      <c r="MMX941" s="477"/>
      <c r="MMY941" s="477"/>
      <c r="MMZ941" s="477"/>
      <c r="MNA941" s="477"/>
      <c r="MNB941" s="477"/>
      <c r="MNC941" s="477"/>
      <c r="MND941" s="477"/>
      <c r="MNE941" s="477"/>
      <c r="MNF941" s="477"/>
      <c r="MNG941" s="477"/>
      <c r="MNH941" s="477"/>
      <c r="MNI941" s="477"/>
      <c r="MNJ941" s="477"/>
      <c r="MNK941" s="477"/>
      <c r="MNL941" s="477"/>
      <c r="MNM941" s="477"/>
      <c r="MNN941" s="477"/>
      <c r="MNO941" s="477"/>
      <c r="MNP941" s="477"/>
      <c r="MNQ941" s="477"/>
      <c r="MNR941" s="477"/>
      <c r="MNS941" s="477"/>
      <c r="MNT941" s="477"/>
      <c r="MNU941" s="477"/>
      <c r="MNV941" s="477"/>
      <c r="MNW941" s="477"/>
      <c r="MNX941" s="477"/>
      <c r="MNY941" s="477"/>
      <c r="MNZ941" s="477"/>
      <c r="MOA941" s="477"/>
      <c r="MOB941" s="477"/>
      <c r="MOC941" s="477"/>
      <c r="MOD941" s="477"/>
      <c r="MOE941" s="477"/>
      <c r="MOF941" s="477"/>
      <c r="MOG941" s="477"/>
      <c r="MOH941" s="477"/>
      <c r="MOI941" s="477"/>
      <c r="MOJ941" s="477"/>
      <c r="MOK941" s="477"/>
      <c r="MOL941" s="477"/>
      <c r="MOM941" s="477"/>
      <c r="MON941" s="477"/>
      <c r="MOO941" s="477"/>
      <c r="MOP941" s="477"/>
      <c r="MOQ941" s="477"/>
      <c r="MOR941" s="477"/>
      <c r="MOS941" s="477"/>
      <c r="MOT941" s="477"/>
      <c r="MOU941" s="477"/>
      <c r="MOV941" s="477"/>
      <c r="MOW941" s="477"/>
      <c r="MOX941" s="477"/>
      <c r="MOY941" s="477"/>
      <c r="MOZ941" s="477"/>
      <c r="MPA941" s="477"/>
      <c r="MPB941" s="477"/>
      <c r="MPC941" s="477"/>
      <c r="MPD941" s="477"/>
      <c r="MPE941" s="477"/>
      <c r="MPF941" s="477"/>
      <c r="MPG941" s="477"/>
      <c r="MPH941" s="477"/>
      <c r="MPI941" s="477"/>
      <c r="MPJ941" s="477"/>
      <c r="MPK941" s="477"/>
      <c r="MPL941" s="477"/>
      <c r="MPM941" s="477"/>
      <c r="MPN941" s="477"/>
      <c r="MPO941" s="477"/>
      <c r="MPP941" s="477"/>
      <c r="MPQ941" s="477"/>
      <c r="MPR941" s="477"/>
      <c r="MPS941" s="477"/>
      <c r="MPT941" s="477"/>
      <c r="MPU941" s="477"/>
      <c r="MPV941" s="477"/>
      <c r="MPW941" s="477"/>
      <c r="MPX941" s="477"/>
      <c r="MPY941" s="477"/>
      <c r="MPZ941" s="477"/>
      <c r="MQA941" s="477"/>
      <c r="MQB941" s="477"/>
      <c r="MQC941" s="477"/>
      <c r="MQD941" s="477"/>
      <c r="MQE941" s="477"/>
      <c r="MQF941" s="477"/>
      <c r="MQG941" s="477"/>
      <c r="MQH941" s="477"/>
      <c r="MQI941" s="477"/>
      <c r="MQJ941" s="477"/>
      <c r="MQK941" s="477"/>
      <c r="MQL941" s="477"/>
      <c r="MQM941" s="477"/>
      <c r="MQN941" s="477"/>
      <c r="MQO941" s="477"/>
      <c r="MQP941" s="477"/>
      <c r="MQQ941" s="477"/>
      <c r="MQR941" s="477"/>
      <c r="MQS941" s="477"/>
      <c r="MQT941" s="477"/>
      <c r="MQU941" s="477"/>
      <c r="MQV941" s="477"/>
      <c r="MQW941" s="477"/>
      <c r="MQX941" s="477"/>
      <c r="MQY941" s="477"/>
      <c r="MQZ941" s="477"/>
      <c r="MRA941" s="477"/>
      <c r="MRB941" s="477"/>
      <c r="MRC941" s="477"/>
      <c r="MRD941" s="477"/>
      <c r="MRE941" s="477"/>
      <c r="MRF941" s="477"/>
      <c r="MRG941" s="477"/>
      <c r="MRH941" s="477"/>
      <c r="MRI941" s="477"/>
      <c r="MRJ941" s="477"/>
      <c r="MRK941" s="477"/>
      <c r="MRL941" s="477"/>
      <c r="MRM941" s="477"/>
      <c r="MRN941" s="477"/>
      <c r="MRO941" s="477"/>
      <c r="MRP941" s="477"/>
      <c r="MRQ941" s="477"/>
      <c r="MRR941" s="477"/>
      <c r="MRS941" s="477"/>
      <c r="MRT941" s="477"/>
      <c r="MRU941" s="477"/>
      <c r="MRV941" s="477"/>
      <c r="MRW941" s="477"/>
      <c r="MRX941" s="477"/>
      <c r="MRY941" s="477"/>
      <c r="MRZ941" s="477"/>
      <c r="MSA941" s="477"/>
      <c r="MSB941" s="477"/>
      <c r="MSC941" s="477"/>
      <c r="MSD941" s="477"/>
      <c r="MSE941" s="477"/>
      <c r="MSF941" s="477"/>
      <c r="MSG941" s="477"/>
      <c r="MSH941" s="477"/>
      <c r="MSI941" s="477"/>
      <c r="MSJ941" s="477"/>
      <c r="MSK941" s="477"/>
      <c r="MSL941" s="477"/>
      <c r="MSM941" s="477"/>
      <c r="MSN941" s="477"/>
      <c r="MSO941" s="477"/>
      <c r="MSP941" s="477"/>
      <c r="MSQ941" s="477"/>
      <c r="MSR941" s="477"/>
      <c r="MSS941" s="477"/>
      <c r="MST941" s="477"/>
      <c r="MSU941" s="477"/>
      <c r="MSV941" s="477"/>
      <c r="MSW941" s="477"/>
      <c r="MSX941" s="477"/>
      <c r="MSY941" s="477"/>
      <c r="MSZ941" s="477"/>
      <c r="MTA941" s="477"/>
      <c r="MTB941" s="477"/>
      <c r="MTC941" s="477"/>
      <c r="MTD941" s="477"/>
      <c r="MTE941" s="477"/>
      <c r="MTF941" s="477"/>
      <c r="MTG941" s="477"/>
      <c r="MTH941" s="477"/>
      <c r="MTI941" s="477"/>
      <c r="MTJ941" s="477"/>
      <c r="MTK941" s="477"/>
      <c r="MTL941" s="477"/>
      <c r="MTM941" s="477"/>
      <c r="MTN941" s="477"/>
      <c r="MTO941" s="477"/>
      <c r="MTP941" s="477"/>
      <c r="MTQ941" s="477"/>
      <c r="MTR941" s="477"/>
      <c r="MTS941" s="477"/>
      <c r="MTT941" s="477"/>
      <c r="MTU941" s="477"/>
      <c r="MTV941" s="477"/>
      <c r="MTW941" s="477"/>
      <c r="MTX941" s="477"/>
      <c r="MTY941" s="477"/>
      <c r="MTZ941" s="477"/>
      <c r="MUA941" s="477"/>
      <c r="MUB941" s="477"/>
      <c r="MUC941" s="477"/>
      <c r="MUD941" s="477"/>
      <c r="MUE941" s="477"/>
      <c r="MUF941" s="477"/>
      <c r="MUG941" s="477"/>
      <c r="MUH941" s="477"/>
      <c r="MUI941" s="477"/>
      <c r="MUJ941" s="477"/>
      <c r="MUK941" s="477"/>
      <c r="MUL941" s="477"/>
      <c r="MUM941" s="477"/>
      <c r="MUN941" s="477"/>
      <c r="MUO941" s="477"/>
      <c r="MUP941" s="477"/>
      <c r="MUQ941" s="477"/>
      <c r="MUR941" s="477"/>
      <c r="MUS941" s="477"/>
      <c r="MUT941" s="477"/>
      <c r="MUU941" s="477"/>
      <c r="MUV941" s="477"/>
      <c r="MUW941" s="477"/>
      <c r="MUX941" s="477"/>
      <c r="MUY941" s="477"/>
      <c r="MUZ941" s="477"/>
      <c r="MVA941" s="477"/>
      <c r="MVB941" s="477"/>
      <c r="MVC941" s="477"/>
      <c r="MVD941" s="477"/>
      <c r="MVE941" s="477"/>
      <c r="MVF941" s="477"/>
      <c r="MVG941" s="477"/>
      <c r="MVH941" s="477"/>
      <c r="MVI941" s="477"/>
      <c r="MVJ941" s="477"/>
      <c r="MVK941" s="477"/>
      <c r="MVL941" s="477"/>
      <c r="MVM941" s="477"/>
      <c r="MVN941" s="477"/>
      <c r="MVO941" s="477"/>
      <c r="MVP941" s="477"/>
      <c r="MVQ941" s="477"/>
      <c r="MVR941" s="477"/>
      <c r="MVS941" s="477"/>
      <c r="MVT941" s="477"/>
      <c r="MVU941" s="477"/>
      <c r="MVV941" s="477"/>
      <c r="MVW941" s="477"/>
      <c r="MVX941" s="477"/>
      <c r="MVY941" s="477"/>
      <c r="MVZ941" s="477"/>
      <c r="MWA941" s="477"/>
      <c r="MWB941" s="477"/>
      <c r="MWC941" s="477"/>
      <c r="MWD941" s="477"/>
      <c r="MWE941" s="477"/>
      <c r="MWF941" s="477"/>
      <c r="MWG941" s="477"/>
      <c r="MWH941" s="477"/>
      <c r="MWI941" s="477"/>
      <c r="MWJ941" s="477"/>
      <c r="MWK941" s="477"/>
      <c r="MWL941" s="477"/>
      <c r="MWM941" s="477"/>
      <c r="MWN941" s="477"/>
      <c r="MWO941" s="477"/>
      <c r="MWP941" s="477"/>
      <c r="MWQ941" s="477"/>
      <c r="MWR941" s="477"/>
      <c r="MWS941" s="477"/>
      <c r="MWT941" s="477"/>
      <c r="MWU941" s="477"/>
      <c r="MWV941" s="477"/>
      <c r="MWW941" s="477"/>
      <c r="MWX941" s="477"/>
      <c r="MWY941" s="477"/>
      <c r="MWZ941" s="477"/>
      <c r="MXA941" s="477"/>
      <c r="MXB941" s="477"/>
      <c r="MXC941" s="477"/>
      <c r="MXD941" s="477"/>
      <c r="MXE941" s="477"/>
      <c r="MXF941" s="477"/>
      <c r="MXG941" s="477"/>
      <c r="MXH941" s="477"/>
      <c r="MXI941" s="477"/>
      <c r="MXJ941" s="477"/>
      <c r="MXK941" s="477"/>
      <c r="MXL941" s="477"/>
      <c r="MXM941" s="477"/>
      <c r="MXN941" s="477"/>
      <c r="MXO941" s="477"/>
      <c r="MXP941" s="477"/>
      <c r="MXQ941" s="477"/>
      <c r="MXR941" s="477"/>
      <c r="MXS941" s="477"/>
      <c r="MXT941" s="477"/>
      <c r="MXU941" s="477"/>
      <c r="MXV941" s="477"/>
      <c r="MXW941" s="477"/>
      <c r="MXX941" s="477"/>
      <c r="MXY941" s="477"/>
      <c r="MXZ941" s="477"/>
      <c r="MYA941" s="477"/>
      <c r="MYB941" s="477"/>
      <c r="MYC941" s="477"/>
      <c r="MYD941" s="477"/>
      <c r="MYE941" s="477"/>
      <c r="MYF941" s="477"/>
      <c r="MYG941" s="477"/>
      <c r="MYH941" s="477"/>
      <c r="MYI941" s="477"/>
      <c r="MYJ941" s="477"/>
      <c r="MYK941" s="477"/>
      <c r="MYL941" s="477"/>
      <c r="MYM941" s="477"/>
      <c r="MYN941" s="477"/>
      <c r="MYO941" s="477"/>
      <c r="MYP941" s="477"/>
      <c r="MYQ941" s="477"/>
      <c r="MYR941" s="477"/>
      <c r="MYS941" s="477"/>
      <c r="MYT941" s="477"/>
      <c r="MYU941" s="477"/>
      <c r="MYV941" s="477"/>
      <c r="MYW941" s="477"/>
      <c r="MYX941" s="477"/>
      <c r="MYY941" s="477"/>
      <c r="MYZ941" s="477"/>
      <c r="MZA941" s="477"/>
      <c r="MZB941" s="477"/>
      <c r="MZC941" s="477"/>
      <c r="MZD941" s="477"/>
      <c r="MZE941" s="477"/>
      <c r="MZF941" s="477"/>
      <c r="MZG941" s="477"/>
      <c r="MZH941" s="477"/>
      <c r="MZI941" s="477"/>
      <c r="MZJ941" s="477"/>
      <c r="MZK941" s="477"/>
      <c r="MZL941" s="477"/>
      <c r="MZM941" s="477"/>
      <c r="MZN941" s="477"/>
      <c r="MZO941" s="477"/>
      <c r="MZP941" s="477"/>
      <c r="MZQ941" s="477"/>
      <c r="MZR941" s="477"/>
      <c r="MZS941" s="477"/>
      <c r="MZT941" s="477"/>
      <c r="MZU941" s="477"/>
      <c r="MZV941" s="477"/>
      <c r="MZW941" s="477"/>
      <c r="MZX941" s="477"/>
      <c r="MZY941" s="477"/>
      <c r="MZZ941" s="477"/>
      <c r="NAA941" s="477"/>
      <c r="NAB941" s="477"/>
      <c r="NAC941" s="477"/>
      <c r="NAD941" s="477"/>
      <c r="NAE941" s="477"/>
      <c r="NAF941" s="477"/>
      <c r="NAG941" s="477"/>
      <c r="NAH941" s="477"/>
      <c r="NAI941" s="477"/>
      <c r="NAJ941" s="477"/>
      <c r="NAK941" s="477"/>
      <c r="NAL941" s="477"/>
      <c r="NAM941" s="477"/>
      <c r="NAN941" s="477"/>
      <c r="NAO941" s="477"/>
      <c r="NAP941" s="477"/>
      <c r="NAQ941" s="477"/>
      <c r="NAR941" s="477"/>
      <c r="NAS941" s="477"/>
      <c r="NAT941" s="477"/>
      <c r="NAU941" s="477"/>
      <c r="NAV941" s="477"/>
      <c r="NAW941" s="477"/>
      <c r="NAX941" s="477"/>
      <c r="NAY941" s="477"/>
      <c r="NAZ941" s="477"/>
      <c r="NBA941" s="477"/>
      <c r="NBB941" s="477"/>
      <c r="NBC941" s="477"/>
      <c r="NBD941" s="477"/>
      <c r="NBE941" s="477"/>
      <c r="NBF941" s="477"/>
      <c r="NBG941" s="477"/>
      <c r="NBH941" s="477"/>
      <c r="NBI941" s="477"/>
      <c r="NBJ941" s="477"/>
      <c r="NBK941" s="477"/>
      <c r="NBL941" s="477"/>
      <c r="NBM941" s="477"/>
      <c r="NBN941" s="477"/>
      <c r="NBO941" s="477"/>
      <c r="NBP941" s="477"/>
      <c r="NBQ941" s="477"/>
      <c r="NBR941" s="477"/>
      <c r="NBS941" s="477"/>
      <c r="NBT941" s="477"/>
      <c r="NBU941" s="477"/>
      <c r="NBV941" s="477"/>
      <c r="NBW941" s="477"/>
      <c r="NBX941" s="477"/>
      <c r="NBY941" s="477"/>
      <c r="NBZ941" s="477"/>
      <c r="NCA941" s="477"/>
      <c r="NCB941" s="477"/>
      <c r="NCC941" s="477"/>
      <c r="NCD941" s="477"/>
      <c r="NCE941" s="477"/>
      <c r="NCF941" s="477"/>
      <c r="NCG941" s="477"/>
      <c r="NCH941" s="477"/>
      <c r="NCI941" s="477"/>
      <c r="NCJ941" s="477"/>
      <c r="NCK941" s="477"/>
      <c r="NCL941" s="477"/>
      <c r="NCM941" s="477"/>
      <c r="NCN941" s="477"/>
      <c r="NCO941" s="477"/>
      <c r="NCP941" s="477"/>
      <c r="NCQ941" s="477"/>
      <c r="NCR941" s="477"/>
      <c r="NCS941" s="477"/>
      <c r="NCT941" s="477"/>
      <c r="NCU941" s="477"/>
      <c r="NCV941" s="477"/>
      <c r="NCW941" s="477"/>
      <c r="NCX941" s="477"/>
      <c r="NCY941" s="477"/>
      <c r="NCZ941" s="477"/>
      <c r="NDA941" s="477"/>
      <c r="NDB941" s="477"/>
      <c r="NDC941" s="477"/>
      <c r="NDD941" s="477"/>
      <c r="NDE941" s="477"/>
      <c r="NDF941" s="477"/>
      <c r="NDG941" s="477"/>
      <c r="NDH941" s="477"/>
      <c r="NDI941" s="477"/>
      <c r="NDJ941" s="477"/>
      <c r="NDK941" s="477"/>
      <c r="NDL941" s="477"/>
      <c r="NDM941" s="477"/>
      <c r="NDN941" s="477"/>
      <c r="NDO941" s="477"/>
      <c r="NDP941" s="477"/>
      <c r="NDQ941" s="477"/>
      <c r="NDR941" s="477"/>
      <c r="NDS941" s="477"/>
      <c r="NDT941" s="477"/>
      <c r="NDU941" s="477"/>
      <c r="NDV941" s="477"/>
      <c r="NDW941" s="477"/>
      <c r="NDX941" s="477"/>
      <c r="NDY941" s="477"/>
      <c r="NDZ941" s="477"/>
      <c r="NEA941" s="477"/>
      <c r="NEB941" s="477"/>
      <c r="NEC941" s="477"/>
      <c r="NED941" s="477"/>
      <c r="NEE941" s="477"/>
      <c r="NEF941" s="477"/>
      <c r="NEG941" s="477"/>
      <c r="NEH941" s="477"/>
      <c r="NEI941" s="477"/>
      <c r="NEJ941" s="477"/>
      <c r="NEK941" s="477"/>
      <c r="NEL941" s="477"/>
      <c r="NEM941" s="477"/>
      <c r="NEN941" s="477"/>
      <c r="NEO941" s="477"/>
      <c r="NEP941" s="477"/>
      <c r="NEQ941" s="477"/>
      <c r="NER941" s="477"/>
      <c r="NES941" s="477"/>
      <c r="NET941" s="477"/>
      <c r="NEU941" s="477"/>
      <c r="NEV941" s="477"/>
      <c r="NEW941" s="477"/>
      <c r="NEX941" s="477"/>
      <c r="NEY941" s="477"/>
      <c r="NEZ941" s="477"/>
      <c r="NFA941" s="477"/>
      <c r="NFB941" s="477"/>
      <c r="NFC941" s="477"/>
      <c r="NFD941" s="477"/>
      <c r="NFE941" s="477"/>
      <c r="NFF941" s="477"/>
      <c r="NFG941" s="477"/>
      <c r="NFH941" s="477"/>
      <c r="NFI941" s="477"/>
      <c r="NFJ941" s="477"/>
      <c r="NFK941" s="477"/>
      <c r="NFL941" s="477"/>
      <c r="NFM941" s="477"/>
      <c r="NFN941" s="477"/>
      <c r="NFO941" s="477"/>
      <c r="NFP941" s="477"/>
      <c r="NFQ941" s="477"/>
      <c r="NFR941" s="477"/>
      <c r="NFS941" s="477"/>
      <c r="NFT941" s="477"/>
      <c r="NFU941" s="477"/>
      <c r="NFV941" s="477"/>
      <c r="NFW941" s="477"/>
      <c r="NFX941" s="477"/>
      <c r="NFY941" s="477"/>
      <c r="NFZ941" s="477"/>
      <c r="NGA941" s="477"/>
      <c r="NGB941" s="477"/>
      <c r="NGC941" s="477"/>
      <c r="NGD941" s="477"/>
      <c r="NGE941" s="477"/>
      <c r="NGF941" s="477"/>
      <c r="NGG941" s="477"/>
      <c r="NGH941" s="477"/>
      <c r="NGI941" s="477"/>
      <c r="NGJ941" s="477"/>
      <c r="NGK941" s="477"/>
      <c r="NGL941" s="477"/>
      <c r="NGM941" s="477"/>
      <c r="NGN941" s="477"/>
      <c r="NGO941" s="477"/>
      <c r="NGP941" s="477"/>
      <c r="NGQ941" s="477"/>
      <c r="NGR941" s="477"/>
      <c r="NGS941" s="477"/>
      <c r="NGT941" s="477"/>
      <c r="NGU941" s="477"/>
      <c r="NGV941" s="477"/>
      <c r="NGW941" s="477"/>
      <c r="NGX941" s="477"/>
      <c r="NGY941" s="477"/>
      <c r="NGZ941" s="477"/>
      <c r="NHA941" s="477"/>
      <c r="NHB941" s="477"/>
      <c r="NHC941" s="477"/>
      <c r="NHD941" s="477"/>
      <c r="NHE941" s="477"/>
      <c r="NHF941" s="477"/>
      <c r="NHG941" s="477"/>
      <c r="NHH941" s="477"/>
      <c r="NHI941" s="477"/>
      <c r="NHJ941" s="477"/>
      <c r="NHK941" s="477"/>
      <c r="NHL941" s="477"/>
      <c r="NHM941" s="477"/>
      <c r="NHN941" s="477"/>
      <c r="NHO941" s="477"/>
      <c r="NHP941" s="477"/>
      <c r="NHQ941" s="477"/>
      <c r="NHR941" s="477"/>
      <c r="NHS941" s="477"/>
      <c r="NHT941" s="477"/>
      <c r="NHU941" s="477"/>
      <c r="NHV941" s="477"/>
      <c r="NHW941" s="477"/>
      <c r="NHX941" s="477"/>
      <c r="NHY941" s="477"/>
      <c r="NHZ941" s="477"/>
      <c r="NIA941" s="477"/>
      <c r="NIB941" s="477"/>
      <c r="NIC941" s="477"/>
      <c r="NID941" s="477"/>
      <c r="NIE941" s="477"/>
      <c r="NIF941" s="477"/>
      <c r="NIG941" s="477"/>
      <c r="NIH941" s="477"/>
      <c r="NII941" s="477"/>
      <c r="NIJ941" s="477"/>
      <c r="NIK941" s="477"/>
      <c r="NIL941" s="477"/>
      <c r="NIM941" s="477"/>
      <c r="NIN941" s="477"/>
      <c r="NIO941" s="477"/>
      <c r="NIP941" s="477"/>
      <c r="NIQ941" s="477"/>
      <c r="NIR941" s="477"/>
      <c r="NIS941" s="477"/>
      <c r="NIT941" s="477"/>
      <c r="NIU941" s="477"/>
      <c r="NIV941" s="477"/>
      <c r="NIW941" s="477"/>
      <c r="NIX941" s="477"/>
      <c r="NIY941" s="477"/>
      <c r="NIZ941" s="477"/>
      <c r="NJA941" s="477"/>
      <c r="NJB941" s="477"/>
      <c r="NJC941" s="477"/>
      <c r="NJD941" s="477"/>
      <c r="NJE941" s="477"/>
      <c r="NJF941" s="477"/>
      <c r="NJG941" s="477"/>
      <c r="NJH941" s="477"/>
      <c r="NJI941" s="477"/>
      <c r="NJJ941" s="477"/>
      <c r="NJK941" s="477"/>
      <c r="NJL941" s="477"/>
      <c r="NJM941" s="477"/>
      <c r="NJN941" s="477"/>
      <c r="NJO941" s="477"/>
      <c r="NJP941" s="477"/>
      <c r="NJQ941" s="477"/>
      <c r="NJR941" s="477"/>
      <c r="NJS941" s="477"/>
      <c r="NJT941" s="477"/>
      <c r="NJU941" s="477"/>
      <c r="NJV941" s="477"/>
      <c r="NJW941" s="477"/>
      <c r="NJX941" s="477"/>
      <c r="NJY941" s="477"/>
      <c r="NJZ941" s="477"/>
      <c r="NKA941" s="477"/>
      <c r="NKB941" s="477"/>
      <c r="NKC941" s="477"/>
      <c r="NKD941" s="477"/>
      <c r="NKE941" s="477"/>
      <c r="NKF941" s="477"/>
      <c r="NKG941" s="477"/>
      <c r="NKH941" s="477"/>
      <c r="NKI941" s="477"/>
      <c r="NKJ941" s="477"/>
      <c r="NKK941" s="477"/>
      <c r="NKL941" s="477"/>
      <c r="NKM941" s="477"/>
      <c r="NKN941" s="477"/>
      <c r="NKO941" s="477"/>
      <c r="NKP941" s="477"/>
      <c r="NKQ941" s="477"/>
      <c r="NKR941" s="477"/>
      <c r="NKS941" s="477"/>
      <c r="NKT941" s="477"/>
      <c r="NKU941" s="477"/>
      <c r="NKV941" s="477"/>
      <c r="NKW941" s="477"/>
      <c r="NKX941" s="477"/>
      <c r="NKY941" s="477"/>
      <c r="NKZ941" s="477"/>
      <c r="NLA941" s="477"/>
      <c r="NLB941" s="477"/>
      <c r="NLC941" s="477"/>
      <c r="NLD941" s="477"/>
      <c r="NLE941" s="477"/>
      <c r="NLF941" s="477"/>
      <c r="NLG941" s="477"/>
      <c r="NLH941" s="477"/>
      <c r="NLI941" s="477"/>
      <c r="NLJ941" s="477"/>
      <c r="NLK941" s="477"/>
      <c r="NLL941" s="477"/>
      <c r="NLM941" s="477"/>
      <c r="NLN941" s="477"/>
      <c r="NLO941" s="477"/>
      <c r="NLP941" s="477"/>
      <c r="NLQ941" s="477"/>
      <c r="NLR941" s="477"/>
      <c r="NLS941" s="477"/>
      <c r="NLT941" s="477"/>
      <c r="NLU941" s="477"/>
      <c r="NLV941" s="477"/>
      <c r="NLW941" s="477"/>
      <c r="NLX941" s="477"/>
      <c r="NLY941" s="477"/>
      <c r="NLZ941" s="477"/>
      <c r="NMA941" s="477"/>
      <c r="NMB941" s="477"/>
      <c r="NMC941" s="477"/>
      <c r="NMD941" s="477"/>
      <c r="NME941" s="477"/>
      <c r="NMF941" s="477"/>
      <c r="NMG941" s="477"/>
      <c r="NMH941" s="477"/>
      <c r="NMI941" s="477"/>
      <c r="NMJ941" s="477"/>
      <c r="NMK941" s="477"/>
      <c r="NML941" s="477"/>
      <c r="NMM941" s="477"/>
      <c r="NMN941" s="477"/>
      <c r="NMO941" s="477"/>
      <c r="NMP941" s="477"/>
      <c r="NMQ941" s="477"/>
      <c r="NMR941" s="477"/>
      <c r="NMS941" s="477"/>
      <c r="NMT941" s="477"/>
      <c r="NMU941" s="477"/>
      <c r="NMV941" s="477"/>
      <c r="NMW941" s="477"/>
      <c r="NMX941" s="477"/>
      <c r="NMY941" s="477"/>
      <c r="NMZ941" s="477"/>
      <c r="NNA941" s="477"/>
      <c r="NNB941" s="477"/>
      <c r="NNC941" s="477"/>
      <c r="NND941" s="477"/>
      <c r="NNE941" s="477"/>
      <c r="NNF941" s="477"/>
      <c r="NNG941" s="477"/>
      <c r="NNH941" s="477"/>
      <c r="NNI941" s="477"/>
      <c r="NNJ941" s="477"/>
      <c r="NNK941" s="477"/>
      <c r="NNL941" s="477"/>
      <c r="NNM941" s="477"/>
      <c r="NNN941" s="477"/>
      <c r="NNO941" s="477"/>
      <c r="NNP941" s="477"/>
      <c r="NNQ941" s="477"/>
      <c r="NNR941" s="477"/>
      <c r="NNS941" s="477"/>
      <c r="NNT941" s="477"/>
      <c r="NNU941" s="477"/>
      <c r="NNV941" s="477"/>
      <c r="NNW941" s="477"/>
      <c r="NNX941" s="477"/>
      <c r="NNY941" s="477"/>
      <c r="NNZ941" s="477"/>
      <c r="NOA941" s="477"/>
      <c r="NOB941" s="477"/>
      <c r="NOC941" s="477"/>
      <c r="NOD941" s="477"/>
      <c r="NOE941" s="477"/>
      <c r="NOF941" s="477"/>
      <c r="NOG941" s="477"/>
      <c r="NOH941" s="477"/>
      <c r="NOI941" s="477"/>
      <c r="NOJ941" s="477"/>
      <c r="NOK941" s="477"/>
      <c r="NOL941" s="477"/>
      <c r="NOM941" s="477"/>
      <c r="NON941" s="477"/>
      <c r="NOO941" s="477"/>
      <c r="NOP941" s="477"/>
      <c r="NOQ941" s="477"/>
      <c r="NOR941" s="477"/>
      <c r="NOS941" s="477"/>
      <c r="NOT941" s="477"/>
      <c r="NOU941" s="477"/>
      <c r="NOV941" s="477"/>
      <c r="NOW941" s="477"/>
      <c r="NOX941" s="477"/>
      <c r="NOY941" s="477"/>
      <c r="NOZ941" s="477"/>
      <c r="NPA941" s="477"/>
      <c r="NPB941" s="477"/>
      <c r="NPC941" s="477"/>
      <c r="NPD941" s="477"/>
      <c r="NPE941" s="477"/>
      <c r="NPF941" s="477"/>
      <c r="NPG941" s="477"/>
      <c r="NPH941" s="477"/>
      <c r="NPI941" s="477"/>
      <c r="NPJ941" s="477"/>
      <c r="NPK941" s="477"/>
      <c r="NPL941" s="477"/>
      <c r="NPM941" s="477"/>
      <c r="NPN941" s="477"/>
      <c r="NPO941" s="477"/>
      <c r="NPP941" s="477"/>
      <c r="NPQ941" s="477"/>
      <c r="NPR941" s="477"/>
      <c r="NPS941" s="477"/>
      <c r="NPT941" s="477"/>
      <c r="NPU941" s="477"/>
      <c r="NPV941" s="477"/>
      <c r="NPW941" s="477"/>
      <c r="NPX941" s="477"/>
      <c r="NPY941" s="477"/>
      <c r="NPZ941" s="477"/>
      <c r="NQA941" s="477"/>
      <c r="NQB941" s="477"/>
      <c r="NQC941" s="477"/>
      <c r="NQD941" s="477"/>
      <c r="NQE941" s="477"/>
      <c r="NQF941" s="477"/>
      <c r="NQG941" s="477"/>
      <c r="NQH941" s="477"/>
      <c r="NQI941" s="477"/>
      <c r="NQJ941" s="477"/>
      <c r="NQK941" s="477"/>
      <c r="NQL941" s="477"/>
      <c r="NQM941" s="477"/>
      <c r="NQN941" s="477"/>
      <c r="NQO941" s="477"/>
      <c r="NQP941" s="477"/>
      <c r="NQQ941" s="477"/>
      <c r="NQR941" s="477"/>
      <c r="NQS941" s="477"/>
      <c r="NQT941" s="477"/>
      <c r="NQU941" s="477"/>
      <c r="NQV941" s="477"/>
      <c r="NQW941" s="477"/>
      <c r="NQX941" s="477"/>
      <c r="NQY941" s="477"/>
      <c r="NQZ941" s="477"/>
      <c r="NRA941" s="477"/>
      <c r="NRB941" s="477"/>
      <c r="NRC941" s="477"/>
      <c r="NRD941" s="477"/>
      <c r="NRE941" s="477"/>
      <c r="NRF941" s="477"/>
      <c r="NRG941" s="477"/>
      <c r="NRH941" s="477"/>
      <c r="NRI941" s="477"/>
      <c r="NRJ941" s="477"/>
      <c r="NRK941" s="477"/>
      <c r="NRL941" s="477"/>
      <c r="NRM941" s="477"/>
      <c r="NRN941" s="477"/>
      <c r="NRO941" s="477"/>
      <c r="NRP941" s="477"/>
      <c r="NRQ941" s="477"/>
      <c r="NRR941" s="477"/>
      <c r="NRS941" s="477"/>
      <c r="NRT941" s="477"/>
      <c r="NRU941" s="477"/>
      <c r="NRV941" s="477"/>
      <c r="NRW941" s="477"/>
      <c r="NRX941" s="477"/>
      <c r="NRY941" s="477"/>
      <c r="NRZ941" s="477"/>
      <c r="NSA941" s="477"/>
      <c r="NSB941" s="477"/>
      <c r="NSC941" s="477"/>
      <c r="NSD941" s="477"/>
      <c r="NSE941" s="477"/>
      <c r="NSF941" s="477"/>
      <c r="NSG941" s="477"/>
      <c r="NSH941" s="477"/>
      <c r="NSI941" s="477"/>
      <c r="NSJ941" s="477"/>
      <c r="NSK941" s="477"/>
      <c r="NSL941" s="477"/>
      <c r="NSM941" s="477"/>
      <c r="NSN941" s="477"/>
      <c r="NSO941" s="477"/>
      <c r="NSP941" s="477"/>
      <c r="NSQ941" s="477"/>
      <c r="NSR941" s="477"/>
      <c r="NSS941" s="477"/>
      <c r="NST941" s="477"/>
      <c r="NSU941" s="477"/>
      <c r="NSV941" s="477"/>
      <c r="NSW941" s="477"/>
      <c r="NSX941" s="477"/>
      <c r="NSY941" s="477"/>
      <c r="NSZ941" s="477"/>
      <c r="NTA941" s="477"/>
      <c r="NTB941" s="477"/>
      <c r="NTC941" s="477"/>
      <c r="NTD941" s="477"/>
      <c r="NTE941" s="477"/>
      <c r="NTF941" s="477"/>
      <c r="NTG941" s="477"/>
      <c r="NTH941" s="477"/>
      <c r="NTI941" s="477"/>
      <c r="NTJ941" s="477"/>
      <c r="NTK941" s="477"/>
      <c r="NTL941" s="477"/>
      <c r="NTM941" s="477"/>
      <c r="NTN941" s="477"/>
      <c r="NTO941" s="477"/>
      <c r="NTP941" s="477"/>
      <c r="NTQ941" s="477"/>
      <c r="NTR941" s="477"/>
      <c r="NTS941" s="477"/>
      <c r="NTT941" s="477"/>
      <c r="NTU941" s="477"/>
      <c r="NTV941" s="477"/>
      <c r="NTW941" s="477"/>
      <c r="NTX941" s="477"/>
      <c r="NTY941" s="477"/>
      <c r="NTZ941" s="477"/>
      <c r="NUA941" s="477"/>
      <c r="NUB941" s="477"/>
      <c r="NUC941" s="477"/>
      <c r="NUD941" s="477"/>
      <c r="NUE941" s="477"/>
      <c r="NUF941" s="477"/>
      <c r="NUG941" s="477"/>
      <c r="NUH941" s="477"/>
      <c r="NUI941" s="477"/>
      <c r="NUJ941" s="477"/>
      <c r="NUK941" s="477"/>
      <c r="NUL941" s="477"/>
      <c r="NUM941" s="477"/>
      <c r="NUN941" s="477"/>
      <c r="NUO941" s="477"/>
      <c r="NUP941" s="477"/>
      <c r="NUQ941" s="477"/>
      <c r="NUR941" s="477"/>
      <c r="NUS941" s="477"/>
      <c r="NUT941" s="477"/>
      <c r="NUU941" s="477"/>
      <c r="NUV941" s="477"/>
      <c r="NUW941" s="477"/>
      <c r="NUX941" s="477"/>
      <c r="NUY941" s="477"/>
      <c r="NUZ941" s="477"/>
      <c r="NVA941" s="477"/>
      <c r="NVB941" s="477"/>
      <c r="NVC941" s="477"/>
      <c r="NVD941" s="477"/>
      <c r="NVE941" s="477"/>
      <c r="NVF941" s="477"/>
      <c r="NVG941" s="477"/>
      <c r="NVH941" s="477"/>
      <c r="NVI941" s="477"/>
      <c r="NVJ941" s="477"/>
      <c r="NVK941" s="477"/>
      <c r="NVL941" s="477"/>
      <c r="NVM941" s="477"/>
      <c r="NVN941" s="477"/>
      <c r="NVO941" s="477"/>
      <c r="NVP941" s="477"/>
      <c r="NVQ941" s="477"/>
      <c r="NVR941" s="477"/>
      <c r="NVS941" s="477"/>
      <c r="NVT941" s="477"/>
      <c r="NVU941" s="477"/>
      <c r="NVV941" s="477"/>
      <c r="NVW941" s="477"/>
      <c r="NVX941" s="477"/>
      <c r="NVY941" s="477"/>
      <c r="NVZ941" s="477"/>
      <c r="NWA941" s="477"/>
      <c r="NWB941" s="477"/>
      <c r="NWC941" s="477"/>
      <c r="NWD941" s="477"/>
      <c r="NWE941" s="477"/>
      <c r="NWF941" s="477"/>
      <c r="NWG941" s="477"/>
      <c r="NWH941" s="477"/>
      <c r="NWI941" s="477"/>
      <c r="NWJ941" s="477"/>
      <c r="NWK941" s="477"/>
      <c r="NWL941" s="477"/>
      <c r="NWM941" s="477"/>
      <c r="NWN941" s="477"/>
      <c r="NWO941" s="477"/>
      <c r="NWP941" s="477"/>
      <c r="NWQ941" s="477"/>
      <c r="NWR941" s="477"/>
      <c r="NWS941" s="477"/>
      <c r="NWT941" s="477"/>
      <c r="NWU941" s="477"/>
      <c r="NWV941" s="477"/>
      <c r="NWW941" s="477"/>
      <c r="NWX941" s="477"/>
      <c r="NWY941" s="477"/>
      <c r="NWZ941" s="477"/>
      <c r="NXA941" s="477"/>
      <c r="NXB941" s="477"/>
      <c r="NXC941" s="477"/>
      <c r="NXD941" s="477"/>
      <c r="NXE941" s="477"/>
      <c r="NXF941" s="477"/>
      <c r="NXG941" s="477"/>
      <c r="NXH941" s="477"/>
      <c r="NXI941" s="477"/>
      <c r="NXJ941" s="477"/>
      <c r="NXK941" s="477"/>
      <c r="NXL941" s="477"/>
      <c r="NXM941" s="477"/>
      <c r="NXN941" s="477"/>
      <c r="NXO941" s="477"/>
      <c r="NXP941" s="477"/>
      <c r="NXQ941" s="477"/>
      <c r="NXR941" s="477"/>
      <c r="NXS941" s="477"/>
      <c r="NXT941" s="477"/>
      <c r="NXU941" s="477"/>
      <c r="NXV941" s="477"/>
      <c r="NXW941" s="477"/>
      <c r="NXX941" s="477"/>
      <c r="NXY941" s="477"/>
      <c r="NXZ941" s="477"/>
      <c r="NYA941" s="477"/>
      <c r="NYB941" s="477"/>
      <c r="NYC941" s="477"/>
      <c r="NYD941" s="477"/>
      <c r="NYE941" s="477"/>
      <c r="NYF941" s="477"/>
      <c r="NYG941" s="477"/>
      <c r="NYH941" s="477"/>
      <c r="NYI941" s="477"/>
      <c r="NYJ941" s="477"/>
      <c r="NYK941" s="477"/>
      <c r="NYL941" s="477"/>
      <c r="NYM941" s="477"/>
      <c r="NYN941" s="477"/>
      <c r="NYO941" s="477"/>
      <c r="NYP941" s="477"/>
      <c r="NYQ941" s="477"/>
      <c r="NYR941" s="477"/>
      <c r="NYS941" s="477"/>
      <c r="NYT941" s="477"/>
      <c r="NYU941" s="477"/>
      <c r="NYV941" s="477"/>
      <c r="NYW941" s="477"/>
      <c r="NYX941" s="477"/>
      <c r="NYY941" s="477"/>
      <c r="NYZ941" s="477"/>
      <c r="NZA941" s="477"/>
      <c r="NZB941" s="477"/>
      <c r="NZC941" s="477"/>
      <c r="NZD941" s="477"/>
      <c r="NZE941" s="477"/>
      <c r="NZF941" s="477"/>
      <c r="NZG941" s="477"/>
      <c r="NZH941" s="477"/>
      <c r="NZI941" s="477"/>
      <c r="NZJ941" s="477"/>
      <c r="NZK941" s="477"/>
      <c r="NZL941" s="477"/>
      <c r="NZM941" s="477"/>
      <c r="NZN941" s="477"/>
      <c r="NZO941" s="477"/>
      <c r="NZP941" s="477"/>
      <c r="NZQ941" s="477"/>
      <c r="NZR941" s="477"/>
      <c r="NZS941" s="477"/>
      <c r="NZT941" s="477"/>
      <c r="NZU941" s="477"/>
      <c r="NZV941" s="477"/>
      <c r="NZW941" s="477"/>
      <c r="NZX941" s="477"/>
      <c r="NZY941" s="477"/>
      <c r="NZZ941" s="477"/>
      <c r="OAA941" s="477"/>
      <c r="OAB941" s="477"/>
      <c r="OAC941" s="477"/>
      <c r="OAD941" s="477"/>
      <c r="OAE941" s="477"/>
      <c r="OAF941" s="477"/>
      <c r="OAG941" s="477"/>
      <c r="OAH941" s="477"/>
      <c r="OAI941" s="477"/>
      <c r="OAJ941" s="477"/>
      <c r="OAK941" s="477"/>
      <c r="OAL941" s="477"/>
      <c r="OAM941" s="477"/>
      <c r="OAN941" s="477"/>
      <c r="OAO941" s="477"/>
      <c r="OAP941" s="477"/>
      <c r="OAQ941" s="477"/>
      <c r="OAR941" s="477"/>
      <c r="OAS941" s="477"/>
      <c r="OAT941" s="477"/>
      <c r="OAU941" s="477"/>
      <c r="OAV941" s="477"/>
      <c r="OAW941" s="477"/>
      <c r="OAX941" s="477"/>
      <c r="OAY941" s="477"/>
      <c r="OAZ941" s="477"/>
      <c r="OBA941" s="477"/>
      <c r="OBB941" s="477"/>
      <c r="OBC941" s="477"/>
      <c r="OBD941" s="477"/>
      <c r="OBE941" s="477"/>
      <c r="OBF941" s="477"/>
      <c r="OBG941" s="477"/>
      <c r="OBH941" s="477"/>
      <c r="OBI941" s="477"/>
      <c r="OBJ941" s="477"/>
      <c r="OBK941" s="477"/>
      <c r="OBL941" s="477"/>
      <c r="OBM941" s="477"/>
      <c r="OBN941" s="477"/>
      <c r="OBO941" s="477"/>
      <c r="OBP941" s="477"/>
      <c r="OBQ941" s="477"/>
      <c r="OBR941" s="477"/>
      <c r="OBS941" s="477"/>
      <c r="OBT941" s="477"/>
      <c r="OBU941" s="477"/>
      <c r="OBV941" s="477"/>
      <c r="OBW941" s="477"/>
      <c r="OBX941" s="477"/>
      <c r="OBY941" s="477"/>
      <c r="OBZ941" s="477"/>
      <c r="OCA941" s="477"/>
      <c r="OCB941" s="477"/>
      <c r="OCC941" s="477"/>
      <c r="OCD941" s="477"/>
      <c r="OCE941" s="477"/>
      <c r="OCF941" s="477"/>
      <c r="OCG941" s="477"/>
      <c r="OCH941" s="477"/>
      <c r="OCI941" s="477"/>
      <c r="OCJ941" s="477"/>
      <c r="OCK941" s="477"/>
      <c r="OCL941" s="477"/>
      <c r="OCM941" s="477"/>
      <c r="OCN941" s="477"/>
      <c r="OCO941" s="477"/>
      <c r="OCP941" s="477"/>
      <c r="OCQ941" s="477"/>
      <c r="OCR941" s="477"/>
      <c r="OCS941" s="477"/>
      <c r="OCT941" s="477"/>
      <c r="OCU941" s="477"/>
      <c r="OCV941" s="477"/>
      <c r="OCW941" s="477"/>
      <c r="OCX941" s="477"/>
      <c r="OCY941" s="477"/>
      <c r="OCZ941" s="477"/>
      <c r="ODA941" s="477"/>
      <c r="ODB941" s="477"/>
      <c r="ODC941" s="477"/>
      <c r="ODD941" s="477"/>
      <c r="ODE941" s="477"/>
      <c r="ODF941" s="477"/>
      <c r="ODG941" s="477"/>
      <c r="ODH941" s="477"/>
      <c r="ODI941" s="477"/>
      <c r="ODJ941" s="477"/>
      <c r="ODK941" s="477"/>
      <c r="ODL941" s="477"/>
      <c r="ODM941" s="477"/>
      <c r="ODN941" s="477"/>
      <c r="ODO941" s="477"/>
      <c r="ODP941" s="477"/>
      <c r="ODQ941" s="477"/>
      <c r="ODR941" s="477"/>
      <c r="ODS941" s="477"/>
      <c r="ODT941" s="477"/>
      <c r="ODU941" s="477"/>
      <c r="ODV941" s="477"/>
      <c r="ODW941" s="477"/>
      <c r="ODX941" s="477"/>
      <c r="ODY941" s="477"/>
      <c r="ODZ941" s="477"/>
      <c r="OEA941" s="477"/>
      <c r="OEB941" s="477"/>
      <c r="OEC941" s="477"/>
      <c r="OED941" s="477"/>
      <c r="OEE941" s="477"/>
      <c r="OEF941" s="477"/>
      <c r="OEG941" s="477"/>
      <c r="OEH941" s="477"/>
      <c r="OEI941" s="477"/>
      <c r="OEJ941" s="477"/>
      <c r="OEK941" s="477"/>
      <c r="OEL941" s="477"/>
      <c r="OEM941" s="477"/>
      <c r="OEN941" s="477"/>
      <c r="OEO941" s="477"/>
      <c r="OEP941" s="477"/>
      <c r="OEQ941" s="477"/>
      <c r="OER941" s="477"/>
      <c r="OES941" s="477"/>
      <c r="OET941" s="477"/>
      <c r="OEU941" s="477"/>
      <c r="OEV941" s="477"/>
      <c r="OEW941" s="477"/>
      <c r="OEX941" s="477"/>
      <c r="OEY941" s="477"/>
      <c r="OEZ941" s="477"/>
      <c r="OFA941" s="477"/>
      <c r="OFB941" s="477"/>
      <c r="OFC941" s="477"/>
      <c r="OFD941" s="477"/>
      <c r="OFE941" s="477"/>
      <c r="OFF941" s="477"/>
      <c r="OFG941" s="477"/>
      <c r="OFH941" s="477"/>
      <c r="OFI941" s="477"/>
      <c r="OFJ941" s="477"/>
      <c r="OFK941" s="477"/>
      <c r="OFL941" s="477"/>
      <c r="OFM941" s="477"/>
      <c r="OFN941" s="477"/>
      <c r="OFO941" s="477"/>
      <c r="OFP941" s="477"/>
      <c r="OFQ941" s="477"/>
      <c r="OFR941" s="477"/>
      <c r="OFS941" s="477"/>
      <c r="OFT941" s="477"/>
      <c r="OFU941" s="477"/>
      <c r="OFV941" s="477"/>
      <c r="OFW941" s="477"/>
      <c r="OFX941" s="477"/>
      <c r="OFY941" s="477"/>
      <c r="OFZ941" s="477"/>
      <c r="OGA941" s="477"/>
      <c r="OGB941" s="477"/>
      <c r="OGC941" s="477"/>
      <c r="OGD941" s="477"/>
      <c r="OGE941" s="477"/>
      <c r="OGF941" s="477"/>
      <c r="OGG941" s="477"/>
      <c r="OGH941" s="477"/>
      <c r="OGI941" s="477"/>
      <c r="OGJ941" s="477"/>
      <c r="OGK941" s="477"/>
      <c r="OGL941" s="477"/>
      <c r="OGM941" s="477"/>
      <c r="OGN941" s="477"/>
      <c r="OGO941" s="477"/>
      <c r="OGP941" s="477"/>
      <c r="OGQ941" s="477"/>
      <c r="OGR941" s="477"/>
      <c r="OGS941" s="477"/>
      <c r="OGT941" s="477"/>
      <c r="OGU941" s="477"/>
      <c r="OGV941" s="477"/>
      <c r="OGW941" s="477"/>
      <c r="OGX941" s="477"/>
      <c r="OGY941" s="477"/>
      <c r="OGZ941" s="477"/>
      <c r="OHA941" s="477"/>
      <c r="OHB941" s="477"/>
      <c r="OHC941" s="477"/>
      <c r="OHD941" s="477"/>
      <c r="OHE941" s="477"/>
      <c r="OHF941" s="477"/>
      <c r="OHG941" s="477"/>
      <c r="OHH941" s="477"/>
      <c r="OHI941" s="477"/>
      <c r="OHJ941" s="477"/>
      <c r="OHK941" s="477"/>
      <c r="OHL941" s="477"/>
      <c r="OHM941" s="477"/>
      <c r="OHN941" s="477"/>
      <c r="OHO941" s="477"/>
      <c r="OHP941" s="477"/>
      <c r="OHQ941" s="477"/>
      <c r="OHR941" s="477"/>
      <c r="OHS941" s="477"/>
      <c r="OHT941" s="477"/>
      <c r="OHU941" s="477"/>
      <c r="OHV941" s="477"/>
      <c r="OHW941" s="477"/>
      <c r="OHX941" s="477"/>
      <c r="OHY941" s="477"/>
      <c r="OHZ941" s="477"/>
      <c r="OIA941" s="477"/>
      <c r="OIB941" s="477"/>
      <c r="OIC941" s="477"/>
      <c r="OID941" s="477"/>
      <c r="OIE941" s="477"/>
      <c r="OIF941" s="477"/>
      <c r="OIG941" s="477"/>
      <c r="OIH941" s="477"/>
      <c r="OII941" s="477"/>
      <c r="OIJ941" s="477"/>
      <c r="OIK941" s="477"/>
      <c r="OIL941" s="477"/>
      <c r="OIM941" s="477"/>
      <c r="OIN941" s="477"/>
      <c r="OIO941" s="477"/>
      <c r="OIP941" s="477"/>
      <c r="OIQ941" s="477"/>
      <c r="OIR941" s="477"/>
      <c r="OIS941" s="477"/>
      <c r="OIT941" s="477"/>
      <c r="OIU941" s="477"/>
      <c r="OIV941" s="477"/>
      <c r="OIW941" s="477"/>
      <c r="OIX941" s="477"/>
      <c r="OIY941" s="477"/>
      <c r="OIZ941" s="477"/>
      <c r="OJA941" s="477"/>
      <c r="OJB941" s="477"/>
      <c r="OJC941" s="477"/>
      <c r="OJD941" s="477"/>
      <c r="OJE941" s="477"/>
      <c r="OJF941" s="477"/>
      <c r="OJG941" s="477"/>
      <c r="OJH941" s="477"/>
      <c r="OJI941" s="477"/>
      <c r="OJJ941" s="477"/>
      <c r="OJK941" s="477"/>
      <c r="OJL941" s="477"/>
      <c r="OJM941" s="477"/>
      <c r="OJN941" s="477"/>
      <c r="OJO941" s="477"/>
      <c r="OJP941" s="477"/>
      <c r="OJQ941" s="477"/>
      <c r="OJR941" s="477"/>
      <c r="OJS941" s="477"/>
      <c r="OJT941" s="477"/>
      <c r="OJU941" s="477"/>
      <c r="OJV941" s="477"/>
      <c r="OJW941" s="477"/>
      <c r="OJX941" s="477"/>
      <c r="OJY941" s="477"/>
      <c r="OJZ941" s="477"/>
      <c r="OKA941" s="477"/>
      <c r="OKB941" s="477"/>
      <c r="OKC941" s="477"/>
      <c r="OKD941" s="477"/>
      <c r="OKE941" s="477"/>
      <c r="OKF941" s="477"/>
      <c r="OKG941" s="477"/>
      <c r="OKH941" s="477"/>
      <c r="OKI941" s="477"/>
      <c r="OKJ941" s="477"/>
      <c r="OKK941" s="477"/>
      <c r="OKL941" s="477"/>
      <c r="OKM941" s="477"/>
      <c r="OKN941" s="477"/>
      <c r="OKO941" s="477"/>
      <c r="OKP941" s="477"/>
      <c r="OKQ941" s="477"/>
      <c r="OKR941" s="477"/>
      <c r="OKS941" s="477"/>
      <c r="OKT941" s="477"/>
      <c r="OKU941" s="477"/>
      <c r="OKV941" s="477"/>
      <c r="OKW941" s="477"/>
      <c r="OKX941" s="477"/>
      <c r="OKY941" s="477"/>
      <c r="OKZ941" s="477"/>
      <c r="OLA941" s="477"/>
      <c r="OLB941" s="477"/>
      <c r="OLC941" s="477"/>
      <c r="OLD941" s="477"/>
      <c r="OLE941" s="477"/>
      <c r="OLF941" s="477"/>
      <c r="OLG941" s="477"/>
      <c r="OLH941" s="477"/>
      <c r="OLI941" s="477"/>
      <c r="OLJ941" s="477"/>
      <c r="OLK941" s="477"/>
      <c r="OLL941" s="477"/>
      <c r="OLM941" s="477"/>
      <c r="OLN941" s="477"/>
      <c r="OLO941" s="477"/>
      <c r="OLP941" s="477"/>
      <c r="OLQ941" s="477"/>
      <c r="OLR941" s="477"/>
      <c r="OLS941" s="477"/>
      <c r="OLT941" s="477"/>
      <c r="OLU941" s="477"/>
      <c r="OLV941" s="477"/>
      <c r="OLW941" s="477"/>
      <c r="OLX941" s="477"/>
      <c r="OLY941" s="477"/>
      <c r="OLZ941" s="477"/>
      <c r="OMA941" s="477"/>
      <c r="OMB941" s="477"/>
      <c r="OMC941" s="477"/>
      <c r="OMD941" s="477"/>
      <c r="OME941" s="477"/>
      <c r="OMF941" s="477"/>
      <c r="OMG941" s="477"/>
      <c r="OMH941" s="477"/>
      <c r="OMI941" s="477"/>
      <c r="OMJ941" s="477"/>
      <c r="OMK941" s="477"/>
      <c r="OML941" s="477"/>
      <c r="OMM941" s="477"/>
      <c r="OMN941" s="477"/>
      <c r="OMO941" s="477"/>
      <c r="OMP941" s="477"/>
      <c r="OMQ941" s="477"/>
      <c r="OMR941" s="477"/>
      <c r="OMS941" s="477"/>
      <c r="OMT941" s="477"/>
      <c r="OMU941" s="477"/>
      <c r="OMV941" s="477"/>
      <c r="OMW941" s="477"/>
      <c r="OMX941" s="477"/>
      <c r="OMY941" s="477"/>
      <c r="OMZ941" s="477"/>
      <c r="ONA941" s="477"/>
      <c r="ONB941" s="477"/>
      <c r="ONC941" s="477"/>
      <c r="OND941" s="477"/>
      <c r="ONE941" s="477"/>
      <c r="ONF941" s="477"/>
      <c r="ONG941" s="477"/>
      <c r="ONH941" s="477"/>
      <c r="ONI941" s="477"/>
      <c r="ONJ941" s="477"/>
      <c r="ONK941" s="477"/>
      <c r="ONL941" s="477"/>
      <c r="ONM941" s="477"/>
      <c r="ONN941" s="477"/>
      <c r="ONO941" s="477"/>
      <c r="ONP941" s="477"/>
      <c r="ONQ941" s="477"/>
      <c r="ONR941" s="477"/>
      <c r="ONS941" s="477"/>
      <c r="ONT941" s="477"/>
      <c r="ONU941" s="477"/>
      <c r="ONV941" s="477"/>
      <c r="ONW941" s="477"/>
      <c r="ONX941" s="477"/>
      <c r="ONY941" s="477"/>
      <c r="ONZ941" s="477"/>
      <c r="OOA941" s="477"/>
      <c r="OOB941" s="477"/>
      <c r="OOC941" s="477"/>
      <c r="OOD941" s="477"/>
      <c r="OOE941" s="477"/>
      <c r="OOF941" s="477"/>
      <c r="OOG941" s="477"/>
      <c r="OOH941" s="477"/>
      <c r="OOI941" s="477"/>
      <c r="OOJ941" s="477"/>
      <c r="OOK941" s="477"/>
      <c r="OOL941" s="477"/>
      <c r="OOM941" s="477"/>
      <c r="OON941" s="477"/>
      <c r="OOO941" s="477"/>
      <c r="OOP941" s="477"/>
      <c r="OOQ941" s="477"/>
      <c r="OOR941" s="477"/>
      <c r="OOS941" s="477"/>
      <c r="OOT941" s="477"/>
      <c r="OOU941" s="477"/>
      <c r="OOV941" s="477"/>
      <c r="OOW941" s="477"/>
      <c r="OOX941" s="477"/>
      <c r="OOY941" s="477"/>
      <c r="OOZ941" s="477"/>
      <c r="OPA941" s="477"/>
      <c r="OPB941" s="477"/>
      <c r="OPC941" s="477"/>
      <c r="OPD941" s="477"/>
      <c r="OPE941" s="477"/>
      <c r="OPF941" s="477"/>
      <c r="OPG941" s="477"/>
      <c r="OPH941" s="477"/>
      <c r="OPI941" s="477"/>
      <c r="OPJ941" s="477"/>
      <c r="OPK941" s="477"/>
      <c r="OPL941" s="477"/>
      <c r="OPM941" s="477"/>
      <c r="OPN941" s="477"/>
      <c r="OPO941" s="477"/>
      <c r="OPP941" s="477"/>
      <c r="OPQ941" s="477"/>
      <c r="OPR941" s="477"/>
      <c r="OPS941" s="477"/>
      <c r="OPT941" s="477"/>
      <c r="OPU941" s="477"/>
      <c r="OPV941" s="477"/>
      <c r="OPW941" s="477"/>
      <c r="OPX941" s="477"/>
      <c r="OPY941" s="477"/>
      <c r="OPZ941" s="477"/>
      <c r="OQA941" s="477"/>
      <c r="OQB941" s="477"/>
      <c r="OQC941" s="477"/>
      <c r="OQD941" s="477"/>
      <c r="OQE941" s="477"/>
      <c r="OQF941" s="477"/>
      <c r="OQG941" s="477"/>
      <c r="OQH941" s="477"/>
      <c r="OQI941" s="477"/>
      <c r="OQJ941" s="477"/>
      <c r="OQK941" s="477"/>
      <c r="OQL941" s="477"/>
      <c r="OQM941" s="477"/>
      <c r="OQN941" s="477"/>
      <c r="OQO941" s="477"/>
      <c r="OQP941" s="477"/>
      <c r="OQQ941" s="477"/>
      <c r="OQR941" s="477"/>
      <c r="OQS941" s="477"/>
      <c r="OQT941" s="477"/>
      <c r="OQU941" s="477"/>
      <c r="OQV941" s="477"/>
      <c r="OQW941" s="477"/>
      <c r="OQX941" s="477"/>
      <c r="OQY941" s="477"/>
      <c r="OQZ941" s="477"/>
      <c r="ORA941" s="477"/>
      <c r="ORB941" s="477"/>
      <c r="ORC941" s="477"/>
      <c r="ORD941" s="477"/>
      <c r="ORE941" s="477"/>
      <c r="ORF941" s="477"/>
      <c r="ORG941" s="477"/>
      <c r="ORH941" s="477"/>
      <c r="ORI941" s="477"/>
      <c r="ORJ941" s="477"/>
      <c r="ORK941" s="477"/>
      <c r="ORL941" s="477"/>
      <c r="ORM941" s="477"/>
      <c r="ORN941" s="477"/>
      <c r="ORO941" s="477"/>
      <c r="ORP941" s="477"/>
      <c r="ORQ941" s="477"/>
      <c r="ORR941" s="477"/>
      <c r="ORS941" s="477"/>
      <c r="ORT941" s="477"/>
      <c r="ORU941" s="477"/>
      <c r="ORV941" s="477"/>
      <c r="ORW941" s="477"/>
      <c r="ORX941" s="477"/>
      <c r="ORY941" s="477"/>
      <c r="ORZ941" s="477"/>
      <c r="OSA941" s="477"/>
      <c r="OSB941" s="477"/>
      <c r="OSC941" s="477"/>
      <c r="OSD941" s="477"/>
      <c r="OSE941" s="477"/>
      <c r="OSF941" s="477"/>
      <c r="OSG941" s="477"/>
      <c r="OSH941" s="477"/>
      <c r="OSI941" s="477"/>
      <c r="OSJ941" s="477"/>
      <c r="OSK941" s="477"/>
      <c r="OSL941" s="477"/>
      <c r="OSM941" s="477"/>
      <c r="OSN941" s="477"/>
      <c r="OSO941" s="477"/>
      <c r="OSP941" s="477"/>
      <c r="OSQ941" s="477"/>
      <c r="OSR941" s="477"/>
      <c r="OSS941" s="477"/>
      <c r="OST941" s="477"/>
      <c r="OSU941" s="477"/>
      <c r="OSV941" s="477"/>
      <c r="OSW941" s="477"/>
      <c r="OSX941" s="477"/>
      <c r="OSY941" s="477"/>
      <c r="OSZ941" s="477"/>
      <c r="OTA941" s="477"/>
      <c r="OTB941" s="477"/>
      <c r="OTC941" s="477"/>
      <c r="OTD941" s="477"/>
      <c r="OTE941" s="477"/>
      <c r="OTF941" s="477"/>
      <c r="OTG941" s="477"/>
      <c r="OTH941" s="477"/>
      <c r="OTI941" s="477"/>
      <c r="OTJ941" s="477"/>
      <c r="OTK941" s="477"/>
      <c r="OTL941" s="477"/>
      <c r="OTM941" s="477"/>
      <c r="OTN941" s="477"/>
      <c r="OTO941" s="477"/>
      <c r="OTP941" s="477"/>
      <c r="OTQ941" s="477"/>
      <c r="OTR941" s="477"/>
      <c r="OTS941" s="477"/>
      <c r="OTT941" s="477"/>
      <c r="OTU941" s="477"/>
      <c r="OTV941" s="477"/>
      <c r="OTW941" s="477"/>
      <c r="OTX941" s="477"/>
      <c r="OTY941" s="477"/>
      <c r="OTZ941" s="477"/>
      <c r="OUA941" s="477"/>
      <c r="OUB941" s="477"/>
      <c r="OUC941" s="477"/>
      <c r="OUD941" s="477"/>
      <c r="OUE941" s="477"/>
      <c r="OUF941" s="477"/>
      <c r="OUG941" s="477"/>
      <c r="OUH941" s="477"/>
      <c r="OUI941" s="477"/>
      <c r="OUJ941" s="477"/>
      <c r="OUK941" s="477"/>
      <c r="OUL941" s="477"/>
      <c r="OUM941" s="477"/>
      <c r="OUN941" s="477"/>
      <c r="OUO941" s="477"/>
      <c r="OUP941" s="477"/>
      <c r="OUQ941" s="477"/>
      <c r="OUR941" s="477"/>
      <c r="OUS941" s="477"/>
      <c r="OUT941" s="477"/>
      <c r="OUU941" s="477"/>
      <c r="OUV941" s="477"/>
      <c r="OUW941" s="477"/>
      <c r="OUX941" s="477"/>
      <c r="OUY941" s="477"/>
      <c r="OUZ941" s="477"/>
      <c r="OVA941" s="477"/>
      <c r="OVB941" s="477"/>
      <c r="OVC941" s="477"/>
      <c r="OVD941" s="477"/>
      <c r="OVE941" s="477"/>
      <c r="OVF941" s="477"/>
      <c r="OVG941" s="477"/>
      <c r="OVH941" s="477"/>
      <c r="OVI941" s="477"/>
      <c r="OVJ941" s="477"/>
      <c r="OVK941" s="477"/>
      <c r="OVL941" s="477"/>
      <c r="OVM941" s="477"/>
      <c r="OVN941" s="477"/>
      <c r="OVO941" s="477"/>
      <c r="OVP941" s="477"/>
      <c r="OVQ941" s="477"/>
      <c r="OVR941" s="477"/>
      <c r="OVS941" s="477"/>
      <c r="OVT941" s="477"/>
      <c r="OVU941" s="477"/>
      <c r="OVV941" s="477"/>
      <c r="OVW941" s="477"/>
      <c r="OVX941" s="477"/>
      <c r="OVY941" s="477"/>
      <c r="OVZ941" s="477"/>
      <c r="OWA941" s="477"/>
      <c r="OWB941" s="477"/>
      <c r="OWC941" s="477"/>
      <c r="OWD941" s="477"/>
      <c r="OWE941" s="477"/>
      <c r="OWF941" s="477"/>
      <c r="OWG941" s="477"/>
      <c r="OWH941" s="477"/>
      <c r="OWI941" s="477"/>
      <c r="OWJ941" s="477"/>
      <c r="OWK941" s="477"/>
      <c r="OWL941" s="477"/>
      <c r="OWM941" s="477"/>
      <c r="OWN941" s="477"/>
      <c r="OWO941" s="477"/>
      <c r="OWP941" s="477"/>
      <c r="OWQ941" s="477"/>
      <c r="OWR941" s="477"/>
      <c r="OWS941" s="477"/>
      <c r="OWT941" s="477"/>
      <c r="OWU941" s="477"/>
      <c r="OWV941" s="477"/>
      <c r="OWW941" s="477"/>
      <c r="OWX941" s="477"/>
      <c r="OWY941" s="477"/>
      <c r="OWZ941" s="477"/>
      <c r="OXA941" s="477"/>
      <c r="OXB941" s="477"/>
      <c r="OXC941" s="477"/>
      <c r="OXD941" s="477"/>
      <c r="OXE941" s="477"/>
      <c r="OXF941" s="477"/>
      <c r="OXG941" s="477"/>
      <c r="OXH941" s="477"/>
      <c r="OXI941" s="477"/>
      <c r="OXJ941" s="477"/>
      <c r="OXK941" s="477"/>
      <c r="OXL941" s="477"/>
      <c r="OXM941" s="477"/>
      <c r="OXN941" s="477"/>
      <c r="OXO941" s="477"/>
      <c r="OXP941" s="477"/>
      <c r="OXQ941" s="477"/>
      <c r="OXR941" s="477"/>
      <c r="OXS941" s="477"/>
      <c r="OXT941" s="477"/>
      <c r="OXU941" s="477"/>
      <c r="OXV941" s="477"/>
      <c r="OXW941" s="477"/>
      <c r="OXX941" s="477"/>
      <c r="OXY941" s="477"/>
      <c r="OXZ941" s="477"/>
      <c r="OYA941" s="477"/>
      <c r="OYB941" s="477"/>
      <c r="OYC941" s="477"/>
      <c r="OYD941" s="477"/>
      <c r="OYE941" s="477"/>
      <c r="OYF941" s="477"/>
      <c r="OYG941" s="477"/>
      <c r="OYH941" s="477"/>
      <c r="OYI941" s="477"/>
      <c r="OYJ941" s="477"/>
      <c r="OYK941" s="477"/>
      <c r="OYL941" s="477"/>
      <c r="OYM941" s="477"/>
      <c r="OYN941" s="477"/>
      <c r="OYO941" s="477"/>
      <c r="OYP941" s="477"/>
      <c r="OYQ941" s="477"/>
      <c r="OYR941" s="477"/>
      <c r="OYS941" s="477"/>
      <c r="OYT941" s="477"/>
      <c r="OYU941" s="477"/>
      <c r="OYV941" s="477"/>
      <c r="OYW941" s="477"/>
      <c r="OYX941" s="477"/>
      <c r="OYY941" s="477"/>
      <c r="OYZ941" s="477"/>
      <c r="OZA941" s="477"/>
      <c r="OZB941" s="477"/>
      <c r="OZC941" s="477"/>
      <c r="OZD941" s="477"/>
      <c r="OZE941" s="477"/>
      <c r="OZF941" s="477"/>
      <c r="OZG941" s="477"/>
      <c r="OZH941" s="477"/>
      <c r="OZI941" s="477"/>
      <c r="OZJ941" s="477"/>
      <c r="OZK941" s="477"/>
      <c r="OZL941" s="477"/>
      <c r="OZM941" s="477"/>
      <c r="OZN941" s="477"/>
      <c r="OZO941" s="477"/>
      <c r="OZP941" s="477"/>
      <c r="OZQ941" s="477"/>
      <c r="OZR941" s="477"/>
      <c r="OZS941" s="477"/>
      <c r="OZT941" s="477"/>
      <c r="OZU941" s="477"/>
      <c r="OZV941" s="477"/>
      <c r="OZW941" s="477"/>
      <c r="OZX941" s="477"/>
      <c r="OZY941" s="477"/>
      <c r="OZZ941" s="477"/>
      <c r="PAA941" s="477"/>
      <c r="PAB941" s="477"/>
      <c r="PAC941" s="477"/>
      <c r="PAD941" s="477"/>
      <c r="PAE941" s="477"/>
      <c r="PAF941" s="477"/>
      <c r="PAG941" s="477"/>
      <c r="PAH941" s="477"/>
      <c r="PAI941" s="477"/>
      <c r="PAJ941" s="477"/>
      <c r="PAK941" s="477"/>
      <c r="PAL941" s="477"/>
      <c r="PAM941" s="477"/>
      <c r="PAN941" s="477"/>
      <c r="PAO941" s="477"/>
      <c r="PAP941" s="477"/>
      <c r="PAQ941" s="477"/>
      <c r="PAR941" s="477"/>
      <c r="PAS941" s="477"/>
      <c r="PAT941" s="477"/>
      <c r="PAU941" s="477"/>
      <c r="PAV941" s="477"/>
      <c r="PAW941" s="477"/>
      <c r="PAX941" s="477"/>
      <c r="PAY941" s="477"/>
      <c r="PAZ941" s="477"/>
      <c r="PBA941" s="477"/>
      <c r="PBB941" s="477"/>
      <c r="PBC941" s="477"/>
      <c r="PBD941" s="477"/>
      <c r="PBE941" s="477"/>
      <c r="PBF941" s="477"/>
      <c r="PBG941" s="477"/>
      <c r="PBH941" s="477"/>
      <c r="PBI941" s="477"/>
      <c r="PBJ941" s="477"/>
      <c r="PBK941" s="477"/>
      <c r="PBL941" s="477"/>
      <c r="PBM941" s="477"/>
      <c r="PBN941" s="477"/>
      <c r="PBO941" s="477"/>
      <c r="PBP941" s="477"/>
      <c r="PBQ941" s="477"/>
      <c r="PBR941" s="477"/>
      <c r="PBS941" s="477"/>
      <c r="PBT941" s="477"/>
      <c r="PBU941" s="477"/>
      <c r="PBV941" s="477"/>
      <c r="PBW941" s="477"/>
      <c r="PBX941" s="477"/>
      <c r="PBY941" s="477"/>
      <c r="PBZ941" s="477"/>
      <c r="PCA941" s="477"/>
      <c r="PCB941" s="477"/>
      <c r="PCC941" s="477"/>
      <c r="PCD941" s="477"/>
      <c r="PCE941" s="477"/>
      <c r="PCF941" s="477"/>
      <c r="PCG941" s="477"/>
      <c r="PCH941" s="477"/>
      <c r="PCI941" s="477"/>
      <c r="PCJ941" s="477"/>
      <c r="PCK941" s="477"/>
      <c r="PCL941" s="477"/>
      <c r="PCM941" s="477"/>
      <c r="PCN941" s="477"/>
      <c r="PCO941" s="477"/>
      <c r="PCP941" s="477"/>
      <c r="PCQ941" s="477"/>
      <c r="PCR941" s="477"/>
      <c r="PCS941" s="477"/>
      <c r="PCT941" s="477"/>
      <c r="PCU941" s="477"/>
      <c r="PCV941" s="477"/>
      <c r="PCW941" s="477"/>
      <c r="PCX941" s="477"/>
      <c r="PCY941" s="477"/>
      <c r="PCZ941" s="477"/>
      <c r="PDA941" s="477"/>
      <c r="PDB941" s="477"/>
      <c r="PDC941" s="477"/>
      <c r="PDD941" s="477"/>
      <c r="PDE941" s="477"/>
      <c r="PDF941" s="477"/>
      <c r="PDG941" s="477"/>
      <c r="PDH941" s="477"/>
      <c r="PDI941" s="477"/>
      <c r="PDJ941" s="477"/>
      <c r="PDK941" s="477"/>
      <c r="PDL941" s="477"/>
      <c r="PDM941" s="477"/>
      <c r="PDN941" s="477"/>
      <c r="PDO941" s="477"/>
      <c r="PDP941" s="477"/>
      <c r="PDQ941" s="477"/>
      <c r="PDR941" s="477"/>
      <c r="PDS941" s="477"/>
      <c r="PDT941" s="477"/>
      <c r="PDU941" s="477"/>
      <c r="PDV941" s="477"/>
      <c r="PDW941" s="477"/>
      <c r="PDX941" s="477"/>
      <c r="PDY941" s="477"/>
      <c r="PDZ941" s="477"/>
      <c r="PEA941" s="477"/>
      <c r="PEB941" s="477"/>
      <c r="PEC941" s="477"/>
      <c r="PED941" s="477"/>
      <c r="PEE941" s="477"/>
      <c r="PEF941" s="477"/>
      <c r="PEG941" s="477"/>
      <c r="PEH941" s="477"/>
      <c r="PEI941" s="477"/>
      <c r="PEJ941" s="477"/>
      <c r="PEK941" s="477"/>
      <c r="PEL941" s="477"/>
      <c r="PEM941" s="477"/>
      <c r="PEN941" s="477"/>
      <c r="PEO941" s="477"/>
      <c r="PEP941" s="477"/>
      <c r="PEQ941" s="477"/>
      <c r="PER941" s="477"/>
      <c r="PES941" s="477"/>
      <c r="PET941" s="477"/>
      <c r="PEU941" s="477"/>
      <c r="PEV941" s="477"/>
      <c r="PEW941" s="477"/>
      <c r="PEX941" s="477"/>
      <c r="PEY941" s="477"/>
      <c r="PEZ941" s="477"/>
      <c r="PFA941" s="477"/>
      <c r="PFB941" s="477"/>
      <c r="PFC941" s="477"/>
      <c r="PFD941" s="477"/>
      <c r="PFE941" s="477"/>
      <c r="PFF941" s="477"/>
      <c r="PFG941" s="477"/>
      <c r="PFH941" s="477"/>
      <c r="PFI941" s="477"/>
      <c r="PFJ941" s="477"/>
      <c r="PFK941" s="477"/>
      <c r="PFL941" s="477"/>
      <c r="PFM941" s="477"/>
      <c r="PFN941" s="477"/>
      <c r="PFO941" s="477"/>
      <c r="PFP941" s="477"/>
      <c r="PFQ941" s="477"/>
      <c r="PFR941" s="477"/>
      <c r="PFS941" s="477"/>
      <c r="PFT941" s="477"/>
      <c r="PFU941" s="477"/>
      <c r="PFV941" s="477"/>
      <c r="PFW941" s="477"/>
      <c r="PFX941" s="477"/>
      <c r="PFY941" s="477"/>
      <c r="PFZ941" s="477"/>
      <c r="PGA941" s="477"/>
      <c r="PGB941" s="477"/>
      <c r="PGC941" s="477"/>
      <c r="PGD941" s="477"/>
      <c r="PGE941" s="477"/>
      <c r="PGF941" s="477"/>
      <c r="PGG941" s="477"/>
      <c r="PGH941" s="477"/>
      <c r="PGI941" s="477"/>
      <c r="PGJ941" s="477"/>
      <c r="PGK941" s="477"/>
      <c r="PGL941" s="477"/>
      <c r="PGM941" s="477"/>
      <c r="PGN941" s="477"/>
      <c r="PGO941" s="477"/>
      <c r="PGP941" s="477"/>
      <c r="PGQ941" s="477"/>
      <c r="PGR941" s="477"/>
      <c r="PGS941" s="477"/>
      <c r="PGT941" s="477"/>
      <c r="PGU941" s="477"/>
      <c r="PGV941" s="477"/>
      <c r="PGW941" s="477"/>
      <c r="PGX941" s="477"/>
      <c r="PGY941" s="477"/>
      <c r="PGZ941" s="477"/>
      <c r="PHA941" s="477"/>
      <c r="PHB941" s="477"/>
      <c r="PHC941" s="477"/>
      <c r="PHD941" s="477"/>
      <c r="PHE941" s="477"/>
      <c r="PHF941" s="477"/>
      <c r="PHG941" s="477"/>
      <c r="PHH941" s="477"/>
      <c r="PHI941" s="477"/>
      <c r="PHJ941" s="477"/>
      <c r="PHK941" s="477"/>
      <c r="PHL941" s="477"/>
      <c r="PHM941" s="477"/>
      <c r="PHN941" s="477"/>
      <c r="PHO941" s="477"/>
      <c r="PHP941" s="477"/>
      <c r="PHQ941" s="477"/>
      <c r="PHR941" s="477"/>
      <c r="PHS941" s="477"/>
      <c r="PHT941" s="477"/>
      <c r="PHU941" s="477"/>
      <c r="PHV941" s="477"/>
      <c r="PHW941" s="477"/>
      <c r="PHX941" s="477"/>
      <c r="PHY941" s="477"/>
      <c r="PHZ941" s="477"/>
      <c r="PIA941" s="477"/>
      <c r="PIB941" s="477"/>
      <c r="PIC941" s="477"/>
      <c r="PID941" s="477"/>
      <c r="PIE941" s="477"/>
      <c r="PIF941" s="477"/>
      <c r="PIG941" s="477"/>
      <c r="PIH941" s="477"/>
      <c r="PII941" s="477"/>
      <c r="PIJ941" s="477"/>
      <c r="PIK941" s="477"/>
      <c r="PIL941" s="477"/>
      <c r="PIM941" s="477"/>
      <c r="PIN941" s="477"/>
      <c r="PIO941" s="477"/>
      <c r="PIP941" s="477"/>
      <c r="PIQ941" s="477"/>
      <c r="PIR941" s="477"/>
      <c r="PIS941" s="477"/>
      <c r="PIT941" s="477"/>
      <c r="PIU941" s="477"/>
      <c r="PIV941" s="477"/>
      <c r="PIW941" s="477"/>
      <c r="PIX941" s="477"/>
      <c r="PIY941" s="477"/>
      <c r="PIZ941" s="477"/>
      <c r="PJA941" s="477"/>
      <c r="PJB941" s="477"/>
      <c r="PJC941" s="477"/>
      <c r="PJD941" s="477"/>
      <c r="PJE941" s="477"/>
      <c r="PJF941" s="477"/>
      <c r="PJG941" s="477"/>
      <c r="PJH941" s="477"/>
      <c r="PJI941" s="477"/>
      <c r="PJJ941" s="477"/>
      <c r="PJK941" s="477"/>
      <c r="PJL941" s="477"/>
      <c r="PJM941" s="477"/>
      <c r="PJN941" s="477"/>
      <c r="PJO941" s="477"/>
      <c r="PJP941" s="477"/>
      <c r="PJQ941" s="477"/>
      <c r="PJR941" s="477"/>
      <c r="PJS941" s="477"/>
      <c r="PJT941" s="477"/>
      <c r="PJU941" s="477"/>
      <c r="PJV941" s="477"/>
      <c r="PJW941" s="477"/>
      <c r="PJX941" s="477"/>
      <c r="PJY941" s="477"/>
      <c r="PJZ941" s="477"/>
      <c r="PKA941" s="477"/>
      <c r="PKB941" s="477"/>
      <c r="PKC941" s="477"/>
      <c r="PKD941" s="477"/>
      <c r="PKE941" s="477"/>
      <c r="PKF941" s="477"/>
      <c r="PKG941" s="477"/>
      <c r="PKH941" s="477"/>
      <c r="PKI941" s="477"/>
      <c r="PKJ941" s="477"/>
      <c r="PKK941" s="477"/>
      <c r="PKL941" s="477"/>
      <c r="PKM941" s="477"/>
      <c r="PKN941" s="477"/>
      <c r="PKO941" s="477"/>
      <c r="PKP941" s="477"/>
      <c r="PKQ941" s="477"/>
      <c r="PKR941" s="477"/>
      <c r="PKS941" s="477"/>
      <c r="PKT941" s="477"/>
      <c r="PKU941" s="477"/>
      <c r="PKV941" s="477"/>
      <c r="PKW941" s="477"/>
      <c r="PKX941" s="477"/>
      <c r="PKY941" s="477"/>
      <c r="PKZ941" s="477"/>
      <c r="PLA941" s="477"/>
      <c r="PLB941" s="477"/>
      <c r="PLC941" s="477"/>
      <c r="PLD941" s="477"/>
      <c r="PLE941" s="477"/>
      <c r="PLF941" s="477"/>
      <c r="PLG941" s="477"/>
      <c r="PLH941" s="477"/>
      <c r="PLI941" s="477"/>
      <c r="PLJ941" s="477"/>
      <c r="PLK941" s="477"/>
      <c r="PLL941" s="477"/>
      <c r="PLM941" s="477"/>
      <c r="PLN941" s="477"/>
      <c r="PLO941" s="477"/>
      <c r="PLP941" s="477"/>
      <c r="PLQ941" s="477"/>
      <c r="PLR941" s="477"/>
      <c r="PLS941" s="477"/>
      <c r="PLT941" s="477"/>
      <c r="PLU941" s="477"/>
      <c r="PLV941" s="477"/>
      <c r="PLW941" s="477"/>
      <c r="PLX941" s="477"/>
      <c r="PLY941" s="477"/>
      <c r="PLZ941" s="477"/>
      <c r="PMA941" s="477"/>
      <c r="PMB941" s="477"/>
      <c r="PMC941" s="477"/>
      <c r="PMD941" s="477"/>
      <c r="PME941" s="477"/>
      <c r="PMF941" s="477"/>
      <c r="PMG941" s="477"/>
      <c r="PMH941" s="477"/>
      <c r="PMI941" s="477"/>
      <c r="PMJ941" s="477"/>
      <c r="PMK941" s="477"/>
      <c r="PML941" s="477"/>
      <c r="PMM941" s="477"/>
      <c r="PMN941" s="477"/>
      <c r="PMO941" s="477"/>
      <c r="PMP941" s="477"/>
      <c r="PMQ941" s="477"/>
      <c r="PMR941" s="477"/>
      <c r="PMS941" s="477"/>
      <c r="PMT941" s="477"/>
      <c r="PMU941" s="477"/>
      <c r="PMV941" s="477"/>
      <c r="PMW941" s="477"/>
      <c r="PMX941" s="477"/>
      <c r="PMY941" s="477"/>
      <c r="PMZ941" s="477"/>
      <c r="PNA941" s="477"/>
      <c r="PNB941" s="477"/>
      <c r="PNC941" s="477"/>
      <c r="PND941" s="477"/>
      <c r="PNE941" s="477"/>
      <c r="PNF941" s="477"/>
      <c r="PNG941" s="477"/>
      <c r="PNH941" s="477"/>
      <c r="PNI941" s="477"/>
      <c r="PNJ941" s="477"/>
      <c r="PNK941" s="477"/>
      <c r="PNL941" s="477"/>
      <c r="PNM941" s="477"/>
      <c r="PNN941" s="477"/>
      <c r="PNO941" s="477"/>
      <c r="PNP941" s="477"/>
      <c r="PNQ941" s="477"/>
      <c r="PNR941" s="477"/>
      <c r="PNS941" s="477"/>
      <c r="PNT941" s="477"/>
      <c r="PNU941" s="477"/>
      <c r="PNV941" s="477"/>
      <c r="PNW941" s="477"/>
      <c r="PNX941" s="477"/>
      <c r="PNY941" s="477"/>
      <c r="PNZ941" s="477"/>
      <c r="POA941" s="477"/>
      <c r="POB941" s="477"/>
      <c r="POC941" s="477"/>
      <c r="POD941" s="477"/>
      <c r="POE941" s="477"/>
      <c r="POF941" s="477"/>
      <c r="POG941" s="477"/>
      <c r="POH941" s="477"/>
      <c r="POI941" s="477"/>
      <c r="POJ941" s="477"/>
      <c r="POK941" s="477"/>
      <c r="POL941" s="477"/>
      <c r="POM941" s="477"/>
      <c r="PON941" s="477"/>
      <c r="POO941" s="477"/>
      <c r="POP941" s="477"/>
      <c r="POQ941" s="477"/>
      <c r="POR941" s="477"/>
      <c r="POS941" s="477"/>
      <c r="POT941" s="477"/>
      <c r="POU941" s="477"/>
      <c r="POV941" s="477"/>
      <c r="POW941" s="477"/>
      <c r="POX941" s="477"/>
      <c r="POY941" s="477"/>
      <c r="POZ941" s="477"/>
      <c r="PPA941" s="477"/>
      <c r="PPB941" s="477"/>
      <c r="PPC941" s="477"/>
      <c r="PPD941" s="477"/>
      <c r="PPE941" s="477"/>
      <c r="PPF941" s="477"/>
      <c r="PPG941" s="477"/>
      <c r="PPH941" s="477"/>
      <c r="PPI941" s="477"/>
      <c r="PPJ941" s="477"/>
      <c r="PPK941" s="477"/>
      <c r="PPL941" s="477"/>
      <c r="PPM941" s="477"/>
      <c r="PPN941" s="477"/>
      <c r="PPO941" s="477"/>
      <c r="PPP941" s="477"/>
      <c r="PPQ941" s="477"/>
      <c r="PPR941" s="477"/>
      <c r="PPS941" s="477"/>
      <c r="PPT941" s="477"/>
      <c r="PPU941" s="477"/>
      <c r="PPV941" s="477"/>
      <c r="PPW941" s="477"/>
      <c r="PPX941" s="477"/>
      <c r="PPY941" s="477"/>
      <c r="PPZ941" s="477"/>
      <c r="PQA941" s="477"/>
      <c r="PQB941" s="477"/>
      <c r="PQC941" s="477"/>
      <c r="PQD941" s="477"/>
      <c r="PQE941" s="477"/>
      <c r="PQF941" s="477"/>
      <c r="PQG941" s="477"/>
      <c r="PQH941" s="477"/>
      <c r="PQI941" s="477"/>
      <c r="PQJ941" s="477"/>
      <c r="PQK941" s="477"/>
      <c r="PQL941" s="477"/>
      <c r="PQM941" s="477"/>
      <c r="PQN941" s="477"/>
      <c r="PQO941" s="477"/>
      <c r="PQP941" s="477"/>
      <c r="PQQ941" s="477"/>
      <c r="PQR941" s="477"/>
      <c r="PQS941" s="477"/>
      <c r="PQT941" s="477"/>
      <c r="PQU941" s="477"/>
      <c r="PQV941" s="477"/>
      <c r="PQW941" s="477"/>
      <c r="PQX941" s="477"/>
      <c r="PQY941" s="477"/>
      <c r="PQZ941" s="477"/>
      <c r="PRA941" s="477"/>
      <c r="PRB941" s="477"/>
      <c r="PRC941" s="477"/>
      <c r="PRD941" s="477"/>
      <c r="PRE941" s="477"/>
      <c r="PRF941" s="477"/>
      <c r="PRG941" s="477"/>
      <c r="PRH941" s="477"/>
      <c r="PRI941" s="477"/>
      <c r="PRJ941" s="477"/>
      <c r="PRK941" s="477"/>
      <c r="PRL941" s="477"/>
      <c r="PRM941" s="477"/>
      <c r="PRN941" s="477"/>
      <c r="PRO941" s="477"/>
      <c r="PRP941" s="477"/>
      <c r="PRQ941" s="477"/>
      <c r="PRR941" s="477"/>
      <c r="PRS941" s="477"/>
      <c r="PRT941" s="477"/>
      <c r="PRU941" s="477"/>
      <c r="PRV941" s="477"/>
      <c r="PRW941" s="477"/>
      <c r="PRX941" s="477"/>
      <c r="PRY941" s="477"/>
      <c r="PRZ941" s="477"/>
      <c r="PSA941" s="477"/>
      <c r="PSB941" s="477"/>
      <c r="PSC941" s="477"/>
      <c r="PSD941" s="477"/>
      <c r="PSE941" s="477"/>
      <c r="PSF941" s="477"/>
      <c r="PSG941" s="477"/>
      <c r="PSH941" s="477"/>
      <c r="PSI941" s="477"/>
      <c r="PSJ941" s="477"/>
      <c r="PSK941" s="477"/>
      <c r="PSL941" s="477"/>
      <c r="PSM941" s="477"/>
      <c r="PSN941" s="477"/>
      <c r="PSO941" s="477"/>
      <c r="PSP941" s="477"/>
      <c r="PSQ941" s="477"/>
      <c r="PSR941" s="477"/>
      <c r="PSS941" s="477"/>
      <c r="PST941" s="477"/>
      <c r="PSU941" s="477"/>
      <c r="PSV941" s="477"/>
      <c r="PSW941" s="477"/>
      <c r="PSX941" s="477"/>
      <c r="PSY941" s="477"/>
      <c r="PSZ941" s="477"/>
      <c r="PTA941" s="477"/>
      <c r="PTB941" s="477"/>
      <c r="PTC941" s="477"/>
      <c r="PTD941" s="477"/>
      <c r="PTE941" s="477"/>
      <c r="PTF941" s="477"/>
      <c r="PTG941" s="477"/>
      <c r="PTH941" s="477"/>
      <c r="PTI941" s="477"/>
      <c r="PTJ941" s="477"/>
      <c r="PTK941" s="477"/>
      <c r="PTL941" s="477"/>
      <c r="PTM941" s="477"/>
      <c r="PTN941" s="477"/>
      <c r="PTO941" s="477"/>
      <c r="PTP941" s="477"/>
      <c r="PTQ941" s="477"/>
      <c r="PTR941" s="477"/>
      <c r="PTS941" s="477"/>
      <c r="PTT941" s="477"/>
      <c r="PTU941" s="477"/>
      <c r="PTV941" s="477"/>
      <c r="PTW941" s="477"/>
      <c r="PTX941" s="477"/>
      <c r="PTY941" s="477"/>
      <c r="PTZ941" s="477"/>
      <c r="PUA941" s="477"/>
      <c r="PUB941" s="477"/>
      <c r="PUC941" s="477"/>
      <c r="PUD941" s="477"/>
      <c r="PUE941" s="477"/>
      <c r="PUF941" s="477"/>
      <c r="PUG941" s="477"/>
      <c r="PUH941" s="477"/>
      <c r="PUI941" s="477"/>
      <c r="PUJ941" s="477"/>
      <c r="PUK941" s="477"/>
      <c r="PUL941" s="477"/>
      <c r="PUM941" s="477"/>
      <c r="PUN941" s="477"/>
      <c r="PUO941" s="477"/>
      <c r="PUP941" s="477"/>
      <c r="PUQ941" s="477"/>
      <c r="PUR941" s="477"/>
      <c r="PUS941" s="477"/>
      <c r="PUT941" s="477"/>
      <c r="PUU941" s="477"/>
      <c r="PUV941" s="477"/>
      <c r="PUW941" s="477"/>
      <c r="PUX941" s="477"/>
      <c r="PUY941" s="477"/>
      <c r="PUZ941" s="477"/>
      <c r="PVA941" s="477"/>
      <c r="PVB941" s="477"/>
      <c r="PVC941" s="477"/>
      <c r="PVD941" s="477"/>
      <c r="PVE941" s="477"/>
      <c r="PVF941" s="477"/>
      <c r="PVG941" s="477"/>
      <c r="PVH941" s="477"/>
      <c r="PVI941" s="477"/>
      <c r="PVJ941" s="477"/>
      <c r="PVK941" s="477"/>
      <c r="PVL941" s="477"/>
      <c r="PVM941" s="477"/>
      <c r="PVN941" s="477"/>
      <c r="PVO941" s="477"/>
      <c r="PVP941" s="477"/>
      <c r="PVQ941" s="477"/>
      <c r="PVR941" s="477"/>
      <c r="PVS941" s="477"/>
      <c r="PVT941" s="477"/>
      <c r="PVU941" s="477"/>
      <c r="PVV941" s="477"/>
      <c r="PVW941" s="477"/>
      <c r="PVX941" s="477"/>
      <c r="PVY941" s="477"/>
      <c r="PVZ941" s="477"/>
      <c r="PWA941" s="477"/>
      <c r="PWB941" s="477"/>
      <c r="PWC941" s="477"/>
      <c r="PWD941" s="477"/>
      <c r="PWE941" s="477"/>
      <c r="PWF941" s="477"/>
      <c r="PWG941" s="477"/>
      <c r="PWH941" s="477"/>
      <c r="PWI941" s="477"/>
      <c r="PWJ941" s="477"/>
      <c r="PWK941" s="477"/>
      <c r="PWL941" s="477"/>
      <c r="PWM941" s="477"/>
      <c r="PWN941" s="477"/>
      <c r="PWO941" s="477"/>
      <c r="PWP941" s="477"/>
      <c r="PWQ941" s="477"/>
      <c r="PWR941" s="477"/>
      <c r="PWS941" s="477"/>
      <c r="PWT941" s="477"/>
      <c r="PWU941" s="477"/>
      <c r="PWV941" s="477"/>
      <c r="PWW941" s="477"/>
      <c r="PWX941" s="477"/>
      <c r="PWY941" s="477"/>
      <c r="PWZ941" s="477"/>
      <c r="PXA941" s="477"/>
      <c r="PXB941" s="477"/>
      <c r="PXC941" s="477"/>
      <c r="PXD941" s="477"/>
      <c r="PXE941" s="477"/>
      <c r="PXF941" s="477"/>
      <c r="PXG941" s="477"/>
      <c r="PXH941" s="477"/>
      <c r="PXI941" s="477"/>
      <c r="PXJ941" s="477"/>
      <c r="PXK941" s="477"/>
      <c r="PXL941" s="477"/>
      <c r="PXM941" s="477"/>
      <c r="PXN941" s="477"/>
      <c r="PXO941" s="477"/>
      <c r="PXP941" s="477"/>
      <c r="PXQ941" s="477"/>
      <c r="PXR941" s="477"/>
      <c r="PXS941" s="477"/>
      <c r="PXT941" s="477"/>
      <c r="PXU941" s="477"/>
      <c r="PXV941" s="477"/>
      <c r="PXW941" s="477"/>
      <c r="PXX941" s="477"/>
      <c r="PXY941" s="477"/>
      <c r="PXZ941" s="477"/>
      <c r="PYA941" s="477"/>
      <c r="PYB941" s="477"/>
      <c r="PYC941" s="477"/>
      <c r="PYD941" s="477"/>
      <c r="PYE941" s="477"/>
      <c r="PYF941" s="477"/>
      <c r="PYG941" s="477"/>
      <c r="PYH941" s="477"/>
      <c r="PYI941" s="477"/>
      <c r="PYJ941" s="477"/>
      <c r="PYK941" s="477"/>
      <c r="PYL941" s="477"/>
      <c r="PYM941" s="477"/>
      <c r="PYN941" s="477"/>
      <c r="PYO941" s="477"/>
      <c r="PYP941" s="477"/>
      <c r="PYQ941" s="477"/>
      <c r="PYR941" s="477"/>
      <c r="PYS941" s="477"/>
      <c r="PYT941" s="477"/>
      <c r="PYU941" s="477"/>
      <c r="PYV941" s="477"/>
      <c r="PYW941" s="477"/>
      <c r="PYX941" s="477"/>
      <c r="PYY941" s="477"/>
      <c r="PYZ941" s="477"/>
      <c r="PZA941" s="477"/>
      <c r="PZB941" s="477"/>
      <c r="PZC941" s="477"/>
      <c r="PZD941" s="477"/>
      <c r="PZE941" s="477"/>
      <c r="PZF941" s="477"/>
      <c r="PZG941" s="477"/>
      <c r="PZH941" s="477"/>
      <c r="PZI941" s="477"/>
      <c r="PZJ941" s="477"/>
      <c r="PZK941" s="477"/>
      <c r="PZL941" s="477"/>
      <c r="PZM941" s="477"/>
      <c r="PZN941" s="477"/>
      <c r="PZO941" s="477"/>
      <c r="PZP941" s="477"/>
      <c r="PZQ941" s="477"/>
      <c r="PZR941" s="477"/>
      <c r="PZS941" s="477"/>
      <c r="PZT941" s="477"/>
      <c r="PZU941" s="477"/>
      <c r="PZV941" s="477"/>
      <c r="PZW941" s="477"/>
      <c r="PZX941" s="477"/>
      <c r="PZY941" s="477"/>
      <c r="PZZ941" s="477"/>
      <c r="QAA941" s="477"/>
      <c r="QAB941" s="477"/>
      <c r="QAC941" s="477"/>
      <c r="QAD941" s="477"/>
      <c r="QAE941" s="477"/>
      <c r="QAF941" s="477"/>
      <c r="QAG941" s="477"/>
      <c r="QAH941" s="477"/>
      <c r="QAI941" s="477"/>
      <c r="QAJ941" s="477"/>
      <c r="QAK941" s="477"/>
      <c r="QAL941" s="477"/>
      <c r="QAM941" s="477"/>
      <c r="QAN941" s="477"/>
      <c r="QAO941" s="477"/>
      <c r="QAP941" s="477"/>
      <c r="QAQ941" s="477"/>
      <c r="QAR941" s="477"/>
      <c r="QAS941" s="477"/>
      <c r="QAT941" s="477"/>
      <c r="QAU941" s="477"/>
      <c r="QAV941" s="477"/>
      <c r="QAW941" s="477"/>
      <c r="QAX941" s="477"/>
      <c r="QAY941" s="477"/>
      <c r="QAZ941" s="477"/>
      <c r="QBA941" s="477"/>
      <c r="QBB941" s="477"/>
      <c r="QBC941" s="477"/>
      <c r="QBD941" s="477"/>
      <c r="QBE941" s="477"/>
      <c r="QBF941" s="477"/>
      <c r="QBG941" s="477"/>
      <c r="QBH941" s="477"/>
      <c r="QBI941" s="477"/>
      <c r="QBJ941" s="477"/>
      <c r="QBK941" s="477"/>
      <c r="QBL941" s="477"/>
      <c r="QBM941" s="477"/>
      <c r="QBN941" s="477"/>
      <c r="QBO941" s="477"/>
      <c r="QBP941" s="477"/>
      <c r="QBQ941" s="477"/>
      <c r="QBR941" s="477"/>
      <c r="QBS941" s="477"/>
      <c r="QBT941" s="477"/>
      <c r="QBU941" s="477"/>
      <c r="QBV941" s="477"/>
      <c r="QBW941" s="477"/>
      <c r="QBX941" s="477"/>
      <c r="QBY941" s="477"/>
      <c r="QBZ941" s="477"/>
      <c r="QCA941" s="477"/>
      <c r="QCB941" s="477"/>
      <c r="QCC941" s="477"/>
      <c r="QCD941" s="477"/>
      <c r="QCE941" s="477"/>
      <c r="QCF941" s="477"/>
      <c r="QCG941" s="477"/>
      <c r="QCH941" s="477"/>
      <c r="QCI941" s="477"/>
      <c r="QCJ941" s="477"/>
      <c r="QCK941" s="477"/>
      <c r="QCL941" s="477"/>
      <c r="QCM941" s="477"/>
      <c r="QCN941" s="477"/>
      <c r="QCO941" s="477"/>
      <c r="QCP941" s="477"/>
      <c r="QCQ941" s="477"/>
      <c r="QCR941" s="477"/>
      <c r="QCS941" s="477"/>
      <c r="QCT941" s="477"/>
      <c r="QCU941" s="477"/>
      <c r="QCV941" s="477"/>
      <c r="QCW941" s="477"/>
      <c r="QCX941" s="477"/>
      <c r="QCY941" s="477"/>
      <c r="QCZ941" s="477"/>
      <c r="QDA941" s="477"/>
      <c r="QDB941" s="477"/>
      <c r="QDC941" s="477"/>
      <c r="QDD941" s="477"/>
      <c r="QDE941" s="477"/>
      <c r="QDF941" s="477"/>
      <c r="QDG941" s="477"/>
      <c r="QDH941" s="477"/>
      <c r="QDI941" s="477"/>
      <c r="QDJ941" s="477"/>
      <c r="QDK941" s="477"/>
      <c r="QDL941" s="477"/>
      <c r="QDM941" s="477"/>
      <c r="QDN941" s="477"/>
      <c r="QDO941" s="477"/>
      <c r="QDP941" s="477"/>
      <c r="QDQ941" s="477"/>
      <c r="QDR941" s="477"/>
      <c r="QDS941" s="477"/>
      <c r="QDT941" s="477"/>
      <c r="QDU941" s="477"/>
      <c r="QDV941" s="477"/>
      <c r="QDW941" s="477"/>
      <c r="QDX941" s="477"/>
      <c r="QDY941" s="477"/>
      <c r="QDZ941" s="477"/>
      <c r="QEA941" s="477"/>
      <c r="QEB941" s="477"/>
      <c r="QEC941" s="477"/>
      <c r="QED941" s="477"/>
      <c r="QEE941" s="477"/>
      <c r="QEF941" s="477"/>
      <c r="QEG941" s="477"/>
      <c r="QEH941" s="477"/>
      <c r="QEI941" s="477"/>
      <c r="QEJ941" s="477"/>
      <c r="QEK941" s="477"/>
      <c r="QEL941" s="477"/>
      <c r="QEM941" s="477"/>
      <c r="QEN941" s="477"/>
      <c r="QEO941" s="477"/>
      <c r="QEP941" s="477"/>
      <c r="QEQ941" s="477"/>
      <c r="QER941" s="477"/>
      <c r="QES941" s="477"/>
      <c r="QET941" s="477"/>
      <c r="QEU941" s="477"/>
      <c r="QEV941" s="477"/>
      <c r="QEW941" s="477"/>
      <c r="QEX941" s="477"/>
      <c r="QEY941" s="477"/>
      <c r="QEZ941" s="477"/>
      <c r="QFA941" s="477"/>
      <c r="QFB941" s="477"/>
      <c r="QFC941" s="477"/>
      <c r="QFD941" s="477"/>
      <c r="QFE941" s="477"/>
      <c r="QFF941" s="477"/>
      <c r="QFG941" s="477"/>
      <c r="QFH941" s="477"/>
      <c r="QFI941" s="477"/>
      <c r="QFJ941" s="477"/>
      <c r="QFK941" s="477"/>
      <c r="QFL941" s="477"/>
      <c r="QFM941" s="477"/>
      <c r="QFN941" s="477"/>
      <c r="QFO941" s="477"/>
      <c r="QFP941" s="477"/>
      <c r="QFQ941" s="477"/>
      <c r="QFR941" s="477"/>
      <c r="QFS941" s="477"/>
      <c r="QFT941" s="477"/>
      <c r="QFU941" s="477"/>
      <c r="QFV941" s="477"/>
      <c r="QFW941" s="477"/>
      <c r="QFX941" s="477"/>
      <c r="QFY941" s="477"/>
      <c r="QFZ941" s="477"/>
      <c r="QGA941" s="477"/>
      <c r="QGB941" s="477"/>
      <c r="QGC941" s="477"/>
      <c r="QGD941" s="477"/>
      <c r="QGE941" s="477"/>
      <c r="QGF941" s="477"/>
      <c r="QGG941" s="477"/>
      <c r="QGH941" s="477"/>
      <c r="QGI941" s="477"/>
      <c r="QGJ941" s="477"/>
      <c r="QGK941" s="477"/>
      <c r="QGL941" s="477"/>
      <c r="QGM941" s="477"/>
      <c r="QGN941" s="477"/>
      <c r="QGO941" s="477"/>
      <c r="QGP941" s="477"/>
      <c r="QGQ941" s="477"/>
      <c r="QGR941" s="477"/>
      <c r="QGS941" s="477"/>
      <c r="QGT941" s="477"/>
      <c r="QGU941" s="477"/>
      <c r="QGV941" s="477"/>
      <c r="QGW941" s="477"/>
      <c r="QGX941" s="477"/>
      <c r="QGY941" s="477"/>
      <c r="QGZ941" s="477"/>
      <c r="QHA941" s="477"/>
      <c r="QHB941" s="477"/>
      <c r="QHC941" s="477"/>
      <c r="QHD941" s="477"/>
      <c r="QHE941" s="477"/>
      <c r="QHF941" s="477"/>
      <c r="QHG941" s="477"/>
      <c r="QHH941" s="477"/>
      <c r="QHI941" s="477"/>
      <c r="QHJ941" s="477"/>
      <c r="QHK941" s="477"/>
      <c r="QHL941" s="477"/>
      <c r="QHM941" s="477"/>
      <c r="QHN941" s="477"/>
      <c r="QHO941" s="477"/>
      <c r="QHP941" s="477"/>
      <c r="QHQ941" s="477"/>
      <c r="QHR941" s="477"/>
      <c r="QHS941" s="477"/>
      <c r="QHT941" s="477"/>
      <c r="QHU941" s="477"/>
      <c r="QHV941" s="477"/>
      <c r="QHW941" s="477"/>
      <c r="QHX941" s="477"/>
      <c r="QHY941" s="477"/>
      <c r="QHZ941" s="477"/>
      <c r="QIA941" s="477"/>
      <c r="QIB941" s="477"/>
      <c r="QIC941" s="477"/>
      <c r="QID941" s="477"/>
      <c r="QIE941" s="477"/>
      <c r="QIF941" s="477"/>
      <c r="QIG941" s="477"/>
      <c r="QIH941" s="477"/>
      <c r="QII941" s="477"/>
      <c r="QIJ941" s="477"/>
      <c r="QIK941" s="477"/>
      <c r="QIL941" s="477"/>
      <c r="QIM941" s="477"/>
      <c r="QIN941" s="477"/>
      <c r="QIO941" s="477"/>
      <c r="QIP941" s="477"/>
      <c r="QIQ941" s="477"/>
      <c r="QIR941" s="477"/>
      <c r="QIS941" s="477"/>
      <c r="QIT941" s="477"/>
      <c r="QIU941" s="477"/>
      <c r="QIV941" s="477"/>
      <c r="QIW941" s="477"/>
      <c r="QIX941" s="477"/>
      <c r="QIY941" s="477"/>
      <c r="QIZ941" s="477"/>
      <c r="QJA941" s="477"/>
      <c r="QJB941" s="477"/>
      <c r="QJC941" s="477"/>
      <c r="QJD941" s="477"/>
      <c r="QJE941" s="477"/>
      <c r="QJF941" s="477"/>
      <c r="QJG941" s="477"/>
      <c r="QJH941" s="477"/>
      <c r="QJI941" s="477"/>
      <c r="QJJ941" s="477"/>
      <c r="QJK941" s="477"/>
      <c r="QJL941" s="477"/>
      <c r="QJM941" s="477"/>
      <c r="QJN941" s="477"/>
      <c r="QJO941" s="477"/>
      <c r="QJP941" s="477"/>
      <c r="QJQ941" s="477"/>
      <c r="QJR941" s="477"/>
      <c r="QJS941" s="477"/>
      <c r="QJT941" s="477"/>
      <c r="QJU941" s="477"/>
      <c r="QJV941" s="477"/>
      <c r="QJW941" s="477"/>
      <c r="QJX941" s="477"/>
      <c r="QJY941" s="477"/>
      <c r="QJZ941" s="477"/>
      <c r="QKA941" s="477"/>
      <c r="QKB941" s="477"/>
      <c r="QKC941" s="477"/>
      <c r="QKD941" s="477"/>
      <c r="QKE941" s="477"/>
      <c r="QKF941" s="477"/>
      <c r="QKG941" s="477"/>
      <c r="QKH941" s="477"/>
      <c r="QKI941" s="477"/>
      <c r="QKJ941" s="477"/>
      <c r="QKK941" s="477"/>
      <c r="QKL941" s="477"/>
      <c r="QKM941" s="477"/>
      <c r="QKN941" s="477"/>
      <c r="QKO941" s="477"/>
      <c r="QKP941" s="477"/>
      <c r="QKQ941" s="477"/>
      <c r="QKR941" s="477"/>
      <c r="QKS941" s="477"/>
      <c r="QKT941" s="477"/>
      <c r="QKU941" s="477"/>
      <c r="QKV941" s="477"/>
      <c r="QKW941" s="477"/>
      <c r="QKX941" s="477"/>
      <c r="QKY941" s="477"/>
      <c r="QKZ941" s="477"/>
      <c r="QLA941" s="477"/>
      <c r="QLB941" s="477"/>
      <c r="QLC941" s="477"/>
      <c r="QLD941" s="477"/>
      <c r="QLE941" s="477"/>
      <c r="QLF941" s="477"/>
      <c r="QLG941" s="477"/>
      <c r="QLH941" s="477"/>
      <c r="QLI941" s="477"/>
      <c r="QLJ941" s="477"/>
      <c r="QLK941" s="477"/>
      <c r="QLL941" s="477"/>
      <c r="QLM941" s="477"/>
      <c r="QLN941" s="477"/>
      <c r="QLO941" s="477"/>
      <c r="QLP941" s="477"/>
      <c r="QLQ941" s="477"/>
      <c r="QLR941" s="477"/>
      <c r="QLS941" s="477"/>
      <c r="QLT941" s="477"/>
      <c r="QLU941" s="477"/>
      <c r="QLV941" s="477"/>
      <c r="QLW941" s="477"/>
      <c r="QLX941" s="477"/>
      <c r="QLY941" s="477"/>
      <c r="QLZ941" s="477"/>
      <c r="QMA941" s="477"/>
      <c r="QMB941" s="477"/>
      <c r="QMC941" s="477"/>
      <c r="QMD941" s="477"/>
      <c r="QME941" s="477"/>
      <c r="QMF941" s="477"/>
      <c r="QMG941" s="477"/>
      <c r="QMH941" s="477"/>
      <c r="QMI941" s="477"/>
      <c r="QMJ941" s="477"/>
      <c r="QMK941" s="477"/>
      <c r="QML941" s="477"/>
      <c r="QMM941" s="477"/>
      <c r="QMN941" s="477"/>
      <c r="QMO941" s="477"/>
      <c r="QMP941" s="477"/>
      <c r="QMQ941" s="477"/>
      <c r="QMR941" s="477"/>
      <c r="QMS941" s="477"/>
      <c r="QMT941" s="477"/>
      <c r="QMU941" s="477"/>
      <c r="QMV941" s="477"/>
      <c r="QMW941" s="477"/>
      <c r="QMX941" s="477"/>
      <c r="QMY941" s="477"/>
      <c r="QMZ941" s="477"/>
      <c r="QNA941" s="477"/>
      <c r="QNB941" s="477"/>
      <c r="QNC941" s="477"/>
      <c r="QND941" s="477"/>
      <c r="QNE941" s="477"/>
      <c r="QNF941" s="477"/>
      <c r="QNG941" s="477"/>
      <c r="QNH941" s="477"/>
      <c r="QNI941" s="477"/>
      <c r="QNJ941" s="477"/>
      <c r="QNK941" s="477"/>
      <c r="QNL941" s="477"/>
      <c r="QNM941" s="477"/>
      <c r="QNN941" s="477"/>
      <c r="QNO941" s="477"/>
      <c r="QNP941" s="477"/>
      <c r="QNQ941" s="477"/>
      <c r="QNR941" s="477"/>
      <c r="QNS941" s="477"/>
      <c r="QNT941" s="477"/>
      <c r="QNU941" s="477"/>
      <c r="QNV941" s="477"/>
      <c r="QNW941" s="477"/>
      <c r="QNX941" s="477"/>
      <c r="QNY941" s="477"/>
      <c r="QNZ941" s="477"/>
      <c r="QOA941" s="477"/>
      <c r="QOB941" s="477"/>
      <c r="QOC941" s="477"/>
      <c r="QOD941" s="477"/>
      <c r="QOE941" s="477"/>
      <c r="QOF941" s="477"/>
      <c r="QOG941" s="477"/>
      <c r="QOH941" s="477"/>
      <c r="QOI941" s="477"/>
      <c r="QOJ941" s="477"/>
      <c r="QOK941" s="477"/>
      <c r="QOL941" s="477"/>
      <c r="QOM941" s="477"/>
      <c r="QON941" s="477"/>
      <c r="QOO941" s="477"/>
      <c r="QOP941" s="477"/>
      <c r="QOQ941" s="477"/>
      <c r="QOR941" s="477"/>
      <c r="QOS941" s="477"/>
      <c r="QOT941" s="477"/>
      <c r="QOU941" s="477"/>
      <c r="QOV941" s="477"/>
      <c r="QOW941" s="477"/>
      <c r="QOX941" s="477"/>
      <c r="QOY941" s="477"/>
      <c r="QOZ941" s="477"/>
      <c r="QPA941" s="477"/>
      <c r="QPB941" s="477"/>
      <c r="QPC941" s="477"/>
      <c r="QPD941" s="477"/>
      <c r="QPE941" s="477"/>
      <c r="QPF941" s="477"/>
      <c r="QPG941" s="477"/>
      <c r="QPH941" s="477"/>
      <c r="QPI941" s="477"/>
      <c r="QPJ941" s="477"/>
      <c r="QPK941" s="477"/>
      <c r="QPL941" s="477"/>
      <c r="QPM941" s="477"/>
      <c r="QPN941" s="477"/>
      <c r="QPO941" s="477"/>
      <c r="QPP941" s="477"/>
      <c r="QPQ941" s="477"/>
      <c r="QPR941" s="477"/>
      <c r="QPS941" s="477"/>
      <c r="QPT941" s="477"/>
      <c r="QPU941" s="477"/>
      <c r="QPV941" s="477"/>
      <c r="QPW941" s="477"/>
      <c r="QPX941" s="477"/>
      <c r="QPY941" s="477"/>
      <c r="QPZ941" s="477"/>
      <c r="QQA941" s="477"/>
      <c r="QQB941" s="477"/>
      <c r="QQC941" s="477"/>
      <c r="QQD941" s="477"/>
      <c r="QQE941" s="477"/>
      <c r="QQF941" s="477"/>
      <c r="QQG941" s="477"/>
      <c r="QQH941" s="477"/>
      <c r="QQI941" s="477"/>
      <c r="QQJ941" s="477"/>
      <c r="QQK941" s="477"/>
      <c r="QQL941" s="477"/>
      <c r="QQM941" s="477"/>
      <c r="QQN941" s="477"/>
      <c r="QQO941" s="477"/>
      <c r="QQP941" s="477"/>
      <c r="QQQ941" s="477"/>
      <c r="QQR941" s="477"/>
      <c r="QQS941" s="477"/>
      <c r="QQT941" s="477"/>
      <c r="QQU941" s="477"/>
      <c r="QQV941" s="477"/>
      <c r="QQW941" s="477"/>
      <c r="QQX941" s="477"/>
      <c r="QQY941" s="477"/>
      <c r="QQZ941" s="477"/>
      <c r="QRA941" s="477"/>
      <c r="QRB941" s="477"/>
      <c r="QRC941" s="477"/>
      <c r="QRD941" s="477"/>
      <c r="QRE941" s="477"/>
      <c r="QRF941" s="477"/>
      <c r="QRG941" s="477"/>
      <c r="QRH941" s="477"/>
      <c r="QRI941" s="477"/>
      <c r="QRJ941" s="477"/>
      <c r="QRK941" s="477"/>
      <c r="QRL941" s="477"/>
      <c r="QRM941" s="477"/>
      <c r="QRN941" s="477"/>
      <c r="QRO941" s="477"/>
      <c r="QRP941" s="477"/>
      <c r="QRQ941" s="477"/>
      <c r="QRR941" s="477"/>
      <c r="QRS941" s="477"/>
      <c r="QRT941" s="477"/>
      <c r="QRU941" s="477"/>
      <c r="QRV941" s="477"/>
      <c r="QRW941" s="477"/>
      <c r="QRX941" s="477"/>
      <c r="QRY941" s="477"/>
      <c r="QRZ941" s="477"/>
      <c r="QSA941" s="477"/>
      <c r="QSB941" s="477"/>
      <c r="QSC941" s="477"/>
      <c r="QSD941" s="477"/>
      <c r="QSE941" s="477"/>
      <c r="QSF941" s="477"/>
      <c r="QSG941" s="477"/>
      <c r="QSH941" s="477"/>
      <c r="QSI941" s="477"/>
      <c r="QSJ941" s="477"/>
      <c r="QSK941" s="477"/>
      <c r="QSL941" s="477"/>
      <c r="QSM941" s="477"/>
      <c r="QSN941" s="477"/>
      <c r="QSO941" s="477"/>
      <c r="QSP941" s="477"/>
      <c r="QSQ941" s="477"/>
      <c r="QSR941" s="477"/>
      <c r="QSS941" s="477"/>
      <c r="QST941" s="477"/>
      <c r="QSU941" s="477"/>
      <c r="QSV941" s="477"/>
      <c r="QSW941" s="477"/>
      <c r="QSX941" s="477"/>
      <c r="QSY941" s="477"/>
      <c r="QSZ941" s="477"/>
      <c r="QTA941" s="477"/>
      <c r="QTB941" s="477"/>
      <c r="QTC941" s="477"/>
      <c r="QTD941" s="477"/>
      <c r="QTE941" s="477"/>
      <c r="QTF941" s="477"/>
      <c r="QTG941" s="477"/>
      <c r="QTH941" s="477"/>
      <c r="QTI941" s="477"/>
      <c r="QTJ941" s="477"/>
      <c r="QTK941" s="477"/>
      <c r="QTL941" s="477"/>
      <c r="QTM941" s="477"/>
      <c r="QTN941" s="477"/>
      <c r="QTO941" s="477"/>
      <c r="QTP941" s="477"/>
      <c r="QTQ941" s="477"/>
      <c r="QTR941" s="477"/>
      <c r="QTS941" s="477"/>
      <c r="QTT941" s="477"/>
      <c r="QTU941" s="477"/>
      <c r="QTV941" s="477"/>
      <c r="QTW941" s="477"/>
      <c r="QTX941" s="477"/>
      <c r="QTY941" s="477"/>
      <c r="QTZ941" s="477"/>
      <c r="QUA941" s="477"/>
      <c r="QUB941" s="477"/>
      <c r="QUC941" s="477"/>
      <c r="QUD941" s="477"/>
      <c r="QUE941" s="477"/>
      <c r="QUF941" s="477"/>
      <c r="QUG941" s="477"/>
      <c r="QUH941" s="477"/>
      <c r="QUI941" s="477"/>
      <c r="QUJ941" s="477"/>
      <c r="QUK941" s="477"/>
      <c r="QUL941" s="477"/>
      <c r="QUM941" s="477"/>
      <c r="QUN941" s="477"/>
      <c r="QUO941" s="477"/>
      <c r="QUP941" s="477"/>
      <c r="QUQ941" s="477"/>
      <c r="QUR941" s="477"/>
      <c r="QUS941" s="477"/>
      <c r="QUT941" s="477"/>
      <c r="QUU941" s="477"/>
      <c r="QUV941" s="477"/>
      <c r="QUW941" s="477"/>
      <c r="QUX941" s="477"/>
      <c r="QUY941" s="477"/>
      <c r="QUZ941" s="477"/>
      <c r="QVA941" s="477"/>
      <c r="QVB941" s="477"/>
      <c r="QVC941" s="477"/>
      <c r="QVD941" s="477"/>
      <c r="QVE941" s="477"/>
      <c r="QVF941" s="477"/>
      <c r="QVG941" s="477"/>
      <c r="QVH941" s="477"/>
      <c r="QVI941" s="477"/>
      <c r="QVJ941" s="477"/>
      <c r="QVK941" s="477"/>
      <c r="QVL941" s="477"/>
      <c r="QVM941" s="477"/>
      <c r="QVN941" s="477"/>
      <c r="QVO941" s="477"/>
      <c r="QVP941" s="477"/>
      <c r="QVQ941" s="477"/>
      <c r="QVR941" s="477"/>
      <c r="QVS941" s="477"/>
      <c r="QVT941" s="477"/>
      <c r="QVU941" s="477"/>
      <c r="QVV941" s="477"/>
      <c r="QVW941" s="477"/>
      <c r="QVX941" s="477"/>
      <c r="QVY941" s="477"/>
      <c r="QVZ941" s="477"/>
      <c r="QWA941" s="477"/>
      <c r="QWB941" s="477"/>
      <c r="QWC941" s="477"/>
      <c r="QWD941" s="477"/>
      <c r="QWE941" s="477"/>
      <c r="QWF941" s="477"/>
      <c r="QWG941" s="477"/>
      <c r="QWH941" s="477"/>
      <c r="QWI941" s="477"/>
      <c r="QWJ941" s="477"/>
      <c r="QWK941" s="477"/>
      <c r="QWL941" s="477"/>
      <c r="QWM941" s="477"/>
      <c r="QWN941" s="477"/>
      <c r="QWO941" s="477"/>
      <c r="QWP941" s="477"/>
      <c r="QWQ941" s="477"/>
      <c r="QWR941" s="477"/>
      <c r="QWS941" s="477"/>
      <c r="QWT941" s="477"/>
      <c r="QWU941" s="477"/>
      <c r="QWV941" s="477"/>
      <c r="QWW941" s="477"/>
      <c r="QWX941" s="477"/>
      <c r="QWY941" s="477"/>
      <c r="QWZ941" s="477"/>
      <c r="QXA941" s="477"/>
      <c r="QXB941" s="477"/>
      <c r="QXC941" s="477"/>
      <c r="QXD941" s="477"/>
      <c r="QXE941" s="477"/>
      <c r="QXF941" s="477"/>
      <c r="QXG941" s="477"/>
      <c r="QXH941" s="477"/>
      <c r="QXI941" s="477"/>
      <c r="QXJ941" s="477"/>
      <c r="QXK941" s="477"/>
      <c r="QXL941" s="477"/>
      <c r="QXM941" s="477"/>
      <c r="QXN941" s="477"/>
      <c r="QXO941" s="477"/>
      <c r="QXP941" s="477"/>
      <c r="QXQ941" s="477"/>
      <c r="QXR941" s="477"/>
      <c r="QXS941" s="477"/>
      <c r="QXT941" s="477"/>
      <c r="QXU941" s="477"/>
      <c r="QXV941" s="477"/>
      <c r="QXW941" s="477"/>
      <c r="QXX941" s="477"/>
      <c r="QXY941" s="477"/>
      <c r="QXZ941" s="477"/>
      <c r="QYA941" s="477"/>
      <c r="QYB941" s="477"/>
      <c r="QYC941" s="477"/>
      <c r="QYD941" s="477"/>
      <c r="QYE941" s="477"/>
      <c r="QYF941" s="477"/>
      <c r="QYG941" s="477"/>
      <c r="QYH941" s="477"/>
      <c r="QYI941" s="477"/>
      <c r="QYJ941" s="477"/>
      <c r="QYK941" s="477"/>
      <c r="QYL941" s="477"/>
      <c r="QYM941" s="477"/>
      <c r="QYN941" s="477"/>
      <c r="QYO941" s="477"/>
      <c r="QYP941" s="477"/>
      <c r="QYQ941" s="477"/>
      <c r="QYR941" s="477"/>
      <c r="QYS941" s="477"/>
      <c r="QYT941" s="477"/>
      <c r="QYU941" s="477"/>
      <c r="QYV941" s="477"/>
      <c r="QYW941" s="477"/>
      <c r="QYX941" s="477"/>
      <c r="QYY941" s="477"/>
      <c r="QYZ941" s="477"/>
      <c r="QZA941" s="477"/>
      <c r="QZB941" s="477"/>
      <c r="QZC941" s="477"/>
      <c r="QZD941" s="477"/>
      <c r="QZE941" s="477"/>
      <c r="QZF941" s="477"/>
      <c r="QZG941" s="477"/>
      <c r="QZH941" s="477"/>
      <c r="QZI941" s="477"/>
      <c r="QZJ941" s="477"/>
      <c r="QZK941" s="477"/>
      <c r="QZL941" s="477"/>
      <c r="QZM941" s="477"/>
      <c r="QZN941" s="477"/>
      <c r="QZO941" s="477"/>
      <c r="QZP941" s="477"/>
      <c r="QZQ941" s="477"/>
      <c r="QZR941" s="477"/>
      <c r="QZS941" s="477"/>
      <c r="QZT941" s="477"/>
      <c r="QZU941" s="477"/>
      <c r="QZV941" s="477"/>
      <c r="QZW941" s="477"/>
      <c r="QZX941" s="477"/>
      <c r="QZY941" s="477"/>
      <c r="QZZ941" s="477"/>
      <c r="RAA941" s="477"/>
      <c r="RAB941" s="477"/>
      <c r="RAC941" s="477"/>
      <c r="RAD941" s="477"/>
      <c r="RAE941" s="477"/>
      <c r="RAF941" s="477"/>
      <c r="RAG941" s="477"/>
      <c r="RAH941" s="477"/>
      <c r="RAI941" s="477"/>
      <c r="RAJ941" s="477"/>
      <c r="RAK941" s="477"/>
      <c r="RAL941" s="477"/>
      <c r="RAM941" s="477"/>
      <c r="RAN941" s="477"/>
      <c r="RAO941" s="477"/>
      <c r="RAP941" s="477"/>
      <c r="RAQ941" s="477"/>
      <c r="RAR941" s="477"/>
      <c r="RAS941" s="477"/>
      <c r="RAT941" s="477"/>
      <c r="RAU941" s="477"/>
      <c r="RAV941" s="477"/>
      <c r="RAW941" s="477"/>
      <c r="RAX941" s="477"/>
      <c r="RAY941" s="477"/>
      <c r="RAZ941" s="477"/>
      <c r="RBA941" s="477"/>
      <c r="RBB941" s="477"/>
      <c r="RBC941" s="477"/>
      <c r="RBD941" s="477"/>
      <c r="RBE941" s="477"/>
      <c r="RBF941" s="477"/>
      <c r="RBG941" s="477"/>
      <c r="RBH941" s="477"/>
      <c r="RBI941" s="477"/>
      <c r="RBJ941" s="477"/>
      <c r="RBK941" s="477"/>
      <c r="RBL941" s="477"/>
      <c r="RBM941" s="477"/>
      <c r="RBN941" s="477"/>
      <c r="RBO941" s="477"/>
      <c r="RBP941" s="477"/>
      <c r="RBQ941" s="477"/>
      <c r="RBR941" s="477"/>
      <c r="RBS941" s="477"/>
      <c r="RBT941" s="477"/>
      <c r="RBU941" s="477"/>
      <c r="RBV941" s="477"/>
      <c r="RBW941" s="477"/>
      <c r="RBX941" s="477"/>
      <c r="RBY941" s="477"/>
      <c r="RBZ941" s="477"/>
      <c r="RCA941" s="477"/>
      <c r="RCB941" s="477"/>
      <c r="RCC941" s="477"/>
      <c r="RCD941" s="477"/>
      <c r="RCE941" s="477"/>
      <c r="RCF941" s="477"/>
      <c r="RCG941" s="477"/>
      <c r="RCH941" s="477"/>
      <c r="RCI941" s="477"/>
      <c r="RCJ941" s="477"/>
      <c r="RCK941" s="477"/>
      <c r="RCL941" s="477"/>
      <c r="RCM941" s="477"/>
      <c r="RCN941" s="477"/>
      <c r="RCO941" s="477"/>
      <c r="RCP941" s="477"/>
      <c r="RCQ941" s="477"/>
      <c r="RCR941" s="477"/>
      <c r="RCS941" s="477"/>
      <c r="RCT941" s="477"/>
      <c r="RCU941" s="477"/>
      <c r="RCV941" s="477"/>
      <c r="RCW941" s="477"/>
      <c r="RCX941" s="477"/>
      <c r="RCY941" s="477"/>
      <c r="RCZ941" s="477"/>
      <c r="RDA941" s="477"/>
      <c r="RDB941" s="477"/>
      <c r="RDC941" s="477"/>
      <c r="RDD941" s="477"/>
      <c r="RDE941" s="477"/>
      <c r="RDF941" s="477"/>
      <c r="RDG941" s="477"/>
      <c r="RDH941" s="477"/>
      <c r="RDI941" s="477"/>
      <c r="RDJ941" s="477"/>
      <c r="RDK941" s="477"/>
      <c r="RDL941" s="477"/>
      <c r="RDM941" s="477"/>
      <c r="RDN941" s="477"/>
      <c r="RDO941" s="477"/>
      <c r="RDP941" s="477"/>
      <c r="RDQ941" s="477"/>
      <c r="RDR941" s="477"/>
      <c r="RDS941" s="477"/>
      <c r="RDT941" s="477"/>
      <c r="RDU941" s="477"/>
      <c r="RDV941" s="477"/>
      <c r="RDW941" s="477"/>
      <c r="RDX941" s="477"/>
      <c r="RDY941" s="477"/>
      <c r="RDZ941" s="477"/>
      <c r="REA941" s="477"/>
      <c r="REB941" s="477"/>
      <c r="REC941" s="477"/>
      <c r="RED941" s="477"/>
      <c r="REE941" s="477"/>
      <c r="REF941" s="477"/>
      <c r="REG941" s="477"/>
      <c r="REH941" s="477"/>
      <c r="REI941" s="477"/>
      <c r="REJ941" s="477"/>
      <c r="REK941" s="477"/>
      <c r="REL941" s="477"/>
      <c r="REM941" s="477"/>
      <c r="REN941" s="477"/>
      <c r="REO941" s="477"/>
      <c r="REP941" s="477"/>
      <c r="REQ941" s="477"/>
      <c r="RER941" s="477"/>
      <c r="RES941" s="477"/>
      <c r="RET941" s="477"/>
      <c r="REU941" s="477"/>
      <c r="REV941" s="477"/>
      <c r="REW941" s="477"/>
      <c r="REX941" s="477"/>
      <c r="REY941" s="477"/>
      <c r="REZ941" s="477"/>
      <c r="RFA941" s="477"/>
      <c r="RFB941" s="477"/>
      <c r="RFC941" s="477"/>
      <c r="RFD941" s="477"/>
      <c r="RFE941" s="477"/>
      <c r="RFF941" s="477"/>
      <c r="RFG941" s="477"/>
      <c r="RFH941" s="477"/>
      <c r="RFI941" s="477"/>
      <c r="RFJ941" s="477"/>
      <c r="RFK941" s="477"/>
      <c r="RFL941" s="477"/>
      <c r="RFM941" s="477"/>
      <c r="RFN941" s="477"/>
      <c r="RFO941" s="477"/>
      <c r="RFP941" s="477"/>
      <c r="RFQ941" s="477"/>
      <c r="RFR941" s="477"/>
      <c r="RFS941" s="477"/>
      <c r="RFT941" s="477"/>
      <c r="RFU941" s="477"/>
      <c r="RFV941" s="477"/>
      <c r="RFW941" s="477"/>
      <c r="RFX941" s="477"/>
      <c r="RFY941" s="477"/>
      <c r="RFZ941" s="477"/>
      <c r="RGA941" s="477"/>
      <c r="RGB941" s="477"/>
      <c r="RGC941" s="477"/>
      <c r="RGD941" s="477"/>
      <c r="RGE941" s="477"/>
      <c r="RGF941" s="477"/>
      <c r="RGG941" s="477"/>
      <c r="RGH941" s="477"/>
      <c r="RGI941" s="477"/>
      <c r="RGJ941" s="477"/>
      <c r="RGK941" s="477"/>
      <c r="RGL941" s="477"/>
      <c r="RGM941" s="477"/>
      <c r="RGN941" s="477"/>
      <c r="RGO941" s="477"/>
      <c r="RGP941" s="477"/>
      <c r="RGQ941" s="477"/>
      <c r="RGR941" s="477"/>
      <c r="RGS941" s="477"/>
      <c r="RGT941" s="477"/>
      <c r="RGU941" s="477"/>
      <c r="RGV941" s="477"/>
      <c r="RGW941" s="477"/>
      <c r="RGX941" s="477"/>
      <c r="RGY941" s="477"/>
      <c r="RGZ941" s="477"/>
      <c r="RHA941" s="477"/>
      <c r="RHB941" s="477"/>
      <c r="RHC941" s="477"/>
      <c r="RHD941" s="477"/>
      <c r="RHE941" s="477"/>
      <c r="RHF941" s="477"/>
      <c r="RHG941" s="477"/>
      <c r="RHH941" s="477"/>
      <c r="RHI941" s="477"/>
      <c r="RHJ941" s="477"/>
      <c r="RHK941" s="477"/>
      <c r="RHL941" s="477"/>
      <c r="RHM941" s="477"/>
      <c r="RHN941" s="477"/>
      <c r="RHO941" s="477"/>
      <c r="RHP941" s="477"/>
      <c r="RHQ941" s="477"/>
      <c r="RHR941" s="477"/>
      <c r="RHS941" s="477"/>
      <c r="RHT941" s="477"/>
      <c r="RHU941" s="477"/>
      <c r="RHV941" s="477"/>
      <c r="RHW941" s="477"/>
      <c r="RHX941" s="477"/>
      <c r="RHY941" s="477"/>
      <c r="RHZ941" s="477"/>
      <c r="RIA941" s="477"/>
      <c r="RIB941" s="477"/>
      <c r="RIC941" s="477"/>
      <c r="RID941" s="477"/>
      <c r="RIE941" s="477"/>
      <c r="RIF941" s="477"/>
      <c r="RIG941" s="477"/>
      <c r="RIH941" s="477"/>
      <c r="RII941" s="477"/>
      <c r="RIJ941" s="477"/>
      <c r="RIK941" s="477"/>
      <c r="RIL941" s="477"/>
      <c r="RIM941" s="477"/>
      <c r="RIN941" s="477"/>
      <c r="RIO941" s="477"/>
      <c r="RIP941" s="477"/>
      <c r="RIQ941" s="477"/>
      <c r="RIR941" s="477"/>
      <c r="RIS941" s="477"/>
      <c r="RIT941" s="477"/>
      <c r="RIU941" s="477"/>
      <c r="RIV941" s="477"/>
      <c r="RIW941" s="477"/>
      <c r="RIX941" s="477"/>
      <c r="RIY941" s="477"/>
      <c r="RIZ941" s="477"/>
      <c r="RJA941" s="477"/>
      <c r="RJB941" s="477"/>
      <c r="RJC941" s="477"/>
      <c r="RJD941" s="477"/>
      <c r="RJE941" s="477"/>
      <c r="RJF941" s="477"/>
      <c r="RJG941" s="477"/>
      <c r="RJH941" s="477"/>
      <c r="RJI941" s="477"/>
      <c r="RJJ941" s="477"/>
      <c r="RJK941" s="477"/>
      <c r="RJL941" s="477"/>
      <c r="RJM941" s="477"/>
      <c r="RJN941" s="477"/>
      <c r="RJO941" s="477"/>
      <c r="RJP941" s="477"/>
      <c r="RJQ941" s="477"/>
      <c r="RJR941" s="477"/>
      <c r="RJS941" s="477"/>
      <c r="RJT941" s="477"/>
      <c r="RJU941" s="477"/>
      <c r="RJV941" s="477"/>
      <c r="RJW941" s="477"/>
      <c r="RJX941" s="477"/>
      <c r="RJY941" s="477"/>
      <c r="RJZ941" s="477"/>
      <c r="RKA941" s="477"/>
      <c r="RKB941" s="477"/>
      <c r="RKC941" s="477"/>
      <c r="RKD941" s="477"/>
      <c r="RKE941" s="477"/>
      <c r="RKF941" s="477"/>
      <c r="RKG941" s="477"/>
      <c r="RKH941" s="477"/>
      <c r="RKI941" s="477"/>
      <c r="RKJ941" s="477"/>
      <c r="RKK941" s="477"/>
      <c r="RKL941" s="477"/>
      <c r="RKM941" s="477"/>
      <c r="RKN941" s="477"/>
      <c r="RKO941" s="477"/>
      <c r="RKP941" s="477"/>
      <c r="RKQ941" s="477"/>
      <c r="RKR941" s="477"/>
      <c r="RKS941" s="477"/>
      <c r="RKT941" s="477"/>
      <c r="RKU941" s="477"/>
      <c r="RKV941" s="477"/>
      <c r="RKW941" s="477"/>
      <c r="RKX941" s="477"/>
      <c r="RKY941" s="477"/>
      <c r="RKZ941" s="477"/>
      <c r="RLA941" s="477"/>
      <c r="RLB941" s="477"/>
      <c r="RLC941" s="477"/>
      <c r="RLD941" s="477"/>
      <c r="RLE941" s="477"/>
      <c r="RLF941" s="477"/>
      <c r="RLG941" s="477"/>
      <c r="RLH941" s="477"/>
      <c r="RLI941" s="477"/>
      <c r="RLJ941" s="477"/>
      <c r="RLK941" s="477"/>
      <c r="RLL941" s="477"/>
      <c r="RLM941" s="477"/>
      <c r="RLN941" s="477"/>
      <c r="RLO941" s="477"/>
      <c r="RLP941" s="477"/>
      <c r="RLQ941" s="477"/>
      <c r="RLR941" s="477"/>
      <c r="RLS941" s="477"/>
      <c r="RLT941" s="477"/>
      <c r="RLU941" s="477"/>
      <c r="RLV941" s="477"/>
      <c r="RLW941" s="477"/>
      <c r="RLX941" s="477"/>
      <c r="RLY941" s="477"/>
      <c r="RLZ941" s="477"/>
      <c r="RMA941" s="477"/>
      <c r="RMB941" s="477"/>
      <c r="RMC941" s="477"/>
      <c r="RMD941" s="477"/>
      <c r="RME941" s="477"/>
      <c r="RMF941" s="477"/>
      <c r="RMG941" s="477"/>
      <c r="RMH941" s="477"/>
      <c r="RMI941" s="477"/>
      <c r="RMJ941" s="477"/>
      <c r="RMK941" s="477"/>
      <c r="RML941" s="477"/>
      <c r="RMM941" s="477"/>
      <c r="RMN941" s="477"/>
      <c r="RMO941" s="477"/>
      <c r="RMP941" s="477"/>
      <c r="RMQ941" s="477"/>
      <c r="RMR941" s="477"/>
      <c r="RMS941" s="477"/>
      <c r="RMT941" s="477"/>
      <c r="RMU941" s="477"/>
      <c r="RMV941" s="477"/>
      <c r="RMW941" s="477"/>
      <c r="RMX941" s="477"/>
      <c r="RMY941" s="477"/>
      <c r="RMZ941" s="477"/>
      <c r="RNA941" s="477"/>
      <c r="RNB941" s="477"/>
      <c r="RNC941" s="477"/>
      <c r="RND941" s="477"/>
      <c r="RNE941" s="477"/>
      <c r="RNF941" s="477"/>
      <c r="RNG941" s="477"/>
      <c r="RNH941" s="477"/>
      <c r="RNI941" s="477"/>
      <c r="RNJ941" s="477"/>
      <c r="RNK941" s="477"/>
      <c r="RNL941" s="477"/>
      <c r="RNM941" s="477"/>
      <c r="RNN941" s="477"/>
      <c r="RNO941" s="477"/>
      <c r="RNP941" s="477"/>
      <c r="RNQ941" s="477"/>
      <c r="RNR941" s="477"/>
      <c r="RNS941" s="477"/>
      <c r="RNT941" s="477"/>
      <c r="RNU941" s="477"/>
      <c r="RNV941" s="477"/>
      <c r="RNW941" s="477"/>
      <c r="RNX941" s="477"/>
      <c r="RNY941" s="477"/>
      <c r="RNZ941" s="477"/>
      <c r="ROA941" s="477"/>
      <c r="ROB941" s="477"/>
      <c r="ROC941" s="477"/>
      <c r="ROD941" s="477"/>
      <c r="ROE941" s="477"/>
      <c r="ROF941" s="477"/>
      <c r="ROG941" s="477"/>
      <c r="ROH941" s="477"/>
      <c r="ROI941" s="477"/>
      <c r="ROJ941" s="477"/>
      <c r="ROK941" s="477"/>
      <c r="ROL941" s="477"/>
      <c r="ROM941" s="477"/>
      <c r="RON941" s="477"/>
      <c r="ROO941" s="477"/>
      <c r="ROP941" s="477"/>
      <c r="ROQ941" s="477"/>
      <c r="ROR941" s="477"/>
      <c r="ROS941" s="477"/>
      <c r="ROT941" s="477"/>
      <c r="ROU941" s="477"/>
      <c r="ROV941" s="477"/>
      <c r="ROW941" s="477"/>
      <c r="ROX941" s="477"/>
      <c r="ROY941" s="477"/>
      <c r="ROZ941" s="477"/>
      <c r="RPA941" s="477"/>
      <c r="RPB941" s="477"/>
      <c r="RPC941" s="477"/>
      <c r="RPD941" s="477"/>
      <c r="RPE941" s="477"/>
      <c r="RPF941" s="477"/>
      <c r="RPG941" s="477"/>
      <c r="RPH941" s="477"/>
      <c r="RPI941" s="477"/>
      <c r="RPJ941" s="477"/>
      <c r="RPK941" s="477"/>
      <c r="RPL941" s="477"/>
      <c r="RPM941" s="477"/>
      <c r="RPN941" s="477"/>
      <c r="RPO941" s="477"/>
      <c r="RPP941" s="477"/>
      <c r="RPQ941" s="477"/>
      <c r="RPR941" s="477"/>
      <c r="RPS941" s="477"/>
      <c r="RPT941" s="477"/>
      <c r="RPU941" s="477"/>
      <c r="RPV941" s="477"/>
      <c r="RPW941" s="477"/>
      <c r="RPX941" s="477"/>
      <c r="RPY941" s="477"/>
      <c r="RPZ941" s="477"/>
      <c r="RQA941" s="477"/>
      <c r="RQB941" s="477"/>
      <c r="RQC941" s="477"/>
      <c r="RQD941" s="477"/>
      <c r="RQE941" s="477"/>
      <c r="RQF941" s="477"/>
      <c r="RQG941" s="477"/>
      <c r="RQH941" s="477"/>
      <c r="RQI941" s="477"/>
      <c r="RQJ941" s="477"/>
      <c r="RQK941" s="477"/>
      <c r="RQL941" s="477"/>
      <c r="RQM941" s="477"/>
      <c r="RQN941" s="477"/>
      <c r="RQO941" s="477"/>
      <c r="RQP941" s="477"/>
      <c r="RQQ941" s="477"/>
      <c r="RQR941" s="477"/>
      <c r="RQS941" s="477"/>
      <c r="RQT941" s="477"/>
      <c r="RQU941" s="477"/>
      <c r="RQV941" s="477"/>
      <c r="RQW941" s="477"/>
      <c r="RQX941" s="477"/>
      <c r="RQY941" s="477"/>
      <c r="RQZ941" s="477"/>
      <c r="RRA941" s="477"/>
      <c r="RRB941" s="477"/>
      <c r="RRC941" s="477"/>
      <c r="RRD941" s="477"/>
      <c r="RRE941" s="477"/>
      <c r="RRF941" s="477"/>
      <c r="RRG941" s="477"/>
      <c r="RRH941" s="477"/>
      <c r="RRI941" s="477"/>
      <c r="RRJ941" s="477"/>
      <c r="RRK941" s="477"/>
      <c r="RRL941" s="477"/>
      <c r="RRM941" s="477"/>
      <c r="RRN941" s="477"/>
      <c r="RRO941" s="477"/>
      <c r="RRP941" s="477"/>
      <c r="RRQ941" s="477"/>
      <c r="RRR941" s="477"/>
      <c r="RRS941" s="477"/>
      <c r="RRT941" s="477"/>
      <c r="RRU941" s="477"/>
      <c r="RRV941" s="477"/>
      <c r="RRW941" s="477"/>
      <c r="RRX941" s="477"/>
      <c r="RRY941" s="477"/>
      <c r="RRZ941" s="477"/>
      <c r="RSA941" s="477"/>
      <c r="RSB941" s="477"/>
      <c r="RSC941" s="477"/>
      <c r="RSD941" s="477"/>
      <c r="RSE941" s="477"/>
      <c r="RSF941" s="477"/>
      <c r="RSG941" s="477"/>
      <c r="RSH941" s="477"/>
      <c r="RSI941" s="477"/>
      <c r="RSJ941" s="477"/>
      <c r="RSK941" s="477"/>
      <c r="RSL941" s="477"/>
      <c r="RSM941" s="477"/>
      <c r="RSN941" s="477"/>
      <c r="RSO941" s="477"/>
      <c r="RSP941" s="477"/>
      <c r="RSQ941" s="477"/>
      <c r="RSR941" s="477"/>
      <c r="RSS941" s="477"/>
      <c r="RST941" s="477"/>
      <c r="RSU941" s="477"/>
      <c r="RSV941" s="477"/>
      <c r="RSW941" s="477"/>
      <c r="RSX941" s="477"/>
      <c r="RSY941" s="477"/>
      <c r="RSZ941" s="477"/>
      <c r="RTA941" s="477"/>
      <c r="RTB941" s="477"/>
      <c r="RTC941" s="477"/>
      <c r="RTD941" s="477"/>
      <c r="RTE941" s="477"/>
      <c r="RTF941" s="477"/>
      <c r="RTG941" s="477"/>
      <c r="RTH941" s="477"/>
      <c r="RTI941" s="477"/>
      <c r="RTJ941" s="477"/>
      <c r="RTK941" s="477"/>
      <c r="RTL941" s="477"/>
      <c r="RTM941" s="477"/>
      <c r="RTN941" s="477"/>
      <c r="RTO941" s="477"/>
      <c r="RTP941" s="477"/>
      <c r="RTQ941" s="477"/>
      <c r="RTR941" s="477"/>
      <c r="RTS941" s="477"/>
      <c r="RTT941" s="477"/>
      <c r="RTU941" s="477"/>
      <c r="RTV941" s="477"/>
      <c r="RTW941" s="477"/>
      <c r="RTX941" s="477"/>
      <c r="RTY941" s="477"/>
      <c r="RTZ941" s="477"/>
      <c r="RUA941" s="477"/>
      <c r="RUB941" s="477"/>
      <c r="RUC941" s="477"/>
      <c r="RUD941" s="477"/>
      <c r="RUE941" s="477"/>
      <c r="RUF941" s="477"/>
      <c r="RUG941" s="477"/>
      <c r="RUH941" s="477"/>
      <c r="RUI941" s="477"/>
      <c r="RUJ941" s="477"/>
      <c r="RUK941" s="477"/>
      <c r="RUL941" s="477"/>
      <c r="RUM941" s="477"/>
      <c r="RUN941" s="477"/>
      <c r="RUO941" s="477"/>
      <c r="RUP941" s="477"/>
      <c r="RUQ941" s="477"/>
      <c r="RUR941" s="477"/>
      <c r="RUS941" s="477"/>
      <c r="RUT941" s="477"/>
      <c r="RUU941" s="477"/>
      <c r="RUV941" s="477"/>
      <c r="RUW941" s="477"/>
      <c r="RUX941" s="477"/>
      <c r="RUY941" s="477"/>
      <c r="RUZ941" s="477"/>
      <c r="RVA941" s="477"/>
      <c r="RVB941" s="477"/>
      <c r="RVC941" s="477"/>
      <c r="RVD941" s="477"/>
      <c r="RVE941" s="477"/>
      <c r="RVF941" s="477"/>
      <c r="RVG941" s="477"/>
      <c r="RVH941" s="477"/>
      <c r="RVI941" s="477"/>
      <c r="RVJ941" s="477"/>
      <c r="RVK941" s="477"/>
      <c r="RVL941" s="477"/>
      <c r="RVM941" s="477"/>
      <c r="RVN941" s="477"/>
      <c r="RVO941" s="477"/>
      <c r="RVP941" s="477"/>
      <c r="RVQ941" s="477"/>
      <c r="RVR941" s="477"/>
      <c r="RVS941" s="477"/>
      <c r="RVT941" s="477"/>
      <c r="RVU941" s="477"/>
      <c r="RVV941" s="477"/>
      <c r="RVW941" s="477"/>
      <c r="RVX941" s="477"/>
      <c r="RVY941" s="477"/>
      <c r="RVZ941" s="477"/>
      <c r="RWA941" s="477"/>
      <c r="RWB941" s="477"/>
      <c r="RWC941" s="477"/>
      <c r="RWD941" s="477"/>
      <c r="RWE941" s="477"/>
      <c r="RWF941" s="477"/>
      <c r="RWG941" s="477"/>
      <c r="RWH941" s="477"/>
      <c r="RWI941" s="477"/>
      <c r="RWJ941" s="477"/>
      <c r="RWK941" s="477"/>
      <c r="RWL941" s="477"/>
      <c r="RWM941" s="477"/>
      <c r="RWN941" s="477"/>
      <c r="RWO941" s="477"/>
      <c r="RWP941" s="477"/>
      <c r="RWQ941" s="477"/>
      <c r="RWR941" s="477"/>
      <c r="RWS941" s="477"/>
      <c r="RWT941" s="477"/>
      <c r="RWU941" s="477"/>
      <c r="RWV941" s="477"/>
      <c r="RWW941" s="477"/>
      <c r="RWX941" s="477"/>
      <c r="RWY941" s="477"/>
      <c r="RWZ941" s="477"/>
      <c r="RXA941" s="477"/>
      <c r="RXB941" s="477"/>
      <c r="RXC941" s="477"/>
      <c r="RXD941" s="477"/>
      <c r="RXE941" s="477"/>
      <c r="RXF941" s="477"/>
      <c r="RXG941" s="477"/>
      <c r="RXH941" s="477"/>
      <c r="RXI941" s="477"/>
      <c r="RXJ941" s="477"/>
      <c r="RXK941" s="477"/>
      <c r="RXL941" s="477"/>
      <c r="RXM941" s="477"/>
      <c r="RXN941" s="477"/>
      <c r="RXO941" s="477"/>
      <c r="RXP941" s="477"/>
      <c r="RXQ941" s="477"/>
      <c r="RXR941" s="477"/>
      <c r="RXS941" s="477"/>
      <c r="RXT941" s="477"/>
      <c r="RXU941" s="477"/>
      <c r="RXV941" s="477"/>
      <c r="RXW941" s="477"/>
      <c r="RXX941" s="477"/>
      <c r="RXY941" s="477"/>
      <c r="RXZ941" s="477"/>
      <c r="RYA941" s="477"/>
      <c r="RYB941" s="477"/>
      <c r="RYC941" s="477"/>
      <c r="RYD941" s="477"/>
      <c r="RYE941" s="477"/>
      <c r="RYF941" s="477"/>
      <c r="RYG941" s="477"/>
      <c r="RYH941" s="477"/>
      <c r="RYI941" s="477"/>
      <c r="RYJ941" s="477"/>
      <c r="RYK941" s="477"/>
      <c r="RYL941" s="477"/>
      <c r="RYM941" s="477"/>
      <c r="RYN941" s="477"/>
      <c r="RYO941" s="477"/>
      <c r="RYP941" s="477"/>
      <c r="RYQ941" s="477"/>
      <c r="RYR941" s="477"/>
      <c r="RYS941" s="477"/>
      <c r="RYT941" s="477"/>
      <c r="RYU941" s="477"/>
      <c r="RYV941" s="477"/>
      <c r="RYW941" s="477"/>
      <c r="RYX941" s="477"/>
      <c r="RYY941" s="477"/>
      <c r="RYZ941" s="477"/>
      <c r="RZA941" s="477"/>
      <c r="RZB941" s="477"/>
      <c r="RZC941" s="477"/>
      <c r="RZD941" s="477"/>
      <c r="RZE941" s="477"/>
      <c r="RZF941" s="477"/>
      <c r="RZG941" s="477"/>
      <c r="RZH941" s="477"/>
      <c r="RZI941" s="477"/>
      <c r="RZJ941" s="477"/>
      <c r="RZK941" s="477"/>
      <c r="RZL941" s="477"/>
      <c r="RZM941" s="477"/>
      <c r="RZN941" s="477"/>
      <c r="RZO941" s="477"/>
      <c r="RZP941" s="477"/>
      <c r="RZQ941" s="477"/>
      <c r="RZR941" s="477"/>
      <c r="RZS941" s="477"/>
      <c r="RZT941" s="477"/>
      <c r="RZU941" s="477"/>
      <c r="RZV941" s="477"/>
      <c r="RZW941" s="477"/>
      <c r="RZX941" s="477"/>
      <c r="RZY941" s="477"/>
      <c r="RZZ941" s="477"/>
      <c r="SAA941" s="477"/>
      <c r="SAB941" s="477"/>
      <c r="SAC941" s="477"/>
      <c r="SAD941" s="477"/>
      <c r="SAE941" s="477"/>
      <c r="SAF941" s="477"/>
      <c r="SAG941" s="477"/>
      <c r="SAH941" s="477"/>
      <c r="SAI941" s="477"/>
      <c r="SAJ941" s="477"/>
      <c r="SAK941" s="477"/>
      <c r="SAL941" s="477"/>
      <c r="SAM941" s="477"/>
      <c r="SAN941" s="477"/>
      <c r="SAO941" s="477"/>
      <c r="SAP941" s="477"/>
      <c r="SAQ941" s="477"/>
      <c r="SAR941" s="477"/>
      <c r="SAS941" s="477"/>
      <c r="SAT941" s="477"/>
      <c r="SAU941" s="477"/>
      <c r="SAV941" s="477"/>
      <c r="SAW941" s="477"/>
      <c r="SAX941" s="477"/>
      <c r="SAY941" s="477"/>
      <c r="SAZ941" s="477"/>
      <c r="SBA941" s="477"/>
      <c r="SBB941" s="477"/>
      <c r="SBC941" s="477"/>
      <c r="SBD941" s="477"/>
      <c r="SBE941" s="477"/>
      <c r="SBF941" s="477"/>
      <c r="SBG941" s="477"/>
      <c r="SBH941" s="477"/>
      <c r="SBI941" s="477"/>
      <c r="SBJ941" s="477"/>
      <c r="SBK941" s="477"/>
      <c r="SBL941" s="477"/>
      <c r="SBM941" s="477"/>
      <c r="SBN941" s="477"/>
      <c r="SBO941" s="477"/>
      <c r="SBP941" s="477"/>
      <c r="SBQ941" s="477"/>
      <c r="SBR941" s="477"/>
      <c r="SBS941" s="477"/>
      <c r="SBT941" s="477"/>
      <c r="SBU941" s="477"/>
      <c r="SBV941" s="477"/>
      <c r="SBW941" s="477"/>
      <c r="SBX941" s="477"/>
      <c r="SBY941" s="477"/>
      <c r="SBZ941" s="477"/>
      <c r="SCA941" s="477"/>
      <c r="SCB941" s="477"/>
      <c r="SCC941" s="477"/>
      <c r="SCD941" s="477"/>
      <c r="SCE941" s="477"/>
      <c r="SCF941" s="477"/>
      <c r="SCG941" s="477"/>
      <c r="SCH941" s="477"/>
      <c r="SCI941" s="477"/>
      <c r="SCJ941" s="477"/>
      <c r="SCK941" s="477"/>
      <c r="SCL941" s="477"/>
      <c r="SCM941" s="477"/>
      <c r="SCN941" s="477"/>
      <c r="SCO941" s="477"/>
      <c r="SCP941" s="477"/>
      <c r="SCQ941" s="477"/>
      <c r="SCR941" s="477"/>
      <c r="SCS941" s="477"/>
      <c r="SCT941" s="477"/>
      <c r="SCU941" s="477"/>
      <c r="SCV941" s="477"/>
      <c r="SCW941" s="477"/>
      <c r="SCX941" s="477"/>
      <c r="SCY941" s="477"/>
      <c r="SCZ941" s="477"/>
      <c r="SDA941" s="477"/>
      <c r="SDB941" s="477"/>
      <c r="SDC941" s="477"/>
      <c r="SDD941" s="477"/>
      <c r="SDE941" s="477"/>
      <c r="SDF941" s="477"/>
      <c r="SDG941" s="477"/>
      <c r="SDH941" s="477"/>
      <c r="SDI941" s="477"/>
      <c r="SDJ941" s="477"/>
      <c r="SDK941" s="477"/>
      <c r="SDL941" s="477"/>
      <c r="SDM941" s="477"/>
      <c r="SDN941" s="477"/>
      <c r="SDO941" s="477"/>
      <c r="SDP941" s="477"/>
      <c r="SDQ941" s="477"/>
      <c r="SDR941" s="477"/>
      <c r="SDS941" s="477"/>
      <c r="SDT941" s="477"/>
      <c r="SDU941" s="477"/>
      <c r="SDV941" s="477"/>
      <c r="SDW941" s="477"/>
      <c r="SDX941" s="477"/>
      <c r="SDY941" s="477"/>
      <c r="SDZ941" s="477"/>
      <c r="SEA941" s="477"/>
      <c r="SEB941" s="477"/>
      <c r="SEC941" s="477"/>
      <c r="SED941" s="477"/>
      <c r="SEE941" s="477"/>
      <c r="SEF941" s="477"/>
      <c r="SEG941" s="477"/>
      <c r="SEH941" s="477"/>
      <c r="SEI941" s="477"/>
      <c r="SEJ941" s="477"/>
      <c r="SEK941" s="477"/>
      <c r="SEL941" s="477"/>
      <c r="SEM941" s="477"/>
      <c r="SEN941" s="477"/>
      <c r="SEO941" s="477"/>
      <c r="SEP941" s="477"/>
      <c r="SEQ941" s="477"/>
      <c r="SER941" s="477"/>
      <c r="SES941" s="477"/>
      <c r="SET941" s="477"/>
      <c r="SEU941" s="477"/>
      <c r="SEV941" s="477"/>
      <c r="SEW941" s="477"/>
      <c r="SEX941" s="477"/>
      <c r="SEY941" s="477"/>
      <c r="SEZ941" s="477"/>
      <c r="SFA941" s="477"/>
      <c r="SFB941" s="477"/>
      <c r="SFC941" s="477"/>
      <c r="SFD941" s="477"/>
      <c r="SFE941" s="477"/>
      <c r="SFF941" s="477"/>
      <c r="SFG941" s="477"/>
      <c r="SFH941" s="477"/>
      <c r="SFI941" s="477"/>
      <c r="SFJ941" s="477"/>
      <c r="SFK941" s="477"/>
      <c r="SFL941" s="477"/>
      <c r="SFM941" s="477"/>
      <c r="SFN941" s="477"/>
      <c r="SFO941" s="477"/>
      <c r="SFP941" s="477"/>
      <c r="SFQ941" s="477"/>
      <c r="SFR941" s="477"/>
      <c r="SFS941" s="477"/>
      <c r="SFT941" s="477"/>
      <c r="SFU941" s="477"/>
      <c r="SFV941" s="477"/>
      <c r="SFW941" s="477"/>
      <c r="SFX941" s="477"/>
      <c r="SFY941" s="477"/>
      <c r="SFZ941" s="477"/>
      <c r="SGA941" s="477"/>
      <c r="SGB941" s="477"/>
      <c r="SGC941" s="477"/>
      <c r="SGD941" s="477"/>
      <c r="SGE941" s="477"/>
      <c r="SGF941" s="477"/>
      <c r="SGG941" s="477"/>
      <c r="SGH941" s="477"/>
      <c r="SGI941" s="477"/>
      <c r="SGJ941" s="477"/>
      <c r="SGK941" s="477"/>
      <c r="SGL941" s="477"/>
      <c r="SGM941" s="477"/>
      <c r="SGN941" s="477"/>
      <c r="SGO941" s="477"/>
      <c r="SGP941" s="477"/>
      <c r="SGQ941" s="477"/>
      <c r="SGR941" s="477"/>
      <c r="SGS941" s="477"/>
      <c r="SGT941" s="477"/>
      <c r="SGU941" s="477"/>
      <c r="SGV941" s="477"/>
      <c r="SGW941" s="477"/>
      <c r="SGX941" s="477"/>
      <c r="SGY941" s="477"/>
      <c r="SGZ941" s="477"/>
      <c r="SHA941" s="477"/>
      <c r="SHB941" s="477"/>
      <c r="SHC941" s="477"/>
      <c r="SHD941" s="477"/>
      <c r="SHE941" s="477"/>
      <c r="SHF941" s="477"/>
      <c r="SHG941" s="477"/>
      <c r="SHH941" s="477"/>
      <c r="SHI941" s="477"/>
      <c r="SHJ941" s="477"/>
      <c r="SHK941" s="477"/>
      <c r="SHL941" s="477"/>
      <c r="SHM941" s="477"/>
      <c r="SHN941" s="477"/>
      <c r="SHO941" s="477"/>
      <c r="SHP941" s="477"/>
      <c r="SHQ941" s="477"/>
      <c r="SHR941" s="477"/>
      <c r="SHS941" s="477"/>
      <c r="SHT941" s="477"/>
      <c r="SHU941" s="477"/>
      <c r="SHV941" s="477"/>
      <c r="SHW941" s="477"/>
      <c r="SHX941" s="477"/>
      <c r="SHY941" s="477"/>
      <c r="SHZ941" s="477"/>
      <c r="SIA941" s="477"/>
      <c r="SIB941" s="477"/>
      <c r="SIC941" s="477"/>
      <c r="SID941" s="477"/>
      <c r="SIE941" s="477"/>
      <c r="SIF941" s="477"/>
      <c r="SIG941" s="477"/>
      <c r="SIH941" s="477"/>
      <c r="SII941" s="477"/>
      <c r="SIJ941" s="477"/>
      <c r="SIK941" s="477"/>
      <c r="SIL941" s="477"/>
      <c r="SIM941" s="477"/>
      <c r="SIN941" s="477"/>
      <c r="SIO941" s="477"/>
      <c r="SIP941" s="477"/>
      <c r="SIQ941" s="477"/>
      <c r="SIR941" s="477"/>
      <c r="SIS941" s="477"/>
      <c r="SIT941" s="477"/>
      <c r="SIU941" s="477"/>
      <c r="SIV941" s="477"/>
      <c r="SIW941" s="477"/>
      <c r="SIX941" s="477"/>
      <c r="SIY941" s="477"/>
      <c r="SIZ941" s="477"/>
      <c r="SJA941" s="477"/>
      <c r="SJB941" s="477"/>
      <c r="SJC941" s="477"/>
      <c r="SJD941" s="477"/>
      <c r="SJE941" s="477"/>
      <c r="SJF941" s="477"/>
      <c r="SJG941" s="477"/>
      <c r="SJH941" s="477"/>
      <c r="SJI941" s="477"/>
      <c r="SJJ941" s="477"/>
      <c r="SJK941" s="477"/>
      <c r="SJL941" s="477"/>
      <c r="SJM941" s="477"/>
      <c r="SJN941" s="477"/>
      <c r="SJO941" s="477"/>
      <c r="SJP941" s="477"/>
      <c r="SJQ941" s="477"/>
      <c r="SJR941" s="477"/>
      <c r="SJS941" s="477"/>
      <c r="SJT941" s="477"/>
      <c r="SJU941" s="477"/>
      <c r="SJV941" s="477"/>
      <c r="SJW941" s="477"/>
      <c r="SJX941" s="477"/>
      <c r="SJY941" s="477"/>
      <c r="SJZ941" s="477"/>
      <c r="SKA941" s="477"/>
      <c r="SKB941" s="477"/>
      <c r="SKC941" s="477"/>
      <c r="SKD941" s="477"/>
      <c r="SKE941" s="477"/>
      <c r="SKF941" s="477"/>
      <c r="SKG941" s="477"/>
      <c r="SKH941" s="477"/>
      <c r="SKI941" s="477"/>
      <c r="SKJ941" s="477"/>
      <c r="SKK941" s="477"/>
      <c r="SKL941" s="477"/>
      <c r="SKM941" s="477"/>
      <c r="SKN941" s="477"/>
      <c r="SKO941" s="477"/>
      <c r="SKP941" s="477"/>
      <c r="SKQ941" s="477"/>
      <c r="SKR941" s="477"/>
      <c r="SKS941" s="477"/>
      <c r="SKT941" s="477"/>
      <c r="SKU941" s="477"/>
      <c r="SKV941" s="477"/>
      <c r="SKW941" s="477"/>
      <c r="SKX941" s="477"/>
      <c r="SKY941" s="477"/>
      <c r="SKZ941" s="477"/>
      <c r="SLA941" s="477"/>
      <c r="SLB941" s="477"/>
      <c r="SLC941" s="477"/>
      <c r="SLD941" s="477"/>
      <c r="SLE941" s="477"/>
      <c r="SLF941" s="477"/>
      <c r="SLG941" s="477"/>
      <c r="SLH941" s="477"/>
      <c r="SLI941" s="477"/>
      <c r="SLJ941" s="477"/>
      <c r="SLK941" s="477"/>
      <c r="SLL941" s="477"/>
      <c r="SLM941" s="477"/>
      <c r="SLN941" s="477"/>
      <c r="SLO941" s="477"/>
      <c r="SLP941" s="477"/>
      <c r="SLQ941" s="477"/>
      <c r="SLR941" s="477"/>
      <c r="SLS941" s="477"/>
      <c r="SLT941" s="477"/>
      <c r="SLU941" s="477"/>
      <c r="SLV941" s="477"/>
      <c r="SLW941" s="477"/>
      <c r="SLX941" s="477"/>
      <c r="SLY941" s="477"/>
      <c r="SLZ941" s="477"/>
      <c r="SMA941" s="477"/>
      <c r="SMB941" s="477"/>
      <c r="SMC941" s="477"/>
      <c r="SMD941" s="477"/>
      <c r="SME941" s="477"/>
      <c r="SMF941" s="477"/>
      <c r="SMG941" s="477"/>
      <c r="SMH941" s="477"/>
      <c r="SMI941" s="477"/>
      <c r="SMJ941" s="477"/>
      <c r="SMK941" s="477"/>
      <c r="SML941" s="477"/>
      <c r="SMM941" s="477"/>
      <c r="SMN941" s="477"/>
      <c r="SMO941" s="477"/>
      <c r="SMP941" s="477"/>
      <c r="SMQ941" s="477"/>
      <c r="SMR941" s="477"/>
      <c r="SMS941" s="477"/>
      <c r="SMT941" s="477"/>
      <c r="SMU941" s="477"/>
      <c r="SMV941" s="477"/>
      <c r="SMW941" s="477"/>
      <c r="SMX941" s="477"/>
      <c r="SMY941" s="477"/>
      <c r="SMZ941" s="477"/>
      <c r="SNA941" s="477"/>
      <c r="SNB941" s="477"/>
      <c r="SNC941" s="477"/>
      <c r="SND941" s="477"/>
      <c r="SNE941" s="477"/>
      <c r="SNF941" s="477"/>
      <c r="SNG941" s="477"/>
      <c r="SNH941" s="477"/>
      <c r="SNI941" s="477"/>
      <c r="SNJ941" s="477"/>
      <c r="SNK941" s="477"/>
      <c r="SNL941" s="477"/>
      <c r="SNM941" s="477"/>
      <c r="SNN941" s="477"/>
      <c r="SNO941" s="477"/>
      <c r="SNP941" s="477"/>
      <c r="SNQ941" s="477"/>
      <c r="SNR941" s="477"/>
      <c r="SNS941" s="477"/>
      <c r="SNT941" s="477"/>
      <c r="SNU941" s="477"/>
      <c r="SNV941" s="477"/>
      <c r="SNW941" s="477"/>
      <c r="SNX941" s="477"/>
      <c r="SNY941" s="477"/>
      <c r="SNZ941" s="477"/>
      <c r="SOA941" s="477"/>
      <c r="SOB941" s="477"/>
      <c r="SOC941" s="477"/>
      <c r="SOD941" s="477"/>
      <c r="SOE941" s="477"/>
      <c r="SOF941" s="477"/>
      <c r="SOG941" s="477"/>
      <c r="SOH941" s="477"/>
      <c r="SOI941" s="477"/>
      <c r="SOJ941" s="477"/>
      <c r="SOK941" s="477"/>
      <c r="SOL941" s="477"/>
      <c r="SOM941" s="477"/>
      <c r="SON941" s="477"/>
      <c r="SOO941" s="477"/>
      <c r="SOP941" s="477"/>
      <c r="SOQ941" s="477"/>
      <c r="SOR941" s="477"/>
      <c r="SOS941" s="477"/>
      <c r="SOT941" s="477"/>
      <c r="SOU941" s="477"/>
      <c r="SOV941" s="477"/>
      <c r="SOW941" s="477"/>
      <c r="SOX941" s="477"/>
      <c r="SOY941" s="477"/>
      <c r="SOZ941" s="477"/>
      <c r="SPA941" s="477"/>
      <c r="SPB941" s="477"/>
      <c r="SPC941" s="477"/>
      <c r="SPD941" s="477"/>
      <c r="SPE941" s="477"/>
      <c r="SPF941" s="477"/>
      <c r="SPG941" s="477"/>
      <c r="SPH941" s="477"/>
      <c r="SPI941" s="477"/>
      <c r="SPJ941" s="477"/>
      <c r="SPK941" s="477"/>
      <c r="SPL941" s="477"/>
      <c r="SPM941" s="477"/>
      <c r="SPN941" s="477"/>
      <c r="SPO941" s="477"/>
      <c r="SPP941" s="477"/>
      <c r="SPQ941" s="477"/>
      <c r="SPR941" s="477"/>
      <c r="SPS941" s="477"/>
      <c r="SPT941" s="477"/>
      <c r="SPU941" s="477"/>
      <c r="SPV941" s="477"/>
      <c r="SPW941" s="477"/>
      <c r="SPX941" s="477"/>
      <c r="SPY941" s="477"/>
      <c r="SPZ941" s="477"/>
      <c r="SQA941" s="477"/>
      <c r="SQB941" s="477"/>
      <c r="SQC941" s="477"/>
      <c r="SQD941" s="477"/>
      <c r="SQE941" s="477"/>
      <c r="SQF941" s="477"/>
      <c r="SQG941" s="477"/>
      <c r="SQH941" s="477"/>
      <c r="SQI941" s="477"/>
      <c r="SQJ941" s="477"/>
      <c r="SQK941" s="477"/>
      <c r="SQL941" s="477"/>
      <c r="SQM941" s="477"/>
      <c r="SQN941" s="477"/>
      <c r="SQO941" s="477"/>
      <c r="SQP941" s="477"/>
      <c r="SQQ941" s="477"/>
      <c r="SQR941" s="477"/>
      <c r="SQS941" s="477"/>
      <c r="SQT941" s="477"/>
      <c r="SQU941" s="477"/>
      <c r="SQV941" s="477"/>
      <c r="SQW941" s="477"/>
      <c r="SQX941" s="477"/>
      <c r="SQY941" s="477"/>
      <c r="SQZ941" s="477"/>
      <c r="SRA941" s="477"/>
      <c r="SRB941" s="477"/>
      <c r="SRC941" s="477"/>
      <c r="SRD941" s="477"/>
      <c r="SRE941" s="477"/>
      <c r="SRF941" s="477"/>
      <c r="SRG941" s="477"/>
      <c r="SRH941" s="477"/>
      <c r="SRI941" s="477"/>
      <c r="SRJ941" s="477"/>
      <c r="SRK941" s="477"/>
      <c r="SRL941" s="477"/>
      <c r="SRM941" s="477"/>
      <c r="SRN941" s="477"/>
      <c r="SRO941" s="477"/>
      <c r="SRP941" s="477"/>
      <c r="SRQ941" s="477"/>
      <c r="SRR941" s="477"/>
      <c r="SRS941" s="477"/>
      <c r="SRT941" s="477"/>
      <c r="SRU941" s="477"/>
      <c r="SRV941" s="477"/>
      <c r="SRW941" s="477"/>
      <c r="SRX941" s="477"/>
      <c r="SRY941" s="477"/>
      <c r="SRZ941" s="477"/>
      <c r="SSA941" s="477"/>
      <c r="SSB941" s="477"/>
      <c r="SSC941" s="477"/>
      <c r="SSD941" s="477"/>
      <c r="SSE941" s="477"/>
      <c r="SSF941" s="477"/>
      <c r="SSG941" s="477"/>
      <c r="SSH941" s="477"/>
      <c r="SSI941" s="477"/>
      <c r="SSJ941" s="477"/>
      <c r="SSK941" s="477"/>
      <c r="SSL941" s="477"/>
      <c r="SSM941" s="477"/>
      <c r="SSN941" s="477"/>
      <c r="SSO941" s="477"/>
      <c r="SSP941" s="477"/>
      <c r="SSQ941" s="477"/>
      <c r="SSR941" s="477"/>
      <c r="SSS941" s="477"/>
      <c r="SST941" s="477"/>
      <c r="SSU941" s="477"/>
      <c r="SSV941" s="477"/>
      <c r="SSW941" s="477"/>
      <c r="SSX941" s="477"/>
      <c r="SSY941" s="477"/>
      <c r="SSZ941" s="477"/>
      <c r="STA941" s="477"/>
      <c r="STB941" s="477"/>
      <c r="STC941" s="477"/>
      <c r="STD941" s="477"/>
      <c r="STE941" s="477"/>
      <c r="STF941" s="477"/>
      <c r="STG941" s="477"/>
      <c r="STH941" s="477"/>
      <c r="STI941" s="477"/>
      <c r="STJ941" s="477"/>
      <c r="STK941" s="477"/>
      <c r="STL941" s="477"/>
      <c r="STM941" s="477"/>
      <c r="STN941" s="477"/>
      <c r="STO941" s="477"/>
      <c r="STP941" s="477"/>
      <c r="STQ941" s="477"/>
      <c r="STR941" s="477"/>
      <c r="STS941" s="477"/>
      <c r="STT941" s="477"/>
      <c r="STU941" s="477"/>
      <c r="STV941" s="477"/>
      <c r="STW941" s="477"/>
      <c r="STX941" s="477"/>
      <c r="STY941" s="477"/>
      <c r="STZ941" s="477"/>
      <c r="SUA941" s="477"/>
      <c r="SUB941" s="477"/>
      <c r="SUC941" s="477"/>
      <c r="SUD941" s="477"/>
      <c r="SUE941" s="477"/>
      <c r="SUF941" s="477"/>
      <c r="SUG941" s="477"/>
      <c r="SUH941" s="477"/>
      <c r="SUI941" s="477"/>
      <c r="SUJ941" s="477"/>
      <c r="SUK941" s="477"/>
      <c r="SUL941" s="477"/>
      <c r="SUM941" s="477"/>
      <c r="SUN941" s="477"/>
      <c r="SUO941" s="477"/>
      <c r="SUP941" s="477"/>
      <c r="SUQ941" s="477"/>
      <c r="SUR941" s="477"/>
      <c r="SUS941" s="477"/>
      <c r="SUT941" s="477"/>
      <c r="SUU941" s="477"/>
      <c r="SUV941" s="477"/>
      <c r="SUW941" s="477"/>
      <c r="SUX941" s="477"/>
      <c r="SUY941" s="477"/>
      <c r="SUZ941" s="477"/>
      <c r="SVA941" s="477"/>
      <c r="SVB941" s="477"/>
      <c r="SVC941" s="477"/>
      <c r="SVD941" s="477"/>
      <c r="SVE941" s="477"/>
      <c r="SVF941" s="477"/>
      <c r="SVG941" s="477"/>
      <c r="SVH941" s="477"/>
      <c r="SVI941" s="477"/>
      <c r="SVJ941" s="477"/>
      <c r="SVK941" s="477"/>
      <c r="SVL941" s="477"/>
      <c r="SVM941" s="477"/>
      <c r="SVN941" s="477"/>
      <c r="SVO941" s="477"/>
      <c r="SVP941" s="477"/>
      <c r="SVQ941" s="477"/>
      <c r="SVR941" s="477"/>
      <c r="SVS941" s="477"/>
      <c r="SVT941" s="477"/>
      <c r="SVU941" s="477"/>
      <c r="SVV941" s="477"/>
      <c r="SVW941" s="477"/>
      <c r="SVX941" s="477"/>
      <c r="SVY941" s="477"/>
      <c r="SVZ941" s="477"/>
      <c r="SWA941" s="477"/>
      <c r="SWB941" s="477"/>
      <c r="SWC941" s="477"/>
      <c r="SWD941" s="477"/>
      <c r="SWE941" s="477"/>
      <c r="SWF941" s="477"/>
      <c r="SWG941" s="477"/>
      <c r="SWH941" s="477"/>
      <c r="SWI941" s="477"/>
      <c r="SWJ941" s="477"/>
      <c r="SWK941" s="477"/>
      <c r="SWL941" s="477"/>
      <c r="SWM941" s="477"/>
      <c r="SWN941" s="477"/>
      <c r="SWO941" s="477"/>
      <c r="SWP941" s="477"/>
      <c r="SWQ941" s="477"/>
      <c r="SWR941" s="477"/>
      <c r="SWS941" s="477"/>
      <c r="SWT941" s="477"/>
      <c r="SWU941" s="477"/>
      <c r="SWV941" s="477"/>
      <c r="SWW941" s="477"/>
      <c r="SWX941" s="477"/>
      <c r="SWY941" s="477"/>
      <c r="SWZ941" s="477"/>
      <c r="SXA941" s="477"/>
      <c r="SXB941" s="477"/>
      <c r="SXC941" s="477"/>
      <c r="SXD941" s="477"/>
      <c r="SXE941" s="477"/>
      <c r="SXF941" s="477"/>
      <c r="SXG941" s="477"/>
      <c r="SXH941" s="477"/>
      <c r="SXI941" s="477"/>
      <c r="SXJ941" s="477"/>
      <c r="SXK941" s="477"/>
      <c r="SXL941" s="477"/>
      <c r="SXM941" s="477"/>
      <c r="SXN941" s="477"/>
      <c r="SXO941" s="477"/>
      <c r="SXP941" s="477"/>
      <c r="SXQ941" s="477"/>
      <c r="SXR941" s="477"/>
      <c r="SXS941" s="477"/>
      <c r="SXT941" s="477"/>
      <c r="SXU941" s="477"/>
      <c r="SXV941" s="477"/>
      <c r="SXW941" s="477"/>
      <c r="SXX941" s="477"/>
      <c r="SXY941" s="477"/>
      <c r="SXZ941" s="477"/>
      <c r="SYA941" s="477"/>
      <c r="SYB941" s="477"/>
      <c r="SYC941" s="477"/>
      <c r="SYD941" s="477"/>
      <c r="SYE941" s="477"/>
      <c r="SYF941" s="477"/>
      <c r="SYG941" s="477"/>
      <c r="SYH941" s="477"/>
      <c r="SYI941" s="477"/>
      <c r="SYJ941" s="477"/>
      <c r="SYK941" s="477"/>
      <c r="SYL941" s="477"/>
      <c r="SYM941" s="477"/>
      <c r="SYN941" s="477"/>
      <c r="SYO941" s="477"/>
      <c r="SYP941" s="477"/>
      <c r="SYQ941" s="477"/>
      <c r="SYR941" s="477"/>
      <c r="SYS941" s="477"/>
      <c r="SYT941" s="477"/>
      <c r="SYU941" s="477"/>
      <c r="SYV941" s="477"/>
      <c r="SYW941" s="477"/>
      <c r="SYX941" s="477"/>
      <c r="SYY941" s="477"/>
      <c r="SYZ941" s="477"/>
      <c r="SZA941" s="477"/>
      <c r="SZB941" s="477"/>
      <c r="SZC941" s="477"/>
      <c r="SZD941" s="477"/>
      <c r="SZE941" s="477"/>
      <c r="SZF941" s="477"/>
      <c r="SZG941" s="477"/>
      <c r="SZH941" s="477"/>
      <c r="SZI941" s="477"/>
      <c r="SZJ941" s="477"/>
      <c r="SZK941" s="477"/>
      <c r="SZL941" s="477"/>
      <c r="SZM941" s="477"/>
      <c r="SZN941" s="477"/>
      <c r="SZO941" s="477"/>
      <c r="SZP941" s="477"/>
      <c r="SZQ941" s="477"/>
      <c r="SZR941" s="477"/>
      <c r="SZS941" s="477"/>
      <c r="SZT941" s="477"/>
      <c r="SZU941" s="477"/>
      <c r="SZV941" s="477"/>
      <c r="SZW941" s="477"/>
      <c r="SZX941" s="477"/>
      <c r="SZY941" s="477"/>
      <c r="SZZ941" s="477"/>
      <c r="TAA941" s="477"/>
      <c r="TAB941" s="477"/>
      <c r="TAC941" s="477"/>
      <c r="TAD941" s="477"/>
      <c r="TAE941" s="477"/>
      <c r="TAF941" s="477"/>
      <c r="TAG941" s="477"/>
      <c r="TAH941" s="477"/>
      <c r="TAI941" s="477"/>
      <c r="TAJ941" s="477"/>
      <c r="TAK941" s="477"/>
      <c r="TAL941" s="477"/>
      <c r="TAM941" s="477"/>
      <c r="TAN941" s="477"/>
      <c r="TAO941" s="477"/>
      <c r="TAP941" s="477"/>
      <c r="TAQ941" s="477"/>
      <c r="TAR941" s="477"/>
      <c r="TAS941" s="477"/>
      <c r="TAT941" s="477"/>
      <c r="TAU941" s="477"/>
      <c r="TAV941" s="477"/>
      <c r="TAW941" s="477"/>
      <c r="TAX941" s="477"/>
      <c r="TAY941" s="477"/>
      <c r="TAZ941" s="477"/>
      <c r="TBA941" s="477"/>
      <c r="TBB941" s="477"/>
      <c r="TBC941" s="477"/>
      <c r="TBD941" s="477"/>
      <c r="TBE941" s="477"/>
      <c r="TBF941" s="477"/>
      <c r="TBG941" s="477"/>
      <c r="TBH941" s="477"/>
      <c r="TBI941" s="477"/>
      <c r="TBJ941" s="477"/>
      <c r="TBK941" s="477"/>
      <c r="TBL941" s="477"/>
      <c r="TBM941" s="477"/>
      <c r="TBN941" s="477"/>
      <c r="TBO941" s="477"/>
      <c r="TBP941" s="477"/>
      <c r="TBQ941" s="477"/>
      <c r="TBR941" s="477"/>
      <c r="TBS941" s="477"/>
      <c r="TBT941" s="477"/>
      <c r="TBU941" s="477"/>
      <c r="TBV941" s="477"/>
      <c r="TBW941" s="477"/>
      <c r="TBX941" s="477"/>
      <c r="TBY941" s="477"/>
      <c r="TBZ941" s="477"/>
      <c r="TCA941" s="477"/>
      <c r="TCB941" s="477"/>
      <c r="TCC941" s="477"/>
      <c r="TCD941" s="477"/>
      <c r="TCE941" s="477"/>
      <c r="TCF941" s="477"/>
      <c r="TCG941" s="477"/>
      <c r="TCH941" s="477"/>
      <c r="TCI941" s="477"/>
      <c r="TCJ941" s="477"/>
      <c r="TCK941" s="477"/>
      <c r="TCL941" s="477"/>
      <c r="TCM941" s="477"/>
      <c r="TCN941" s="477"/>
      <c r="TCO941" s="477"/>
      <c r="TCP941" s="477"/>
      <c r="TCQ941" s="477"/>
      <c r="TCR941" s="477"/>
      <c r="TCS941" s="477"/>
      <c r="TCT941" s="477"/>
      <c r="TCU941" s="477"/>
      <c r="TCV941" s="477"/>
      <c r="TCW941" s="477"/>
      <c r="TCX941" s="477"/>
      <c r="TCY941" s="477"/>
      <c r="TCZ941" s="477"/>
      <c r="TDA941" s="477"/>
      <c r="TDB941" s="477"/>
      <c r="TDC941" s="477"/>
      <c r="TDD941" s="477"/>
      <c r="TDE941" s="477"/>
      <c r="TDF941" s="477"/>
      <c r="TDG941" s="477"/>
      <c r="TDH941" s="477"/>
      <c r="TDI941" s="477"/>
      <c r="TDJ941" s="477"/>
      <c r="TDK941" s="477"/>
      <c r="TDL941" s="477"/>
      <c r="TDM941" s="477"/>
      <c r="TDN941" s="477"/>
      <c r="TDO941" s="477"/>
      <c r="TDP941" s="477"/>
      <c r="TDQ941" s="477"/>
      <c r="TDR941" s="477"/>
      <c r="TDS941" s="477"/>
      <c r="TDT941" s="477"/>
      <c r="TDU941" s="477"/>
      <c r="TDV941" s="477"/>
      <c r="TDW941" s="477"/>
      <c r="TDX941" s="477"/>
      <c r="TDY941" s="477"/>
      <c r="TDZ941" s="477"/>
      <c r="TEA941" s="477"/>
      <c r="TEB941" s="477"/>
      <c r="TEC941" s="477"/>
      <c r="TED941" s="477"/>
      <c r="TEE941" s="477"/>
      <c r="TEF941" s="477"/>
      <c r="TEG941" s="477"/>
      <c r="TEH941" s="477"/>
      <c r="TEI941" s="477"/>
      <c r="TEJ941" s="477"/>
      <c r="TEK941" s="477"/>
      <c r="TEL941" s="477"/>
      <c r="TEM941" s="477"/>
      <c r="TEN941" s="477"/>
      <c r="TEO941" s="477"/>
      <c r="TEP941" s="477"/>
      <c r="TEQ941" s="477"/>
      <c r="TER941" s="477"/>
      <c r="TES941" s="477"/>
      <c r="TET941" s="477"/>
      <c r="TEU941" s="477"/>
      <c r="TEV941" s="477"/>
      <c r="TEW941" s="477"/>
      <c r="TEX941" s="477"/>
      <c r="TEY941" s="477"/>
      <c r="TEZ941" s="477"/>
      <c r="TFA941" s="477"/>
      <c r="TFB941" s="477"/>
      <c r="TFC941" s="477"/>
      <c r="TFD941" s="477"/>
      <c r="TFE941" s="477"/>
      <c r="TFF941" s="477"/>
      <c r="TFG941" s="477"/>
      <c r="TFH941" s="477"/>
      <c r="TFI941" s="477"/>
      <c r="TFJ941" s="477"/>
      <c r="TFK941" s="477"/>
      <c r="TFL941" s="477"/>
      <c r="TFM941" s="477"/>
      <c r="TFN941" s="477"/>
      <c r="TFO941" s="477"/>
      <c r="TFP941" s="477"/>
      <c r="TFQ941" s="477"/>
      <c r="TFR941" s="477"/>
      <c r="TFS941" s="477"/>
      <c r="TFT941" s="477"/>
      <c r="TFU941" s="477"/>
      <c r="TFV941" s="477"/>
      <c r="TFW941" s="477"/>
      <c r="TFX941" s="477"/>
      <c r="TFY941" s="477"/>
      <c r="TFZ941" s="477"/>
      <c r="TGA941" s="477"/>
      <c r="TGB941" s="477"/>
      <c r="TGC941" s="477"/>
      <c r="TGD941" s="477"/>
      <c r="TGE941" s="477"/>
      <c r="TGF941" s="477"/>
      <c r="TGG941" s="477"/>
      <c r="TGH941" s="477"/>
      <c r="TGI941" s="477"/>
      <c r="TGJ941" s="477"/>
      <c r="TGK941" s="477"/>
      <c r="TGL941" s="477"/>
      <c r="TGM941" s="477"/>
      <c r="TGN941" s="477"/>
      <c r="TGO941" s="477"/>
      <c r="TGP941" s="477"/>
      <c r="TGQ941" s="477"/>
      <c r="TGR941" s="477"/>
      <c r="TGS941" s="477"/>
      <c r="TGT941" s="477"/>
      <c r="TGU941" s="477"/>
      <c r="TGV941" s="477"/>
      <c r="TGW941" s="477"/>
      <c r="TGX941" s="477"/>
      <c r="TGY941" s="477"/>
      <c r="TGZ941" s="477"/>
      <c r="THA941" s="477"/>
      <c r="THB941" s="477"/>
      <c r="THC941" s="477"/>
      <c r="THD941" s="477"/>
      <c r="THE941" s="477"/>
      <c r="THF941" s="477"/>
      <c r="THG941" s="477"/>
      <c r="THH941" s="477"/>
      <c r="THI941" s="477"/>
      <c r="THJ941" s="477"/>
      <c r="THK941" s="477"/>
      <c r="THL941" s="477"/>
      <c r="THM941" s="477"/>
      <c r="THN941" s="477"/>
      <c r="THO941" s="477"/>
      <c r="THP941" s="477"/>
      <c r="THQ941" s="477"/>
      <c r="THR941" s="477"/>
      <c r="THS941" s="477"/>
      <c r="THT941" s="477"/>
      <c r="THU941" s="477"/>
      <c r="THV941" s="477"/>
      <c r="THW941" s="477"/>
      <c r="THX941" s="477"/>
      <c r="THY941" s="477"/>
      <c r="THZ941" s="477"/>
      <c r="TIA941" s="477"/>
      <c r="TIB941" s="477"/>
      <c r="TIC941" s="477"/>
      <c r="TID941" s="477"/>
      <c r="TIE941" s="477"/>
      <c r="TIF941" s="477"/>
      <c r="TIG941" s="477"/>
      <c r="TIH941" s="477"/>
      <c r="TII941" s="477"/>
      <c r="TIJ941" s="477"/>
      <c r="TIK941" s="477"/>
      <c r="TIL941" s="477"/>
      <c r="TIM941" s="477"/>
      <c r="TIN941" s="477"/>
      <c r="TIO941" s="477"/>
      <c r="TIP941" s="477"/>
      <c r="TIQ941" s="477"/>
      <c r="TIR941" s="477"/>
      <c r="TIS941" s="477"/>
      <c r="TIT941" s="477"/>
      <c r="TIU941" s="477"/>
      <c r="TIV941" s="477"/>
      <c r="TIW941" s="477"/>
      <c r="TIX941" s="477"/>
      <c r="TIY941" s="477"/>
      <c r="TIZ941" s="477"/>
      <c r="TJA941" s="477"/>
      <c r="TJB941" s="477"/>
      <c r="TJC941" s="477"/>
      <c r="TJD941" s="477"/>
      <c r="TJE941" s="477"/>
      <c r="TJF941" s="477"/>
      <c r="TJG941" s="477"/>
      <c r="TJH941" s="477"/>
      <c r="TJI941" s="477"/>
      <c r="TJJ941" s="477"/>
      <c r="TJK941" s="477"/>
      <c r="TJL941" s="477"/>
      <c r="TJM941" s="477"/>
      <c r="TJN941" s="477"/>
      <c r="TJO941" s="477"/>
      <c r="TJP941" s="477"/>
      <c r="TJQ941" s="477"/>
      <c r="TJR941" s="477"/>
      <c r="TJS941" s="477"/>
      <c r="TJT941" s="477"/>
      <c r="TJU941" s="477"/>
      <c r="TJV941" s="477"/>
      <c r="TJW941" s="477"/>
      <c r="TJX941" s="477"/>
      <c r="TJY941" s="477"/>
      <c r="TJZ941" s="477"/>
      <c r="TKA941" s="477"/>
      <c r="TKB941" s="477"/>
      <c r="TKC941" s="477"/>
      <c r="TKD941" s="477"/>
      <c r="TKE941" s="477"/>
      <c r="TKF941" s="477"/>
      <c r="TKG941" s="477"/>
      <c r="TKH941" s="477"/>
      <c r="TKI941" s="477"/>
      <c r="TKJ941" s="477"/>
      <c r="TKK941" s="477"/>
      <c r="TKL941" s="477"/>
      <c r="TKM941" s="477"/>
      <c r="TKN941" s="477"/>
      <c r="TKO941" s="477"/>
      <c r="TKP941" s="477"/>
      <c r="TKQ941" s="477"/>
      <c r="TKR941" s="477"/>
      <c r="TKS941" s="477"/>
      <c r="TKT941" s="477"/>
      <c r="TKU941" s="477"/>
      <c r="TKV941" s="477"/>
      <c r="TKW941" s="477"/>
      <c r="TKX941" s="477"/>
      <c r="TKY941" s="477"/>
      <c r="TKZ941" s="477"/>
      <c r="TLA941" s="477"/>
      <c r="TLB941" s="477"/>
      <c r="TLC941" s="477"/>
      <c r="TLD941" s="477"/>
      <c r="TLE941" s="477"/>
      <c r="TLF941" s="477"/>
      <c r="TLG941" s="477"/>
      <c r="TLH941" s="477"/>
      <c r="TLI941" s="477"/>
      <c r="TLJ941" s="477"/>
      <c r="TLK941" s="477"/>
      <c r="TLL941" s="477"/>
      <c r="TLM941" s="477"/>
      <c r="TLN941" s="477"/>
      <c r="TLO941" s="477"/>
      <c r="TLP941" s="477"/>
      <c r="TLQ941" s="477"/>
      <c r="TLR941" s="477"/>
      <c r="TLS941" s="477"/>
      <c r="TLT941" s="477"/>
      <c r="TLU941" s="477"/>
      <c r="TLV941" s="477"/>
      <c r="TLW941" s="477"/>
      <c r="TLX941" s="477"/>
      <c r="TLY941" s="477"/>
      <c r="TLZ941" s="477"/>
      <c r="TMA941" s="477"/>
      <c r="TMB941" s="477"/>
      <c r="TMC941" s="477"/>
      <c r="TMD941" s="477"/>
      <c r="TME941" s="477"/>
      <c r="TMF941" s="477"/>
      <c r="TMG941" s="477"/>
      <c r="TMH941" s="477"/>
      <c r="TMI941" s="477"/>
      <c r="TMJ941" s="477"/>
      <c r="TMK941" s="477"/>
      <c r="TML941" s="477"/>
      <c r="TMM941" s="477"/>
      <c r="TMN941" s="477"/>
      <c r="TMO941" s="477"/>
      <c r="TMP941" s="477"/>
      <c r="TMQ941" s="477"/>
      <c r="TMR941" s="477"/>
      <c r="TMS941" s="477"/>
      <c r="TMT941" s="477"/>
      <c r="TMU941" s="477"/>
      <c r="TMV941" s="477"/>
      <c r="TMW941" s="477"/>
      <c r="TMX941" s="477"/>
      <c r="TMY941" s="477"/>
      <c r="TMZ941" s="477"/>
      <c r="TNA941" s="477"/>
      <c r="TNB941" s="477"/>
      <c r="TNC941" s="477"/>
      <c r="TND941" s="477"/>
      <c r="TNE941" s="477"/>
      <c r="TNF941" s="477"/>
      <c r="TNG941" s="477"/>
      <c r="TNH941" s="477"/>
      <c r="TNI941" s="477"/>
      <c r="TNJ941" s="477"/>
      <c r="TNK941" s="477"/>
      <c r="TNL941" s="477"/>
      <c r="TNM941" s="477"/>
      <c r="TNN941" s="477"/>
      <c r="TNO941" s="477"/>
      <c r="TNP941" s="477"/>
      <c r="TNQ941" s="477"/>
      <c r="TNR941" s="477"/>
      <c r="TNS941" s="477"/>
      <c r="TNT941" s="477"/>
      <c r="TNU941" s="477"/>
      <c r="TNV941" s="477"/>
      <c r="TNW941" s="477"/>
      <c r="TNX941" s="477"/>
      <c r="TNY941" s="477"/>
      <c r="TNZ941" s="477"/>
      <c r="TOA941" s="477"/>
      <c r="TOB941" s="477"/>
      <c r="TOC941" s="477"/>
      <c r="TOD941" s="477"/>
      <c r="TOE941" s="477"/>
      <c r="TOF941" s="477"/>
      <c r="TOG941" s="477"/>
      <c r="TOH941" s="477"/>
      <c r="TOI941" s="477"/>
      <c r="TOJ941" s="477"/>
      <c r="TOK941" s="477"/>
      <c r="TOL941" s="477"/>
      <c r="TOM941" s="477"/>
      <c r="TON941" s="477"/>
      <c r="TOO941" s="477"/>
      <c r="TOP941" s="477"/>
      <c r="TOQ941" s="477"/>
      <c r="TOR941" s="477"/>
      <c r="TOS941" s="477"/>
      <c r="TOT941" s="477"/>
      <c r="TOU941" s="477"/>
      <c r="TOV941" s="477"/>
      <c r="TOW941" s="477"/>
      <c r="TOX941" s="477"/>
      <c r="TOY941" s="477"/>
      <c r="TOZ941" s="477"/>
      <c r="TPA941" s="477"/>
      <c r="TPB941" s="477"/>
      <c r="TPC941" s="477"/>
      <c r="TPD941" s="477"/>
      <c r="TPE941" s="477"/>
      <c r="TPF941" s="477"/>
      <c r="TPG941" s="477"/>
      <c r="TPH941" s="477"/>
      <c r="TPI941" s="477"/>
      <c r="TPJ941" s="477"/>
      <c r="TPK941" s="477"/>
      <c r="TPL941" s="477"/>
      <c r="TPM941" s="477"/>
      <c r="TPN941" s="477"/>
      <c r="TPO941" s="477"/>
      <c r="TPP941" s="477"/>
      <c r="TPQ941" s="477"/>
      <c r="TPR941" s="477"/>
      <c r="TPS941" s="477"/>
      <c r="TPT941" s="477"/>
      <c r="TPU941" s="477"/>
      <c r="TPV941" s="477"/>
      <c r="TPW941" s="477"/>
      <c r="TPX941" s="477"/>
      <c r="TPY941" s="477"/>
      <c r="TPZ941" s="477"/>
      <c r="TQA941" s="477"/>
      <c r="TQB941" s="477"/>
      <c r="TQC941" s="477"/>
      <c r="TQD941" s="477"/>
      <c r="TQE941" s="477"/>
      <c r="TQF941" s="477"/>
      <c r="TQG941" s="477"/>
      <c r="TQH941" s="477"/>
      <c r="TQI941" s="477"/>
      <c r="TQJ941" s="477"/>
      <c r="TQK941" s="477"/>
      <c r="TQL941" s="477"/>
      <c r="TQM941" s="477"/>
      <c r="TQN941" s="477"/>
      <c r="TQO941" s="477"/>
      <c r="TQP941" s="477"/>
      <c r="TQQ941" s="477"/>
      <c r="TQR941" s="477"/>
      <c r="TQS941" s="477"/>
      <c r="TQT941" s="477"/>
      <c r="TQU941" s="477"/>
      <c r="TQV941" s="477"/>
      <c r="TQW941" s="477"/>
      <c r="TQX941" s="477"/>
      <c r="TQY941" s="477"/>
      <c r="TQZ941" s="477"/>
      <c r="TRA941" s="477"/>
      <c r="TRB941" s="477"/>
      <c r="TRC941" s="477"/>
      <c r="TRD941" s="477"/>
      <c r="TRE941" s="477"/>
      <c r="TRF941" s="477"/>
      <c r="TRG941" s="477"/>
      <c r="TRH941" s="477"/>
      <c r="TRI941" s="477"/>
      <c r="TRJ941" s="477"/>
      <c r="TRK941" s="477"/>
      <c r="TRL941" s="477"/>
      <c r="TRM941" s="477"/>
      <c r="TRN941" s="477"/>
      <c r="TRO941" s="477"/>
      <c r="TRP941" s="477"/>
      <c r="TRQ941" s="477"/>
      <c r="TRR941" s="477"/>
      <c r="TRS941" s="477"/>
      <c r="TRT941" s="477"/>
      <c r="TRU941" s="477"/>
      <c r="TRV941" s="477"/>
      <c r="TRW941" s="477"/>
      <c r="TRX941" s="477"/>
      <c r="TRY941" s="477"/>
      <c r="TRZ941" s="477"/>
      <c r="TSA941" s="477"/>
      <c r="TSB941" s="477"/>
      <c r="TSC941" s="477"/>
      <c r="TSD941" s="477"/>
      <c r="TSE941" s="477"/>
      <c r="TSF941" s="477"/>
      <c r="TSG941" s="477"/>
      <c r="TSH941" s="477"/>
      <c r="TSI941" s="477"/>
      <c r="TSJ941" s="477"/>
      <c r="TSK941" s="477"/>
      <c r="TSL941" s="477"/>
      <c r="TSM941" s="477"/>
      <c r="TSN941" s="477"/>
      <c r="TSO941" s="477"/>
      <c r="TSP941" s="477"/>
      <c r="TSQ941" s="477"/>
      <c r="TSR941" s="477"/>
      <c r="TSS941" s="477"/>
      <c r="TST941" s="477"/>
      <c r="TSU941" s="477"/>
      <c r="TSV941" s="477"/>
      <c r="TSW941" s="477"/>
      <c r="TSX941" s="477"/>
      <c r="TSY941" s="477"/>
      <c r="TSZ941" s="477"/>
      <c r="TTA941" s="477"/>
      <c r="TTB941" s="477"/>
      <c r="TTC941" s="477"/>
      <c r="TTD941" s="477"/>
      <c r="TTE941" s="477"/>
      <c r="TTF941" s="477"/>
      <c r="TTG941" s="477"/>
      <c r="TTH941" s="477"/>
      <c r="TTI941" s="477"/>
      <c r="TTJ941" s="477"/>
      <c r="TTK941" s="477"/>
      <c r="TTL941" s="477"/>
      <c r="TTM941" s="477"/>
      <c r="TTN941" s="477"/>
      <c r="TTO941" s="477"/>
      <c r="TTP941" s="477"/>
      <c r="TTQ941" s="477"/>
      <c r="TTR941" s="477"/>
      <c r="TTS941" s="477"/>
      <c r="TTT941" s="477"/>
      <c r="TTU941" s="477"/>
      <c r="TTV941" s="477"/>
      <c r="TTW941" s="477"/>
      <c r="TTX941" s="477"/>
      <c r="TTY941" s="477"/>
      <c r="TTZ941" s="477"/>
      <c r="TUA941" s="477"/>
      <c r="TUB941" s="477"/>
      <c r="TUC941" s="477"/>
      <c r="TUD941" s="477"/>
      <c r="TUE941" s="477"/>
      <c r="TUF941" s="477"/>
      <c r="TUG941" s="477"/>
      <c r="TUH941" s="477"/>
      <c r="TUI941" s="477"/>
      <c r="TUJ941" s="477"/>
      <c r="TUK941" s="477"/>
      <c r="TUL941" s="477"/>
      <c r="TUM941" s="477"/>
      <c r="TUN941" s="477"/>
      <c r="TUO941" s="477"/>
      <c r="TUP941" s="477"/>
      <c r="TUQ941" s="477"/>
      <c r="TUR941" s="477"/>
      <c r="TUS941" s="477"/>
      <c r="TUT941" s="477"/>
      <c r="TUU941" s="477"/>
      <c r="TUV941" s="477"/>
      <c r="TUW941" s="477"/>
      <c r="TUX941" s="477"/>
      <c r="TUY941" s="477"/>
      <c r="TUZ941" s="477"/>
      <c r="TVA941" s="477"/>
      <c r="TVB941" s="477"/>
      <c r="TVC941" s="477"/>
      <c r="TVD941" s="477"/>
      <c r="TVE941" s="477"/>
      <c r="TVF941" s="477"/>
      <c r="TVG941" s="477"/>
      <c r="TVH941" s="477"/>
      <c r="TVI941" s="477"/>
      <c r="TVJ941" s="477"/>
      <c r="TVK941" s="477"/>
      <c r="TVL941" s="477"/>
      <c r="TVM941" s="477"/>
      <c r="TVN941" s="477"/>
      <c r="TVO941" s="477"/>
      <c r="TVP941" s="477"/>
      <c r="TVQ941" s="477"/>
      <c r="TVR941" s="477"/>
      <c r="TVS941" s="477"/>
      <c r="TVT941" s="477"/>
      <c r="TVU941" s="477"/>
      <c r="TVV941" s="477"/>
      <c r="TVW941" s="477"/>
      <c r="TVX941" s="477"/>
      <c r="TVY941" s="477"/>
      <c r="TVZ941" s="477"/>
      <c r="TWA941" s="477"/>
      <c r="TWB941" s="477"/>
      <c r="TWC941" s="477"/>
      <c r="TWD941" s="477"/>
      <c r="TWE941" s="477"/>
      <c r="TWF941" s="477"/>
      <c r="TWG941" s="477"/>
      <c r="TWH941" s="477"/>
      <c r="TWI941" s="477"/>
      <c r="TWJ941" s="477"/>
      <c r="TWK941" s="477"/>
      <c r="TWL941" s="477"/>
      <c r="TWM941" s="477"/>
      <c r="TWN941" s="477"/>
      <c r="TWO941" s="477"/>
      <c r="TWP941" s="477"/>
      <c r="TWQ941" s="477"/>
      <c r="TWR941" s="477"/>
      <c r="TWS941" s="477"/>
      <c r="TWT941" s="477"/>
      <c r="TWU941" s="477"/>
      <c r="TWV941" s="477"/>
      <c r="TWW941" s="477"/>
      <c r="TWX941" s="477"/>
      <c r="TWY941" s="477"/>
      <c r="TWZ941" s="477"/>
      <c r="TXA941" s="477"/>
      <c r="TXB941" s="477"/>
      <c r="TXC941" s="477"/>
      <c r="TXD941" s="477"/>
      <c r="TXE941" s="477"/>
      <c r="TXF941" s="477"/>
      <c r="TXG941" s="477"/>
      <c r="TXH941" s="477"/>
      <c r="TXI941" s="477"/>
      <c r="TXJ941" s="477"/>
      <c r="TXK941" s="477"/>
      <c r="TXL941" s="477"/>
      <c r="TXM941" s="477"/>
      <c r="TXN941" s="477"/>
      <c r="TXO941" s="477"/>
      <c r="TXP941" s="477"/>
      <c r="TXQ941" s="477"/>
      <c r="TXR941" s="477"/>
      <c r="TXS941" s="477"/>
      <c r="TXT941" s="477"/>
      <c r="TXU941" s="477"/>
      <c r="TXV941" s="477"/>
      <c r="TXW941" s="477"/>
      <c r="TXX941" s="477"/>
      <c r="TXY941" s="477"/>
      <c r="TXZ941" s="477"/>
      <c r="TYA941" s="477"/>
      <c r="TYB941" s="477"/>
      <c r="TYC941" s="477"/>
      <c r="TYD941" s="477"/>
      <c r="TYE941" s="477"/>
      <c r="TYF941" s="477"/>
      <c r="TYG941" s="477"/>
      <c r="TYH941" s="477"/>
      <c r="TYI941" s="477"/>
      <c r="TYJ941" s="477"/>
      <c r="TYK941" s="477"/>
      <c r="TYL941" s="477"/>
      <c r="TYM941" s="477"/>
      <c r="TYN941" s="477"/>
      <c r="TYO941" s="477"/>
      <c r="TYP941" s="477"/>
      <c r="TYQ941" s="477"/>
      <c r="TYR941" s="477"/>
      <c r="TYS941" s="477"/>
      <c r="TYT941" s="477"/>
      <c r="TYU941" s="477"/>
      <c r="TYV941" s="477"/>
      <c r="TYW941" s="477"/>
      <c r="TYX941" s="477"/>
      <c r="TYY941" s="477"/>
      <c r="TYZ941" s="477"/>
      <c r="TZA941" s="477"/>
      <c r="TZB941" s="477"/>
      <c r="TZC941" s="477"/>
      <c r="TZD941" s="477"/>
      <c r="TZE941" s="477"/>
      <c r="TZF941" s="477"/>
      <c r="TZG941" s="477"/>
      <c r="TZH941" s="477"/>
      <c r="TZI941" s="477"/>
      <c r="TZJ941" s="477"/>
      <c r="TZK941" s="477"/>
      <c r="TZL941" s="477"/>
      <c r="TZM941" s="477"/>
      <c r="TZN941" s="477"/>
      <c r="TZO941" s="477"/>
      <c r="TZP941" s="477"/>
      <c r="TZQ941" s="477"/>
      <c r="TZR941" s="477"/>
      <c r="TZS941" s="477"/>
      <c r="TZT941" s="477"/>
      <c r="TZU941" s="477"/>
      <c r="TZV941" s="477"/>
      <c r="TZW941" s="477"/>
      <c r="TZX941" s="477"/>
      <c r="TZY941" s="477"/>
      <c r="TZZ941" s="477"/>
      <c r="UAA941" s="477"/>
      <c r="UAB941" s="477"/>
      <c r="UAC941" s="477"/>
      <c r="UAD941" s="477"/>
      <c r="UAE941" s="477"/>
      <c r="UAF941" s="477"/>
      <c r="UAG941" s="477"/>
      <c r="UAH941" s="477"/>
      <c r="UAI941" s="477"/>
      <c r="UAJ941" s="477"/>
      <c r="UAK941" s="477"/>
      <c r="UAL941" s="477"/>
      <c r="UAM941" s="477"/>
      <c r="UAN941" s="477"/>
      <c r="UAO941" s="477"/>
      <c r="UAP941" s="477"/>
      <c r="UAQ941" s="477"/>
      <c r="UAR941" s="477"/>
      <c r="UAS941" s="477"/>
      <c r="UAT941" s="477"/>
      <c r="UAU941" s="477"/>
      <c r="UAV941" s="477"/>
      <c r="UAW941" s="477"/>
      <c r="UAX941" s="477"/>
      <c r="UAY941" s="477"/>
      <c r="UAZ941" s="477"/>
      <c r="UBA941" s="477"/>
      <c r="UBB941" s="477"/>
      <c r="UBC941" s="477"/>
      <c r="UBD941" s="477"/>
      <c r="UBE941" s="477"/>
      <c r="UBF941" s="477"/>
      <c r="UBG941" s="477"/>
      <c r="UBH941" s="477"/>
      <c r="UBI941" s="477"/>
      <c r="UBJ941" s="477"/>
      <c r="UBK941" s="477"/>
      <c r="UBL941" s="477"/>
      <c r="UBM941" s="477"/>
      <c r="UBN941" s="477"/>
      <c r="UBO941" s="477"/>
      <c r="UBP941" s="477"/>
      <c r="UBQ941" s="477"/>
      <c r="UBR941" s="477"/>
      <c r="UBS941" s="477"/>
      <c r="UBT941" s="477"/>
      <c r="UBU941" s="477"/>
      <c r="UBV941" s="477"/>
      <c r="UBW941" s="477"/>
      <c r="UBX941" s="477"/>
      <c r="UBY941" s="477"/>
      <c r="UBZ941" s="477"/>
      <c r="UCA941" s="477"/>
      <c r="UCB941" s="477"/>
      <c r="UCC941" s="477"/>
      <c r="UCD941" s="477"/>
      <c r="UCE941" s="477"/>
      <c r="UCF941" s="477"/>
      <c r="UCG941" s="477"/>
      <c r="UCH941" s="477"/>
      <c r="UCI941" s="477"/>
      <c r="UCJ941" s="477"/>
      <c r="UCK941" s="477"/>
      <c r="UCL941" s="477"/>
      <c r="UCM941" s="477"/>
      <c r="UCN941" s="477"/>
      <c r="UCO941" s="477"/>
      <c r="UCP941" s="477"/>
      <c r="UCQ941" s="477"/>
      <c r="UCR941" s="477"/>
      <c r="UCS941" s="477"/>
      <c r="UCT941" s="477"/>
      <c r="UCU941" s="477"/>
      <c r="UCV941" s="477"/>
      <c r="UCW941" s="477"/>
      <c r="UCX941" s="477"/>
      <c r="UCY941" s="477"/>
      <c r="UCZ941" s="477"/>
      <c r="UDA941" s="477"/>
      <c r="UDB941" s="477"/>
      <c r="UDC941" s="477"/>
      <c r="UDD941" s="477"/>
      <c r="UDE941" s="477"/>
      <c r="UDF941" s="477"/>
      <c r="UDG941" s="477"/>
      <c r="UDH941" s="477"/>
      <c r="UDI941" s="477"/>
      <c r="UDJ941" s="477"/>
      <c r="UDK941" s="477"/>
      <c r="UDL941" s="477"/>
      <c r="UDM941" s="477"/>
      <c r="UDN941" s="477"/>
      <c r="UDO941" s="477"/>
      <c r="UDP941" s="477"/>
      <c r="UDQ941" s="477"/>
      <c r="UDR941" s="477"/>
      <c r="UDS941" s="477"/>
      <c r="UDT941" s="477"/>
      <c r="UDU941" s="477"/>
      <c r="UDV941" s="477"/>
      <c r="UDW941" s="477"/>
      <c r="UDX941" s="477"/>
      <c r="UDY941" s="477"/>
      <c r="UDZ941" s="477"/>
      <c r="UEA941" s="477"/>
      <c r="UEB941" s="477"/>
      <c r="UEC941" s="477"/>
      <c r="UED941" s="477"/>
      <c r="UEE941" s="477"/>
      <c r="UEF941" s="477"/>
      <c r="UEG941" s="477"/>
      <c r="UEH941" s="477"/>
      <c r="UEI941" s="477"/>
      <c r="UEJ941" s="477"/>
      <c r="UEK941" s="477"/>
      <c r="UEL941" s="477"/>
      <c r="UEM941" s="477"/>
      <c r="UEN941" s="477"/>
      <c r="UEO941" s="477"/>
      <c r="UEP941" s="477"/>
      <c r="UEQ941" s="477"/>
      <c r="UER941" s="477"/>
      <c r="UES941" s="477"/>
      <c r="UET941" s="477"/>
      <c r="UEU941" s="477"/>
      <c r="UEV941" s="477"/>
      <c r="UEW941" s="477"/>
      <c r="UEX941" s="477"/>
      <c r="UEY941" s="477"/>
      <c r="UEZ941" s="477"/>
      <c r="UFA941" s="477"/>
      <c r="UFB941" s="477"/>
      <c r="UFC941" s="477"/>
      <c r="UFD941" s="477"/>
      <c r="UFE941" s="477"/>
      <c r="UFF941" s="477"/>
      <c r="UFG941" s="477"/>
      <c r="UFH941" s="477"/>
      <c r="UFI941" s="477"/>
      <c r="UFJ941" s="477"/>
      <c r="UFK941" s="477"/>
      <c r="UFL941" s="477"/>
      <c r="UFM941" s="477"/>
      <c r="UFN941" s="477"/>
      <c r="UFO941" s="477"/>
      <c r="UFP941" s="477"/>
      <c r="UFQ941" s="477"/>
      <c r="UFR941" s="477"/>
      <c r="UFS941" s="477"/>
      <c r="UFT941" s="477"/>
      <c r="UFU941" s="477"/>
      <c r="UFV941" s="477"/>
      <c r="UFW941" s="477"/>
      <c r="UFX941" s="477"/>
      <c r="UFY941" s="477"/>
      <c r="UFZ941" s="477"/>
      <c r="UGA941" s="477"/>
      <c r="UGB941" s="477"/>
      <c r="UGC941" s="477"/>
      <c r="UGD941" s="477"/>
      <c r="UGE941" s="477"/>
      <c r="UGF941" s="477"/>
      <c r="UGG941" s="477"/>
      <c r="UGH941" s="477"/>
      <c r="UGI941" s="477"/>
      <c r="UGJ941" s="477"/>
      <c r="UGK941" s="477"/>
      <c r="UGL941" s="477"/>
      <c r="UGM941" s="477"/>
      <c r="UGN941" s="477"/>
      <c r="UGO941" s="477"/>
      <c r="UGP941" s="477"/>
      <c r="UGQ941" s="477"/>
      <c r="UGR941" s="477"/>
      <c r="UGS941" s="477"/>
      <c r="UGT941" s="477"/>
      <c r="UGU941" s="477"/>
      <c r="UGV941" s="477"/>
      <c r="UGW941" s="477"/>
      <c r="UGX941" s="477"/>
      <c r="UGY941" s="477"/>
      <c r="UGZ941" s="477"/>
      <c r="UHA941" s="477"/>
      <c r="UHB941" s="477"/>
      <c r="UHC941" s="477"/>
      <c r="UHD941" s="477"/>
      <c r="UHE941" s="477"/>
      <c r="UHF941" s="477"/>
      <c r="UHG941" s="477"/>
      <c r="UHH941" s="477"/>
      <c r="UHI941" s="477"/>
      <c r="UHJ941" s="477"/>
      <c r="UHK941" s="477"/>
      <c r="UHL941" s="477"/>
      <c r="UHM941" s="477"/>
      <c r="UHN941" s="477"/>
      <c r="UHO941" s="477"/>
      <c r="UHP941" s="477"/>
      <c r="UHQ941" s="477"/>
      <c r="UHR941" s="477"/>
      <c r="UHS941" s="477"/>
      <c r="UHT941" s="477"/>
      <c r="UHU941" s="477"/>
      <c r="UHV941" s="477"/>
      <c r="UHW941" s="477"/>
      <c r="UHX941" s="477"/>
      <c r="UHY941" s="477"/>
      <c r="UHZ941" s="477"/>
      <c r="UIA941" s="477"/>
      <c r="UIB941" s="477"/>
      <c r="UIC941" s="477"/>
      <c r="UID941" s="477"/>
      <c r="UIE941" s="477"/>
      <c r="UIF941" s="477"/>
      <c r="UIG941" s="477"/>
      <c r="UIH941" s="477"/>
      <c r="UII941" s="477"/>
      <c r="UIJ941" s="477"/>
      <c r="UIK941" s="477"/>
      <c r="UIL941" s="477"/>
      <c r="UIM941" s="477"/>
      <c r="UIN941" s="477"/>
      <c r="UIO941" s="477"/>
      <c r="UIP941" s="477"/>
      <c r="UIQ941" s="477"/>
      <c r="UIR941" s="477"/>
      <c r="UIS941" s="477"/>
      <c r="UIT941" s="477"/>
      <c r="UIU941" s="477"/>
      <c r="UIV941" s="477"/>
      <c r="UIW941" s="477"/>
      <c r="UIX941" s="477"/>
      <c r="UIY941" s="477"/>
      <c r="UIZ941" s="477"/>
      <c r="UJA941" s="477"/>
      <c r="UJB941" s="477"/>
      <c r="UJC941" s="477"/>
      <c r="UJD941" s="477"/>
      <c r="UJE941" s="477"/>
      <c r="UJF941" s="477"/>
      <c r="UJG941" s="477"/>
      <c r="UJH941" s="477"/>
      <c r="UJI941" s="477"/>
      <c r="UJJ941" s="477"/>
      <c r="UJK941" s="477"/>
      <c r="UJL941" s="477"/>
      <c r="UJM941" s="477"/>
      <c r="UJN941" s="477"/>
      <c r="UJO941" s="477"/>
      <c r="UJP941" s="477"/>
      <c r="UJQ941" s="477"/>
      <c r="UJR941" s="477"/>
      <c r="UJS941" s="477"/>
      <c r="UJT941" s="477"/>
      <c r="UJU941" s="477"/>
      <c r="UJV941" s="477"/>
      <c r="UJW941" s="477"/>
      <c r="UJX941" s="477"/>
      <c r="UJY941" s="477"/>
      <c r="UJZ941" s="477"/>
      <c r="UKA941" s="477"/>
      <c r="UKB941" s="477"/>
      <c r="UKC941" s="477"/>
      <c r="UKD941" s="477"/>
      <c r="UKE941" s="477"/>
      <c r="UKF941" s="477"/>
      <c r="UKG941" s="477"/>
      <c r="UKH941" s="477"/>
      <c r="UKI941" s="477"/>
      <c r="UKJ941" s="477"/>
      <c r="UKK941" s="477"/>
      <c r="UKL941" s="477"/>
      <c r="UKM941" s="477"/>
      <c r="UKN941" s="477"/>
      <c r="UKO941" s="477"/>
      <c r="UKP941" s="477"/>
      <c r="UKQ941" s="477"/>
      <c r="UKR941" s="477"/>
      <c r="UKS941" s="477"/>
      <c r="UKT941" s="477"/>
      <c r="UKU941" s="477"/>
      <c r="UKV941" s="477"/>
      <c r="UKW941" s="477"/>
      <c r="UKX941" s="477"/>
      <c r="UKY941" s="477"/>
      <c r="UKZ941" s="477"/>
      <c r="ULA941" s="477"/>
      <c r="ULB941" s="477"/>
      <c r="ULC941" s="477"/>
      <c r="ULD941" s="477"/>
      <c r="ULE941" s="477"/>
      <c r="ULF941" s="477"/>
      <c r="ULG941" s="477"/>
      <c r="ULH941" s="477"/>
      <c r="ULI941" s="477"/>
      <c r="ULJ941" s="477"/>
      <c r="ULK941" s="477"/>
      <c r="ULL941" s="477"/>
      <c r="ULM941" s="477"/>
      <c r="ULN941" s="477"/>
      <c r="ULO941" s="477"/>
      <c r="ULP941" s="477"/>
      <c r="ULQ941" s="477"/>
      <c r="ULR941" s="477"/>
      <c r="ULS941" s="477"/>
      <c r="ULT941" s="477"/>
      <c r="ULU941" s="477"/>
      <c r="ULV941" s="477"/>
      <c r="ULW941" s="477"/>
      <c r="ULX941" s="477"/>
      <c r="ULY941" s="477"/>
      <c r="ULZ941" s="477"/>
      <c r="UMA941" s="477"/>
      <c r="UMB941" s="477"/>
      <c r="UMC941" s="477"/>
      <c r="UMD941" s="477"/>
      <c r="UME941" s="477"/>
      <c r="UMF941" s="477"/>
      <c r="UMG941" s="477"/>
      <c r="UMH941" s="477"/>
      <c r="UMI941" s="477"/>
      <c r="UMJ941" s="477"/>
      <c r="UMK941" s="477"/>
      <c r="UML941" s="477"/>
      <c r="UMM941" s="477"/>
      <c r="UMN941" s="477"/>
      <c r="UMO941" s="477"/>
      <c r="UMP941" s="477"/>
      <c r="UMQ941" s="477"/>
      <c r="UMR941" s="477"/>
      <c r="UMS941" s="477"/>
      <c r="UMT941" s="477"/>
      <c r="UMU941" s="477"/>
      <c r="UMV941" s="477"/>
      <c r="UMW941" s="477"/>
      <c r="UMX941" s="477"/>
      <c r="UMY941" s="477"/>
      <c r="UMZ941" s="477"/>
      <c r="UNA941" s="477"/>
      <c r="UNB941" s="477"/>
      <c r="UNC941" s="477"/>
      <c r="UND941" s="477"/>
      <c r="UNE941" s="477"/>
      <c r="UNF941" s="477"/>
      <c r="UNG941" s="477"/>
      <c r="UNH941" s="477"/>
      <c r="UNI941" s="477"/>
      <c r="UNJ941" s="477"/>
      <c r="UNK941" s="477"/>
      <c r="UNL941" s="477"/>
      <c r="UNM941" s="477"/>
      <c r="UNN941" s="477"/>
      <c r="UNO941" s="477"/>
      <c r="UNP941" s="477"/>
      <c r="UNQ941" s="477"/>
      <c r="UNR941" s="477"/>
      <c r="UNS941" s="477"/>
      <c r="UNT941" s="477"/>
      <c r="UNU941" s="477"/>
      <c r="UNV941" s="477"/>
      <c r="UNW941" s="477"/>
      <c r="UNX941" s="477"/>
      <c r="UNY941" s="477"/>
      <c r="UNZ941" s="477"/>
      <c r="UOA941" s="477"/>
      <c r="UOB941" s="477"/>
      <c r="UOC941" s="477"/>
      <c r="UOD941" s="477"/>
      <c r="UOE941" s="477"/>
      <c r="UOF941" s="477"/>
      <c r="UOG941" s="477"/>
      <c r="UOH941" s="477"/>
      <c r="UOI941" s="477"/>
      <c r="UOJ941" s="477"/>
      <c r="UOK941" s="477"/>
      <c r="UOL941" s="477"/>
      <c r="UOM941" s="477"/>
      <c r="UON941" s="477"/>
      <c r="UOO941" s="477"/>
      <c r="UOP941" s="477"/>
      <c r="UOQ941" s="477"/>
      <c r="UOR941" s="477"/>
      <c r="UOS941" s="477"/>
      <c r="UOT941" s="477"/>
      <c r="UOU941" s="477"/>
      <c r="UOV941" s="477"/>
      <c r="UOW941" s="477"/>
      <c r="UOX941" s="477"/>
      <c r="UOY941" s="477"/>
      <c r="UOZ941" s="477"/>
      <c r="UPA941" s="477"/>
      <c r="UPB941" s="477"/>
      <c r="UPC941" s="477"/>
      <c r="UPD941" s="477"/>
      <c r="UPE941" s="477"/>
      <c r="UPF941" s="477"/>
      <c r="UPG941" s="477"/>
      <c r="UPH941" s="477"/>
      <c r="UPI941" s="477"/>
      <c r="UPJ941" s="477"/>
      <c r="UPK941" s="477"/>
      <c r="UPL941" s="477"/>
      <c r="UPM941" s="477"/>
      <c r="UPN941" s="477"/>
      <c r="UPO941" s="477"/>
      <c r="UPP941" s="477"/>
      <c r="UPQ941" s="477"/>
      <c r="UPR941" s="477"/>
      <c r="UPS941" s="477"/>
      <c r="UPT941" s="477"/>
      <c r="UPU941" s="477"/>
      <c r="UPV941" s="477"/>
      <c r="UPW941" s="477"/>
      <c r="UPX941" s="477"/>
      <c r="UPY941" s="477"/>
      <c r="UPZ941" s="477"/>
      <c r="UQA941" s="477"/>
      <c r="UQB941" s="477"/>
      <c r="UQC941" s="477"/>
      <c r="UQD941" s="477"/>
      <c r="UQE941" s="477"/>
      <c r="UQF941" s="477"/>
      <c r="UQG941" s="477"/>
      <c r="UQH941" s="477"/>
      <c r="UQI941" s="477"/>
      <c r="UQJ941" s="477"/>
      <c r="UQK941" s="477"/>
      <c r="UQL941" s="477"/>
      <c r="UQM941" s="477"/>
      <c r="UQN941" s="477"/>
      <c r="UQO941" s="477"/>
      <c r="UQP941" s="477"/>
      <c r="UQQ941" s="477"/>
      <c r="UQR941" s="477"/>
      <c r="UQS941" s="477"/>
      <c r="UQT941" s="477"/>
      <c r="UQU941" s="477"/>
      <c r="UQV941" s="477"/>
      <c r="UQW941" s="477"/>
      <c r="UQX941" s="477"/>
      <c r="UQY941" s="477"/>
      <c r="UQZ941" s="477"/>
      <c r="URA941" s="477"/>
      <c r="URB941" s="477"/>
      <c r="URC941" s="477"/>
      <c r="URD941" s="477"/>
      <c r="URE941" s="477"/>
      <c r="URF941" s="477"/>
      <c r="URG941" s="477"/>
      <c r="URH941" s="477"/>
      <c r="URI941" s="477"/>
      <c r="URJ941" s="477"/>
      <c r="URK941" s="477"/>
      <c r="URL941" s="477"/>
      <c r="URM941" s="477"/>
      <c r="URN941" s="477"/>
      <c r="URO941" s="477"/>
      <c r="URP941" s="477"/>
      <c r="URQ941" s="477"/>
      <c r="URR941" s="477"/>
      <c r="URS941" s="477"/>
      <c r="URT941" s="477"/>
      <c r="URU941" s="477"/>
      <c r="URV941" s="477"/>
      <c r="URW941" s="477"/>
      <c r="URX941" s="477"/>
      <c r="URY941" s="477"/>
      <c r="URZ941" s="477"/>
      <c r="USA941" s="477"/>
      <c r="USB941" s="477"/>
      <c r="USC941" s="477"/>
      <c r="USD941" s="477"/>
      <c r="USE941" s="477"/>
      <c r="USF941" s="477"/>
      <c r="USG941" s="477"/>
      <c r="USH941" s="477"/>
      <c r="USI941" s="477"/>
      <c r="USJ941" s="477"/>
      <c r="USK941" s="477"/>
      <c r="USL941" s="477"/>
      <c r="USM941" s="477"/>
      <c r="USN941" s="477"/>
      <c r="USO941" s="477"/>
      <c r="USP941" s="477"/>
      <c r="USQ941" s="477"/>
      <c r="USR941" s="477"/>
      <c r="USS941" s="477"/>
      <c r="UST941" s="477"/>
      <c r="USU941" s="477"/>
      <c r="USV941" s="477"/>
      <c r="USW941" s="477"/>
      <c r="USX941" s="477"/>
      <c r="USY941" s="477"/>
      <c r="USZ941" s="477"/>
      <c r="UTA941" s="477"/>
      <c r="UTB941" s="477"/>
      <c r="UTC941" s="477"/>
      <c r="UTD941" s="477"/>
      <c r="UTE941" s="477"/>
      <c r="UTF941" s="477"/>
      <c r="UTG941" s="477"/>
      <c r="UTH941" s="477"/>
      <c r="UTI941" s="477"/>
      <c r="UTJ941" s="477"/>
      <c r="UTK941" s="477"/>
      <c r="UTL941" s="477"/>
      <c r="UTM941" s="477"/>
      <c r="UTN941" s="477"/>
      <c r="UTO941" s="477"/>
      <c r="UTP941" s="477"/>
      <c r="UTQ941" s="477"/>
      <c r="UTR941" s="477"/>
      <c r="UTS941" s="477"/>
      <c r="UTT941" s="477"/>
      <c r="UTU941" s="477"/>
      <c r="UTV941" s="477"/>
      <c r="UTW941" s="477"/>
      <c r="UTX941" s="477"/>
      <c r="UTY941" s="477"/>
      <c r="UTZ941" s="477"/>
      <c r="UUA941" s="477"/>
      <c r="UUB941" s="477"/>
      <c r="UUC941" s="477"/>
      <c r="UUD941" s="477"/>
      <c r="UUE941" s="477"/>
      <c r="UUF941" s="477"/>
      <c r="UUG941" s="477"/>
      <c r="UUH941" s="477"/>
      <c r="UUI941" s="477"/>
      <c r="UUJ941" s="477"/>
      <c r="UUK941" s="477"/>
      <c r="UUL941" s="477"/>
      <c r="UUM941" s="477"/>
      <c r="UUN941" s="477"/>
      <c r="UUO941" s="477"/>
      <c r="UUP941" s="477"/>
      <c r="UUQ941" s="477"/>
      <c r="UUR941" s="477"/>
      <c r="UUS941" s="477"/>
      <c r="UUT941" s="477"/>
      <c r="UUU941" s="477"/>
      <c r="UUV941" s="477"/>
      <c r="UUW941" s="477"/>
      <c r="UUX941" s="477"/>
      <c r="UUY941" s="477"/>
      <c r="UUZ941" s="477"/>
      <c r="UVA941" s="477"/>
      <c r="UVB941" s="477"/>
      <c r="UVC941" s="477"/>
      <c r="UVD941" s="477"/>
      <c r="UVE941" s="477"/>
      <c r="UVF941" s="477"/>
      <c r="UVG941" s="477"/>
      <c r="UVH941" s="477"/>
      <c r="UVI941" s="477"/>
      <c r="UVJ941" s="477"/>
      <c r="UVK941" s="477"/>
      <c r="UVL941" s="477"/>
      <c r="UVM941" s="477"/>
      <c r="UVN941" s="477"/>
      <c r="UVO941" s="477"/>
      <c r="UVP941" s="477"/>
      <c r="UVQ941" s="477"/>
      <c r="UVR941" s="477"/>
      <c r="UVS941" s="477"/>
      <c r="UVT941" s="477"/>
      <c r="UVU941" s="477"/>
      <c r="UVV941" s="477"/>
      <c r="UVW941" s="477"/>
      <c r="UVX941" s="477"/>
      <c r="UVY941" s="477"/>
      <c r="UVZ941" s="477"/>
      <c r="UWA941" s="477"/>
      <c r="UWB941" s="477"/>
      <c r="UWC941" s="477"/>
      <c r="UWD941" s="477"/>
      <c r="UWE941" s="477"/>
      <c r="UWF941" s="477"/>
      <c r="UWG941" s="477"/>
      <c r="UWH941" s="477"/>
      <c r="UWI941" s="477"/>
      <c r="UWJ941" s="477"/>
      <c r="UWK941" s="477"/>
      <c r="UWL941" s="477"/>
      <c r="UWM941" s="477"/>
      <c r="UWN941" s="477"/>
      <c r="UWO941" s="477"/>
      <c r="UWP941" s="477"/>
      <c r="UWQ941" s="477"/>
      <c r="UWR941" s="477"/>
      <c r="UWS941" s="477"/>
      <c r="UWT941" s="477"/>
      <c r="UWU941" s="477"/>
      <c r="UWV941" s="477"/>
      <c r="UWW941" s="477"/>
      <c r="UWX941" s="477"/>
      <c r="UWY941" s="477"/>
      <c r="UWZ941" s="477"/>
      <c r="UXA941" s="477"/>
      <c r="UXB941" s="477"/>
      <c r="UXC941" s="477"/>
      <c r="UXD941" s="477"/>
      <c r="UXE941" s="477"/>
      <c r="UXF941" s="477"/>
      <c r="UXG941" s="477"/>
      <c r="UXH941" s="477"/>
      <c r="UXI941" s="477"/>
      <c r="UXJ941" s="477"/>
      <c r="UXK941" s="477"/>
      <c r="UXL941" s="477"/>
      <c r="UXM941" s="477"/>
      <c r="UXN941" s="477"/>
      <c r="UXO941" s="477"/>
      <c r="UXP941" s="477"/>
      <c r="UXQ941" s="477"/>
      <c r="UXR941" s="477"/>
      <c r="UXS941" s="477"/>
      <c r="UXT941" s="477"/>
      <c r="UXU941" s="477"/>
      <c r="UXV941" s="477"/>
      <c r="UXW941" s="477"/>
      <c r="UXX941" s="477"/>
      <c r="UXY941" s="477"/>
      <c r="UXZ941" s="477"/>
      <c r="UYA941" s="477"/>
      <c r="UYB941" s="477"/>
      <c r="UYC941" s="477"/>
      <c r="UYD941" s="477"/>
      <c r="UYE941" s="477"/>
      <c r="UYF941" s="477"/>
      <c r="UYG941" s="477"/>
      <c r="UYH941" s="477"/>
      <c r="UYI941" s="477"/>
      <c r="UYJ941" s="477"/>
      <c r="UYK941" s="477"/>
      <c r="UYL941" s="477"/>
      <c r="UYM941" s="477"/>
      <c r="UYN941" s="477"/>
      <c r="UYO941" s="477"/>
      <c r="UYP941" s="477"/>
      <c r="UYQ941" s="477"/>
      <c r="UYR941" s="477"/>
      <c r="UYS941" s="477"/>
      <c r="UYT941" s="477"/>
      <c r="UYU941" s="477"/>
      <c r="UYV941" s="477"/>
      <c r="UYW941" s="477"/>
      <c r="UYX941" s="477"/>
      <c r="UYY941" s="477"/>
      <c r="UYZ941" s="477"/>
      <c r="UZA941" s="477"/>
      <c r="UZB941" s="477"/>
      <c r="UZC941" s="477"/>
      <c r="UZD941" s="477"/>
      <c r="UZE941" s="477"/>
      <c r="UZF941" s="477"/>
      <c r="UZG941" s="477"/>
      <c r="UZH941" s="477"/>
      <c r="UZI941" s="477"/>
      <c r="UZJ941" s="477"/>
      <c r="UZK941" s="477"/>
      <c r="UZL941" s="477"/>
      <c r="UZM941" s="477"/>
      <c r="UZN941" s="477"/>
      <c r="UZO941" s="477"/>
      <c r="UZP941" s="477"/>
      <c r="UZQ941" s="477"/>
      <c r="UZR941" s="477"/>
      <c r="UZS941" s="477"/>
      <c r="UZT941" s="477"/>
      <c r="UZU941" s="477"/>
      <c r="UZV941" s="477"/>
      <c r="UZW941" s="477"/>
      <c r="UZX941" s="477"/>
      <c r="UZY941" s="477"/>
      <c r="UZZ941" s="477"/>
      <c r="VAA941" s="477"/>
      <c r="VAB941" s="477"/>
      <c r="VAC941" s="477"/>
      <c r="VAD941" s="477"/>
      <c r="VAE941" s="477"/>
      <c r="VAF941" s="477"/>
      <c r="VAG941" s="477"/>
      <c r="VAH941" s="477"/>
      <c r="VAI941" s="477"/>
      <c r="VAJ941" s="477"/>
      <c r="VAK941" s="477"/>
      <c r="VAL941" s="477"/>
      <c r="VAM941" s="477"/>
      <c r="VAN941" s="477"/>
      <c r="VAO941" s="477"/>
      <c r="VAP941" s="477"/>
      <c r="VAQ941" s="477"/>
      <c r="VAR941" s="477"/>
      <c r="VAS941" s="477"/>
      <c r="VAT941" s="477"/>
      <c r="VAU941" s="477"/>
      <c r="VAV941" s="477"/>
      <c r="VAW941" s="477"/>
      <c r="VAX941" s="477"/>
      <c r="VAY941" s="477"/>
      <c r="VAZ941" s="477"/>
      <c r="VBA941" s="477"/>
      <c r="VBB941" s="477"/>
      <c r="VBC941" s="477"/>
      <c r="VBD941" s="477"/>
      <c r="VBE941" s="477"/>
      <c r="VBF941" s="477"/>
      <c r="VBG941" s="477"/>
      <c r="VBH941" s="477"/>
      <c r="VBI941" s="477"/>
      <c r="VBJ941" s="477"/>
      <c r="VBK941" s="477"/>
      <c r="VBL941" s="477"/>
      <c r="VBM941" s="477"/>
      <c r="VBN941" s="477"/>
      <c r="VBO941" s="477"/>
      <c r="VBP941" s="477"/>
      <c r="VBQ941" s="477"/>
      <c r="VBR941" s="477"/>
      <c r="VBS941" s="477"/>
      <c r="VBT941" s="477"/>
      <c r="VBU941" s="477"/>
      <c r="VBV941" s="477"/>
      <c r="VBW941" s="477"/>
      <c r="VBX941" s="477"/>
      <c r="VBY941" s="477"/>
      <c r="VBZ941" s="477"/>
      <c r="VCA941" s="477"/>
      <c r="VCB941" s="477"/>
      <c r="VCC941" s="477"/>
      <c r="VCD941" s="477"/>
      <c r="VCE941" s="477"/>
      <c r="VCF941" s="477"/>
      <c r="VCG941" s="477"/>
      <c r="VCH941" s="477"/>
      <c r="VCI941" s="477"/>
      <c r="VCJ941" s="477"/>
      <c r="VCK941" s="477"/>
      <c r="VCL941" s="477"/>
      <c r="VCM941" s="477"/>
      <c r="VCN941" s="477"/>
      <c r="VCO941" s="477"/>
      <c r="VCP941" s="477"/>
      <c r="VCQ941" s="477"/>
      <c r="VCR941" s="477"/>
      <c r="VCS941" s="477"/>
      <c r="VCT941" s="477"/>
      <c r="VCU941" s="477"/>
      <c r="VCV941" s="477"/>
      <c r="VCW941" s="477"/>
      <c r="VCX941" s="477"/>
      <c r="VCY941" s="477"/>
      <c r="VCZ941" s="477"/>
      <c r="VDA941" s="477"/>
      <c r="VDB941" s="477"/>
      <c r="VDC941" s="477"/>
      <c r="VDD941" s="477"/>
      <c r="VDE941" s="477"/>
      <c r="VDF941" s="477"/>
      <c r="VDG941" s="477"/>
      <c r="VDH941" s="477"/>
      <c r="VDI941" s="477"/>
      <c r="VDJ941" s="477"/>
      <c r="VDK941" s="477"/>
      <c r="VDL941" s="477"/>
      <c r="VDM941" s="477"/>
      <c r="VDN941" s="477"/>
      <c r="VDO941" s="477"/>
      <c r="VDP941" s="477"/>
      <c r="VDQ941" s="477"/>
      <c r="VDR941" s="477"/>
      <c r="VDS941" s="477"/>
      <c r="VDT941" s="477"/>
      <c r="VDU941" s="477"/>
      <c r="VDV941" s="477"/>
      <c r="VDW941" s="477"/>
      <c r="VDX941" s="477"/>
      <c r="VDY941" s="477"/>
      <c r="VDZ941" s="477"/>
      <c r="VEA941" s="477"/>
      <c r="VEB941" s="477"/>
      <c r="VEC941" s="477"/>
      <c r="VED941" s="477"/>
      <c r="VEE941" s="477"/>
      <c r="VEF941" s="477"/>
      <c r="VEG941" s="477"/>
      <c r="VEH941" s="477"/>
      <c r="VEI941" s="477"/>
      <c r="VEJ941" s="477"/>
      <c r="VEK941" s="477"/>
      <c r="VEL941" s="477"/>
      <c r="VEM941" s="477"/>
      <c r="VEN941" s="477"/>
      <c r="VEO941" s="477"/>
      <c r="VEP941" s="477"/>
      <c r="VEQ941" s="477"/>
      <c r="VER941" s="477"/>
      <c r="VES941" s="477"/>
      <c r="VET941" s="477"/>
      <c r="VEU941" s="477"/>
      <c r="VEV941" s="477"/>
      <c r="VEW941" s="477"/>
      <c r="VEX941" s="477"/>
      <c r="VEY941" s="477"/>
      <c r="VEZ941" s="477"/>
      <c r="VFA941" s="477"/>
      <c r="VFB941" s="477"/>
      <c r="VFC941" s="477"/>
      <c r="VFD941" s="477"/>
      <c r="VFE941" s="477"/>
      <c r="VFF941" s="477"/>
      <c r="VFG941" s="477"/>
      <c r="VFH941" s="477"/>
      <c r="VFI941" s="477"/>
      <c r="VFJ941" s="477"/>
      <c r="VFK941" s="477"/>
      <c r="VFL941" s="477"/>
      <c r="VFM941" s="477"/>
      <c r="VFN941" s="477"/>
      <c r="VFO941" s="477"/>
      <c r="VFP941" s="477"/>
      <c r="VFQ941" s="477"/>
      <c r="VFR941" s="477"/>
      <c r="VFS941" s="477"/>
      <c r="VFT941" s="477"/>
      <c r="VFU941" s="477"/>
      <c r="VFV941" s="477"/>
      <c r="VFW941" s="477"/>
      <c r="VFX941" s="477"/>
      <c r="VFY941" s="477"/>
      <c r="VFZ941" s="477"/>
      <c r="VGA941" s="477"/>
      <c r="VGB941" s="477"/>
      <c r="VGC941" s="477"/>
      <c r="VGD941" s="477"/>
      <c r="VGE941" s="477"/>
      <c r="VGF941" s="477"/>
      <c r="VGG941" s="477"/>
      <c r="VGH941" s="477"/>
      <c r="VGI941" s="477"/>
      <c r="VGJ941" s="477"/>
      <c r="VGK941" s="477"/>
      <c r="VGL941" s="477"/>
      <c r="VGM941" s="477"/>
      <c r="VGN941" s="477"/>
      <c r="VGO941" s="477"/>
      <c r="VGP941" s="477"/>
      <c r="VGQ941" s="477"/>
      <c r="VGR941" s="477"/>
      <c r="VGS941" s="477"/>
      <c r="VGT941" s="477"/>
      <c r="VGU941" s="477"/>
      <c r="VGV941" s="477"/>
      <c r="VGW941" s="477"/>
      <c r="VGX941" s="477"/>
      <c r="VGY941" s="477"/>
      <c r="VGZ941" s="477"/>
      <c r="VHA941" s="477"/>
      <c r="VHB941" s="477"/>
      <c r="VHC941" s="477"/>
      <c r="VHD941" s="477"/>
      <c r="VHE941" s="477"/>
      <c r="VHF941" s="477"/>
      <c r="VHG941" s="477"/>
      <c r="VHH941" s="477"/>
      <c r="VHI941" s="477"/>
      <c r="VHJ941" s="477"/>
      <c r="VHK941" s="477"/>
      <c r="VHL941" s="477"/>
      <c r="VHM941" s="477"/>
      <c r="VHN941" s="477"/>
      <c r="VHO941" s="477"/>
      <c r="VHP941" s="477"/>
      <c r="VHQ941" s="477"/>
      <c r="VHR941" s="477"/>
      <c r="VHS941" s="477"/>
      <c r="VHT941" s="477"/>
      <c r="VHU941" s="477"/>
      <c r="VHV941" s="477"/>
      <c r="VHW941" s="477"/>
      <c r="VHX941" s="477"/>
      <c r="VHY941" s="477"/>
      <c r="VHZ941" s="477"/>
      <c r="VIA941" s="477"/>
      <c r="VIB941" s="477"/>
      <c r="VIC941" s="477"/>
      <c r="VID941" s="477"/>
      <c r="VIE941" s="477"/>
      <c r="VIF941" s="477"/>
      <c r="VIG941" s="477"/>
      <c r="VIH941" s="477"/>
      <c r="VII941" s="477"/>
      <c r="VIJ941" s="477"/>
      <c r="VIK941" s="477"/>
      <c r="VIL941" s="477"/>
      <c r="VIM941" s="477"/>
      <c r="VIN941" s="477"/>
      <c r="VIO941" s="477"/>
      <c r="VIP941" s="477"/>
      <c r="VIQ941" s="477"/>
      <c r="VIR941" s="477"/>
      <c r="VIS941" s="477"/>
      <c r="VIT941" s="477"/>
      <c r="VIU941" s="477"/>
      <c r="VIV941" s="477"/>
      <c r="VIW941" s="477"/>
      <c r="VIX941" s="477"/>
      <c r="VIY941" s="477"/>
      <c r="VIZ941" s="477"/>
      <c r="VJA941" s="477"/>
      <c r="VJB941" s="477"/>
      <c r="VJC941" s="477"/>
      <c r="VJD941" s="477"/>
      <c r="VJE941" s="477"/>
      <c r="VJF941" s="477"/>
      <c r="VJG941" s="477"/>
      <c r="VJH941" s="477"/>
      <c r="VJI941" s="477"/>
      <c r="VJJ941" s="477"/>
      <c r="VJK941" s="477"/>
      <c r="VJL941" s="477"/>
      <c r="VJM941" s="477"/>
      <c r="VJN941" s="477"/>
      <c r="VJO941" s="477"/>
      <c r="VJP941" s="477"/>
      <c r="VJQ941" s="477"/>
      <c r="VJR941" s="477"/>
      <c r="VJS941" s="477"/>
      <c r="VJT941" s="477"/>
      <c r="VJU941" s="477"/>
      <c r="VJV941" s="477"/>
      <c r="VJW941" s="477"/>
      <c r="VJX941" s="477"/>
      <c r="VJY941" s="477"/>
      <c r="VJZ941" s="477"/>
      <c r="VKA941" s="477"/>
      <c r="VKB941" s="477"/>
      <c r="VKC941" s="477"/>
      <c r="VKD941" s="477"/>
      <c r="VKE941" s="477"/>
      <c r="VKF941" s="477"/>
      <c r="VKG941" s="477"/>
      <c r="VKH941" s="477"/>
      <c r="VKI941" s="477"/>
      <c r="VKJ941" s="477"/>
      <c r="VKK941" s="477"/>
      <c r="VKL941" s="477"/>
      <c r="VKM941" s="477"/>
      <c r="VKN941" s="477"/>
      <c r="VKO941" s="477"/>
      <c r="VKP941" s="477"/>
      <c r="VKQ941" s="477"/>
      <c r="VKR941" s="477"/>
      <c r="VKS941" s="477"/>
      <c r="VKT941" s="477"/>
      <c r="VKU941" s="477"/>
      <c r="VKV941" s="477"/>
      <c r="VKW941" s="477"/>
      <c r="VKX941" s="477"/>
      <c r="VKY941" s="477"/>
      <c r="VKZ941" s="477"/>
      <c r="VLA941" s="477"/>
      <c r="VLB941" s="477"/>
      <c r="VLC941" s="477"/>
      <c r="VLD941" s="477"/>
      <c r="VLE941" s="477"/>
      <c r="VLF941" s="477"/>
      <c r="VLG941" s="477"/>
      <c r="VLH941" s="477"/>
      <c r="VLI941" s="477"/>
      <c r="VLJ941" s="477"/>
      <c r="VLK941" s="477"/>
      <c r="VLL941" s="477"/>
      <c r="VLM941" s="477"/>
      <c r="VLN941" s="477"/>
      <c r="VLO941" s="477"/>
      <c r="VLP941" s="477"/>
      <c r="VLQ941" s="477"/>
      <c r="VLR941" s="477"/>
      <c r="VLS941" s="477"/>
      <c r="VLT941" s="477"/>
      <c r="VLU941" s="477"/>
      <c r="VLV941" s="477"/>
      <c r="VLW941" s="477"/>
      <c r="VLX941" s="477"/>
      <c r="VLY941" s="477"/>
      <c r="VLZ941" s="477"/>
      <c r="VMA941" s="477"/>
      <c r="VMB941" s="477"/>
      <c r="VMC941" s="477"/>
      <c r="VMD941" s="477"/>
      <c r="VME941" s="477"/>
      <c r="VMF941" s="477"/>
      <c r="VMG941" s="477"/>
      <c r="VMH941" s="477"/>
      <c r="VMI941" s="477"/>
      <c r="VMJ941" s="477"/>
      <c r="VMK941" s="477"/>
      <c r="VML941" s="477"/>
      <c r="VMM941" s="477"/>
      <c r="VMN941" s="477"/>
      <c r="VMO941" s="477"/>
      <c r="VMP941" s="477"/>
      <c r="VMQ941" s="477"/>
      <c r="VMR941" s="477"/>
      <c r="VMS941" s="477"/>
      <c r="VMT941" s="477"/>
      <c r="VMU941" s="477"/>
      <c r="VMV941" s="477"/>
      <c r="VMW941" s="477"/>
      <c r="VMX941" s="477"/>
      <c r="VMY941" s="477"/>
      <c r="VMZ941" s="477"/>
      <c r="VNA941" s="477"/>
      <c r="VNB941" s="477"/>
      <c r="VNC941" s="477"/>
      <c r="VND941" s="477"/>
      <c r="VNE941" s="477"/>
      <c r="VNF941" s="477"/>
      <c r="VNG941" s="477"/>
      <c r="VNH941" s="477"/>
      <c r="VNI941" s="477"/>
      <c r="VNJ941" s="477"/>
      <c r="VNK941" s="477"/>
      <c r="VNL941" s="477"/>
      <c r="VNM941" s="477"/>
      <c r="VNN941" s="477"/>
      <c r="VNO941" s="477"/>
      <c r="VNP941" s="477"/>
      <c r="VNQ941" s="477"/>
      <c r="VNR941" s="477"/>
      <c r="VNS941" s="477"/>
      <c r="VNT941" s="477"/>
      <c r="VNU941" s="477"/>
      <c r="VNV941" s="477"/>
      <c r="VNW941" s="477"/>
      <c r="VNX941" s="477"/>
      <c r="VNY941" s="477"/>
      <c r="VNZ941" s="477"/>
      <c r="VOA941" s="477"/>
      <c r="VOB941" s="477"/>
      <c r="VOC941" s="477"/>
      <c r="VOD941" s="477"/>
      <c r="VOE941" s="477"/>
      <c r="VOF941" s="477"/>
      <c r="VOG941" s="477"/>
      <c r="VOH941" s="477"/>
      <c r="VOI941" s="477"/>
      <c r="VOJ941" s="477"/>
      <c r="VOK941" s="477"/>
      <c r="VOL941" s="477"/>
      <c r="VOM941" s="477"/>
      <c r="VON941" s="477"/>
      <c r="VOO941" s="477"/>
      <c r="VOP941" s="477"/>
      <c r="VOQ941" s="477"/>
      <c r="VOR941" s="477"/>
      <c r="VOS941" s="477"/>
      <c r="VOT941" s="477"/>
      <c r="VOU941" s="477"/>
      <c r="VOV941" s="477"/>
      <c r="VOW941" s="477"/>
      <c r="VOX941" s="477"/>
      <c r="VOY941" s="477"/>
      <c r="VOZ941" s="477"/>
      <c r="VPA941" s="477"/>
      <c r="VPB941" s="477"/>
      <c r="VPC941" s="477"/>
      <c r="VPD941" s="477"/>
      <c r="VPE941" s="477"/>
      <c r="VPF941" s="477"/>
      <c r="VPG941" s="477"/>
      <c r="VPH941" s="477"/>
      <c r="VPI941" s="477"/>
      <c r="VPJ941" s="477"/>
      <c r="VPK941" s="477"/>
      <c r="VPL941" s="477"/>
      <c r="VPM941" s="477"/>
      <c r="VPN941" s="477"/>
      <c r="VPO941" s="477"/>
      <c r="VPP941" s="477"/>
      <c r="VPQ941" s="477"/>
      <c r="VPR941" s="477"/>
      <c r="VPS941" s="477"/>
      <c r="VPT941" s="477"/>
      <c r="VPU941" s="477"/>
      <c r="VPV941" s="477"/>
      <c r="VPW941" s="477"/>
      <c r="VPX941" s="477"/>
      <c r="VPY941" s="477"/>
      <c r="VPZ941" s="477"/>
      <c r="VQA941" s="477"/>
      <c r="VQB941" s="477"/>
      <c r="VQC941" s="477"/>
      <c r="VQD941" s="477"/>
      <c r="VQE941" s="477"/>
      <c r="VQF941" s="477"/>
      <c r="VQG941" s="477"/>
      <c r="VQH941" s="477"/>
      <c r="VQI941" s="477"/>
      <c r="VQJ941" s="477"/>
      <c r="VQK941" s="477"/>
      <c r="VQL941" s="477"/>
      <c r="VQM941" s="477"/>
      <c r="VQN941" s="477"/>
      <c r="VQO941" s="477"/>
      <c r="VQP941" s="477"/>
      <c r="VQQ941" s="477"/>
      <c r="VQR941" s="477"/>
      <c r="VQS941" s="477"/>
      <c r="VQT941" s="477"/>
      <c r="VQU941" s="477"/>
      <c r="VQV941" s="477"/>
      <c r="VQW941" s="477"/>
      <c r="VQX941" s="477"/>
      <c r="VQY941" s="477"/>
      <c r="VQZ941" s="477"/>
      <c r="VRA941" s="477"/>
      <c r="VRB941" s="477"/>
      <c r="VRC941" s="477"/>
      <c r="VRD941" s="477"/>
      <c r="VRE941" s="477"/>
      <c r="VRF941" s="477"/>
      <c r="VRG941" s="477"/>
      <c r="VRH941" s="477"/>
      <c r="VRI941" s="477"/>
      <c r="VRJ941" s="477"/>
      <c r="VRK941" s="477"/>
      <c r="VRL941" s="477"/>
      <c r="VRM941" s="477"/>
      <c r="VRN941" s="477"/>
      <c r="VRO941" s="477"/>
      <c r="VRP941" s="477"/>
      <c r="VRQ941" s="477"/>
      <c r="VRR941" s="477"/>
      <c r="VRS941" s="477"/>
      <c r="VRT941" s="477"/>
      <c r="VRU941" s="477"/>
      <c r="VRV941" s="477"/>
      <c r="VRW941" s="477"/>
      <c r="VRX941" s="477"/>
      <c r="VRY941" s="477"/>
      <c r="VRZ941" s="477"/>
      <c r="VSA941" s="477"/>
      <c r="VSB941" s="477"/>
      <c r="VSC941" s="477"/>
      <c r="VSD941" s="477"/>
      <c r="VSE941" s="477"/>
      <c r="VSF941" s="477"/>
      <c r="VSG941" s="477"/>
      <c r="VSH941" s="477"/>
      <c r="VSI941" s="477"/>
      <c r="VSJ941" s="477"/>
      <c r="VSK941" s="477"/>
      <c r="VSL941" s="477"/>
      <c r="VSM941" s="477"/>
      <c r="VSN941" s="477"/>
      <c r="VSO941" s="477"/>
      <c r="VSP941" s="477"/>
      <c r="VSQ941" s="477"/>
      <c r="VSR941" s="477"/>
      <c r="VSS941" s="477"/>
      <c r="VST941" s="477"/>
      <c r="VSU941" s="477"/>
      <c r="VSV941" s="477"/>
      <c r="VSW941" s="477"/>
      <c r="VSX941" s="477"/>
      <c r="VSY941" s="477"/>
      <c r="VSZ941" s="477"/>
      <c r="VTA941" s="477"/>
      <c r="VTB941" s="477"/>
      <c r="VTC941" s="477"/>
      <c r="VTD941" s="477"/>
      <c r="VTE941" s="477"/>
      <c r="VTF941" s="477"/>
      <c r="VTG941" s="477"/>
      <c r="VTH941" s="477"/>
      <c r="VTI941" s="477"/>
      <c r="VTJ941" s="477"/>
      <c r="VTK941" s="477"/>
      <c r="VTL941" s="477"/>
      <c r="VTM941" s="477"/>
      <c r="VTN941" s="477"/>
      <c r="VTO941" s="477"/>
      <c r="VTP941" s="477"/>
      <c r="VTQ941" s="477"/>
      <c r="VTR941" s="477"/>
      <c r="VTS941" s="477"/>
      <c r="VTT941" s="477"/>
      <c r="VTU941" s="477"/>
      <c r="VTV941" s="477"/>
      <c r="VTW941" s="477"/>
      <c r="VTX941" s="477"/>
      <c r="VTY941" s="477"/>
      <c r="VTZ941" s="477"/>
      <c r="VUA941" s="477"/>
      <c r="VUB941" s="477"/>
      <c r="VUC941" s="477"/>
      <c r="VUD941" s="477"/>
      <c r="VUE941" s="477"/>
      <c r="VUF941" s="477"/>
      <c r="VUG941" s="477"/>
      <c r="VUH941" s="477"/>
      <c r="VUI941" s="477"/>
      <c r="VUJ941" s="477"/>
      <c r="VUK941" s="477"/>
      <c r="VUL941" s="477"/>
      <c r="VUM941" s="477"/>
      <c r="VUN941" s="477"/>
      <c r="VUO941" s="477"/>
      <c r="VUP941" s="477"/>
      <c r="VUQ941" s="477"/>
      <c r="VUR941" s="477"/>
      <c r="VUS941" s="477"/>
      <c r="VUT941" s="477"/>
      <c r="VUU941" s="477"/>
      <c r="VUV941" s="477"/>
      <c r="VUW941" s="477"/>
      <c r="VUX941" s="477"/>
      <c r="VUY941" s="477"/>
      <c r="VUZ941" s="477"/>
      <c r="VVA941" s="477"/>
      <c r="VVB941" s="477"/>
      <c r="VVC941" s="477"/>
      <c r="VVD941" s="477"/>
      <c r="VVE941" s="477"/>
      <c r="VVF941" s="477"/>
      <c r="VVG941" s="477"/>
      <c r="VVH941" s="477"/>
      <c r="VVI941" s="477"/>
      <c r="VVJ941" s="477"/>
      <c r="VVK941" s="477"/>
      <c r="VVL941" s="477"/>
      <c r="VVM941" s="477"/>
      <c r="VVN941" s="477"/>
      <c r="VVO941" s="477"/>
      <c r="VVP941" s="477"/>
      <c r="VVQ941" s="477"/>
      <c r="VVR941" s="477"/>
      <c r="VVS941" s="477"/>
      <c r="VVT941" s="477"/>
      <c r="VVU941" s="477"/>
      <c r="VVV941" s="477"/>
      <c r="VVW941" s="477"/>
      <c r="VVX941" s="477"/>
      <c r="VVY941" s="477"/>
      <c r="VVZ941" s="477"/>
      <c r="VWA941" s="477"/>
      <c r="VWB941" s="477"/>
      <c r="VWC941" s="477"/>
      <c r="VWD941" s="477"/>
      <c r="VWE941" s="477"/>
      <c r="VWF941" s="477"/>
      <c r="VWG941" s="477"/>
      <c r="VWH941" s="477"/>
      <c r="VWI941" s="477"/>
      <c r="VWJ941" s="477"/>
      <c r="VWK941" s="477"/>
      <c r="VWL941" s="477"/>
      <c r="VWM941" s="477"/>
      <c r="VWN941" s="477"/>
      <c r="VWO941" s="477"/>
      <c r="VWP941" s="477"/>
      <c r="VWQ941" s="477"/>
      <c r="VWR941" s="477"/>
      <c r="VWS941" s="477"/>
      <c r="VWT941" s="477"/>
      <c r="VWU941" s="477"/>
      <c r="VWV941" s="477"/>
      <c r="VWW941" s="477"/>
      <c r="VWX941" s="477"/>
      <c r="VWY941" s="477"/>
      <c r="VWZ941" s="477"/>
      <c r="VXA941" s="477"/>
      <c r="VXB941" s="477"/>
      <c r="VXC941" s="477"/>
      <c r="VXD941" s="477"/>
      <c r="VXE941" s="477"/>
      <c r="VXF941" s="477"/>
      <c r="VXG941" s="477"/>
      <c r="VXH941" s="477"/>
      <c r="VXI941" s="477"/>
      <c r="VXJ941" s="477"/>
      <c r="VXK941" s="477"/>
      <c r="VXL941" s="477"/>
      <c r="VXM941" s="477"/>
      <c r="VXN941" s="477"/>
      <c r="VXO941" s="477"/>
      <c r="VXP941" s="477"/>
      <c r="VXQ941" s="477"/>
      <c r="VXR941" s="477"/>
      <c r="VXS941" s="477"/>
      <c r="VXT941" s="477"/>
      <c r="VXU941" s="477"/>
      <c r="VXV941" s="477"/>
      <c r="VXW941" s="477"/>
      <c r="VXX941" s="477"/>
      <c r="VXY941" s="477"/>
      <c r="VXZ941" s="477"/>
      <c r="VYA941" s="477"/>
      <c r="VYB941" s="477"/>
      <c r="VYC941" s="477"/>
      <c r="VYD941" s="477"/>
      <c r="VYE941" s="477"/>
      <c r="VYF941" s="477"/>
      <c r="VYG941" s="477"/>
      <c r="VYH941" s="477"/>
      <c r="VYI941" s="477"/>
      <c r="VYJ941" s="477"/>
      <c r="VYK941" s="477"/>
      <c r="VYL941" s="477"/>
      <c r="VYM941" s="477"/>
      <c r="VYN941" s="477"/>
      <c r="VYO941" s="477"/>
      <c r="VYP941" s="477"/>
      <c r="VYQ941" s="477"/>
      <c r="VYR941" s="477"/>
      <c r="VYS941" s="477"/>
      <c r="VYT941" s="477"/>
      <c r="VYU941" s="477"/>
      <c r="VYV941" s="477"/>
      <c r="VYW941" s="477"/>
      <c r="VYX941" s="477"/>
      <c r="VYY941" s="477"/>
      <c r="VYZ941" s="477"/>
      <c r="VZA941" s="477"/>
      <c r="VZB941" s="477"/>
      <c r="VZC941" s="477"/>
      <c r="VZD941" s="477"/>
      <c r="VZE941" s="477"/>
      <c r="VZF941" s="477"/>
      <c r="VZG941" s="477"/>
      <c r="VZH941" s="477"/>
      <c r="VZI941" s="477"/>
      <c r="VZJ941" s="477"/>
      <c r="VZK941" s="477"/>
      <c r="VZL941" s="477"/>
      <c r="VZM941" s="477"/>
      <c r="VZN941" s="477"/>
      <c r="VZO941" s="477"/>
      <c r="VZP941" s="477"/>
      <c r="VZQ941" s="477"/>
      <c r="VZR941" s="477"/>
      <c r="VZS941" s="477"/>
      <c r="VZT941" s="477"/>
      <c r="VZU941" s="477"/>
      <c r="VZV941" s="477"/>
      <c r="VZW941" s="477"/>
      <c r="VZX941" s="477"/>
      <c r="VZY941" s="477"/>
      <c r="VZZ941" s="477"/>
      <c r="WAA941" s="477"/>
      <c r="WAB941" s="477"/>
      <c r="WAC941" s="477"/>
      <c r="WAD941" s="477"/>
      <c r="WAE941" s="477"/>
      <c r="WAF941" s="477"/>
      <c r="WAG941" s="477"/>
      <c r="WAH941" s="477"/>
      <c r="WAI941" s="477"/>
      <c r="WAJ941" s="477"/>
      <c r="WAK941" s="477"/>
      <c r="WAL941" s="477"/>
      <c r="WAM941" s="477"/>
      <c r="WAN941" s="477"/>
      <c r="WAO941" s="477"/>
      <c r="WAP941" s="477"/>
      <c r="WAQ941" s="477"/>
      <c r="WAR941" s="477"/>
      <c r="WAS941" s="477"/>
      <c r="WAT941" s="477"/>
      <c r="WAU941" s="477"/>
      <c r="WAV941" s="477"/>
      <c r="WAW941" s="477"/>
      <c r="WAX941" s="477"/>
      <c r="WAY941" s="477"/>
      <c r="WAZ941" s="477"/>
      <c r="WBA941" s="477"/>
      <c r="WBB941" s="477"/>
      <c r="WBC941" s="477"/>
      <c r="WBD941" s="477"/>
      <c r="WBE941" s="477"/>
      <c r="WBF941" s="477"/>
      <c r="WBG941" s="477"/>
      <c r="WBH941" s="477"/>
      <c r="WBI941" s="477"/>
      <c r="WBJ941" s="477"/>
      <c r="WBK941" s="477"/>
      <c r="WBL941" s="477"/>
      <c r="WBM941" s="477"/>
      <c r="WBN941" s="477"/>
      <c r="WBO941" s="477"/>
      <c r="WBP941" s="477"/>
      <c r="WBQ941" s="477"/>
      <c r="WBR941" s="477"/>
      <c r="WBS941" s="477"/>
      <c r="WBT941" s="477"/>
      <c r="WBU941" s="477"/>
      <c r="WBV941" s="477"/>
      <c r="WBW941" s="477"/>
      <c r="WBX941" s="477"/>
      <c r="WBY941" s="477"/>
      <c r="WBZ941" s="477"/>
      <c r="WCA941" s="477"/>
      <c r="WCB941" s="477"/>
      <c r="WCC941" s="477"/>
      <c r="WCD941" s="477"/>
      <c r="WCE941" s="477"/>
      <c r="WCF941" s="477"/>
      <c r="WCG941" s="477"/>
      <c r="WCH941" s="477"/>
      <c r="WCI941" s="477"/>
      <c r="WCJ941" s="477"/>
      <c r="WCK941" s="477"/>
      <c r="WCL941" s="477"/>
      <c r="WCM941" s="477"/>
      <c r="WCN941" s="477"/>
      <c r="WCO941" s="477"/>
      <c r="WCP941" s="477"/>
      <c r="WCQ941" s="477"/>
      <c r="WCR941" s="477"/>
      <c r="WCS941" s="477"/>
      <c r="WCT941" s="477"/>
      <c r="WCU941" s="477"/>
      <c r="WCV941" s="477"/>
      <c r="WCW941" s="477"/>
      <c r="WCX941" s="477"/>
      <c r="WCY941" s="477"/>
      <c r="WCZ941" s="477"/>
      <c r="WDA941" s="477"/>
      <c r="WDB941" s="477"/>
      <c r="WDC941" s="477"/>
      <c r="WDD941" s="477"/>
      <c r="WDE941" s="477"/>
      <c r="WDF941" s="477"/>
      <c r="WDG941" s="477"/>
      <c r="WDH941" s="477"/>
      <c r="WDI941" s="477"/>
      <c r="WDJ941" s="477"/>
      <c r="WDK941" s="477"/>
      <c r="WDL941" s="477"/>
      <c r="WDM941" s="477"/>
      <c r="WDN941" s="477"/>
      <c r="WDO941" s="477"/>
      <c r="WDP941" s="477"/>
      <c r="WDQ941" s="477"/>
      <c r="WDR941" s="477"/>
      <c r="WDS941" s="477"/>
      <c r="WDT941" s="477"/>
      <c r="WDU941" s="477"/>
      <c r="WDV941" s="477"/>
      <c r="WDW941" s="477"/>
      <c r="WDX941" s="477"/>
      <c r="WDY941" s="477"/>
      <c r="WDZ941" s="477"/>
      <c r="WEA941" s="477"/>
      <c r="WEB941" s="477"/>
      <c r="WEC941" s="477"/>
      <c r="WED941" s="477"/>
      <c r="WEE941" s="477"/>
      <c r="WEF941" s="477"/>
      <c r="WEG941" s="477"/>
      <c r="WEH941" s="477"/>
      <c r="WEI941" s="477"/>
      <c r="WEJ941" s="477"/>
      <c r="WEK941" s="477"/>
      <c r="WEL941" s="477"/>
      <c r="WEM941" s="477"/>
      <c r="WEN941" s="477"/>
      <c r="WEO941" s="477"/>
      <c r="WEP941" s="477"/>
      <c r="WEQ941" s="477"/>
      <c r="WER941" s="477"/>
      <c r="WES941" s="477"/>
      <c r="WET941" s="477"/>
      <c r="WEU941" s="477"/>
      <c r="WEV941" s="477"/>
      <c r="WEW941" s="477"/>
      <c r="WEX941" s="477"/>
      <c r="WEY941" s="477"/>
      <c r="WEZ941" s="477"/>
      <c r="WFA941" s="477"/>
      <c r="WFB941" s="477"/>
      <c r="WFC941" s="477"/>
      <c r="WFD941" s="477"/>
      <c r="WFE941" s="477"/>
      <c r="WFF941" s="477"/>
      <c r="WFG941" s="477"/>
      <c r="WFH941" s="477"/>
      <c r="WFI941" s="477"/>
      <c r="WFJ941" s="477"/>
      <c r="WFK941" s="477"/>
      <c r="WFL941" s="477"/>
      <c r="WFM941" s="477"/>
      <c r="WFN941" s="477"/>
      <c r="WFO941" s="477"/>
      <c r="WFP941" s="477"/>
      <c r="WFQ941" s="477"/>
      <c r="WFR941" s="477"/>
      <c r="WFS941" s="477"/>
      <c r="WFT941" s="477"/>
      <c r="WFU941" s="477"/>
      <c r="WFV941" s="477"/>
      <c r="WFW941" s="477"/>
      <c r="WFX941" s="477"/>
      <c r="WFY941" s="477"/>
      <c r="WFZ941" s="477"/>
      <c r="WGA941" s="477"/>
      <c r="WGB941" s="477"/>
      <c r="WGC941" s="477"/>
      <c r="WGD941" s="477"/>
      <c r="WGE941" s="477"/>
      <c r="WGF941" s="477"/>
      <c r="WGG941" s="477"/>
      <c r="WGH941" s="477"/>
      <c r="WGI941" s="477"/>
      <c r="WGJ941" s="477"/>
      <c r="WGK941" s="477"/>
      <c r="WGL941" s="477"/>
      <c r="WGM941" s="477"/>
      <c r="WGN941" s="477"/>
      <c r="WGO941" s="477"/>
      <c r="WGP941" s="477"/>
      <c r="WGQ941" s="477"/>
      <c r="WGR941" s="477"/>
      <c r="WGS941" s="477"/>
      <c r="WGT941" s="477"/>
      <c r="WGU941" s="477"/>
      <c r="WGV941" s="477"/>
      <c r="WGW941" s="477"/>
      <c r="WGX941" s="477"/>
      <c r="WGY941" s="477"/>
      <c r="WGZ941" s="477"/>
      <c r="WHA941" s="477"/>
      <c r="WHB941" s="477"/>
      <c r="WHC941" s="477"/>
      <c r="WHD941" s="477"/>
      <c r="WHE941" s="477"/>
      <c r="WHF941" s="477"/>
      <c r="WHG941" s="477"/>
      <c r="WHH941" s="477"/>
      <c r="WHI941" s="477"/>
      <c r="WHJ941" s="477"/>
      <c r="WHK941" s="477"/>
      <c r="WHL941" s="477"/>
      <c r="WHM941" s="477"/>
      <c r="WHN941" s="477"/>
      <c r="WHO941" s="477"/>
      <c r="WHP941" s="477"/>
      <c r="WHQ941" s="477"/>
      <c r="WHR941" s="477"/>
      <c r="WHS941" s="477"/>
      <c r="WHT941" s="477"/>
      <c r="WHU941" s="477"/>
      <c r="WHV941" s="477"/>
      <c r="WHW941" s="477"/>
      <c r="WHX941" s="477"/>
      <c r="WHY941" s="477"/>
      <c r="WHZ941" s="477"/>
      <c r="WIA941" s="477"/>
      <c r="WIB941" s="477"/>
      <c r="WIC941" s="477"/>
      <c r="WID941" s="477"/>
      <c r="WIE941" s="477"/>
      <c r="WIF941" s="477"/>
      <c r="WIG941" s="477"/>
      <c r="WIH941" s="477"/>
      <c r="WII941" s="477"/>
      <c r="WIJ941" s="477"/>
      <c r="WIK941" s="477"/>
      <c r="WIL941" s="477"/>
      <c r="WIM941" s="477"/>
      <c r="WIN941" s="477"/>
      <c r="WIO941" s="477"/>
      <c r="WIP941" s="477"/>
      <c r="WIQ941" s="477"/>
      <c r="WIR941" s="477"/>
      <c r="WIS941" s="477"/>
      <c r="WIT941" s="477"/>
      <c r="WIU941" s="477"/>
      <c r="WIV941" s="477"/>
      <c r="WIW941" s="477"/>
      <c r="WIX941" s="477"/>
      <c r="WIY941" s="477"/>
      <c r="WIZ941" s="477"/>
      <c r="WJA941" s="477"/>
      <c r="WJB941" s="477"/>
      <c r="WJC941" s="477"/>
      <c r="WJD941" s="477"/>
      <c r="WJE941" s="477"/>
      <c r="WJF941" s="477"/>
      <c r="WJG941" s="477"/>
      <c r="WJH941" s="477"/>
      <c r="WJI941" s="477"/>
      <c r="WJJ941" s="477"/>
      <c r="WJK941" s="477"/>
      <c r="WJL941" s="477"/>
      <c r="WJM941" s="477"/>
      <c r="WJN941" s="477"/>
      <c r="WJO941" s="477"/>
      <c r="WJP941" s="477"/>
      <c r="WJQ941" s="477"/>
      <c r="WJR941" s="477"/>
      <c r="WJS941" s="477"/>
      <c r="WJT941" s="477"/>
      <c r="WJU941" s="477"/>
      <c r="WJV941" s="477"/>
      <c r="WJW941" s="477"/>
      <c r="WJX941" s="477"/>
      <c r="WJY941" s="477"/>
      <c r="WJZ941" s="477"/>
      <c r="WKA941" s="477"/>
      <c r="WKB941" s="477"/>
      <c r="WKC941" s="477"/>
      <c r="WKD941" s="477"/>
      <c r="WKE941" s="477"/>
      <c r="WKF941" s="477"/>
      <c r="WKG941" s="477"/>
      <c r="WKH941" s="477"/>
      <c r="WKI941" s="477"/>
      <c r="WKJ941" s="477"/>
      <c r="WKK941" s="477"/>
      <c r="WKL941" s="477"/>
      <c r="WKM941" s="477"/>
      <c r="WKN941" s="477"/>
      <c r="WKO941" s="477"/>
      <c r="WKP941" s="477"/>
      <c r="WKQ941" s="477"/>
      <c r="WKR941" s="477"/>
      <c r="WKS941" s="477"/>
      <c r="WKT941" s="477"/>
      <c r="WKU941" s="477"/>
      <c r="WKV941" s="477"/>
      <c r="WKW941" s="477"/>
      <c r="WKX941" s="477"/>
      <c r="WKY941" s="477"/>
      <c r="WKZ941" s="477"/>
      <c r="WLA941" s="477"/>
      <c r="WLB941" s="477"/>
      <c r="WLC941" s="477"/>
      <c r="WLD941" s="477"/>
      <c r="WLE941" s="477"/>
      <c r="WLF941" s="477"/>
      <c r="WLG941" s="477"/>
      <c r="WLH941" s="477"/>
      <c r="WLI941" s="477"/>
      <c r="WLJ941" s="477"/>
      <c r="WLK941" s="477"/>
      <c r="WLL941" s="477"/>
      <c r="WLM941" s="477"/>
      <c r="WLN941" s="477"/>
      <c r="WLO941" s="477"/>
      <c r="WLP941" s="477"/>
      <c r="WLQ941" s="477"/>
      <c r="WLR941" s="477"/>
      <c r="WLS941" s="477"/>
      <c r="WLT941" s="477"/>
      <c r="WLU941" s="477"/>
      <c r="WLV941" s="477"/>
      <c r="WLW941" s="477"/>
      <c r="WLX941" s="477"/>
      <c r="WLY941" s="477"/>
      <c r="WLZ941" s="477"/>
      <c r="WMA941" s="477"/>
      <c r="WMB941" s="477"/>
      <c r="WMC941" s="477"/>
      <c r="WMD941" s="477"/>
      <c r="WME941" s="477"/>
      <c r="WMF941" s="477"/>
      <c r="WMG941" s="477"/>
      <c r="WMH941" s="477"/>
      <c r="WMI941" s="477"/>
      <c r="WMJ941" s="477"/>
      <c r="WMK941" s="477"/>
      <c r="WML941" s="477"/>
      <c r="WMM941" s="477"/>
      <c r="WMN941" s="477"/>
      <c r="WMO941" s="477"/>
      <c r="WMP941" s="477"/>
      <c r="WMQ941" s="477"/>
      <c r="WMR941" s="477"/>
      <c r="WMS941" s="477"/>
      <c r="WMT941" s="477"/>
      <c r="WMU941" s="477"/>
      <c r="WMV941" s="477"/>
      <c r="WMW941" s="477"/>
      <c r="WMX941" s="477"/>
      <c r="WMY941" s="477"/>
      <c r="WMZ941" s="477"/>
      <c r="WNA941" s="477"/>
      <c r="WNB941" s="477"/>
      <c r="WNC941" s="477"/>
      <c r="WND941" s="477"/>
      <c r="WNE941" s="477"/>
      <c r="WNF941" s="477"/>
      <c r="WNG941" s="477"/>
      <c r="WNH941" s="477"/>
      <c r="WNI941" s="477"/>
      <c r="WNJ941" s="477"/>
      <c r="WNK941" s="477"/>
      <c r="WNL941" s="477"/>
      <c r="WNM941" s="477"/>
      <c r="WNN941" s="477"/>
      <c r="WNO941" s="477"/>
      <c r="WNP941" s="477"/>
      <c r="WNQ941" s="477"/>
      <c r="WNR941" s="477"/>
      <c r="WNS941" s="477"/>
      <c r="WNT941" s="477"/>
      <c r="WNU941" s="477"/>
      <c r="WNV941" s="477"/>
      <c r="WNW941" s="477"/>
      <c r="WNX941" s="477"/>
      <c r="WNY941" s="477"/>
      <c r="WNZ941" s="477"/>
      <c r="WOA941" s="477"/>
      <c r="WOB941" s="477"/>
      <c r="WOC941" s="477"/>
      <c r="WOD941" s="477"/>
      <c r="WOE941" s="477"/>
      <c r="WOF941" s="477"/>
      <c r="WOG941" s="477"/>
      <c r="WOH941" s="477"/>
      <c r="WOI941" s="477"/>
      <c r="WOJ941" s="477"/>
      <c r="WOK941" s="477"/>
      <c r="WOL941" s="477"/>
      <c r="WOM941" s="477"/>
      <c r="WON941" s="477"/>
      <c r="WOO941" s="477"/>
      <c r="WOP941" s="477"/>
      <c r="WOQ941" s="477"/>
      <c r="WOR941" s="477"/>
      <c r="WOS941" s="477"/>
      <c r="WOT941" s="477"/>
      <c r="WOU941" s="477"/>
      <c r="WOV941" s="477"/>
      <c r="WOW941" s="477"/>
      <c r="WOX941" s="477"/>
      <c r="WOY941" s="477"/>
      <c r="WOZ941" s="477"/>
      <c r="WPA941" s="477"/>
      <c r="WPB941" s="477"/>
      <c r="WPC941" s="477"/>
      <c r="WPD941" s="477"/>
      <c r="WPE941" s="477"/>
      <c r="WPF941" s="477"/>
      <c r="WPG941" s="477"/>
      <c r="WPH941" s="477"/>
      <c r="WPI941" s="477"/>
      <c r="WPJ941" s="477"/>
      <c r="WPK941" s="477"/>
      <c r="WPL941" s="477"/>
      <c r="WPM941" s="477"/>
      <c r="WPN941" s="477"/>
      <c r="WPO941" s="477"/>
      <c r="WPP941" s="477"/>
      <c r="WPQ941" s="477"/>
      <c r="WPR941" s="477"/>
      <c r="WPS941" s="477"/>
      <c r="WPT941" s="477"/>
      <c r="WPU941" s="477"/>
      <c r="WPV941" s="477"/>
      <c r="WPW941" s="477"/>
      <c r="WPX941" s="477"/>
      <c r="WPY941" s="477"/>
      <c r="WPZ941" s="477"/>
      <c r="WQA941" s="477"/>
      <c r="WQB941" s="477"/>
      <c r="WQC941" s="477"/>
      <c r="WQD941" s="477"/>
      <c r="WQE941" s="477"/>
      <c r="WQF941" s="477"/>
      <c r="WQG941" s="477"/>
      <c r="WQH941" s="477"/>
      <c r="WQI941" s="477"/>
      <c r="WQJ941" s="477"/>
      <c r="WQK941" s="477"/>
      <c r="WQL941" s="477"/>
      <c r="WQM941" s="477"/>
      <c r="WQN941" s="477"/>
      <c r="WQO941" s="477"/>
      <c r="WQP941" s="477"/>
      <c r="WQQ941" s="477"/>
      <c r="WQR941" s="477"/>
      <c r="WQS941" s="477"/>
      <c r="WQT941" s="477"/>
      <c r="WQU941" s="477"/>
      <c r="WQV941" s="477"/>
      <c r="WQW941" s="477"/>
      <c r="WQX941" s="477"/>
      <c r="WQY941" s="477"/>
      <c r="WQZ941" s="477"/>
      <c r="WRA941" s="477"/>
      <c r="WRB941" s="477"/>
      <c r="WRC941" s="477"/>
      <c r="WRD941" s="477"/>
      <c r="WRE941" s="477"/>
      <c r="WRF941" s="477"/>
      <c r="WRG941" s="477"/>
      <c r="WRH941" s="477"/>
      <c r="WRI941" s="477"/>
      <c r="WRJ941" s="477"/>
      <c r="WRK941" s="477"/>
      <c r="WRL941" s="477"/>
      <c r="WRM941" s="477"/>
      <c r="WRN941" s="477"/>
      <c r="WRO941" s="477"/>
      <c r="WRP941" s="477"/>
      <c r="WRQ941" s="477"/>
      <c r="WRR941" s="477"/>
      <c r="WRS941" s="477"/>
      <c r="WRT941" s="477"/>
      <c r="WRU941" s="477"/>
      <c r="WRV941" s="477"/>
      <c r="WRW941" s="477"/>
      <c r="WRX941" s="477"/>
      <c r="WRY941" s="477"/>
      <c r="WRZ941" s="477"/>
      <c r="WSA941" s="477"/>
      <c r="WSB941" s="477"/>
      <c r="WSC941" s="477"/>
      <c r="WSD941" s="477"/>
      <c r="WSE941" s="477"/>
      <c r="WSF941" s="477"/>
      <c r="WSG941" s="477"/>
      <c r="WSH941" s="477"/>
      <c r="WSI941" s="477"/>
      <c r="WSJ941" s="477"/>
      <c r="WSK941" s="477"/>
      <c r="WSL941" s="477"/>
      <c r="WSM941" s="477"/>
      <c r="WSN941" s="477"/>
      <c r="WSO941" s="477"/>
      <c r="WSP941" s="477"/>
      <c r="WSQ941" s="477"/>
      <c r="WSR941" s="477"/>
      <c r="WSS941" s="477"/>
      <c r="WST941" s="477"/>
      <c r="WSU941" s="477"/>
      <c r="WSV941" s="477"/>
      <c r="WSW941" s="477"/>
      <c r="WSX941" s="477"/>
      <c r="WSY941" s="477"/>
      <c r="WSZ941" s="477"/>
      <c r="WTA941" s="477"/>
      <c r="WTB941" s="477"/>
      <c r="WTC941" s="477"/>
      <c r="WTD941" s="477"/>
      <c r="WTE941" s="477"/>
      <c r="WTF941" s="477"/>
      <c r="WTG941" s="477"/>
      <c r="WTH941" s="477"/>
      <c r="WTI941" s="477"/>
      <c r="WTJ941" s="477"/>
      <c r="WTK941" s="477"/>
      <c r="WTL941" s="477"/>
      <c r="WTM941" s="477"/>
      <c r="WTN941" s="477"/>
      <c r="WTO941" s="477"/>
      <c r="WTP941" s="477"/>
      <c r="WTQ941" s="477"/>
      <c r="WTR941" s="477"/>
      <c r="WTS941" s="477"/>
      <c r="WTT941" s="477"/>
      <c r="WTU941" s="477"/>
      <c r="WTV941" s="477"/>
      <c r="WTW941" s="477"/>
      <c r="WTX941" s="477"/>
      <c r="WTY941" s="477"/>
      <c r="WTZ941" s="477"/>
      <c r="WUA941" s="477"/>
      <c r="WUB941" s="477"/>
      <c r="WUC941" s="477"/>
      <c r="WUD941" s="477"/>
      <c r="WUE941" s="477"/>
      <c r="WUF941" s="477"/>
      <c r="WUG941" s="477"/>
      <c r="WUH941" s="477"/>
      <c r="WUI941" s="477"/>
      <c r="WUJ941" s="477"/>
      <c r="WUK941" s="477"/>
      <c r="WUL941" s="477"/>
      <c r="WUM941" s="477"/>
      <c r="WUN941" s="477"/>
      <c r="WUO941" s="477"/>
      <c r="WUP941" s="477"/>
      <c r="WUQ941" s="477"/>
      <c r="WUR941" s="477"/>
      <c r="WUS941" s="477"/>
      <c r="WUT941" s="477"/>
      <c r="WUU941" s="477"/>
      <c r="WUV941" s="477"/>
      <c r="WUW941" s="477"/>
      <c r="WUX941" s="477"/>
      <c r="WUY941" s="477"/>
      <c r="WUZ941" s="477"/>
      <c r="WVA941" s="477"/>
      <c r="WVB941" s="477"/>
      <c r="WVC941" s="477"/>
      <c r="WVD941" s="477"/>
      <c r="WVE941" s="477"/>
      <c r="WVF941" s="477"/>
      <c r="WVG941" s="477"/>
      <c r="WVH941" s="477"/>
      <c r="WVI941" s="477"/>
      <c r="WVJ941" s="477"/>
      <c r="WVK941" s="477"/>
      <c r="WVL941" s="477"/>
      <c r="WVM941" s="477"/>
      <c r="WVN941" s="477"/>
      <c r="WVO941" s="477"/>
      <c r="WVP941" s="477"/>
      <c r="WVQ941" s="477"/>
      <c r="WVR941" s="477"/>
      <c r="WVS941" s="477"/>
      <c r="WVT941" s="477"/>
      <c r="WVU941" s="477"/>
      <c r="WVV941" s="477"/>
      <c r="WVW941" s="477"/>
      <c r="WVX941" s="477"/>
      <c r="WVY941" s="477"/>
      <c r="WVZ941" s="477"/>
      <c r="WWA941" s="477"/>
      <c r="WWB941" s="477"/>
      <c r="WWC941" s="477"/>
      <c r="WWD941" s="477"/>
      <c r="WWE941" s="477"/>
      <c r="WWF941" s="477"/>
      <c r="WWG941" s="477"/>
      <c r="WWH941" s="477"/>
      <c r="WWI941" s="477"/>
      <c r="WWJ941" s="477"/>
      <c r="WWK941" s="477"/>
      <c r="WWL941" s="477"/>
      <c r="WWM941" s="477"/>
      <c r="WWN941" s="477"/>
      <c r="WWO941" s="477"/>
      <c r="WWP941" s="477"/>
      <c r="WWQ941" s="477"/>
      <c r="WWR941" s="477"/>
      <c r="WWS941" s="477"/>
      <c r="WWT941" s="477"/>
      <c r="WWU941" s="477"/>
      <c r="WWV941" s="477"/>
      <c r="WWW941" s="477"/>
      <c r="WWX941" s="477"/>
      <c r="WWY941" s="477"/>
      <c r="WWZ941" s="477"/>
      <c r="WXA941" s="477"/>
      <c r="WXB941" s="477"/>
      <c r="WXC941" s="477"/>
      <c r="WXD941" s="477"/>
      <c r="WXE941" s="477"/>
      <c r="WXF941" s="477"/>
      <c r="WXG941" s="477"/>
      <c r="WXH941" s="477"/>
      <c r="WXI941" s="477"/>
      <c r="WXJ941" s="477"/>
      <c r="WXK941" s="477"/>
      <c r="WXL941" s="477"/>
      <c r="WXM941" s="477"/>
      <c r="WXN941" s="477"/>
      <c r="WXO941" s="477"/>
      <c r="WXP941" s="477"/>
      <c r="WXQ941" s="477"/>
      <c r="WXR941" s="477"/>
      <c r="WXS941" s="477"/>
      <c r="WXT941" s="477"/>
      <c r="WXU941" s="477"/>
      <c r="WXV941" s="477"/>
      <c r="WXW941" s="477"/>
      <c r="WXX941" s="477"/>
      <c r="WXY941" s="477"/>
      <c r="WXZ941" s="477"/>
      <c r="WYA941" s="477"/>
      <c r="WYB941" s="477"/>
      <c r="WYC941" s="477"/>
      <c r="WYD941" s="477"/>
      <c r="WYE941" s="477"/>
      <c r="WYF941" s="477"/>
      <c r="WYG941" s="477"/>
      <c r="WYH941" s="477"/>
      <c r="WYI941" s="477"/>
      <c r="WYJ941" s="477"/>
      <c r="WYK941" s="477"/>
      <c r="WYL941" s="477"/>
      <c r="WYM941" s="477"/>
      <c r="WYN941" s="477"/>
      <c r="WYO941" s="477"/>
      <c r="WYP941" s="477"/>
      <c r="WYQ941" s="477"/>
      <c r="WYR941" s="477"/>
      <c r="WYS941" s="477"/>
      <c r="WYT941" s="477"/>
      <c r="WYU941" s="477"/>
      <c r="WYV941" s="477"/>
      <c r="WYW941" s="477"/>
      <c r="WYX941" s="477"/>
      <c r="WYY941" s="477"/>
      <c r="WYZ941" s="477"/>
      <c r="WZA941" s="477"/>
      <c r="WZB941" s="477"/>
      <c r="WZC941" s="477"/>
      <c r="WZD941" s="477"/>
      <c r="WZE941" s="477"/>
      <c r="WZF941" s="477"/>
      <c r="WZG941" s="477"/>
      <c r="WZH941" s="477"/>
      <c r="WZI941" s="477"/>
      <c r="WZJ941" s="477"/>
      <c r="WZK941" s="477"/>
      <c r="WZL941" s="477"/>
      <c r="WZM941" s="477"/>
      <c r="WZN941" s="477"/>
      <c r="WZO941" s="477"/>
      <c r="WZP941" s="477"/>
      <c r="WZQ941" s="477"/>
      <c r="WZR941" s="477"/>
      <c r="WZS941" s="477"/>
      <c r="WZT941" s="477"/>
      <c r="WZU941" s="477"/>
      <c r="WZV941" s="477"/>
      <c r="WZW941" s="477"/>
      <c r="WZX941" s="477"/>
      <c r="WZY941" s="477"/>
      <c r="WZZ941" s="477"/>
      <c r="XAA941" s="477"/>
      <c r="XAB941" s="477"/>
      <c r="XAC941" s="477"/>
      <c r="XAD941" s="477"/>
      <c r="XAE941" s="477"/>
      <c r="XAF941" s="477"/>
      <c r="XAG941" s="477"/>
      <c r="XAH941" s="477"/>
      <c r="XAI941" s="477"/>
      <c r="XAJ941" s="477"/>
      <c r="XAK941" s="477"/>
      <c r="XAL941" s="477"/>
      <c r="XAM941" s="477"/>
      <c r="XAN941" s="477"/>
      <c r="XAO941" s="477"/>
      <c r="XAP941" s="477"/>
      <c r="XAQ941" s="477"/>
      <c r="XAR941" s="477"/>
      <c r="XAS941" s="477"/>
      <c r="XAT941" s="477"/>
      <c r="XAU941" s="477"/>
      <c r="XAV941" s="477"/>
      <c r="XAW941" s="477"/>
      <c r="XAX941" s="477"/>
      <c r="XAY941" s="477"/>
      <c r="XAZ941" s="477"/>
      <c r="XBA941" s="477"/>
      <c r="XBB941" s="477"/>
      <c r="XBC941" s="477"/>
      <c r="XBD941" s="477"/>
      <c r="XBE941" s="477"/>
      <c r="XBF941" s="477"/>
      <c r="XBG941" s="477"/>
      <c r="XBH941" s="477"/>
      <c r="XBI941" s="477"/>
      <c r="XBJ941" s="477"/>
      <c r="XBK941" s="477"/>
      <c r="XBL941" s="477"/>
      <c r="XBM941" s="477"/>
      <c r="XBN941" s="477"/>
      <c r="XBO941" s="477"/>
      <c r="XBP941" s="477"/>
      <c r="XBQ941" s="477"/>
      <c r="XBR941" s="477"/>
      <c r="XBS941" s="477"/>
      <c r="XBT941" s="477"/>
      <c r="XBU941" s="477"/>
      <c r="XBV941" s="477"/>
      <c r="XBW941" s="477"/>
      <c r="XBX941" s="477"/>
      <c r="XBY941" s="477"/>
      <c r="XBZ941" s="477"/>
      <c r="XCA941" s="477"/>
      <c r="XCB941" s="477"/>
      <c r="XCC941" s="477"/>
      <c r="XCD941" s="477"/>
      <c r="XCE941" s="477"/>
      <c r="XCF941" s="477"/>
      <c r="XCG941" s="477"/>
      <c r="XCH941" s="477"/>
      <c r="XCI941" s="477"/>
      <c r="XCJ941" s="477"/>
      <c r="XCK941" s="477"/>
      <c r="XCL941" s="477"/>
      <c r="XCM941" s="477"/>
      <c r="XCN941" s="477"/>
      <c r="XCO941" s="477"/>
      <c r="XCP941" s="477"/>
      <c r="XCQ941" s="477"/>
      <c r="XCR941" s="477"/>
      <c r="XCS941" s="477"/>
      <c r="XCT941" s="477"/>
      <c r="XCU941" s="477"/>
      <c r="XCV941" s="477"/>
      <c r="XCW941" s="477"/>
      <c r="XCX941" s="477"/>
      <c r="XCY941" s="477"/>
      <c r="XCZ941" s="477"/>
      <c r="XDA941" s="477"/>
      <c r="XDB941" s="477"/>
      <c r="XDC941" s="477"/>
      <c r="XDD941" s="477"/>
      <c r="XDE941" s="477"/>
      <c r="XDF941" s="477"/>
      <c r="XDG941" s="477"/>
      <c r="XDH941" s="477"/>
      <c r="XDI941" s="477"/>
      <c r="XDJ941" s="477"/>
      <c r="XDK941" s="477"/>
      <c r="XDL941" s="477"/>
      <c r="XDM941" s="477"/>
      <c r="XDN941" s="477"/>
      <c r="XDO941" s="477"/>
      <c r="XDP941" s="477"/>
      <c r="XDQ941" s="477"/>
      <c r="XDR941" s="477"/>
      <c r="XDS941" s="477"/>
      <c r="XDT941" s="477"/>
      <c r="XDU941" s="477"/>
      <c r="XDV941" s="477"/>
      <c r="XDW941" s="477"/>
      <c r="XDX941" s="477"/>
      <c r="XDY941" s="477"/>
      <c r="XDZ941" s="477"/>
      <c r="XEA941" s="477"/>
      <c r="XEB941" s="477"/>
      <c r="XEC941" s="477"/>
      <c r="XED941" s="477"/>
      <c r="XEE941" s="477"/>
      <c r="XEF941" s="477"/>
      <c r="XEG941" s="477"/>
      <c r="XEH941" s="477"/>
      <c r="XEI941" s="477"/>
      <c r="XEJ941" s="477"/>
      <c r="XEK941" s="477"/>
      <c r="XEL941" s="477"/>
      <c r="XEM941" s="477"/>
      <c r="XEN941" s="477"/>
      <c r="XEO941" s="477"/>
      <c r="XEP941" s="477"/>
      <c r="XEQ941" s="477"/>
      <c r="XER941" s="477"/>
      <c r="XES941" s="477"/>
      <c r="XET941" s="477"/>
      <c r="XEU941" s="477"/>
      <c r="XEV941" s="477"/>
      <c r="XEW941" s="477"/>
      <c r="XEX941" s="477"/>
      <c r="XEY941" s="477"/>
      <c r="XEZ941" s="477"/>
      <c r="XFA941" s="477"/>
      <c r="XFB941" s="477"/>
    </row>
    <row r="942" spans="1:16382" ht="30" customHeight="1" x14ac:dyDescent="0.7">
      <c r="A942" s="477"/>
      <c r="B942" s="331"/>
      <c r="C942" s="368"/>
      <c r="D942" s="408"/>
      <c r="E942" s="401"/>
      <c r="F942" s="360"/>
      <c r="G942" s="402"/>
      <c r="H942" s="403"/>
      <c r="I942" s="323"/>
      <c r="J942" s="324"/>
      <c r="K942" s="477"/>
      <c r="L942" s="477"/>
      <c r="M942" s="477"/>
      <c r="N942" s="477"/>
      <c r="O942" s="477"/>
      <c r="P942" s="477"/>
      <c r="Q942" s="477"/>
      <c r="R942" s="477"/>
      <c r="S942" s="477"/>
      <c r="T942" s="477"/>
      <c r="U942" s="477"/>
      <c r="V942" s="477"/>
      <c r="W942" s="477"/>
      <c r="X942" s="477"/>
      <c r="Y942" s="477"/>
      <c r="Z942" s="477"/>
      <c r="AA942" s="477"/>
      <c r="AB942" s="477"/>
      <c r="AC942" s="477"/>
      <c r="AD942" s="477"/>
      <c r="AE942" s="477"/>
      <c r="AF942" s="477"/>
      <c r="AG942" s="477"/>
      <c r="AH942" s="477"/>
      <c r="AI942" s="477"/>
      <c r="AJ942" s="477"/>
      <c r="AK942" s="477"/>
      <c r="AL942" s="477"/>
      <c r="AM942" s="477"/>
      <c r="AN942" s="477"/>
      <c r="AO942" s="477"/>
      <c r="AP942" s="477"/>
      <c r="AQ942" s="477"/>
      <c r="AR942" s="477"/>
      <c r="AS942" s="477"/>
      <c r="AT942" s="477"/>
      <c r="AU942" s="477"/>
      <c r="AV942" s="477"/>
      <c r="AW942" s="477"/>
      <c r="AX942" s="477"/>
      <c r="AY942" s="477"/>
      <c r="AZ942" s="477"/>
      <c r="BA942" s="477"/>
      <c r="BB942" s="477"/>
      <c r="BC942" s="477"/>
      <c r="BD942" s="477"/>
      <c r="BE942" s="477"/>
      <c r="BF942" s="477"/>
      <c r="BG942" s="477"/>
      <c r="BH942" s="477"/>
      <c r="BI942" s="477"/>
      <c r="BJ942" s="477"/>
      <c r="BK942" s="477"/>
      <c r="BL942" s="477"/>
      <c r="BM942" s="477"/>
      <c r="BN942" s="477"/>
      <c r="BO942" s="477"/>
      <c r="BP942" s="477"/>
      <c r="BQ942" s="477"/>
      <c r="BR942" s="477"/>
      <c r="BS942" s="477"/>
      <c r="BT942" s="477"/>
      <c r="BU942" s="477"/>
      <c r="BV942" s="477"/>
      <c r="BW942" s="477"/>
      <c r="BX942" s="477"/>
      <c r="BY942" s="477"/>
      <c r="BZ942" s="477"/>
      <c r="CA942" s="477"/>
      <c r="CB942" s="477"/>
      <c r="CC942" s="477"/>
      <c r="CD942" s="477"/>
      <c r="CE942" s="477"/>
      <c r="CF942" s="477"/>
      <c r="CG942" s="477"/>
      <c r="CH942" s="477"/>
      <c r="CI942" s="477"/>
      <c r="CJ942" s="477"/>
      <c r="CK942" s="477"/>
      <c r="CL942" s="477"/>
      <c r="CM942" s="477"/>
      <c r="CN942" s="477"/>
      <c r="CO942" s="477"/>
      <c r="CP942" s="477"/>
      <c r="CQ942" s="477"/>
      <c r="CR942" s="477"/>
      <c r="CS942" s="477"/>
      <c r="CT942" s="477"/>
      <c r="CU942" s="477"/>
      <c r="CV942" s="477"/>
      <c r="CW942" s="477"/>
      <c r="CX942" s="477"/>
      <c r="CY942" s="477"/>
      <c r="CZ942" s="477"/>
      <c r="DA942" s="477"/>
      <c r="DB942" s="477"/>
      <c r="DC942" s="477"/>
      <c r="DD942" s="477"/>
      <c r="DE942" s="477"/>
      <c r="DF942" s="477"/>
      <c r="DG942" s="477"/>
      <c r="DH942" s="477"/>
      <c r="DI942" s="477"/>
      <c r="DJ942" s="477"/>
      <c r="DK942" s="477"/>
      <c r="DL942" s="477"/>
      <c r="DM942" s="477"/>
      <c r="DN942" s="477"/>
      <c r="DO942" s="477"/>
      <c r="DP942" s="477"/>
      <c r="DQ942" s="477"/>
      <c r="DR942" s="477"/>
      <c r="DS942" s="477"/>
      <c r="DT942" s="477"/>
      <c r="DU942" s="477"/>
      <c r="DV942" s="477"/>
      <c r="DW942" s="477"/>
      <c r="DX942" s="477"/>
      <c r="DY942" s="477"/>
      <c r="DZ942" s="477"/>
      <c r="EA942" s="477"/>
      <c r="EB942" s="477"/>
      <c r="EC942" s="477"/>
      <c r="ED942" s="477"/>
      <c r="EE942" s="477"/>
      <c r="EF942" s="477"/>
      <c r="EG942" s="477"/>
      <c r="EH942" s="477"/>
      <c r="EI942" s="477"/>
      <c r="EJ942" s="477"/>
      <c r="EK942" s="477"/>
      <c r="EL942" s="477"/>
      <c r="EM942" s="477"/>
      <c r="EN942" s="477"/>
      <c r="EO942" s="477"/>
      <c r="EP942" s="477"/>
      <c r="EQ942" s="477"/>
      <c r="ER942" s="477"/>
      <c r="ES942" s="477"/>
      <c r="ET942" s="477"/>
      <c r="EU942" s="477"/>
      <c r="EV942" s="477"/>
      <c r="EW942" s="477"/>
      <c r="EX942" s="477"/>
      <c r="EY942" s="477"/>
      <c r="EZ942" s="477"/>
      <c r="FA942" s="477"/>
      <c r="FB942" s="477"/>
      <c r="FC942" s="477"/>
      <c r="FD942" s="477"/>
      <c r="FE942" s="477"/>
      <c r="FF942" s="477"/>
      <c r="FG942" s="477"/>
      <c r="FH942" s="477"/>
      <c r="FI942" s="477"/>
      <c r="FJ942" s="477"/>
      <c r="FK942" s="477"/>
      <c r="FL942" s="477"/>
      <c r="FM942" s="477"/>
      <c r="FN942" s="477"/>
      <c r="FO942" s="477"/>
      <c r="FP942" s="477"/>
      <c r="FQ942" s="477"/>
      <c r="FR942" s="477"/>
      <c r="FS942" s="477"/>
      <c r="FT942" s="477"/>
      <c r="FU942" s="477"/>
      <c r="FV942" s="477"/>
      <c r="FW942" s="477"/>
      <c r="FX942" s="477"/>
      <c r="FY942" s="477"/>
      <c r="FZ942" s="477"/>
      <c r="GA942" s="477"/>
      <c r="GB942" s="477"/>
      <c r="GC942" s="477"/>
      <c r="GD942" s="477"/>
      <c r="GE942" s="477"/>
      <c r="GF942" s="477"/>
      <c r="GG942" s="477"/>
      <c r="GH942" s="477"/>
      <c r="GI942" s="477"/>
      <c r="GJ942" s="477"/>
      <c r="GK942" s="477"/>
      <c r="GL942" s="477"/>
      <c r="GM942" s="477"/>
      <c r="GN942" s="477"/>
      <c r="GO942" s="477"/>
      <c r="GP942" s="477"/>
      <c r="GQ942" s="477"/>
      <c r="GR942" s="477"/>
      <c r="GS942" s="477"/>
      <c r="GT942" s="477"/>
      <c r="GU942" s="477"/>
      <c r="GV942" s="477"/>
      <c r="GW942" s="477"/>
      <c r="GX942" s="477"/>
      <c r="GY942" s="477"/>
      <c r="GZ942" s="477"/>
      <c r="HA942" s="477"/>
      <c r="HB942" s="477"/>
      <c r="HC942" s="477"/>
      <c r="HD942" s="477"/>
      <c r="HE942" s="477"/>
      <c r="HF942" s="477"/>
      <c r="HG942" s="477"/>
      <c r="HH942" s="477"/>
      <c r="HI942" s="477"/>
      <c r="HJ942" s="477"/>
      <c r="HK942" s="477"/>
      <c r="HL942" s="477"/>
      <c r="HM942" s="477"/>
      <c r="HN942" s="477"/>
      <c r="HO942" s="477"/>
      <c r="HP942" s="477"/>
      <c r="HQ942" s="477"/>
      <c r="HR942" s="477"/>
      <c r="HS942" s="477"/>
      <c r="HT942" s="477"/>
      <c r="HU942" s="477"/>
      <c r="HV942" s="477"/>
      <c r="HW942" s="477"/>
      <c r="HX942" s="477"/>
      <c r="HY942" s="477"/>
      <c r="HZ942" s="477"/>
      <c r="IA942" s="477"/>
      <c r="IB942" s="477"/>
      <c r="IC942" s="477"/>
      <c r="ID942" s="477"/>
      <c r="IE942" s="477"/>
      <c r="IF942" s="477"/>
      <c r="IG942" s="477"/>
      <c r="IH942" s="477"/>
      <c r="II942" s="477"/>
      <c r="IJ942" s="477"/>
      <c r="IK942" s="477"/>
      <c r="IL942" s="477"/>
      <c r="IM942" s="477"/>
      <c r="IN942" s="477"/>
      <c r="IO942" s="477"/>
      <c r="IP942" s="477"/>
      <c r="IQ942" s="477"/>
      <c r="IR942" s="477"/>
      <c r="IS942" s="477"/>
      <c r="IT942" s="477"/>
      <c r="IU942" s="477"/>
      <c r="IV942" s="477"/>
      <c r="IW942" s="477"/>
      <c r="IX942" s="477"/>
      <c r="IY942" s="477"/>
      <c r="IZ942" s="477"/>
      <c r="JA942" s="477"/>
      <c r="JB942" s="477"/>
      <c r="JC942" s="477"/>
      <c r="JD942" s="477"/>
      <c r="JE942" s="477"/>
      <c r="JF942" s="477"/>
      <c r="JG942" s="477"/>
      <c r="JH942" s="477"/>
      <c r="JI942" s="477"/>
      <c r="JJ942" s="477"/>
      <c r="JK942" s="477"/>
      <c r="JL942" s="477"/>
      <c r="JM942" s="477"/>
      <c r="JN942" s="477"/>
      <c r="JO942" s="477"/>
      <c r="JP942" s="477"/>
      <c r="JQ942" s="477"/>
      <c r="JR942" s="477"/>
      <c r="JS942" s="477"/>
      <c r="JT942" s="477"/>
      <c r="JU942" s="477"/>
      <c r="JV942" s="477"/>
      <c r="JW942" s="477"/>
      <c r="JX942" s="477"/>
      <c r="JY942" s="477"/>
      <c r="JZ942" s="477"/>
      <c r="KA942" s="477"/>
      <c r="KB942" s="477"/>
      <c r="KC942" s="477"/>
      <c r="KD942" s="477"/>
      <c r="KE942" s="477"/>
      <c r="KF942" s="477"/>
      <c r="KG942" s="477"/>
      <c r="KH942" s="477"/>
      <c r="KI942" s="477"/>
      <c r="KJ942" s="477"/>
      <c r="KK942" s="477"/>
      <c r="KL942" s="477"/>
      <c r="KM942" s="477"/>
      <c r="KN942" s="477"/>
      <c r="KO942" s="477"/>
      <c r="KP942" s="477"/>
      <c r="KQ942" s="477"/>
      <c r="KR942" s="477"/>
      <c r="KS942" s="477"/>
      <c r="KT942" s="477"/>
      <c r="KU942" s="477"/>
      <c r="KV942" s="477"/>
      <c r="KW942" s="477"/>
      <c r="KX942" s="477"/>
      <c r="KY942" s="477"/>
      <c r="KZ942" s="477"/>
      <c r="LA942" s="477"/>
      <c r="LB942" s="477"/>
      <c r="LC942" s="477"/>
      <c r="LD942" s="477"/>
      <c r="LE942" s="477"/>
      <c r="LF942" s="477"/>
      <c r="LG942" s="477"/>
      <c r="LH942" s="477"/>
      <c r="LI942" s="477"/>
      <c r="LJ942" s="477"/>
      <c r="LK942" s="477"/>
      <c r="LL942" s="477"/>
      <c r="LM942" s="477"/>
      <c r="LN942" s="477"/>
      <c r="LO942" s="477"/>
      <c r="LP942" s="477"/>
      <c r="LQ942" s="477"/>
      <c r="LR942" s="477"/>
      <c r="LS942" s="477"/>
      <c r="LT942" s="477"/>
      <c r="LU942" s="477"/>
      <c r="LV942" s="477"/>
      <c r="LW942" s="477"/>
      <c r="LX942" s="477"/>
      <c r="LY942" s="477"/>
      <c r="LZ942" s="477"/>
      <c r="MA942" s="477"/>
      <c r="MB942" s="477"/>
      <c r="MC942" s="477"/>
      <c r="MD942" s="477"/>
      <c r="ME942" s="477"/>
      <c r="MF942" s="477"/>
      <c r="MG942" s="477"/>
      <c r="MH942" s="477"/>
      <c r="MI942" s="477"/>
      <c r="MJ942" s="477"/>
      <c r="MK942" s="477"/>
      <c r="ML942" s="477"/>
      <c r="MM942" s="477"/>
      <c r="MN942" s="477"/>
      <c r="MO942" s="477"/>
      <c r="MP942" s="477"/>
      <c r="MQ942" s="477"/>
      <c r="MR942" s="477"/>
      <c r="MS942" s="477"/>
      <c r="MT942" s="477"/>
      <c r="MU942" s="477"/>
      <c r="MV942" s="477"/>
      <c r="MW942" s="477"/>
      <c r="MX942" s="477"/>
      <c r="MY942" s="477"/>
      <c r="MZ942" s="477"/>
      <c r="NA942" s="477"/>
      <c r="NB942" s="477"/>
      <c r="NC942" s="477"/>
      <c r="ND942" s="477"/>
      <c r="NE942" s="477"/>
      <c r="NF942" s="477"/>
      <c r="NG942" s="477"/>
      <c r="NH942" s="477"/>
      <c r="NI942" s="477"/>
      <c r="NJ942" s="477"/>
      <c r="NK942" s="477"/>
      <c r="NL942" s="477"/>
      <c r="NM942" s="477"/>
      <c r="NN942" s="477"/>
      <c r="NO942" s="477"/>
      <c r="NP942" s="477"/>
      <c r="NQ942" s="477"/>
      <c r="NR942" s="477"/>
      <c r="NS942" s="477"/>
      <c r="NT942" s="477"/>
      <c r="NU942" s="477"/>
      <c r="NV942" s="477"/>
      <c r="NW942" s="477"/>
      <c r="NX942" s="477"/>
      <c r="NY942" s="477"/>
      <c r="NZ942" s="477"/>
      <c r="OA942" s="477"/>
      <c r="OB942" s="477"/>
      <c r="OC942" s="477"/>
      <c r="OD942" s="477"/>
      <c r="OE942" s="477"/>
      <c r="OF942" s="477"/>
      <c r="OG942" s="477"/>
      <c r="OH942" s="477"/>
      <c r="OI942" s="477"/>
      <c r="OJ942" s="477"/>
      <c r="OK942" s="477"/>
      <c r="OL942" s="477"/>
      <c r="OM942" s="477"/>
      <c r="ON942" s="477"/>
      <c r="OO942" s="477"/>
      <c r="OP942" s="477"/>
      <c r="OQ942" s="477"/>
      <c r="OR942" s="477"/>
      <c r="OS942" s="477"/>
      <c r="OT942" s="477"/>
      <c r="OU942" s="477"/>
      <c r="OV942" s="477"/>
      <c r="OW942" s="477"/>
      <c r="OX942" s="477"/>
      <c r="OY942" s="477"/>
      <c r="OZ942" s="477"/>
      <c r="PA942" s="477"/>
      <c r="PB942" s="477"/>
      <c r="PC942" s="477"/>
      <c r="PD942" s="477"/>
      <c r="PE942" s="477"/>
      <c r="PF942" s="477"/>
      <c r="PG942" s="477"/>
      <c r="PH942" s="477"/>
      <c r="PI942" s="477"/>
      <c r="PJ942" s="477"/>
      <c r="PK942" s="477"/>
      <c r="PL942" s="477"/>
      <c r="PM942" s="477"/>
      <c r="PN942" s="477"/>
      <c r="PO942" s="477"/>
      <c r="PP942" s="477"/>
      <c r="PQ942" s="477"/>
      <c r="PR942" s="477"/>
      <c r="PS942" s="477"/>
      <c r="PT942" s="477"/>
      <c r="PU942" s="477"/>
      <c r="PV942" s="477"/>
      <c r="PW942" s="477"/>
      <c r="PX942" s="477"/>
      <c r="PY942" s="477"/>
      <c r="PZ942" s="477"/>
      <c r="QA942" s="477"/>
      <c r="QB942" s="477"/>
      <c r="QC942" s="477"/>
      <c r="QD942" s="477"/>
      <c r="QE942" s="477"/>
      <c r="QF942" s="477"/>
      <c r="QG942" s="477"/>
      <c r="QH942" s="477"/>
      <c r="QI942" s="477"/>
      <c r="QJ942" s="477"/>
      <c r="QK942" s="477"/>
      <c r="QL942" s="477"/>
      <c r="QM942" s="477"/>
      <c r="QN942" s="477"/>
      <c r="QO942" s="477"/>
      <c r="QP942" s="477"/>
      <c r="QQ942" s="477"/>
      <c r="QR942" s="477"/>
      <c r="QS942" s="477"/>
      <c r="QT942" s="477"/>
      <c r="QU942" s="477"/>
      <c r="QV942" s="477"/>
      <c r="QW942" s="477"/>
      <c r="QX942" s="477"/>
      <c r="QY942" s="477"/>
      <c r="QZ942" s="477"/>
      <c r="RA942" s="477"/>
      <c r="RB942" s="477"/>
      <c r="RC942" s="477"/>
      <c r="RD942" s="477"/>
      <c r="RE942" s="477"/>
      <c r="RF942" s="477"/>
      <c r="RG942" s="477"/>
      <c r="RH942" s="477"/>
      <c r="RI942" s="477"/>
      <c r="RJ942" s="477"/>
      <c r="RK942" s="477"/>
      <c r="RL942" s="477"/>
      <c r="RM942" s="477"/>
      <c r="RN942" s="477"/>
      <c r="RO942" s="477"/>
      <c r="RP942" s="477"/>
      <c r="RQ942" s="477"/>
      <c r="RR942" s="477"/>
      <c r="RS942" s="477"/>
      <c r="RT942" s="477"/>
      <c r="RU942" s="477"/>
      <c r="RV942" s="477"/>
      <c r="RW942" s="477"/>
      <c r="RX942" s="477"/>
      <c r="RY942" s="477"/>
      <c r="RZ942" s="477"/>
      <c r="SA942" s="477"/>
      <c r="SB942" s="477"/>
      <c r="SC942" s="477"/>
      <c r="SD942" s="477"/>
      <c r="SE942" s="477"/>
      <c r="SF942" s="477"/>
      <c r="SG942" s="477"/>
      <c r="SH942" s="477"/>
      <c r="SI942" s="477"/>
      <c r="SJ942" s="477"/>
      <c r="SK942" s="477"/>
      <c r="SL942" s="477"/>
      <c r="SM942" s="477"/>
      <c r="SN942" s="477"/>
      <c r="SO942" s="477"/>
      <c r="SP942" s="477"/>
      <c r="SQ942" s="477"/>
      <c r="SR942" s="477"/>
      <c r="SS942" s="477"/>
      <c r="ST942" s="477"/>
      <c r="SU942" s="477"/>
      <c r="SV942" s="477"/>
      <c r="SW942" s="477"/>
      <c r="SX942" s="477"/>
      <c r="SY942" s="477"/>
      <c r="SZ942" s="477"/>
      <c r="TA942" s="477"/>
      <c r="TB942" s="477"/>
      <c r="TC942" s="477"/>
      <c r="TD942" s="477"/>
      <c r="TE942" s="477"/>
      <c r="TF942" s="477"/>
      <c r="TG942" s="477"/>
      <c r="TH942" s="477"/>
      <c r="TI942" s="477"/>
      <c r="TJ942" s="477"/>
      <c r="TK942" s="477"/>
      <c r="TL942" s="477"/>
      <c r="TM942" s="477"/>
      <c r="TN942" s="477"/>
      <c r="TO942" s="477"/>
      <c r="TP942" s="477"/>
      <c r="TQ942" s="477"/>
      <c r="TR942" s="477"/>
      <c r="TS942" s="477"/>
      <c r="TT942" s="477"/>
      <c r="TU942" s="477"/>
      <c r="TV942" s="477"/>
      <c r="TW942" s="477"/>
      <c r="TX942" s="477"/>
      <c r="TY942" s="477"/>
      <c r="TZ942" s="477"/>
      <c r="UA942" s="477"/>
      <c r="UB942" s="477"/>
      <c r="UC942" s="477"/>
      <c r="UD942" s="477"/>
      <c r="UE942" s="477"/>
      <c r="UF942" s="477"/>
      <c r="UG942" s="477"/>
      <c r="UH942" s="477"/>
      <c r="UI942" s="477"/>
      <c r="UJ942" s="477"/>
      <c r="UK942" s="477"/>
      <c r="UL942" s="477"/>
      <c r="UM942" s="477"/>
      <c r="UN942" s="477"/>
      <c r="UO942" s="477"/>
      <c r="UP942" s="477"/>
      <c r="UQ942" s="477"/>
      <c r="UR942" s="477"/>
      <c r="US942" s="477"/>
      <c r="UT942" s="477"/>
      <c r="UU942" s="477"/>
      <c r="UV942" s="477"/>
      <c r="UW942" s="477"/>
      <c r="UX942" s="477"/>
      <c r="UY942" s="477"/>
      <c r="UZ942" s="477"/>
      <c r="VA942" s="477"/>
      <c r="VB942" s="477"/>
      <c r="VC942" s="477"/>
      <c r="VD942" s="477"/>
      <c r="VE942" s="477"/>
      <c r="VF942" s="477"/>
      <c r="VG942" s="477"/>
      <c r="VH942" s="477"/>
      <c r="VI942" s="477"/>
      <c r="VJ942" s="477"/>
      <c r="VK942" s="477"/>
      <c r="VL942" s="477"/>
      <c r="VM942" s="477"/>
      <c r="VN942" s="477"/>
      <c r="VO942" s="477"/>
      <c r="VP942" s="477"/>
      <c r="VQ942" s="477"/>
      <c r="VR942" s="477"/>
      <c r="VS942" s="477"/>
      <c r="VT942" s="477"/>
      <c r="VU942" s="477"/>
      <c r="VV942" s="477"/>
      <c r="VW942" s="477"/>
      <c r="VX942" s="477"/>
      <c r="VY942" s="477"/>
      <c r="VZ942" s="477"/>
      <c r="WA942" s="477"/>
      <c r="WB942" s="477"/>
      <c r="WC942" s="477"/>
      <c r="WD942" s="477"/>
      <c r="WE942" s="477"/>
      <c r="WF942" s="477"/>
      <c r="WG942" s="477"/>
      <c r="WH942" s="477"/>
      <c r="WI942" s="477"/>
      <c r="WJ942" s="477"/>
      <c r="WK942" s="477"/>
      <c r="WL942" s="477"/>
      <c r="WM942" s="477"/>
      <c r="WN942" s="477"/>
      <c r="WO942" s="477"/>
      <c r="WP942" s="477"/>
      <c r="WQ942" s="477"/>
      <c r="WR942" s="477"/>
      <c r="WS942" s="477"/>
      <c r="WT942" s="477"/>
      <c r="WU942" s="477"/>
      <c r="WV942" s="477"/>
      <c r="WW942" s="477"/>
      <c r="WX942" s="477"/>
      <c r="WY942" s="477"/>
      <c r="WZ942" s="477"/>
      <c r="XA942" s="477"/>
      <c r="XB942" s="477"/>
      <c r="XC942" s="477"/>
      <c r="XD942" s="477"/>
      <c r="XE942" s="477"/>
      <c r="XF942" s="477"/>
      <c r="XG942" s="477"/>
      <c r="XH942" s="477"/>
      <c r="XI942" s="477"/>
      <c r="XJ942" s="477"/>
      <c r="XK942" s="477"/>
      <c r="XL942" s="477"/>
      <c r="XM942" s="477"/>
      <c r="XN942" s="477"/>
      <c r="XO942" s="477"/>
      <c r="XP942" s="477"/>
      <c r="XQ942" s="477"/>
      <c r="XR942" s="477"/>
      <c r="XS942" s="477"/>
      <c r="XT942" s="477"/>
      <c r="XU942" s="477"/>
      <c r="XV942" s="477"/>
      <c r="XW942" s="477"/>
      <c r="XX942" s="477"/>
      <c r="XY942" s="477"/>
      <c r="XZ942" s="477"/>
      <c r="YA942" s="477"/>
      <c r="YB942" s="477"/>
      <c r="YC942" s="477"/>
      <c r="YD942" s="477"/>
      <c r="YE942" s="477"/>
      <c r="YF942" s="477"/>
      <c r="YG942" s="477"/>
      <c r="YH942" s="477"/>
      <c r="YI942" s="477"/>
      <c r="YJ942" s="477"/>
      <c r="YK942" s="477"/>
      <c r="YL942" s="477"/>
      <c r="YM942" s="477"/>
      <c r="YN942" s="477"/>
      <c r="YO942" s="477"/>
      <c r="YP942" s="477"/>
      <c r="YQ942" s="477"/>
      <c r="YR942" s="477"/>
      <c r="YS942" s="477"/>
      <c r="YT942" s="477"/>
      <c r="YU942" s="477"/>
      <c r="YV942" s="477"/>
      <c r="YW942" s="477"/>
      <c r="YX942" s="477"/>
      <c r="YY942" s="477"/>
      <c r="YZ942" s="477"/>
      <c r="ZA942" s="477"/>
      <c r="ZB942" s="477"/>
      <c r="ZC942" s="477"/>
      <c r="ZD942" s="477"/>
      <c r="ZE942" s="477"/>
      <c r="ZF942" s="477"/>
      <c r="ZG942" s="477"/>
      <c r="ZH942" s="477"/>
      <c r="ZI942" s="477"/>
      <c r="ZJ942" s="477"/>
      <c r="ZK942" s="477"/>
      <c r="ZL942" s="477"/>
      <c r="ZM942" s="477"/>
      <c r="ZN942" s="477"/>
      <c r="ZO942" s="477"/>
      <c r="ZP942" s="477"/>
      <c r="ZQ942" s="477"/>
      <c r="ZR942" s="477"/>
      <c r="ZS942" s="477"/>
      <c r="ZT942" s="477"/>
      <c r="ZU942" s="477"/>
      <c r="ZV942" s="477"/>
      <c r="ZW942" s="477"/>
      <c r="ZX942" s="477"/>
      <c r="ZY942" s="477"/>
      <c r="ZZ942" s="477"/>
      <c r="AAA942" s="477"/>
      <c r="AAB942" s="477"/>
      <c r="AAC942" s="477"/>
      <c r="AAD942" s="477"/>
      <c r="AAE942" s="477"/>
      <c r="AAF942" s="477"/>
      <c r="AAG942" s="477"/>
      <c r="AAH942" s="477"/>
      <c r="AAI942" s="477"/>
      <c r="AAJ942" s="477"/>
      <c r="AAK942" s="477"/>
      <c r="AAL942" s="477"/>
      <c r="AAM942" s="477"/>
      <c r="AAN942" s="477"/>
      <c r="AAO942" s="477"/>
      <c r="AAP942" s="477"/>
      <c r="AAQ942" s="477"/>
      <c r="AAR942" s="477"/>
      <c r="AAS942" s="477"/>
      <c r="AAT942" s="477"/>
      <c r="AAU942" s="477"/>
      <c r="AAV942" s="477"/>
      <c r="AAW942" s="477"/>
      <c r="AAX942" s="477"/>
      <c r="AAY942" s="477"/>
      <c r="AAZ942" s="477"/>
      <c r="ABA942" s="477"/>
      <c r="ABB942" s="477"/>
      <c r="ABC942" s="477"/>
      <c r="ABD942" s="477"/>
      <c r="ABE942" s="477"/>
      <c r="ABF942" s="477"/>
      <c r="ABG942" s="477"/>
      <c r="ABH942" s="477"/>
      <c r="ABI942" s="477"/>
      <c r="ABJ942" s="477"/>
      <c r="ABK942" s="477"/>
      <c r="ABL942" s="477"/>
      <c r="ABM942" s="477"/>
      <c r="ABN942" s="477"/>
      <c r="ABO942" s="477"/>
      <c r="ABP942" s="477"/>
      <c r="ABQ942" s="477"/>
      <c r="ABR942" s="477"/>
      <c r="ABS942" s="477"/>
      <c r="ABT942" s="477"/>
      <c r="ABU942" s="477"/>
      <c r="ABV942" s="477"/>
      <c r="ABW942" s="477"/>
      <c r="ABX942" s="477"/>
      <c r="ABY942" s="477"/>
      <c r="ABZ942" s="477"/>
      <c r="ACA942" s="477"/>
      <c r="ACB942" s="477"/>
      <c r="ACC942" s="477"/>
      <c r="ACD942" s="477"/>
      <c r="ACE942" s="477"/>
      <c r="ACF942" s="477"/>
      <c r="ACG942" s="477"/>
      <c r="ACH942" s="477"/>
      <c r="ACI942" s="477"/>
      <c r="ACJ942" s="477"/>
      <c r="ACK942" s="477"/>
      <c r="ACL942" s="477"/>
      <c r="ACM942" s="477"/>
      <c r="ACN942" s="477"/>
      <c r="ACO942" s="477"/>
      <c r="ACP942" s="477"/>
      <c r="ACQ942" s="477"/>
      <c r="ACR942" s="477"/>
      <c r="ACS942" s="477"/>
      <c r="ACT942" s="477"/>
      <c r="ACU942" s="477"/>
      <c r="ACV942" s="477"/>
      <c r="ACW942" s="477"/>
      <c r="ACX942" s="477"/>
      <c r="ACY942" s="477"/>
      <c r="ACZ942" s="477"/>
      <c r="ADA942" s="477"/>
      <c r="ADB942" s="477"/>
      <c r="ADC942" s="477"/>
      <c r="ADD942" s="477"/>
      <c r="ADE942" s="477"/>
      <c r="ADF942" s="477"/>
      <c r="ADG942" s="477"/>
      <c r="ADH942" s="477"/>
      <c r="ADI942" s="477"/>
      <c r="ADJ942" s="477"/>
      <c r="ADK942" s="477"/>
      <c r="ADL942" s="477"/>
      <c r="ADM942" s="477"/>
      <c r="ADN942" s="477"/>
      <c r="ADO942" s="477"/>
      <c r="ADP942" s="477"/>
      <c r="ADQ942" s="477"/>
      <c r="ADR942" s="477"/>
      <c r="ADS942" s="477"/>
      <c r="ADT942" s="477"/>
      <c r="ADU942" s="477"/>
      <c r="ADV942" s="477"/>
      <c r="ADW942" s="477"/>
      <c r="ADX942" s="477"/>
      <c r="ADY942" s="477"/>
      <c r="ADZ942" s="477"/>
      <c r="AEA942" s="477"/>
      <c r="AEB942" s="477"/>
      <c r="AEC942" s="477"/>
      <c r="AED942" s="477"/>
      <c r="AEE942" s="477"/>
      <c r="AEF942" s="477"/>
      <c r="AEG942" s="477"/>
      <c r="AEH942" s="477"/>
      <c r="AEI942" s="477"/>
      <c r="AEJ942" s="477"/>
      <c r="AEK942" s="477"/>
      <c r="AEL942" s="477"/>
      <c r="AEM942" s="477"/>
      <c r="AEN942" s="477"/>
      <c r="AEO942" s="477"/>
      <c r="AEP942" s="477"/>
      <c r="AEQ942" s="477"/>
      <c r="AER942" s="477"/>
      <c r="AES942" s="477"/>
      <c r="AET942" s="477"/>
      <c r="AEU942" s="477"/>
      <c r="AEV942" s="477"/>
      <c r="AEW942" s="477"/>
      <c r="AEX942" s="477"/>
      <c r="AEY942" s="477"/>
      <c r="AEZ942" s="477"/>
      <c r="AFA942" s="477"/>
      <c r="AFB942" s="477"/>
      <c r="AFC942" s="477"/>
      <c r="AFD942" s="477"/>
      <c r="AFE942" s="477"/>
      <c r="AFF942" s="477"/>
      <c r="AFG942" s="477"/>
      <c r="AFH942" s="477"/>
      <c r="AFI942" s="477"/>
      <c r="AFJ942" s="477"/>
      <c r="AFK942" s="477"/>
      <c r="AFL942" s="477"/>
      <c r="AFM942" s="477"/>
      <c r="AFN942" s="477"/>
      <c r="AFO942" s="477"/>
      <c r="AFP942" s="477"/>
      <c r="AFQ942" s="477"/>
      <c r="AFR942" s="477"/>
      <c r="AFS942" s="477"/>
      <c r="AFT942" s="477"/>
      <c r="AFU942" s="477"/>
      <c r="AFV942" s="477"/>
      <c r="AFW942" s="477"/>
      <c r="AFX942" s="477"/>
      <c r="AFY942" s="477"/>
      <c r="AFZ942" s="477"/>
      <c r="AGA942" s="477"/>
      <c r="AGB942" s="477"/>
      <c r="AGC942" s="477"/>
      <c r="AGD942" s="477"/>
      <c r="AGE942" s="477"/>
      <c r="AGF942" s="477"/>
      <c r="AGG942" s="477"/>
      <c r="AGH942" s="477"/>
      <c r="AGI942" s="477"/>
      <c r="AGJ942" s="477"/>
      <c r="AGK942" s="477"/>
      <c r="AGL942" s="477"/>
      <c r="AGM942" s="477"/>
      <c r="AGN942" s="477"/>
      <c r="AGO942" s="477"/>
      <c r="AGP942" s="477"/>
      <c r="AGQ942" s="477"/>
      <c r="AGR942" s="477"/>
      <c r="AGS942" s="477"/>
      <c r="AGT942" s="477"/>
      <c r="AGU942" s="477"/>
      <c r="AGV942" s="477"/>
      <c r="AGW942" s="477"/>
      <c r="AGX942" s="477"/>
      <c r="AGY942" s="477"/>
      <c r="AGZ942" s="477"/>
      <c r="AHA942" s="477"/>
      <c r="AHB942" s="477"/>
      <c r="AHC942" s="477"/>
      <c r="AHD942" s="477"/>
      <c r="AHE942" s="477"/>
      <c r="AHF942" s="477"/>
      <c r="AHG942" s="477"/>
      <c r="AHH942" s="477"/>
      <c r="AHI942" s="477"/>
      <c r="AHJ942" s="477"/>
      <c r="AHK942" s="477"/>
      <c r="AHL942" s="477"/>
      <c r="AHM942" s="477"/>
      <c r="AHN942" s="477"/>
      <c r="AHO942" s="477"/>
      <c r="AHP942" s="477"/>
      <c r="AHQ942" s="477"/>
      <c r="AHR942" s="477"/>
      <c r="AHS942" s="477"/>
      <c r="AHT942" s="477"/>
      <c r="AHU942" s="477"/>
      <c r="AHV942" s="477"/>
      <c r="AHW942" s="477"/>
      <c r="AHX942" s="477"/>
      <c r="AHY942" s="477"/>
      <c r="AHZ942" s="477"/>
      <c r="AIA942" s="477"/>
      <c r="AIB942" s="477"/>
      <c r="AIC942" s="477"/>
      <c r="AID942" s="477"/>
      <c r="AIE942" s="477"/>
      <c r="AIF942" s="477"/>
      <c r="AIG942" s="477"/>
      <c r="AIH942" s="477"/>
      <c r="AII942" s="477"/>
      <c r="AIJ942" s="477"/>
      <c r="AIK942" s="477"/>
      <c r="AIL942" s="477"/>
      <c r="AIM942" s="477"/>
      <c r="AIN942" s="477"/>
      <c r="AIO942" s="477"/>
      <c r="AIP942" s="477"/>
      <c r="AIQ942" s="477"/>
      <c r="AIR942" s="477"/>
      <c r="AIS942" s="477"/>
      <c r="AIT942" s="477"/>
      <c r="AIU942" s="477"/>
      <c r="AIV942" s="477"/>
      <c r="AIW942" s="477"/>
      <c r="AIX942" s="477"/>
      <c r="AIY942" s="477"/>
      <c r="AIZ942" s="477"/>
      <c r="AJA942" s="477"/>
      <c r="AJB942" s="477"/>
      <c r="AJC942" s="477"/>
      <c r="AJD942" s="477"/>
      <c r="AJE942" s="477"/>
      <c r="AJF942" s="477"/>
      <c r="AJG942" s="477"/>
      <c r="AJH942" s="477"/>
      <c r="AJI942" s="477"/>
      <c r="AJJ942" s="477"/>
      <c r="AJK942" s="477"/>
      <c r="AJL942" s="477"/>
      <c r="AJM942" s="477"/>
      <c r="AJN942" s="477"/>
      <c r="AJO942" s="477"/>
      <c r="AJP942" s="477"/>
      <c r="AJQ942" s="477"/>
      <c r="AJR942" s="477"/>
      <c r="AJS942" s="477"/>
      <c r="AJT942" s="477"/>
      <c r="AJU942" s="477"/>
      <c r="AJV942" s="477"/>
      <c r="AJW942" s="477"/>
      <c r="AJX942" s="477"/>
      <c r="AJY942" s="477"/>
      <c r="AJZ942" s="477"/>
      <c r="AKA942" s="477"/>
      <c r="AKB942" s="477"/>
      <c r="AKC942" s="477"/>
      <c r="AKD942" s="477"/>
      <c r="AKE942" s="477"/>
      <c r="AKF942" s="477"/>
      <c r="AKG942" s="477"/>
      <c r="AKH942" s="477"/>
      <c r="AKI942" s="477"/>
      <c r="AKJ942" s="477"/>
      <c r="AKK942" s="477"/>
      <c r="AKL942" s="477"/>
      <c r="AKM942" s="477"/>
      <c r="AKN942" s="477"/>
      <c r="AKO942" s="477"/>
      <c r="AKP942" s="477"/>
      <c r="AKQ942" s="477"/>
      <c r="AKR942" s="477"/>
      <c r="AKS942" s="477"/>
      <c r="AKT942" s="477"/>
      <c r="AKU942" s="477"/>
      <c r="AKV942" s="477"/>
      <c r="AKW942" s="477"/>
      <c r="AKX942" s="477"/>
      <c r="AKY942" s="477"/>
      <c r="AKZ942" s="477"/>
      <c r="ALA942" s="477"/>
      <c r="ALB942" s="477"/>
      <c r="ALC942" s="477"/>
      <c r="ALD942" s="477"/>
      <c r="ALE942" s="477"/>
      <c r="ALF942" s="477"/>
      <c r="ALG942" s="477"/>
      <c r="ALH942" s="477"/>
      <c r="ALI942" s="477"/>
      <c r="ALJ942" s="477"/>
      <c r="ALK942" s="477"/>
      <c r="ALL942" s="477"/>
      <c r="ALM942" s="477"/>
      <c r="ALN942" s="477"/>
      <c r="ALO942" s="477"/>
      <c r="ALP942" s="477"/>
      <c r="ALQ942" s="477"/>
      <c r="ALR942" s="477"/>
      <c r="ALS942" s="477"/>
      <c r="ALT942" s="477"/>
      <c r="ALU942" s="477"/>
      <c r="ALV942" s="477"/>
      <c r="ALW942" s="477"/>
      <c r="ALX942" s="477"/>
      <c r="ALY942" s="477"/>
      <c r="ALZ942" s="477"/>
      <c r="AMA942" s="477"/>
      <c r="AMB942" s="477"/>
      <c r="AMC942" s="477"/>
      <c r="AMD942" s="477"/>
      <c r="AME942" s="477"/>
      <c r="AMF942" s="477"/>
      <c r="AMG942" s="477"/>
      <c r="AMH942" s="477"/>
      <c r="AMI942" s="477"/>
      <c r="AMJ942" s="477"/>
      <c r="AMK942" s="477"/>
      <c r="AML942" s="477"/>
      <c r="AMM942" s="477"/>
      <c r="AMN942" s="477"/>
      <c r="AMO942" s="477"/>
      <c r="AMP942" s="477"/>
      <c r="AMQ942" s="477"/>
      <c r="AMR942" s="477"/>
      <c r="AMS942" s="477"/>
      <c r="AMT942" s="477"/>
      <c r="AMU942" s="477"/>
      <c r="AMV942" s="477"/>
      <c r="AMW942" s="477"/>
      <c r="AMX942" s="477"/>
      <c r="AMY942" s="477"/>
      <c r="AMZ942" s="477"/>
      <c r="ANA942" s="477"/>
      <c r="ANB942" s="477"/>
      <c r="ANC942" s="477"/>
      <c r="AND942" s="477"/>
      <c r="ANE942" s="477"/>
      <c r="ANF942" s="477"/>
      <c r="ANG942" s="477"/>
      <c r="ANH942" s="477"/>
      <c r="ANI942" s="477"/>
      <c r="ANJ942" s="477"/>
      <c r="ANK942" s="477"/>
      <c r="ANL942" s="477"/>
      <c r="ANM942" s="477"/>
      <c r="ANN942" s="477"/>
      <c r="ANO942" s="477"/>
      <c r="ANP942" s="477"/>
      <c r="ANQ942" s="477"/>
      <c r="ANR942" s="477"/>
      <c r="ANS942" s="477"/>
      <c r="ANT942" s="477"/>
      <c r="ANU942" s="477"/>
      <c r="ANV942" s="477"/>
      <c r="ANW942" s="477"/>
      <c r="ANX942" s="477"/>
      <c r="ANY942" s="477"/>
      <c r="ANZ942" s="477"/>
      <c r="AOA942" s="477"/>
      <c r="AOB942" s="477"/>
      <c r="AOC942" s="477"/>
      <c r="AOD942" s="477"/>
      <c r="AOE942" s="477"/>
      <c r="AOF942" s="477"/>
      <c r="AOG942" s="477"/>
      <c r="AOH942" s="477"/>
      <c r="AOI942" s="477"/>
      <c r="AOJ942" s="477"/>
      <c r="AOK942" s="477"/>
      <c r="AOL942" s="477"/>
      <c r="AOM942" s="477"/>
      <c r="AON942" s="477"/>
      <c r="AOO942" s="477"/>
      <c r="AOP942" s="477"/>
      <c r="AOQ942" s="477"/>
      <c r="AOR942" s="477"/>
      <c r="AOS942" s="477"/>
      <c r="AOT942" s="477"/>
      <c r="AOU942" s="477"/>
      <c r="AOV942" s="477"/>
      <c r="AOW942" s="477"/>
      <c r="AOX942" s="477"/>
      <c r="AOY942" s="477"/>
      <c r="AOZ942" s="477"/>
      <c r="APA942" s="477"/>
      <c r="APB942" s="477"/>
      <c r="APC942" s="477"/>
      <c r="APD942" s="477"/>
      <c r="APE942" s="477"/>
      <c r="APF942" s="477"/>
      <c r="APG942" s="477"/>
      <c r="APH942" s="477"/>
      <c r="API942" s="477"/>
      <c r="APJ942" s="477"/>
      <c r="APK942" s="477"/>
      <c r="APL942" s="477"/>
      <c r="APM942" s="477"/>
      <c r="APN942" s="477"/>
      <c r="APO942" s="477"/>
      <c r="APP942" s="477"/>
      <c r="APQ942" s="477"/>
      <c r="APR942" s="477"/>
      <c r="APS942" s="477"/>
      <c r="APT942" s="477"/>
      <c r="APU942" s="477"/>
      <c r="APV942" s="477"/>
      <c r="APW942" s="477"/>
      <c r="APX942" s="477"/>
      <c r="APY942" s="477"/>
      <c r="APZ942" s="477"/>
      <c r="AQA942" s="477"/>
      <c r="AQB942" s="477"/>
      <c r="AQC942" s="477"/>
      <c r="AQD942" s="477"/>
      <c r="AQE942" s="477"/>
      <c r="AQF942" s="477"/>
      <c r="AQG942" s="477"/>
      <c r="AQH942" s="477"/>
      <c r="AQI942" s="477"/>
      <c r="AQJ942" s="477"/>
      <c r="AQK942" s="477"/>
      <c r="AQL942" s="477"/>
      <c r="AQM942" s="477"/>
      <c r="AQN942" s="477"/>
      <c r="AQO942" s="477"/>
      <c r="AQP942" s="477"/>
      <c r="AQQ942" s="477"/>
      <c r="AQR942" s="477"/>
      <c r="AQS942" s="477"/>
      <c r="AQT942" s="477"/>
      <c r="AQU942" s="477"/>
      <c r="AQV942" s="477"/>
      <c r="AQW942" s="477"/>
      <c r="AQX942" s="477"/>
      <c r="AQY942" s="477"/>
      <c r="AQZ942" s="477"/>
      <c r="ARA942" s="477"/>
      <c r="ARB942" s="477"/>
      <c r="ARC942" s="477"/>
      <c r="ARD942" s="477"/>
      <c r="ARE942" s="477"/>
      <c r="ARF942" s="477"/>
      <c r="ARG942" s="477"/>
      <c r="ARH942" s="477"/>
      <c r="ARI942" s="477"/>
      <c r="ARJ942" s="477"/>
      <c r="ARK942" s="477"/>
      <c r="ARL942" s="477"/>
      <c r="ARM942" s="477"/>
      <c r="ARN942" s="477"/>
      <c r="ARO942" s="477"/>
      <c r="ARP942" s="477"/>
      <c r="ARQ942" s="477"/>
      <c r="ARR942" s="477"/>
      <c r="ARS942" s="477"/>
      <c r="ART942" s="477"/>
      <c r="ARU942" s="477"/>
      <c r="ARV942" s="477"/>
      <c r="ARW942" s="477"/>
      <c r="ARX942" s="477"/>
      <c r="ARY942" s="477"/>
      <c r="ARZ942" s="477"/>
      <c r="ASA942" s="477"/>
      <c r="ASB942" s="477"/>
      <c r="ASC942" s="477"/>
      <c r="ASD942" s="477"/>
      <c r="ASE942" s="477"/>
      <c r="ASF942" s="477"/>
      <c r="ASG942" s="477"/>
      <c r="ASH942" s="477"/>
      <c r="ASI942" s="477"/>
      <c r="ASJ942" s="477"/>
      <c r="ASK942" s="477"/>
      <c r="ASL942" s="477"/>
      <c r="ASM942" s="477"/>
      <c r="ASN942" s="477"/>
      <c r="ASO942" s="477"/>
      <c r="ASP942" s="477"/>
      <c r="ASQ942" s="477"/>
      <c r="ASR942" s="477"/>
      <c r="ASS942" s="477"/>
      <c r="AST942" s="477"/>
      <c r="ASU942" s="477"/>
      <c r="ASV942" s="477"/>
      <c r="ASW942" s="477"/>
      <c r="ASX942" s="477"/>
      <c r="ASY942" s="477"/>
      <c r="ASZ942" s="477"/>
      <c r="ATA942" s="477"/>
      <c r="ATB942" s="477"/>
      <c r="ATC942" s="477"/>
      <c r="ATD942" s="477"/>
      <c r="ATE942" s="477"/>
      <c r="ATF942" s="477"/>
      <c r="ATG942" s="477"/>
      <c r="ATH942" s="477"/>
      <c r="ATI942" s="477"/>
      <c r="ATJ942" s="477"/>
      <c r="ATK942" s="477"/>
      <c r="ATL942" s="477"/>
      <c r="ATM942" s="477"/>
      <c r="ATN942" s="477"/>
      <c r="ATO942" s="477"/>
      <c r="ATP942" s="477"/>
      <c r="ATQ942" s="477"/>
      <c r="ATR942" s="477"/>
      <c r="ATS942" s="477"/>
      <c r="ATT942" s="477"/>
      <c r="ATU942" s="477"/>
      <c r="ATV942" s="477"/>
      <c r="ATW942" s="477"/>
      <c r="ATX942" s="477"/>
      <c r="ATY942" s="477"/>
      <c r="ATZ942" s="477"/>
      <c r="AUA942" s="477"/>
      <c r="AUB942" s="477"/>
      <c r="AUC942" s="477"/>
      <c r="AUD942" s="477"/>
      <c r="AUE942" s="477"/>
      <c r="AUF942" s="477"/>
      <c r="AUG942" s="477"/>
      <c r="AUH942" s="477"/>
      <c r="AUI942" s="477"/>
      <c r="AUJ942" s="477"/>
      <c r="AUK942" s="477"/>
      <c r="AUL942" s="477"/>
      <c r="AUM942" s="477"/>
      <c r="AUN942" s="477"/>
      <c r="AUO942" s="477"/>
      <c r="AUP942" s="477"/>
      <c r="AUQ942" s="477"/>
      <c r="AUR942" s="477"/>
      <c r="AUS942" s="477"/>
      <c r="AUT942" s="477"/>
      <c r="AUU942" s="477"/>
      <c r="AUV942" s="477"/>
      <c r="AUW942" s="477"/>
      <c r="AUX942" s="477"/>
      <c r="AUY942" s="477"/>
      <c r="AUZ942" s="477"/>
      <c r="AVA942" s="477"/>
      <c r="AVB942" s="477"/>
      <c r="AVC942" s="477"/>
      <c r="AVD942" s="477"/>
      <c r="AVE942" s="477"/>
      <c r="AVF942" s="477"/>
      <c r="AVG942" s="477"/>
      <c r="AVH942" s="477"/>
      <c r="AVI942" s="477"/>
      <c r="AVJ942" s="477"/>
      <c r="AVK942" s="477"/>
      <c r="AVL942" s="477"/>
      <c r="AVM942" s="477"/>
      <c r="AVN942" s="477"/>
      <c r="AVO942" s="477"/>
      <c r="AVP942" s="477"/>
      <c r="AVQ942" s="477"/>
      <c r="AVR942" s="477"/>
      <c r="AVS942" s="477"/>
      <c r="AVT942" s="477"/>
      <c r="AVU942" s="477"/>
      <c r="AVV942" s="477"/>
      <c r="AVW942" s="477"/>
      <c r="AVX942" s="477"/>
      <c r="AVY942" s="477"/>
      <c r="AVZ942" s="477"/>
      <c r="AWA942" s="477"/>
      <c r="AWB942" s="477"/>
      <c r="AWC942" s="477"/>
      <c r="AWD942" s="477"/>
      <c r="AWE942" s="477"/>
      <c r="AWF942" s="477"/>
      <c r="AWG942" s="477"/>
      <c r="AWH942" s="477"/>
      <c r="AWI942" s="477"/>
      <c r="AWJ942" s="477"/>
      <c r="AWK942" s="477"/>
      <c r="AWL942" s="477"/>
      <c r="AWM942" s="477"/>
      <c r="AWN942" s="477"/>
      <c r="AWO942" s="477"/>
      <c r="AWP942" s="477"/>
      <c r="AWQ942" s="477"/>
      <c r="AWR942" s="477"/>
      <c r="AWS942" s="477"/>
      <c r="AWT942" s="477"/>
      <c r="AWU942" s="477"/>
      <c r="AWV942" s="477"/>
      <c r="AWW942" s="477"/>
      <c r="AWX942" s="477"/>
      <c r="AWY942" s="477"/>
      <c r="AWZ942" s="477"/>
      <c r="AXA942" s="477"/>
      <c r="AXB942" s="477"/>
      <c r="AXC942" s="477"/>
      <c r="AXD942" s="477"/>
      <c r="AXE942" s="477"/>
      <c r="AXF942" s="477"/>
      <c r="AXG942" s="477"/>
      <c r="AXH942" s="477"/>
      <c r="AXI942" s="477"/>
      <c r="AXJ942" s="477"/>
      <c r="AXK942" s="477"/>
      <c r="AXL942" s="477"/>
      <c r="AXM942" s="477"/>
      <c r="AXN942" s="477"/>
      <c r="AXO942" s="477"/>
      <c r="AXP942" s="477"/>
      <c r="AXQ942" s="477"/>
      <c r="AXR942" s="477"/>
      <c r="AXS942" s="477"/>
      <c r="AXT942" s="477"/>
      <c r="AXU942" s="477"/>
      <c r="AXV942" s="477"/>
      <c r="AXW942" s="477"/>
      <c r="AXX942" s="477"/>
      <c r="AXY942" s="477"/>
      <c r="AXZ942" s="477"/>
      <c r="AYA942" s="477"/>
      <c r="AYB942" s="477"/>
      <c r="AYC942" s="477"/>
      <c r="AYD942" s="477"/>
      <c r="AYE942" s="477"/>
      <c r="AYF942" s="477"/>
      <c r="AYG942" s="477"/>
      <c r="AYH942" s="477"/>
      <c r="AYI942" s="477"/>
      <c r="AYJ942" s="477"/>
      <c r="AYK942" s="477"/>
      <c r="AYL942" s="477"/>
      <c r="AYM942" s="477"/>
      <c r="AYN942" s="477"/>
      <c r="AYO942" s="477"/>
      <c r="AYP942" s="477"/>
      <c r="AYQ942" s="477"/>
      <c r="AYR942" s="477"/>
      <c r="AYS942" s="477"/>
      <c r="AYT942" s="477"/>
      <c r="AYU942" s="477"/>
      <c r="AYV942" s="477"/>
      <c r="AYW942" s="477"/>
      <c r="AYX942" s="477"/>
      <c r="AYY942" s="477"/>
      <c r="AYZ942" s="477"/>
      <c r="AZA942" s="477"/>
      <c r="AZB942" s="477"/>
      <c r="AZC942" s="477"/>
      <c r="AZD942" s="477"/>
      <c r="AZE942" s="477"/>
      <c r="AZF942" s="477"/>
      <c r="AZG942" s="477"/>
      <c r="AZH942" s="477"/>
      <c r="AZI942" s="477"/>
      <c r="AZJ942" s="477"/>
      <c r="AZK942" s="477"/>
      <c r="AZL942" s="477"/>
      <c r="AZM942" s="477"/>
      <c r="AZN942" s="477"/>
      <c r="AZO942" s="477"/>
      <c r="AZP942" s="477"/>
      <c r="AZQ942" s="477"/>
      <c r="AZR942" s="477"/>
      <c r="AZS942" s="477"/>
      <c r="AZT942" s="477"/>
      <c r="AZU942" s="477"/>
      <c r="AZV942" s="477"/>
      <c r="AZW942" s="477"/>
      <c r="AZX942" s="477"/>
      <c r="AZY942" s="477"/>
      <c r="AZZ942" s="477"/>
      <c r="BAA942" s="477"/>
      <c r="BAB942" s="477"/>
      <c r="BAC942" s="477"/>
      <c r="BAD942" s="477"/>
      <c r="BAE942" s="477"/>
      <c r="BAF942" s="477"/>
      <c r="BAG942" s="477"/>
      <c r="BAH942" s="477"/>
      <c r="BAI942" s="477"/>
      <c r="BAJ942" s="477"/>
      <c r="BAK942" s="477"/>
      <c r="BAL942" s="477"/>
      <c r="BAM942" s="477"/>
      <c r="BAN942" s="477"/>
      <c r="BAO942" s="477"/>
      <c r="BAP942" s="477"/>
      <c r="BAQ942" s="477"/>
      <c r="BAR942" s="477"/>
      <c r="BAS942" s="477"/>
      <c r="BAT942" s="477"/>
      <c r="BAU942" s="477"/>
      <c r="BAV942" s="477"/>
      <c r="BAW942" s="477"/>
      <c r="BAX942" s="477"/>
      <c r="BAY942" s="477"/>
      <c r="BAZ942" s="477"/>
      <c r="BBA942" s="477"/>
      <c r="BBB942" s="477"/>
      <c r="BBC942" s="477"/>
      <c r="BBD942" s="477"/>
      <c r="BBE942" s="477"/>
      <c r="BBF942" s="477"/>
      <c r="BBG942" s="477"/>
      <c r="BBH942" s="477"/>
      <c r="BBI942" s="477"/>
      <c r="BBJ942" s="477"/>
      <c r="BBK942" s="477"/>
      <c r="BBL942" s="477"/>
      <c r="BBM942" s="477"/>
      <c r="BBN942" s="477"/>
      <c r="BBO942" s="477"/>
      <c r="BBP942" s="477"/>
      <c r="BBQ942" s="477"/>
      <c r="BBR942" s="477"/>
      <c r="BBS942" s="477"/>
      <c r="BBT942" s="477"/>
      <c r="BBU942" s="477"/>
      <c r="BBV942" s="477"/>
      <c r="BBW942" s="477"/>
      <c r="BBX942" s="477"/>
      <c r="BBY942" s="477"/>
      <c r="BBZ942" s="477"/>
      <c r="BCA942" s="477"/>
      <c r="BCB942" s="477"/>
      <c r="BCC942" s="477"/>
      <c r="BCD942" s="477"/>
      <c r="BCE942" s="477"/>
      <c r="BCF942" s="477"/>
      <c r="BCG942" s="477"/>
      <c r="BCH942" s="477"/>
      <c r="BCI942" s="477"/>
      <c r="BCJ942" s="477"/>
      <c r="BCK942" s="477"/>
      <c r="BCL942" s="477"/>
      <c r="BCM942" s="477"/>
      <c r="BCN942" s="477"/>
      <c r="BCO942" s="477"/>
      <c r="BCP942" s="477"/>
      <c r="BCQ942" s="477"/>
      <c r="BCR942" s="477"/>
      <c r="BCS942" s="477"/>
      <c r="BCT942" s="477"/>
      <c r="BCU942" s="477"/>
      <c r="BCV942" s="477"/>
      <c r="BCW942" s="477"/>
      <c r="BCX942" s="477"/>
      <c r="BCY942" s="477"/>
      <c r="BCZ942" s="477"/>
      <c r="BDA942" s="477"/>
      <c r="BDB942" s="477"/>
      <c r="BDC942" s="477"/>
      <c r="BDD942" s="477"/>
      <c r="BDE942" s="477"/>
      <c r="BDF942" s="477"/>
      <c r="BDG942" s="477"/>
      <c r="BDH942" s="477"/>
      <c r="BDI942" s="477"/>
      <c r="BDJ942" s="477"/>
      <c r="BDK942" s="477"/>
      <c r="BDL942" s="477"/>
      <c r="BDM942" s="477"/>
      <c r="BDN942" s="477"/>
      <c r="BDO942" s="477"/>
      <c r="BDP942" s="477"/>
      <c r="BDQ942" s="477"/>
      <c r="BDR942" s="477"/>
      <c r="BDS942" s="477"/>
      <c r="BDT942" s="477"/>
      <c r="BDU942" s="477"/>
      <c r="BDV942" s="477"/>
      <c r="BDW942" s="477"/>
      <c r="BDX942" s="477"/>
      <c r="BDY942" s="477"/>
      <c r="BDZ942" s="477"/>
      <c r="BEA942" s="477"/>
      <c r="BEB942" s="477"/>
      <c r="BEC942" s="477"/>
      <c r="BED942" s="477"/>
      <c r="BEE942" s="477"/>
      <c r="BEF942" s="477"/>
      <c r="BEG942" s="477"/>
      <c r="BEH942" s="477"/>
      <c r="BEI942" s="477"/>
      <c r="BEJ942" s="477"/>
      <c r="BEK942" s="477"/>
      <c r="BEL942" s="477"/>
      <c r="BEM942" s="477"/>
      <c r="BEN942" s="477"/>
      <c r="BEO942" s="477"/>
      <c r="BEP942" s="477"/>
      <c r="BEQ942" s="477"/>
      <c r="BER942" s="477"/>
      <c r="BES942" s="477"/>
      <c r="BET942" s="477"/>
      <c r="BEU942" s="477"/>
      <c r="BEV942" s="477"/>
      <c r="BEW942" s="477"/>
      <c r="BEX942" s="477"/>
      <c r="BEY942" s="477"/>
      <c r="BEZ942" s="477"/>
      <c r="BFA942" s="477"/>
      <c r="BFB942" s="477"/>
      <c r="BFC942" s="477"/>
      <c r="BFD942" s="477"/>
      <c r="BFE942" s="477"/>
      <c r="BFF942" s="477"/>
      <c r="BFG942" s="477"/>
      <c r="BFH942" s="477"/>
      <c r="BFI942" s="477"/>
      <c r="BFJ942" s="477"/>
      <c r="BFK942" s="477"/>
      <c r="BFL942" s="477"/>
      <c r="BFM942" s="477"/>
      <c r="BFN942" s="477"/>
      <c r="BFO942" s="477"/>
      <c r="BFP942" s="477"/>
      <c r="BFQ942" s="477"/>
      <c r="BFR942" s="477"/>
      <c r="BFS942" s="477"/>
      <c r="BFT942" s="477"/>
      <c r="BFU942" s="477"/>
      <c r="BFV942" s="477"/>
      <c r="BFW942" s="477"/>
      <c r="BFX942" s="477"/>
      <c r="BFY942" s="477"/>
      <c r="BFZ942" s="477"/>
      <c r="BGA942" s="477"/>
      <c r="BGB942" s="477"/>
      <c r="BGC942" s="477"/>
      <c r="BGD942" s="477"/>
      <c r="BGE942" s="477"/>
      <c r="BGF942" s="477"/>
      <c r="BGG942" s="477"/>
      <c r="BGH942" s="477"/>
      <c r="BGI942" s="477"/>
      <c r="BGJ942" s="477"/>
      <c r="BGK942" s="477"/>
      <c r="BGL942" s="477"/>
      <c r="BGM942" s="477"/>
      <c r="BGN942" s="477"/>
      <c r="BGO942" s="477"/>
      <c r="BGP942" s="477"/>
      <c r="BGQ942" s="477"/>
      <c r="BGR942" s="477"/>
      <c r="BGS942" s="477"/>
      <c r="BGT942" s="477"/>
      <c r="BGU942" s="477"/>
      <c r="BGV942" s="477"/>
      <c r="BGW942" s="477"/>
      <c r="BGX942" s="477"/>
      <c r="BGY942" s="477"/>
      <c r="BGZ942" s="477"/>
      <c r="BHA942" s="477"/>
      <c r="BHB942" s="477"/>
      <c r="BHC942" s="477"/>
      <c r="BHD942" s="477"/>
      <c r="BHE942" s="477"/>
      <c r="BHF942" s="477"/>
      <c r="BHG942" s="477"/>
      <c r="BHH942" s="477"/>
      <c r="BHI942" s="477"/>
      <c r="BHJ942" s="477"/>
      <c r="BHK942" s="477"/>
      <c r="BHL942" s="477"/>
      <c r="BHM942" s="477"/>
      <c r="BHN942" s="477"/>
      <c r="BHO942" s="477"/>
      <c r="BHP942" s="477"/>
      <c r="BHQ942" s="477"/>
      <c r="BHR942" s="477"/>
      <c r="BHS942" s="477"/>
      <c r="BHT942" s="477"/>
      <c r="BHU942" s="477"/>
      <c r="BHV942" s="477"/>
      <c r="BHW942" s="477"/>
      <c r="BHX942" s="477"/>
      <c r="BHY942" s="477"/>
      <c r="BHZ942" s="477"/>
      <c r="BIA942" s="477"/>
      <c r="BIB942" s="477"/>
      <c r="BIC942" s="477"/>
      <c r="BID942" s="477"/>
      <c r="BIE942" s="477"/>
      <c r="BIF942" s="477"/>
      <c r="BIG942" s="477"/>
      <c r="BIH942" s="477"/>
      <c r="BII942" s="477"/>
      <c r="BIJ942" s="477"/>
      <c r="BIK942" s="477"/>
      <c r="BIL942" s="477"/>
      <c r="BIM942" s="477"/>
      <c r="BIN942" s="477"/>
      <c r="BIO942" s="477"/>
      <c r="BIP942" s="477"/>
      <c r="BIQ942" s="477"/>
      <c r="BIR942" s="477"/>
      <c r="BIS942" s="477"/>
      <c r="BIT942" s="477"/>
      <c r="BIU942" s="477"/>
      <c r="BIV942" s="477"/>
      <c r="BIW942" s="477"/>
      <c r="BIX942" s="477"/>
      <c r="BIY942" s="477"/>
      <c r="BIZ942" s="477"/>
      <c r="BJA942" s="477"/>
      <c r="BJB942" s="477"/>
      <c r="BJC942" s="477"/>
      <c r="BJD942" s="477"/>
      <c r="BJE942" s="477"/>
      <c r="BJF942" s="477"/>
      <c r="BJG942" s="477"/>
      <c r="BJH942" s="477"/>
      <c r="BJI942" s="477"/>
      <c r="BJJ942" s="477"/>
      <c r="BJK942" s="477"/>
      <c r="BJL942" s="477"/>
      <c r="BJM942" s="477"/>
      <c r="BJN942" s="477"/>
      <c r="BJO942" s="477"/>
      <c r="BJP942" s="477"/>
      <c r="BJQ942" s="477"/>
      <c r="BJR942" s="477"/>
      <c r="BJS942" s="477"/>
      <c r="BJT942" s="477"/>
      <c r="BJU942" s="477"/>
      <c r="BJV942" s="477"/>
      <c r="BJW942" s="477"/>
      <c r="BJX942" s="477"/>
      <c r="BJY942" s="477"/>
      <c r="BJZ942" s="477"/>
      <c r="BKA942" s="477"/>
      <c r="BKB942" s="477"/>
      <c r="BKC942" s="477"/>
      <c r="BKD942" s="477"/>
      <c r="BKE942" s="477"/>
      <c r="BKF942" s="477"/>
      <c r="BKG942" s="477"/>
      <c r="BKH942" s="477"/>
      <c r="BKI942" s="477"/>
      <c r="BKJ942" s="477"/>
      <c r="BKK942" s="477"/>
      <c r="BKL942" s="477"/>
      <c r="BKM942" s="477"/>
      <c r="BKN942" s="477"/>
      <c r="BKO942" s="477"/>
      <c r="BKP942" s="477"/>
      <c r="BKQ942" s="477"/>
      <c r="BKR942" s="477"/>
      <c r="BKS942" s="477"/>
      <c r="BKT942" s="477"/>
      <c r="BKU942" s="477"/>
      <c r="BKV942" s="477"/>
      <c r="BKW942" s="477"/>
      <c r="BKX942" s="477"/>
      <c r="BKY942" s="477"/>
      <c r="BKZ942" s="477"/>
      <c r="BLA942" s="477"/>
      <c r="BLB942" s="477"/>
      <c r="BLC942" s="477"/>
      <c r="BLD942" s="477"/>
      <c r="BLE942" s="477"/>
      <c r="BLF942" s="477"/>
      <c r="BLG942" s="477"/>
      <c r="BLH942" s="477"/>
      <c r="BLI942" s="477"/>
      <c r="BLJ942" s="477"/>
      <c r="BLK942" s="477"/>
      <c r="BLL942" s="477"/>
      <c r="BLM942" s="477"/>
      <c r="BLN942" s="477"/>
      <c r="BLO942" s="477"/>
      <c r="BLP942" s="477"/>
      <c r="BLQ942" s="477"/>
      <c r="BLR942" s="477"/>
      <c r="BLS942" s="477"/>
      <c r="BLT942" s="477"/>
      <c r="BLU942" s="477"/>
      <c r="BLV942" s="477"/>
      <c r="BLW942" s="477"/>
      <c r="BLX942" s="477"/>
      <c r="BLY942" s="477"/>
      <c r="BLZ942" s="477"/>
      <c r="BMA942" s="477"/>
      <c r="BMB942" s="477"/>
      <c r="BMC942" s="477"/>
      <c r="BMD942" s="477"/>
      <c r="BME942" s="477"/>
      <c r="BMF942" s="477"/>
      <c r="BMG942" s="477"/>
      <c r="BMH942" s="477"/>
      <c r="BMI942" s="477"/>
      <c r="BMJ942" s="477"/>
      <c r="BMK942" s="477"/>
      <c r="BML942" s="477"/>
      <c r="BMM942" s="477"/>
      <c r="BMN942" s="477"/>
      <c r="BMO942" s="477"/>
      <c r="BMP942" s="477"/>
      <c r="BMQ942" s="477"/>
      <c r="BMR942" s="477"/>
      <c r="BMS942" s="477"/>
      <c r="BMT942" s="477"/>
      <c r="BMU942" s="477"/>
      <c r="BMV942" s="477"/>
      <c r="BMW942" s="477"/>
      <c r="BMX942" s="477"/>
      <c r="BMY942" s="477"/>
      <c r="BMZ942" s="477"/>
      <c r="BNA942" s="477"/>
      <c r="BNB942" s="477"/>
      <c r="BNC942" s="477"/>
      <c r="BND942" s="477"/>
      <c r="BNE942" s="477"/>
      <c r="BNF942" s="477"/>
      <c r="BNG942" s="477"/>
      <c r="BNH942" s="477"/>
      <c r="BNI942" s="477"/>
      <c r="BNJ942" s="477"/>
      <c r="BNK942" s="477"/>
      <c r="BNL942" s="477"/>
      <c r="BNM942" s="477"/>
      <c r="BNN942" s="477"/>
      <c r="BNO942" s="477"/>
      <c r="BNP942" s="477"/>
      <c r="BNQ942" s="477"/>
      <c r="BNR942" s="477"/>
      <c r="BNS942" s="477"/>
      <c r="BNT942" s="477"/>
      <c r="BNU942" s="477"/>
      <c r="BNV942" s="477"/>
      <c r="BNW942" s="477"/>
      <c r="BNX942" s="477"/>
      <c r="BNY942" s="477"/>
      <c r="BNZ942" s="477"/>
      <c r="BOA942" s="477"/>
      <c r="BOB942" s="477"/>
      <c r="BOC942" s="477"/>
      <c r="BOD942" s="477"/>
      <c r="BOE942" s="477"/>
      <c r="BOF942" s="477"/>
      <c r="BOG942" s="477"/>
      <c r="BOH942" s="477"/>
      <c r="BOI942" s="477"/>
      <c r="BOJ942" s="477"/>
      <c r="BOK942" s="477"/>
      <c r="BOL942" s="477"/>
      <c r="BOM942" s="477"/>
      <c r="BON942" s="477"/>
      <c r="BOO942" s="477"/>
      <c r="BOP942" s="477"/>
      <c r="BOQ942" s="477"/>
      <c r="BOR942" s="477"/>
      <c r="BOS942" s="477"/>
      <c r="BOT942" s="477"/>
      <c r="BOU942" s="477"/>
      <c r="BOV942" s="477"/>
      <c r="BOW942" s="477"/>
      <c r="BOX942" s="477"/>
      <c r="BOY942" s="477"/>
      <c r="BOZ942" s="477"/>
      <c r="BPA942" s="477"/>
      <c r="BPB942" s="477"/>
      <c r="BPC942" s="477"/>
      <c r="BPD942" s="477"/>
      <c r="BPE942" s="477"/>
      <c r="BPF942" s="477"/>
      <c r="BPG942" s="477"/>
      <c r="BPH942" s="477"/>
      <c r="BPI942" s="477"/>
      <c r="BPJ942" s="477"/>
      <c r="BPK942" s="477"/>
      <c r="BPL942" s="477"/>
      <c r="BPM942" s="477"/>
      <c r="BPN942" s="477"/>
      <c r="BPO942" s="477"/>
      <c r="BPP942" s="477"/>
      <c r="BPQ942" s="477"/>
      <c r="BPR942" s="477"/>
      <c r="BPS942" s="477"/>
      <c r="BPT942" s="477"/>
      <c r="BPU942" s="477"/>
      <c r="BPV942" s="477"/>
      <c r="BPW942" s="477"/>
      <c r="BPX942" s="477"/>
      <c r="BPY942" s="477"/>
      <c r="BPZ942" s="477"/>
      <c r="BQA942" s="477"/>
      <c r="BQB942" s="477"/>
      <c r="BQC942" s="477"/>
      <c r="BQD942" s="477"/>
      <c r="BQE942" s="477"/>
      <c r="BQF942" s="477"/>
      <c r="BQG942" s="477"/>
      <c r="BQH942" s="477"/>
      <c r="BQI942" s="477"/>
      <c r="BQJ942" s="477"/>
      <c r="BQK942" s="477"/>
      <c r="BQL942" s="477"/>
      <c r="BQM942" s="477"/>
      <c r="BQN942" s="477"/>
      <c r="BQO942" s="477"/>
      <c r="BQP942" s="477"/>
      <c r="BQQ942" s="477"/>
      <c r="BQR942" s="477"/>
      <c r="BQS942" s="477"/>
      <c r="BQT942" s="477"/>
      <c r="BQU942" s="477"/>
      <c r="BQV942" s="477"/>
      <c r="BQW942" s="477"/>
      <c r="BQX942" s="477"/>
      <c r="BQY942" s="477"/>
      <c r="BQZ942" s="477"/>
      <c r="BRA942" s="477"/>
      <c r="BRB942" s="477"/>
      <c r="BRC942" s="477"/>
      <c r="BRD942" s="477"/>
      <c r="BRE942" s="477"/>
      <c r="BRF942" s="477"/>
      <c r="BRG942" s="477"/>
      <c r="BRH942" s="477"/>
      <c r="BRI942" s="477"/>
      <c r="BRJ942" s="477"/>
      <c r="BRK942" s="477"/>
      <c r="BRL942" s="477"/>
      <c r="BRM942" s="477"/>
      <c r="BRN942" s="477"/>
      <c r="BRO942" s="477"/>
      <c r="BRP942" s="477"/>
      <c r="BRQ942" s="477"/>
      <c r="BRR942" s="477"/>
      <c r="BRS942" s="477"/>
      <c r="BRT942" s="477"/>
      <c r="BRU942" s="477"/>
      <c r="BRV942" s="477"/>
      <c r="BRW942" s="477"/>
      <c r="BRX942" s="477"/>
      <c r="BRY942" s="477"/>
      <c r="BRZ942" s="477"/>
      <c r="BSA942" s="477"/>
      <c r="BSB942" s="477"/>
      <c r="BSC942" s="477"/>
      <c r="BSD942" s="477"/>
      <c r="BSE942" s="477"/>
      <c r="BSF942" s="477"/>
      <c r="BSG942" s="477"/>
      <c r="BSH942" s="477"/>
      <c r="BSI942" s="477"/>
      <c r="BSJ942" s="477"/>
      <c r="BSK942" s="477"/>
      <c r="BSL942" s="477"/>
      <c r="BSM942" s="477"/>
      <c r="BSN942" s="477"/>
      <c r="BSO942" s="477"/>
      <c r="BSP942" s="477"/>
      <c r="BSQ942" s="477"/>
      <c r="BSR942" s="477"/>
      <c r="BSS942" s="477"/>
      <c r="BST942" s="477"/>
      <c r="BSU942" s="477"/>
      <c r="BSV942" s="477"/>
      <c r="BSW942" s="477"/>
      <c r="BSX942" s="477"/>
      <c r="BSY942" s="477"/>
      <c r="BSZ942" s="477"/>
      <c r="BTA942" s="477"/>
      <c r="BTB942" s="477"/>
      <c r="BTC942" s="477"/>
      <c r="BTD942" s="477"/>
      <c r="BTE942" s="477"/>
      <c r="BTF942" s="477"/>
      <c r="BTG942" s="477"/>
      <c r="BTH942" s="477"/>
      <c r="BTI942" s="477"/>
      <c r="BTJ942" s="477"/>
      <c r="BTK942" s="477"/>
      <c r="BTL942" s="477"/>
      <c r="BTM942" s="477"/>
      <c r="BTN942" s="477"/>
      <c r="BTO942" s="477"/>
      <c r="BTP942" s="477"/>
      <c r="BTQ942" s="477"/>
      <c r="BTR942" s="477"/>
      <c r="BTS942" s="477"/>
      <c r="BTT942" s="477"/>
      <c r="BTU942" s="477"/>
      <c r="BTV942" s="477"/>
      <c r="BTW942" s="477"/>
      <c r="BTX942" s="477"/>
      <c r="BTY942" s="477"/>
      <c r="BTZ942" s="477"/>
      <c r="BUA942" s="477"/>
      <c r="BUB942" s="477"/>
      <c r="BUC942" s="477"/>
      <c r="BUD942" s="477"/>
      <c r="BUE942" s="477"/>
      <c r="BUF942" s="477"/>
      <c r="BUG942" s="477"/>
      <c r="BUH942" s="477"/>
      <c r="BUI942" s="477"/>
      <c r="BUJ942" s="477"/>
      <c r="BUK942" s="477"/>
      <c r="BUL942" s="477"/>
      <c r="BUM942" s="477"/>
      <c r="BUN942" s="477"/>
      <c r="BUO942" s="477"/>
      <c r="BUP942" s="477"/>
      <c r="BUQ942" s="477"/>
      <c r="BUR942" s="477"/>
      <c r="BUS942" s="477"/>
      <c r="BUT942" s="477"/>
      <c r="BUU942" s="477"/>
      <c r="BUV942" s="477"/>
      <c r="BUW942" s="477"/>
      <c r="BUX942" s="477"/>
      <c r="BUY942" s="477"/>
      <c r="BUZ942" s="477"/>
      <c r="BVA942" s="477"/>
      <c r="BVB942" s="477"/>
      <c r="BVC942" s="477"/>
      <c r="BVD942" s="477"/>
      <c r="BVE942" s="477"/>
      <c r="BVF942" s="477"/>
      <c r="BVG942" s="477"/>
      <c r="BVH942" s="477"/>
      <c r="BVI942" s="477"/>
      <c r="BVJ942" s="477"/>
      <c r="BVK942" s="477"/>
      <c r="BVL942" s="477"/>
      <c r="BVM942" s="477"/>
      <c r="BVN942" s="477"/>
      <c r="BVO942" s="477"/>
      <c r="BVP942" s="477"/>
      <c r="BVQ942" s="477"/>
      <c r="BVR942" s="477"/>
      <c r="BVS942" s="477"/>
      <c r="BVT942" s="477"/>
      <c r="BVU942" s="477"/>
      <c r="BVV942" s="477"/>
      <c r="BVW942" s="477"/>
      <c r="BVX942" s="477"/>
      <c r="BVY942" s="477"/>
      <c r="BVZ942" s="477"/>
      <c r="BWA942" s="477"/>
      <c r="BWB942" s="477"/>
      <c r="BWC942" s="477"/>
      <c r="BWD942" s="477"/>
      <c r="BWE942" s="477"/>
      <c r="BWF942" s="477"/>
      <c r="BWG942" s="477"/>
      <c r="BWH942" s="477"/>
      <c r="BWI942" s="477"/>
      <c r="BWJ942" s="477"/>
      <c r="BWK942" s="477"/>
      <c r="BWL942" s="477"/>
      <c r="BWM942" s="477"/>
      <c r="BWN942" s="477"/>
      <c r="BWO942" s="477"/>
      <c r="BWP942" s="477"/>
      <c r="BWQ942" s="477"/>
      <c r="BWR942" s="477"/>
      <c r="BWS942" s="477"/>
      <c r="BWT942" s="477"/>
      <c r="BWU942" s="477"/>
      <c r="BWV942" s="477"/>
      <c r="BWW942" s="477"/>
      <c r="BWX942" s="477"/>
      <c r="BWY942" s="477"/>
      <c r="BWZ942" s="477"/>
      <c r="BXA942" s="477"/>
      <c r="BXB942" s="477"/>
      <c r="BXC942" s="477"/>
      <c r="BXD942" s="477"/>
      <c r="BXE942" s="477"/>
      <c r="BXF942" s="477"/>
      <c r="BXG942" s="477"/>
      <c r="BXH942" s="477"/>
      <c r="BXI942" s="477"/>
      <c r="BXJ942" s="477"/>
      <c r="BXK942" s="477"/>
      <c r="BXL942" s="477"/>
      <c r="BXM942" s="477"/>
      <c r="BXN942" s="477"/>
      <c r="BXO942" s="477"/>
      <c r="BXP942" s="477"/>
      <c r="BXQ942" s="477"/>
      <c r="BXR942" s="477"/>
      <c r="BXS942" s="477"/>
      <c r="BXT942" s="477"/>
      <c r="BXU942" s="477"/>
      <c r="BXV942" s="477"/>
      <c r="BXW942" s="477"/>
      <c r="BXX942" s="477"/>
      <c r="BXY942" s="477"/>
      <c r="BXZ942" s="477"/>
      <c r="BYA942" s="477"/>
      <c r="BYB942" s="477"/>
      <c r="BYC942" s="477"/>
      <c r="BYD942" s="477"/>
      <c r="BYE942" s="477"/>
      <c r="BYF942" s="477"/>
      <c r="BYG942" s="477"/>
      <c r="BYH942" s="477"/>
      <c r="BYI942" s="477"/>
      <c r="BYJ942" s="477"/>
      <c r="BYK942" s="477"/>
      <c r="BYL942" s="477"/>
      <c r="BYM942" s="477"/>
      <c r="BYN942" s="477"/>
      <c r="BYO942" s="477"/>
      <c r="BYP942" s="477"/>
      <c r="BYQ942" s="477"/>
      <c r="BYR942" s="477"/>
      <c r="BYS942" s="477"/>
      <c r="BYT942" s="477"/>
      <c r="BYU942" s="477"/>
      <c r="BYV942" s="477"/>
      <c r="BYW942" s="477"/>
      <c r="BYX942" s="477"/>
      <c r="BYY942" s="477"/>
      <c r="BYZ942" s="477"/>
      <c r="BZA942" s="477"/>
      <c r="BZB942" s="477"/>
      <c r="BZC942" s="477"/>
      <c r="BZD942" s="477"/>
      <c r="BZE942" s="477"/>
      <c r="BZF942" s="477"/>
      <c r="BZG942" s="477"/>
      <c r="BZH942" s="477"/>
      <c r="BZI942" s="477"/>
      <c r="BZJ942" s="477"/>
      <c r="BZK942" s="477"/>
      <c r="BZL942" s="477"/>
      <c r="BZM942" s="477"/>
      <c r="BZN942" s="477"/>
      <c r="BZO942" s="477"/>
      <c r="BZP942" s="477"/>
      <c r="BZQ942" s="477"/>
      <c r="BZR942" s="477"/>
      <c r="BZS942" s="477"/>
      <c r="BZT942" s="477"/>
      <c r="BZU942" s="477"/>
      <c r="BZV942" s="477"/>
      <c r="BZW942" s="477"/>
      <c r="BZX942" s="477"/>
      <c r="BZY942" s="477"/>
      <c r="BZZ942" s="477"/>
      <c r="CAA942" s="477"/>
      <c r="CAB942" s="477"/>
      <c r="CAC942" s="477"/>
      <c r="CAD942" s="477"/>
      <c r="CAE942" s="477"/>
      <c r="CAF942" s="477"/>
      <c r="CAG942" s="477"/>
      <c r="CAH942" s="477"/>
      <c r="CAI942" s="477"/>
      <c r="CAJ942" s="477"/>
      <c r="CAK942" s="477"/>
      <c r="CAL942" s="477"/>
      <c r="CAM942" s="477"/>
      <c r="CAN942" s="477"/>
      <c r="CAO942" s="477"/>
      <c r="CAP942" s="477"/>
      <c r="CAQ942" s="477"/>
      <c r="CAR942" s="477"/>
      <c r="CAS942" s="477"/>
      <c r="CAT942" s="477"/>
      <c r="CAU942" s="477"/>
      <c r="CAV942" s="477"/>
      <c r="CAW942" s="477"/>
      <c r="CAX942" s="477"/>
      <c r="CAY942" s="477"/>
      <c r="CAZ942" s="477"/>
      <c r="CBA942" s="477"/>
      <c r="CBB942" s="477"/>
      <c r="CBC942" s="477"/>
      <c r="CBD942" s="477"/>
      <c r="CBE942" s="477"/>
      <c r="CBF942" s="477"/>
      <c r="CBG942" s="477"/>
      <c r="CBH942" s="477"/>
      <c r="CBI942" s="477"/>
      <c r="CBJ942" s="477"/>
      <c r="CBK942" s="477"/>
      <c r="CBL942" s="477"/>
      <c r="CBM942" s="477"/>
      <c r="CBN942" s="477"/>
      <c r="CBO942" s="477"/>
      <c r="CBP942" s="477"/>
      <c r="CBQ942" s="477"/>
      <c r="CBR942" s="477"/>
      <c r="CBS942" s="477"/>
      <c r="CBT942" s="477"/>
      <c r="CBU942" s="477"/>
      <c r="CBV942" s="477"/>
      <c r="CBW942" s="477"/>
      <c r="CBX942" s="477"/>
      <c r="CBY942" s="477"/>
      <c r="CBZ942" s="477"/>
      <c r="CCA942" s="477"/>
      <c r="CCB942" s="477"/>
      <c r="CCC942" s="477"/>
      <c r="CCD942" s="477"/>
      <c r="CCE942" s="477"/>
      <c r="CCF942" s="477"/>
      <c r="CCG942" s="477"/>
      <c r="CCH942" s="477"/>
      <c r="CCI942" s="477"/>
      <c r="CCJ942" s="477"/>
      <c r="CCK942" s="477"/>
      <c r="CCL942" s="477"/>
      <c r="CCM942" s="477"/>
      <c r="CCN942" s="477"/>
      <c r="CCO942" s="477"/>
      <c r="CCP942" s="477"/>
      <c r="CCQ942" s="477"/>
      <c r="CCR942" s="477"/>
      <c r="CCS942" s="477"/>
      <c r="CCT942" s="477"/>
      <c r="CCU942" s="477"/>
      <c r="CCV942" s="477"/>
      <c r="CCW942" s="477"/>
      <c r="CCX942" s="477"/>
      <c r="CCY942" s="477"/>
      <c r="CCZ942" s="477"/>
      <c r="CDA942" s="477"/>
      <c r="CDB942" s="477"/>
      <c r="CDC942" s="477"/>
      <c r="CDD942" s="477"/>
      <c r="CDE942" s="477"/>
      <c r="CDF942" s="477"/>
      <c r="CDG942" s="477"/>
      <c r="CDH942" s="477"/>
      <c r="CDI942" s="477"/>
      <c r="CDJ942" s="477"/>
      <c r="CDK942" s="477"/>
      <c r="CDL942" s="477"/>
      <c r="CDM942" s="477"/>
      <c r="CDN942" s="477"/>
      <c r="CDO942" s="477"/>
      <c r="CDP942" s="477"/>
      <c r="CDQ942" s="477"/>
      <c r="CDR942" s="477"/>
      <c r="CDS942" s="477"/>
      <c r="CDT942" s="477"/>
      <c r="CDU942" s="477"/>
      <c r="CDV942" s="477"/>
      <c r="CDW942" s="477"/>
      <c r="CDX942" s="477"/>
      <c r="CDY942" s="477"/>
      <c r="CDZ942" s="477"/>
      <c r="CEA942" s="477"/>
      <c r="CEB942" s="477"/>
      <c r="CEC942" s="477"/>
      <c r="CED942" s="477"/>
      <c r="CEE942" s="477"/>
      <c r="CEF942" s="477"/>
      <c r="CEG942" s="477"/>
      <c r="CEH942" s="477"/>
      <c r="CEI942" s="477"/>
      <c r="CEJ942" s="477"/>
      <c r="CEK942" s="477"/>
      <c r="CEL942" s="477"/>
      <c r="CEM942" s="477"/>
      <c r="CEN942" s="477"/>
      <c r="CEO942" s="477"/>
      <c r="CEP942" s="477"/>
      <c r="CEQ942" s="477"/>
      <c r="CER942" s="477"/>
      <c r="CES942" s="477"/>
      <c r="CET942" s="477"/>
      <c r="CEU942" s="477"/>
      <c r="CEV942" s="477"/>
      <c r="CEW942" s="477"/>
      <c r="CEX942" s="477"/>
      <c r="CEY942" s="477"/>
      <c r="CEZ942" s="477"/>
      <c r="CFA942" s="477"/>
      <c r="CFB942" s="477"/>
      <c r="CFC942" s="477"/>
      <c r="CFD942" s="477"/>
      <c r="CFE942" s="477"/>
      <c r="CFF942" s="477"/>
      <c r="CFG942" s="477"/>
      <c r="CFH942" s="477"/>
      <c r="CFI942" s="477"/>
      <c r="CFJ942" s="477"/>
      <c r="CFK942" s="477"/>
      <c r="CFL942" s="477"/>
      <c r="CFM942" s="477"/>
      <c r="CFN942" s="477"/>
      <c r="CFO942" s="477"/>
      <c r="CFP942" s="477"/>
      <c r="CFQ942" s="477"/>
      <c r="CFR942" s="477"/>
      <c r="CFS942" s="477"/>
      <c r="CFT942" s="477"/>
      <c r="CFU942" s="477"/>
      <c r="CFV942" s="477"/>
      <c r="CFW942" s="477"/>
      <c r="CFX942" s="477"/>
      <c r="CFY942" s="477"/>
      <c r="CFZ942" s="477"/>
      <c r="CGA942" s="477"/>
      <c r="CGB942" s="477"/>
      <c r="CGC942" s="477"/>
      <c r="CGD942" s="477"/>
      <c r="CGE942" s="477"/>
      <c r="CGF942" s="477"/>
      <c r="CGG942" s="477"/>
      <c r="CGH942" s="477"/>
      <c r="CGI942" s="477"/>
      <c r="CGJ942" s="477"/>
      <c r="CGK942" s="477"/>
      <c r="CGL942" s="477"/>
      <c r="CGM942" s="477"/>
      <c r="CGN942" s="477"/>
      <c r="CGO942" s="477"/>
      <c r="CGP942" s="477"/>
      <c r="CGQ942" s="477"/>
      <c r="CGR942" s="477"/>
      <c r="CGS942" s="477"/>
      <c r="CGT942" s="477"/>
      <c r="CGU942" s="477"/>
      <c r="CGV942" s="477"/>
      <c r="CGW942" s="477"/>
      <c r="CGX942" s="477"/>
      <c r="CGY942" s="477"/>
      <c r="CGZ942" s="477"/>
      <c r="CHA942" s="477"/>
      <c r="CHB942" s="477"/>
      <c r="CHC942" s="477"/>
      <c r="CHD942" s="477"/>
      <c r="CHE942" s="477"/>
      <c r="CHF942" s="477"/>
      <c r="CHG942" s="477"/>
      <c r="CHH942" s="477"/>
      <c r="CHI942" s="477"/>
      <c r="CHJ942" s="477"/>
      <c r="CHK942" s="477"/>
      <c r="CHL942" s="477"/>
      <c r="CHM942" s="477"/>
      <c r="CHN942" s="477"/>
      <c r="CHO942" s="477"/>
      <c r="CHP942" s="477"/>
      <c r="CHQ942" s="477"/>
      <c r="CHR942" s="477"/>
      <c r="CHS942" s="477"/>
      <c r="CHT942" s="477"/>
      <c r="CHU942" s="477"/>
      <c r="CHV942" s="477"/>
      <c r="CHW942" s="477"/>
      <c r="CHX942" s="477"/>
      <c r="CHY942" s="477"/>
      <c r="CHZ942" s="477"/>
      <c r="CIA942" s="477"/>
      <c r="CIB942" s="477"/>
      <c r="CIC942" s="477"/>
      <c r="CID942" s="477"/>
      <c r="CIE942" s="477"/>
      <c r="CIF942" s="477"/>
      <c r="CIG942" s="477"/>
      <c r="CIH942" s="477"/>
      <c r="CII942" s="477"/>
      <c r="CIJ942" s="477"/>
      <c r="CIK942" s="477"/>
      <c r="CIL942" s="477"/>
      <c r="CIM942" s="477"/>
      <c r="CIN942" s="477"/>
      <c r="CIO942" s="477"/>
      <c r="CIP942" s="477"/>
      <c r="CIQ942" s="477"/>
      <c r="CIR942" s="477"/>
      <c r="CIS942" s="477"/>
      <c r="CIT942" s="477"/>
      <c r="CIU942" s="477"/>
      <c r="CIV942" s="477"/>
      <c r="CIW942" s="477"/>
      <c r="CIX942" s="477"/>
      <c r="CIY942" s="477"/>
      <c r="CIZ942" s="477"/>
      <c r="CJA942" s="477"/>
      <c r="CJB942" s="477"/>
      <c r="CJC942" s="477"/>
      <c r="CJD942" s="477"/>
      <c r="CJE942" s="477"/>
      <c r="CJF942" s="477"/>
      <c r="CJG942" s="477"/>
      <c r="CJH942" s="477"/>
      <c r="CJI942" s="477"/>
      <c r="CJJ942" s="477"/>
      <c r="CJK942" s="477"/>
      <c r="CJL942" s="477"/>
      <c r="CJM942" s="477"/>
      <c r="CJN942" s="477"/>
      <c r="CJO942" s="477"/>
      <c r="CJP942" s="477"/>
      <c r="CJQ942" s="477"/>
      <c r="CJR942" s="477"/>
      <c r="CJS942" s="477"/>
      <c r="CJT942" s="477"/>
      <c r="CJU942" s="477"/>
      <c r="CJV942" s="477"/>
      <c r="CJW942" s="477"/>
      <c r="CJX942" s="477"/>
      <c r="CJY942" s="477"/>
      <c r="CJZ942" s="477"/>
      <c r="CKA942" s="477"/>
      <c r="CKB942" s="477"/>
      <c r="CKC942" s="477"/>
      <c r="CKD942" s="477"/>
      <c r="CKE942" s="477"/>
      <c r="CKF942" s="477"/>
      <c r="CKG942" s="477"/>
      <c r="CKH942" s="477"/>
      <c r="CKI942" s="477"/>
      <c r="CKJ942" s="477"/>
      <c r="CKK942" s="477"/>
      <c r="CKL942" s="477"/>
      <c r="CKM942" s="477"/>
      <c r="CKN942" s="477"/>
      <c r="CKO942" s="477"/>
      <c r="CKP942" s="477"/>
      <c r="CKQ942" s="477"/>
      <c r="CKR942" s="477"/>
      <c r="CKS942" s="477"/>
      <c r="CKT942" s="477"/>
      <c r="CKU942" s="477"/>
      <c r="CKV942" s="477"/>
      <c r="CKW942" s="477"/>
      <c r="CKX942" s="477"/>
      <c r="CKY942" s="477"/>
      <c r="CKZ942" s="477"/>
      <c r="CLA942" s="477"/>
      <c r="CLB942" s="477"/>
      <c r="CLC942" s="477"/>
      <c r="CLD942" s="477"/>
      <c r="CLE942" s="477"/>
      <c r="CLF942" s="477"/>
      <c r="CLG942" s="477"/>
      <c r="CLH942" s="477"/>
      <c r="CLI942" s="477"/>
      <c r="CLJ942" s="477"/>
      <c r="CLK942" s="477"/>
      <c r="CLL942" s="477"/>
      <c r="CLM942" s="477"/>
      <c r="CLN942" s="477"/>
      <c r="CLO942" s="477"/>
      <c r="CLP942" s="477"/>
      <c r="CLQ942" s="477"/>
      <c r="CLR942" s="477"/>
      <c r="CLS942" s="477"/>
      <c r="CLT942" s="477"/>
      <c r="CLU942" s="477"/>
      <c r="CLV942" s="477"/>
      <c r="CLW942" s="477"/>
      <c r="CLX942" s="477"/>
      <c r="CLY942" s="477"/>
      <c r="CLZ942" s="477"/>
      <c r="CMA942" s="477"/>
      <c r="CMB942" s="477"/>
      <c r="CMC942" s="477"/>
      <c r="CMD942" s="477"/>
      <c r="CME942" s="477"/>
      <c r="CMF942" s="477"/>
      <c r="CMG942" s="477"/>
      <c r="CMH942" s="477"/>
      <c r="CMI942" s="477"/>
      <c r="CMJ942" s="477"/>
      <c r="CMK942" s="477"/>
      <c r="CML942" s="477"/>
      <c r="CMM942" s="477"/>
      <c r="CMN942" s="477"/>
      <c r="CMO942" s="477"/>
      <c r="CMP942" s="477"/>
      <c r="CMQ942" s="477"/>
      <c r="CMR942" s="477"/>
      <c r="CMS942" s="477"/>
      <c r="CMT942" s="477"/>
      <c r="CMU942" s="477"/>
      <c r="CMV942" s="477"/>
      <c r="CMW942" s="477"/>
      <c r="CMX942" s="477"/>
      <c r="CMY942" s="477"/>
      <c r="CMZ942" s="477"/>
      <c r="CNA942" s="477"/>
      <c r="CNB942" s="477"/>
      <c r="CNC942" s="477"/>
      <c r="CND942" s="477"/>
      <c r="CNE942" s="477"/>
      <c r="CNF942" s="477"/>
      <c r="CNG942" s="477"/>
      <c r="CNH942" s="477"/>
      <c r="CNI942" s="477"/>
      <c r="CNJ942" s="477"/>
      <c r="CNK942" s="477"/>
      <c r="CNL942" s="477"/>
      <c r="CNM942" s="477"/>
      <c r="CNN942" s="477"/>
      <c r="CNO942" s="477"/>
      <c r="CNP942" s="477"/>
      <c r="CNQ942" s="477"/>
      <c r="CNR942" s="477"/>
      <c r="CNS942" s="477"/>
      <c r="CNT942" s="477"/>
      <c r="CNU942" s="477"/>
      <c r="CNV942" s="477"/>
      <c r="CNW942" s="477"/>
      <c r="CNX942" s="477"/>
      <c r="CNY942" s="477"/>
      <c r="CNZ942" s="477"/>
      <c r="COA942" s="477"/>
      <c r="COB942" s="477"/>
      <c r="COC942" s="477"/>
      <c r="COD942" s="477"/>
      <c r="COE942" s="477"/>
      <c r="COF942" s="477"/>
      <c r="COG942" s="477"/>
      <c r="COH942" s="477"/>
      <c r="COI942" s="477"/>
      <c r="COJ942" s="477"/>
      <c r="COK942" s="477"/>
      <c r="COL942" s="477"/>
      <c r="COM942" s="477"/>
      <c r="CON942" s="477"/>
      <c r="COO942" s="477"/>
      <c r="COP942" s="477"/>
      <c r="COQ942" s="477"/>
      <c r="COR942" s="477"/>
      <c r="COS942" s="477"/>
      <c r="COT942" s="477"/>
      <c r="COU942" s="477"/>
      <c r="COV942" s="477"/>
      <c r="COW942" s="477"/>
      <c r="COX942" s="477"/>
      <c r="COY942" s="477"/>
      <c r="COZ942" s="477"/>
      <c r="CPA942" s="477"/>
      <c r="CPB942" s="477"/>
      <c r="CPC942" s="477"/>
      <c r="CPD942" s="477"/>
      <c r="CPE942" s="477"/>
      <c r="CPF942" s="477"/>
      <c r="CPG942" s="477"/>
      <c r="CPH942" s="477"/>
      <c r="CPI942" s="477"/>
      <c r="CPJ942" s="477"/>
      <c r="CPK942" s="477"/>
      <c r="CPL942" s="477"/>
      <c r="CPM942" s="477"/>
      <c r="CPN942" s="477"/>
      <c r="CPO942" s="477"/>
      <c r="CPP942" s="477"/>
      <c r="CPQ942" s="477"/>
      <c r="CPR942" s="477"/>
      <c r="CPS942" s="477"/>
      <c r="CPT942" s="477"/>
      <c r="CPU942" s="477"/>
      <c r="CPV942" s="477"/>
      <c r="CPW942" s="477"/>
      <c r="CPX942" s="477"/>
      <c r="CPY942" s="477"/>
      <c r="CPZ942" s="477"/>
      <c r="CQA942" s="477"/>
      <c r="CQB942" s="477"/>
      <c r="CQC942" s="477"/>
      <c r="CQD942" s="477"/>
      <c r="CQE942" s="477"/>
      <c r="CQF942" s="477"/>
      <c r="CQG942" s="477"/>
      <c r="CQH942" s="477"/>
      <c r="CQI942" s="477"/>
      <c r="CQJ942" s="477"/>
      <c r="CQK942" s="477"/>
      <c r="CQL942" s="477"/>
      <c r="CQM942" s="477"/>
      <c r="CQN942" s="477"/>
      <c r="CQO942" s="477"/>
      <c r="CQP942" s="477"/>
      <c r="CQQ942" s="477"/>
      <c r="CQR942" s="477"/>
      <c r="CQS942" s="477"/>
      <c r="CQT942" s="477"/>
      <c r="CQU942" s="477"/>
      <c r="CQV942" s="477"/>
      <c r="CQW942" s="477"/>
      <c r="CQX942" s="477"/>
      <c r="CQY942" s="477"/>
      <c r="CQZ942" s="477"/>
      <c r="CRA942" s="477"/>
      <c r="CRB942" s="477"/>
      <c r="CRC942" s="477"/>
      <c r="CRD942" s="477"/>
      <c r="CRE942" s="477"/>
      <c r="CRF942" s="477"/>
      <c r="CRG942" s="477"/>
      <c r="CRH942" s="477"/>
      <c r="CRI942" s="477"/>
      <c r="CRJ942" s="477"/>
      <c r="CRK942" s="477"/>
      <c r="CRL942" s="477"/>
      <c r="CRM942" s="477"/>
      <c r="CRN942" s="477"/>
      <c r="CRO942" s="477"/>
      <c r="CRP942" s="477"/>
      <c r="CRQ942" s="477"/>
      <c r="CRR942" s="477"/>
      <c r="CRS942" s="477"/>
      <c r="CRT942" s="477"/>
      <c r="CRU942" s="477"/>
      <c r="CRV942" s="477"/>
      <c r="CRW942" s="477"/>
      <c r="CRX942" s="477"/>
      <c r="CRY942" s="477"/>
      <c r="CRZ942" s="477"/>
      <c r="CSA942" s="477"/>
      <c r="CSB942" s="477"/>
      <c r="CSC942" s="477"/>
      <c r="CSD942" s="477"/>
      <c r="CSE942" s="477"/>
      <c r="CSF942" s="477"/>
      <c r="CSG942" s="477"/>
      <c r="CSH942" s="477"/>
      <c r="CSI942" s="477"/>
      <c r="CSJ942" s="477"/>
      <c r="CSK942" s="477"/>
      <c r="CSL942" s="477"/>
      <c r="CSM942" s="477"/>
      <c r="CSN942" s="477"/>
      <c r="CSO942" s="477"/>
      <c r="CSP942" s="477"/>
      <c r="CSQ942" s="477"/>
      <c r="CSR942" s="477"/>
      <c r="CSS942" s="477"/>
      <c r="CST942" s="477"/>
      <c r="CSU942" s="477"/>
      <c r="CSV942" s="477"/>
      <c r="CSW942" s="477"/>
      <c r="CSX942" s="477"/>
      <c r="CSY942" s="477"/>
      <c r="CSZ942" s="477"/>
      <c r="CTA942" s="477"/>
      <c r="CTB942" s="477"/>
      <c r="CTC942" s="477"/>
      <c r="CTD942" s="477"/>
      <c r="CTE942" s="477"/>
      <c r="CTF942" s="477"/>
      <c r="CTG942" s="477"/>
      <c r="CTH942" s="477"/>
      <c r="CTI942" s="477"/>
      <c r="CTJ942" s="477"/>
      <c r="CTK942" s="477"/>
      <c r="CTL942" s="477"/>
      <c r="CTM942" s="477"/>
      <c r="CTN942" s="477"/>
      <c r="CTO942" s="477"/>
      <c r="CTP942" s="477"/>
      <c r="CTQ942" s="477"/>
      <c r="CTR942" s="477"/>
      <c r="CTS942" s="477"/>
      <c r="CTT942" s="477"/>
      <c r="CTU942" s="477"/>
      <c r="CTV942" s="477"/>
      <c r="CTW942" s="477"/>
      <c r="CTX942" s="477"/>
      <c r="CTY942" s="477"/>
      <c r="CTZ942" s="477"/>
      <c r="CUA942" s="477"/>
      <c r="CUB942" s="477"/>
      <c r="CUC942" s="477"/>
      <c r="CUD942" s="477"/>
      <c r="CUE942" s="477"/>
      <c r="CUF942" s="477"/>
      <c r="CUG942" s="477"/>
      <c r="CUH942" s="477"/>
      <c r="CUI942" s="477"/>
      <c r="CUJ942" s="477"/>
      <c r="CUK942" s="477"/>
      <c r="CUL942" s="477"/>
      <c r="CUM942" s="477"/>
      <c r="CUN942" s="477"/>
      <c r="CUO942" s="477"/>
      <c r="CUP942" s="477"/>
      <c r="CUQ942" s="477"/>
      <c r="CUR942" s="477"/>
      <c r="CUS942" s="477"/>
      <c r="CUT942" s="477"/>
      <c r="CUU942" s="477"/>
      <c r="CUV942" s="477"/>
      <c r="CUW942" s="477"/>
      <c r="CUX942" s="477"/>
      <c r="CUY942" s="477"/>
      <c r="CUZ942" s="477"/>
      <c r="CVA942" s="477"/>
      <c r="CVB942" s="477"/>
      <c r="CVC942" s="477"/>
      <c r="CVD942" s="477"/>
      <c r="CVE942" s="477"/>
      <c r="CVF942" s="477"/>
      <c r="CVG942" s="477"/>
      <c r="CVH942" s="477"/>
      <c r="CVI942" s="477"/>
      <c r="CVJ942" s="477"/>
      <c r="CVK942" s="477"/>
      <c r="CVL942" s="477"/>
      <c r="CVM942" s="477"/>
      <c r="CVN942" s="477"/>
      <c r="CVO942" s="477"/>
      <c r="CVP942" s="477"/>
      <c r="CVQ942" s="477"/>
      <c r="CVR942" s="477"/>
      <c r="CVS942" s="477"/>
      <c r="CVT942" s="477"/>
      <c r="CVU942" s="477"/>
      <c r="CVV942" s="477"/>
      <c r="CVW942" s="477"/>
      <c r="CVX942" s="477"/>
      <c r="CVY942" s="477"/>
      <c r="CVZ942" s="477"/>
      <c r="CWA942" s="477"/>
      <c r="CWB942" s="477"/>
      <c r="CWC942" s="477"/>
      <c r="CWD942" s="477"/>
      <c r="CWE942" s="477"/>
      <c r="CWF942" s="477"/>
      <c r="CWG942" s="477"/>
      <c r="CWH942" s="477"/>
      <c r="CWI942" s="477"/>
      <c r="CWJ942" s="477"/>
      <c r="CWK942" s="477"/>
      <c r="CWL942" s="477"/>
      <c r="CWM942" s="477"/>
      <c r="CWN942" s="477"/>
      <c r="CWO942" s="477"/>
      <c r="CWP942" s="477"/>
      <c r="CWQ942" s="477"/>
      <c r="CWR942" s="477"/>
      <c r="CWS942" s="477"/>
      <c r="CWT942" s="477"/>
      <c r="CWU942" s="477"/>
      <c r="CWV942" s="477"/>
      <c r="CWW942" s="477"/>
      <c r="CWX942" s="477"/>
      <c r="CWY942" s="477"/>
      <c r="CWZ942" s="477"/>
      <c r="CXA942" s="477"/>
      <c r="CXB942" s="477"/>
      <c r="CXC942" s="477"/>
      <c r="CXD942" s="477"/>
      <c r="CXE942" s="477"/>
      <c r="CXF942" s="477"/>
      <c r="CXG942" s="477"/>
      <c r="CXH942" s="477"/>
      <c r="CXI942" s="477"/>
      <c r="CXJ942" s="477"/>
      <c r="CXK942" s="477"/>
      <c r="CXL942" s="477"/>
      <c r="CXM942" s="477"/>
      <c r="CXN942" s="477"/>
      <c r="CXO942" s="477"/>
      <c r="CXP942" s="477"/>
      <c r="CXQ942" s="477"/>
      <c r="CXR942" s="477"/>
      <c r="CXS942" s="477"/>
      <c r="CXT942" s="477"/>
      <c r="CXU942" s="477"/>
      <c r="CXV942" s="477"/>
      <c r="CXW942" s="477"/>
      <c r="CXX942" s="477"/>
      <c r="CXY942" s="477"/>
      <c r="CXZ942" s="477"/>
      <c r="CYA942" s="477"/>
      <c r="CYB942" s="477"/>
      <c r="CYC942" s="477"/>
      <c r="CYD942" s="477"/>
      <c r="CYE942" s="477"/>
      <c r="CYF942" s="477"/>
      <c r="CYG942" s="477"/>
      <c r="CYH942" s="477"/>
      <c r="CYI942" s="477"/>
      <c r="CYJ942" s="477"/>
      <c r="CYK942" s="477"/>
      <c r="CYL942" s="477"/>
      <c r="CYM942" s="477"/>
      <c r="CYN942" s="477"/>
      <c r="CYO942" s="477"/>
      <c r="CYP942" s="477"/>
      <c r="CYQ942" s="477"/>
      <c r="CYR942" s="477"/>
      <c r="CYS942" s="477"/>
      <c r="CYT942" s="477"/>
      <c r="CYU942" s="477"/>
      <c r="CYV942" s="477"/>
      <c r="CYW942" s="477"/>
      <c r="CYX942" s="477"/>
      <c r="CYY942" s="477"/>
      <c r="CYZ942" s="477"/>
      <c r="CZA942" s="477"/>
      <c r="CZB942" s="477"/>
      <c r="CZC942" s="477"/>
      <c r="CZD942" s="477"/>
      <c r="CZE942" s="477"/>
      <c r="CZF942" s="477"/>
      <c r="CZG942" s="477"/>
      <c r="CZH942" s="477"/>
      <c r="CZI942" s="477"/>
      <c r="CZJ942" s="477"/>
      <c r="CZK942" s="477"/>
      <c r="CZL942" s="477"/>
      <c r="CZM942" s="477"/>
      <c r="CZN942" s="477"/>
      <c r="CZO942" s="477"/>
      <c r="CZP942" s="477"/>
      <c r="CZQ942" s="477"/>
      <c r="CZR942" s="477"/>
      <c r="CZS942" s="477"/>
      <c r="CZT942" s="477"/>
      <c r="CZU942" s="477"/>
      <c r="CZV942" s="477"/>
      <c r="CZW942" s="477"/>
      <c r="CZX942" s="477"/>
      <c r="CZY942" s="477"/>
      <c r="CZZ942" s="477"/>
      <c r="DAA942" s="477"/>
      <c r="DAB942" s="477"/>
      <c r="DAC942" s="477"/>
      <c r="DAD942" s="477"/>
      <c r="DAE942" s="477"/>
      <c r="DAF942" s="477"/>
      <c r="DAG942" s="477"/>
      <c r="DAH942" s="477"/>
      <c r="DAI942" s="477"/>
      <c r="DAJ942" s="477"/>
      <c r="DAK942" s="477"/>
      <c r="DAL942" s="477"/>
      <c r="DAM942" s="477"/>
      <c r="DAN942" s="477"/>
      <c r="DAO942" s="477"/>
      <c r="DAP942" s="477"/>
      <c r="DAQ942" s="477"/>
      <c r="DAR942" s="477"/>
      <c r="DAS942" s="477"/>
      <c r="DAT942" s="477"/>
      <c r="DAU942" s="477"/>
      <c r="DAV942" s="477"/>
      <c r="DAW942" s="477"/>
      <c r="DAX942" s="477"/>
      <c r="DAY942" s="477"/>
      <c r="DAZ942" s="477"/>
      <c r="DBA942" s="477"/>
      <c r="DBB942" s="477"/>
      <c r="DBC942" s="477"/>
      <c r="DBD942" s="477"/>
      <c r="DBE942" s="477"/>
      <c r="DBF942" s="477"/>
      <c r="DBG942" s="477"/>
      <c r="DBH942" s="477"/>
      <c r="DBI942" s="477"/>
      <c r="DBJ942" s="477"/>
      <c r="DBK942" s="477"/>
      <c r="DBL942" s="477"/>
      <c r="DBM942" s="477"/>
      <c r="DBN942" s="477"/>
      <c r="DBO942" s="477"/>
      <c r="DBP942" s="477"/>
      <c r="DBQ942" s="477"/>
      <c r="DBR942" s="477"/>
      <c r="DBS942" s="477"/>
      <c r="DBT942" s="477"/>
      <c r="DBU942" s="477"/>
      <c r="DBV942" s="477"/>
      <c r="DBW942" s="477"/>
      <c r="DBX942" s="477"/>
      <c r="DBY942" s="477"/>
      <c r="DBZ942" s="477"/>
      <c r="DCA942" s="477"/>
      <c r="DCB942" s="477"/>
      <c r="DCC942" s="477"/>
      <c r="DCD942" s="477"/>
      <c r="DCE942" s="477"/>
      <c r="DCF942" s="477"/>
      <c r="DCG942" s="477"/>
      <c r="DCH942" s="477"/>
      <c r="DCI942" s="477"/>
      <c r="DCJ942" s="477"/>
      <c r="DCK942" s="477"/>
      <c r="DCL942" s="477"/>
      <c r="DCM942" s="477"/>
      <c r="DCN942" s="477"/>
      <c r="DCO942" s="477"/>
      <c r="DCP942" s="477"/>
      <c r="DCQ942" s="477"/>
      <c r="DCR942" s="477"/>
      <c r="DCS942" s="477"/>
      <c r="DCT942" s="477"/>
      <c r="DCU942" s="477"/>
      <c r="DCV942" s="477"/>
      <c r="DCW942" s="477"/>
      <c r="DCX942" s="477"/>
      <c r="DCY942" s="477"/>
      <c r="DCZ942" s="477"/>
      <c r="DDA942" s="477"/>
      <c r="DDB942" s="477"/>
      <c r="DDC942" s="477"/>
      <c r="DDD942" s="477"/>
      <c r="DDE942" s="477"/>
      <c r="DDF942" s="477"/>
      <c r="DDG942" s="477"/>
      <c r="DDH942" s="477"/>
      <c r="DDI942" s="477"/>
      <c r="DDJ942" s="477"/>
      <c r="DDK942" s="477"/>
      <c r="DDL942" s="477"/>
      <c r="DDM942" s="477"/>
      <c r="DDN942" s="477"/>
      <c r="DDO942" s="477"/>
      <c r="DDP942" s="477"/>
      <c r="DDQ942" s="477"/>
      <c r="DDR942" s="477"/>
      <c r="DDS942" s="477"/>
      <c r="DDT942" s="477"/>
      <c r="DDU942" s="477"/>
      <c r="DDV942" s="477"/>
      <c r="DDW942" s="477"/>
      <c r="DDX942" s="477"/>
      <c r="DDY942" s="477"/>
      <c r="DDZ942" s="477"/>
      <c r="DEA942" s="477"/>
      <c r="DEB942" s="477"/>
      <c r="DEC942" s="477"/>
      <c r="DED942" s="477"/>
      <c r="DEE942" s="477"/>
      <c r="DEF942" s="477"/>
      <c r="DEG942" s="477"/>
      <c r="DEH942" s="477"/>
      <c r="DEI942" s="477"/>
      <c r="DEJ942" s="477"/>
      <c r="DEK942" s="477"/>
      <c r="DEL942" s="477"/>
      <c r="DEM942" s="477"/>
      <c r="DEN942" s="477"/>
      <c r="DEO942" s="477"/>
      <c r="DEP942" s="477"/>
      <c r="DEQ942" s="477"/>
      <c r="DER942" s="477"/>
      <c r="DES942" s="477"/>
      <c r="DET942" s="477"/>
      <c r="DEU942" s="477"/>
      <c r="DEV942" s="477"/>
      <c r="DEW942" s="477"/>
      <c r="DEX942" s="477"/>
      <c r="DEY942" s="477"/>
      <c r="DEZ942" s="477"/>
      <c r="DFA942" s="477"/>
      <c r="DFB942" s="477"/>
      <c r="DFC942" s="477"/>
      <c r="DFD942" s="477"/>
      <c r="DFE942" s="477"/>
      <c r="DFF942" s="477"/>
      <c r="DFG942" s="477"/>
      <c r="DFH942" s="477"/>
      <c r="DFI942" s="477"/>
      <c r="DFJ942" s="477"/>
      <c r="DFK942" s="477"/>
      <c r="DFL942" s="477"/>
      <c r="DFM942" s="477"/>
      <c r="DFN942" s="477"/>
      <c r="DFO942" s="477"/>
      <c r="DFP942" s="477"/>
      <c r="DFQ942" s="477"/>
      <c r="DFR942" s="477"/>
      <c r="DFS942" s="477"/>
      <c r="DFT942" s="477"/>
      <c r="DFU942" s="477"/>
      <c r="DFV942" s="477"/>
      <c r="DFW942" s="477"/>
      <c r="DFX942" s="477"/>
      <c r="DFY942" s="477"/>
      <c r="DFZ942" s="477"/>
      <c r="DGA942" s="477"/>
      <c r="DGB942" s="477"/>
      <c r="DGC942" s="477"/>
      <c r="DGD942" s="477"/>
      <c r="DGE942" s="477"/>
      <c r="DGF942" s="477"/>
      <c r="DGG942" s="477"/>
      <c r="DGH942" s="477"/>
      <c r="DGI942" s="477"/>
      <c r="DGJ942" s="477"/>
      <c r="DGK942" s="477"/>
      <c r="DGL942" s="477"/>
      <c r="DGM942" s="477"/>
      <c r="DGN942" s="477"/>
      <c r="DGO942" s="477"/>
      <c r="DGP942" s="477"/>
      <c r="DGQ942" s="477"/>
      <c r="DGR942" s="477"/>
      <c r="DGS942" s="477"/>
      <c r="DGT942" s="477"/>
      <c r="DGU942" s="477"/>
      <c r="DGV942" s="477"/>
      <c r="DGW942" s="477"/>
      <c r="DGX942" s="477"/>
      <c r="DGY942" s="477"/>
      <c r="DGZ942" s="477"/>
      <c r="DHA942" s="477"/>
      <c r="DHB942" s="477"/>
      <c r="DHC942" s="477"/>
      <c r="DHD942" s="477"/>
      <c r="DHE942" s="477"/>
      <c r="DHF942" s="477"/>
      <c r="DHG942" s="477"/>
      <c r="DHH942" s="477"/>
      <c r="DHI942" s="477"/>
      <c r="DHJ942" s="477"/>
      <c r="DHK942" s="477"/>
      <c r="DHL942" s="477"/>
      <c r="DHM942" s="477"/>
      <c r="DHN942" s="477"/>
      <c r="DHO942" s="477"/>
      <c r="DHP942" s="477"/>
      <c r="DHQ942" s="477"/>
      <c r="DHR942" s="477"/>
      <c r="DHS942" s="477"/>
      <c r="DHT942" s="477"/>
      <c r="DHU942" s="477"/>
      <c r="DHV942" s="477"/>
      <c r="DHW942" s="477"/>
      <c r="DHX942" s="477"/>
      <c r="DHY942" s="477"/>
      <c r="DHZ942" s="477"/>
      <c r="DIA942" s="477"/>
      <c r="DIB942" s="477"/>
      <c r="DIC942" s="477"/>
      <c r="DID942" s="477"/>
      <c r="DIE942" s="477"/>
      <c r="DIF942" s="477"/>
      <c r="DIG942" s="477"/>
      <c r="DIH942" s="477"/>
      <c r="DII942" s="477"/>
      <c r="DIJ942" s="477"/>
      <c r="DIK942" s="477"/>
      <c r="DIL942" s="477"/>
      <c r="DIM942" s="477"/>
      <c r="DIN942" s="477"/>
      <c r="DIO942" s="477"/>
      <c r="DIP942" s="477"/>
      <c r="DIQ942" s="477"/>
      <c r="DIR942" s="477"/>
      <c r="DIS942" s="477"/>
      <c r="DIT942" s="477"/>
      <c r="DIU942" s="477"/>
      <c r="DIV942" s="477"/>
      <c r="DIW942" s="477"/>
      <c r="DIX942" s="477"/>
      <c r="DIY942" s="477"/>
      <c r="DIZ942" s="477"/>
      <c r="DJA942" s="477"/>
      <c r="DJB942" s="477"/>
      <c r="DJC942" s="477"/>
      <c r="DJD942" s="477"/>
      <c r="DJE942" s="477"/>
      <c r="DJF942" s="477"/>
      <c r="DJG942" s="477"/>
      <c r="DJH942" s="477"/>
      <c r="DJI942" s="477"/>
      <c r="DJJ942" s="477"/>
      <c r="DJK942" s="477"/>
      <c r="DJL942" s="477"/>
      <c r="DJM942" s="477"/>
      <c r="DJN942" s="477"/>
      <c r="DJO942" s="477"/>
      <c r="DJP942" s="477"/>
      <c r="DJQ942" s="477"/>
      <c r="DJR942" s="477"/>
      <c r="DJS942" s="477"/>
      <c r="DJT942" s="477"/>
      <c r="DJU942" s="477"/>
      <c r="DJV942" s="477"/>
      <c r="DJW942" s="477"/>
      <c r="DJX942" s="477"/>
      <c r="DJY942" s="477"/>
      <c r="DJZ942" s="477"/>
      <c r="DKA942" s="477"/>
      <c r="DKB942" s="477"/>
      <c r="DKC942" s="477"/>
      <c r="DKD942" s="477"/>
      <c r="DKE942" s="477"/>
      <c r="DKF942" s="477"/>
      <c r="DKG942" s="477"/>
      <c r="DKH942" s="477"/>
      <c r="DKI942" s="477"/>
      <c r="DKJ942" s="477"/>
      <c r="DKK942" s="477"/>
      <c r="DKL942" s="477"/>
      <c r="DKM942" s="477"/>
      <c r="DKN942" s="477"/>
      <c r="DKO942" s="477"/>
      <c r="DKP942" s="477"/>
      <c r="DKQ942" s="477"/>
      <c r="DKR942" s="477"/>
      <c r="DKS942" s="477"/>
      <c r="DKT942" s="477"/>
      <c r="DKU942" s="477"/>
      <c r="DKV942" s="477"/>
      <c r="DKW942" s="477"/>
      <c r="DKX942" s="477"/>
      <c r="DKY942" s="477"/>
      <c r="DKZ942" s="477"/>
      <c r="DLA942" s="477"/>
      <c r="DLB942" s="477"/>
      <c r="DLC942" s="477"/>
      <c r="DLD942" s="477"/>
      <c r="DLE942" s="477"/>
      <c r="DLF942" s="477"/>
      <c r="DLG942" s="477"/>
      <c r="DLH942" s="477"/>
      <c r="DLI942" s="477"/>
      <c r="DLJ942" s="477"/>
      <c r="DLK942" s="477"/>
      <c r="DLL942" s="477"/>
      <c r="DLM942" s="477"/>
      <c r="DLN942" s="477"/>
      <c r="DLO942" s="477"/>
      <c r="DLP942" s="477"/>
      <c r="DLQ942" s="477"/>
      <c r="DLR942" s="477"/>
      <c r="DLS942" s="477"/>
      <c r="DLT942" s="477"/>
      <c r="DLU942" s="477"/>
      <c r="DLV942" s="477"/>
      <c r="DLW942" s="477"/>
      <c r="DLX942" s="477"/>
      <c r="DLY942" s="477"/>
      <c r="DLZ942" s="477"/>
      <c r="DMA942" s="477"/>
      <c r="DMB942" s="477"/>
      <c r="DMC942" s="477"/>
      <c r="DMD942" s="477"/>
      <c r="DME942" s="477"/>
      <c r="DMF942" s="477"/>
      <c r="DMG942" s="477"/>
      <c r="DMH942" s="477"/>
      <c r="DMI942" s="477"/>
      <c r="DMJ942" s="477"/>
      <c r="DMK942" s="477"/>
      <c r="DML942" s="477"/>
      <c r="DMM942" s="477"/>
      <c r="DMN942" s="477"/>
      <c r="DMO942" s="477"/>
      <c r="DMP942" s="477"/>
      <c r="DMQ942" s="477"/>
      <c r="DMR942" s="477"/>
      <c r="DMS942" s="477"/>
      <c r="DMT942" s="477"/>
      <c r="DMU942" s="477"/>
      <c r="DMV942" s="477"/>
      <c r="DMW942" s="477"/>
      <c r="DMX942" s="477"/>
      <c r="DMY942" s="477"/>
      <c r="DMZ942" s="477"/>
      <c r="DNA942" s="477"/>
      <c r="DNB942" s="477"/>
      <c r="DNC942" s="477"/>
      <c r="DND942" s="477"/>
      <c r="DNE942" s="477"/>
      <c r="DNF942" s="477"/>
      <c r="DNG942" s="477"/>
      <c r="DNH942" s="477"/>
      <c r="DNI942" s="477"/>
      <c r="DNJ942" s="477"/>
      <c r="DNK942" s="477"/>
      <c r="DNL942" s="477"/>
      <c r="DNM942" s="477"/>
      <c r="DNN942" s="477"/>
      <c r="DNO942" s="477"/>
      <c r="DNP942" s="477"/>
      <c r="DNQ942" s="477"/>
      <c r="DNR942" s="477"/>
      <c r="DNS942" s="477"/>
      <c r="DNT942" s="477"/>
      <c r="DNU942" s="477"/>
      <c r="DNV942" s="477"/>
      <c r="DNW942" s="477"/>
      <c r="DNX942" s="477"/>
      <c r="DNY942" s="477"/>
      <c r="DNZ942" s="477"/>
      <c r="DOA942" s="477"/>
      <c r="DOB942" s="477"/>
      <c r="DOC942" s="477"/>
      <c r="DOD942" s="477"/>
      <c r="DOE942" s="477"/>
      <c r="DOF942" s="477"/>
      <c r="DOG942" s="477"/>
      <c r="DOH942" s="477"/>
      <c r="DOI942" s="477"/>
      <c r="DOJ942" s="477"/>
      <c r="DOK942" s="477"/>
      <c r="DOL942" s="477"/>
      <c r="DOM942" s="477"/>
      <c r="DON942" s="477"/>
      <c r="DOO942" s="477"/>
      <c r="DOP942" s="477"/>
      <c r="DOQ942" s="477"/>
      <c r="DOR942" s="477"/>
      <c r="DOS942" s="477"/>
      <c r="DOT942" s="477"/>
      <c r="DOU942" s="477"/>
      <c r="DOV942" s="477"/>
      <c r="DOW942" s="477"/>
      <c r="DOX942" s="477"/>
      <c r="DOY942" s="477"/>
      <c r="DOZ942" s="477"/>
      <c r="DPA942" s="477"/>
      <c r="DPB942" s="477"/>
      <c r="DPC942" s="477"/>
      <c r="DPD942" s="477"/>
      <c r="DPE942" s="477"/>
      <c r="DPF942" s="477"/>
      <c r="DPG942" s="477"/>
      <c r="DPH942" s="477"/>
      <c r="DPI942" s="477"/>
      <c r="DPJ942" s="477"/>
      <c r="DPK942" s="477"/>
      <c r="DPL942" s="477"/>
      <c r="DPM942" s="477"/>
      <c r="DPN942" s="477"/>
      <c r="DPO942" s="477"/>
      <c r="DPP942" s="477"/>
      <c r="DPQ942" s="477"/>
      <c r="DPR942" s="477"/>
      <c r="DPS942" s="477"/>
      <c r="DPT942" s="477"/>
      <c r="DPU942" s="477"/>
      <c r="DPV942" s="477"/>
      <c r="DPW942" s="477"/>
      <c r="DPX942" s="477"/>
      <c r="DPY942" s="477"/>
      <c r="DPZ942" s="477"/>
      <c r="DQA942" s="477"/>
      <c r="DQB942" s="477"/>
      <c r="DQC942" s="477"/>
      <c r="DQD942" s="477"/>
      <c r="DQE942" s="477"/>
      <c r="DQF942" s="477"/>
      <c r="DQG942" s="477"/>
      <c r="DQH942" s="477"/>
      <c r="DQI942" s="477"/>
      <c r="DQJ942" s="477"/>
      <c r="DQK942" s="477"/>
      <c r="DQL942" s="477"/>
      <c r="DQM942" s="477"/>
      <c r="DQN942" s="477"/>
      <c r="DQO942" s="477"/>
      <c r="DQP942" s="477"/>
      <c r="DQQ942" s="477"/>
      <c r="DQR942" s="477"/>
      <c r="DQS942" s="477"/>
      <c r="DQT942" s="477"/>
      <c r="DQU942" s="477"/>
      <c r="DQV942" s="477"/>
      <c r="DQW942" s="477"/>
      <c r="DQX942" s="477"/>
      <c r="DQY942" s="477"/>
      <c r="DQZ942" s="477"/>
      <c r="DRA942" s="477"/>
      <c r="DRB942" s="477"/>
      <c r="DRC942" s="477"/>
      <c r="DRD942" s="477"/>
      <c r="DRE942" s="477"/>
      <c r="DRF942" s="477"/>
      <c r="DRG942" s="477"/>
      <c r="DRH942" s="477"/>
      <c r="DRI942" s="477"/>
      <c r="DRJ942" s="477"/>
      <c r="DRK942" s="477"/>
      <c r="DRL942" s="477"/>
      <c r="DRM942" s="477"/>
      <c r="DRN942" s="477"/>
      <c r="DRO942" s="477"/>
      <c r="DRP942" s="477"/>
      <c r="DRQ942" s="477"/>
      <c r="DRR942" s="477"/>
      <c r="DRS942" s="477"/>
      <c r="DRT942" s="477"/>
      <c r="DRU942" s="477"/>
      <c r="DRV942" s="477"/>
      <c r="DRW942" s="477"/>
      <c r="DRX942" s="477"/>
      <c r="DRY942" s="477"/>
      <c r="DRZ942" s="477"/>
      <c r="DSA942" s="477"/>
      <c r="DSB942" s="477"/>
      <c r="DSC942" s="477"/>
      <c r="DSD942" s="477"/>
      <c r="DSE942" s="477"/>
      <c r="DSF942" s="477"/>
      <c r="DSG942" s="477"/>
      <c r="DSH942" s="477"/>
      <c r="DSI942" s="477"/>
      <c r="DSJ942" s="477"/>
      <c r="DSK942" s="477"/>
      <c r="DSL942" s="477"/>
      <c r="DSM942" s="477"/>
      <c r="DSN942" s="477"/>
      <c r="DSO942" s="477"/>
      <c r="DSP942" s="477"/>
      <c r="DSQ942" s="477"/>
      <c r="DSR942" s="477"/>
      <c r="DSS942" s="477"/>
      <c r="DST942" s="477"/>
      <c r="DSU942" s="477"/>
      <c r="DSV942" s="477"/>
      <c r="DSW942" s="477"/>
      <c r="DSX942" s="477"/>
      <c r="DSY942" s="477"/>
      <c r="DSZ942" s="477"/>
      <c r="DTA942" s="477"/>
      <c r="DTB942" s="477"/>
      <c r="DTC942" s="477"/>
      <c r="DTD942" s="477"/>
      <c r="DTE942" s="477"/>
      <c r="DTF942" s="477"/>
      <c r="DTG942" s="477"/>
      <c r="DTH942" s="477"/>
      <c r="DTI942" s="477"/>
      <c r="DTJ942" s="477"/>
      <c r="DTK942" s="477"/>
      <c r="DTL942" s="477"/>
      <c r="DTM942" s="477"/>
      <c r="DTN942" s="477"/>
      <c r="DTO942" s="477"/>
      <c r="DTP942" s="477"/>
      <c r="DTQ942" s="477"/>
      <c r="DTR942" s="477"/>
      <c r="DTS942" s="477"/>
      <c r="DTT942" s="477"/>
      <c r="DTU942" s="477"/>
      <c r="DTV942" s="477"/>
      <c r="DTW942" s="477"/>
      <c r="DTX942" s="477"/>
      <c r="DTY942" s="477"/>
      <c r="DTZ942" s="477"/>
      <c r="DUA942" s="477"/>
      <c r="DUB942" s="477"/>
      <c r="DUC942" s="477"/>
      <c r="DUD942" s="477"/>
      <c r="DUE942" s="477"/>
      <c r="DUF942" s="477"/>
      <c r="DUG942" s="477"/>
      <c r="DUH942" s="477"/>
      <c r="DUI942" s="477"/>
      <c r="DUJ942" s="477"/>
      <c r="DUK942" s="477"/>
      <c r="DUL942" s="477"/>
      <c r="DUM942" s="477"/>
      <c r="DUN942" s="477"/>
      <c r="DUO942" s="477"/>
      <c r="DUP942" s="477"/>
      <c r="DUQ942" s="477"/>
      <c r="DUR942" s="477"/>
      <c r="DUS942" s="477"/>
      <c r="DUT942" s="477"/>
      <c r="DUU942" s="477"/>
      <c r="DUV942" s="477"/>
      <c r="DUW942" s="477"/>
      <c r="DUX942" s="477"/>
      <c r="DUY942" s="477"/>
      <c r="DUZ942" s="477"/>
      <c r="DVA942" s="477"/>
      <c r="DVB942" s="477"/>
      <c r="DVC942" s="477"/>
      <c r="DVD942" s="477"/>
      <c r="DVE942" s="477"/>
      <c r="DVF942" s="477"/>
      <c r="DVG942" s="477"/>
      <c r="DVH942" s="477"/>
      <c r="DVI942" s="477"/>
      <c r="DVJ942" s="477"/>
      <c r="DVK942" s="477"/>
      <c r="DVL942" s="477"/>
      <c r="DVM942" s="477"/>
      <c r="DVN942" s="477"/>
      <c r="DVO942" s="477"/>
      <c r="DVP942" s="477"/>
      <c r="DVQ942" s="477"/>
      <c r="DVR942" s="477"/>
      <c r="DVS942" s="477"/>
      <c r="DVT942" s="477"/>
      <c r="DVU942" s="477"/>
      <c r="DVV942" s="477"/>
      <c r="DVW942" s="477"/>
      <c r="DVX942" s="477"/>
      <c r="DVY942" s="477"/>
      <c r="DVZ942" s="477"/>
      <c r="DWA942" s="477"/>
      <c r="DWB942" s="477"/>
      <c r="DWC942" s="477"/>
      <c r="DWD942" s="477"/>
      <c r="DWE942" s="477"/>
      <c r="DWF942" s="477"/>
      <c r="DWG942" s="477"/>
      <c r="DWH942" s="477"/>
      <c r="DWI942" s="477"/>
      <c r="DWJ942" s="477"/>
      <c r="DWK942" s="477"/>
      <c r="DWL942" s="477"/>
      <c r="DWM942" s="477"/>
      <c r="DWN942" s="477"/>
      <c r="DWO942" s="477"/>
      <c r="DWP942" s="477"/>
      <c r="DWQ942" s="477"/>
      <c r="DWR942" s="477"/>
      <c r="DWS942" s="477"/>
      <c r="DWT942" s="477"/>
      <c r="DWU942" s="477"/>
      <c r="DWV942" s="477"/>
      <c r="DWW942" s="477"/>
      <c r="DWX942" s="477"/>
      <c r="DWY942" s="477"/>
      <c r="DWZ942" s="477"/>
      <c r="DXA942" s="477"/>
      <c r="DXB942" s="477"/>
      <c r="DXC942" s="477"/>
      <c r="DXD942" s="477"/>
      <c r="DXE942" s="477"/>
      <c r="DXF942" s="477"/>
      <c r="DXG942" s="477"/>
      <c r="DXH942" s="477"/>
      <c r="DXI942" s="477"/>
      <c r="DXJ942" s="477"/>
      <c r="DXK942" s="477"/>
      <c r="DXL942" s="477"/>
      <c r="DXM942" s="477"/>
      <c r="DXN942" s="477"/>
      <c r="DXO942" s="477"/>
      <c r="DXP942" s="477"/>
      <c r="DXQ942" s="477"/>
      <c r="DXR942" s="477"/>
      <c r="DXS942" s="477"/>
      <c r="DXT942" s="477"/>
      <c r="DXU942" s="477"/>
      <c r="DXV942" s="477"/>
      <c r="DXW942" s="477"/>
      <c r="DXX942" s="477"/>
      <c r="DXY942" s="477"/>
      <c r="DXZ942" s="477"/>
      <c r="DYA942" s="477"/>
      <c r="DYB942" s="477"/>
      <c r="DYC942" s="477"/>
      <c r="DYD942" s="477"/>
      <c r="DYE942" s="477"/>
      <c r="DYF942" s="477"/>
      <c r="DYG942" s="477"/>
      <c r="DYH942" s="477"/>
      <c r="DYI942" s="477"/>
      <c r="DYJ942" s="477"/>
      <c r="DYK942" s="477"/>
      <c r="DYL942" s="477"/>
      <c r="DYM942" s="477"/>
      <c r="DYN942" s="477"/>
      <c r="DYO942" s="477"/>
      <c r="DYP942" s="477"/>
      <c r="DYQ942" s="477"/>
      <c r="DYR942" s="477"/>
      <c r="DYS942" s="477"/>
      <c r="DYT942" s="477"/>
      <c r="DYU942" s="477"/>
      <c r="DYV942" s="477"/>
      <c r="DYW942" s="477"/>
      <c r="DYX942" s="477"/>
      <c r="DYY942" s="477"/>
      <c r="DYZ942" s="477"/>
      <c r="DZA942" s="477"/>
      <c r="DZB942" s="477"/>
      <c r="DZC942" s="477"/>
      <c r="DZD942" s="477"/>
      <c r="DZE942" s="477"/>
      <c r="DZF942" s="477"/>
      <c r="DZG942" s="477"/>
      <c r="DZH942" s="477"/>
      <c r="DZI942" s="477"/>
      <c r="DZJ942" s="477"/>
      <c r="DZK942" s="477"/>
      <c r="DZL942" s="477"/>
      <c r="DZM942" s="477"/>
      <c r="DZN942" s="477"/>
      <c r="DZO942" s="477"/>
      <c r="DZP942" s="477"/>
      <c r="DZQ942" s="477"/>
      <c r="DZR942" s="477"/>
      <c r="DZS942" s="477"/>
      <c r="DZT942" s="477"/>
      <c r="DZU942" s="477"/>
      <c r="DZV942" s="477"/>
      <c r="DZW942" s="477"/>
      <c r="DZX942" s="477"/>
      <c r="DZY942" s="477"/>
      <c r="DZZ942" s="477"/>
      <c r="EAA942" s="477"/>
      <c r="EAB942" s="477"/>
      <c r="EAC942" s="477"/>
      <c r="EAD942" s="477"/>
      <c r="EAE942" s="477"/>
      <c r="EAF942" s="477"/>
      <c r="EAG942" s="477"/>
      <c r="EAH942" s="477"/>
      <c r="EAI942" s="477"/>
      <c r="EAJ942" s="477"/>
      <c r="EAK942" s="477"/>
      <c r="EAL942" s="477"/>
      <c r="EAM942" s="477"/>
      <c r="EAN942" s="477"/>
      <c r="EAO942" s="477"/>
      <c r="EAP942" s="477"/>
      <c r="EAQ942" s="477"/>
      <c r="EAR942" s="477"/>
      <c r="EAS942" s="477"/>
      <c r="EAT942" s="477"/>
      <c r="EAU942" s="477"/>
      <c r="EAV942" s="477"/>
      <c r="EAW942" s="477"/>
      <c r="EAX942" s="477"/>
      <c r="EAY942" s="477"/>
      <c r="EAZ942" s="477"/>
      <c r="EBA942" s="477"/>
      <c r="EBB942" s="477"/>
      <c r="EBC942" s="477"/>
      <c r="EBD942" s="477"/>
      <c r="EBE942" s="477"/>
      <c r="EBF942" s="477"/>
      <c r="EBG942" s="477"/>
      <c r="EBH942" s="477"/>
      <c r="EBI942" s="477"/>
      <c r="EBJ942" s="477"/>
      <c r="EBK942" s="477"/>
      <c r="EBL942" s="477"/>
      <c r="EBM942" s="477"/>
      <c r="EBN942" s="477"/>
      <c r="EBO942" s="477"/>
      <c r="EBP942" s="477"/>
      <c r="EBQ942" s="477"/>
      <c r="EBR942" s="477"/>
      <c r="EBS942" s="477"/>
      <c r="EBT942" s="477"/>
      <c r="EBU942" s="477"/>
      <c r="EBV942" s="477"/>
      <c r="EBW942" s="477"/>
      <c r="EBX942" s="477"/>
      <c r="EBY942" s="477"/>
      <c r="EBZ942" s="477"/>
      <c r="ECA942" s="477"/>
      <c r="ECB942" s="477"/>
      <c r="ECC942" s="477"/>
      <c r="ECD942" s="477"/>
      <c r="ECE942" s="477"/>
      <c r="ECF942" s="477"/>
      <c r="ECG942" s="477"/>
      <c r="ECH942" s="477"/>
      <c r="ECI942" s="477"/>
      <c r="ECJ942" s="477"/>
      <c r="ECK942" s="477"/>
      <c r="ECL942" s="477"/>
      <c r="ECM942" s="477"/>
      <c r="ECN942" s="477"/>
      <c r="ECO942" s="477"/>
      <c r="ECP942" s="477"/>
      <c r="ECQ942" s="477"/>
      <c r="ECR942" s="477"/>
      <c r="ECS942" s="477"/>
      <c r="ECT942" s="477"/>
      <c r="ECU942" s="477"/>
      <c r="ECV942" s="477"/>
      <c r="ECW942" s="477"/>
      <c r="ECX942" s="477"/>
      <c r="ECY942" s="477"/>
      <c r="ECZ942" s="477"/>
      <c r="EDA942" s="477"/>
      <c r="EDB942" s="477"/>
      <c r="EDC942" s="477"/>
      <c r="EDD942" s="477"/>
      <c r="EDE942" s="477"/>
      <c r="EDF942" s="477"/>
      <c r="EDG942" s="477"/>
      <c r="EDH942" s="477"/>
      <c r="EDI942" s="477"/>
      <c r="EDJ942" s="477"/>
      <c r="EDK942" s="477"/>
      <c r="EDL942" s="477"/>
      <c r="EDM942" s="477"/>
      <c r="EDN942" s="477"/>
      <c r="EDO942" s="477"/>
      <c r="EDP942" s="477"/>
      <c r="EDQ942" s="477"/>
      <c r="EDR942" s="477"/>
      <c r="EDS942" s="477"/>
      <c r="EDT942" s="477"/>
      <c r="EDU942" s="477"/>
      <c r="EDV942" s="477"/>
      <c r="EDW942" s="477"/>
      <c r="EDX942" s="477"/>
      <c r="EDY942" s="477"/>
      <c r="EDZ942" s="477"/>
      <c r="EEA942" s="477"/>
      <c r="EEB942" s="477"/>
      <c r="EEC942" s="477"/>
      <c r="EED942" s="477"/>
      <c r="EEE942" s="477"/>
      <c r="EEF942" s="477"/>
      <c r="EEG942" s="477"/>
      <c r="EEH942" s="477"/>
      <c r="EEI942" s="477"/>
      <c r="EEJ942" s="477"/>
      <c r="EEK942" s="477"/>
      <c r="EEL942" s="477"/>
      <c r="EEM942" s="477"/>
      <c r="EEN942" s="477"/>
      <c r="EEO942" s="477"/>
      <c r="EEP942" s="477"/>
      <c r="EEQ942" s="477"/>
      <c r="EER942" s="477"/>
      <c r="EES942" s="477"/>
      <c r="EET942" s="477"/>
      <c r="EEU942" s="477"/>
      <c r="EEV942" s="477"/>
      <c r="EEW942" s="477"/>
      <c r="EEX942" s="477"/>
      <c r="EEY942" s="477"/>
      <c r="EEZ942" s="477"/>
      <c r="EFA942" s="477"/>
      <c r="EFB942" s="477"/>
      <c r="EFC942" s="477"/>
      <c r="EFD942" s="477"/>
      <c r="EFE942" s="477"/>
      <c r="EFF942" s="477"/>
      <c r="EFG942" s="477"/>
      <c r="EFH942" s="477"/>
      <c r="EFI942" s="477"/>
      <c r="EFJ942" s="477"/>
      <c r="EFK942" s="477"/>
      <c r="EFL942" s="477"/>
      <c r="EFM942" s="477"/>
      <c r="EFN942" s="477"/>
      <c r="EFO942" s="477"/>
      <c r="EFP942" s="477"/>
      <c r="EFQ942" s="477"/>
      <c r="EFR942" s="477"/>
      <c r="EFS942" s="477"/>
      <c r="EFT942" s="477"/>
      <c r="EFU942" s="477"/>
      <c r="EFV942" s="477"/>
      <c r="EFW942" s="477"/>
      <c r="EFX942" s="477"/>
      <c r="EFY942" s="477"/>
      <c r="EFZ942" s="477"/>
      <c r="EGA942" s="477"/>
      <c r="EGB942" s="477"/>
      <c r="EGC942" s="477"/>
      <c r="EGD942" s="477"/>
      <c r="EGE942" s="477"/>
      <c r="EGF942" s="477"/>
      <c r="EGG942" s="477"/>
      <c r="EGH942" s="477"/>
      <c r="EGI942" s="477"/>
      <c r="EGJ942" s="477"/>
      <c r="EGK942" s="477"/>
      <c r="EGL942" s="477"/>
      <c r="EGM942" s="477"/>
      <c r="EGN942" s="477"/>
      <c r="EGO942" s="477"/>
      <c r="EGP942" s="477"/>
      <c r="EGQ942" s="477"/>
      <c r="EGR942" s="477"/>
      <c r="EGS942" s="477"/>
      <c r="EGT942" s="477"/>
      <c r="EGU942" s="477"/>
      <c r="EGV942" s="477"/>
      <c r="EGW942" s="477"/>
      <c r="EGX942" s="477"/>
      <c r="EGY942" s="477"/>
      <c r="EGZ942" s="477"/>
      <c r="EHA942" s="477"/>
      <c r="EHB942" s="477"/>
      <c r="EHC942" s="477"/>
      <c r="EHD942" s="477"/>
      <c r="EHE942" s="477"/>
      <c r="EHF942" s="477"/>
      <c r="EHG942" s="477"/>
      <c r="EHH942" s="477"/>
      <c r="EHI942" s="477"/>
      <c r="EHJ942" s="477"/>
      <c r="EHK942" s="477"/>
      <c r="EHL942" s="477"/>
      <c r="EHM942" s="477"/>
      <c r="EHN942" s="477"/>
      <c r="EHO942" s="477"/>
      <c r="EHP942" s="477"/>
      <c r="EHQ942" s="477"/>
      <c r="EHR942" s="477"/>
      <c r="EHS942" s="477"/>
      <c r="EHT942" s="477"/>
      <c r="EHU942" s="477"/>
      <c r="EHV942" s="477"/>
      <c r="EHW942" s="477"/>
      <c r="EHX942" s="477"/>
      <c r="EHY942" s="477"/>
      <c r="EHZ942" s="477"/>
      <c r="EIA942" s="477"/>
      <c r="EIB942" s="477"/>
      <c r="EIC942" s="477"/>
      <c r="EID942" s="477"/>
      <c r="EIE942" s="477"/>
      <c r="EIF942" s="477"/>
      <c r="EIG942" s="477"/>
      <c r="EIH942" s="477"/>
      <c r="EII942" s="477"/>
      <c r="EIJ942" s="477"/>
      <c r="EIK942" s="477"/>
      <c r="EIL942" s="477"/>
      <c r="EIM942" s="477"/>
      <c r="EIN942" s="477"/>
      <c r="EIO942" s="477"/>
      <c r="EIP942" s="477"/>
      <c r="EIQ942" s="477"/>
      <c r="EIR942" s="477"/>
      <c r="EIS942" s="477"/>
      <c r="EIT942" s="477"/>
      <c r="EIU942" s="477"/>
      <c r="EIV942" s="477"/>
      <c r="EIW942" s="477"/>
      <c r="EIX942" s="477"/>
      <c r="EIY942" s="477"/>
      <c r="EIZ942" s="477"/>
      <c r="EJA942" s="477"/>
      <c r="EJB942" s="477"/>
      <c r="EJC942" s="477"/>
      <c r="EJD942" s="477"/>
      <c r="EJE942" s="477"/>
      <c r="EJF942" s="477"/>
      <c r="EJG942" s="477"/>
      <c r="EJH942" s="477"/>
      <c r="EJI942" s="477"/>
      <c r="EJJ942" s="477"/>
      <c r="EJK942" s="477"/>
      <c r="EJL942" s="477"/>
      <c r="EJM942" s="477"/>
      <c r="EJN942" s="477"/>
      <c r="EJO942" s="477"/>
      <c r="EJP942" s="477"/>
      <c r="EJQ942" s="477"/>
      <c r="EJR942" s="477"/>
      <c r="EJS942" s="477"/>
      <c r="EJT942" s="477"/>
      <c r="EJU942" s="477"/>
      <c r="EJV942" s="477"/>
      <c r="EJW942" s="477"/>
      <c r="EJX942" s="477"/>
      <c r="EJY942" s="477"/>
      <c r="EJZ942" s="477"/>
      <c r="EKA942" s="477"/>
      <c r="EKB942" s="477"/>
      <c r="EKC942" s="477"/>
      <c r="EKD942" s="477"/>
      <c r="EKE942" s="477"/>
      <c r="EKF942" s="477"/>
      <c r="EKG942" s="477"/>
      <c r="EKH942" s="477"/>
      <c r="EKI942" s="477"/>
      <c r="EKJ942" s="477"/>
      <c r="EKK942" s="477"/>
      <c r="EKL942" s="477"/>
      <c r="EKM942" s="477"/>
      <c r="EKN942" s="477"/>
      <c r="EKO942" s="477"/>
      <c r="EKP942" s="477"/>
      <c r="EKQ942" s="477"/>
      <c r="EKR942" s="477"/>
      <c r="EKS942" s="477"/>
      <c r="EKT942" s="477"/>
      <c r="EKU942" s="477"/>
      <c r="EKV942" s="477"/>
      <c r="EKW942" s="477"/>
      <c r="EKX942" s="477"/>
      <c r="EKY942" s="477"/>
      <c r="EKZ942" s="477"/>
      <c r="ELA942" s="477"/>
      <c r="ELB942" s="477"/>
      <c r="ELC942" s="477"/>
      <c r="ELD942" s="477"/>
      <c r="ELE942" s="477"/>
      <c r="ELF942" s="477"/>
      <c r="ELG942" s="477"/>
      <c r="ELH942" s="477"/>
      <c r="ELI942" s="477"/>
      <c r="ELJ942" s="477"/>
      <c r="ELK942" s="477"/>
      <c r="ELL942" s="477"/>
      <c r="ELM942" s="477"/>
      <c r="ELN942" s="477"/>
      <c r="ELO942" s="477"/>
      <c r="ELP942" s="477"/>
      <c r="ELQ942" s="477"/>
      <c r="ELR942" s="477"/>
      <c r="ELS942" s="477"/>
      <c r="ELT942" s="477"/>
      <c r="ELU942" s="477"/>
      <c r="ELV942" s="477"/>
      <c r="ELW942" s="477"/>
      <c r="ELX942" s="477"/>
      <c r="ELY942" s="477"/>
      <c r="ELZ942" s="477"/>
      <c r="EMA942" s="477"/>
      <c r="EMB942" s="477"/>
      <c r="EMC942" s="477"/>
      <c r="EMD942" s="477"/>
      <c r="EME942" s="477"/>
      <c r="EMF942" s="477"/>
      <c r="EMG942" s="477"/>
      <c r="EMH942" s="477"/>
      <c r="EMI942" s="477"/>
      <c r="EMJ942" s="477"/>
      <c r="EMK942" s="477"/>
      <c r="EML942" s="477"/>
      <c r="EMM942" s="477"/>
      <c r="EMN942" s="477"/>
      <c r="EMO942" s="477"/>
      <c r="EMP942" s="477"/>
      <c r="EMQ942" s="477"/>
      <c r="EMR942" s="477"/>
      <c r="EMS942" s="477"/>
      <c r="EMT942" s="477"/>
      <c r="EMU942" s="477"/>
      <c r="EMV942" s="477"/>
      <c r="EMW942" s="477"/>
      <c r="EMX942" s="477"/>
      <c r="EMY942" s="477"/>
      <c r="EMZ942" s="477"/>
      <c r="ENA942" s="477"/>
      <c r="ENB942" s="477"/>
      <c r="ENC942" s="477"/>
      <c r="END942" s="477"/>
      <c r="ENE942" s="477"/>
      <c r="ENF942" s="477"/>
      <c r="ENG942" s="477"/>
      <c r="ENH942" s="477"/>
      <c r="ENI942" s="477"/>
      <c r="ENJ942" s="477"/>
      <c r="ENK942" s="477"/>
      <c r="ENL942" s="477"/>
      <c r="ENM942" s="477"/>
      <c r="ENN942" s="477"/>
      <c r="ENO942" s="477"/>
      <c r="ENP942" s="477"/>
      <c r="ENQ942" s="477"/>
      <c r="ENR942" s="477"/>
      <c r="ENS942" s="477"/>
      <c r="ENT942" s="477"/>
      <c r="ENU942" s="477"/>
      <c r="ENV942" s="477"/>
      <c r="ENW942" s="477"/>
      <c r="ENX942" s="477"/>
      <c r="ENY942" s="477"/>
      <c r="ENZ942" s="477"/>
      <c r="EOA942" s="477"/>
      <c r="EOB942" s="477"/>
      <c r="EOC942" s="477"/>
      <c r="EOD942" s="477"/>
      <c r="EOE942" s="477"/>
      <c r="EOF942" s="477"/>
      <c r="EOG942" s="477"/>
      <c r="EOH942" s="477"/>
      <c r="EOI942" s="477"/>
      <c r="EOJ942" s="477"/>
      <c r="EOK942" s="477"/>
      <c r="EOL942" s="477"/>
      <c r="EOM942" s="477"/>
      <c r="EON942" s="477"/>
      <c r="EOO942" s="477"/>
      <c r="EOP942" s="477"/>
      <c r="EOQ942" s="477"/>
      <c r="EOR942" s="477"/>
      <c r="EOS942" s="477"/>
      <c r="EOT942" s="477"/>
      <c r="EOU942" s="477"/>
      <c r="EOV942" s="477"/>
      <c r="EOW942" s="477"/>
      <c r="EOX942" s="477"/>
      <c r="EOY942" s="477"/>
      <c r="EOZ942" s="477"/>
      <c r="EPA942" s="477"/>
      <c r="EPB942" s="477"/>
      <c r="EPC942" s="477"/>
      <c r="EPD942" s="477"/>
      <c r="EPE942" s="477"/>
      <c r="EPF942" s="477"/>
      <c r="EPG942" s="477"/>
      <c r="EPH942" s="477"/>
      <c r="EPI942" s="477"/>
      <c r="EPJ942" s="477"/>
      <c r="EPK942" s="477"/>
      <c r="EPL942" s="477"/>
      <c r="EPM942" s="477"/>
      <c r="EPN942" s="477"/>
      <c r="EPO942" s="477"/>
      <c r="EPP942" s="477"/>
      <c r="EPQ942" s="477"/>
      <c r="EPR942" s="477"/>
      <c r="EPS942" s="477"/>
      <c r="EPT942" s="477"/>
      <c r="EPU942" s="477"/>
      <c r="EPV942" s="477"/>
      <c r="EPW942" s="477"/>
      <c r="EPX942" s="477"/>
      <c r="EPY942" s="477"/>
      <c r="EPZ942" s="477"/>
      <c r="EQA942" s="477"/>
      <c r="EQB942" s="477"/>
      <c r="EQC942" s="477"/>
      <c r="EQD942" s="477"/>
      <c r="EQE942" s="477"/>
      <c r="EQF942" s="477"/>
      <c r="EQG942" s="477"/>
      <c r="EQH942" s="477"/>
      <c r="EQI942" s="477"/>
      <c r="EQJ942" s="477"/>
      <c r="EQK942" s="477"/>
      <c r="EQL942" s="477"/>
      <c r="EQM942" s="477"/>
      <c r="EQN942" s="477"/>
      <c r="EQO942" s="477"/>
      <c r="EQP942" s="477"/>
      <c r="EQQ942" s="477"/>
      <c r="EQR942" s="477"/>
      <c r="EQS942" s="477"/>
      <c r="EQT942" s="477"/>
      <c r="EQU942" s="477"/>
      <c r="EQV942" s="477"/>
      <c r="EQW942" s="477"/>
      <c r="EQX942" s="477"/>
      <c r="EQY942" s="477"/>
      <c r="EQZ942" s="477"/>
      <c r="ERA942" s="477"/>
      <c r="ERB942" s="477"/>
      <c r="ERC942" s="477"/>
      <c r="ERD942" s="477"/>
      <c r="ERE942" s="477"/>
      <c r="ERF942" s="477"/>
      <c r="ERG942" s="477"/>
      <c r="ERH942" s="477"/>
      <c r="ERI942" s="477"/>
      <c r="ERJ942" s="477"/>
      <c r="ERK942" s="477"/>
      <c r="ERL942" s="477"/>
      <c r="ERM942" s="477"/>
      <c r="ERN942" s="477"/>
      <c r="ERO942" s="477"/>
      <c r="ERP942" s="477"/>
      <c r="ERQ942" s="477"/>
      <c r="ERR942" s="477"/>
      <c r="ERS942" s="477"/>
      <c r="ERT942" s="477"/>
      <c r="ERU942" s="477"/>
      <c r="ERV942" s="477"/>
      <c r="ERW942" s="477"/>
      <c r="ERX942" s="477"/>
      <c r="ERY942" s="477"/>
      <c r="ERZ942" s="477"/>
      <c r="ESA942" s="477"/>
      <c r="ESB942" s="477"/>
      <c r="ESC942" s="477"/>
      <c r="ESD942" s="477"/>
      <c r="ESE942" s="477"/>
      <c r="ESF942" s="477"/>
      <c r="ESG942" s="477"/>
      <c r="ESH942" s="477"/>
      <c r="ESI942" s="477"/>
      <c r="ESJ942" s="477"/>
      <c r="ESK942" s="477"/>
      <c r="ESL942" s="477"/>
      <c r="ESM942" s="477"/>
      <c r="ESN942" s="477"/>
      <c r="ESO942" s="477"/>
      <c r="ESP942" s="477"/>
      <c r="ESQ942" s="477"/>
      <c r="ESR942" s="477"/>
      <c r="ESS942" s="477"/>
      <c r="EST942" s="477"/>
      <c r="ESU942" s="477"/>
      <c r="ESV942" s="477"/>
      <c r="ESW942" s="477"/>
      <c r="ESX942" s="477"/>
      <c r="ESY942" s="477"/>
      <c r="ESZ942" s="477"/>
      <c r="ETA942" s="477"/>
      <c r="ETB942" s="477"/>
      <c r="ETC942" s="477"/>
      <c r="ETD942" s="477"/>
      <c r="ETE942" s="477"/>
      <c r="ETF942" s="477"/>
      <c r="ETG942" s="477"/>
      <c r="ETH942" s="477"/>
      <c r="ETI942" s="477"/>
      <c r="ETJ942" s="477"/>
      <c r="ETK942" s="477"/>
      <c r="ETL942" s="477"/>
      <c r="ETM942" s="477"/>
      <c r="ETN942" s="477"/>
      <c r="ETO942" s="477"/>
      <c r="ETP942" s="477"/>
      <c r="ETQ942" s="477"/>
      <c r="ETR942" s="477"/>
      <c r="ETS942" s="477"/>
      <c r="ETT942" s="477"/>
      <c r="ETU942" s="477"/>
      <c r="ETV942" s="477"/>
      <c r="ETW942" s="477"/>
      <c r="ETX942" s="477"/>
      <c r="ETY942" s="477"/>
      <c r="ETZ942" s="477"/>
      <c r="EUA942" s="477"/>
      <c r="EUB942" s="477"/>
      <c r="EUC942" s="477"/>
      <c r="EUD942" s="477"/>
      <c r="EUE942" s="477"/>
      <c r="EUF942" s="477"/>
      <c r="EUG942" s="477"/>
      <c r="EUH942" s="477"/>
      <c r="EUI942" s="477"/>
      <c r="EUJ942" s="477"/>
      <c r="EUK942" s="477"/>
      <c r="EUL942" s="477"/>
      <c r="EUM942" s="477"/>
      <c r="EUN942" s="477"/>
      <c r="EUO942" s="477"/>
      <c r="EUP942" s="477"/>
      <c r="EUQ942" s="477"/>
      <c r="EUR942" s="477"/>
      <c r="EUS942" s="477"/>
      <c r="EUT942" s="477"/>
      <c r="EUU942" s="477"/>
      <c r="EUV942" s="477"/>
      <c r="EUW942" s="477"/>
      <c r="EUX942" s="477"/>
      <c r="EUY942" s="477"/>
      <c r="EUZ942" s="477"/>
      <c r="EVA942" s="477"/>
      <c r="EVB942" s="477"/>
      <c r="EVC942" s="477"/>
      <c r="EVD942" s="477"/>
      <c r="EVE942" s="477"/>
      <c r="EVF942" s="477"/>
      <c r="EVG942" s="477"/>
      <c r="EVH942" s="477"/>
      <c r="EVI942" s="477"/>
      <c r="EVJ942" s="477"/>
      <c r="EVK942" s="477"/>
      <c r="EVL942" s="477"/>
      <c r="EVM942" s="477"/>
      <c r="EVN942" s="477"/>
      <c r="EVO942" s="477"/>
      <c r="EVP942" s="477"/>
      <c r="EVQ942" s="477"/>
      <c r="EVR942" s="477"/>
      <c r="EVS942" s="477"/>
      <c r="EVT942" s="477"/>
      <c r="EVU942" s="477"/>
      <c r="EVV942" s="477"/>
      <c r="EVW942" s="477"/>
      <c r="EVX942" s="477"/>
      <c r="EVY942" s="477"/>
      <c r="EVZ942" s="477"/>
      <c r="EWA942" s="477"/>
      <c r="EWB942" s="477"/>
      <c r="EWC942" s="477"/>
      <c r="EWD942" s="477"/>
      <c r="EWE942" s="477"/>
      <c r="EWF942" s="477"/>
      <c r="EWG942" s="477"/>
      <c r="EWH942" s="477"/>
      <c r="EWI942" s="477"/>
      <c r="EWJ942" s="477"/>
      <c r="EWK942" s="477"/>
      <c r="EWL942" s="477"/>
      <c r="EWM942" s="477"/>
      <c r="EWN942" s="477"/>
      <c r="EWO942" s="477"/>
      <c r="EWP942" s="477"/>
      <c r="EWQ942" s="477"/>
      <c r="EWR942" s="477"/>
      <c r="EWS942" s="477"/>
      <c r="EWT942" s="477"/>
      <c r="EWU942" s="477"/>
      <c r="EWV942" s="477"/>
      <c r="EWW942" s="477"/>
      <c r="EWX942" s="477"/>
      <c r="EWY942" s="477"/>
      <c r="EWZ942" s="477"/>
      <c r="EXA942" s="477"/>
      <c r="EXB942" s="477"/>
      <c r="EXC942" s="477"/>
      <c r="EXD942" s="477"/>
      <c r="EXE942" s="477"/>
      <c r="EXF942" s="477"/>
      <c r="EXG942" s="477"/>
      <c r="EXH942" s="477"/>
      <c r="EXI942" s="477"/>
      <c r="EXJ942" s="477"/>
      <c r="EXK942" s="477"/>
      <c r="EXL942" s="477"/>
      <c r="EXM942" s="477"/>
      <c r="EXN942" s="477"/>
      <c r="EXO942" s="477"/>
      <c r="EXP942" s="477"/>
      <c r="EXQ942" s="477"/>
      <c r="EXR942" s="477"/>
      <c r="EXS942" s="477"/>
      <c r="EXT942" s="477"/>
      <c r="EXU942" s="477"/>
      <c r="EXV942" s="477"/>
      <c r="EXW942" s="477"/>
      <c r="EXX942" s="477"/>
      <c r="EXY942" s="477"/>
      <c r="EXZ942" s="477"/>
      <c r="EYA942" s="477"/>
      <c r="EYB942" s="477"/>
      <c r="EYC942" s="477"/>
      <c r="EYD942" s="477"/>
      <c r="EYE942" s="477"/>
      <c r="EYF942" s="477"/>
      <c r="EYG942" s="477"/>
      <c r="EYH942" s="477"/>
      <c r="EYI942" s="477"/>
      <c r="EYJ942" s="477"/>
      <c r="EYK942" s="477"/>
      <c r="EYL942" s="477"/>
      <c r="EYM942" s="477"/>
      <c r="EYN942" s="477"/>
      <c r="EYO942" s="477"/>
      <c r="EYP942" s="477"/>
      <c r="EYQ942" s="477"/>
      <c r="EYR942" s="477"/>
      <c r="EYS942" s="477"/>
      <c r="EYT942" s="477"/>
      <c r="EYU942" s="477"/>
      <c r="EYV942" s="477"/>
      <c r="EYW942" s="477"/>
      <c r="EYX942" s="477"/>
      <c r="EYY942" s="477"/>
      <c r="EYZ942" s="477"/>
      <c r="EZA942" s="477"/>
      <c r="EZB942" s="477"/>
      <c r="EZC942" s="477"/>
      <c r="EZD942" s="477"/>
      <c r="EZE942" s="477"/>
      <c r="EZF942" s="477"/>
      <c r="EZG942" s="477"/>
      <c r="EZH942" s="477"/>
      <c r="EZI942" s="477"/>
      <c r="EZJ942" s="477"/>
      <c r="EZK942" s="477"/>
      <c r="EZL942" s="477"/>
      <c r="EZM942" s="477"/>
      <c r="EZN942" s="477"/>
      <c r="EZO942" s="477"/>
      <c r="EZP942" s="477"/>
      <c r="EZQ942" s="477"/>
      <c r="EZR942" s="477"/>
      <c r="EZS942" s="477"/>
      <c r="EZT942" s="477"/>
      <c r="EZU942" s="477"/>
      <c r="EZV942" s="477"/>
      <c r="EZW942" s="477"/>
      <c r="EZX942" s="477"/>
      <c r="EZY942" s="477"/>
      <c r="EZZ942" s="477"/>
      <c r="FAA942" s="477"/>
      <c r="FAB942" s="477"/>
      <c r="FAC942" s="477"/>
      <c r="FAD942" s="477"/>
      <c r="FAE942" s="477"/>
      <c r="FAF942" s="477"/>
      <c r="FAG942" s="477"/>
      <c r="FAH942" s="477"/>
      <c r="FAI942" s="477"/>
      <c r="FAJ942" s="477"/>
      <c r="FAK942" s="477"/>
      <c r="FAL942" s="477"/>
      <c r="FAM942" s="477"/>
      <c r="FAN942" s="477"/>
      <c r="FAO942" s="477"/>
      <c r="FAP942" s="477"/>
      <c r="FAQ942" s="477"/>
      <c r="FAR942" s="477"/>
      <c r="FAS942" s="477"/>
      <c r="FAT942" s="477"/>
      <c r="FAU942" s="477"/>
      <c r="FAV942" s="477"/>
      <c r="FAW942" s="477"/>
      <c r="FAX942" s="477"/>
      <c r="FAY942" s="477"/>
      <c r="FAZ942" s="477"/>
      <c r="FBA942" s="477"/>
      <c r="FBB942" s="477"/>
      <c r="FBC942" s="477"/>
      <c r="FBD942" s="477"/>
      <c r="FBE942" s="477"/>
      <c r="FBF942" s="477"/>
      <c r="FBG942" s="477"/>
      <c r="FBH942" s="477"/>
      <c r="FBI942" s="477"/>
      <c r="FBJ942" s="477"/>
      <c r="FBK942" s="477"/>
      <c r="FBL942" s="477"/>
      <c r="FBM942" s="477"/>
      <c r="FBN942" s="477"/>
      <c r="FBO942" s="477"/>
      <c r="FBP942" s="477"/>
      <c r="FBQ942" s="477"/>
      <c r="FBR942" s="477"/>
      <c r="FBS942" s="477"/>
      <c r="FBT942" s="477"/>
      <c r="FBU942" s="477"/>
      <c r="FBV942" s="477"/>
      <c r="FBW942" s="477"/>
      <c r="FBX942" s="477"/>
      <c r="FBY942" s="477"/>
      <c r="FBZ942" s="477"/>
      <c r="FCA942" s="477"/>
      <c r="FCB942" s="477"/>
      <c r="FCC942" s="477"/>
      <c r="FCD942" s="477"/>
      <c r="FCE942" s="477"/>
      <c r="FCF942" s="477"/>
      <c r="FCG942" s="477"/>
      <c r="FCH942" s="477"/>
      <c r="FCI942" s="477"/>
      <c r="FCJ942" s="477"/>
      <c r="FCK942" s="477"/>
      <c r="FCL942" s="477"/>
      <c r="FCM942" s="477"/>
      <c r="FCN942" s="477"/>
      <c r="FCO942" s="477"/>
      <c r="FCP942" s="477"/>
      <c r="FCQ942" s="477"/>
      <c r="FCR942" s="477"/>
      <c r="FCS942" s="477"/>
      <c r="FCT942" s="477"/>
      <c r="FCU942" s="477"/>
      <c r="FCV942" s="477"/>
      <c r="FCW942" s="477"/>
      <c r="FCX942" s="477"/>
      <c r="FCY942" s="477"/>
      <c r="FCZ942" s="477"/>
      <c r="FDA942" s="477"/>
      <c r="FDB942" s="477"/>
      <c r="FDC942" s="477"/>
      <c r="FDD942" s="477"/>
      <c r="FDE942" s="477"/>
      <c r="FDF942" s="477"/>
      <c r="FDG942" s="477"/>
      <c r="FDH942" s="477"/>
      <c r="FDI942" s="477"/>
      <c r="FDJ942" s="477"/>
      <c r="FDK942" s="477"/>
      <c r="FDL942" s="477"/>
      <c r="FDM942" s="477"/>
      <c r="FDN942" s="477"/>
      <c r="FDO942" s="477"/>
      <c r="FDP942" s="477"/>
      <c r="FDQ942" s="477"/>
      <c r="FDR942" s="477"/>
      <c r="FDS942" s="477"/>
      <c r="FDT942" s="477"/>
      <c r="FDU942" s="477"/>
      <c r="FDV942" s="477"/>
      <c r="FDW942" s="477"/>
      <c r="FDX942" s="477"/>
      <c r="FDY942" s="477"/>
      <c r="FDZ942" s="477"/>
      <c r="FEA942" s="477"/>
      <c r="FEB942" s="477"/>
      <c r="FEC942" s="477"/>
      <c r="FED942" s="477"/>
      <c r="FEE942" s="477"/>
      <c r="FEF942" s="477"/>
      <c r="FEG942" s="477"/>
      <c r="FEH942" s="477"/>
      <c r="FEI942" s="477"/>
      <c r="FEJ942" s="477"/>
      <c r="FEK942" s="477"/>
      <c r="FEL942" s="477"/>
      <c r="FEM942" s="477"/>
      <c r="FEN942" s="477"/>
      <c r="FEO942" s="477"/>
      <c r="FEP942" s="477"/>
      <c r="FEQ942" s="477"/>
      <c r="FER942" s="477"/>
      <c r="FES942" s="477"/>
      <c r="FET942" s="477"/>
      <c r="FEU942" s="477"/>
      <c r="FEV942" s="477"/>
      <c r="FEW942" s="477"/>
      <c r="FEX942" s="477"/>
      <c r="FEY942" s="477"/>
      <c r="FEZ942" s="477"/>
      <c r="FFA942" s="477"/>
      <c r="FFB942" s="477"/>
      <c r="FFC942" s="477"/>
      <c r="FFD942" s="477"/>
      <c r="FFE942" s="477"/>
      <c r="FFF942" s="477"/>
      <c r="FFG942" s="477"/>
      <c r="FFH942" s="477"/>
      <c r="FFI942" s="477"/>
      <c r="FFJ942" s="477"/>
      <c r="FFK942" s="477"/>
      <c r="FFL942" s="477"/>
      <c r="FFM942" s="477"/>
      <c r="FFN942" s="477"/>
      <c r="FFO942" s="477"/>
      <c r="FFP942" s="477"/>
      <c r="FFQ942" s="477"/>
      <c r="FFR942" s="477"/>
      <c r="FFS942" s="477"/>
      <c r="FFT942" s="477"/>
      <c r="FFU942" s="477"/>
      <c r="FFV942" s="477"/>
      <c r="FFW942" s="477"/>
      <c r="FFX942" s="477"/>
      <c r="FFY942" s="477"/>
      <c r="FFZ942" s="477"/>
      <c r="FGA942" s="477"/>
      <c r="FGB942" s="477"/>
      <c r="FGC942" s="477"/>
      <c r="FGD942" s="477"/>
      <c r="FGE942" s="477"/>
      <c r="FGF942" s="477"/>
      <c r="FGG942" s="477"/>
      <c r="FGH942" s="477"/>
      <c r="FGI942" s="477"/>
      <c r="FGJ942" s="477"/>
      <c r="FGK942" s="477"/>
      <c r="FGL942" s="477"/>
      <c r="FGM942" s="477"/>
      <c r="FGN942" s="477"/>
      <c r="FGO942" s="477"/>
      <c r="FGP942" s="477"/>
      <c r="FGQ942" s="477"/>
      <c r="FGR942" s="477"/>
      <c r="FGS942" s="477"/>
      <c r="FGT942" s="477"/>
      <c r="FGU942" s="477"/>
      <c r="FGV942" s="477"/>
      <c r="FGW942" s="477"/>
      <c r="FGX942" s="477"/>
      <c r="FGY942" s="477"/>
      <c r="FGZ942" s="477"/>
      <c r="FHA942" s="477"/>
      <c r="FHB942" s="477"/>
      <c r="FHC942" s="477"/>
      <c r="FHD942" s="477"/>
      <c r="FHE942" s="477"/>
      <c r="FHF942" s="477"/>
      <c r="FHG942" s="477"/>
      <c r="FHH942" s="477"/>
      <c r="FHI942" s="477"/>
      <c r="FHJ942" s="477"/>
      <c r="FHK942" s="477"/>
      <c r="FHL942" s="477"/>
      <c r="FHM942" s="477"/>
      <c r="FHN942" s="477"/>
      <c r="FHO942" s="477"/>
      <c r="FHP942" s="477"/>
      <c r="FHQ942" s="477"/>
      <c r="FHR942" s="477"/>
      <c r="FHS942" s="477"/>
      <c r="FHT942" s="477"/>
      <c r="FHU942" s="477"/>
      <c r="FHV942" s="477"/>
      <c r="FHW942" s="477"/>
      <c r="FHX942" s="477"/>
      <c r="FHY942" s="477"/>
      <c r="FHZ942" s="477"/>
      <c r="FIA942" s="477"/>
      <c r="FIB942" s="477"/>
      <c r="FIC942" s="477"/>
      <c r="FID942" s="477"/>
      <c r="FIE942" s="477"/>
      <c r="FIF942" s="477"/>
      <c r="FIG942" s="477"/>
      <c r="FIH942" s="477"/>
      <c r="FII942" s="477"/>
      <c r="FIJ942" s="477"/>
      <c r="FIK942" s="477"/>
      <c r="FIL942" s="477"/>
      <c r="FIM942" s="477"/>
      <c r="FIN942" s="477"/>
      <c r="FIO942" s="477"/>
      <c r="FIP942" s="477"/>
      <c r="FIQ942" s="477"/>
      <c r="FIR942" s="477"/>
      <c r="FIS942" s="477"/>
      <c r="FIT942" s="477"/>
      <c r="FIU942" s="477"/>
      <c r="FIV942" s="477"/>
      <c r="FIW942" s="477"/>
      <c r="FIX942" s="477"/>
      <c r="FIY942" s="477"/>
      <c r="FIZ942" s="477"/>
      <c r="FJA942" s="477"/>
      <c r="FJB942" s="477"/>
      <c r="FJC942" s="477"/>
      <c r="FJD942" s="477"/>
      <c r="FJE942" s="477"/>
      <c r="FJF942" s="477"/>
      <c r="FJG942" s="477"/>
      <c r="FJH942" s="477"/>
      <c r="FJI942" s="477"/>
      <c r="FJJ942" s="477"/>
      <c r="FJK942" s="477"/>
      <c r="FJL942" s="477"/>
      <c r="FJM942" s="477"/>
      <c r="FJN942" s="477"/>
      <c r="FJO942" s="477"/>
      <c r="FJP942" s="477"/>
      <c r="FJQ942" s="477"/>
      <c r="FJR942" s="477"/>
      <c r="FJS942" s="477"/>
      <c r="FJT942" s="477"/>
      <c r="FJU942" s="477"/>
      <c r="FJV942" s="477"/>
      <c r="FJW942" s="477"/>
      <c r="FJX942" s="477"/>
      <c r="FJY942" s="477"/>
      <c r="FJZ942" s="477"/>
      <c r="FKA942" s="477"/>
      <c r="FKB942" s="477"/>
      <c r="FKC942" s="477"/>
      <c r="FKD942" s="477"/>
      <c r="FKE942" s="477"/>
      <c r="FKF942" s="477"/>
      <c r="FKG942" s="477"/>
      <c r="FKH942" s="477"/>
      <c r="FKI942" s="477"/>
      <c r="FKJ942" s="477"/>
      <c r="FKK942" s="477"/>
      <c r="FKL942" s="477"/>
      <c r="FKM942" s="477"/>
      <c r="FKN942" s="477"/>
      <c r="FKO942" s="477"/>
      <c r="FKP942" s="477"/>
      <c r="FKQ942" s="477"/>
      <c r="FKR942" s="477"/>
      <c r="FKS942" s="477"/>
      <c r="FKT942" s="477"/>
      <c r="FKU942" s="477"/>
      <c r="FKV942" s="477"/>
      <c r="FKW942" s="477"/>
      <c r="FKX942" s="477"/>
      <c r="FKY942" s="477"/>
      <c r="FKZ942" s="477"/>
      <c r="FLA942" s="477"/>
      <c r="FLB942" s="477"/>
      <c r="FLC942" s="477"/>
      <c r="FLD942" s="477"/>
      <c r="FLE942" s="477"/>
      <c r="FLF942" s="477"/>
      <c r="FLG942" s="477"/>
      <c r="FLH942" s="477"/>
      <c r="FLI942" s="477"/>
      <c r="FLJ942" s="477"/>
      <c r="FLK942" s="477"/>
      <c r="FLL942" s="477"/>
      <c r="FLM942" s="477"/>
      <c r="FLN942" s="477"/>
      <c r="FLO942" s="477"/>
      <c r="FLP942" s="477"/>
      <c r="FLQ942" s="477"/>
      <c r="FLR942" s="477"/>
      <c r="FLS942" s="477"/>
      <c r="FLT942" s="477"/>
      <c r="FLU942" s="477"/>
      <c r="FLV942" s="477"/>
      <c r="FLW942" s="477"/>
      <c r="FLX942" s="477"/>
      <c r="FLY942" s="477"/>
      <c r="FLZ942" s="477"/>
      <c r="FMA942" s="477"/>
      <c r="FMB942" s="477"/>
      <c r="FMC942" s="477"/>
      <c r="FMD942" s="477"/>
      <c r="FME942" s="477"/>
      <c r="FMF942" s="477"/>
      <c r="FMG942" s="477"/>
      <c r="FMH942" s="477"/>
      <c r="FMI942" s="477"/>
      <c r="FMJ942" s="477"/>
      <c r="FMK942" s="477"/>
      <c r="FML942" s="477"/>
      <c r="FMM942" s="477"/>
      <c r="FMN942" s="477"/>
      <c r="FMO942" s="477"/>
      <c r="FMP942" s="477"/>
      <c r="FMQ942" s="477"/>
      <c r="FMR942" s="477"/>
      <c r="FMS942" s="477"/>
      <c r="FMT942" s="477"/>
      <c r="FMU942" s="477"/>
      <c r="FMV942" s="477"/>
      <c r="FMW942" s="477"/>
      <c r="FMX942" s="477"/>
      <c r="FMY942" s="477"/>
      <c r="FMZ942" s="477"/>
      <c r="FNA942" s="477"/>
      <c r="FNB942" s="477"/>
      <c r="FNC942" s="477"/>
      <c r="FND942" s="477"/>
      <c r="FNE942" s="477"/>
      <c r="FNF942" s="477"/>
      <c r="FNG942" s="477"/>
      <c r="FNH942" s="477"/>
      <c r="FNI942" s="477"/>
      <c r="FNJ942" s="477"/>
      <c r="FNK942" s="477"/>
      <c r="FNL942" s="477"/>
      <c r="FNM942" s="477"/>
      <c r="FNN942" s="477"/>
      <c r="FNO942" s="477"/>
      <c r="FNP942" s="477"/>
      <c r="FNQ942" s="477"/>
      <c r="FNR942" s="477"/>
      <c r="FNS942" s="477"/>
      <c r="FNT942" s="477"/>
      <c r="FNU942" s="477"/>
      <c r="FNV942" s="477"/>
      <c r="FNW942" s="477"/>
      <c r="FNX942" s="477"/>
      <c r="FNY942" s="477"/>
      <c r="FNZ942" s="477"/>
      <c r="FOA942" s="477"/>
      <c r="FOB942" s="477"/>
      <c r="FOC942" s="477"/>
      <c r="FOD942" s="477"/>
      <c r="FOE942" s="477"/>
      <c r="FOF942" s="477"/>
      <c r="FOG942" s="477"/>
      <c r="FOH942" s="477"/>
      <c r="FOI942" s="477"/>
      <c r="FOJ942" s="477"/>
      <c r="FOK942" s="477"/>
      <c r="FOL942" s="477"/>
      <c r="FOM942" s="477"/>
      <c r="FON942" s="477"/>
      <c r="FOO942" s="477"/>
      <c r="FOP942" s="477"/>
      <c r="FOQ942" s="477"/>
      <c r="FOR942" s="477"/>
      <c r="FOS942" s="477"/>
      <c r="FOT942" s="477"/>
      <c r="FOU942" s="477"/>
      <c r="FOV942" s="477"/>
      <c r="FOW942" s="477"/>
      <c r="FOX942" s="477"/>
      <c r="FOY942" s="477"/>
      <c r="FOZ942" s="477"/>
      <c r="FPA942" s="477"/>
      <c r="FPB942" s="477"/>
      <c r="FPC942" s="477"/>
      <c r="FPD942" s="477"/>
      <c r="FPE942" s="477"/>
      <c r="FPF942" s="477"/>
      <c r="FPG942" s="477"/>
      <c r="FPH942" s="477"/>
      <c r="FPI942" s="477"/>
      <c r="FPJ942" s="477"/>
      <c r="FPK942" s="477"/>
      <c r="FPL942" s="477"/>
      <c r="FPM942" s="477"/>
      <c r="FPN942" s="477"/>
      <c r="FPO942" s="477"/>
      <c r="FPP942" s="477"/>
      <c r="FPQ942" s="477"/>
      <c r="FPR942" s="477"/>
      <c r="FPS942" s="477"/>
      <c r="FPT942" s="477"/>
      <c r="FPU942" s="477"/>
      <c r="FPV942" s="477"/>
      <c r="FPW942" s="477"/>
      <c r="FPX942" s="477"/>
      <c r="FPY942" s="477"/>
      <c r="FPZ942" s="477"/>
      <c r="FQA942" s="477"/>
      <c r="FQB942" s="477"/>
      <c r="FQC942" s="477"/>
      <c r="FQD942" s="477"/>
      <c r="FQE942" s="477"/>
      <c r="FQF942" s="477"/>
      <c r="FQG942" s="477"/>
      <c r="FQH942" s="477"/>
      <c r="FQI942" s="477"/>
      <c r="FQJ942" s="477"/>
      <c r="FQK942" s="477"/>
      <c r="FQL942" s="477"/>
      <c r="FQM942" s="477"/>
      <c r="FQN942" s="477"/>
      <c r="FQO942" s="477"/>
      <c r="FQP942" s="477"/>
      <c r="FQQ942" s="477"/>
      <c r="FQR942" s="477"/>
      <c r="FQS942" s="477"/>
      <c r="FQT942" s="477"/>
      <c r="FQU942" s="477"/>
      <c r="FQV942" s="477"/>
      <c r="FQW942" s="477"/>
      <c r="FQX942" s="477"/>
      <c r="FQY942" s="477"/>
      <c r="FQZ942" s="477"/>
      <c r="FRA942" s="477"/>
      <c r="FRB942" s="477"/>
      <c r="FRC942" s="477"/>
      <c r="FRD942" s="477"/>
      <c r="FRE942" s="477"/>
      <c r="FRF942" s="477"/>
      <c r="FRG942" s="477"/>
      <c r="FRH942" s="477"/>
      <c r="FRI942" s="477"/>
      <c r="FRJ942" s="477"/>
      <c r="FRK942" s="477"/>
      <c r="FRL942" s="477"/>
      <c r="FRM942" s="477"/>
      <c r="FRN942" s="477"/>
      <c r="FRO942" s="477"/>
      <c r="FRP942" s="477"/>
      <c r="FRQ942" s="477"/>
      <c r="FRR942" s="477"/>
      <c r="FRS942" s="477"/>
      <c r="FRT942" s="477"/>
      <c r="FRU942" s="477"/>
      <c r="FRV942" s="477"/>
      <c r="FRW942" s="477"/>
      <c r="FRX942" s="477"/>
      <c r="FRY942" s="477"/>
      <c r="FRZ942" s="477"/>
      <c r="FSA942" s="477"/>
      <c r="FSB942" s="477"/>
      <c r="FSC942" s="477"/>
      <c r="FSD942" s="477"/>
      <c r="FSE942" s="477"/>
      <c r="FSF942" s="477"/>
      <c r="FSG942" s="477"/>
      <c r="FSH942" s="477"/>
      <c r="FSI942" s="477"/>
      <c r="FSJ942" s="477"/>
      <c r="FSK942" s="477"/>
      <c r="FSL942" s="477"/>
      <c r="FSM942" s="477"/>
      <c r="FSN942" s="477"/>
      <c r="FSO942" s="477"/>
      <c r="FSP942" s="477"/>
      <c r="FSQ942" s="477"/>
      <c r="FSR942" s="477"/>
      <c r="FSS942" s="477"/>
      <c r="FST942" s="477"/>
      <c r="FSU942" s="477"/>
      <c r="FSV942" s="477"/>
      <c r="FSW942" s="477"/>
      <c r="FSX942" s="477"/>
      <c r="FSY942" s="477"/>
      <c r="FSZ942" s="477"/>
      <c r="FTA942" s="477"/>
      <c r="FTB942" s="477"/>
      <c r="FTC942" s="477"/>
      <c r="FTD942" s="477"/>
      <c r="FTE942" s="477"/>
      <c r="FTF942" s="477"/>
      <c r="FTG942" s="477"/>
      <c r="FTH942" s="477"/>
      <c r="FTI942" s="477"/>
      <c r="FTJ942" s="477"/>
      <c r="FTK942" s="477"/>
      <c r="FTL942" s="477"/>
      <c r="FTM942" s="477"/>
      <c r="FTN942" s="477"/>
      <c r="FTO942" s="477"/>
      <c r="FTP942" s="477"/>
      <c r="FTQ942" s="477"/>
      <c r="FTR942" s="477"/>
      <c r="FTS942" s="477"/>
      <c r="FTT942" s="477"/>
      <c r="FTU942" s="477"/>
      <c r="FTV942" s="477"/>
      <c r="FTW942" s="477"/>
      <c r="FTX942" s="477"/>
      <c r="FTY942" s="477"/>
      <c r="FTZ942" s="477"/>
      <c r="FUA942" s="477"/>
      <c r="FUB942" s="477"/>
      <c r="FUC942" s="477"/>
      <c r="FUD942" s="477"/>
      <c r="FUE942" s="477"/>
      <c r="FUF942" s="477"/>
      <c r="FUG942" s="477"/>
      <c r="FUH942" s="477"/>
      <c r="FUI942" s="477"/>
      <c r="FUJ942" s="477"/>
      <c r="FUK942" s="477"/>
      <c r="FUL942" s="477"/>
      <c r="FUM942" s="477"/>
      <c r="FUN942" s="477"/>
      <c r="FUO942" s="477"/>
      <c r="FUP942" s="477"/>
      <c r="FUQ942" s="477"/>
      <c r="FUR942" s="477"/>
      <c r="FUS942" s="477"/>
      <c r="FUT942" s="477"/>
      <c r="FUU942" s="477"/>
      <c r="FUV942" s="477"/>
      <c r="FUW942" s="477"/>
      <c r="FUX942" s="477"/>
      <c r="FUY942" s="477"/>
      <c r="FUZ942" s="477"/>
      <c r="FVA942" s="477"/>
      <c r="FVB942" s="477"/>
      <c r="FVC942" s="477"/>
      <c r="FVD942" s="477"/>
      <c r="FVE942" s="477"/>
      <c r="FVF942" s="477"/>
      <c r="FVG942" s="477"/>
      <c r="FVH942" s="477"/>
      <c r="FVI942" s="477"/>
      <c r="FVJ942" s="477"/>
      <c r="FVK942" s="477"/>
      <c r="FVL942" s="477"/>
      <c r="FVM942" s="477"/>
      <c r="FVN942" s="477"/>
      <c r="FVO942" s="477"/>
      <c r="FVP942" s="477"/>
      <c r="FVQ942" s="477"/>
      <c r="FVR942" s="477"/>
      <c r="FVS942" s="477"/>
      <c r="FVT942" s="477"/>
      <c r="FVU942" s="477"/>
      <c r="FVV942" s="477"/>
      <c r="FVW942" s="477"/>
      <c r="FVX942" s="477"/>
      <c r="FVY942" s="477"/>
      <c r="FVZ942" s="477"/>
      <c r="FWA942" s="477"/>
      <c r="FWB942" s="477"/>
      <c r="FWC942" s="477"/>
      <c r="FWD942" s="477"/>
      <c r="FWE942" s="477"/>
      <c r="FWF942" s="477"/>
      <c r="FWG942" s="477"/>
      <c r="FWH942" s="477"/>
      <c r="FWI942" s="477"/>
      <c r="FWJ942" s="477"/>
      <c r="FWK942" s="477"/>
      <c r="FWL942" s="477"/>
      <c r="FWM942" s="477"/>
      <c r="FWN942" s="477"/>
      <c r="FWO942" s="477"/>
      <c r="FWP942" s="477"/>
      <c r="FWQ942" s="477"/>
      <c r="FWR942" s="477"/>
      <c r="FWS942" s="477"/>
      <c r="FWT942" s="477"/>
      <c r="FWU942" s="477"/>
      <c r="FWV942" s="477"/>
      <c r="FWW942" s="477"/>
      <c r="FWX942" s="477"/>
      <c r="FWY942" s="477"/>
      <c r="FWZ942" s="477"/>
      <c r="FXA942" s="477"/>
      <c r="FXB942" s="477"/>
      <c r="FXC942" s="477"/>
      <c r="FXD942" s="477"/>
      <c r="FXE942" s="477"/>
      <c r="FXF942" s="477"/>
      <c r="FXG942" s="477"/>
      <c r="FXH942" s="477"/>
      <c r="FXI942" s="477"/>
      <c r="FXJ942" s="477"/>
      <c r="FXK942" s="477"/>
      <c r="FXL942" s="477"/>
      <c r="FXM942" s="477"/>
      <c r="FXN942" s="477"/>
      <c r="FXO942" s="477"/>
      <c r="FXP942" s="477"/>
      <c r="FXQ942" s="477"/>
      <c r="FXR942" s="477"/>
      <c r="FXS942" s="477"/>
      <c r="FXT942" s="477"/>
      <c r="FXU942" s="477"/>
      <c r="FXV942" s="477"/>
      <c r="FXW942" s="477"/>
      <c r="FXX942" s="477"/>
      <c r="FXY942" s="477"/>
      <c r="FXZ942" s="477"/>
      <c r="FYA942" s="477"/>
      <c r="FYB942" s="477"/>
      <c r="FYC942" s="477"/>
      <c r="FYD942" s="477"/>
      <c r="FYE942" s="477"/>
      <c r="FYF942" s="477"/>
      <c r="FYG942" s="477"/>
      <c r="FYH942" s="477"/>
      <c r="FYI942" s="477"/>
      <c r="FYJ942" s="477"/>
      <c r="FYK942" s="477"/>
      <c r="FYL942" s="477"/>
      <c r="FYM942" s="477"/>
      <c r="FYN942" s="477"/>
      <c r="FYO942" s="477"/>
      <c r="FYP942" s="477"/>
      <c r="FYQ942" s="477"/>
      <c r="FYR942" s="477"/>
      <c r="FYS942" s="477"/>
      <c r="FYT942" s="477"/>
      <c r="FYU942" s="477"/>
      <c r="FYV942" s="477"/>
      <c r="FYW942" s="477"/>
      <c r="FYX942" s="477"/>
      <c r="FYY942" s="477"/>
      <c r="FYZ942" s="477"/>
      <c r="FZA942" s="477"/>
      <c r="FZB942" s="477"/>
      <c r="FZC942" s="477"/>
      <c r="FZD942" s="477"/>
      <c r="FZE942" s="477"/>
      <c r="FZF942" s="477"/>
      <c r="FZG942" s="477"/>
      <c r="FZH942" s="477"/>
      <c r="FZI942" s="477"/>
      <c r="FZJ942" s="477"/>
      <c r="FZK942" s="477"/>
      <c r="FZL942" s="477"/>
      <c r="FZM942" s="477"/>
      <c r="FZN942" s="477"/>
      <c r="FZO942" s="477"/>
      <c r="FZP942" s="477"/>
      <c r="FZQ942" s="477"/>
      <c r="FZR942" s="477"/>
      <c r="FZS942" s="477"/>
      <c r="FZT942" s="477"/>
      <c r="FZU942" s="477"/>
      <c r="FZV942" s="477"/>
      <c r="FZW942" s="477"/>
      <c r="FZX942" s="477"/>
      <c r="FZY942" s="477"/>
      <c r="FZZ942" s="477"/>
      <c r="GAA942" s="477"/>
      <c r="GAB942" s="477"/>
      <c r="GAC942" s="477"/>
      <c r="GAD942" s="477"/>
      <c r="GAE942" s="477"/>
      <c r="GAF942" s="477"/>
      <c r="GAG942" s="477"/>
      <c r="GAH942" s="477"/>
      <c r="GAI942" s="477"/>
      <c r="GAJ942" s="477"/>
      <c r="GAK942" s="477"/>
      <c r="GAL942" s="477"/>
      <c r="GAM942" s="477"/>
      <c r="GAN942" s="477"/>
      <c r="GAO942" s="477"/>
      <c r="GAP942" s="477"/>
      <c r="GAQ942" s="477"/>
      <c r="GAR942" s="477"/>
      <c r="GAS942" s="477"/>
      <c r="GAT942" s="477"/>
      <c r="GAU942" s="477"/>
      <c r="GAV942" s="477"/>
      <c r="GAW942" s="477"/>
      <c r="GAX942" s="477"/>
      <c r="GAY942" s="477"/>
      <c r="GAZ942" s="477"/>
      <c r="GBA942" s="477"/>
      <c r="GBB942" s="477"/>
      <c r="GBC942" s="477"/>
      <c r="GBD942" s="477"/>
      <c r="GBE942" s="477"/>
      <c r="GBF942" s="477"/>
      <c r="GBG942" s="477"/>
      <c r="GBH942" s="477"/>
      <c r="GBI942" s="477"/>
      <c r="GBJ942" s="477"/>
      <c r="GBK942" s="477"/>
      <c r="GBL942" s="477"/>
      <c r="GBM942" s="477"/>
      <c r="GBN942" s="477"/>
      <c r="GBO942" s="477"/>
      <c r="GBP942" s="477"/>
      <c r="GBQ942" s="477"/>
      <c r="GBR942" s="477"/>
      <c r="GBS942" s="477"/>
      <c r="GBT942" s="477"/>
      <c r="GBU942" s="477"/>
      <c r="GBV942" s="477"/>
      <c r="GBW942" s="477"/>
      <c r="GBX942" s="477"/>
      <c r="GBY942" s="477"/>
      <c r="GBZ942" s="477"/>
      <c r="GCA942" s="477"/>
      <c r="GCB942" s="477"/>
      <c r="GCC942" s="477"/>
      <c r="GCD942" s="477"/>
      <c r="GCE942" s="477"/>
      <c r="GCF942" s="477"/>
      <c r="GCG942" s="477"/>
      <c r="GCH942" s="477"/>
      <c r="GCI942" s="477"/>
      <c r="GCJ942" s="477"/>
      <c r="GCK942" s="477"/>
      <c r="GCL942" s="477"/>
      <c r="GCM942" s="477"/>
      <c r="GCN942" s="477"/>
      <c r="GCO942" s="477"/>
      <c r="GCP942" s="477"/>
      <c r="GCQ942" s="477"/>
      <c r="GCR942" s="477"/>
      <c r="GCS942" s="477"/>
      <c r="GCT942" s="477"/>
      <c r="GCU942" s="477"/>
      <c r="GCV942" s="477"/>
      <c r="GCW942" s="477"/>
      <c r="GCX942" s="477"/>
      <c r="GCY942" s="477"/>
      <c r="GCZ942" s="477"/>
      <c r="GDA942" s="477"/>
      <c r="GDB942" s="477"/>
      <c r="GDC942" s="477"/>
      <c r="GDD942" s="477"/>
      <c r="GDE942" s="477"/>
      <c r="GDF942" s="477"/>
      <c r="GDG942" s="477"/>
      <c r="GDH942" s="477"/>
      <c r="GDI942" s="477"/>
      <c r="GDJ942" s="477"/>
      <c r="GDK942" s="477"/>
      <c r="GDL942" s="477"/>
      <c r="GDM942" s="477"/>
      <c r="GDN942" s="477"/>
      <c r="GDO942" s="477"/>
      <c r="GDP942" s="477"/>
      <c r="GDQ942" s="477"/>
      <c r="GDR942" s="477"/>
      <c r="GDS942" s="477"/>
      <c r="GDT942" s="477"/>
      <c r="GDU942" s="477"/>
      <c r="GDV942" s="477"/>
      <c r="GDW942" s="477"/>
      <c r="GDX942" s="477"/>
      <c r="GDY942" s="477"/>
      <c r="GDZ942" s="477"/>
      <c r="GEA942" s="477"/>
      <c r="GEB942" s="477"/>
      <c r="GEC942" s="477"/>
      <c r="GED942" s="477"/>
      <c r="GEE942" s="477"/>
      <c r="GEF942" s="477"/>
      <c r="GEG942" s="477"/>
      <c r="GEH942" s="477"/>
      <c r="GEI942" s="477"/>
      <c r="GEJ942" s="477"/>
      <c r="GEK942" s="477"/>
      <c r="GEL942" s="477"/>
      <c r="GEM942" s="477"/>
      <c r="GEN942" s="477"/>
      <c r="GEO942" s="477"/>
      <c r="GEP942" s="477"/>
      <c r="GEQ942" s="477"/>
      <c r="GER942" s="477"/>
      <c r="GES942" s="477"/>
      <c r="GET942" s="477"/>
      <c r="GEU942" s="477"/>
      <c r="GEV942" s="477"/>
      <c r="GEW942" s="477"/>
      <c r="GEX942" s="477"/>
      <c r="GEY942" s="477"/>
      <c r="GEZ942" s="477"/>
      <c r="GFA942" s="477"/>
      <c r="GFB942" s="477"/>
      <c r="GFC942" s="477"/>
      <c r="GFD942" s="477"/>
      <c r="GFE942" s="477"/>
      <c r="GFF942" s="477"/>
      <c r="GFG942" s="477"/>
      <c r="GFH942" s="477"/>
      <c r="GFI942" s="477"/>
      <c r="GFJ942" s="477"/>
      <c r="GFK942" s="477"/>
      <c r="GFL942" s="477"/>
      <c r="GFM942" s="477"/>
      <c r="GFN942" s="477"/>
      <c r="GFO942" s="477"/>
      <c r="GFP942" s="477"/>
      <c r="GFQ942" s="477"/>
      <c r="GFR942" s="477"/>
      <c r="GFS942" s="477"/>
      <c r="GFT942" s="477"/>
      <c r="GFU942" s="477"/>
      <c r="GFV942" s="477"/>
      <c r="GFW942" s="477"/>
      <c r="GFX942" s="477"/>
      <c r="GFY942" s="477"/>
      <c r="GFZ942" s="477"/>
      <c r="GGA942" s="477"/>
      <c r="GGB942" s="477"/>
      <c r="GGC942" s="477"/>
      <c r="GGD942" s="477"/>
      <c r="GGE942" s="477"/>
      <c r="GGF942" s="477"/>
      <c r="GGG942" s="477"/>
      <c r="GGH942" s="477"/>
      <c r="GGI942" s="477"/>
      <c r="GGJ942" s="477"/>
      <c r="GGK942" s="477"/>
      <c r="GGL942" s="477"/>
      <c r="GGM942" s="477"/>
      <c r="GGN942" s="477"/>
      <c r="GGO942" s="477"/>
      <c r="GGP942" s="477"/>
      <c r="GGQ942" s="477"/>
      <c r="GGR942" s="477"/>
      <c r="GGS942" s="477"/>
      <c r="GGT942" s="477"/>
      <c r="GGU942" s="477"/>
      <c r="GGV942" s="477"/>
      <c r="GGW942" s="477"/>
      <c r="GGX942" s="477"/>
      <c r="GGY942" s="477"/>
      <c r="GGZ942" s="477"/>
      <c r="GHA942" s="477"/>
      <c r="GHB942" s="477"/>
      <c r="GHC942" s="477"/>
      <c r="GHD942" s="477"/>
      <c r="GHE942" s="477"/>
      <c r="GHF942" s="477"/>
      <c r="GHG942" s="477"/>
      <c r="GHH942" s="477"/>
      <c r="GHI942" s="477"/>
      <c r="GHJ942" s="477"/>
      <c r="GHK942" s="477"/>
      <c r="GHL942" s="477"/>
      <c r="GHM942" s="477"/>
      <c r="GHN942" s="477"/>
      <c r="GHO942" s="477"/>
      <c r="GHP942" s="477"/>
      <c r="GHQ942" s="477"/>
      <c r="GHR942" s="477"/>
      <c r="GHS942" s="477"/>
      <c r="GHT942" s="477"/>
      <c r="GHU942" s="477"/>
      <c r="GHV942" s="477"/>
      <c r="GHW942" s="477"/>
      <c r="GHX942" s="477"/>
      <c r="GHY942" s="477"/>
      <c r="GHZ942" s="477"/>
      <c r="GIA942" s="477"/>
      <c r="GIB942" s="477"/>
      <c r="GIC942" s="477"/>
      <c r="GID942" s="477"/>
      <c r="GIE942" s="477"/>
      <c r="GIF942" s="477"/>
      <c r="GIG942" s="477"/>
      <c r="GIH942" s="477"/>
      <c r="GII942" s="477"/>
      <c r="GIJ942" s="477"/>
      <c r="GIK942" s="477"/>
      <c r="GIL942" s="477"/>
      <c r="GIM942" s="477"/>
      <c r="GIN942" s="477"/>
      <c r="GIO942" s="477"/>
      <c r="GIP942" s="477"/>
      <c r="GIQ942" s="477"/>
      <c r="GIR942" s="477"/>
      <c r="GIS942" s="477"/>
      <c r="GIT942" s="477"/>
      <c r="GIU942" s="477"/>
      <c r="GIV942" s="477"/>
      <c r="GIW942" s="477"/>
      <c r="GIX942" s="477"/>
      <c r="GIY942" s="477"/>
      <c r="GIZ942" s="477"/>
      <c r="GJA942" s="477"/>
      <c r="GJB942" s="477"/>
      <c r="GJC942" s="477"/>
      <c r="GJD942" s="477"/>
      <c r="GJE942" s="477"/>
      <c r="GJF942" s="477"/>
      <c r="GJG942" s="477"/>
      <c r="GJH942" s="477"/>
      <c r="GJI942" s="477"/>
      <c r="GJJ942" s="477"/>
      <c r="GJK942" s="477"/>
      <c r="GJL942" s="477"/>
      <c r="GJM942" s="477"/>
      <c r="GJN942" s="477"/>
      <c r="GJO942" s="477"/>
      <c r="GJP942" s="477"/>
      <c r="GJQ942" s="477"/>
      <c r="GJR942" s="477"/>
      <c r="GJS942" s="477"/>
      <c r="GJT942" s="477"/>
      <c r="GJU942" s="477"/>
      <c r="GJV942" s="477"/>
      <c r="GJW942" s="477"/>
      <c r="GJX942" s="477"/>
      <c r="GJY942" s="477"/>
      <c r="GJZ942" s="477"/>
      <c r="GKA942" s="477"/>
      <c r="GKB942" s="477"/>
      <c r="GKC942" s="477"/>
      <c r="GKD942" s="477"/>
      <c r="GKE942" s="477"/>
      <c r="GKF942" s="477"/>
      <c r="GKG942" s="477"/>
      <c r="GKH942" s="477"/>
      <c r="GKI942" s="477"/>
      <c r="GKJ942" s="477"/>
      <c r="GKK942" s="477"/>
      <c r="GKL942" s="477"/>
      <c r="GKM942" s="477"/>
      <c r="GKN942" s="477"/>
      <c r="GKO942" s="477"/>
      <c r="GKP942" s="477"/>
      <c r="GKQ942" s="477"/>
      <c r="GKR942" s="477"/>
      <c r="GKS942" s="477"/>
      <c r="GKT942" s="477"/>
      <c r="GKU942" s="477"/>
      <c r="GKV942" s="477"/>
      <c r="GKW942" s="477"/>
      <c r="GKX942" s="477"/>
      <c r="GKY942" s="477"/>
      <c r="GKZ942" s="477"/>
      <c r="GLA942" s="477"/>
      <c r="GLB942" s="477"/>
      <c r="GLC942" s="477"/>
      <c r="GLD942" s="477"/>
      <c r="GLE942" s="477"/>
      <c r="GLF942" s="477"/>
      <c r="GLG942" s="477"/>
      <c r="GLH942" s="477"/>
      <c r="GLI942" s="477"/>
      <c r="GLJ942" s="477"/>
      <c r="GLK942" s="477"/>
      <c r="GLL942" s="477"/>
      <c r="GLM942" s="477"/>
      <c r="GLN942" s="477"/>
      <c r="GLO942" s="477"/>
      <c r="GLP942" s="477"/>
      <c r="GLQ942" s="477"/>
      <c r="GLR942" s="477"/>
      <c r="GLS942" s="477"/>
      <c r="GLT942" s="477"/>
      <c r="GLU942" s="477"/>
      <c r="GLV942" s="477"/>
      <c r="GLW942" s="477"/>
      <c r="GLX942" s="477"/>
      <c r="GLY942" s="477"/>
      <c r="GLZ942" s="477"/>
      <c r="GMA942" s="477"/>
      <c r="GMB942" s="477"/>
      <c r="GMC942" s="477"/>
      <c r="GMD942" s="477"/>
      <c r="GME942" s="477"/>
      <c r="GMF942" s="477"/>
      <c r="GMG942" s="477"/>
      <c r="GMH942" s="477"/>
      <c r="GMI942" s="477"/>
      <c r="GMJ942" s="477"/>
      <c r="GMK942" s="477"/>
      <c r="GML942" s="477"/>
      <c r="GMM942" s="477"/>
      <c r="GMN942" s="477"/>
      <c r="GMO942" s="477"/>
      <c r="GMP942" s="477"/>
      <c r="GMQ942" s="477"/>
      <c r="GMR942" s="477"/>
      <c r="GMS942" s="477"/>
      <c r="GMT942" s="477"/>
      <c r="GMU942" s="477"/>
      <c r="GMV942" s="477"/>
      <c r="GMW942" s="477"/>
      <c r="GMX942" s="477"/>
      <c r="GMY942" s="477"/>
      <c r="GMZ942" s="477"/>
      <c r="GNA942" s="477"/>
      <c r="GNB942" s="477"/>
      <c r="GNC942" s="477"/>
      <c r="GND942" s="477"/>
      <c r="GNE942" s="477"/>
      <c r="GNF942" s="477"/>
      <c r="GNG942" s="477"/>
      <c r="GNH942" s="477"/>
      <c r="GNI942" s="477"/>
      <c r="GNJ942" s="477"/>
      <c r="GNK942" s="477"/>
      <c r="GNL942" s="477"/>
      <c r="GNM942" s="477"/>
      <c r="GNN942" s="477"/>
      <c r="GNO942" s="477"/>
      <c r="GNP942" s="477"/>
      <c r="GNQ942" s="477"/>
      <c r="GNR942" s="477"/>
      <c r="GNS942" s="477"/>
      <c r="GNT942" s="477"/>
      <c r="GNU942" s="477"/>
      <c r="GNV942" s="477"/>
      <c r="GNW942" s="477"/>
      <c r="GNX942" s="477"/>
      <c r="GNY942" s="477"/>
      <c r="GNZ942" s="477"/>
      <c r="GOA942" s="477"/>
      <c r="GOB942" s="477"/>
      <c r="GOC942" s="477"/>
      <c r="GOD942" s="477"/>
      <c r="GOE942" s="477"/>
      <c r="GOF942" s="477"/>
      <c r="GOG942" s="477"/>
      <c r="GOH942" s="477"/>
      <c r="GOI942" s="477"/>
      <c r="GOJ942" s="477"/>
      <c r="GOK942" s="477"/>
      <c r="GOL942" s="477"/>
      <c r="GOM942" s="477"/>
      <c r="GON942" s="477"/>
      <c r="GOO942" s="477"/>
      <c r="GOP942" s="477"/>
      <c r="GOQ942" s="477"/>
      <c r="GOR942" s="477"/>
      <c r="GOS942" s="477"/>
      <c r="GOT942" s="477"/>
      <c r="GOU942" s="477"/>
      <c r="GOV942" s="477"/>
      <c r="GOW942" s="477"/>
      <c r="GOX942" s="477"/>
      <c r="GOY942" s="477"/>
      <c r="GOZ942" s="477"/>
      <c r="GPA942" s="477"/>
      <c r="GPB942" s="477"/>
      <c r="GPC942" s="477"/>
      <c r="GPD942" s="477"/>
      <c r="GPE942" s="477"/>
      <c r="GPF942" s="477"/>
      <c r="GPG942" s="477"/>
      <c r="GPH942" s="477"/>
      <c r="GPI942" s="477"/>
      <c r="GPJ942" s="477"/>
      <c r="GPK942" s="477"/>
      <c r="GPL942" s="477"/>
      <c r="GPM942" s="477"/>
      <c r="GPN942" s="477"/>
      <c r="GPO942" s="477"/>
      <c r="GPP942" s="477"/>
      <c r="GPQ942" s="477"/>
      <c r="GPR942" s="477"/>
      <c r="GPS942" s="477"/>
      <c r="GPT942" s="477"/>
      <c r="GPU942" s="477"/>
      <c r="GPV942" s="477"/>
      <c r="GPW942" s="477"/>
      <c r="GPX942" s="477"/>
      <c r="GPY942" s="477"/>
      <c r="GPZ942" s="477"/>
      <c r="GQA942" s="477"/>
      <c r="GQB942" s="477"/>
      <c r="GQC942" s="477"/>
      <c r="GQD942" s="477"/>
      <c r="GQE942" s="477"/>
      <c r="GQF942" s="477"/>
      <c r="GQG942" s="477"/>
      <c r="GQH942" s="477"/>
      <c r="GQI942" s="477"/>
      <c r="GQJ942" s="477"/>
      <c r="GQK942" s="477"/>
      <c r="GQL942" s="477"/>
      <c r="GQM942" s="477"/>
      <c r="GQN942" s="477"/>
      <c r="GQO942" s="477"/>
      <c r="GQP942" s="477"/>
      <c r="GQQ942" s="477"/>
      <c r="GQR942" s="477"/>
      <c r="GQS942" s="477"/>
      <c r="GQT942" s="477"/>
      <c r="GQU942" s="477"/>
      <c r="GQV942" s="477"/>
      <c r="GQW942" s="477"/>
      <c r="GQX942" s="477"/>
      <c r="GQY942" s="477"/>
      <c r="GQZ942" s="477"/>
      <c r="GRA942" s="477"/>
      <c r="GRB942" s="477"/>
      <c r="GRC942" s="477"/>
      <c r="GRD942" s="477"/>
      <c r="GRE942" s="477"/>
      <c r="GRF942" s="477"/>
      <c r="GRG942" s="477"/>
      <c r="GRH942" s="477"/>
      <c r="GRI942" s="477"/>
      <c r="GRJ942" s="477"/>
      <c r="GRK942" s="477"/>
      <c r="GRL942" s="477"/>
      <c r="GRM942" s="477"/>
      <c r="GRN942" s="477"/>
      <c r="GRO942" s="477"/>
      <c r="GRP942" s="477"/>
      <c r="GRQ942" s="477"/>
      <c r="GRR942" s="477"/>
      <c r="GRS942" s="477"/>
      <c r="GRT942" s="477"/>
      <c r="GRU942" s="477"/>
      <c r="GRV942" s="477"/>
      <c r="GRW942" s="477"/>
      <c r="GRX942" s="477"/>
      <c r="GRY942" s="477"/>
      <c r="GRZ942" s="477"/>
      <c r="GSA942" s="477"/>
      <c r="GSB942" s="477"/>
      <c r="GSC942" s="477"/>
      <c r="GSD942" s="477"/>
      <c r="GSE942" s="477"/>
      <c r="GSF942" s="477"/>
      <c r="GSG942" s="477"/>
      <c r="GSH942" s="477"/>
      <c r="GSI942" s="477"/>
      <c r="GSJ942" s="477"/>
      <c r="GSK942" s="477"/>
      <c r="GSL942" s="477"/>
      <c r="GSM942" s="477"/>
      <c r="GSN942" s="477"/>
      <c r="GSO942" s="477"/>
      <c r="GSP942" s="477"/>
      <c r="GSQ942" s="477"/>
      <c r="GSR942" s="477"/>
      <c r="GSS942" s="477"/>
      <c r="GST942" s="477"/>
      <c r="GSU942" s="477"/>
      <c r="GSV942" s="477"/>
      <c r="GSW942" s="477"/>
      <c r="GSX942" s="477"/>
      <c r="GSY942" s="477"/>
      <c r="GSZ942" s="477"/>
      <c r="GTA942" s="477"/>
      <c r="GTB942" s="477"/>
      <c r="GTC942" s="477"/>
      <c r="GTD942" s="477"/>
      <c r="GTE942" s="477"/>
      <c r="GTF942" s="477"/>
      <c r="GTG942" s="477"/>
      <c r="GTH942" s="477"/>
      <c r="GTI942" s="477"/>
      <c r="GTJ942" s="477"/>
      <c r="GTK942" s="477"/>
      <c r="GTL942" s="477"/>
      <c r="GTM942" s="477"/>
      <c r="GTN942" s="477"/>
      <c r="GTO942" s="477"/>
      <c r="GTP942" s="477"/>
      <c r="GTQ942" s="477"/>
      <c r="GTR942" s="477"/>
      <c r="GTS942" s="477"/>
      <c r="GTT942" s="477"/>
      <c r="GTU942" s="477"/>
      <c r="GTV942" s="477"/>
      <c r="GTW942" s="477"/>
      <c r="GTX942" s="477"/>
      <c r="GTY942" s="477"/>
      <c r="GTZ942" s="477"/>
      <c r="GUA942" s="477"/>
      <c r="GUB942" s="477"/>
      <c r="GUC942" s="477"/>
      <c r="GUD942" s="477"/>
      <c r="GUE942" s="477"/>
      <c r="GUF942" s="477"/>
      <c r="GUG942" s="477"/>
      <c r="GUH942" s="477"/>
      <c r="GUI942" s="477"/>
      <c r="GUJ942" s="477"/>
      <c r="GUK942" s="477"/>
      <c r="GUL942" s="477"/>
      <c r="GUM942" s="477"/>
      <c r="GUN942" s="477"/>
      <c r="GUO942" s="477"/>
      <c r="GUP942" s="477"/>
      <c r="GUQ942" s="477"/>
      <c r="GUR942" s="477"/>
      <c r="GUS942" s="477"/>
      <c r="GUT942" s="477"/>
      <c r="GUU942" s="477"/>
      <c r="GUV942" s="477"/>
      <c r="GUW942" s="477"/>
      <c r="GUX942" s="477"/>
      <c r="GUY942" s="477"/>
      <c r="GUZ942" s="477"/>
      <c r="GVA942" s="477"/>
      <c r="GVB942" s="477"/>
      <c r="GVC942" s="477"/>
      <c r="GVD942" s="477"/>
      <c r="GVE942" s="477"/>
      <c r="GVF942" s="477"/>
      <c r="GVG942" s="477"/>
      <c r="GVH942" s="477"/>
      <c r="GVI942" s="477"/>
      <c r="GVJ942" s="477"/>
      <c r="GVK942" s="477"/>
      <c r="GVL942" s="477"/>
      <c r="GVM942" s="477"/>
      <c r="GVN942" s="477"/>
      <c r="GVO942" s="477"/>
      <c r="GVP942" s="477"/>
      <c r="GVQ942" s="477"/>
      <c r="GVR942" s="477"/>
      <c r="GVS942" s="477"/>
      <c r="GVT942" s="477"/>
      <c r="GVU942" s="477"/>
      <c r="GVV942" s="477"/>
      <c r="GVW942" s="477"/>
      <c r="GVX942" s="477"/>
      <c r="GVY942" s="477"/>
      <c r="GVZ942" s="477"/>
      <c r="GWA942" s="477"/>
      <c r="GWB942" s="477"/>
      <c r="GWC942" s="477"/>
      <c r="GWD942" s="477"/>
      <c r="GWE942" s="477"/>
      <c r="GWF942" s="477"/>
      <c r="GWG942" s="477"/>
      <c r="GWH942" s="477"/>
      <c r="GWI942" s="477"/>
      <c r="GWJ942" s="477"/>
      <c r="GWK942" s="477"/>
      <c r="GWL942" s="477"/>
      <c r="GWM942" s="477"/>
      <c r="GWN942" s="477"/>
      <c r="GWO942" s="477"/>
      <c r="GWP942" s="477"/>
      <c r="GWQ942" s="477"/>
      <c r="GWR942" s="477"/>
      <c r="GWS942" s="477"/>
      <c r="GWT942" s="477"/>
      <c r="GWU942" s="477"/>
      <c r="GWV942" s="477"/>
      <c r="GWW942" s="477"/>
      <c r="GWX942" s="477"/>
      <c r="GWY942" s="477"/>
      <c r="GWZ942" s="477"/>
      <c r="GXA942" s="477"/>
      <c r="GXB942" s="477"/>
      <c r="GXC942" s="477"/>
      <c r="GXD942" s="477"/>
      <c r="GXE942" s="477"/>
      <c r="GXF942" s="477"/>
      <c r="GXG942" s="477"/>
      <c r="GXH942" s="477"/>
      <c r="GXI942" s="477"/>
      <c r="GXJ942" s="477"/>
      <c r="GXK942" s="477"/>
      <c r="GXL942" s="477"/>
      <c r="GXM942" s="477"/>
      <c r="GXN942" s="477"/>
      <c r="GXO942" s="477"/>
      <c r="GXP942" s="477"/>
      <c r="GXQ942" s="477"/>
      <c r="GXR942" s="477"/>
      <c r="GXS942" s="477"/>
      <c r="GXT942" s="477"/>
      <c r="GXU942" s="477"/>
      <c r="GXV942" s="477"/>
      <c r="GXW942" s="477"/>
      <c r="GXX942" s="477"/>
      <c r="GXY942" s="477"/>
      <c r="GXZ942" s="477"/>
      <c r="GYA942" s="477"/>
      <c r="GYB942" s="477"/>
      <c r="GYC942" s="477"/>
      <c r="GYD942" s="477"/>
      <c r="GYE942" s="477"/>
      <c r="GYF942" s="477"/>
      <c r="GYG942" s="477"/>
      <c r="GYH942" s="477"/>
      <c r="GYI942" s="477"/>
      <c r="GYJ942" s="477"/>
      <c r="GYK942" s="477"/>
      <c r="GYL942" s="477"/>
      <c r="GYM942" s="477"/>
      <c r="GYN942" s="477"/>
      <c r="GYO942" s="477"/>
      <c r="GYP942" s="477"/>
      <c r="GYQ942" s="477"/>
      <c r="GYR942" s="477"/>
      <c r="GYS942" s="477"/>
      <c r="GYT942" s="477"/>
      <c r="GYU942" s="477"/>
      <c r="GYV942" s="477"/>
      <c r="GYW942" s="477"/>
      <c r="GYX942" s="477"/>
      <c r="GYY942" s="477"/>
      <c r="GYZ942" s="477"/>
      <c r="GZA942" s="477"/>
      <c r="GZB942" s="477"/>
      <c r="GZC942" s="477"/>
      <c r="GZD942" s="477"/>
      <c r="GZE942" s="477"/>
      <c r="GZF942" s="477"/>
      <c r="GZG942" s="477"/>
      <c r="GZH942" s="477"/>
      <c r="GZI942" s="477"/>
      <c r="GZJ942" s="477"/>
      <c r="GZK942" s="477"/>
      <c r="GZL942" s="477"/>
      <c r="GZM942" s="477"/>
      <c r="GZN942" s="477"/>
      <c r="GZO942" s="477"/>
      <c r="GZP942" s="477"/>
      <c r="GZQ942" s="477"/>
      <c r="GZR942" s="477"/>
      <c r="GZS942" s="477"/>
      <c r="GZT942" s="477"/>
      <c r="GZU942" s="477"/>
      <c r="GZV942" s="477"/>
      <c r="GZW942" s="477"/>
      <c r="GZX942" s="477"/>
      <c r="GZY942" s="477"/>
      <c r="GZZ942" s="477"/>
      <c r="HAA942" s="477"/>
      <c r="HAB942" s="477"/>
      <c r="HAC942" s="477"/>
      <c r="HAD942" s="477"/>
      <c r="HAE942" s="477"/>
      <c r="HAF942" s="477"/>
      <c r="HAG942" s="477"/>
      <c r="HAH942" s="477"/>
      <c r="HAI942" s="477"/>
      <c r="HAJ942" s="477"/>
      <c r="HAK942" s="477"/>
      <c r="HAL942" s="477"/>
      <c r="HAM942" s="477"/>
      <c r="HAN942" s="477"/>
      <c r="HAO942" s="477"/>
      <c r="HAP942" s="477"/>
      <c r="HAQ942" s="477"/>
      <c r="HAR942" s="477"/>
      <c r="HAS942" s="477"/>
      <c r="HAT942" s="477"/>
      <c r="HAU942" s="477"/>
      <c r="HAV942" s="477"/>
      <c r="HAW942" s="477"/>
      <c r="HAX942" s="477"/>
      <c r="HAY942" s="477"/>
      <c r="HAZ942" s="477"/>
      <c r="HBA942" s="477"/>
      <c r="HBB942" s="477"/>
      <c r="HBC942" s="477"/>
      <c r="HBD942" s="477"/>
      <c r="HBE942" s="477"/>
      <c r="HBF942" s="477"/>
      <c r="HBG942" s="477"/>
      <c r="HBH942" s="477"/>
      <c r="HBI942" s="477"/>
      <c r="HBJ942" s="477"/>
      <c r="HBK942" s="477"/>
      <c r="HBL942" s="477"/>
      <c r="HBM942" s="477"/>
      <c r="HBN942" s="477"/>
      <c r="HBO942" s="477"/>
      <c r="HBP942" s="477"/>
      <c r="HBQ942" s="477"/>
      <c r="HBR942" s="477"/>
      <c r="HBS942" s="477"/>
      <c r="HBT942" s="477"/>
      <c r="HBU942" s="477"/>
      <c r="HBV942" s="477"/>
      <c r="HBW942" s="477"/>
      <c r="HBX942" s="477"/>
      <c r="HBY942" s="477"/>
      <c r="HBZ942" s="477"/>
      <c r="HCA942" s="477"/>
      <c r="HCB942" s="477"/>
      <c r="HCC942" s="477"/>
      <c r="HCD942" s="477"/>
      <c r="HCE942" s="477"/>
      <c r="HCF942" s="477"/>
      <c r="HCG942" s="477"/>
      <c r="HCH942" s="477"/>
      <c r="HCI942" s="477"/>
      <c r="HCJ942" s="477"/>
      <c r="HCK942" s="477"/>
      <c r="HCL942" s="477"/>
      <c r="HCM942" s="477"/>
      <c r="HCN942" s="477"/>
      <c r="HCO942" s="477"/>
      <c r="HCP942" s="477"/>
      <c r="HCQ942" s="477"/>
      <c r="HCR942" s="477"/>
      <c r="HCS942" s="477"/>
      <c r="HCT942" s="477"/>
      <c r="HCU942" s="477"/>
      <c r="HCV942" s="477"/>
      <c r="HCW942" s="477"/>
      <c r="HCX942" s="477"/>
      <c r="HCY942" s="477"/>
      <c r="HCZ942" s="477"/>
      <c r="HDA942" s="477"/>
      <c r="HDB942" s="477"/>
      <c r="HDC942" s="477"/>
      <c r="HDD942" s="477"/>
      <c r="HDE942" s="477"/>
      <c r="HDF942" s="477"/>
      <c r="HDG942" s="477"/>
      <c r="HDH942" s="477"/>
      <c r="HDI942" s="477"/>
      <c r="HDJ942" s="477"/>
      <c r="HDK942" s="477"/>
      <c r="HDL942" s="477"/>
      <c r="HDM942" s="477"/>
      <c r="HDN942" s="477"/>
      <c r="HDO942" s="477"/>
      <c r="HDP942" s="477"/>
      <c r="HDQ942" s="477"/>
      <c r="HDR942" s="477"/>
      <c r="HDS942" s="477"/>
      <c r="HDT942" s="477"/>
      <c r="HDU942" s="477"/>
      <c r="HDV942" s="477"/>
      <c r="HDW942" s="477"/>
      <c r="HDX942" s="477"/>
      <c r="HDY942" s="477"/>
      <c r="HDZ942" s="477"/>
      <c r="HEA942" s="477"/>
      <c r="HEB942" s="477"/>
      <c r="HEC942" s="477"/>
      <c r="HED942" s="477"/>
      <c r="HEE942" s="477"/>
      <c r="HEF942" s="477"/>
      <c r="HEG942" s="477"/>
      <c r="HEH942" s="477"/>
      <c r="HEI942" s="477"/>
      <c r="HEJ942" s="477"/>
      <c r="HEK942" s="477"/>
      <c r="HEL942" s="477"/>
      <c r="HEM942" s="477"/>
      <c r="HEN942" s="477"/>
      <c r="HEO942" s="477"/>
      <c r="HEP942" s="477"/>
      <c r="HEQ942" s="477"/>
      <c r="HER942" s="477"/>
      <c r="HES942" s="477"/>
      <c r="HET942" s="477"/>
      <c r="HEU942" s="477"/>
      <c r="HEV942" s="477"/>
      <c r="HEW942" s="477"/>
      <c r="HEX942" s="477"/>
      <c r="HEY942" s="477"/>
      <c r="HEZ942" s="477"/>
      <c r="HFA942" s="477"/>
      <c r="HFB942" s="477"/>
      <c r="HFC942" s="477"/>
      <c r="HFD942" s="477"/>
      <c r="HFE942" s="477"/>
      <c r="HFF942" s="477"/>
      <c r="HFG942" s="477"/>
      <c r="HFH942" s="477"/>
      <c r="HFI942" s="477"/>
      <c r="HFJ942" s="477"/>
      <c r="HFK942" s="477"/>
      <c r="HFL942" s="477"/>
      <c r="HFM942" s="477"/>
      <c r="HFN942" s="477"/>
      <c r="HFO942" s="477"/>
      <c r="HFP942" s="477"/>
      <c r="HFQ942" s="477"/>
      <c r="HFR942" s="477"/>
      <c r="HFS942" s="477"/>
      <c r="HFT942" s="477"/>
      <c r="HFU942" s="477"/>
      <c r="HFV942" s="477"/>
      <c r="HFW942" s="477"/>
      <c r="HFX942" s="477"/>
      <c r="HFY942" s="477"/>
      <c r="HFZ942" s="477"/>
      <c r="HGA942" s="477"/>
      <c r="HGB942" s="477"/>
      <c r="HGC942" s="477"/>
      <c r="HGD942" s="477"/>
      <c r="HGE942" s="477"/>
      <c r="HGF942" s="477"/>
      <c r="HGG942" s="477"/>
      <c r="HGH942" s="477"/>
      <c r="HGI942" s="477"/>
      <c r="HGJ942" s="477"/>
      <c r="HGK942" s="477"/>
      <c r="HGL942" s="477"/>
      <c r="HGM942" s="477"/>
      <c r="HGN942" s="477"/>
      <c r="HGO942" s="477"/>
      <c r="HGP942" s="477"/>
      <c r="HGQ942" s="477"/>
      <c r="HGR942" s="477"/>
      <c r="HGS942" s="477"/>
      <c r="HGT942" s="477"/>
      <c r="HGU942" s="477"/>
      <c r="HGV942" s="477"/>
      <c r="HGW942" s="477"/>
      <c r="HGX942" s="477"/>
      <c r="HGY942" s="477"/>
      <c r="HGZ942" s="477"/>
      <c r="HHA942" s="477"/>
      <c r="HHB942" s="477"/>
      <c r="HHC942" s="477"/>
      <c r="HHD942" s="477"/>
      <c r="HHE942" s="477"/>
      <c r="HHF942" s="477"/>
      <c r="HHG942" s="477"/>
      <c r="HHH942" s="477"/>
      <c r="HHI942" s="477"/>
      <c r="HHJ942" s="477"/>
      <c r="HHK942" s="477"/>
      <c r="HHL942" s="477"/>
      <c r="HHM942" s="477"/>
      <c r="HHN942" s="477"/>
      <c r="HHO942" s="477"/>
      <c r="HHP942" s="477"/>
      <c r="HHQ942" s="477"/>
      <c r="HHR942" s="477"/>
      <c r="HHS942" s="477"/>
      <c r="HHT942" s="477"/>
      <c r="HHU942" s="477"/>
      <c r="HHV942" s="477"/>
      <c r="HHW942" s="477"/>
      <c r="HHX942" s="477"/>
      <c r="HHY942" s="477"/>
      <c r="HHZ942" s="477"/>
      <c r="HIA942" s="477"/>
      <c r="HIB942" s="477"/>
      <c r="HIC942" s="477"/>
      <c r="HID942" s="477"/>
      <c r="HIE942" s="477"/>
      <c r="HIF942" s="477"/>
      <c r="HIG942" s="477"/>
      <c r="HIH942" s="477"/>
      <c r="HII942" s="477"/>
      <c r="HIJ942" s="477"/>
      <c r="HIK942" s="477"/>
      <c r="HIL942" s="477"/>
      <c r="HIM942" s="477"/>
      <c r="HIN942" s="477"/>
      <c r="HIO942" s="477"/>
      <c r="HIP942" s="477"/>
      <c r="HIQ942" s="477"/>
      <c r="HIR942" s="477"/>
      <c r="HIS942" s="477"/>
      <c r="HIT942" s="477"/>
      <c r="HIU942" s="477"/>
      <c r="HIV942" s="477"/>
      <c r="HIW942" s="477"/>
      <c r="HIX942" s="477"/>
      <c r="HIY942" s="477"/>
      <c r="HIZ942" s="477"/>
      <c r="HJA942" s="477"/>
      <c r="HJB942" s="477"/>
      <c r="HJC942" s="477"/>
      <c r="HJD942" s="477"/>
      <c r="HJE942" s="477"/>
      <c r="HJF942" s="477"/>
      <c r="HJG942" s="477"/>
      <c r="HJH942" s="477"/>
      <c r="HJI942" s="477"/>
      <c r="HJJ942" s="477"/>
      <c r="HJK942" s="477"/>
      <c r="HJL942" s="477"/>
      <c r="HJM942" s="477"/>
      <c r="HJN942" s="477"/>
      <c r="HJO942" s="477"/>
      <c r="HJP942" s="477"/>
      <c r="HJQ942" s="477"/>
      <c r="HJR942" s="477"/>
      <c r="HJS942" s="477"/>
      <c r="HJT942" s="477"/>
      <c r="HJU942" s="477"/>
      <c r="HJV942" s="477"/>
      <c r="HJW942" s="477"/>
      <c r="HJX942" s="477"/>
      <c r="HJY942" s="477"/>
      <c r="HJZ942" s="477"/>
      <c r="HKA942" s="477"/>
      <c r="HKB942" s="477"/>
      <c r="HKC942" s="477"/>
      <c r="HKD942" s="477"/>
      <c r="HKE942" s="477"/>
      <c r="HKF942" s="477"/>
      <c r="HKG942" s="477"/>
      <c r="HKH942" s="477"/>
      <c r="HKI942" s="477"/>
      <c r="HKJ942" s="477"/>
      <c r="HKK942" s="477"/>
      <c r="HKL942" s="477"/>
      <c r="HKM942" s="477"/>
      <c r="HKN942" s="477"/>
      <c r="HKO942" s="477"/>
      <c r="HKP942" s="477"/>
      <c r="HKQ942" s="477"/>
      <c r="HKR942" s="477"/>
      <c r="HKS942" s="477"/>
      <c r="HKT942" s="477"/>
      <c r="HKU942" s="477"/>
      <c r="HKV942" s="477"/>
      <c r="HKW942" s="477"/>
      <c r="HKX942" s="477"/>
      <c r="HKY942" s="477"/>
      <c r="HKZ942" s="477"/>
      <c r="HLA942" s="477"/>
      <c r="HLB942" s="477"/>
      <c r="HLC942" s="477"/>
      <c r="HLD942" s="477"/>
      <c r="HLE942" s="477"/>
      <c r="HLF942" s="477"/>
      <c r="HLG942" s="477"/>
      <c r="HLH942" s="477"/>
      <c r="HLI942" s="477"/>
      <c r="HLJ942" s="477"/>
      <c r="HLK942" s="477"/>
      <c r="HLL942" s="477"/>
      <c r="HLM942" s="477"/>
      <c r="HLN942" s="477"/>
      <c r="HLO942" s="477"/>
      <c r="HLP942" s="477"/>
      <c r="HLQ942" s="477"/>
      <c r="HLR942" s="477"/>
      <c r="HLS942" s="477"/>
      <c r="HLT942" s="477"/>
      <c r="HLU942" s="477"/>
      <c r="HLV942" s="477"/>
      <c r="HLW942" s="477"/>
      <c r="HLX942" s="477"/>
      <c r="HLY942" s="477"/>
      <c r="HLZ942" s="477"/>
      <c r="HMA942" s="477"/>
      <c r="HMB942" s="477"/>
      <c r="HMC942" s="477"/>
      <c r="HMD942" s="477"/>
      <c r="HME942" s="477"/>
      <c r="HMF942" s="477"/>
      <c r="HMG942" s="477"/>
      <c r="HMH942" s="477"/>
      <c r="HMI942" s="477"/>
      <c r="HMJ942" s="477"/>
      <c r="HMK942" s="477"/>
      <c r="HML942" s="477"/>
      <c r="HMM942" s="477"/>
      <c r="HMN942" s="477"/>
      <c r="HMO942" s="477"/>
      <c r="HMP942" s="477"/>
      <c r="HMQ942" s="477"/>
      <c r="HMR942" s="477"/>
      <c r="HMS942" s="477"/>
      <c r="HMT942" s="477"/>
      <c r="HMU942" s="477"/>
      <c r="HMV942" s="477"/>
      <c r="HMW942" s="477"/>
      <c r="HMX942" s="477"/>
      <c r="HMY942" s="477"/>
      <c r="HMZ942" s="477"/>
      <c r="HNA942" s="477"/>
      <c r="HNB942" s="477"/>
      <c r="HNC942" s="477"/>
      <c r="HND942" s="477"/>
      <c r="HNE942" s="477"/>
      <c r="HNF942" s="477"/>
      <c r="HNG942" s="477"/>
      <c r="HNH942" s="477"/>
      <c r="HNI942" s="477"/>
      <c r="HNJ942" s="477"/>
      <c r="HNK942" s="477"/>
      <c r="HNL942" s="477"/>
      <c r="HNM942" s="477"/>
      <c r="HNN942" s="477"/>
      <c r="HNO942" s="477"/>
      <c r="HNP942" s="477"/>
      <c r="HNQ942" s="477"/>
      <c r="HNR942" s="477"/>
      <c r="HNS942" s="477"/>
      <c r="HNT942" s="477"/>
      <c r="HNU942" s="477"/>
      <c r="HNV942" s="477"/>
      <c r="HNW942" s="477"/>
      <c r="HNX942" s="477"/>
      <c r="HNY942" s="477"/>
      <c r="HNZ942" s="477"/>
      <c r="HOA942" s="477"/>
      <c r="HOB942" s="477"/>
      <c r="HOC942" s="477"/>
      <c r="HOD942" s="477"/>
      <c r="HOE942" s="477"/>
      <c r="HOF942" s="477"/>
      <c r="HOG942" s="477"/>
      <c r="HOH942" s="477"/>
      <c r="HOI942" s="477"/>
      <c r="HOJ942" s="477"/>
      <c r="HOK942" s="477"/>
      <c r="HOL942" s="477"/>
      <c r="HOM942" s="477"/>
      <c r="HON942" s="477"/>
      <c r="HOO942" s="477"/>
      <c r="HOP942" s="477"/>
      <c r="HOQ942" s="477"/>
      <c r="HOR942" s="477"/>
      <c r="HOS942" s="477"/>
      <c r="HOT942" s="477"/>
      <c r="HOU942" s="477"/>
      <c r="HOV942" s="477"/>
      <c r="HOW942" s="477"/>
      <c r="HOX942" s="477"/>
      <c r="HOY942" s="477"/>
      <c r="HOZ942" s="477"/>
      <c r="HPA942" s="477"/>
      <c r="HPB942" s="477"/>
      <c r="HPC942" s="477"/>
      <c r="HPD942" s="477"/>
      <c r="HPE942" s="477"/>
      <c r="HPF942" s="477"/>
      <c r="HPG942" s="477"/>
      <c r="HPH942" s="477"/>
      <c r="HPI942" s="477"/>
      <c r="HPJ942" s="477"/>
      <c r="HPK942" s="477"/>
      <c r="HPL942" s="477"/>
      <c r="HPM942" s="477"/>
      <c r="HPN942" s="477"/>
      <c r="HPO942" s="477"/>
      <c r="HPP942" s="477"/>
      <c r="HPQ942" s="477"/>
      <c r="HPR942" s="477"/>
      <c r="HPS942" s="477"/>
      <c r="HPT942" s="477"/>
      <c r="HPU942" s="477"/>
      <c r="HPV942" s="477"/>
      <c r="HPW942" s="477"/>
      <c r="HPX942" s="477"/>
      <c r="HPY942" s="477"/>
      <c r="HPZ942" s="477"/>
      <c r="HQA942" s="477"/>
      <c r="HQB942" s="477"/>
      <c r="HQC942" s="477"/>
      <c r="HQD942" s="477"/>
      <c r="HQE942" s="477"/>
      <c r="HQF942" s="477"/>
      <c r="HQG942" s="477"/>
      <c r="HQH942" s="477"/>
      <c r="HQI942" s="477"/>
      <c r="HQJ942" s="477"/>
      <c r="HQK942" s="477"/>
      <c r="HQL942" s="477"/>
      <c r="HQM942" s="477"/>
      <c r="HQN942" s="477"/>
      <c r="HQO942" s="477"/>
      <c r="HQP942" s="477"/>
      <c r="HQQ942" s="477"/>
      <c r="HQR942" s="477"/>
      <c r="HQS942" s="477"/>
      <c r="HQT942" s="477"/>
      <c r="HQU942" s="477"/>
      <c r="HQV942" s="477"/>
      <c r="HQW942" s="477"/>
      <c r="HQX942" s="477"/>
      <c r="HQY942" s="477"/>
      <c r="HQZ942" s="477"/>
      <c r="HRA942" s="477"/>
      <c r="HRB942" s="477"/>
      <c r="HRC942" s="477"/>
      <c r="HRD942" s="477"/>
      <c r="HRE942" s="477"/>
      <c r="HRF942" s="477"/>
      <c r="HRG942" s="477"/>
      <c r="HRH942" s="477"/>
      <c r="HRI942" s="477"/>
      <c r="HRJ942" s="477"/>
      <c r="HRK942" s="477"/>
      <c r="HRL942" s="477"/>
      <c r="HRM942" s="477"/>
      <c r="HRN942" s="477"/>
      <c r="HRO942" s="477"/>
      <c r="HRP942" s="477"/>
      <c r="HRQ942" s="477"/>
      <c r="HRR942" s="477"/>
      <c r="HRS942" s="477"/>
      <c r="HRT942" s="477"/>
      <c r="HRU942" s="477"/>
      <c r="HRV942" s="477"/>
      <c r="HRW942" s="477"/>
      <c r="HRX942" s="477"/>
      <c r="HRY942" s="477"/>
      <c r="HRZ942" s="477"/>
      <c r="HSA942" s="477"/>
      <c r="HSB942" s="477"/>
      <c r="HSC942" s="477"/>
      <c r="HSD942" s="477"/>
      <c r="HSE942" s="477"/>
      <c r="HSF942" s="477"/>
      <c r="HSG942" s="477"/>
      <c r="HSH942" s="477"/>
      <c r="HSI942" s="477"/>
      <c r="HSJ942" s="477"/>
      <c r="HSK942" s="477"/>
      <c r="HSL942" s="477"/>
      <c r="HSM942" s="477"/>
      <c r="HSN942" s="477"/>
      <c r="HSO942" s="477"/>
      <c r="HSP942" s="477"/>
      <c r="HSQ942" s="477"/>
      <c r="HSR942" s="477"/>
      <c r="HSS942" s="477"/>
      <c r="HST942" s="477"/>
      <c r="HSU942" s="477"/>
      <c r="HSV942" s="477"/>
      <c r="HSW942" s="477"/>
      <c r="HSX942" s="477"/>
      <c r="HSY942" s="477"/>
      <c r="HSZ942" s="477"/>
      <c r="HTA942" s="477"/>
      <c r="HTB942" s="477"/>
      <c r="HTC942" s="477"/>
      <c r="HTD942" s="477"/>
      <c r="HTE942" s="477"/>
      <c r="HTF942" s="477"/>
      <c r="HTG942" s="477"/>
      <c r="HTH942" s="477"/>
      <c r="HTI942" s="477"/>
      <c r="HTJ942" s="477"/>
      <c r="HTK942" s="477"/>
      <c r="HTL942" s="477"/>
      <c r="HTM942" s="477"/>
      <c r="HTN942" s="477"/>
      <c r="HTO942" s="477"/>
      <c r="HTP942" s="477"/>
      <c r="HTQ942" s="477"/>
      <c r="HTR942" s="477"/>
      <c r="HTS942" s="477"/>
      <c r="HTT942" s="477"/>
      <c r="HTU942" s="477"/>
      <c r="HTV942" s="477"/>
      <c r="HTW942" s="477"/>
      <c r="HTX942" s="477"/>
      <c r="HTY942" s="477"/>
      <c r="HTZ942" s="477"/>
      <c r="HUA942" s="477"/>
      <c r="HUB942" s="477"/>
      <c r="HUC942" s="477"/>
      <c r="HUD942" s="477"/>
      <c r="HUE942" s="477"/>
      <c r="HUF942" s="477"/>
      <c r="HUG942" s="477"/>
      <c r="HUH942" s="477"/>
      <c r="HUI942" s="477"/>
      <c r="HUJ942" s="477"/>
      <c r="HUK942" s="477"/>
      <c r="HUL942" s="477"/>
      <c r="HUM942" s="477"/>
      <c r="HUN942" s="477"/>
      <c r="HUO942" s="477"/>
      <c r="HUP942" s="477"/>
      <c r="HUQ942" s="477"/>
      <c r="HUR942" s="477"/>
      <c r="HUS942" s="477"/>
      <c r="HUT942" s="477"/>
      <c r="HUU942" s="477"/>
      <c r="HUV942" s="477"/>
      <c r="HUW942" s="477"/>
      <c r="HUX942" s="477"/>
      <c r="HUY942" s="477"/>
      <c r="HUZ942" s="477"/>
      <c r="HVA942" s="477"/>
      <c r="HVB942" s="477"/>
      <c r="HVC942" s="477"/>
      <c r="HVD942" s="477"/>
      <c r="HVE942" s="477"/>
      <c r="HVF942" s="477"/>
      <c r="HVG942" s="477"/>
      <c r="HVH942" s="477"/>
      <c r="HVI942" s="477"/>
      <c r="HVJ942" s="477"/>
      <c r="HVK942" s="477"/>
      <c r="HVL942" s="477"/>
      <c r="HVM942" s="477"/>
      <c r="HVN942" s="477"/>
      <c r="HVO942" s="477"/>
      <c r="HVP942" s="477"/>
      <c r="HVQ942" s="477"/>
      <c r="HVR942" s="477"/>
      <c r="HVS942" s="477"/>
      <c r="HVT942" s="477"/>
      <c r="HVU942" s="477"/>
      <c r="HVV942" s="477"/>
      <c r="HVW942" s="477"/>
      <c r="HVX942" s="477"/>
      <c r="HVY942" s="477"/>
      <c r="HVZ942" s="477"/>
      <c r="HWA942" s="477"/>
      <c r="HWB942" s="477"/>
      <c r="HWC942" s="477"/>
      <c r="HWD942" s="477"/>
      <c r="HWE942" s="477"/>
      <c r="HWF942" s="477"/>
      <c r="HWG942" s="477"/>
      <c r="HWH942" s="477"/>
      <c r="HWI942" s="477"/>
      <c r="HWJ942" s="477"/>
      <c r="HWK942" s="477"/>
      <c r="HWL942" s="477"/>
      <c r="HWM942" s="477"/>
      <c r="HWN942" s="477"/>
      <c r="HWO942" s="477"/>
      <c r="HWP942" s="477"/>
      <c r="HWQ942" s="477"/>
      <c r="HWR942" s="477"/>
      <c r="HWS942" s="477"/>
      <c r="HWT942" s="477"/>
      <c r="HWU942" s="477"/>
      <c r="HWV942" s="477"/>
      <c r="HWW942" s="477"/>
      <c r="HWX942" s="477"/>
      <c r="HWY942" s="477"/>
      <c r="HWZ942" s="477"/>
      <c r="HXA942" s="477"/>
      <c r="HXB942" s="477"/>
      <c r="HXC942" s="477"/>
      <c r="HXD942" s="477"/>
      <c r="HXE942" s="477"/>
      <c r="HXF942" s="477"/>
      <c r="HXG942" s="477"/>
      <c r="HXH942" s="477"/>
      <c r="HXI942" s="477"/>
      <c r="HXJ942" s="477"/>
      <c r="HXK942" s="477"/>
      <c r="HXL942" s="477"/>
      <c r="HXM942" s="477"/>
      <c r="HXN942" s="477"/>
      <c r="HXO942" s="477"/>
      <c r="HXP942" s="477"/>
      <c r="HXQ942" s="477"/>
      <c r="HXR942" s="477"/>
      <c r="HXS942" s="477"/>
      <c r="HXT942" s="477"/>
      <c r="HXU942" s="477"/>
      <c r="HXV942" s="477"/>
      <c r="HXW942" s="477"/>
      <c r="HXX942" s="477"/>
      <c r="HXY942" s="477"/>
      <c r="HXZ942" s="477"/>
      <c r="HYA942" s="477"/>
      <c r="HYB942" s="477"/>
      <c r="HYC942" s="477"/>
      <c r="HYD942" s="477"/>
      <c r="HYE942" s="477"/>
      <c r="HYF942" s="477"/>
      <c r="HYG942" s="477"/>
      <c r="HYH942" s="477"/>
      <c r="HYI942" s="477"/>
      <c r="HYJ942" s="477"/>
      <c r="HYK942" s="477"/>
      <c r="HYL942" s="477"/>
      <c r="HYM942" s="477"/>
      <c r="HYN942" s="477"/>
      <c r="HYO942" s="477"/>
      <c r="HYP942" s="477"/>
      <c r="HYQ942" s="477"/>
      <c r="HYR942" s="477"/>
      <c r="HYS942" s="477"/>
      <c r="HYT942" s="477"/>
      <c r="HYU942" s="477"/>
      <c r="HYV942" s="477"/>
      <c r="HYW942" s="477"/>
      <c r="HYX942" s="477"/>
      <c r="HYY942" s="477"/>
      <c r="HYZ942" s="477"/>
      <c r="HZA942" s="477"/>
      <c r="HZB942" s="477"/>
      <c r="HZC942" s="477"/>
      <c r="HZD942" s="477"/>
      <c r="HZE942" s="477"/>
      <c r="HZF942" s="477"/>
      <c r="HZG942" s="477"/>
      <c r="HZH942" s="477"/>
      <c r="HZI942" s="477"/>
      <c r="HZJ942" s="477"/>
      <c r="HZK942" s="477"/>
      <c r="HZL942" s="477"/>
      <c r="HZM942" s="477"/>
      <c r="HZN942" s="477"/>
      <c r="HZO942" s="477"/>
      <c r="HZP942" s="477"/>
      <c r="HZQ942" s="477"/>
      <c r="HZR942" s="477"/>
      <c r="HZS942" s="477"/>
      <c r="HZT942" s="477"/>
      <c r="HZU942" s="477"/>
      <c r="HZV942" s="477"/>
      <c r="HZW942" s="477"/>
      <c r="HZX942" s="477"/>
      <c r="HZY942" s="477"/>
      <c r="HZZ942" s="477"/>
      <c r="IAA942" s="477"/>
      <c r="IAB942" s="477"/>
      <c r="IAC942" s="477"/>
      <c r="IAD942" s="477"/>
      <c r="IAE942" s="477"/>
      <c r="IAF942" s="477"/>
      <c r="IAG942" s="477"/>
      <c r="IAH942" s="477"/>
      <c r="IAI942" s="477"/>
      <c r="IAJ942" s="477"/>
      <c r="IAK942" s="477"/>
      <c r="IAL942" s="477"/>
      <c r="IAM942" s="477"/>
      <c r="IAN942" s="477"/>
      <c r="IAO942" s="477"/>
      <c r="IAP942" s="477"/>
      <c r="IAQ942" s="477"/>
      <c r="IAR942" s="477"/>
      <c r="IAS942" s="477"/>
      <c r="IAT942" s="477"/>
      <c r="IAU942" s="477"/>
      <c r="IAV942" s="477"/>
      <c r="IAW942" s="477"/>
      <c r="IAX942" s="477"/>
      <c r="IAY942" s="477"/>
      <c r="IAZ942" s="477"/>
      <c r="IBA942" s="477"/>
      <c r="IBB942" s="477"/>
      <c r="IBC942" s="477"/>
      <c r="IBD942" s="477"/>
      <c r="IBE942" s="477"/>
      <c r="IBF942" s="477"/>
      <c r="IBG942" s="477"/>
      <c r="IBH942" s="477"/>
      <c r="IBI942" s="477"/>
      <c r="IBJ942" s="477"/>
      <c r="IBK942" s="477"/>
      <c r="IBL942" s="477"/>
      <c r="IBM942" s="477"/>
      <c r="IBN942" s="477"/>
      <c r="IBO942" s="477"/>
      <c r="IBP942" s="477"/>
      <c r="IBQ942" s="477"/>
      <c r="IBR942" s="477"/>
      <c r="IBS942" s="477"/>
      <c r="IBT942" s="477"/>
      <c r="IBU942" s="477"/>
      <c r="IBV942" s="477"/>
      <c r="IBW942" s="477"/>
      <c r="IBX942" s="477"/>
      <c r="IBY942" s="477"/>
      <c r="IBZ942" s="477"/>
      <c r="ICA942" s="477"/>
      <c r="ICB942" s="477"/>
      <c r="ICC942" s="477"/>
      <c r="ICD942" s="477"/>
      <c r="ICE942" s="477"/>
      <c r="ICF942" s="477"/>
      <c r="ICG942" s="477"/>
      <c r="ICH942" s="477"/>
      <c r="ICI942" s="477"/>
      <c r="ICJ942" s="477"/>
      <c r="ICK942" s="477"/>
      <c r="ICL942" s="477"/>
      <c r="ICM942" s="477"/>
      <c r="ICN942" s="477"/>
      <c r="ICO942" s="477"/>
      <c r="ICP942" s="477"/>
      <c r="ICQ942" s="477"/>
      <c r="ICR942" s="477"/>
      <c r="ICS942" s="477"/>
      <c r="ICT942" s="477"/>
      <c r="ICU942" s="477"/>
      <c r="ICV942" s="477"/>
      <c r="ICW942" s="477"/>
      <c r="ICX942" s="477"/>
      <c r="ICY942" s="477"/>
      <c r="ICZ942" s="477"/>
      <c r="IDA942" s="477"/>
      <c r="IDB942" s="477"/>
      <c r="IDC942" s="477"/>
      <c r="IDD942" s="477"/>
      <c r="IDE942" s="477"/>
      <c r="IDF942" s="477"/>
      <c r="IDG942" s="477"/>
      <c r="IDH942" s="477"/>
      <c r="IDI942" s="477"/>
      <c r="IDJ942" s="477"/>
      <c r="IDK942" s="477"/>
      <c r="IDL942" s="477"/>
      <c r="IDM942" s="477"/>
      <c r="IDN942" s="477"/>
      <c r="IDO942" s="477"/>
      <c r="IDP942" s="477"/>
      <c r="IDQ942" s="477"/>
      <c r="IDR942" s="477"/>
      <c r="IDS942" s="477"/>
      <c r="IDT942" s="477"/>
      <c r="IDU942" s="477"/>
      <c r="IDV942" s="477"/>
      <c r="IDW942" s="477"/>
      <c r="IDX942" s="477"/>
      <c r="IDY942" s="477"/>
      <c r="IDZ942" s="477"/>
      <c r="IEA942" s="477"/>
      <c r="IEB942" s="477"/>
      <c r="IEC942" s="477"/>
      <c r="IED942" s="477"/>
      <c r="IEE942" s="477"/>
      <c r="IEF942" s="477"/>
      <c r="IEG942" s="477"/>
      <c r="IEH942" s="477"/>
      <c r="IEI942" s="477"/>
      <c r="IEJ942" s="477"/>
      <c r="IEK942" s="477"/>
      <c r="IEL942" s="477"/>
      <c r="IEM942" s="477"/>
      <c r="IEN942" s="477"/>
      <c r="IEO942" s="477"/>
      <c r="IEP942" s="477"/>
      <c r="IEQ942" s="477"/>
      <c r="IER942" s="477"/>
      <c r="IES942" s="477"/>
      <c r="IET942" s="477"/>
      <c r="IEU942" s="477"/>
      <c r="IEV942" s="477"/>
      <c r="IEW942" s="477"/>
      <c r="IEX942" s="477"/>
      <c r="IEY942" s="477"/>
      <c r="IEZ942" s="477"/>
      <c r="IFA942" s="477"/>
      <c r="IFB942" s="477"/>
      <c r="IFC942" s="477"/>
      <c r="IFD942" s="477"/>
      <c r="IFE942" s="477"/>
      <c r="IFF942" s="477"/>
      <c r="IFG942" s="477"/>
      <c r="IFH942" s="477"/>
      <c r="IFI942" s="477"/>
      <c r="IFJ942" s="477"/>
      <c r="IFK942" s="477"/>
      <c r="IFL942" s="477"/>
      <c r="IFM942" s="477"/>
      <c r="IFN942" s="477"/>
      <c r="IFO942" s="477"/>
      <c r="IFP942" s="477"/>
      <c r="IFQ942" s="477"/>
      <c r="IFR942" s="477"/>
      <c r="IFS942" s="477"/>
      <c r="IFT942" s="477"/>
      <c r="IFU942" s="477"/>
      <c r="IFV942" s="477"/>
      <c r="IFW942" s="477"/>
      <c r="IFX942" s="477"/>
      <c r="IFY942" s="477"/>
      <c r="IFZ942" s="477"/>
      <c r="IGA942" s="477"/>
      <c r="IGB942" s="477"/>
      <c r="IGC942" s="477"/>
      <c r="IGD942" s="477"/>
      <c r="IGE942" s="477"/>
      <c r="IGF942" s="477"/>
      <c r="IGG942" s="477"/>
      <c r="IGH942" s="477"/>
      <c r="IGI942" s="477"/>
      <c r="IGJ942" s="477"/>
      <c r="IGK942" s="477"/>
      <c r="IGL942" s="477"/>
      <c r="IGM942" s="477"/>
      <c r="IGN942" s="477"/>
      <c r="IGO942" s="477"/>
      <c r="IGP942" s="477"/>
      <c r="IGQ942" s="477"/>
      <c r="IGR942" s="477"/>
      <c r="IGS942" s="477"/>
      <c r="IGT942" s="477"/>
      <c r="IGU942" s="477"/>
      <c r="IGV942" s="477"/>
      <c r="IGW942" s="477"/>
      <c r="IGX942" s="477"/>
      <c r="IGY942" s="477"/>
      <c r="IGZ942" s="477"/>
      <c r="IHA942" s="477"/>
      <c r="IHB942" s="477"/>
      <c r="IHC942" s="477"/>
      <c r="IHD942" s="477"/>
      <c r="IHE942" s="477"/>
      <c r="IHF942" s="477"/>
      <c r="IHG942" s="477"/>
      <c r="IHH942" s="477"/>
      <c r="IHI942" s="477"/>
      <c r="IHJ942" s="477"/>
      <c r="IHK942" s="477"/>
      <c r="IHL942" s="477"/>
      <c r="IHM942" s="477"/>
      <c r="IHN942" s="477"/>
      <c r="IHO942" s="477"/>
      <c r="IHP942" s="477"/>
      <c r="IHQ942" s="477"/>
      <c r="IHR942" s="477"/>
      <c r="IHS942" s="477"/>
      <c r="IHT942" s="477"/>
      <c r="IHU942" s="477"/>
      <c r="IHV942" s="477"/>
      <c r="IHW942" s="477"/>
      <c r="IHX942" s="477"/>
      <c r="IHY942" s="477"/>
      <c r="IHZ942" s="477"/>
      <c r="IIA942" s="477"/>
      <c r="IIB942" s="477"/>
      <c r="IIC942" s="477"/>
      <c r="IID942" s="477"/>
      <c r="IIE942" s="477"/>
      <c r="IIF942" s="477"/>
      <c r="IIG942" s="477"/>
      <c r="IIH942" s="477"/>
      <c r="III942" s="477"/>
      <c r="IIJ942" s="477"/>
      <c r="IIK942" s="477"/>
      <c r="IIL942" s="477"/>
      <c r="IIM942" s="477"/>
      <c r="IIN942" s="477"/>
      <c r="IIO942" s="477"/>
      <c r="IIP942" s="477"/>
      <c r="IIQ942" s="477"/>
      <c r="IIR942" s="477"/>
      <c r="IIS942" s="477"/>
      <c r="IIT942" s="477"/>
      <c r="IIU942" s="477"/>
      <c r="IIV942" s="477"/>
      <c r="IIW942" s="477"/>
      <c r="IIX942" s="477"/>
      <c r="IIY942" s="477"/>
      <c r="IIZ942" s="477"/>
      <c r="IJA942" s="477"/>
      <c r="IJB942" s="477"/>
      <c r="IJC942" s="477"/>
      <c r="IJD942" s="477"/>
      <c r="IJE942" s="477"/>
      <c r="IJF942" s="477"/>
      <c r="IJG942" s="477"/>
      <c r="IJH942" s="477"/>
      <c r="IJI942" s="477"/>
      <c r="IJJ942" s="477"/>
      <c r="IJK942" s="477"/>
      <c r="IJL942" s="477"/>
      <c r="IJM942" s="477"/>
      <c r="IJN942" s="477"/>
      <c r="IJO942" s="477"/>
      <c r="IJP942" s="477"/>
      <c r="IJQ942" s="477"/>
      <c r="IJR942" s="477"/>
      <c r="IJS942" s="477"/>
      <c r="IJT942" s="477"/>
      <c r="IJU942" s="477"/>
      <c r="IJV942" s="477"/>
      <c r="IJW942" s="477"/>
      <c r="IJX942" s="477"/>
      <c r="IJY942" s="477"/>
      <c r="IJZ942" s="477"/>
      <c r="IKA942" s="477"/>
      <c r="IKB942" s="477"/>
      <c r="IKC942" s="477"/>
      <c r="IKD942" s="477"/>
      <c r="IKE942" s="477"/>
      <c r="IKF942" s="477"/>
      <c r="IKG942" s="477"/>
      <c r="IKH942" s="477"/>
      <c r="IKI942" s="477"/>
      <c r="IKJ942" s="477"/>
      <c r="IKK942" s="477"/>
      <c r="IKL942" s="477"/>
      <c r="IKM942" s="477"/>
      <c r="IKN942" s="477"/>
      <c r="IKO942" s="477"/>
      <c r="IKP942" s="477"/>
      <c r="IKQ942" s="477"/>
      <c r="IKR942" s="477"/>
      <c r="IKS942" s="477"/>
      <c r="IKT942" s="477"/>
      <c r="IKU942" s="477"/>
      <c r="IKV942" s="477"/>
      <c r="IKW942" s="477"/>
      <c r="IKX942" s="477"/>
      <c r="IKY942" s="477"/>
      <c r="IKZ942" s="477"/>
      <c r="ILA942" s="477"/>
      <c r="ILB942" s="477"/>
      <c r="ILC942" s="477"/>
      <c r="ILD942" s="477"/>
      <c r="ILE942" s="477"/>
      <c r="ILF942" s="477"/>
      <c r="ILG942" s="477"/>
      <c r="ILH942" s="477"/>
      <c r="ILI942" s="477"/>
      <c r="ILJ942" s="477"/>
      <c r="ILK942" s="477"/>
      <c r="ILL942" s="477"/>
      <c r="ILM942" s="477"/>
      <c r="ILN942" s="477"/>
      <c r="ILO942" s="477"/>
      <c r="ILP942" s="477"/>
      <c r="ILQ942" s="477"/>
      <c r="ILR942" s="477"/>
      <c r="ILS942" s="477"/>
      <c r="ILT942" s="477"/>
      <c r="ILU942" s="477"/>
      <c r="ILV942" s="477"/>
      <c r="ILW942" s="477"/>
      <c r="ILX942" s="477"/>
      <c r="ILY942" s="477"/>
      <c r="ILZ942" s="477"/>
      <c r="IMA942" s="477"/>
      <c r="IMB942" s="477"/>
      <c r="IMC942" s="477"/>
      <c r="IMD942" s="477"/>
      <c r="IME942" s="477"/>
      <c r="IMF942" s="477"/>
      <c r="IMG942" s="477"/>
      <c r="IMH942" s="477"/>
      <c r="IMI942" s="477"/>
      <c r="IMJ942" s="477"/>
      <c r="IMK942" s="477"/>
      <c r="IML942" s="477"/>
      <c r="IMM942" s="477"/>
      <c r="IMN942" s="477"/>
      <c r="IMO942" s="477"/>
      <c r="IMP942" s="477"/>
      <c r="IMQ942" s="477"/>
      <c r="IMR942" s="477"/>
      <c r="IMS942" s="477"/>
      <c r="IMT942" s="477"/>
      <c r="IMU942" s="477"/>
      <c r="IMV942" s="477"/>
      <c r="IMW942" s="477"/>
      <c r="IMX942" s="477"/>
      <c r="IMY942" s="477"/>
      <c r="IMZ942" s="477"/>
      <c r="INA942" s="477"/>
      <c r="INB942" s="477"/>
      <c r="INC942" s="477"/>
      <c r="IND942" s="477"/>
      <c r="INE942" s="477"/>
      <c r="INF942" s="477"/>
      <c r="ING942" s="477"/>
      <c r="INH942" s="477"/>
      <c r="INI942" s="477"/>
      <c r="INJ942" s="477"/>
      <c r="INK942" s="477"/>
      <c r="INL942" s="477"/>
      <c r="INM942" s="477"/>
      <c r="INN942" s="477"/>
      <c r="INO942" s="477"/>
      <c r="INP942" s="477"/>
      <c r="INQ942" s="477"/>
      <c r="INR942" s="477"/>
      <c r="INS942" s="477"/>
      <c r="INT942" s="477"/>
      <c r="INU942" s="477"/>
      <c r="INV942" s="477"/>
      <c r="INW942" s="477"/>
      <c r="INX942" s="477"/>
      <c r="INY942" s="477"/>
      <c r="INZ942" s="477"/>
      <c r="IOA942" s="477"/>
      <c r="IOB942" s="477"/>
      <c r="IOC942" s="477"/>
      <c r="IOD942" s="477"/>
      <c r="IOE942" s="477"/>
      <c r="IOF942" s="477"/>
      <c r="IOG942" s="477"/>
      <c r="IOH942" s="477"/>
      <c r="IOI942" s="477"/>
      <c r="IOJ942" s="477"/>
      <c r="IOK942" s="477"/>
      <c r="IOL942" s="477"/>
      <c r="IOM942" s="477"/>
      <c r="ION942" s="477"/>
      <c r="IOO942" s="477"/>
      <c r="IOP942" s="477"/>
      <c r="IOQ942" s="477"/>
      <c r="IOR942" s="477"/>
      <c r="IOS942" s="477"/>
      <c r="IOT942" s="477"/>
      <c r="IOU942" s="477"/>
      <c r="IOV942" s="477"/>
      <c r="IOW942" s="477"/>
      <c r="IOX942" s="477"/>
      <c r="IOY942" s="477"/>
      <c r="IOZ942" s="477"/>
      <c r="IPA942" s="477"/>
      <c r="IPB942" s="477"/>
      <c r="IPC942" s="477"/>
      <c r="IPD942" s="477"/>
      <c r="IPE942" s="477"/>
      <c r="IPF942" s="477"/>
      <c r="IPG942" s="477"/>
      <c r="IPH942" s="477"/>
      <c r="IPI942" s="477"/>
      <c r="IPJ942" s="477"/>
      <c r="IPK942" s="477"/>
      <c r="IPL942" s="477"/>
      <c r="IPM942" s="477"/>
      <c r="IPN942" s="477"/>
      <c r="IPO942" s="477"/>
      <c r="IPP942" s="477"/>
      <c r="IPQ942" s="477"/>
      <c r="IPR942" s="477"/>
      <c r="IPS942" s="477"/>
      <c r="IPT942" s="477"/>
      <c r="IPU942" s="477"/>
      <c r="IPV942" s="477"/>
      <c r="IPW942" s="477"/>
      <c r="IPX942" s="477"/>
      <c r="IPY942" s="477"/>
      <c r="IPZ942" s="477"/>
      <c r="IQA942" s="477"/>
      <c r="IQB942" s="477"/>
      <c r="IQC942" s="477"/>
      <c r="IQD942" s="477"/>
      <c r="IQE942" s="477"/>
      <c r="IQF942" s="477"/>
      <c r="IQG942" s="477"/>
      <c r="IQH942" s="477"/>
      <c r="IQI942" s="477"/>
      <c r="IQJ942" s="477"/>
      <c r="IQK942" s="477"/>
      <c r="IQL942" s="477"/>
      <c r="IQM942" s="477"/>
      <c r="IQN942" s="477"/>
      <c r="IQO942" s="477"/>
      <c r="IQP942" s="477"/>
      <c r="IQQ942" s="477"/>
      <c r="IQR942" s="477"/>
      <c r="IQS942" s="477"/>
      <c r="IQT942" s="477"/>
      <c r="IQU942" s="477"/>
      <c r="IQV942" s="477"/>
      <c r="IQW942" s="477"/>
      <c r="IQX942" s="477"/>
      <c r="IQY942" s="477"/>
      <c r="IQZ942" s="477"/>
      <c r="IRA942" s="477"/>
      <c r="IRB942" s="477"/>
      <c r="IRC942" s="477"/>
      <c r="IRD942" s="477"/>
      <c r="IRE942" s="477"/>
      <c r="IRF942" s="477"/>
      <c r="IRG942" s="477"/>
      <c r="IRH942" s="477"/>
      <c r="IRI942" s="477"/>
      <c r="IRJ942" s="477"/>
      <c r="IRK942" s="477"/>
      <c r="IRL942" s="477"/>
      <c r="IRM942" s="477"/>
      <c r="IRN942" s="477"/>
      <c r="IRO942" s="477"/>
      <c r="IRP942" s="477"/>
      <c r="IRQ942" s="477"/>
      <c r="IRR942" s="477"/>
      <c r="IRS942" s="477"/>
      <c r="IRT942" s="477"/>
      <c r="IRU942" s="477"/>
      <c r="IRV942" s="477"/>
      <c r="IRW942" s="477"/>
      <c r="IRX942" s="477"/>
      <c r="IRY942" s="477"/>
      <c r="IRZ942" s="477"/>
      <c r="ISA942" s="477"/>
      <c r="ISB942" s="477"/>
      <c r="ISC942" s="477"/>
      <c r="ISD942" s="477"/>
      <c r="ISE942" s="477"/>
      <c r="ISF942" s="477"/>
      <c r="ISG942" s="477"/>
      <c r="ISH942" s="477"/>
      <c r="ISI942" s="477"/>
      <c r="ISJ942" s="477"/>
      <c r="ISK942" s="477"/>
      <c r="ISL942" s="477"/>
      <c r="ISM942" s="477"/>
      <c r="ISN942" s="477"/>
      <c r="ISO942" s="477"/>
      <c r="ISP942" s="477"/>
      <c r="ISQ942" s="477"/>
      <c r="ISR942" s="477"/>
      <c r="ISS942" s="477"/>
      <c r="IST942" s="477"/>
      <c r="ISU942" s="477"/>
      <c r="ISV942" s="477"/>
      <c r="ISW942" s="477"/>
      <c r="ISX942" s="477"/>
      <c r="ISY942" s="477"/>
      <c r="ISZ942" s="477"/>
      <c r="ITA942" s="477"/>
      <c r="ITB942" s="477"/>
      <c r="ITC942" s="477"/>
      <c r="ITD942" s="477"/>
      <c r="ITE942" s="477"/>
      <c r="ITF942" s="477"/>
      <c r="ITG942" s="477"/>
      <c r="ITH942" s="477"/>
      <c r="ITI942" s="477"/>
      <c r="ITJ942" s="477"/>
      <c r="ITK942" s="477"/>
      <c r="ITL942" s="477"/>
      <c r="ITM942" s="477"/>
      <c r="ITN942" s="477"/>
      <c r="ITO942" s="477"/>
      <c r="ITP942" s="477"/>
      <c r="ITQ942" s="477"/>
      <c r="ITR942" s="477"/>
      <c r="ITS942" s="477"/>
      <c r="ITT942" s="477"/>
      <c r="ITU942" s="477"/>
      <c r="ITV942" s="477"/>
      <c r="ITW942" s="477"/>
      <c r="ITX942" s="477"/>
      <c r="ITY942" s="477"/>
      <c r="ITZ942" s="477"/>
      <c r="IUA942" s="477"/>
      <c r="IUB942" s="477"/>
      <c r="IUC942" s="477"/>
      <c r="IUD942" s="477"/>
      <c r="IUE942" s="477"/>
      <c r="IUF942" s="477"/>
      <c r="IUG942" s="477"/>
      <c r="IUH942" s="477"/>
      <c r="IUI942" s="477"/>
      <c r="IUJ942" s="477"/>
      <c r="IUK942" s="477"/>
      <c r="IUL942" s="477"/>
      <c r="IUM942" s="477"/>
      <c r="IUN942" s="477"/>
      <c r="IUO942" s="477"/>
      <c r="IUP942" s="477"/>
      <c r="IUQ942" s="477"/>
      <c r="IUR942" s="477"/>
      <c r="IUS942" s="477"/>
      <c r="IUT942" s="477"/>
      <c r="IUU942" s="477"/>
      <c r="IUV942" s="477"/>
      <c r="IUW942" s="477"/>
      <c r="IUX942" s="477"/>
      <c r="IUY942" s="477"/>
      <c r="IUZ942" s="477"/>
      <c r="IVA942" s="477"/>
      <c r="IVB942" s="477"/>
      <c r="IVC942" s="477"/>
      <c r="IVD942" s="477"/>
      <c r="IVE942" s="477"/>
      <c r="IVF942" s="477"/>
      <c r="IVG942" s="477"/>
      <c r="IVH942" s="477"/>
      <c r="IVI942" s="477"/>
      <c r="IVJ942" s="477"/>
      <c r="IVK942" s="477"/>
      <c r="IVL942" s="477"/>
      <c r="IVM942" s="477"/>
      <c r="IVN942" s="477"/>
      <c r="IVO942" s="477"/>
      <c r="IVP942" s="477"/>
      <c r="IVQ942" s="477"/>
      <c r="IVR942" s="477"/>
      <c r="IVS942" s="477"/>
      <c r="IVT942" s="477"/>
      <c r="IVU942" s="477"/>
      <c r="IVV942" s="477"/>
      <c r="IVW942" s="477"/>
      <c r="IVX942" s="477"/>
      <c r="IVY942" s="477"/>
      <c r="IVZ942" s="477"/>
      <c r="IWA942" s="477"/>
      <c r="IWB942" s="477"/>
      <c r="IWC942" s="477"/>
      <c r="IWD942" s="477"/>
      <c r="IWE942" s="477"/>
      <c r="IWF942" s="477"/>
      <c r="IWG942" s="477"/>
      <c r="IWH942" s="477"/>
      <c r="IWI942" s="477"/>
      <c r="IWJ942" s="477"/>
      <c r="IWK942" s="477"/>
      <c r="IWL942" s="477"/>
      <c r="IWM942" s="477"/>
      <c r="IWN942" s="477"/>
      <c r="IWO942" s="477"/>
      <c r="IWP942" s="477"/>
      <c r="IWQ942" s="477"/>
      <c r="IWR942" s="477"/>
      <c r="IWS942" s="477"/>
      <c r="IWT942" s="477"/>
      <c r="IWU942" s="477"/>
      <c r="IWV942" s="477"/>
      <c r="IWW942" s="477"/>
      <c r="IWX942" s="477"/>
      <c r="IWY942" s="477"/>
      <c r="IWZ942" s="477"/>
      <c r="IXA942" s="477"/>
      <c r="IXB942" s="477"/>
      <c r="IXC942" s="477"/>
      <c r="IXD942" s="477"/>
      <c r="IXE942" s="477"/>
      <c r="IXF942" s="477"/>
      <c r="IXG942" s="477"/>
      <c r="IXH942" s="477"/>
      <c r="IXI942" s="477"/>
      <c r="IXJ942" s="477"/>
      <c r="IXK942" s="477"/>
      <c r="IXL942" s="477"/>
      <c r="IXM942" s="477"/>
      <c r="IXN942" s="477"/>
      <c r="IXO942" s="477"/>
      <c r="IXP942" s="477"/>
      <c r="IXQ942" s="477"/>
      <c r="IXR942" s="477"/>
      <c r="IXS942" s="477"/>
      <c r="IXT942" s="477"/>
      <c r="IXU942" s="477"/>
      <c r="IXV942" s="477"/>
      <c r="IXW942" s="477"/>
      <c r="IXX942" s="477"/>
      <c r="IXY942" s="477"/>
      <c r="IXZ942" s="477"/>
      <c r="IYA942" s="477"/>
      <c r="IYB942" s="477"/>
      <c r="IYC942" s="477"/>
      <c r="IYD942" s="477"/>
      <c r="IYE942" s="477"/>
      <c r="IYF942" s="477"/>
      <c r="IYG942" s="477"/>
      <c r="IYH942" s="477"/>
      <c r="IYI942" s="477"/>
      <c r="IYJ942" s="477"/>
      <c r="IYK942" s="477"/>
      <c r="IYL942" s="477"/>
      <c r="IYM942" s="477"/>
      <c r="IYN942" s="477"/>
      <c r="IYO942" s="477"/>
      <c r="IYP942" s="477"/>
      <c r="IYQ942" s="477"/>
      <c r="IYR942" s="477"/>
      <c r="IYS942" s="477"/>
      <c r="IYT942" s="477"/>
      <c r="IYU942" s="477"/>
      <c r="IYV942" s="477"/>
      <c r="IYW942" s="477"/>
      <c r="IYX942" s="477"/>
      <c r="IYY942" s="477"/>
      <c r="IYZ942" s="477"/>
      <c r="IZA942" s="477"/>
      <c r="IZB942" s="477"/>
      <c r="IZC942" s="477"/>
      <c r="IZD942" s="477"/>
      <c r="IZE942" s="477"/>
      <c r="IZF942" s="477"/>
      <c r="IZG942" s="477"/>
      <c r="IZH942" s="477"/>
      <c r="IZI942" s="477"/>
      <c r="IZJ942" s="477"/>
      <c r="IZK942" s="477"/>
      <c r="IZL942" s="477"/>
      <c r="IZM942" s="477"/>
      <c r="IZN942" s="477"/>
      <c r="IZO942" s="477"/>
      <c r="IZP942" s="477"/>
      <c r="IZQ942" s="477"/>
      <c r="IZR942" s="477"/>
      <c r="IZS942" s="477"/>
      <c r="IZT942" s="477"/>
      <c r="IZU942" s="477"/>
      <c r="IZV942" s="477"/>
      <c r="IZW942" s="477"/>
      <c r="IZX942" s="477"/>
      <c r="IZY942" s="477"/>
      <c r="IZZ942" s="477"/>
      <c r="JAA942" s="477"/>
      <c r="JAB942" s="477"/>
      <c r="JAC942" s="477"/>
      <c r="JAD942" s="477"/>
      <c r="JAE942" s="477"/>
      <c r="JAF942" s="477"/>
      <c r="JAG942" s="477"/>
      <c r="JAH942" s="477"/>
      <c r="JAI942" s="477"/>
      <c r="JAJ942" s="477"/>
      <c r="JAK942" s="477"/>
      <c r="JAL942" s="477"/>
      <c r="JAM942" s="477"/>
      <c r="JAN942" s="477"/>
      <c r="JAO942" s="477"/>
      <c r="JAP942" s="477"/>
      <c r="JAQ942" s="477"/>
      <c r="JAR942" s="477"/>
      <c r="JAS942" s="477"/>
      <c r="JAT942" s="477"/>
      <c r="JAU942" s="477"/>
      <c r="JAV942" s="477"/>
      <c r="JAW942" s="477"/>
      <c r="JAX942" s="477"/>
      <c r="JAY942" s="477"/>
      <c r="JAZ942" s="477"/>
      <c r="JBA942" s="477"/>
      <c r="JBB942" s="477"/>
      <c r="JBC942" s="477"/>
      <c r="JBD942" s="477"/>
      <c r="JBE942" s="477"/>
      <c r="JBF942" s="477"/>
      <c r="JBG942" s="477"/>
      <c r="JBH942" s="477"/>
      <c r="JBI942" s="477"/>
      <c r="JBJ942" s="477"/>
      <c r="JBK942" s="477"/>
      <c r="JBL942" s="477"/>
      <c r="JBM942" s="477"/>
      <c r="JBN942" s="477"/>
      <c r="JBO942" s="477"/>
      <c r="JBP942" s="477"/>
      <c r="JBQ942" s="477"/>
      <c r="JBR942" s="477"/>
      <c r="JBS942" s="477"/>
      <c r="JBT942" s="477"/>
      <c r="JBU942" s="477"/>
      <c r="JBV942" s="477"/>
      <c r="JBW942" s="477"/>
      <c r="JBX942" s="477"/>
      <c r="JBY942" s="477"/>
      <c r="JBZ942" s="477"/>
      <c r="JCA942" s="477"/>
      <c r="JCB942" s="477"/>
      <c r="JCC942" s="477"/>
      <c r="JCD942" s="477"/>
      <c r="JCE942" s="477"/>
      <c r="JCF942" s="477"/>
      <c r="JCG942" s="477"/>
      <c r="JCH942" s="477"/>
      <c r="JCI942" s="477"/>
      <c r="JCJ942" s="477"/>
      <c r="JCK942" s="477"/>
      <c r="JCL942" s="477"/>
      <c r="JCM942" s="477"/>
      <c r="JCN942" s="477"/>
      <c r="JCO942" s="477"/>
      <c r="JCP942" s="477"/>
      <c r="JCQ942" s="477"/>
      <c r="JCR942" s="477"/>
      <c r="JCS942" s="477"/>
      <c r="JCT942" s="477"/>
      <c r="JCU942" s="477"/>
      <c r="JCV942" s="477"/>
      <c r="JCW942" s="477"/>
      <c r="JCX942" s="477"/>
      <c r="JCY942" s="477"/>
      <c r="JCZ942" s="477"/>
      <c r="JDA942" s="477"/>
      <c r="JDB942" s="477"/>
      <c r="JDC942" s="477"/>
      <c r="JDD942" s="477"/>
      <c r="JDE942" s="477"/>
      <c r="JDF942" s="477"/>
      <c r="JDG942" s="477"/>
      <c r="JDH942" s="477"/>
      <c r="JDI942" s="477"/>
      <c r="JDJ942" s="477"/>
      <c r="JDK942" s="477"/>
      <c r="JDL942" s="477"/>
      <c r="JDM942" s="477"/>
      <c r="JDN942" s="477"/>
      <c r="JDO942" s="477"/>
      <c r="JDP942" s="477"/>
      <c r="JDQ942" s="477"/>
      <c r="JDR942" s="477"/>
      <c r="JDS942" s="477"/>
      <c r="JDT942" s="477"/>
      <c r="JDU942" s="477"/>
      <c r="JDV942" s="477"/>
      <c r="JDW942" s="477"/>
      <c r="JDX942" s="477"/>
      <c r="JDY942" s="477"/>
      <c r="JDZ942" s="477"/>
      <c r="JEA942" s="477"/>
      <c r="JEB942" s="477"/>
      <c r="JEC942" s="477"/>
      <c r="JED942" s="477"/>
      <c r="JEE942" s="477"/>
      <c r="JEF942" s="477"/>
      <c r="JEG942" s="477"/>
      <c r="JEH942" s="477"/>
      <c r="JEI942" s="477"/>
      <c r="JEJ942" s="477"/>
      <c r="JEK942" s="477"/>
      <c r="JEL942" s="477"/>
      <c r="JEM942" s="477"/>
      <c r="JEN942" s="477"/>
      <c r="JEO942" s="477"/>
      <c r="JEP942" s="477"/>
      <c r="JEQ942" s="477"/>
      <c r="JER942" s="477"/>
      <c r="JES942" s="477"/>
      <c r="JET942" s="477"/>
      <c r="JEU942" s="477"/>
      <c r="JEV942" s="477"/>
      <c r="JEW942" s="477"/>
      <c r="JEX942" s="477"/>
      <c r="JEY942" s="477"/>
      <c r="JEZ942" s="477"/>
      <c r="JFA942" s="477"/>
      <c r="JFB942" s="477"/>
      <c r="JFC942" s="477"/>
      <c r="JFD942" s="477"/>
      <c r="JFE942" s="477"/>
      <c r="JFF942" s="477"/>
      <c r="JFG942" s="477"/>
      <c r="JFH942" s="477"/>
      <c r="JFI942" s="477"/>
      <c r="JFJ942" s="477"/>
      <c r="JFK942" s="477"/>
      <c r="JFL942" s="477"/>
      <c r="JFM942" s="477"/>
      <c r="JFN942" s="477"/>
      <c r="JFO942" s="477"/>
      <c r="JFP942" s="477"/>
      <c r="JFQ942" s="477"/>
      <c r="JFR942" s="477"/>
      <c r="JFS942" s="477"/>
      <c r="JFT942" s="477"/>
      <c r="JFU942" s="477"/>
      <c r="JFV942" s="477"/>
      <c r="JFW942" s="477"/>
      <c r="JFX942" s="477"/>
      <c r="JFY942" s="477"/>
      <c r="JFZ942" s="477"/>
      <c r="JGA942" s="477"/>
      <c r="JGB942" s="477"/>
      <c r="JGC942" s="477"/>
      <c r="JGD942" s="477"/>
      <c r="JGE942" s="477"/>
      <c r="JGF942" s="477"/>
      <c r="JGG942" s="477"/>
      <c r="JGH942" s="477"/>
      <c r="JGI942" s="477"/>
      <c r="JGJ942" s="477"/>
      <c r="JGK942" s="477"/>
      <c r="JGL942" s="477"/>
      <c r="JGM942" s="477"/>
      <c r="JGN942" s="477"/>
      <c r="JGO942" s="477"/>
      <c r="JGP942" s="477"/>
      <c r="JGQ942" s="477"/>
      <c r="JGR942" s="477"/>
      <c r="JGS942" s="477"/>
      <c r="JGT942" s="477"/>
      <c r="JGU942" s="477"/>
      <c r="JGV942" s="477"/>
      <c r="JGW942" s="477"/>
      <c r="JGX942" s="477"/>
      <c r="JGY942" s="477"/>
      <c r="JGZ942" s="477"/>
      <c r="JHA942" s="477"/>
      <c r="JHB942" s="477"/>
      <c r="JHC942" s="477"/>
      <c r="JHD942" s="477"/>
      <c r="JHE942" s="477"/>
      <c r="JHF942" s="477"/>
      <c r="JHG942" s="477"/>
      <c r="JHH942" s="477"/>
      <c r="JHI942" s="477"/>
      <c r="JHJ942" s="477"/>
      <c r="JHK942" s="477"/>
      <c r="JHL942" s="477"/>
      <c r="JHM942" s="477"/>
      <c r="JHN942" s="477"/>
      <c r="JHO942" s="477"/>
      <c r="JHP942" s="477"/>
      <c r="JHQ942" s="477"/>
      <c r="JHR942" s="477"/>
      <c r="JHS942" s="477"/>
      <c r="JHT942" s="477"/>
      <c r="JHU942" s="477"/>
      <c r="JHV942" s="477"/>
      <c r="JHW942" s="477"/>
      <c r="JHX942" s="477"/>
      <c r="JHY942" s="477"/>
      <c r="JHZ942" s="477"/>
      <c r="JIA942" s="477"/>
      <c r="JIB942" s="477"/>
      <c r="JIC942" s="477"/>
      <c r="JID942" s="477"/>
      <c r="JIE942" s="477"/>
      <c r="JIF942" s="477"/>
      <c r="JIG942" s="477"/>
      <c r="JIH942" s="477"/>
      <c r="JII942" s="477"/>
      <c r="JIJ942" s="477"/>
      <c r="JIK942" s="477"/>
      <c r="JIL942" s="477"/>
      <c r="JIM942" s="477"/>
      <c r="JIN942" s="477"/>
      <c r="JIO942" s="477"/>
      <c r="JIP942" s="477"/>
      <c r="JIQ942" s="477"/>
      <c r="JIR942" s="477"/>
      <c r="JIS942" s="477"/>
      <c r="JIT942" s="477"/>
      <c r="JIU942" s="477"/>
      <c r="JIV942" s="477"/>
      <c r="JIW942" s="477"/>
      <c r="JIX942" s="477"/>
      <c r="JIY942" s="477"/>
      <c r="JIZ942" s="477"/>
      <c r="JJA942" s="477"/>
      <c r="JJB942" s="477"/>
      <c r="JJC942" s="477"/>
      <c r="JJD942" s="477"/>
      <c r="JJE942" s="477"/>
      <c r="JJF942" s="477"/>
      <c r="JJG942" s="477"/>
      <c r="JJH942" s="477"/>
      <c r="JJI942" s="477"/>
      <c r="JJJ942" s="477"/>
      <c r="JJK942" s="477"/>
      <c r="JJL942" s="477"/>
      <c r="JJM942" s="477"/>
      <c r="JJN942" s="477"/>
      <c r="JJO942" s="477"/>
      <c r="JJP942" s="477"/>
      <c r="JJQ942" s="477"/>
      <c r="JJR942" s="477"/>
      <c r="JJS942" s="477"/>
      <c r="JJT942" s="477"/>
      <c r="JJU942" s="477"/>
      <c r="JJV942" s="477"/>
      <c r="JJW942" s="477"/>
      <c r="JJX942" s="477"/>
      <c r="JJY942" s="477"/>
      <c r="JJZ942" s="477"/>
      <c r="JKA942" s="477"/>
      <c r="JKB942" s="477"/>
      <c r="JKC942" s="477"/>
      <c r="JKD942" s="477"/>
      <c r="JKE942" s="477"/>
      <c r="JKF942" s="477"/>
      <c r="JKG942" s="477"/>
      <c r="JKH942" s="477"/>
      <c r="JKI942" s="477"/>
      <c r="JKJ942" s="477"/>
      <c r="JKK942" s="477"/>
      <c r="JKL942" s="477"/>
      <c r="JKM942" s="477"/>
      <c r="JKN942" s="477"/>
      <c r="JKO942" s="477"/>
      <c r="JKP942" s="477"/>
      <c r="JKQ942" s="477"/>
      <c r="JKR942" s="477"/>
      <c r="JKS942" s="477"/>
      <c r="JKT942" s="477"/>
      <c r="JKU942" s="477"/>
      <c r="JKV942" s="477"/>
      <c r="JKW942" s="477"/>
      <c r="JKX942" s="477"/>
      <c r="JKY942" s="477"/>
      <c r="JKZ942" s="477"/>
      <c r="JLA942" s="477"/>
      <c r="JLB942" s="477"/>
      <c r="JLC942" s="477"/>
      <c r="JLD942" s="477"/>
      <c r="JLE942" s="477"/>
      <c r="JLF942" s="477"/>
      <c r="JLG942" s="477"/>
      <c r="JLH942" s="477"/>
      <c r="JLI942" s="477"/>
      <c r="JLJ942" s="477"/>
      <c r="JLK942" s="477"/>
      <c r="JLL942" s="477"/>
      <c r="JLM942" s="477"/>
      <c r="JLN942" s="477"/>
      <c r="JLO942" s="477"/>
      <c r="JLP942" s="477"/>
      <c r="JLQ942" s="477"/>
      <c r="JLR942" s="477"/>
      <c r="JLS942" s="477"/>
      <c r="JLT942" s="477"/>
      <c r="JLU942" s="477"/>
      <c r="JLV942" s="477"/>
      <c r="JLW942" s="477"/>
      <c r="JLX942" s="477"/>
      <c r="JLY942" s="477"/>
      <c r="JLZ942" s="477"/>
      <c r="JMA942" s="477"/>
      <c r="JMB942" s="477"/>
      <c r="JMC942" s="477"/>
      <c r="JMD942" s="477"/>
      <c r="JME942" s="477"/>
      <c r="JMF942" s="477"/>
      <c r="JMG942" s="477"/>
      <c r="JMH942" s="477"/>
      <c r="JMI942" s="477"/>
      <c r="JMJ942" s="477"/>
      <c r="JMK942" s="477"/>
      <c r="JML942" s="477"/>
      <c r="JMM942" s="477"/>
      <c r="JMN942" s="477"/>
      <c r="JMO942" s="477"/>
      <c r="JMP942" s="477"/>
      <c r="JMQ942" s="477"/>
      <c r="JMR942" s="477"/>
      <c r="JMS942" s="477"/>
      <c r="JMT942" s="477"/>
      <c r="JMU942" s="477"/>
      <c r="JMV942" s="477"/>
      <c r="JMW942" s="477"/>
      <c r="JMX942" s="477"/>
      <c r="JMY942" s="477"/>
      <c r="JMZ942" s="477"/>
      <c r="JNA942" s="477"/>
      <c r="JNB942" s="477"/>
      <c r="JNC942" s="477"/>
      <c r="JND942" s="477"/>
      <c r="JNE942" s="477"/>
      <c r="JNF942" s="477"/>
      <c r="JNG942" s="477"/>
      <c r="JNH942" s="477"/>
      <c r="JNI942" s="477"/>
      <c r="JNJ942" s="477"/>
      <c r="JNK942" s="477"/>
      <c r="JNL942" s="477"/>
      <c r="JNM942" s="477"/>
      <c r="JNN942" s="477"/>
      <c r="JNO942" s="477"/>
      <c r="JNP942" s="477"/>
      <c r="JNQ942" s="477"/>
      <c r="JNR942" s="477"/>
      <c r="JNS942" s="477"/>
      <c r="JNT942" s="477"/>
      <c r="JNU942" s="477"/>
      <c r="JNV942" s="477"/>
      <c r="JNW942" s="477"/>
      <c r="JNX942" s="477"/>
      <c r="JNY942" s="477"/>
      <c r="JNZ942" s="477"/>
      <c r="JOA942" s="477"/>
      <c r="JOB942" s="477"/>
      <c r="JOC942" s="477"/>
      <c r="JOD942" s="477"/>
      <c r="JOE942" s="477"/>
      <c r="JOF942" s="477"/>
      <c r="JOG942" s="477"/>
      <c r="JOH942" s="477"/>
      <c r="JOI942" s="477"/>
      <c r="JOJ942" s="477"/>
      <c r="JOK942" s="477"/>
      <c r="JOL942" s="477"/>
      <c r="JOM942" s="477"/>
      <c r="JON942" s="477"/>
      <c r="JOO942" s="477"/>
      <c r="JOP942" s="477"/>
      <c r="JOQ942" s="477"/>
      <c r="JOR942" s="477"/>
      <c r="JOS942" s="477"/>
      <c r="JOT942" s="477"/>
      <c r="JOU942" s="477"/>
      <c r="JOV942" s="477"/>
      <c r="JOW942" s="477"/>
      <c r="JOX942" s="477"/>
      <c r="JOY942" s="477"/>
      <c r="JOZ942" s="477"/>
      <c r="JPA942" s="477"/>
      <c r="JPB942" s="477"/>
      <c r="JPC942" s="477"/>
      <c r="JPD942" s="477"/>
      <c r="JPE942" s="477"/>
      <c r="JPF942" s="477"/>
      <c r="JPG942" s="477"/>
      <c r="JPH942" s="477"/>
      <c r="JPI942" s="477"/>
      <c r="JPJ942" s="477"/>
      <c r="JPK942" s="477"/>
      <c r="JPL942" s="477"/>
      <c r="JPM942" s="477"/>
      <c r="JPN942" s="477"/>
      <c r="JPO942" s="477"/>
      <c r="JPP942" s="477"/>
      <c r="JPQ942" s="477"/>
      <c r="JPR942" s="477"/>
      <c r="JPS942" s="477"/>
      <c r="JPT942" s="477"/>
      <c r="JPU942" s="477"/>
      <c r="JPV942" s="477"/>
      <c r="JPW942" s="477"/>
      <c r="JPX942" s="477"/>
      <c r="JPY942" s="477"/>
      <c r="JPZ942" s="477"/>
      <c r="JQA942" s="477"/>
      <c r="JQB942" s="477"/>
      <c r="JQC942" s="477"/>
      <c r="JQD942" s="477"/>
      <c r="JQE942" s="477"/>
      <c r="JQF942" s="477"/>
      <c r="JQG942" s="477"/>
      <c r="JQH942" s="477"/>
      <c r="JQI942" s="477"/>
      <c r="JQJ942" s="477"/>
      <c r="JQK942" s="477"/>
      <c r="JQL942" s="477"/>
      <c r="JQM942" s="477"/>
      <c r="JQN942" s="477"/>
      <c r="JQO942" s="477"/>
      <c r="JQP942" s="477"/>
      <c r="JQQ942" s="477"/>
      <c r="JQR942" s="477"/>
      <c r="JQS942" s="477"/>
      <c r="JQT942" s="477"/>
      <c r="JQU942" s="477"/>
      <c r="JQV942" s="477"/>
      <c r="JQW942" s="477"/>
      <c r="JQX942" s="477"/>
      <c r="JQY942" s="477"/>
      <c r="JQZ942" s="477"/>
      <c r="JRA942" s="477"/>
      <c r="JRB942" s="477"/>
      <c r="JRC942" s="477"/>
      <c r="JRD942" s="477"/>
      <c r="JRE942" s="477"/>
      <c r="JRF942" s="477"/>
      <c r="JRG942" s="477"/>
      <c r="JRH942" s="477"/>
      <c r="JRI942" s="477"/>
      <c r="JRJ942" s="477"/>
      <c r="JRK942" s="477"/>
      <c r="JRL942" s="477"/>
      <c r="JRM942" s="477"/>
      <c r="JRN942" s="477"/>
      <c r="JRO942" s="477"/>
      <c r="JRP942" s="477"/>
      <c r="JRQ942" s="477"/>
      <c r="JRR942" s="477"/>
      <c r="JRS942" s="477"/>
      <c r="JRT942" s="477"/>
      <c r="JRU942" s="477"/>
      <c r="JRV942" s="477"/>
      <c r="JRW942" s="477"/>
      <c r="JRX942" s="477"/>
      <c r="JRY942" s="477"/>
      <c r="JRZ942" s="477"/>
      <c r="JSA942" s="477"/>
      <c r="JSB942" s="477"/>
      <c r="JSC942" s="477"/>
      <c r="JSD942" s="477"/>
      <c r="JSE942" s="477"/>
      <c r="JSF942" s="477"/>
      <c r="JSG942" s="477"/>
      <c r="JSH942" s="477"/>
      <c r="JSI942" s="477"/>
      <c r="JSJ942" s="477"/>
      <c r="JSK942" s="477"/>
      <c r="JSL942" s="477"/>
      <c r="JSM942" s="477"/>
      <c r="JSN942" s="477"/>
      <c r="JSO942" s="477"/>
      <c r="JSP942" s="477"/>
      <c r="JSQ942" s="477"/>
      <c r="JSR942" s="477"/>
      <c r="JSS942" s="477"/>
      <c r="JST942" s="477"/>
      <c r="JSU942" s="477"/>
      <c r="JSV942" s="477"/>
      <c r="JSW942" s="477"/>
      <c r="JSX942" s="477"/>
      <c r="JSY942" s="477"/>
      <c r="JSZ942" s="477"/>
      <c r="JTA942" s="477"/>
      <c r="JTB942" s="477"/>
      <c r="JTC942" s="477"/>
      <c r="JTD942" s="477"/>
      <c r="JTE942" s="477"/>
      <c r="JTF942" s="477"/>
      <c r="JTG942" s="477"/>
      <c r="JTH942" s="477"/>
      <c r="JTI942" s="477"/>
      <c r="JTJ942" s="477"/>
      <c r="JTK942" s="477"/>
      <c r="JTL942" s="477"/>
      <c r="JTM942" s="477"/>
      <c r="JTN942" s="477"/>
      <c r="JTO942" s="477"/>
      <c r="JTP942" s="477"/>
      <c r="JTQ942" s="477"/>
      <c r="JTR942" s="477"/>
      <c r="JTS942" s="477"/>
      <c r="JTT942" s="477"/>
      <c r="JTU942" s="477"/>
      <c r="JTV942" s="477"/>
      <c r="JTW942" s="477"/>
      <c r="JTX942" s="477"/>
      <c r="JTY942" s="477"/>
      <c r="JTZ942" s="477"/>
      <c r="JUA942" s="477"/>
      <c r="JUB942" s="477"/>
      <c r="JUC942" s="477"/>
      <c r="JUD942" s="477"/>
      <c r="JUE942" s="477"/>
      <c r="JUF942" s="477"/>
      <c r="JUG942" s="477"/>
      <c r="JUH942" s="477"/>
      <c r="JUI942" s="477"/>
      <c r="JUJ942" s="477"/>
      <c r="JUK942" s="477"/>
      <c r="JUL942" s="477"/>
      <c r="JUM942" s="477"/>
      <c r="JUN942" s="477"/>
      <c r="JUO942" s="477"/>
      <c r="JUP942" s="477"/>
      <c r="JUQ942" s="477"/>
      <c r="JUR942" s="477"/>
      <c r="JUS942" s="477"/>
      <c r="JUT942" s="477"/>
      <c r="JUU942" s="477"/>
      <c r="JUV942" s="477"/>
      <c r="JUW942" s="477"/>
      <c r="JUX942" s="477"/>
      <c r="JUY942" s="477"/>
      <c r="JUZ942" s="477"/>
      <c r="JVA942" s="477"/>
      <c r="JVB942" s="477"/>
      <c r="JVC942" s="477"/>
      <c r="JVD942" s="477"/>
      <c r="JVE942" s="477"/>
      <c r="JVF942" s="477"/>
      <c r="JVG942" s="477"/>
      <c r="JVH942" s="477"/>
      <c r="JVI942" s="477"/>
      <c r="JVJ942" s="477"/>
      <c r="JVK942" s="477"/>
      <c r="JVL942" s="477"/>
      <c r="JVM942" s="477"/>
      <c r="JVN942" s="477"/>
      <c r="JVO942" s="477"/>
      <c r="JVP942" s="477"/>
      <c r="JVQ942" s="477"/>
      <c r="JVR942" s="477"/>
      <c r="JVS942" s="477"/>
      <c r="JVT942" s="477"/>
      <c r="JVU942" s="477"/>
      <c r="JVV942" s="477"/>
      <c r="JVW942" s="477"/>
      <c r="JVX942" s="477"/>
      <c r="JVY942" s="477"/>
      <c r="JVZ942" s="477"/>
      <c r="JWA942" s="477"/>
      <c r="JWB942" s="477"/>
      <c r="JWC942" s="477"/>
      <c r="JWD942" s="477"/>
      <c r="JWE942" s="477"/>
      <c r="JWF942" s="477"/>
      <c r="JWG942" s="477"/>
      <c r="JWH942" s="477"/>
      <c r="JWI942" s="477"/>
      <c r="JWJ942" s="477"/>
      <c r="JWK942" s="477"/>
      <c r="JWL942" s="477"/>
      <c r="JWM942" s="477"/>
      <c r="JWN942" s="477"/>
      <c r="JWO942" s="477"/>
      <c r="JWP942" s="477"/>
      <c r="JWQ942" s="477"/>
      <c r="JWR942" s="477"/>
      <c r="JWS942" s="477"/>
      <c r="JWT942" s="477"/>
      <c r="JWU942" s="477"/>
      <c r="JWV942" s="477"/>
      <c r="JWW942" s="477"/>
      <c r="JWX942" s="477"/>
      <c r="JWY942" s="477"/>
      <c r="JWZ942" s="477"/>
      <c r="JXA942" s="477"/>
      <c r="JXB942" s="477"/>
      <c r="JXC942" s="477"/>
      <c r="JXD942" s="477"/>
      <c r="JXE942" s="477"/>
      <c r="JXF942" s="477"/>
      <c r="JXG942" s="477"/>
      <c r="JXH942" s="477"/>
      <c r="JXI942" s="477"/>
      <c r="JXJ942" s="477"/>
      <c r="JXK942" s="477"/>
      <c r="JXL942" s="477"/>
      <c r="JXM942" s="477"/>
      <c r="JXN942" s="477"/>
      <c r="JXO942" s="477"/>
      <c r="JXP942" s="477"/>
      <c r="JXQ942" s="477"/>
      <c r="JXR942" s="477"/>
      <c r="JXS942" s="477"/>
      <c r="JXT942" s="477"/>
      <c r="JXU942" s="477"/>
      <c r="JXV942" s="477"/>
      <c r="JXW942" s="477"/>
      <c r="JXX942" s="477"/>
      <c r="JXY942" s="477"/>
      <c r="JXZ942" s="477"/>
      <c r="JYA942" s="477"/>
      <c r="JYB942" s="477"/>
      <c r="JYC942" s="477"/>
      <c r="JYD942" s="477"/>
      <c r="JYE942" s="477"/>
      <c r="JYF942" s="477"/>
      <c r="JYG942" s="477"/>
      <c r="JYH942" s="477"/>
      <c r="JYI942" s="477"/>
      <c r="JYJ942" s="477"/>
      <c r="JYK942" s="477"/>
      <c r="JYL942" s="477"/>
      <c r="JYM942" s="477"/>
      <c r="JYN942" s="477"/>
      <c r="JYO942" s="477"/>
      <c r="JYP942" s="477"/>
      <c r="JYQ942" s="477"/>
      <c r="JYR942" s="477"/>
      <c r="JYS942" s="477"/>
      <c r="JYT942" s="477"/>
      <c r="JYU942" s="477"/>
      <c r="JYV942" s="477"/>
      <c r="JYW942" s="477"/>
      <c r="JYX942" s="477"/>
      <c r="JYY942" s="477"/>
      <c r="JYZ942" s="477"/>
      <c r="JZA942" s="477"/>
      <c r="JZB942" s="477"/>
      <c r="JZC942" s="477"/>
      <c r="JZD942" s="477"/>
      <c r="JZE942" s="477"/>
      <c r="JZF942" s="477"/>
      <c r="JZG942" s="477"/>
      <c r="JZH942" s="477"/>
      <c r="JZI942" s="477"/>
      <c r="JZJ942" s="477"/>
      <c r="JZK942" s="477"/>
      <c r="JZL942" s="477"/>
      <c r="JZM942" s="477"/>
      <c r="JZN942" s="477"/>
      <c r="JZO942" s="477"/>
      <c r="JZP942" s="477"/>
      <c r="JZQ942" s="477"/>
      <c r="JZR942" s="477"/>
      <c r="JZS942" s="477"/>
      <c r="JZT942" s="477"/>
      <c r="JZU942" s="477"/>
      <c r="JZV942" s="477"/>
      <c r="JZW942" s="477"/>
      <c r="JZX942" s="477"/>
      <c r="JZY942" s="477"/>
      <c r="JZZ942" s="477"/>
      <c r="KAA942" s="477"/>
      <c r="KAB942" s="477"/>
      <c r="KAC942" s="477"/>
      <c r="KAD942" s="477"/>
      <c r="KAE942" s="477"/>
      <c r="KAF942" s="477"/>
      <c r="KAG942" s="477"/>
      <c r="KAH942" s="477"/>
      <c r="KAI942" s="477"/>
      <c r="KAJ942" s="477"/>
      <c r="KAK942" s="477"/>
      <c r="KAL942" s="477"/>
      <c r="KAM942" s="477"/>
      <c r="KAN942" s="477"/>
      <c r="KAO942" s="477"/>
      <c r="KAP942" s="477"/>
      <c r="KAQ942" s="477"/>
      <c r="KAR942" s="477"/>
      <c r="KAS942" s="477"/>
      <c r="KAT942" s="477"/>
      <c r="KAU942" s="477"/>
      <c r="KAV942" s="477"/>
      <c r="KAW942" s="477"/>
      <c r="KAX942" s="477"/>
      <c r="KAY942" s="477"/>
      <c r="KAZ942" s="477"/>
      <c r="KBA942" s="477"/>
      <c r="KBB942" s="477"/>
      <c r="KBC942" s="477"/>
      <c r="KBD942" s="477"/>
      <c r="KBE942" s="477"/>
      <c r="KBF942" s="477"/>
      <c r="KBG942" s="477"/>
      <c r="KBH942" s="477"/>
      <c r="KBI942" s="477"/>
      <c r="KBJ942" s="477"/>
      <c r="KBK942" s="477"/>
      <c r="KBL942" s="477"/>
      <c r="KBM942" s="477"/>
      <c r="KBN942" s="477"/>
      <c r="KBO942" s="477"/>
      <c r="KBP942" s="477"/>
      <c r="KBQ942" s="477"/>
      <c r="KBR942" s="477"/>
      <c r="KBS942" s="477"/>
      <c r="KBT942" s="477"/>
      <c r="KBU942" s="477"/>
      <c r="KBV942" s="477"/>
      <c r="KBW942" s="477"/>
      <c r="KBX942" s="477"/>
      <c r="KBY942" s="477"/>
      <c r="KBZ942" s="477"/>
      <c r="KCA942" s="477"/>
      <c r="KCB942" s="477"/>
      <c r="KCC942" s="477"/>
      <c r="KCD942" s="477"/>
      <c r="KCE942" s="477"/>
      <c r="KCF942" s="477"/>
      <c r="KCG942" s="477"/>
      <c r="KCH942" s="477"/>
      <c r="KCI942" s="477"/>
      <c r="KCJ942" s="477"/>
      <c r="KCK942" s="477"/>
      <c r="KCL942" s="477"/>
      <c r="KCM942" s="477"/>
      <c r="KCN942" s="477"/>
      <c r="KCO942" s="477"/>
      <c r="KCP942" s="477"/>
      <c r="KCQ942" s="477"/>
      <c r="KCR942" s="477"/>
      <c r="KCS942" s="477"/>
      <c r="KCT942" s="477"/>
      <c r="KCU942" s="477"/>
      <c r="KCV942" s="477"/>
      <c r="KCW942" s="477"/>
      <c r="KCX942" s="477"/>
      <c r="KCY942" s="477"/>
      <c r="KCZ942" s="477"/>
      <c r="KDA942" s="477"/>
      <c r="KDB942" s="477"/>
      <c r="KDC942" s="477"/>
      <c r="KDD942" s="477"/>
      <c r="KDE942" s="477"/>
      <c r="KDF942" s="477"/>
      <c r="KDG942" s="477"/>
      <c r="KDH942" s="477"/>
      <c r="KDI942" s="477"/>
      <c r="KDJ942" s="477"/>
      <c r="KDK942" s="477"/>
      <c r="KDL942" s="477"/>
      <c r="KDM942" s="477"/>
      <c r="KDN942" s="477"/>
      <c r="KDO942" s="477"/>
      <c r="KDP942" s="477"/>
      <c r="KDQ942" s="477"/>
      <c r="KDR942" s="477"/>
      <c r="KDS942" s="477"/>
      <c r="KDT942" s="477"/>
      <c r="KDU942" s="477"/>
      <c r="KDV942" s="477"/>
      <c r="KDW942" s="477"/>
      <c r="KDX942" s="477"/>
      <c r="KDY942" s="477"/>
      <c r="KDZ942" s="477"/>
      <c r="KEA942" s="477"/>
      <c r="KEB942" s="477"/>
      <c r="KEC942" s="477"/>
      <c r="KED942" s="477"/>
      <c r="KEE942" s="477"/>
      <c r="KEF942" s="477"/>
      <c r="KEG942" s="477"/>
      <c r="KEH942" s="477"/>
      <c r="KEI942" s="477"/>
      <c r="KEJ942" s="477"/>
      <c r="KEK942" s="477"/>
      <c r="KEL942" s="477"/>
      <c r="KEM942" s="477"/>
      <c r="KEN942" s="477"/>
      <c r="KEO942" s="477"/>
      <c r="KEP942" s="477"/>
      <c r="KEQ942" s="477"/>
      <c r="KER942" s="477"/>
      <c r="KES942" s="477"/>
      <c r="KET942" s="477"/>
      <c r="KEU942" s="477"/>
      <c r="KEV942" s="477"/>
      <c r="KEW942" s="477"/>
      <c r="KEX942" s="477"/>
      <c r="KEY942" s="477"/>
      <c r="KEZ942" s="477"/>
      <c r="KFA942" s="477"/>
      <c r="KFB942" s="477"/>
      <c r="KFC942" s="477"/>
      <c r="KFD942" s="477"/>
      <c r="KFE942" s="477"/>
      <c r="KFF942" s="477"/>
      <c r="KFG942" s="477"/>
      <c r="KFH942" s="477"/>
      <c r="KFI942" s="477"/>
      <c r="KFJ942" s="477"/>
      <c r="KFK942" s="477"/>
      <c r="KFL942" s="477"/>
      <c r="KFM942" s="477"/>
      <c r="KFN942" s="477"/>
      <c r="KFO942" s="477"/>
      <c r="KFP942" s="477"/>
      <c r="KFQ942" s="477"/>
      <c r="KFR942" s="477"/>
      <c r="KFS942" s="477"/>
      <c r="KFT942" s="477"/>
      <c r="KFU942" s="477"/>
      <c r="KFV942" s="477"/>
      <c r="KFW942" s="477"/>
      <c r="KFX942" s="477"/>
      <c r="KFY942" s="477"/>
      <c r="KFZ942" s="477"/>
      <c r="KGA942" s="477"/>
      <c r="KGB942" s="477"/>
      <c r="KGC942" s="477"/>
      <c r="KGD942" s="477"/>
      <c r="KGE942" s="477"/>
      <c r="KGF942" s="477"/>
      <c r="KGG942" s="477"/>
      <c r="KGH942" s="477"/>
      <c r="KGI942" s="477"/>
      <c r="KGJ942" s="477"/>
      <c r="KGK942" s="477"/>
      <c r="KGL942" s="477"/>
      <c r="KGM942" s="477"/>
      <c r="KGN942" s="477"/>
      <c r="KGO942" s="477"/>
      <c r="KGP942" s="477"/>
      <c r="KGQ942" s="477"/>
      <c r="KGR942" s="477"/>
      <c r="KGS942" s="477"/>
      <c r="KGT942" s="477"/>
      <c r="KGU942" s="477"/>
      <c r="KGV942" s="477"/>
      <c r="KGW942" s="477"/>
      <c r="KGX942" s="477"/>
      <c r="KGY942" s="477"/>
      <c r="KGZ942" s="477"/>
      <c r="KHA942" s="477"/>
      <c r="KHB942" s="477"/>
      <c r="KHC942" s="477"/>
      <c r="KHD942" s="477"/>
      <c r="KHE942" s="477"/>
      <c r="KHF942" s="477"/>
      <c r="KHG942" s="477"/>
      <c r="KHH942" s="477"/>
      <c r="KHI942" s="477"/>
      <c r="KHJ942" s="477"/>
      <c r="KHK942" s="477"/>
      <c r="KHL942" s="477"/>
      <c r="KHM942" s="477"/>
      <c r="KHN942" s="477"/>
      <c r="KHO942" s="477"/>
      <c r="KHP942" s="477"/>
      <c r="KHQ942" s="477"/>
      <c r="KHR942" s="477"/>
      <c r="KHS942" s="477"/>
      <c r="KHT942" s="477"/>
      <c r="KHU942" s="477"/>
      <c r="KHV942" s="477"/>
      <c r="KHW942" s="477"/>
      <c r="KHX942" s="477"/>
      <c r="KHY942" s="477"/>
      <c r="KHZ942" s="477"/>
      <c r="KIA942" s="477"/>
      <c r="KIB942" s="477"/>
      <c r="KIC942" s="477"/>
      <c r="KID942" s="477"/>
      <c r="KIE942" s="477"/>
      <c r="KIF942" s="477"/>
      <c r="KIG942" s="477"/>
      <c r="KIH942" s="477"/>
      <c r="KII942" s="477"/>
      <c r="KIJ942" s="477"/>
      <c r="KIK942" s="477"/>
      <c r="KIL942" s="477"/>
      <c r="KIM942" s="477"/>
      <c r="KIN942" s="477"/>
      <c r="KIO942" s="477"/>
      <c r="KIP942" s="477"/>
      <c r="KIQ942" s="477"/>
      <c r="KIR942" s="477"/>
      <c r="KIS942" s="477"/>
      <c r="KIT942" s="477"/>
      <c r="KIU942" s="477"/>
      <c r="KIV942" s="477"/>
      <c r="KIW942" s="477"/>
      <c r="KIX942" s="477"/>
      <c r="KIY942" s="477"/>
      <c r="KIZ942" s="477"/>
      <c r="KJA942" s="477"/>
      <c r="KJB942" s="477"/>
      <c r="KJC942" s="477"/>
      <c r="KJD942" s="477"/>
      <c r="KJE942" s="477"/>
      <c r="KJF942" s="477"/>
      <c r="KJG942" s="477"/>
      <c r="KJH942" s="477"/>
      <c r="KJI942" s="477"/>
      <c r="KJJ942" s="477"/>
      <c r="KJK942" s="477"/>
      <c r="KJL942" s="477"/>
      <c r="KJM942" s="477"/>
      <c r="KJN942" s="477"/>
      <c r="KJO942" s="477"/>
      <c r="KJP942" s="477"/>
      <c r="KJQ942" s="477"/>
      <c r="KJR942" s="477"/>
      <c r="KJS942" s="477"/>
      <c r="KJT942" s="477"/>
      <c r="KJU942" s="477"/>
      <c r="KJV942" s="477"/>
      <c r="KJW942" s="477"/>
      <c r="KJX942" s="477"/>
      <c r="KJY942" s="477"/>
      <c r="KJZ942" s="477"/>
      <c r="KKA942" s="477"/>
      <c r="KKB942" s="477"/>
      <c r="KKC942" s="477"/>
      <c r="KKD942" s="477"/>
      <c r="KKE942" s="477"/>
      <c r="KKF942" s="477"/>
      <c r="KKG942" s="477"/>
      <c r="KKH942" s="477"/>
      <c r="KKI942" s="477"/>
      <c r="KKJ942" s="477"/>
      <c r="KKK942" s="477"/>
      <c r="KKL942" s="477"/>
      <c r="KKM942" s="477"/>
      <c r="KKN942" s="477"/>
      <c r="KKO942" s="477"/>
      <c r="KKP942" s="477"/>
      <c r="KKQ942" s="477"/>
      <c r="KKR942" s="477"/>
      <c r="KKS942" s="477"/>
      <c r="KKT942" s="477"/>
      <c r="KKU942" s="477"/>
      <c r="KKV942" s="477"/>
      <c r="KKW942" s="477"/>
      <c r="KKX942" s="477"/>
      <c r="KKY942" s="477"/>
      <c r="KKZ942" s="477"/>
      <c r="KLA942" s="477"/>
      <c r="KLB942" s="477"/>
      <c r="KLC942" s="477"/>
      <c r="KLD942" s="477"/>
      <c r="KLE942" s="477"/>
      <c r="KLF942" s="477"/>
      <c r="KLG942" s="477"/>
      <c r="KLH942" s="477"/>
      <c r="KLI942" s="477"/>
      <c r="KLJ942" s="477"/>
      <c r="KLK942" s="477"/>
      <c r="KLL942" s="477"/>
      <c r="KLM942" s="477"/>
      <c r="KLN942" s="477"/>
      <c r="KLO942" s="477"/>
      <c r="KLP942" s="477"/>
      <c r="KLQ942" s="477"/>
      <c r="KLR942" s="477"/>
      <c r="KLS942" s="477"/>
      <c r="KLT942" s="477"/>
      <c r="KLU942" s="477"/>
      <c r="KLV942" s="477"/>
      <c r="KLW942" s="477"/>
      <c r="KLX942" s="477"/>
      <c r="KLY942" s="477"/>
      <c r="KLZ942" s="477"/>
      <c r="KMA942" s="477"/>
      <c r="KMB942" s="477"/>
      <c r="KMC942" s="477"/>
      <c r="KMD942" s="477"/>
      <c r="KME942" s="477"/>
      <c r="KMF942" s="477"/>
      <c r="KMG942" s="477"/>
      <c r="KMH942" s="477"/>
      <c r="KMI942" s="477"/>
      <c r="KMJ942" s="477"/>
      <c r="KMK942" s="477"/>
      <c r="KML942" s="477"/>
      <c r="KMM942" s="477"/>
      <c r="KMN942" s="477"/>
      <c r="KMO942" s="477"/>
      <c r="KMP942" s="477"/>
      <c r="KMQ942" s="477"/>
      <c r="KMR942" s="477"/>
      <c r="KMS942" s="477"/>
      <c r="KMT942" s="477"/>
      <c r="KMU942" s="477"/>
      <c r="KMV942" s="477"/>
      <c r="KMW942" s="477"/>
      <c r="KMX942" s="477"/>
      <c r="KMY942" s="477"/>
      <c r="KMZ942" s="477"/>
      <c r="KNA942" s="477"/>
      <c r="KNB942" s="477"/>
      <c r="KNC942" s="477"/>
      <c r="KND942" s="477"/>
      <c r="KNE942" s="477"/>
      <c r="KNF942" s="477"/>
      <c r="KNG942" s="477"/>
      <c r="KNH942" s="477"/>
      <c r="KNI942" s="477"/>
      <c r="KNJ942" s="477"/>
      <c r="KNK942" s="477"/>
      <c r="KNL942" s="477"/>
      <c r="KNM942" s="477"/>
      <c r="KNN942" s="477"/>
      <c r="KNO942" s="477"/>
      <c r="KNP942" s="477"/>
      <c r="KNQ942" s="477"/>
      <c r="KNR942" s="477"/>
      <c r="KNS942" s="477"/>
      <c r="KNT942" s="477"/>
      <c r="KNU942" s="477"/>
      <c r="KNV942" s="477"/>
      <c r="KNW942" s="477"/>
      <c r="KNX942" s="477"/>
      <c r="KNY942" s="477"/>
      <c r="KNZ942" s="477"/>
      <c r="KOA942" s="477"/>
      <c r="KOB942" s="477"/>
      <c r="KOC942" s="477"/>
      <c r="KOD942" s="477"/>
      <c r="KOE942" s="477"/>
      <c r="KOF942" s="477"/>
      <c r="KOG942" s="477"/>
      <c r="KOH942" s="477"/>
      <c r="KOI942" s="477"/>
      <c r="KOJ942" s="477"/>
      <c r="KOK942" s="477"/>
      <c r="KOL942" s="477"/>
      <c r="KOM942" s="477"/>
      <c r="KON942" s="477"/>
      <c r="KOO942" s="477"/>
      <c r="KOP942" s="477"/>
      <c r="KOQ942" s="477"/>
      <c r="KOR942" s="477"/>
      <c r="KOS942" s="477"/>
      <c r="KOT942" s="477"/>
      <c r="KOU942" s="477"/>
      <c r="KOV942" s="477"/>
      <c r="KOW942" s="477"/>
      <c r="KOX942" s="477"/>
      <c r="KOY942" s="477"/>
      <c r="KOZ942" s="477"/>
      <c r="KPA942" s="477"/>
      <c r="KPB942" s="477"/>
      <c r="KPC942" s="477"/>
      <c r="KPD942" s="477"/>
      <c r="KPE942" s="477"/>
      <c r="KPF942" s="477"/>
      <c r="KPG942" s="477"/>
      <c r="KPH942" s="477"/>
      <c r="KPI942" s="477"/>
      <c r="KPJ942" s="477"/>
      <c r="KPK942" s="477"/>
      <c r="KPL942" s="477"/>
      <c r="KPM942" s="477"/>
      <c r="KPN942" s="477"/>
      <c r="KPO942" s="477"/>
      <c r="KPP942" s="477"/>
      <c r="KPQ942" s="477"/>
      <c r="KPR942" s="477"/>
      <c r="KPS942" s="477"/>
      <c r="KPT942" s="477"/>
      <c r="KPU942" s="477"/>
      <c r="KPV942" s="477"/>
      <c r="KPW942" s="477"/>
      <c r="KPX942" s="477"/>
      <c r="KPY942" s="477"/>
      <c r="KPZ942" s="477"/>
      <c r="KQA942" s="477"/>
      <c r="KQB942" s="477"/>
      <c r="KQC942" s="477"/>
      <c r="KQD942" s="477"/>
      <c r="KQE942" s="477"/>
      <c r="KQF942" s="477"/>
      <c r="KQG942" s="477"/>
      <c r="KQH942" s="477"/>
      <c r="KQI942" s="477"/>
      <c r="KQJ942" s="477"/>
      <c r="KQK942" s="477"/>
      <c r="KQL942" s="477"/>
      <c r="KQM942" s="477"/>
      <c r="KQN942" s="477"/>
      <c r="KQO942" s="477"/>
      <c r="KQP942" s="477"/>
      <c r="KQQ942" s="477"/>
      <c r="KQR942" s="477"/>
      <c r="KQS942" s="477"/>
      <c r="KQT942" s="477"/>
      <c r="KQU942" s="477"/>
      <c r="KQV942" s="477"/>
      <c r="KQW942" s="477"/>
      <c r="KQX942" s="477"/>
      <c r="KQY942" s="477"/>
      <c r="KQZ942" s="477"/>
      <c r="KRA942" s="477"/>
      <c r="KRB942" s="477"/>
      <c r="KRC942" s="477"/>
      <c r="KRD942" s="477"/>
      <c r="KRE942" s="477"/>
      <c r="KRF942" s="477"/>
      <c r="KRG942" s="477"/>
      <c r="KRH942" s="477"/>
      <c r="KRI942" s="477"/>
      <c r="KRJ942" s="477"/>
      <c r="KRK942" s="477"/>
      <c r="KRL942" s="477"/>
      <c r="KRM942" s="477"/>
      <c r="KRN942" s="477"/>
      <c r="KRO942" s="477"/>
      <c r="KRP942" s="477"/>
      <c r="KRQ942" s="477"/>
      <c r="KRR942" s="477"/>
      <c r="KRS942" s="477"/>
      <c r="KRT942" s="477"/>
      <c r="KRU942" s="477"/>
      <c r="KRV942" s="477"/>
      <c r="KRW942" s="477"/>
      <c r="KRX942" s="477"/>
      <c r="KRY942" s="477"/>
      <c r="KRZ942" s="477"/>
      <c r="KSA942" s="477"/>
      <c r="KSB942" s="477"/>
      <c r="KSC942" s="477"/>
      <c r="KSD942" s="477"/>
      <c r="KSE942" s="477"/>
      <c r="KSF942" s="477"/>
      <c r="KSG942" s="477"/>
      <c r="KSH942" s="477"/>
      <c r="KSI942" s="477"/>
      <c r="KSJ942" s="477"/>
      <c r="KSK942" s="477"/>
      <c r="KSL942" s="477"/>
      <c r="KSM942" s="477"/>
      <c r="KSN942" s="477"/>
      <c r="KSO942" s="477"/>
      <c r="KSP942" s="477"/>
      <c r="KSQ942" s="477"/>
      <c r="KSR942" s="477"/>
      <c r="KSS942" s="477"/>
      <c r="KST942" s="477"/>
      <c r="KSU942" s="477"/>
      <c r="KSV942" s="477"/>
      <c r="KSW942" s="477"/>
      <c r="KSX942" s="477"/>
      <c r="KSY942" s="477"/>
      <c r="KSZ942" s="477"/>
      <c r="KTA942" s="477"/>
      <c r="KTB942" s="477"/>
      <c r="KTC942" s="477"/>
      <c r="KTD942" s="477"/>
      <c r="KTE942" s="477"/>
      <c r="KTF942" s="477"/>
      <c r="KTG942" s="477"/>
      <c r="KTH942" s="477"/>
      <c r="KTI942" s="477"/>
      <c r="KTJ942" s="477"/>
      <c r="KTK942" s="477"/>
      <c r="KTL942" s="477"/>
      <c r="KTM942" s="477"/>
      <c r="KTN942" s="477"/>
      <c r="KTO942" s="477"/>
      <c r="KTP942" s="477"/>
      <c r="KTQ942" s="477"/>
      <c r="KTR942" s="477"/>
      <c r="KTS942" s="477"/>
      <c r="KTT942" s="477"/>
      <c r="KTU942" s="477"/>
      <c r="KTV942" s="477"/>
      <c r="KTW942" s="477"/>
      <c r="KTX942" s="477"/>
      <c r="KTY942" s="477"/>
      <c r="KTZ942" s="477"/>
      <c r="KUA942" s="477"/>
      <c r="KUB942" s="477"/>
      <c r="KUC942" s="477"/>
      <c r="KUD942" s="477"/>
      <c r="KUE942" s="477"/>
      <c r="KUF942" s="477"/>
      <c r="KUG942" s="477"/>
      <c r="KUH942" s="477"/>
      <c r="KUI942" s="477"/>
      <c r="KUJ942" s="477"/>
      <c r="KUK942" s="477"/>
      <c r="KUL942" s="477"/>
      <c r="KUM942" s="477"/>
      <c r="KUN942" s="477"/>
      <c r="KUO942" s="477"/>
      <c r="KUP942" s="477"/>
      <c r="KUQ942" s="477"/>
      <c r="KUR942" s="477"/>
      <c r="KUS942" s="477"/>
      <c r="KUT942" s="477"/>
      <c r="KUU942" s="477"/>
      <c r="KUV942" s="477"/>
      <c r="KUW942" s="477"/>
      <c r="KUX942" s="477"/>
      <c r="KUY942" s="477"/>
      <c r="KUZ942" s="477"/>
      <c r="KVA942" s="477"/>
      <c r="KVB942" s="477"/>
      <c r="KVC942" s="477"/>
      <c r="KVD942" s="477"/>
      <c r="KVE942" s="477"/>
      <c r="KVF942" s="477"/>
      <c r="KVG942" s="477"/>
      <c r="KVH942" s="477"/>
      <c r="KVI942" s="477"/>
      <c r="KVJ942" s="477"/>
      <c r="KVK942" s="477"/>
      <c r="KVL942" s="477"/>
      <c r="KVM942" s="477"/>
      <c r="KVN942" s="477"/>
      <c r="KVO942" s="477"/>
      <c r="KVP942" s="477"/>
      <c r="KVQ942" s="477"/>
      <c r="KVR942" s="477"/>
      <c r="KVS942" s="477"/>
      <c r="KVT942" s="477"/>
      <c r="KVU942" s="477"/>
      <c r="KVV942" s="477"/>
      <c r="KVW942" s="477"/>
      <c r="KVX942" s="477"/>
      <c r="KVY942" s="477"/>
      <c r="KVZ942" s="477"/>
      <c r="KWA942" s="477"/>
      <c r="KWB942" s="477"/>
      <c r="KWC942" s="477"/>
      <c r="KWD942" s="477"/>
      <c r="KWE942" s="477"/>
      <c r="KWF942" s="477"/>
      <c r="KWG942" s="477"/>
      <c r="KWH942" s="477"/>
      <c r="KWI942" s="477"/>
      <c r="KWJ942" s="477"/>
      <c r="KWK942" s="477"/>
      <c r="KWL942" s="477"/>
      <c r="KWM942" s="477"/>
      <c r="KWN942" s="477"/>
      <c r="KWO942" s="477"/>
      <c r="KWP942" s="477"/>
      <c r="KWQ942" s="477"/>
      <c r="KWR942" s="477"/>
      <c r="KWS942" s="477"/>
      <c r="KWT942" s="477"/>
      <c r="KWU942" s="477"/>
      <c r="KWV942" s="477"/>
      <c r="KWW942" s="477"/>
      <c r="KWX942" s="477"/>
      <c r="KWY942" s="477"/>
      <c r="KWZ942" s="477"/>
      <c r="KXA942" s="477"/>
      <c r="KXB942" s="477"/>
      <c r="KXC942" s="477"/>
      <c r="KXD942" s="477"/>
      <c r="KXE942" s="477"/>
      <c r="KXF942" s="477"/>
      <c r="KXG942" s="477"/>
      <c r="KXH942" s="477"/>
      <c r="KXI942" s="477"/>
      <c r="KXJ942" s="477"/>
      <c r="KXK942" s="477"/>
      <c r="KXL942" s="477"/>
      <c r="KXM942" s="477"/>
      <c r="KXN942" s="477"/>
      <c r="KXO942" s="477"/>
      <c r="KXP942" s="477"/>
      <c r="KXQ942" s="477"/>
      <c r="KXR942" s="477"/>
      <c r="KXS942" s="477"/>
      <c r="KXT942" s="477"/>
      <c r="KXU942" s="477"/>
      <c r="KXV942" s="477"/>
      <c r="KXW942" s="477"/>
      <c r="KXX942" s="477"/>
      <c r="KXY942" s="477"/>
      <c r="KXZ942" s="477"/>
      <c r="KYA942" s="477"/>
      <c r="KYB942" s="477"/>
      <c r="KYC942" s="477"/>
      <c r="KYD942" s="477"/>
      <c r="KYE942" s="477"/>
      <c r="KYF942" s="477"/>
      <c r="KYG942" s="477"/>
      <c r="KYH942" s="477"/>
      <c r="KYI942" s="477"/>
      <c r="KYJ942" s="477"/>
      <c r="KYK942" s="477"/>
      <c r="KYL942" s="477"/>
      <c r="KYM942" s="477"/>
      <c r="KYN942" s="477"/>
      <c r="KYO942" s="477"/>
      <c r="KYP942" s="477"/>
      <c r="KYQ942" s="477"/>
      <c r="KYR942" s="477"/>
      <c r="KYS942" s="477"/>
      <c r="KYT942" s="477"/>
      <c r="KYU942" s="477"/>
      <c r="KYV942" s="477"/>
      <c r="KYW942" s="477"/>
      <c r="KYX942" s="477"/>
      <c r="KYY942" s="477"/>
      <c r="KYZ942" s="477"/>
      <c r="KZA942" s="477"/>
      <c r="KZB942" s="477"/>
      <c r="KZC942" s="477"/>
      <c r="KZD942" s="477"/>
      <c r="KZE942" s="477"/>
      <c r="KZF942" s="477"/>
      <c r="KZG942" s="477"/>
      <c r="KZH942" s="477"/>
      <c r="KZI942" s="477"/>
      <c r="KZJ942" s="477"/>
      <c r="KZK942" s="477"/>
      <c r="KZL942" s="477"/>
      <c r="KZM942" s="477"/>
      <c r="KZN942" s="477"/>
      <c r="KZO942" s="477"/>
      <c r="KZP942" s="477"/>
      <c r="KZQ942" s="477"/>
      <c r="KZR942" s="477"/>
      <c r="KZS942" s="477"/>
      <c r="KZT942" s="477"/>
      <c r="KZU942" s="477"/>
      <c r="KZV942" s="477"/>
      <c r="KZW942" s="477"/>
      <c r="KZX942" s="477"/>
      <c r="KZY942" s="477"/>
      <c r="KZZ942" s="477"/>
      <c r="LAA942" s="477"/>
      <c r="LAB942" s="477"/>
      <c r="LAC942" s="477"/>
      <c r="LAD942" s="477"/>
      <c r="LAE942" s="477"/>
      <c r="LAF942" s="477"/>
      <c r="LAG942" s="477"/>
      <c r="LAH942" s="477"/>
      <c r="LAI942" s="477"/>
      <c r="LAJ942" s="477"/>
      <c r="LAK942" s="477"/>
      <c r="LAL942" s="477"/>
      <c r="LAM942" s="477"/>
      <c r="LAN942" s="477"/>
      <c r="LAO942" s="477"/>
      <c r="LAP942" s="477"/>
      <c r="LAQ942" s="477"/>
      <c r="LAR942" s="477"/>
      <c r="LAS942" s="477"/>
      <c r="LAT942" s="477"/>
      <c r="LAU942" s="477"/>
      <c r="LAV942" s="477"/>
      <c r="LAW942" s="477"/>
      <c r="LAX942" s="477"/>
      <c r="LAY942" s="477"/>
      <c r="LAZ942" s="477"/>
      <c r="LBA942" s="477"/>
      <c r="LBB942" s="477"/>
      <c r="LBC942" s="477"/>
      <c r="LBD942" s="477"/>
      <c r="LBE942" s="477"/>
      <c r="LBF942" s="477"/>
      <c r="LBG942" s="477"/>
      <c r="LBH942" s="477"/>
      <c r="LBI942" s="477"/>
      <c r="LBJ942" s="477"/>
      <c r="LBK942" s="477"/>
      <c r="LBL942" s="477"/>
      <c r="LBM942" s="477"/>
      <c r="LBN942" s="477"/>
      <c r="LBO942" s="477"/>
      <c r="LBP942" s="477"/>
      <c r="LBQ942" s="477"/>
      <c r="LBR942" s="477"/>
      <c r="LBS942" s="477"/>
      <c r="LBT942" s="477"/>
      <c r="LBU942" s="477"/>
      <c r="LBV942" s="477"/>
      <c r="LBW942" s="477"/>
      <c r="LBX942" s="477"/>
      <c r="LBY942" s="477"/>
      <c r="LBZ942" s="477"/>
      <c r="LCA942" s="477"/>
      <c r="LCB942" s="477"/>
      <c r="LCC942" s="477"/>
      <c r="LCD942" s="477"/>
      <c r="LCE942" s="477"/>
      <c r="LCF942" s="477"/>
      <c r="LCG942" s="477"/>
      <c r="LCH942" s="477"/>
      <c r="LCI942" s="477"/>
      <c r="LCJ942" s="477"/>
      <c r="LCK942" s="477"/>
      <c r="LCL942" s="477"/>
      <c r="LCM942" s="477"/>
      <c r="LCN942" s="477"/>
      <c r="LCO942" s="477"/>
      <c r="LCP942" s="477"/>
      <c r="LCQ942" s="477"/>
      <c r="LCR942" s="477"/>
      <c r="LCS942" s="477"/>
      <c r="LCT942" s="477"/>
      <c r="LCU942" s="477"/>
      <c r="LCV942" s="477"/>
      <c r="LCW942" s="477"/>
      <c r="LCX942" s="477"/>
      <c r="LCY942" s="477"/>
      <c r="LCZ942" s="477"/>
      <c r="LDA942" s="477"/>
      <c r="LDB942" s="477"/>
      <c r="LDC942" s="477"/>
      <c r="LDD942" s="477"/>
      <c r="LDE942" s="477"/>
      <c r="LDF942" s="477"/>
      <c r="LDG942" s="477"/>
      <c r="LDH942" s="477"/>
      <c r="LDI942" s="477"/>
      <c r="LDJ942" s="477"/>
      <c r="LDK942" s="477"/>
      <c r="LDL942" s="477"/>
      <c r="LDM942" s="477"/>
      <c r="LDN942" s="477"/>
      <c r="LDO942" s="477"/>
      <c r="LDP942" s="477"/>
      <c r="LDQ942" s="477"/>
      <c r="LDR942" s="477"/>
      <c r="LDS942" s="477"/>
      <c r="LDT942" s="477"/>
      <c r="LDU942" s="477"/>
      <c r="LDV942" s="477"/>
      <c r="LDW942" s="477"/>
      <c r="LDX942" s="477"/>
      <c r="LDY942" s="477"/>
      <c r="LDZ942" s="477"/>
      <c r="LEA942" s="477"/>
      <c r="LEB942" s="477"/>
      <c r="LEC942" s="477"/>
      <c r="LED942" s="477"/>
      <c r="LEE942" s="477"/>
      <c r="LEF942" s="477"/>
      <c r="LEG942" s="477"/>
      <c r="LEH942" s="477"/>
      <c r="LEI942" s="477"/>
      <c r="LEJ942" s="477"/>
      <c r="LEK942" s="477"/>
      <c r="LEL942" s="477"/>
      <c r="LEM942" s="477"/>
      <c r="LEN942" s="477"/>
      <c r="LEO942" s="477"/>
      <c r="LEP942" s="477"/>
      <c r="LEQ942" s="477"/>
      <c r="LER942" s="477"/>
      <c r="LES942" s="477"/>
      <c r="LET942" s="477"/>
      <c r="LEU942" s="477"/>
      <c r="LEV942" s="477"/>
      <c r="LEW942" s="477"/>
      <c r="LEX942" s="477"/>
      <c r="LEY942" s="477"/>
      <c r="LEZ942" s="477"/>
      <c r="LFA942" s="477"/>
      <c r="LFB942" s="477"/>
      <c r="LFC942" s="477"/>
      <c r="LFD942" s="477"/>
      <c r="LFE942" s="477"/>
      <c r="LFF942" s="477"/>
      <c r="LFG942" s="477"/>
      <c r="LFH942" s="477"/>
      <c r="LFI942" s="477"/>
      <c r="LFJ942" s="477"/>
      <c r="LFK942" s="477"/>
      <c r="LFL942" s="477"/>
      <c r="LFM942" s="477"/>
      <c r="LFN942" s="477"/>
      <c r="LFO942" s="477"/>
      <c r="LFP942" s="477"/>
      <c r="LFQ942" s="477"/>
      <c r="LFR942" s="477"/>
      <c r="LFS942" s="477"/>
      <c r="LFT942" s="477"/>
      <c r="LFU942" s="477"/>
      <c r="LFV942" s="477"/>
      <c r="LFW942" s="477"/>
      <c r="LFX942" s="477"/>
      <c r="LFY942" s="477"/>
      <c r="LFZ942" s="477"/>
      <c r="LGA942" s="477"/>
      <c r="LGB942" s="477"/>
      <c r="LGC942" s="477"/>
      <c r="LGD942" s="477"/>
      <c r="LGE942" s="477"/>
      <c r="LGF942" s="477"/>
      <c r="LGG942" s="477"/>
      <c r="LGH942" s="477"/>
      <c r="LGI942" s="477"/>
      <c r="LGJ942" s="477"/>
      <c r="LGK942" s="477"/>
      <c r="LGL942" s="477"/>
      <c r="LGM942" s="477"/>
      <c r="LGN942" s="477"/>
      <c r="LGO942" s="477"/>
      <c r="LGP942" s="477"/>
      <c r="LGQ942" s="477"/>
      <c r="LGR942" s="477"/>
      <c r="LGS942" s="477"/>
      <c r="LGT942" s="477"/>
      <c r="LGU942" s="477"/>
      <c r="LGV942" s="477"/>
      <c r="LGW942" s="477"/>
      <c r="LGX942" s="477"/>
      <c r="LGY942" s="477"/>
      <c r="LGZ942" s="477"/>
      <c r="LHA942" s="477"/>
      <c r="LHB942" s="477"/>
      <c r="LHC942" s="477"/>
      <c r="LHD942" s="477"/>
      <c r="LHE942" s="477"/>
      <c r="LHF942" s="477"/>
      <c r="LHG942" s="477"/>
      <c r="LHH942" s="477"/>
      <c r="LHI942" s="477"/>
      <c r="LHJ942" s="477"/>
      <c r="LHK942" s="477"/>
      <c r="LHL942" s="477"/>
      <c r="LHM942" s="477"/>
      <c r="LHN942" s="477"/>
      <c r="LHO942" s="477"/>
      <c r="LHP942" s="477"/>
      <c r="LHQ942" s="477"/>
      <c r="LHR942" s="477"/>
      <c r="LHS942" s="477"/>
      <c r="LHT942" s="477"/>
      <c r="LHU942" s="477"/>
      <c r="LHV942" s="477"/>
      <c r="LHW942" s="477"/>
      <c r="LHX942" s="477"/>
      <c r="LHY942" s="477"/>
      <c r="LHZ942" s="477"/>
      <c r="LIA942" s="477"/>
      <c r="LIB942" s="477"/>
      <c r="LIC942" s="477"/>
      <c r="LID942" s="477"/>
      <c r="LIE942" s="477"/>
      <c r="LIF942" s="477"/>
      <c r="LIG942" s="477"/>
      <c r="LIH942" s="477"/>
      <c r="LII942" s="477"/>
      <c r="LIJ942" s="477"/>
      <c r="LIK942" s="477"/>
      <c r="LIL942" s="477"/>
      <c r="LIM942" s="477"/>
      <c r="LIN942" s="477"/>
      <c r="LIO942" s="477"/>
      <c r="LIP942" s="477"/>
      <c r="LIQ942" s="477"/>
      <c r="LIR942" s="477"/>
      <c r="LIS942" s="477"/>
      <c r="LIT942" s="477"/>
      <c r="LIU942" s="477"/>
      <c r="LIV942" s="477"/>
      <c r="LIW942" s="477"/>
      <c r="LIX942" s="477"/>
      <c r="LIY942" s="477"/>
      <c r="LIZ942" s="477"/>
      <c r="LJA942" s="477"/>
      <c r="LJB942" s="477"/>
      <c r="LJC942" s="477"/>
      <c r="LJD942" s="477"/>
      <c r="LJE942" s="477"/>
      <c r="LJF942" s="477"/>
      <c r="LJG942" s="477"/>
      <c r="LJH942" s="477"/>
      <c r="LJI942" s="477"/>
      <c r="LJJ942" s="477"/>
      <c r="LJK942" s="477"/>
      <c r="LJL942" s="477"/>
      <c r="LJM942" s="477"/>
      <c r="LJN942" s="477"/>
      <c r="LJO942" s="477"/>
      <c r="LJP942" s="477"/>
      <c r="LJQ942" s="477"/>
      <c r="LJR942" s="477"/>
      <c r="LJS942" s="477"/>
      <c r="LJT942" s="477"/>
      <c r="LJU942" s="477"/>
      <c r="LJV942" s="477"/>
      <c r="LJW942" s="477"/>
      <c r="LJX942" s="477"/>
      <c r="LJY942" s="477"/>
      <c r="LJZ942" s="477"/>
      <c r="LKA942" s="477"/>
      <c r="LKB942" s="477"/>
      <c r="LKC942" s="477"/>
      <c r="LKD942" s="477"/>
      <c r="LKE942" s="477"/>
      <c r="LKF942" s="477"/>
      <c r="LKG942" s="477"/>
      <c r="LKH942" s="477"/>
      <c r="LKI942" s="477"/>
      <c r="LKJ942" s="477"/>
      <c r="LKK942" s="477"/>
      <c r="LKL942" s="477"/>
      <c r="LKM942" s="477"/>
      <c r="LKN942" s="477"/>
      <c r="LKO942" s="477"/>
      <c r="LKP942" s="477"/>
      <c r="LKQ942" s="477"/>
      <c r="LKR942" s="477"/>
      <c r="LKS942" s="477"/>
      <c r="LKT942" s="477"/>
      <c r="LKU942" s="477"/>
      <c r="LKV942" s="477"/>
      <c r="LKW942" s="477"/>
      <c r="LKX942" s="477"/>
      <c r="LKY942" s="477"/>
      <c r="LKZ942" s="477"/>
      <c r="LLA942" s="477"/>
      <c r="LLB942" s="477"/>
      <c r="LLC942" s="477"/>
      <c r="LLD942" s="477"/>
      <c r="LLE942" s="477"/>
      <c r="LLF942" s="477"/>
      <c r="LLG942" s="477"/>
      <c r="LLH942" s="477"/>
      <c r="LLI942" s="477"/>
      <c r="LLJ942" s="477"/>
      <c r="LLK942" s="477"/>
      <c r="LLL942" s="477"/>
      <c r="LLM942" s="477"/>
      <c r="LLN942" s="477"/>
      <c r="LLO942" s="477"/>
      <c r="LLP942" s="477"/>
      <c r="LLQ942" s="477"/>
      <c r="LLR942" s="477"/>
      <c r="LLS942" s="477"/>
      <c r="LLT942" s="477"/>
      <c r="LLU942" s="477"/>
      <c r="LLV942" s="477"/>
      <c r="LLW942" s="477"/>
      <c r="LLX942" s="477"/>
      <c r="LLY942" s="477"/>
      <c r="LLZ942" s="477"/>
      <c r="LMA942" s="477"/>
      <c r="LMB942" s="477"/>
      <c r="LMC942" s="477"/>
      <c r="LMD942" s="477"/>
      <c r="LME942" s="477"/>
      <c r="LMF942" s="477"/>
      <c r="LMG942" s="477"/>
      <c r="LMH942" s="477"/>
      <c r="LMI942" s="477"/>
      <c r="LMJ942" s="477"/>
      <c r="LMK942" s="477"/>
      <c r="LML942" s="477"/>
      <c r="LMM942" s="477"/>
      <c r="LMN942" s="477"/>
      <c r="LMO942" s="477"/>
      <c r="LMP942" s="477"/>
      <c r="LMQ942" s="477"/>
      <c r="LMR942" s="477"/>
      <c r="LMS942" s="477"/>
      <c r="LMT942" s="477"/>
      <c r="LMU942" s="477"/>
      <c r="LMV942" s="477"/>
      <c r="LMW942" s="477"/>
      <c r="LMX942" s="477"/>
      <c r="LMY942" s="477"/>
      <c r="LMZ942" s="477"/>
      <c r="LNA942" s="477"/>
      <c r="LNB942" s="477"/>
      <c r="LNC942" s="477"/>
      <c r="LND942" s="477"/>
      <c r="LNE942" s="477"/>
      <c r="LNF942" s="477"/>
      <c r="LNG942" s="477"/>
      <c r="LNH942" s="477"/>
      <c r="LNI942" s="477"/>
      <c r="LNJ942" s="477"/>
      <c r="LNK942" s="477"/>
      <c r="LNL942" s="477"/>
      <c r="LNM942" s="477"/>
      <c r="LNN942" s="477"/>
      <c r="LNO942" s="477"/>
      <c r="LNP942" s="477"/>
      <c r="LNQ942" s="477"/>
      <c r="LNR942" s="477"/>
      <c r="LNS942" s="477"/>
      <c r="LNT942" s="477"/>
      <c r="LNU942" s="477"/>
      <c r="LNV942" s="477"/>
      <c r="LNW942" s="477"/>
      <c r="LNX942" s="477"/>
      <c r="LNY942" s="477"/>
      <c r="LNZ942" s="477"/>
      <c r="LOA942" s="477"/>
      <c r="LOB942" s="477"/>
      <c r="LOC942" s="477"/>
      <c r="LOD942" s="477"/>
      <c r="LOE942" s="477"/>
      <c r="LOF942" s="477"/>
      <c r="LOG942" s="477"/>
      <c r="LOH942" s="477"/>
      <c r="LOI942" s="477"/>
      <c r="LOJ942" s="477"/>
      <c r="LOK942" s="477"/>
      <c r="LOL942" s="477"/>
      <c r="LOM942" s="477"/>
      <c r="LON942" s="477"/>
      <c r="LOO942" s="477"/>
      <c r="LOP942" s="477"/>
      <c r="LOQ942" s="477"/>
      <c r="LOR942" s="477"/>
      <c r="LOS942" s="477"/>
      <c r="LOT942" s="477"/>
      <c r="LOU942" s="477"/>
      <c r="LOV942" s="477"/>
      <c r="LOW942" s="477"/>
      <c r="LOX942" s="477"/>
      <c r="LOY942" s="477"/>
      <c r="LOZ942" s="477"/>
      <c r="LPA942" s="477"/>
      <c r="LPB942" s="477"/>
      <c r="LPC942" s="477"/>
      <c r="LPD942" s="477"/>
      <c r="LPE942" s="477"/>
      <c r="LPF942" s="477"/>
      <c r="LPG942" s="477"/>
      <c r="LPH942" s="477"/>
      <c r="LPI942" s="477"/>
      <c r="LPJ942" s="477"/>
      <c r="LPK942" s="477"/>
      <c r="LPL942" s="477"/>
      <c r="LPM942" s="477"/>
      <c r="LPN942" s="477"/>
      <c r="LPO942" s="477"/>
      <c r="LPP942" s="477"/>
      <c r="LPQ942" s="477"/>
      <c r="LPR942" s="477"/>
      <c r="LPS942" s="477"/>
      <c r="LPT942" s="477"/>
      <c r="LPU942" s="477"/>
      <c r="LPV942" s="477"/>
      <c r="LPW942" s="477"/>
      <c r="LPX942" s="477"/>
      <c r="LPY942" s="477"/>
      <c r="LPZ942" s="477"/>
      <c r="LQA942" s="477"/>
      <c r="LQB942" s="477"/>
      <c r="LQC942" s="477"/>
      <c r="LQD942" s="477"/>
      <c r="LQE942" s="477"/>
      <c r="LQF942" s="477"/>
      <c r="LQG942" s="477"/>
      <c r="LQH942" s="477"/>
      <c r="LQI942" s="477"/>
      <c r="LQJ942" s="477"/>
      <c r="LQK942" s="477"/>
      <c r="LQL942" s="477"/>
      <c r="LQM942" s="477"/>
      <c r="LQN942" s="477"/>
      <c r="LQO942" s="477"/>
      <c r="LQP942" s="477"/>
      <c r="LQQ942" s="477"/>
      <c r="LQR942" s="477"/>
      <c r="LQS942" s="477"/>
      <c r="LQT942" s="477"/>
      <c r="LQU942" s="477"/>
      <c r="LQV942" s="477"/>
      <c r="LQW942" s="477"/>
      <c r="LQX942" s="477"/>
      <c r="LQY942" s="477"/>
      <c r="LQZ942" s="477"/>
      <c r="LRA942" s="477"/>
      <c r="LRB942" s="477"/>
      <c r="LRC942" s="477"/>
      <c r="LRD942" s="477"/>
      <c r="LRE942" s="477"/>
      <c r="LRF942" s="477"/>
      <c r="LRG942" s="477"/>
      <c r="LRH942" s="477"/>
      <c r="LRI942" s="477"/>
      <c r="LRJ942" s="477"/>
      <c r="LRK942" s="477"/>
      <c r="LRL942" s="477"/>
      <c r="LRM942" s="477"/>
      <c r="LRN942" s="477"/>
      <c r="LRO942" s="477"/>
      <c r="LRP942" s="477"/>
      <c r="LRQ942" s="477"/>
      <c r="LRR942" s="477"/>
      <c r="LRS942" s="477"/>
      <c r="LRT942" s="477"/>
      <c r="LRU942" s="477"/>
      <c r="LRV942" s="477"/>
      <c r="LRW942" s="477"/>
      <c r="LRX942" s="477"/>
      <c r="LRY942" s="477"/>
      <c r="LRZ942" s="477"/>
      <c r="LSA942" s="477"/>
      <c r="LSB942" s="477"/>
      <c r="LSC942" s="477"/>
      <c r="LSD942" s="477"/>
      <c r="LSE942" s="477"/>
      <c r="LSF942" s="477"/>
      <c r="LSG942" s="477"/>
      <c r="LSH942" s="477"/>
      <c r="LSI942" s="477"/>
      <c r="LSJ942" s="477"/>
      <c r="LSK942" s="477"/>
      <c r="LSL942" s="477"/>
      <c r="LSM942" s="477"/>
      <c r="LSN942" s="477"/>
      <c r="LSO942" s="477"/>
      <c r="LSP942" s="477"/>
      <c r="LSQ942" s="477"/>
      <c r="LSR942" s="477"/>
      <c r="LSS942" s="477"/>
      <c r="LST942" s="477"/>
      <c r="LSU942" s="477"/>
      <c r="LSV942" s="477"/>
      <c r="LSW942" s="477"/>
      <c r="LSX942" s="477"/>
      <c r="LSY942" s="477"/>
      <c r="LSZ942" s="477"/>
      <c r="LTA942" s="477"/>
      <c r="LTB942" s="477"/>
      <c r="LTC942" s="477"/>
      <c r="LTD942" s="477"/>
      <c r="LTE942" s="477"/>
      <c r="LTF942" s="477"/>
      <c r="LTG942" s="477"/>
      <c r="LTH942" s="477"/>
      <c r="LTI942" s="477"/>
      <c r="LTJ942" s="477"/>
      <c r="LTK942" s="477"/>
      <c r="LTL942" s="477"/>
      <c r="LTM942" s="477"/>
      <c r="LTN942" s="477"/>
      <c r="LTO942" s="477"/>
      <c r="LTP942" s="477"/>
      <c r="LTQ942" s="477"/>
      <c r="LTR942" s="477"/>
      <c r="LTS942" s="477"/>
      <c r="LTT942" s="477"/>
      <c r="LTU942" s="477"/>
      <c r="LTV942" s="477"/>
      <c r="LTW942" s="477"/>
      <c r="LTX942" s="477"/>
      <c r="LTY942" s="477"/>
      <c r="LTZ942" s="477"/>
      <c r="LUA942" s="477"/>
      <c r="LUB942" s="477"/>
      <c r="LUC942" s="477"/>
      <c r="LUD942" s="477"/>
      <c r="LUE942" s="477"/>
      <c r="LUF942" s="477"/>
      <c r="LUG942" s="477"/>
      <c r="LUH942" s="477"/>
      <c r="LUI942" s="477"/>
      <c r="LUJ942" s="477"/>
      <c r="LUK942" s="477"/>
      <c r="LUL942" s="477"/>
      <c r="LUM942" s="477"/>
      <c r="LUN942" s="477"/>
      <c r="LUO942" s="477"/>
      <c r="LUP942" s="477"/>
      <c r="LUQ942" s="477"/>
      <c r="LUR942" s="477"/>
      <c r="LUS942" s="477"/>
      <c r="LUT942" s="477"/>
      <c r="LUU942" s="477"/>
      <c r="LUV942" s="477"/>
      <c r="LUW942" s="477"/>
      <c r="LUX942" s="477"/>
      <c r="LUY942" s="477"/>
      <c r="LUZ942" s="477"/>
      <c r="LVA942" s="477"/>
      <c r="LVB942" s="477"/>
      <c r="LVC942" s="477"/>
      <c r="LVD942" s="477"/>
      <c r="LVE942" s="477"/>
      <c r="LVF942" s="477"/>
      <c r="LVG942" s="477"/>
      <c r="LVH942" s="477"/>
      <c r="LVI942" s="477"/>
      <c r="LVJ942" s="477"/>
      <c r="LVK942" s="477"/>
      <c r="LVL942" s="477"/>
      <c r="LVM942" s="477"/>
      <c r="LVN942" s="477"/>
      <c r="LVO942" s="477"/>
      <c r="LVP942" s="477"/>
      <c r="LVQ942" s="477"/>
      <c r="LVR942" s="477"/>
      <c r="LVS942" s="477"/>
      <c r="LVT942" s="477"/>
      <c r="LVU942" s="477"/>
      <c r="LVV942" s="477"/>
      <c r="LVW942" s="477"/>
      <c r="LVX942" s="477"/>
      <c r="LVY942" s="477"/>
      <c r="LVZ942" s="477"/>
      <c r="LWA942" s="477"/>
      <c r="LWB942" s="477"/>
      <c r="LWC942" s="477"/>
      <c r="LWD942" s="477"/>
      <c r="LWE942" s="477"/>
      <c r="LWF942" s="477"/>
      <c r="LWG942" s="477"/>
      <c r="LWH942" s="477"/>
      <c r="LWI942" s="477"/>
      <c r="LWJ942" s="477"/>
      <c r="LWK942" s="477"/>
      <c r="LWL942" s="477"/>
      <c r="LWM942" s="477"/>
      <c r="LWN942" s="477"/>
      <c r="LWO942" s="477"/>
      <c r="LWP942" s="477"/>
      <c r="LWQ942" s="477"/>
      <c r="LWR942" s="477"/>
      <c r="LWS942" s="477"/>
      <c r="LWT942" s="477"/>
      <c r="LWU942" s="477"/>
      <c r="LWV942" s="477"/>
      <c r="LWW942" s="477"/>
      <c r="LWX942" s="477"/>
      <c r="LWY942" s="477"/>
      <c r="LWZ942" s="477"/>
      <c r="LXA942" s="477"/>
      <c r="LXB942" s="477"/>
      <c r="LXC942" s="477"/>
      <c r="LXD942" s="477"/>
      <c r="LXE942" s="477"/>
      <c r="LXF942" s="477"/>
      <c r="LXG942" s="477"/>
      <c r="LXH942" s="477"/>
      <c r="LXI942" s="477"/>
      <c r="LXJ942" s="477"/>
      <c r="LXK942" s="477"/>
      <c r="LXL942" s="477"/>
      <c r="LXM942" s="477"/>
      <c r="LXN942" s="477"/>
      <c r="LXO942" s="477"/>
      <c r="LXP942" s="477"/>
      <c r="LXQ942" s="477"/>
      <c r="LXR942" s="477"/>
      <c r="LXS942" s="477"/>
      <c r="LXT942" s="477"/>
      <c r="LXU942" s="477"/>
      <c r="LXV942" s="477"/>
      <c r="LXW942" s="477"/>
      <c r="LXX942" s="477"/>
      <c r="LXY942" s="477"/>
      <c r="LXZ942" s="477"/>
      <c r="LYA942" s="477"/>
      <c r="LYB942" s="477"/>
      <c r="LYC942" s="477"/>
      <c r="LYD942" s="477"/>
      <c r="LYE942" s="477"/>
      <c r="LYF942" s="477"/>
      <c r="LYG942" s="477"/>
      <c r="LYH942" s="477"/>
      <c r="LYI942" s="477"/>
      <c r="LYJ942" s="477"/>
      <c r="LYK942" s="477"/>
      <c r="LYL942" s="477"/>
      <c r="LYM942" s="477"/>
      <c r="LYN942" s="477"/>
      <c r="LYO942" s="477"/>
      <c r="LYP942" s="477"/>
      <c r="LYQ942" s="477"/>
      <c r="LYR942" s="477"/>
      <c r="LYS942" s="477"/>
      <c r="LYT942" s="477"/>
      <c r="LYU942" s="477"/>
      <c r="LYV942" s="477"/>
      <c r="LYW942" s="477"/>
      <c r="LYX942" s="477"/>
      <c r="LYY942" s="477"/>
      <c r="LYZ942" s="477"/>
      <c r="LZA942" s="477"/>
      <c r="LZB942" s="477"/>
      <c r="LZC942" s="477"/>
      <c r="LZD942" s="477"/>
      <c r="LZE942" s="477"/>
      <c r="LZF942" s="477"/>
      <c r="LZG942" s="477"/>
      <c r="LZH942" s="477"/>
      <c r="LZI942" s="477"/>
      <c r="LZJ942" s="477"/>
      <c r="LZK942" s="477"/>
      <c r="LZL942" s="477"/>
      <c r="LZM942" s="477"/>
      <c r="LZN942" s="477"/>
      <c r="LZO942" s="477"/>
      <c r="LZP942" s="477"/>
      <c r="LZQ942" s="477"/>
      <c r="LZR942" s="477"/>
      <c r="LZS942" s="477"/>
      <c r="LZT942" s="477"/>
      <c r="LZU942" s="477"/>
      <c r="LZV942" s="477"/>
      <c r="LZW942" s="477"/>
      <c r="LZX942" s="477"/>
      <c r="LZY942" s="477"/>
      <c r="LZZ942" s="477"/>
      <c r="MAA942" s="477"/>
      <c r="MAB942" s="477"/>
      <c r="MAC942" s="477"/>
      <c r="MAD942" s="477"/>
      <c r="MAE942" s="477"/>
      <c r="MAF942" s="477"/>
      <c r="MAG942" s="477"/>
      <c r="MAH942" s="477"/>
      <c r="MAI942" s="477"/>
      <c r="MAJ942" s="477"/>
      <c r="MAK942" s="477"/>
      <c r="MAL942" s="477"/>
      <c r="MAM942" s="477"/>
      <c r="MAN942" s="477"/>
      <c r="MAO942" s="477"/>
      <c r="MAP942" s="477"/>
      <c r="MAQ942" s="477"/>
      <c r="MAR942" s="477"/>
      <c r="MAS942" s="477"/>
      <c r="MAT942" s="477"/>
      <c r="MAU942" s="477"/>
      <c r="MAV942" s="477"/>
      <c r="MAW942" s="477"/>
      <c r="MAX942" s="477"/>
      <c r="MAY942" s="477"/>
      <c r="MAZ942" s="477"/>
      <c r="MBA942" s="477"/>
      <c r="MBB942" s="477"/>
      <c r="MBC942" s="477"/>
      <c r="MBD942" s="477"/>
      <c r="MBE942" s="477"/>
      <c r="MBF942" s="477"/>
      <c r="MBG942" s="477"/>
      <c r="MBH942" s="477"/>
      <c r="MBI942" s="477"/>
      <c r="MBJ942" s="477"/>
      <c r="MBK942" s="477"/>
      <c r="MBL942" s="477"/>
      <c r="MBM942" s="477"/>
      <c r="MBN942" s="477"/>
      <c r="MBO942" s="477"/>
      <c r="MBP942" s="477"/>
      <c r="MBQ942" s="477"/>
      <c r="MBR942" s="477"/>
      <c r="MBS942" s="477"/>
      <c r="MBT942" s="477"/>
      <c r="MBU942" s="477"/>
      <c r="MBV942" s="477"/>
      <c r="MBW942" s="477"/>
      <c r="MBX942" s="477"/>
      <c r="MBY942" s="477"/>
      <c r="MBZ942" s="477"/>
      <c r="MCA942" s="477"/>
      <c r="MCB942" s="477"/>
      <c r="MCC942" s="477"/>
      <c r="MCD942" s="477"/>
      <c r="MCE942" s="477"/>
      <c r="MCF942" s="477"/>
      <c r="MCG942" s="477"/>
      <c r="MCH942" s="477"/>
      <c r="MCI942" s="477"/>
      <c r="MCJ942" s="477"/>
      <c r="MCK942" s="477"/>
      <c r="MCL942" s="477"/>
      <c r="MCM942" s="477"/>
      <c r="MCN942" s="477"/>
      <c r="MCO942" s="477"/>
      <c r="MCP942" s="477"/>
      <c r="MCQ942" s="477"/>
      <c r="MCR942" s="477"/>
      <c r="MCS942" s="477"/>
      <c r="MCT942" s="477"/>
      <c r="MCU942" s="477"/>
      <c r="MCV942" s="477"/>
      <c r="MCW942" s="477"/>
      <c r="MCX942" s="477"/>
      <c r="MCY942" s="477"/>
      <c r="MCZ942" s="477"/>
      <c r="MDA942" s="477"/>
      <c r="MDB942" s="477"/>
      <c r="MDC942" s="477"/>
      <c r="MDD942" s="477"/>
      <c r="MDE942" s="477"/>
      <c r="MDF942" s="477"/>
      <c r="MDG942" s="477"/>
      <c r="MDH942" s="477"/>
      <c r="MDI942" s="477"/>
      <c r="MDJ942" s="477"/>
      <c r="MDK942" s="477"/>
      <c r="MDL942" s="477"/>
      <c r="MDM942" s="477"/>
      <c r="MDN942" s="477"/>
      <c r="MDO942" s="477"/>
      <c r="MDP942" s="477"/>
      <c r="MDQ942" s="477"/>
      <c r="MDR942" s="477"/>
      <c r="MDS942" s="477"/>
      <c r="MDT942" s="477"/>
      <c r="MDU942" s="477"/>
      <c r="MDV942" s="477"/>
      <c r="MDW942" s="477"/>
      <c r="MDX942" s="477"/>
      <c r="MDY942" s="477"/>
      <c r="MDZ942" s="477"/>
      <c r="MEA942" s="477"/>
      <c r="MEB942" s="477"/>
      <c r="MEC942" s="477"/>
      <c r="MED942" s="477"/>
      <c r="MEE942" s="477"/>
      <c r="MEF942" s="477"/>
      <c r="MEG942" s="477"/>
      <c r="MEH942" s="477"/>
      <c r="MEI942" s="477"/>
      <c r="MEJ942" s="477"/>
      <c r="MEK942" s="477"/>
      <c r="MEL942" s="477"/>
      <c r="MEM942" s="477"/>
      <c r="MEN942" s="477"/>
      <c r="MEO942" s="477"/>
      <c r="MEP942" s="477"/>
      <c r="MEQ942" s="477"/>
      <c r="MER942" s="477"/>
      <c r="MES942" s="477"/>
      <c r="MET942" s="477"/>
      <c r="MEU942" s="477"/>
      <c r="MEV942" s="477"/>
      <c r="MEW942" s="477"/>
      <c r="MEX942" s="477"/>
      <c r="MEY942" s="477"/>
      <c r="MEZ942" s="477"/>
      <c r="MFA942" s="477"/>
      <c r="MFB942" s="477"/>
      <c r="MFC942" s="477"/>
      <c r="MFD942" s="477"/>
      <c r="MFE942" s="477"/>
      <c r="MFF942" s="477"/>
      <c r="MFG942" s="477"/>
      <c r="MFH942" s="477"/>
      <c r="MFI942" s="477"/>
      <c r="MFJ942" s="477"/>
      <c r="MFK942" s="477"/>
      <c r="MFL942" s="477"/>
      <c r="MFM942" s="477"/>
      <c r="MFN942" s="477"/>
      <c r="MFO942" s="477"/>
      <c r="MFP942" s="477"/>
      <c r="MFQ942" s="477"/>
      <c r="MFR942" s="477"/>
      <c r="MFS942" s="477"/>
      <c r="MFT942" s="477"/>
      <c r="MFU942" s="477"/>
      <c r="MFV942" s="477"/>
      <c r="MFW942" s="477"/>
      <c r="MFX942" s="477"/>
      <c r="MFY942" s="477"/>
      <c r="MFZ942" s="477"/>
      <c r="MGA942" s="477"/>
      <c r="MGB942" s="477"/>
      <c r="MGC942" s="477"/>
      <c r="MGD942" s="477"/>
      <c r="MGE942" s="477"/>
      <c r="MGF942" s="477"/>
      <c r="MGG942" s="477"/>
      <c r="MGH942" s="477"/>
      <c r="MGI942" s="477"/>
      <c r="MGJ942" s="477"/>
      <c r="MGK942" s="477"/>
      <c r="MGL942" s="477"/>
      <c r="MGM942" s="477"/>
      <c r="MGN942" s="477"/>
      <c r="MGO942" s="477"/>
      <c r="MGP942" s="477"/>
      <c r="MGQ942" s="477"/>
      <c r="MGR942" s="477"/>
      <c r="MGS942" s="477"/>
      <c r="MGT942" s="477"/>
      <c r="MGU942" s="477"/>
      <c r="MGV942" s="477"/>
      <c r="MGW942" s="477"/>
      <c r="MGX942" s="477"/>
      <c r="MGY942" s="477"/>
      <c r="MGZ942" s="477"/>
      <c r="MHA942" s="477"/>
      <c r="MHB942" s="477"/>
      <c r="MHC942" s="477"/>
      <c r="MHD942" s="477"/>
      <c r="MHE942" s="477"/>
      <c r="MHF942" s="477"/>
      <c r="MHG942" s="477"/>
      <c r="MHH942" s="477"/>
      <c r="MHI942" s="477"/>
      <c r="MHJ942" s="477"/>
      <c r="MHK942" s="477"/>
      <c r="MHL942" s="477"/>
      <c r="MHM942" s="477"/>
      <c r="MHN942" s="477"/>
      <c r="MHO942" s="477"/>
      <c r="MHP942" s="477"/>
      <c r="MHQ942" s="477"/>
      <c r="MHR942" s="477"/>
      <c r="MHS942" s="477"/>
      <c r="MHT942" s="477"/>
      <c r="MHU942" s="477"/>
      <c r="MHV942" s="477"/>
      <c r="MHW942" s="477"/>
      <c r="MHX942" s="477"/>
      <c r="MHY942" s="477"/>
      <c r="MHZ942" s="477"/>
      <c r="MIA942" s="477"/>
      <c r="MIB942" s="477"/>
      <c r="MIC942" s="477"/>
      <c r="MID942" s="477"/>
      <c r="MIE942" s="477"/>
      <c r="MIF942" s="477"/>
      <c r="MIG942" s="477"/>
      <c r="MIH942" s="477"/>
      <c r="MII942" s="477"/>
      <c r="MIJ942" s="477"/>
      <c r="MIK942" s="477"/>
      <c r="MIL942" s="477"/>
      <c r="MIM942" s="477"/>
      <c r="MIN942" s="477"/>
      <c r="MIO942" s="477"/>
      <c r="MIP942" s="477"/>
      <c r="MIQ942" s="477"/>
      <c r="MIR942" s="477"/>
      <c r="MIS942" s="477"/>
      <c r="MIT942" s="477"/>
      <c r="MIU942" s="477"/>
      <c r="MIV942" s="477"/>
      <c r="MIW942" s="477"/>
      <c r="MIX942" s="477"/>
      <c r="MIY942" s="477"/>
      <c r="MIZ942" s="477"/>
      <c r="MJA942" s="477"/>
      <c r="MJB942" s="477"/>
      <c r="MJC942" s="477"/>
      <c r="MJD942" s="477"/>
      <c r="MJE942" s="477"/>
      <c r="MJF942" s="477"/>
      <c r="MJG942" s="477"/>
      <c r="MJH942" s="477"/>
      <c r="MJI942" s="477"/>
      <c r="MJJ942" s="477"/>
      <c r="MJK942" s="477"/>
      <c r="MJL942" s="477"/>
      <c r="MJM942" s="477"/>
      <c r="MJN942" s="477"/>
      <c r="MJO942" s="477"/>
      <c r="MJP942" s="477"/>
      <c r="MJQ942" s="477"/>
      <c r="MJR942" s="477"/>
      <c r="MJS942" s="477"/>
      <c r="MJT942" s="477"/>
      <c r="MJU942" s="477"/>
      <c r="MJV942" s="477"/>
      <c r="MJW942" s="477"/>
      <c r="MJX942" s="477"/>
      <c r="MJY942" s="477"/>
      <c r="MJZ942" s="477"/>
      <c r="MKA942" s="477"/>
      <c r="MKB942" s="477"/>
      <c r="MKC942" s="477"/>
      <c r="MKD942" s="477"/>
      <c r="MKE942" s="477"/>
      <c r="MKF942" s="477"/>
      <c r="MKG942" s="477"/>
      <c r="MKH942" s="477"/>
      <c r="MKI942" s="477"/>
      <c r="MKJ942" s="477"/>
      <c r="MKK942" s="477"/>
      <c r="MKL942" s="477"/>
      <c r="MKM942" s="477"/>
      <c r="MKN942" s="477"/>
      <c r="MKO942" s="477"/>
      <c r="MKP942" s="477"/>
      <c r="MKQ942" s="477"/>
      <c r="MKR942" s="477"/>
      <c r="MKS942" s="477"/>
      <c r="MKT942" s="477"/>
      <c r="MKU942" s="477"/>
      <c r="MKV942" s="477"/>
      <c r="MKW942" s="477"/>
      <c r="MKX942" s="477"/>
      <c r="MKY942" s="477"/>
      <c r="MKZ942" s="477"/>
      <c r="MLA942" s="477"/>
      <c r="MLB942" s="477"/>
      <c r="MLC942" s="477"/>
      <c r="MLD942" s="477"/>
      <c r="MLE942" s="477"/>
      <c r="MLF942" s="477"/>
      <c r="MLG942" s="477"/>
      <c r="MLH942" s="477"/>
      <c r="MLI942" s="477"/>
      <c r="MLJ942" s="477"/>
      <c r="MLK942" s="477"/>
      <c r="MLL942" s="477"/>
      <c r="MLM942" s="477"/>
      <c r="MLN942" s="477"/>
      <c r="MLO942" s="477"/>
      <c r="MLP942" s="477"/>
      <c r="MLQ942" s="477"/>
      <c r="MLR942" s="477"/>
      <c r="MLS942" s="477"/>
      <c r="MLT942" s="477"/>
      <c r="MLU942" s="477"/>
      <c r="MLV942" s="477"/>
      <c r="MLW942" s="477"/>
      <c r="MLX942" s="477"/>
      <c r="MLY942" s="477"/>
      <c r="MLZ942" s="477"/>
      <c r="MMA942" s="477"/>
      <c r="MMB942" s="477"/>
      <c r="MMC942" s="477"/>
      <c r="MMD942" s="477"/>
      <c r="MME942" s="477"/>
      <c r="MMF942" s="477"/>
      <c r="MMG942" s="477"/>
      <c r="MMH942" s="477"/>
      <c r="MMI942" s="477"/>
      <c r="MMJ942" s="477"/>
      <c r="MMK942" s="477"/>
      <c r="MML942" s="477"/>
      <c r="MMM942" s="477"/>
      <c r="MMN942" s="477"/>
      <c r="MMO942" s="477"/>
      <c r="MMP942" s="477"/>
      <c r="MMQ942" s="477"/>
      <c r="MMR942" s="477"/>
      <c r="MMS942" s="477"/>
      <c r="MMT942" s="477"/>
      <c r="MMU942" s="477"/>
      <c r="MMV942" s="477"/>
      <c r="MMW942" s="477"/>
      <c r="MMX942" s="477"/>
      <c r="MMY942" s="477"/>
      <c r="MMZ942" s="477"/>
      <c r="MNA942" s="477"/>
      <c r="MNB942" s="477"/>
      <c r="MNC942" s="477"/>
      <c r="MND942" s="477"/>
      <c r="MNE942" s="477"/>
      <c r="MNF942" s="477"/>
      <c r="MNG942" s="477"/>
      <c r="MNH942" s="477"/>
      <c r="MNI942" s="477"/>
      <c r="MNJ942" s="477"/>
      <c r="MNK942" s="477"/>
      <c r="MNL942" s="477"/>
      <c r="MNM942" s="477"/>
      <c r="MNN942" s="477"/>
      <c r="MNO942" s="477"/>
      <c r="MNP942" s="477"/>
      <c r="MNQ942" s="477"/>
      <c r="MNR942" s="477"/>
      <c r="MNS942" s="477"/>
      <c r="MNT942" s="477"/>
      <c r="MNU942" s="477"/>
      <c r="MNV942" s="477"/>
      <c r="MNW942" s="477"/>
      <c r="MNX942" s="477"/>
      <c r="MNY942" s="477"/>
      <c r="MNZ942" s="477"/>
      <c r="MOA942" s="477"/>
      <c r="MOB942" s="477"/>
      <c r="MOC942" s="477"/>
      <c r="MOD942" s="477"/>
      <c r="MOE942" s="477"/>
      <c r="MOF942" s="477"/>
      <c r="MOG942" s="477"/>
      <c r="MOH942" s="477"/>
      <c r="MOI942" s="477"/>
      <c r="MOJ942" s="477"/>
      <c r="MOK942" s="477"/>
      <c r="MOL942" s="477"/>
      <c r="MOM942" s="477"/>
      <c r="MON942" s="477"/>
      <c r="MOO942" s="477"/>
      <c r="MOP942" s="477"/>
      <c r="MOQ942" s="477"/>
      <c r="MOR942" s="477"/>
      <c r="MOS942" s="477"/>
      <c r="MOT942" s="477"/>
      <c r="MOU942" s="477"/>
      <c r="MOV942" s="477"/>
      <c r="MOW942" s="477"/>
      <c r="MOX942" s="477"/>
      <c r="MOY942" s="477"/>
      <c r="MOZ942" s="477"/>
      <c r="MPA942" s="477"/>
      <c r="MPB942" s="477"/>
      <c r="MPC942" s="477"/>
      <c r="MPD942" s="477"/>
      <c r="MPE942" s="477"/>
      <c r="MPF942" s="477"/>
      <c r="MPG942" s="477"/>
      <c r="MPH942" s="477"/>
      <c r="MPI942" s="477"/>
      <c r="MPJ942" s="477"/>
      <c r="MPK942" s="477"/>
      <c r="MPL942" s="477"/>
      <c r="MPM942" s="477"/>
      <c r="MPN942" s="477"/>
      <c r="MPO942" s="477"/>
      <c r="MPP942" s="477"/>
      <c r="MPQ942" s="477"/>
      <c r="MPR942" s="477"/>
      <c r="MPS942" s="477"/>
      <c r="MPT942" s="477"/>
      <c r="MPU942" s="477"/>
      <c r="MPV942" s="477"/>
      <c r="MPW942" s="477"/>
      <c r="MPX942" s="477"/>
      <c r="MPY942" s="477"/>
      <c r="MPZ942" s="477"/>
      <c r="MQA942" s="477"/>
      <c r="MQB942" s="477"/>
      <c r="MQC942" s="477"/>
      <c r="MQD942" s="477"/>
      <c r="MQE942" s="477"/>
      <c r="MQF942" s="477"/>
      <c r="MQG942" s="477"/>
      <c r="MQH942" s="477"/>
      <c r="MQI942" s="477"/>
      <c r="MQJ942" s="477"/>
      <c r="MQK942" s="477"/>
      <c r="MQL942" s="477"/>
      <c r="MQM942" s="477"/>
      <c r="MQN942" s="477"/>
      <c r="MQO942" s="477"/>
      <c r="MQP942" s="477"/>
      <c r="MQQ942" s="477"/>
      <c r="MQR942" s="477"/>
      <c r="MQS942" s="477"/>
      <c r="MQT942" s="477"/>
      <c r="MQU942" s="477"/>
      <c r="MQV942" s="477"/>
      <c r="MQW942" s="477"/>
      <c r="MQX942" s="477"/>
      <c r="MQY942" s="477"/>
      <c r="MQZ942" s="477"/>
      <c r="MRA942" s="477"/>
      <c r="MRB942" s="477"/>
      <c r="MRC942" s="477"/>
      <c r="MRD942" s="477"/>
      <c r="MRE942" s="477"/>
      <c r="MRF942" s="477"/>
      <c r="MRG942" s="477"/>
      <c r="MRH942" s="477"/>
      <c r="MRI942" s="477"/>
      <c r="MRJ942" s="477"/>
      <c r="MRK942" s="477"/>
      <c r="MRL942" s="477"/>
      <c r="MRM942" s="477"/>
      <c r="MRN942" s="477"/>
      <c r="MRO942" s="477"/>
      <c r="MRP942" s="477"/>
      <c r="MRQ942" s="477"/>
      <c r="MRR942" s="477"/>
      <c r="MRS942" s="477"/>
      <c r="MRT942" s="477"/>
      <c r="MRU942" s="477"/>
      <c r="MRV942" s="477"/>
      <c r="MRW942" s="477"/>
      <c r="MRX942" s="477"/>
      <c r="MRY942" s="477"/>
      <c r="MRZ942" s="477"/>
      <c r="MSA942" s="477"/>
      <c r="MSB942" s="477"/>
      <c r="MSC942" s="477"/>
      <c r="MSD942" s="477"/>
      <c r="MSE942" s="477"/>
      <c r="MSF942" s="477"/>
      <c r="MSG942" s="477"/>
      <c r="MSH942" s="477"/>
      <c r="MSI942" s="477"/>
      <c r="MSJ942" s="477"/>
      <c r="MSK942" s="477"/>
      <c r="MSL942" s="477"/>
      <c r="MSM942" s="477"/>
      <c r="MSN942" s="477"/>
      <c r="MSO942" s="477"/>
      <c r="MSP942" s="477"/>
      <c r="MSQ942" s="477"/>
      <c r="MSR942" s="477"/>
      <c r="MSS942" s="477"/>
      <c r="MST942" s="477"/>
      <c r="MSU942" s="477"/>
      <c r="MSV942" s="477"/>
      <c r="MSW942" s="477"/>
      <c r="MSX942" s="477"/>
      <c r="MSY942" s="477"/>
      <c r="MSZ942" s="477"/>
      <c r="MTA942" s="477"/>
      <c r="MTB942" s="477"/>
      <c r="MTC942" s="477"/>
      <c r="MTD942" s="477"/>
      <c r="MTE942" s="477"/>
      <c r="MTF942" s="477"/>
      <c r="MTG942" s="477"/>
      <c r="MTH942" s="477"/>
      <c r="MTI942" s="477"/>
      <c r="MTJ942" s="477"/>
      <c r="MTK942" s="477"/>
      <c r="MTL942" s="477"/>
      <c r="MTM942" s="477"/>
      <c r="MTN942" s="477"/>
      <c r="MTO942" s="477"/>
      <c r="MTP942" s="477"/>
      <c r="MTQ942" s="477"/>
      <c r="MTR942" s="477"/>
      <c r="MTS942" s="477"/>
      <c r="MTT942" s="477"/>
      <c r="MTU942" s="477"/>
      <c r="MTV942" s="477"/>
      <c r="MTW942" s="477"/>
      <c r="MTX942" s="477"/>
      <c r="MTY942" s="477"/>
      <c r="MTZ942" s="477"/>
      <c r="MUA942" s="477"/>
      <c r="MUB942" s="477"/>
      <c r="MUC942" s="477"/>
      <c r="MUD942" s="477"/>
      <c r="MUE942" s="477"/>
      <c r="MUF942" s="477"/>
      <c r="MUG942" s="477"/>
      <c r="MUH942" s="477"/>
      <c r="MUI942" s="477"/>
      <c r="MUJ942" s="477"/>
      <c r="MUK942" s="477"/>
      <c r="MUL942" s="477"/>
      <c r="MUM942" s="477"/>
      <c r="MUN942" s="477"/>
      <c r="MUO942" s="477"/>
      <c r="MUP942" s="477"/>
      <c r="MUQ942" s="477"/>
      <c r="MUR942" s="477"/>
      <c r="MUS942" s="477"/>
      <c r="MUT942" s="477"/>
      <c r="MUU942" s="477"/>
      <c r="MUV942" s="477"/>
      <c r="MUW942" s="477"/>
      <c r="MUX942" s="477"/>
      <c r="MUY942" s="477"/>
      <c r="MUZ942" s="477"/>
      <c r="MVA942" s="477"/>
      <c r="MVB942" s="477"/>
      <c r="MVC942" s="477"/>
      <c r="MVD942" s="477"/>
      <c r="MVE942" s="477"/>
      <c r="MVF942" s="477"/>
      <c r="MVG942" s="477"/>
      <c r="MVH942" s="477"/>
      <c r="MVI942" s="477"/>
      <c r="MVJ942" s="477"/>
      <c r="MVK942" s="477"/>
      <c r="MVL942" s="477"/>
      <c r="MVM942" s="477"/>
      <c r="MVN942" s="477"/>
      <c r="MVO942" s="477"/>
      <c r="MVP942" s="477"/>
      <c r="MVQ942" s="477"/>
      <c r="MVR942" s="477"/>
      <c r="MVS942" s="477"/>
      <c r="MVT942" s="477"/>
      <c r="MVU942" s="477"/>
      <c r="MVV942" s="477"/>
      <c r="MVW942" s="477"/>
      <c r="MVX942" s="477"/>
      <c r="MVY942" s="477"/>
      <c r="MVZ942" s="477"/>
      <c r="MWA942" s="477"/>
      <c r="MWB942" s="477"/>
      <c r="MWC942" s="477"/>
      <c r="MWD942" s="477"/>
      <c r="MWE942" s="477"/>
      <c r="MWF942" s="477"/>
      <c r="MWG942" s="477"/>
      <c r="MWH942" s="477"/>
      <c r="MWI942" s="477"/>
      <c r="MWJ942" s="477"/>
      <c r="MWK942" s="477"/>
      <c r="MWL942" s="477"/>
      <c r="MWM942" s="477"/>
      <c r="MWN942" s="477"/>
      <c r="MWO942" s="477"/>
      <c r="MWP942" s="477"/>
      <c r="MWQ942" s="477"/>
      <c r="MWR942" s="477"/>
      <c r="MWS942" s="477"/>
      <c r="MWT942" s="477"/>
      <c r="MWU942" s="477"/>
      <c r="MWV942" s="477"/>
      <c r="MWW942" s="477"/>
      <c r="MWX942" s="477"/>
      <c r="MWY942" s="477"/>
      <c r="MWZ942" s="477"/>
      <c r="MXA942" s="477"/>
      <c r="MXB942" s="477"/>
      <c r="MXC942" s="477"/>
      <c r="MXD942" s="477"/>
      <c r="MXE942" s="477"/>
      <c r="MXF942" s="477"/>
      <c r="MXG942" s="477"/>
      <c r="MXH942" s="477"/>
      <c r="MXI942" s="477"/>
      <c r="MXJ942" s="477"/>
      <c r="MXK942" s="477"/>
      <c r="MXL942" s="477"/>
      <c r="MXM942" s="477"/>
      <c r="MXN942" s="477"/>
      <c r="MXO942" s="477"/>
      <c r="MXP942" s="477"/>
      <c r="MXQ942" s="477"/>
      <c r="MXR942" s="477"/>
      <c r="MXS942" s="477"/>
      <c r="MXT942" s="477"/>
      <c r="MXU942" s="477"/>
      <c r="MXV942" s="477"/>
      <c r="MXW942" s="477"/>
      <c r="MXX942" s="477"/>
      <c r="MXY942" s="477"/>
      <c r="MXZ942" s="477"/>
      <c r="MYA942" s="477"/>
      <c r="MYB942" s="477"/>
      <c r="MYC942" s="477"/>
      <c r="MYD942" s="477"/>
      <c r="MYE942" s="477"/>
      <c r="MYF942" s="477"/>
      <c r="MYG942" s="477"/>
      <c r="MYH942" s="477"/>
      <c r="MYI942" s="477"/>
      <c r="MYJ942" s="477"/>
      <c r="MYK942" s="477"/>
      <c r="MYL942" s="477"/>
      <c r="MYM942" s="477"/>
      <c r="MYN942" s="477"/>
      <c r="MYO942" s="477"/>
      <c r="MYP942" s="477"/>
      <c r="MYQ942" s="477"/>
      <c r="MYR942" s="477"/>
      <c r="MYS942" s="477"/>
      <c r="MYT942" s="477"/>
      <c r="MYU942" s="477"/>
      <c r="MYV942" s="477"/>
      <c r="MYW942" s="477"/>
      <c r="MYX942" s="477"/>
      <c r="MYY942" s="477"/>
      <c r="MYZ942" s="477"/>
      <c r="MZA942" s="477"/>
      <c r="MZB942" s="477"/>
      <c r="MZC942" s="477"/>
      <c r="MZD942" s="477"/>
      <c r="MZE942" s="477"/>
      <c r="MZF942" s="477"/>
      <c r="MZG942" s="477"/>
      <c r="MZH942" s="477"/>
      <c r="MZI942" s="477"/>
      <c r="MZJ942" s="477"/>
      <c r="MZK942" s="477"/>
      <c r="MZL942" s="477"/>
      <c r="MZM942" s="477"/>
      <c r="MZN942" s="477"/>
      <c r="MZO942" s="477"/>
      <c r="MZP942" s="477"/>
      <c r="MZQ942" s="477"/>
      <c r="MZR942" s="477"/>
      <c r="MZS942" s="477"/>
      <c r="MZT942" s="477"/>
      <c r="MZU942" s="477"/>
      <c r="MZV942" s="477"/>
      <c r="MZW942" s="477"/>
      <c r="MZX942" s="477"/>
      <c r="MZY942" s="477"/>
      <c r="MZZ942" s="477"/>
      <c r="NAA942" s="477"/>
      <c r="NAB942" s="477"/>
      <c r="NAC942" s="477"/>
      <c r="NAD942" s="477"/>
      <c r="NAE942" s="477"/>
      <c r="NAF942" s="477"/>
      <c r="NAG942" s="477"/>
      <c r="NAH942" s="477"/>
      <c r="NAI942" s="477"/>
      <c r="NAJ942" s="477"/>
      <c r="NAK942" s="477"/>
      <c r="NAL942" s="477"/>
      <c r="NAM942" s="477"/>
      <c r="NAN942" s="477"/>
      <c r="NAO942" s="477"/>
      <c r="NAP942" s="477"/>
      <c r="NAQ942" s="477"/>
      <c r="NAR942" s="477"/>
      <c r="NAS942" s="477"/>
      <c r="NAT942" s="477"/>
      <c r="NAU942" s="477"/>
      <c r="NAV942" s="477"/>
      <c r="NAW942" s="477"/>
      <c r="NAX942" s="477"/>
      <c r="NAY942" s="477"/>
      <c r="NAZ942" s="477"/>
      <c r="NBA942" s="477"/>
      <c r="NBB942" s="477"/>
      <c r="NBC942" s="477"/>
      <c r="NBD942" s="477"/>
      <c r="NBE942" s="477"/>
      <c r="NBF942" s="477"/>
      <c r="NBG942" s="477"/>
      <c r="NBH942" s="477"/>
      <c r="NBI942" s="477"/>
      <c r="NBJ942" s="477"/>
      <c r="NBK942" s="477"/>
      <c r="NBL942" s="477"/>
      <c r="NBM942" s="477"/>
      <c r="NBN942" s="477"/>
      <c r="NBO942" s="477"/>
      <c r="NBP942" s="477"/>
      <c r="NBQ942" s="477"/>
      <c r="NBR942" s="477"/>
      <c r="NBS942" s="477"/>
      <c r="NBT942" s="477"/>
      <c r="NBU942" s="477"/>
      <c r="NBV942" s="477"/>
      <c r="NBW942" s="477"/>
      <c r="NBX942" s="477"/>
      <c r="NBY942" s="477"/>
      <c r="NBZ942" s="477"/>
      <c r="NCA942" s="477"/>
      <c r="NCB942" s="477"/>
      <c r="NCC942" s="477"/>
      <c r="NCD942" s="477"/>
      <c r="NCE942" s="477"/>
      <c r="NCF942" s="477"/>
      <c r="NCG942" s="477"/>
      <c r="NCH942" s="477"/>
      <c r="NCI942" s="477"/>
      <c r="NCJ942" s="477"/>
      <c r="NCK942" s="477"/>
      <c r="NCL942" s="477"/>
      <c r="NCM942" s="477"/>
      <c r="NCN942" s="477"/>
      <c r="NCO942" s="477"/>
      <c r="NCP942" s="477"/>
      <c r="NCQ942" s="477"/>
      <c r="NCR942" s="477"/>
      <c r="NCS942" s="477"/>
      <c r="NCT942" s="477"/>
      <c r="NCU942" s="477"/>
      <c r="NCV942" s="477"/>
      <c r="NCW942" s="477"/>
      <c r="NCX942" s="477"/>
      <c r="NCY942" s="477"/>
      <c r="NCZ942" s="477"/>
      <c r="NDA942" s="477"/>
      <c r="NDB942" s="477"/>
      <c r="NDC942" s="477"/>
      <c r="NDD942" s="477"/>
      <c r="NDE942" s="477"/>
      <c r="NDF942" s="477"/>
      <c r="NDG942" s="477"/>
      <c r="NDH942" s="477"/>
      <c r="NDI942" s="477"/>
      <c r="NDJ942" s="477"/>
      <c r="NDK942" s="477"/>
      <c r="NDL942" s="477"/>
      <c r="NDM942" s="477"/>
      <c r="NDN942" s="477"/>
      <c r="NDO942" s="477"/>
      <c r="NDP942" s="477"/>
      <c r="NDQ942" s="477"/>
      <c r="NDR942" s="477"/>
      <c r="NDS942" s="477"/>
      <c r="NDT942" s="477"/>
      <c r="NDU942" s="477"/>
      <c r="NDV942" s="477"/>
      <c r="NDW942" s="477"/>
      <c r="NDX942" s="477"/>
      <c r="NDY942" s="477"/>
      <c r="NDZ942" s="477"/>
      <c r="NEA942" s="477"/>
      <c r="NEB942" s="477"/>
      <c r="NEC942" s="477"/>
      <c r="NED942" s="477"/>
      <c r="NEE942" s="477"/>
      <c r="NEF942" s="477"/>
      <c r="NEG942" s="477"/>
      <c r="NEH942" s="477"/>
      <c r="NEI942" s="477"/>
      <c r="NEJ942" s="477"/>
      <c r="NEK942" s="477"/>
      <c r="NEL942" s="477"/>
      <c r="NEM942" s="477"/>
      <c r="NEN942" s="477"/>
      <c r="NEO942" s="477"/>
      <c r="NEP942" s="477"/>
      <c r="NEQ942" s="477"/>
      <c r="NER942" s="477"/>
      <c r="NES942" s="477"/>
      <c r="NET942" s="477"/>
      <c r="NEU942" s="477"/>
      <c r="NEV942" s="477"/>
      <c r="NEW942" s="477"/>
      <c r="NEX942" s="477"/>
      <c r="NEY942" s="477"/>
      <c r="NEZ942" s="477"/>
      <c r="NFA942" s="477"/>
      <c r="NFB942" s="477"/>
      <c r="NFC942" s="477"/>
      <c r="NFD942" s="477"/>
      <c r="NFE942" s="477"/>
      <c r="NFF942" s="477"/>
      <c r="NFG942" s="477"/>
      <c r="NFH942" s="477"/>
      <c r="NFI942" s="477"/>
      <c r="NFJ942" s="477"/>
      <c r="NFK942" s="477"/>
      <c r="NFL942" s="477"/>
      <c r="NFM942" s="477"/>
      <c r="NFN942" s="477"/>
      <c r="NFO942" s="477"/>
      <c r="NFP942" s="477"/>
      <c r="NFQ942" s="477"/>
      <c r="NFR942" s="477"/>
      <c r="NFS942" s="477"/>
      <c r="NFT942" s="477"/>
      <c r="NFU942" s="477"/>
      <c r="NFV942" s="477"/>
      <c r="NFW942" s="477"/>
      <c r="NFX942" s="477"/>
      <c r="NFY942" s="477"/>
      <c r="NFZ942" s="477"/>
      <c r="NGA942" s="477"/>
      <c r="NGB942" s="477"/>
      <c r="NGC942" s="477"/>
      <c r="NGD942" s="477"/>
      <c r="NGE942" s="477"/>
      <c r="NGF942" s="477"/>
      <c r="NGG942" s="477"/>
      <c r="NGH942" s="477"/>
      <c r="NGI942" s="477"/>
      <c r="NGJ942" s="477"/>
      <c r="NGK942" s="477"/>
      <c r="NGL942" s="477"/>
      <c r="NGM942" s="477"/>
      <c r="NGN942" s="477"/>
      <c r="NGO942" s="477"/>
      <c r="NGP942" s="477"/>
      <c r="NGQ942" s="477"/>
      <c r="NGR942" s="477"/>
      <c r="NGS942" s="477"/>
      <c r="NGT942" s="477"/>
      <c r="NGU942" s="477"/>
      <c r="NGV942" s="477"/>
      <c r="NGW942" s="477"/>
      <c r="NGX942" s="477"/>
      <c r="NGY942" s="477"/>
      <c r="NGZ942" s="477"/>
      <c r="NHA942" s="477"/>
      <c r="NHB942" s="477"/>
      <c r="NHC942" s="477"/>
      <c r="NHD942" s="477"/>
      <c r="NHE942" s="477"/>
      <c r="NHF942" s="477"/>
      <c r="NHG942" s="477"/>
      <c r="NHH942" s="477"/>
      <c r="NHI942" s="477"/>
      <c r="NHJ942" s="477"/>
      <c r="NHK942" s="477"/>
      <c r="NHL942" s="477"/>
      <c r="NHM942" s="477"/>
      <c r="NHN942" s="477"/>
      <c r="NHO942" s="477"/>
      <c r="NHP942" s="477"/>
      <c r="NHQ942" s="477"/>
      <c r="NHR942" s="477"/>
      <c r="NHS942" s="477"/>
      <c r="NHT942" s="477"/>
      <c r="NHU942" s="477"/>
      <c r="NHV942" s="477"/>
      <c r="NHW942" s="477"/>
      <c r="NHX942" s="477"/>
      <c r="NHY942" s="477"/>
      <c r="NHZ942" s="477"/>
      <c r="NIA942" s="477"/>
      <c r="NIB942" s="477"/>
      <c r="NIC942" s="477"/>
      <c r="NID942" s="477"/>
      <c r="NIE942" s="477"/>
      <c r="NIF942" s="477"/>
      <c r="NIG942" s="477"/>
      <c r="NIH942" s="477"/>
      <c r="NII942" s="477"/>
      <c r="NIJ942" s="477"/>
      <c r="NIK942" s="477"/>
      <c r="NIL942" s="477"/>
      <c r="NIM942" s="477"/>
      <c r="NIN942" s="477"/>
      <c r="NIO942" s="477"/>
      <c r="NIP942" s="477"/>
      <c r="NIQ942" s="477"/>
      <c r="NIR942" s="477"/>
      <c r="NIS942" s="477"/>
      <c r="NIT942" s="477"/>
      <c r="NIU942" s="477"/>
      <c r="NIV942" s="477"/>
      <c r="NIW942" s="477"/>
      <c r="NIX942" s="477"/>
      <c r="NIY942" s="477"/>
      <c r="NIZ942" s="477"/>
      <c r="NJA942" s="477"/>
      <c r="NJB942" s="477"/>
      <c r="NJC942" s="477"/>
      <c r="NJD942" s="477"/>
      <c r="NJE942" s="477"/>
      <c r="NJF942" s="477"/>
      <c r="NJG942" s="477"/>
      <c r="NJH942" s="477"/>
      <c r="NJI942" s="477"/>
      <c r="NJJ942" s="477"/>
      <c r="NJK942" s="477"/>
      <c r="NJL942" s="477"/>
      <c r="NJM942" s="477"/>
      <c r="NJN942" s="477"/>
      <c r="NJO942" s="477"/>
      <c r="NJP942" s="477"/>
      <c r="NJQ942" s="477"/>
      <c r="NJR942" s="477"/>
      <c r="NJS942" s="477"/>
      <c r="NJT942" s="477"/>
      <c r="NJU942" s="477"/>
      <c r="NJV942" s="477"/>
      <c r="NJW942" s="477"/>
      <c r="NJX942" s="477"/>
      <c r="NJY942" s="477"/>
      <c r="NJZ942" s="477"/>
      <c r="NKA942" s="477"/>
      <c r="NKB942" s="477"/>
      <c r="NKC942" s="477"/>
      <c r="NKD942" s="477"/>
      <c r="NKE942" s="477"/>
      <c r="NKF942" s="477"/>
      <c r="NKG942" s="477"/>
      <c r="NKH942" s="477"/>
      <c r="NKI942" s="477"/>
      <c r="NKJ942" s="477"/>
      <c r="NKK942" s="477"/>
      <c r="NKL942" s="477"/>
      <c r="NKM942" s="477"/>
      <c r="NKN942" s="477"/>
      <c r="NKO942" s="477"/>
      <c r="NKP942" s="477"/>
      <c r="NKQ942" s="477"/>
      <c r="NKR942" s="477"/>
      <c r="NKS942" s="477"/>
      <c r="NKT942" s="477"/>
      <c r="NKU942" s="477"/>
      <c r="NKV942" s="477"/>
      <c r="NKW942" s="477"/>
      <c r="NKX942" s="477"/>
      <c r="NKY942" s="477"/>
      <c r="NKZ942" s="477"/>
      <c r="NLA942" s="477"/>
      <c r="NLB942" s="477"/>
      <c r="NLC942" s="477"/>
      <c r="NLD942" s="477"/>
      <c r="NLE942" s="477"/>
      <c r="NLF942" s="477"/>
      <c r="NLG942" s="477"/>
      <c r="NLH942" s="477"/>
      <c r="NLI942" s="477"/>
      <c r="NLJ942" s="477"/>
      <c r="NLK942" s="477"/>
      <c r="NLL942" s="477"/>
      <c r="NLM942" s="477"/>
      <c r="NLN942" s="477"/>
      <c r="NLO942" s="477"/>
      <c r="NLP942" s="477"/>
      <c r="NLQ942" s="477"/>
      <c r="NLR942" s="477"/>
      <c r="NLS942" s="477"/>
      <c r="NLT942" s="477"/>
      <c r="NLU942" s="477"/>
      <c r="NLV942" s="477"/>
      <c r="NLW942" s="477"/>
      <c r="NLX942" s="477"/>
      <c r="NLY942" s="477"/>
      <c r="NLZ942" s="477"/>
      <c r="NMA942" s="477"/>
      <c r="NMB942" s="477"/>
      <c r="NMC942" s="477"/>
      <c r="NMD942" s="477"/>
      <c r="NME942" s="477"/>
      <c r="NMF942" s="477"/>
      <c r="NMG942" s="477"/>
      <c r="NMH942" s="477"/>
      <c r="NMI942" s="477"/>
      <c r="NMJ942" s="477"/>
      <c r="NMK942" s="477"/>
      <c r="NML942" s="477"/>
      <c r="NMM942" s="477"/>
      <c r="NMN942" s="477"/>
      <c r="NMO942" s="477"/>
      <c r="NMP942" s="477"/>
      <c r="NMQ942" s="477"/>
      <c r="NMR942" s="477"/>
      <c r="NMS942" s="477"/>
      <c r="NMT942" s="477"/>
      <c r="NMU942" s="477"/>
      <c r="NMV942" s="477"/>
      <c r="NMW942" s="477"/>
      <c r="NMX942" s="477"/>
      <c r="NMY942" s="477"/>
      <c r="NMZ942" s="477"/>
      <c r="NNA942" s="477"/>
      <c r="NNB942" s="477"/>
      <c r="NNC942" s="477"/>
      <c r="NND942" s="477"/>
      <c r="NNE942" s="477"/>
      <c r="NNF942" s="477"/>
      <c r="NNG942" s="477"/>
      <c r="NNH942" s="477"/>
      <c r="NNI942" s="477"/>
      <c r="NNJ942" s="477"/>
      <c r="NNK942" s="477"/>
      <c r="NNL942" s="477"/>
      <c r="NNM942" s="477"/>
      <c r="NNN942" s="477"/>
      <c r="NNO942" s="477"/>
      <c r="NNP942" s="477"/>
      <c r="NNQ942" s="477"/>
      <c r="NNR942" s="477"/>
      <c r="NNS942" s="477"/>
      <c r="NNT942" s="477"/>
      <c r="NNU942" s="477"/>
      <c r="NNV942" s="477"/>
      <c r="NNW942" s="477"/>
      <c r="NNX942" s="477"/>
      <c r="NNY942" s="477"/>
      <c r="NNZ942" s="477"/>
      <c r="NOA942" s="477"/>
      <c r="NOB942" s="477"/>
      <c r="NOC942" s="477"/>
      <c r="NOD942" s="477"/>
      <c r="NOE942" s="477"/>
      <c r="NOF942" s="477"/>
      <c r="NOG942" s="477"/>
      <c r="NOH942" s="477"/>
      <c r="NOI942" s="477"/>
      <c r="NOJ942" s="477"/>
      <c r="NOK942" s="477"/>
      <c r="NOL942" s="477"/>
      <c r="NOM942" s="477"/>
      <c r="NON942" s="477"/>
      <c r="NOO942" s="477"/>
      <c r="NOP942" s="477"/>
      <c r="NOQ942" s="477"/>
      <c r="NOR942" s="477"/>
      <c r="NOS942" s="477"/>
      <c r="NOT942" s="477"/>
      <c r="NOU942" s="477"/>
      <c r="NOV942" s="477"/>
      <c r="NOW942" s="477"/>
      <c r="NOX942" s="477"/>
      <c r="NOY942" s="477"/>
      <c r="NOZ942" s="477"/>
      <c r="NPA942" s="477"/>
      <c r="NPB942" s="477"/>
      <c r="NPC942" s="477"/>
      <c r="NPD942" s="477"/>
      <c r="NPE942" s="477"/>
      <c r="NPF942" s="477"/>
      <c r="NPG942" s="477"/>
      <c r="NPH942" s="477"/>
      <c r="NPI942" s="477"/>
      <c r="NPJ942" s="477"/>
      <c r="NPK942" s="477"/>
      <c r="NPL942" s="477"/>
      <c r="NPM942" s="477"/>
      <c r="NPN942" s="477"/>
      <c r="NPO942" s="477"/>
      <c r="NPP942" s="477"/>
      <c r="NPQ942" s="477"/>
      <c r="NPR942" s="477"/>
      <c r="NPS942" s="477"/>
      <c r="NPT942" s="477"/>
      <c r="NPU942" s="477"/>
      <c r="NPV942" s="477"/>
      <c r="NPW942" s="477"/>
      <c r="NPX942" s="477"/>
      <c r="NPY942" s="477"/>
      <c r="NPZ942" s="477"/>
      <c r="NQA942" s="477"/>
      <c r="NQB942" s="477"/>
      <c r="NQC942" s="477"/>
      <c r="NQD942" s="477"/>
      <c r="NQE942" s="477"/>
      <c r="NQF942" s="477"/>
      <c r="NQG942" s="477"/>
      <c r="NQH942" s="477"/>
      <c r="NQI942" s="477"/>
      <c r="NQJ942" s="477"/>
      <c r="NQK942" s="477"/>
      <c r="NQL942" s="477"/>
      <c r="NQM942" s="477"/>
      <c r="NQN942" s="477"/>
      <c r="NQO942" s="477"/>
      <c r="NQP942" s="477"/>
      <c r="NQQ942" s="477"/>
      <c r="NQR942" s="477"/>
      <c r="NQS942" s="477"/>
      <c r="NQT942" s="477"/>
      <c r="NQU942" s="477"/>
      <c r="NQV942" s="477"/>
      <c r="NQW942" s="477"/>
      <c r="NQX942" s="477"/>
      <c r="NQY942" s="477"/>
      <c r="NQZ942" s="477"/>
      <c r="NRA942" s="477"/>
      <c r="NRB942" s="477"/>
      <c r="NRC942" s="477"/>
      <c r="NRD942" s="477"/>
      <c r="NRE942" s="477"/>
      <c r="NRF942" s="477"/>
      <c r="NRG942" s="477"/>
      <c r="NRH942" s="477"/>
      <c r="NRI942" s="477"/>
      <c r="NRJ942" s="477"/>
      <c r="NRK942" s="477"/>
      <c r="NRL942" s="477"/>
      <c r="NRM942" s="477"/>
      <c r="NRN942" s="477"/>
      <c r="NRO942" s="477"/>
      <c r="NRP942" s="477"/>
      <c r="NRQ942" s="477"/>
      <c r="NRR942" s="477"/>
      <c r="NRS942" s="477"/>
      <c r="NRT942" s="477"/>
      <c r="NRU942" s="477"/>
      <c r="NRV942" s="477"/>
      <c r="NRW942" s="477"/>
      <c r="NRX942" s="477"/>
      <c r="NRY942" s="477"/>
      <c r="NRZ942" s="477"/>
      <c r="NSA942" s="477"/>
      <c r="NSB942" s="477"/>
      <c r="NSC942" s="477"/>
      <c r="NSD942" s="477"/>
      <c r="NSE942" s="477"/>
      <c r="NSF942" s="477"/>
      <c r="NSG942" s="477"/>
      <c r="NSH942" s="477"/>
      <c r="NSI942" s="477"/>
      <c r="NSJ942" s="477"/>
      <c r="NSK942" s="477"/>
      <c r="NSL942" s="477"/>
      <c r="NSM942" s="477"/>
      <c r="NSN942" s="477"/>
      <c r="NSO942" s="477"/>
      <c r="NSP942" s="477"/>
      <c r="NSQ942" s="477"/>
      <c r="NSR942" s="477"/>
      <c r="NSS942" s="477"/>
      <c r="NST942" s="477"/>
      <c r="NSU942" s="477"/>
      <c r="NSV942" s="477"/>
      <c r="NSW942" s="477"/>
      <c r="NSX942" s="477"/>
      <c r="NSY942" s="477"/>
      <c r="NSZ942" s="477"/>
      <c r="NTA942" s="477"/>
      <c r="NTB942" s="477"/>
      <c r="NTC942" s="477"/>
      <c r="NTD942" s="477"/>
      <c r="NTE942" s="477"/>
      <c r="NTF942" s="477"/>
      <c r="NTG942" s="477"/>
      <c r="NTH942" s="477"/>
      <c r="NTI942" s="477"/>
      <c r="NTJ942" s="477"/>
      <c r="NTK942" s="477"/>
      <c r="NTL942" s="477"/>
      <c r="NTM942" s="477"/>
      <c r="NTN942" s="477"/>
      <c r="NTO942" s="477"/>
      <c r="NTP942" s="477"/>
      <c r="NTQ942" s="477"/>
      <c r="NTR942" s="477"/>
      <c r="NTS942" s="477"/>
      <c r="NTT942" s="477"/>
      <c r="NTU942" s="477"/>
      <c r="NTV942" s="477"/>
      <c r="NTW942" s="477"/>
      <c r="NTX942" s="477"/>
      <c r="NTY942" s="477"/>
      <c r="NTZ942" s="477"/>
      <c r="NUA942" s="477"/>
      <c r="NUB942" s="477"/>
      <c r="NUC942" s="477"/>
      <c r="NUD942" s="477"/>
      <c r="NUE942" s="477"/>
      <c r="NUF942" s="477"/>
      <c r="NUG942" s="477"/>
      <c r="NUH942" s="477"/>
      <c r="NUI942" s="477"/>
      <c r="NUJ942" s="477"/>
      <c r="NUK942" s="477"/>
      <c r="NUL942" s="477"/>
      <c r="NUM942" s="477"/>
      <c r="NUN942" s="477"/>
      <c r="NUO942" s="477"/>
      <c r="NUP942" s="477"/>
      <c r="NUQ942" s="477"/>
      <c r="NUR942" s="477"/>
      <c r="NUS942" s="477"/>
      <c r="NUT942" s="477"/>
      <c r="NUU942" s="477"/>
      <c r="NUV942" s="477"/>
      <c r="NUW942" s="477"/>
      <c r="NUX942" s="477"/>
      <c r="NUY942" s="477"/>
      <c r="NUZ942" s="477"/>
      <c r="NVA942" s="477"/>
      <c r="NVB942" s="477"/>
      <c r="NVC942" s="477"/>
      <c r="NVD942" s="477"/>
      <c r="NVE942" s="477"/>
      <c r="NVF942" s="477"/>
      <c r="NVG942" s="477"/>
      <c r="NVH942" s="477"/>
      <c r="NVI942" s="477"/>
      <c r="NVJ942" s="477"/>
      <c r="NVK942" s="477"/>
      <c r="NVL942" s="477"/>
      <c r="NVM942" s="477"/>
      <c r="NVN942" s="477"/>
      <c r="NVO942" s="477"/>
      <c r="NVP942" s="477"/>
      <c r="NVQ942" s="477"/>
      <c r="NVR942" s="477"/>
      <c r="NVS942" s="477"/>
      <c r="NVT942" s="477"/>
      <c r="NVU942" s="477"/>
      <c r="NVV942" s="477"/>
      <c r="NVW942" s="477"/>
      <c r="NVX942" s="477"/>
      <c r="NVY942" s="477"/>
      <c r="NVZ942" s="477"/>
      <c r="NWA942" s="477"/>
      <c r="NWB942" s="477"/>
      <c r="NWC942" s="477"/>
      <c r="NWD942" s="477"/>
      <c r="NWE942" s="477"/>
      <c r="NWF942" s="477"/>
      <c r="NWG942" s="477"/>
      <c r="NWH942" s="477"/>
      <c r="NWI942" s="477"/>
      <c r="NWJ942" s="477"/>
      <c r="NWK942" s="477"/>
      <c r="NWL942" s="477"/>
      <c r="NWM942" s="477"/>
      <c r="NWN942" s="477"/>
      <c r="NWO942" s="477"/>
      <c r="NWP942" s="477"/>
      <c r="NWQ942" s="477"/>
      <c r="NWR942" s="477"/>
      <c r="NWS942" s="477"/>
      <c r="NWT942" s="477"/>
      <c r="NWU942" s="477"/>
      <c r="NWV942" s="477"/>
      <c r="NWW942" s="477"/>
      <c r="NWX942" s="477"/>
      <c r="NWY942" s="477"/>
      <c r="NWZ942" s="477"/>
      <c r="NXA942" s="477"/>
      <c r="NXB942" s="477"/>
      <c r="NXC942" s="477"/>
      <c r="NXD942" s="477"/>
      <c r="NXE942" s="477"/>
      <c r="NXF942" s="477"/>
      <c r="NXG942" s="477"/>
      <c r="NXH942" s="477"/>
      <c r="NXI942" s="477"/>
      <c r="NXJ942" s="477"/>
      <c r="NXK942" s="477"/>
      <c r="NXL942" s="477"/>
      <c r="NXM942" s="477"/>
      <c r="NXN942" s="477"/>
      <c r="NXO942" s="477"/>
      <c r="NXP942" s="477"/>
      <c r="NXQ942" s="477"/>
      <c r="NXR942" s="477"/>
      <c r="NXS942" s="477"/>
      <c r="NXT942" s="477"/>
      <c r="NXU942" s="477"/>
      <c r="NXV942" s="477"/>
      <c r="NXW942" s="477"/>
      <c r="NXX942" s="477"/>
      <c r="NXY942" s="477"/>
      <c r="NXZ942" s="477"/>
      <c r="NYA942" s="477"/>
      <c r="NYB942" s="477"/>
      <c r="NYC942" s="477"/>
      <c r="NYD942" s="477"/>
      <c r="NYE942" s="477"/>
      <c r="NYF942" s="477"/>
      <c r="NYG942" s="477"/>
      <c r="NYH942" s="477"/>
      <c r="NYI942" s="477"/>
      <c r="NYJ942" s="477"/>
      <c r="NYK942" s="477"/>
      <c r="NYL942" s="477"/>
      <c r="NYM942" s="477"/>
      <c r="NYN942" s="477"/>
      <c r="NYO942" s="477"/>
      <c r="NYP942" s="477"/>
      <c r="NYQ942" s="477"/>
      <c r="NYR942" s="477"/>
      <c r="NYS942" s="477"/>
      <c r="NYT942" s="477"/>
      <c r="NYU942" s="477"/>
      <c r="NYV942" s="477"/>
      <c r="NYW942" s="477"/>
      <c r="NYX942" s="477"/>
      <c r="NYY942" s="477"/>
      <c r="NYZ942" s="477"/>
      <c r="NZA942" s="477"/>
      <c r="NZB942" s="477"/>
      <c r="NZC942" s="477"/>
      <c r="NZD942" s="477"/>
      <c r="NZE942" s="477"/>
      <c r="NZF942" s="477"/>
      <c r="NZG942" s="477"/>
      <c r="NZH942" s="477"/>
      <c r="NZI942" s="477"/>
      <c r="NZJ942" s="477"/>
      <c r="NZK942" s="477"/>
      <c r="NZL942" s="477"/>
      <c r="NZM942" s="477"/>
      <c r="NZN942" s="477"/>
      <c r="NZO942" s="477"/>
      <c r="NZP942" s="477"/>
      <c r="NZQ942" s="477"/>
      <c r="NZR942" s="477"/>
      <c r="NZS942" s="477"/>
      <c r="NZT942" s="477"/>
      <c r="NZU942" s="477"/>
      <c r="NZV942" s="477"/>
      <c r="NZW942" s="477"/>
      <c r="NZX942" s="477"/>
      <c r="NZY942" s="477"/>
      <c r="NZZ942" s="477"/>
      <c r="OAA942" s="477"/>
      <c r="OAB942" s="477"/>
      <c r="OAC942" s="477"/>
      <c r="OAD942" s="477"/>
      <c r="OAE942" s="477"/>
      <c r="OAF942" s="477"/>
      <c r="OAG942" s="477"/>
      <c r="OAH942" s="477"/>
      <c r="OAI942" s="477"/>
      <c r="OAJ942" s="477"/>
      <c r="OAK942" s="477"/>
      <c r="OAL942" s="477"/>
      <c r="OAM942" s="477"/>
      <c r="OAN942" s="477"/>
      <c r="OAO942" s="477"/>
      <c r="OAP942" s="477"/>
      <c r="OAQ942" s="477"/>
      <c r="OAR942" s="477"/>
      <c r="OAS942" s="477"/>
      <c r="OAT942" s="477"/>
      <c r="OAU942" s="477"/>
      <c r="OAV942" s="477"/>
      <c r="OAW942" s="477"/>
      <c r="OAX942" s="477"/>
      <c r="OAY942" s="477"/>
      <c r="OAZ942" s="477"/>
      <c r="OBA942" s="477"/>
      <c r="OBB942" s="477"/>
      <c r="OBC942" s="477"/>
      <c r="OBD942" s="477"/>
      <c r="OBE942" s="477"/>
      <c r="OBF942" s="477"/>
      <c r="OBG942" s="477"/>
      <c r="OBH942" s="477"/>
      <c r="OBI942" s="477"/>
      <c r="OBJ942" s="477"/>
      <c r="OBK942" s="477"/>
      <c r="OBL942" s="477"/>
      <c r="OBM942" s="477"/>
      <c r="OBN942" s="477"/>
      <c r="OBO942" s="477"/>
      <c r="OBP942" s="477"/>
      <c r="OBQ942" s="477"/>
      <c r="OBR942" s="477"/>
      <c r="OBS942" s="477"/>
      <c r="OBT942" s="477"/>
      <c r="OBU942" s="477"/>
      <c r="OBV942" s="477"/>
      <c r="OBW942" s="477"/>
      <c r="OBX942" s="477"/>
      <c r="OBY942" s="477"/>
      <c r="OBZ942" s="477"/>
      <c r="OCA942" s="477"/>
      <c r="OCB942" s="477"/>
      <c r="OCC942" s="477"/>
      <c r="OCD942" s="477"/>
      <c r="OCE942" s="477"/>
      <c r="OCF942" s="477"/>
      <c r="OCG942" s="477"/>
      <c r="OCH942" s="477"/>
      <c r="OCI942" s="477"/>
      <c r="OCJ942" s="477"/>
      <c r="OCK942" s="477"/>
      <c r="OCL942" s="477"/>
      <c r="OCM942" s="477"/>
      <c r="OCN942" s="477"/>
      <c r="OCO942" s="477"/>
      <c r="OCP942" s="477"/>
      <c r="OCQ942" s="477"/>
      <c r="OCR942" s="477"/>
      <c r="OCS942" s="477"/>
      <c r="OCT942" s="477"/>
      <c r="OCU942" s="477"/>
      <c r="OCV942" s="477"/>
      <c r="OCW942" s="477"/>
      <c r="OCX942" s="477"/>
      <c r="OCY942" s="477"/>
      <c r="OCZ942" s="477"/>
      <c r="ODA942" s="477"/>
      <c r="ODB942" s="477"/>
      <c r="ODC942" s="477"/>
      <c r="ODD942" s="477"/>
      <c r="ODE942" s="477"/>
      <c r="ODF942" s="477"/>
      <c r="ODG942" s="477"/>
      <c r="ODH942" s="477"/>
      <c r="ODI942" s="477"/>
      <c r="ODJ942" s="477"/>
      <c r="ODK942" s="477"/>
      <c r="ODL942" s="477"/>
      <c r="ODM942" s="477"/>
      <c r="ODN942" s="477"/>
      <c r="ODO942" s="477"/>
      <c r="ODP942" s="477"/>
      <c r="ODQ942" s="477"/>
      <c r="ODR942" s="477"/>
      <c r="ODS942" s="477"/>
      <c r="ODT942" s="477"/>
      <c r="ODU942" s="477"/>
      <c r="ODV942" s="477"/>
      <c r="ODW942" s="477"/>
      <c r="ODX942" s="477"/>
      <c r="ODY942" s="477"/>
      <c r="ODZ942" s="477"/>
      <c r="OEA942" s="477"/>
      <c r="OEB942" s="477"/>
      <c r="OEC942" s="477"/>
      <c r="OED942" s="477"/>
      <c r="OEE942" s="477"/>
      <c r="OEF942" s="477"/>
      <c r="OEG942" s="477"/>
      <c r="OEH942" s="477"/>
      <c r="OEI942" s="477"/>
      <c r="OEJ942" s="477"/>
      <c r="OEK942" s="477"/>
      <c r="OEL942" s="477"/>
      <c r="OEM942" s="477"/>
      <c r="OEN942" s="477"/>
      <c r="OEO942" s="477"/>
      <c r="OEP942" s="477"/>
      <c r="OEQ942" s="477"/>
      <c r="OER942" s="477"/>
      <c r="OES942" s="477"/>
      <c r="OET942" s="477"/>
      <c r="OEU942" s="477"/>
      <c r="OEV942" s="477"/>
      <c r="OEW942" s="477"/>
      <c r="OEX942" s="477"/>
      <c r="OEY942" s="477"/>
      <c r="OEZ942" s="477"/>
      <c r="OFA942" s="477"/>
      <c r="OFB942" s="477"/>
      <c r="OFC942" s="477"/>
      <c r="OFD942" s="477"/>
      <c r="OFE942" s="477"/>
      <c r="OFF942" s="477"/>
      <c r="OFG942" s="477"/>
      <c r="OFH942" s="477"/>
      <c r="OFI942" s="477"/>
      <c r="OFJ942" s="477"/>
      <c r="OFK942" s="477"/>
      <c r="OFL942" s="477"/>
      <c r="OFM942" s="477"/>
      <c r="OFN942" s="477"/>
      <c r="OFO942" s="477"/>
      <c r="OFP942" s="477"/>
      <c r="OFQ942" s="477"/>
      <c r="OFR942" s="477"/>
      <c r="OFS942" s="477"/>
      <c r="OFT942" s="477"/>
      <c r="OFU942" s="477"/>
      <c r="OFV942" s="477"/>
      <c r="OFW942" s="477"/>
      <c r="OFX942" s="477"/>
      <c r="OFY942" s="477"/>
      <c r="OFZ942" s="477"/>
      <c r="OGA942" s="477"/>
      <c r="OGB942" s="477"/>
      <c r="OGC942" s="477"/>
      <c r="OGD942" s="477"/>
      <c r="OGE942" s="477"/>
      <c r="OGF942" s="477"/>
      <c r="OGG942" s="477"/>
      <c r="OGH942" s="477"/>
      <c r="OGI942" s="477"/>
      <c r="OGJ942" s="477"/>
      <c r="OGK942" s="477"/>
      <c r="OGL942" s="477"/>
      <c r="OGM942" s="477"/>
      <c r="OGN942" s="477"/>
      <c r="OGO942" s="477"/>
      <c r="OGP942" s="477"/>
      <c r="OGQ942" s="477"/>
      <c r="OGR942" s="477"/>
      <c r="OGS942" s="477"/>
      <c r="OGT942" s="477"/>
      <c r="OGU942" s="477"/>
      <c r="OGV942" s="477"/>
      <c r="OGW942" s="477"/>
      <c r="OGX942" s="477"/>
      <c r="OGY942" s="477"/>
      <c r="OGZ942" s="477"/>
      <c r="OHA942" s="477"/>
      <c r="OHB942" s="477"/>
      <c r="OHC942" s="477"/>
      <c r="OHD942" s="477"/>
      <c r="OHE942" s="477"/>
      <c r="OHF942" s="477"/>
      <c r="OHG942" s="477"/>
      <c r="OHH942" s="477"/>
      <c r="OHI942" s="477"/>
      <c r="OHJ942" s="477"/>
      <c r="OHK942" s="477"/>
      <c r="OHL942" s="477"/>
      <c r="OHM942" s="477"/>
      <c r="OHN942" s="477"/>
      <c r="OHO942" s="477"/>
      <c r="OHP942" s="477"/>
      <c r="OHQ942" s="477"/>
      <c r="OHR942" s="477"/>
      <c r="OHS942" s="477"/>
      <c r="OHT942" s="477"/>
      <c r="OHU942" s="477"/>
      <c r="OHV942" s="477"/>
      <c r="OHW942" s="477"/>
      <c r="OHX942" s="477"/>
      <c r="OHY942" s="477"/>
      <c r="OHZ942" s="477"/>
      <c r="OIA942" s="477"/>
      <c r="OIB942" s="477"/>
      <c r="OIC942" s="477"/>
      <c r="OID942" s="477"/>
      <c r="OIE942" s="477"/>
      <c r="OIF942" s="477"/>
      <c r="OIG942" s="477"/>
      <c r="OIH942" s="477"/>
      <c r="OII942" s="477"/>
      <c r="OIJ942" s="477"/>
      <c r="OIK942" s="477"/>
      <c r="OIL942" s="477"/>
      <c r="OIM942" s="477"/>
      <c r="OIN942" s="477"/>
      <c r="OIO942" s="477"/>
      <c r="OIP942" s="477"/>
      <c r="OIQ942" s="477"/>
      <c r="OIR942" s="477"/>
      <c r="OIS942" s="477"/>
      <c r="OIT942" s="477"/>
      <c r="OIU942" s="477"/>
      <c r="OIV942" s="477"/>
      <c r="OIW942" s="477"/>
      <c r="OIX942" s="477"/>
      <c r="OIY942" s="477"/>
      <c r="OIZ942" s="477"/>
      <c r="OJA942" s="477"/>
      <c r="OJB942" s="477"/>
      <c r="OJC942" s="477"/>
      <c r="OJD942" s="477"/>
      <c r="OJE942" s="477"/>
      <c r="OJF942" s="477"/>
      <c r="OJG942" s="477"/>
      <c r="OJH942" s="477"/>
      <c r="OJI942" s="477"/>
      <c r="OJJ942" s="477"/>
      <c r="OJK942" s="477"/>
      <c r="OJL942" s="477"/>
      <c r="OJM942" s="477"/>
      <c r="OJN942" s="477"/>
      <c r="OJO942" s="477"/>
      <c r="OJP942" s="477"/>
      <c r="OJQ942" s="477"/>
      <c r="OJR942" s="477"/>
      <c r="OJS942" s="477"/>
      <c r="OJT942" s="477"/>
      <c r="OJU942" s="477"/>
      <c r="OJV942" s="477"/>
      <c r="OJW942" s="477"/>
      <c r="OJX942" s="477"/>
      <c r="OJY942" s="477"/>
      <c r="OJZ942" s="477"/>
      <c r="OKA942" s="477"/>
      <c r="OKB942" s="477"/>
      <c r="OKC942" s="477"/>
      <c r="OKD942" s="477"/>
      <c r="OKE942" s="477"/>
      <c r="OKF942" s="477"/>
      <c r="OKG942" s="477"/>
      <c r="OKH942" s="477"/>
      <c r="OKI942" s="477"/>
      <c r="OKJ942" s="477"/>
      <c r="OKK942" s="477"/>
      <c r="OKL942" s="477"/>
      <c r="OKM942" s="477"/>
      <c r="OKN942" s="477"/>
      <c r="OKO942" s="477"/>
      <c r="OKP942" s="477"/>
      <c r="OKQ942" s="477"/>
      <c r="OKR942" s="477"/>
      <c r="OKS942" s="477"/>
      <c r="OKT942" s="477"/>
      <c r="OKU942" s="477"/>
      <c r="OKV942" s="477"/>
      <c r="OKW942" s="477"/>
      <c r="OKX942" s="477"/>
      <c r="OKY942" s="477"/>
      <c r="OKZ942" s="477"/>
      <c r="OLA942" s="477"/>
      <c r="OLB942" s="477"/>
      <c r="OLC942" s="477"/>
      <c r="OLD942" s="477"/>
      <c r="OLE942" s="477"/>
      <c r="OLF942" s="477"/>
      <c r="OLG942" s="477"/>
      <c r="OLH942" s="477"/>
      <c r="OLI942" s="477"/>
      <c r="OLJ942" s="477"/>
      <c r="OLK942" s="477"/>
      <c r="OLL942" s="477"/>
      <c r="OLM942" s="477"/>
      <c r="OLN942" s="477"/>
      <c r="OLO942" s="477"/>
      <c r="OLP942" s="477"/>
      <c r="OLQ942" s="477"/>
      <c r="OLR942" s="477"/>
      <c r="OLS942" s="477"/>
      <c r="OLT942" s="477"/>
      <c r="OLU942" s="477"/>
      <c r="OLV942" s="477"/>
      <c r="OLW942" s="477"/>
      <c r="OLX942" s="477"/>
      <c r="OLY942" s="477"/>
      <c r="OLZ942" s="477"/>
      <c r="OMA942" s="477"/>
      <c r="OMB942" s="477"/>
      <c r="OMC942" s="477"/>
      <c r="OMD942" s="477"/>
      <c r="OME942" s="477"/>
      <c r="OMF942" s="477"/>
      <c r="OMG942" s="477"/>
      <c r="OMH942" s="477"/>
      <c r="OMI942" s="477"/>
      <c r="OMJ942" s="477"/>
      <c r="OMK942" s="477"/>
      <c r="OML942" s="477"/>
      <c r="OMM942" s="477"/>
      <c r="OMN942" s="477"/>
      <c r="OMO942" s="477"/>
      <c r="OMP942" s="477"/>
      <c r="OMQ942" s="477"/>
      <c r="OMR942" s="477"/>
      <c r="OMS942" s="477"/>
      <c r="OMT942" s="477"/>
      <c r="OMU942" s="477"/>
      <c r="OMV942" s="477"/>
      <c r="OMW942" s="477"/>
      <c r="OMX942" s="477"/>
      <c r="OMY942" s="477"/>
      <c r="OMZ942" s="477"/>
      <c r="ONA942" s="477"/>
      <c r="ONB942" s="477"/>
      <c r="ONC942" s="477"/>
      <c r="OND942" s="477"/>
      <c r="ONE942" s="477"/>
      <c r="ONF942" s="477"/>
      <c r="ONG942" s="477"/>
      <c r="ONH942" s="477"/>
      <c r="ONI942" s="477"/>
      <c r="ONJ942" s="477"/>
      <c r="ONK942" s="477"/>
      <c r="ONL942" s="477"/>
      <c r="ONM942" s="477"/>
      <c r="ONN942" s="477"/>
      <c r="ONO942" s="477"/>
      <c r="ONP942" s="477"/>
      <c r="ONQ942" s="477"/>
      <c r="ONR942" s="477"/>
      <c r="ONS942" s="477"/>
      <c r="ONT942" s="477"/>
      <c r="ONU942" s="477"/>
      <c r="ONV942" s="477"/>
      <c r="ONW942" s="477"/>
      <c r="ONX942" s="477"/>
      <c r="ONY942" s="477"/>
      <c r="ONZ942" s="477"/>
      <c r="OOA942" s="477"/>
      <c r="OOB942" s="477"/>
      <c r="OOC942" s="477"/>
      <c r="OOD942" s="477"/>
      <c r="OOE942" s="477"/>
      <c r="OOF942" s="477"/>
      <c r="OOG942" s="477"/>
      <c r="OOH942" s="477"/>
      <c r="OOI942" s="477"/>
      <c r="OOJ942" s="477"/>
      <c r="OOK942" s="477"/>
      <c r="OOL942" s="477"/>
      <c r="OOM942" s="477"/>
      <c r="OON942" s="477"/>
      <c r="OOO942" s="477"/>
      <c r="OOP942" s="477"/>
      <c r="OOQ942" s="477"/>
      <c r="OOR942" s="477"/>
      <c r="OOS942" s="477"/>
      <c r="OOT942" s="477"/>
      <c r="OOU942" s="477"/>
      <c r="OOV942" s="477"/>
      <c r="OOW942" s="477"/>
      <c r="OOX942" s="477"/>
      <c r="OOY942" s="477"/>
      <c r="OOZ942" s="477"/>
      <c r="OPA942" s="477"/>
      <c r="OPB942" s="477"/>
      <c r="OPC942" s="477"/>
      <c r="OPD942" s="477"/>
      <c r="OPE942" s="477"/>
      <c r="OPF942" s="477"/>
      <c r="OPG942" s="477"/>
      <c r="OPH942" s="477"/>
      <c r="OPI942" s="477"/>
      <c r="OPJ942" s="477"/>
      <c r="OPK942" s="477"/>
      <c r="OPL942" s="477"/>
      <c r="OPM942" s="477"/>
      <c r="OPN942" s="477"/>
      <c r="OPO942" s="477"/>
      <c r="OPP942" s="477"/>
      <c r="OPQ942" s="477"/>
      <c r="OPR942" s="477"/>
      <c r="OPS942" s="477"/>
      <c r="OPT942" s="477"/>
      <c r="OPU942" s="477"/>
      <c r="OPV942" s="477"/>
      <c r="OPW942" s="477"/>
      <c r="OPX942" s="477"/>
      <c r="OPY942" s="477"/>
      <c r="OPZ942" s="477"/>
      <c r="OQA942" s="477"/>
      <c r="OQB942" s="477"/>
      <c r="OQC942" s="477"/>
      <c r="OQD942" s="477"/>
      <c r="OQE942" s="477"/>
      <c r="OQF942" s="477"/>
      <c r="OQG942" s="477"/>
      <c r="OQH942" s="477"/>
      <c r="OQI942" s="477"/>
      <c r="OQJ942" s="477"/>
      <c r="OQK942" s="477"/>
      <c r="OQL942" s="477"/>
      <c r="OQM942" s="477"/>
      <c r="OQN942" s="477"/>
      <c r="OQO942" s="477"/>
      <c r="OQP942" s="477"/>
      <c r="OQQ942" s="477"/>
      <c r="OQR942" s="477"/>
      <c r="OQS942" s="477"/>
      <c r="OQT942" s="477"/>
      <c r="OQU942" s="477"/>
      <c r="OQV942" s="477"/>
      <c r="OQW942" s="477"/>
      <c r="OQX942" s="477"/>
      <c r="OQY942" s="477"/>
      <c r="OQZ942" s="477"/>
      <c r="ORA942" s="477"/>
      <c r="ORB942" s="477"/>
      <c r="ORC942" s="477"/>
      <c r="ORD942" s="477"/>
      <c r="ORE942" s="477"/>
      <c r="ORF942" s="477"/>
      <c r="ORG942" s="477"/>
      <c r="ORH942" s="477"/>
      <c r="ORI942" s="477"/>
      <c r="ORJ942" s="477"/>
      <c r="ORK942" s="477"/>
      <c r="ORL942" s="477"/>
      <c r="ORM942" s="477"/>
      <c r="ORN942" s="477"/>
      <c r="ORO942" s="477"/>
      <c r="ORP942" s="477"/>
      <c r="ORQ942" s="477"/>
      <c r="ORR942" s="477"/>
      <c r="ORS942" s="477"/>
      <c r="ORT942" s="477"/>
      <c r="ORU942" s="477"/>
      <c r="ORV942" s="477"/>
      <c r="ORW942" s="477"/>
      <c r="ORX942" s="477"/>
      <c r="ORY942" s="477"/>
      <c r="ORZ942" s="477"/>
      <c r="OSA942" s="477"/>
      <c r="OSB942" s="477"/>
      <c r="OSC942" s="477"/>
      <c r="OSD942" s="477"/>
      <c r="OSE942" s="477"/>
      <c r="OSF942" s="477"/>
      <c r="OSG942" s="477"/>
      <c r="OSH942" s="477"/>
      <c r="OSI942" s="477"/>
      <c r="OSJ942" s="477"/>
      <c r="OSK942" s="477"/>
      <c r="OSL942" s="477"/>
      <c r="OSM942" s="477"/>
      <c r="OSN942" s="477"/>
      <c r="OSO942" s="477"/>
      <c r="OSP942" s="477"/>
      <c r="OSQ942" s="477"/>
      <c r="OSR942" s="477"/>
      <c r="OSS942" s="477"/>
      <c r="OST942" s="477"/>
      <c r="OSU942" s="477"/>
      <c r="OSV942" s="477"/>
      <c r="OSW942" s="477"/>
      <c r="OSX942" s="477"/>
      <c r="OSY942" s="477"/>
      <c r="OSZ942" s="477"/>
      <c r="OTA942" s="477"/>
      <c r="OTB942" s="477"/>
      <c r="OTC942" s="477"/>
      <c r="OTD942" s="477"/>
      <c r="OTE942" s="477"/>
      <c r="OTF942" s="477"/>
      <c r="OTG942" s="477"/>
      <c r="OTH942" s="477"/>
      <c r="OTI942" s="477"/>
      <c r="OTJ942" s="477"/>
      <c r="OTK942" s="477"/>
      <c r="OTL942" s="477"/>
      <c r="OTM942" s="477"/>
      <c r="OTN942" s="477"/>
      <c r="OTO942" s="477"/>
      <c r="OTP942" s="477"/>
      <c r="OTQ942" s="477"/>
      <c r="OTR942" s="477"/>
      <c r="OTS942" s="477"/>
      <c r="OTT942" s="477"/>
      <c r="OTU942" s="477"/>
      <c r="OTV942" s="477"/>
      <c r="OTW942" s="477"/>
      <c r="OTX942" s="477"/>
      <c r="OTY942" s="477"/>
      <c r="OTZ942" s="477"/>
      <c r="OUA942" s="477"/>
      <c r="OUB942" s="477"/>
      <c r="OUC942" s="477"/>
      <c r="OUD942" s="477"/>
      <c r="OUE942" s="477"/>
      <c r="OUF942" s="477"/>
      <c r="OUG942" s="477"/>
      <c r="OUH942" s="477"/>
      <c r="OUI942" s="477"/>
      <c r="OUJ942" s="477"/>
      <c r="OUK942" s="477"/>
      <c r="OUL942" s="477"/>
      <c r="OUM942" s="477"/>
      <c r="OUN942" s="477"/>
      <c r="OUO942" s="477"/>
      <c r="OUP942" s="477"/>
      <c r="OUQ942" s="477"/>
      <c r="OUR942" s="477"/>
      <c r="OUS942" s="477"/>
      <c r="OUT942" s="477"/>
      <c r="OUU942" s="477"/>
      <c r="OUV942" s="477"/>
      <c r="OUW942" s="477"/>
      <c r="OUX942" s="477"/>
      <c r="OUY942" s="477"/>
      <c r="OUZ942" s="477"/>
      <c r="OVA942" s="477"/>
      <c r="OVB942" s="477"/>
      <c r="OVC942" s="477"/>
      <c r="OVD942" s="477"/>
      <c r="OVE942" s="477"/>
      <c r="OVF942" s="477"/>
      <c r="OVG942" s="477"/>
      <c r="OVH942" s="477"/>
      <c r="OVI942" s="477"/>
      <c r="OVJ942" s="477"/>
      <c r="OVK942" s="477"/>
      <c r="OVL942" s="477"/>
      <c r="OVM942" s="477"/>
      <c r="OVN942" s="477"/>
      <c r="OVO942" s="477"/>
      <c r="OVP942" s="477"/>
      <c r="OVQ942" s="477"/>
      <c r="OVR942" s="477"/>
      <c r="OVS942" s="477"/>
      <c r="OVT942" s="477"/>
      <c r="OVU942" s="477"/>
      <c r="OVV942" s="477"/>
      <c r="OVW942" s="477"/>
      <c r="OVX942" s="477"/>
      <c r="OVY942" s="477"/>
      <c r="OVZ942" s="477"/>
      <c r="OWA942" s="477"/>
      <c r="OWB942" s="477"/>
      <c r="OWC942" s="477"/>
      <c r="OWD942" s="477"/>
      <c r="OWE942" s="477"/>
      <c r="OWF942" s="477"/>
      <c r="OWG942" s="477"/>
      <c r="OWH942" s="477"/>
      <c r="OWI942" s="477"/>
      <c r="OWJ942" s="477"/>
      <c r="OWK942" s="477"/>
      <c r="OWL942" s="477"/>
      <c r="OWM942" s="477"/>
      <c r="OWN942" s="477"/>
      <c r="OWO942" s="477"/>
      <c r="OWP942" s="477"/>
      <c r="OWQ942" s="477"/>
      <c r="OWR942" s="477"/>
      <c r="OWS942" s="477"/>
      <c r="OWT942" s="477"/>
      <c r="OWU942" s="477"/>
      <c r="OWV942" s="477"/>
      <c r="OWW942" s="477"/>
      <c r="OWX942" s="477"/>
      <c r="OWY942" s="477"/>
      <c r="OWZ942" s="477"/>
      <c r="OXA942" s="477"/>
      <c r="OXB942" s="477"/>
      <c r="OXC942" s="477"/>
      <c r="OXD942" s="477"/>
      <c r="OXE942" s="477"/>
      <c r="OXF942" s="477"/>
      <c r="OXG942" s="477"/>
      <c r="OXH942" s="477"/>
      <c r="OXI942" s="477"/>
      <c r="OXJ942" s="477"/>
      <c r="OXK942" s="477"/>
      <c r="OXL942" s="477"/>
      <c r="OXM942" s="477"/>
      <c r="OXN942" s="477"/>
      <c r="OXO942" s="477"/>
      <c r="OXP942" s="477"/>
      <c r="OXQ942" s="477"/>
      <c r="OXR942" s="477"/>
      <c r="OXS942" s="477"/>
      <c r="OXT942" s="477"/>
      <c r="OXU942" s="477"/>
      <c r="OXV942" s="477"/>
      <c r="OXW942" s="477"/>
      <c r="OXX942" s="477"/>
      <c r="OXY942" s="477"/>
      <c r="OXZ942" s="477"/>
      <c r="OYA942" s="477"/>
      <c r="OYB942" s="477"/>
      <c r="OYC942" s="477"/>
      <c r="OYD942" s="477"/>
      <c r="OYE942" s="477"/>
      <c r="OYF942" s="477"/>
      <c r="OYG942" s="477"/>
      <c r="OYH942" s="477"/>
      <c r="OYI942" s="477"/>
      <c r="OYJ942" s="477"/>
      <c r="OYK942" s="477"/>
      <c r="OYL942" s="477"/>
      <c r="OYM942" s="477"/>
      <c r="OYN942" s="477"/>
      <c r="OYO942" s="477"/>
      <c r="OYP942" s="477"/>
      <c r="OYQ942" s="477"/>
      <c r="OYR942" s="477"/>
      <c r="OYS942" s="477"/>
      <c r="OYT942" s="477"/>
      <c r="OYU942" s="477"/>
      <c r="OYV942" s="477"/>
      <c r="OYW942" s="477"/>
      <c r="OYX942" s="477"/>
      <c r="OYY942" s="477"/>
      <c r="OYZ942" s="477"/>
      <c r="OZA942" s="477"/>
      <c r="OZB942" s="477"/>
      <c r="OZC942" s="477"/>
      <c r="OZD942" s="477"/>
      <c r="OZE942" s="477"/>
      <c r="OZF942" s="477"/>
      <c r="OZG942" s="477"/>
      <c r="OZH942" s="477"/>
      <c r="OZI942" s="477"/>
      <c r="OZJ942" s="477"/>
      <c r="OZK942" s="477"/>
      <c r="OZL942" s="477"/>
      <c r="OZM942" s="477"/>
      <c r="OZN942" s="477"/>
      <c r="OZO942" s="477"/>
      <c r="OZP942" s="477"/>
      <c r="OZQ942" s="477"/>
      <c r="OZR942" s="477"/>
      <c r="OZS942" s="477"/>
      <c r="OZT942" s="477"/>
      <c r="OZU942" s="477"/>
      <c r="OZV942" s="477"/>
      <c r="OZW942" s="477"/>
      <c r="OZX942" s="477"/>
      <c r="OZY942" s="477"/>
      <c r="OZZ942" s="477"/>
      <c r="PAA942" s="477"/>
      <c r="PAB942" s="477"/>
      <c r="PAC942" s="477"/>
      <c r="PAD942" s="477"/>
      <c r="PAE942" s="477"/>
      <c r="PAF942" s="477"/>
      <c r="PAG942" s="477"/>
      <c r="PAH942" s="477"/>
      <c r="PAI942" s="477"/>
      <c r="PAJ942" s="477"/>
      <c r="PAK942" s="477"/>
      <c r="PAL942" s="477"/>
      <c r="PAM942" s="477"/>
      <c r="PAN942" s="477"/>
      <c r="PAO942" s="477"/>
      <c r="PAP942" s="477"/>
      <c r="PAQ942" s="477"/>
      <c r="PAR942" s="477"/>
      <c r="PAS942" s="477"/>
      <c r="PAT942" s="477"/>
      <c r="PAU942" s="477"/>
      <c r="PAV942" s="477"/>
      <c r="PAW942" s="477"/>
      <c r="PAX942" s="477"/>
      <c r="PAY942" s="477"/>
      <c r="PAZ942" s="477"/>
      <c r="PBA942" s="477"/>
      <c r="PBB942" s="477"/>
      <c r="PBC942" s="477"/>
      <c r="PBD942" s="477"/>
      <c r="PBE942" s="477"/>
      <c r="PBF942" s="477"/>
      <c r="PBG942" s="477"/>
      <c r="PBH942" s="477"/>
      <c r="PBI942" s="477"/>
      <c r="PBJ942" s="477"/>
      <c r="PBK942" s="477"/>
      <c r="PBL942" s="477"/>
      <c r="PBM942" s="477"/>
      <c r="PBN942" s="477"/>
      <c r="PBO942" s="477"/>
      <c r="PBP942" s="477"/>
      <c r="PBQ942" s="477"/>
      <c r="PBR942" s="477"/>
      <c r="PBS942" s="477"/>
      <c r="PBT942" s="477"/>
      <c r="PBU942" s="477"/>
      <c r="PBV942" s="477"/>
      <c r="PBW942" s="477"/>
      <c r="PBX942" s="477"/>
      <c r="PBY942" s="477"/>
      <c r="PBZ942" s="477"/>
      <c r="PCA942" s="477"/>
      <c r="PCB942" s="477"/>
      <c r="PCC942" s="477"/>
      <c r="PCD942" s="477"/>
      <c r="PCE942" s="477"/>
      <c r="PCF942" s="477"/>
      <c r="PCG942" s="477"/>
      <c r="PCH942" s="477"/>
      <c r="PCI942" s="477"/>
      <c r="PCJ942" s="477"/>
      <c r="PCK942" s="477"/>
      <c r="PCL942" s="477"/>
      <c r="PCM942" s="477"/>
      <c r="PCN942" s="477"/>
      <c r="PCO942" s="477"/>
      <c r="PCP942" s="477"/>
      <c r="PCQ942" s="477"/>
      <c r="PCR942" s="477"/>
      <c r="PCS942" s="477"/>
      <c r="PCT942" s="477"/>
      <c r="PCU942" s="477"/>
      <c r="PCV942" s="477"/>
      <c r="PCW942" s="477"/>
      <c r="PCX942" s="477"/>
      <c r="PCY942" s="477"/>
      <c r="PCZ942" s="477"/>
      <c r="PDA942" s="477"/>
      <c r="PDB942" s="477"/>
      <c r="PDC942" s="477"/>
      <c r="PDD942" s="477"/>
      <c r="PDE942" s="477"/>
      <c r="PDF942" s="477"/>
      <c r="PDG942" s="477"/>
      <c r="PDH942" s="477"/>
      <c r="PDI942" s="477"/>
      <c r="PDJ942" s="477"/>
      <c r="PDK942" s="477"/>
      <c r="PDL942" s="477"/>
      <c r="PDM942" s="477"/>
      <c r="PDN942" s="477"/>
      <c r="PDO942" s="477"/>
      <c r="PDP942" s="477"/>
      <c r="PDQ942" s="477"/>
      <c r="PDR942" s="477"/>
      <c r="PDS942" s="477"/>
      <c r="PDT942" s="477"/>
      <c r="PDU942" s="477"/>
      <c r="PDV942" s="477"/>
      <c r="PDW942" s="477"/>
      <c r="PDX942" s="477"/>
      <c r="PDY942" s="477"/>
      <c r="PDZ942" s="477"/>
      <c r="PEA942" s="477"/>
      <c r="PEB942" s="477"/>
      <c r="PEC942" s="477"/>
      <c r="PED942" s="477"/>
      <c r="PEE942" s="477"/>
      <c r="PEF942" s="477"/>
      <c r="PEG942" s="477"/>
      <c r="PEH942" s="477"/>
      <c r="PEI942" s="477"/>
      <c r="PEJ942" s="477"/>
      <c r="PEK942" s="477"/>
      <c r="PEL942" s="477"/>
      <c r="PEM942" s="477"/>
      <c r="PEN942" s="477"/>
      <c r="PEO942" s="477"/>
      <c r="PEP942" s="477"/>
      <c r="PEQ942" s="477"/>
      <c r="PER942" s="477"/>
      <c r="PES942" s="477"/>
      <c r="PET942" s="477"/>
      <c r="PEU942" s="477"/>
      <c r="PEV942" s="477"/>
      <c r="PEW942" s="477"/>
      <c r="PEX942" s="477"/>
      <c r="PEY942" s="477"/>
      <c r="PEZ942" s="477"/>
      <c r="PFA942" s="477"/>
      <c r="PFB942" s="477"/>
      <c r="PFC942" s="477"/>
      <c r="PFD942" s="477"/>
      <c r="PFE942" s="477"/>
      <c r="PFF942" s="477"/>
      <c r="PFG942" s="477"/>
      <c r="PFH942" s="477"/>
      <c r="PFI942" s="477"/>
      <c r="PFJ942" s="477"/>
      <c r="PFK942" s="477"/>
      <c r="PFL942" s="477"/>
      <c r="PFM942" s="477"/>
      <c r="PFN942" s="477"/>
      <c r="PFO942" s="477"/>
      <c r="PFP942" s="477"/>
      <c r="PFQ942" s="477"/>
      <c r="PFR942" s="477"/>
      <c r="PFS942" s="477"/>
      <c r="PFT942" s="477"/>
      <c r="PFU942" s="477"/>
      <c r="PFV942" s="477"/>
      <c r="PFW942" s="477"/>
      <c r="PFX942" s="477"/>
      <c r="PFY942" s="477"/>
      <c r="PFZ942" s="477"/>
      <c r="PGA942" s="477"/>
      <c r="PGB942" s="477"/>
      <c r="PGC942" s="477"/>
      <c r="PGD942" s="477"/>
      <c r="PGE942" s="477"/>
      <c r="PGF942" s="477"/>
      <c r="PGG942" s="477"/>
      <c r="PGH942" s="477"/>
      <c r="PGI942" s="477"/>
      <c r="PGJ942" s="477"/>
      <c r="PGK942" s="477"/>
      <c r="PGL942" s="477"/>
      <c r="PGM942" s="477"/>
      <c r="PGN942" s="477"/>
      <c r="PGO942" s="477"/>
      <c r="PGP942" s="477"/>
      <c r="PGQ942" s="477"/>
      <c r="PGR942" s="477"/>
      <c r="PGS942" s="477"/>
      <c r="PGT942" s="477"/>
      <c r="PGU942" s="477"/>
      <c r="PGV942" s="477"/>
      <c r="PGW942" s="477"/>
      <c r="PGX942" s="477"/>
      <c r="PGY942" s="477"/>
      <c r="PGZ942" s="477"/>
      <c r="PHA942" s="477"/>
      <c r="PHB942" s="477"/>
      <c r="PHC942" s="477"/>
      <c r="PHD942" s="477"/>
      <c r="PHE942" s="477"/>
      <c r="PHF942" s="477"/>
      <c r="PHG942" s="477"/>
      <c r="PHH942" s="477"/>
      <c r="PHI942" s="477"/>
      <c r="PHJ942" s="477"/>
      <c r="PHK942" s="477"/>
      <c r="PHL942" s="477"/>
      <c r="PHM942" s="477"/>
      <c r="PHN942" s="477"/>
      <c r="PHO942" s="477"/>
      <c r="PHP942" s="477"/>
      <c r="PHQ942" s="477"/>
      <c r="PHR942" s="477"/>
      <c r="PHS942" s="477"/>
      <c r="PHT942" s="477"/>
      <c r="PHU942" s="477"/>
      <c r="PHV942" s="477"/>
      <c r="PHW942" s="477"/>
      <c r="PHX942" s="477"/>
      <c r="PHY942" s="477"/>
      <c r="PHZ942" s="477"/>
      <c r="PIA942" s="477"/>
      <c r="PIB942" s="477"/>
      <c r="PIC942" s="477"/>
      <c r="PID942" s="477"/>
      <c r="PIE942" s="477"/>
      <c r="PIF942" s="477"/>
      <c r="PIG942" s="477"/>
      <c r="PIH942" s="477"/>
      <c r="PII942" s="477"/>
      <c r="PIJ942" s="477"/>
      <c r="PIK942" s="477"/>
      <c r="PIL942" s="477"/>
      <c r="PIM942" s="477"/>
      <c r="PIN942" s="477"/>
      <c r="PIO942" s="477"/>
      <c r="PIP942" s="477"/>
      <c r="PIQ942" s="477"/>
      <c r="PIR942" s="477"/>
      <c r="PIS942" s="477"/>
      <c r="PIT942" s="477"/>
      <c r="PIU942" s="477"/>
      <c r="PIV942" s="477"/>
      <c r="PIW942" s="477"/>
      <c r="PIX942" s="477"/>
      <c r="PIY942" s="477"/>
      <c r="PIZ942" s="477"/>
      <c r="PJA942" s="477"/>
      <c r="PJB942" s="477"/>
      <c r="PJC942" s="477"/>
      <c r="PJD942" s="477"/>
      <c r="PJE942" s="477"/>
      <c r="PJF942" s="477"/>
      <c r="PJG942" s="477"/>
      <c r="PJH942" s="477"/>
      <c r="PJI942" s="477"/>
      <c r="PJJ942" s="477"/>
      <c r="PJK942" s="477"/>
      <c r="PJL942" s="477"/>
      <c r="PJM942" s="477"/>
      <c r="PJN942" s="477"/>
      <c r="PJO942" s="477"/>
      <c r="PJP942" s="477"/>
      <c r="PJQ942" s="477"/>
      <c r="PJR942" s="477"/>
      <c r="PJS942" s="477"/>
      <c r="PJT942" s="477"/>
      <c r="PJU942" s="477"/>
      <c r="PJV942" s="477"/>
      <c r="PJW942" s="477"/>
      <c r="PJX942" s="477"/>
      <c r="PJY942" s="477"/>
      <c r="PJZ942" s="477"/>
      <c r="PKA942" s="477"/>
      <c r="PKB942" s="477"/>
      <c r="PKC942" s="477"/>
      <c r="PKD942" s="477"/>
      <c r="PKE942" s="477"/>
      <c r="PKF942" s="477"/>
      <c r="PKG942" s="477"/>
      <c r="PKH942" s="477"/>
      <c r="PKI942" s="477"/>
      <c r="PKJ942" s="477"/>
      <c r="PKK942" s="477"/>
      <c r="PKL942" s="477"/>
      <c r="PKM942" s="477"/>
      <c r="PKN942" s="477"/>
      <c r="PKO942" s="477"/>
      <c r="PKP942" s="477"/>
      <c r="PKQ942" s="477"/>
      <c r="PKR942" s="477"/>
      <c r="PKS942" s="477"/>
      <c r="PKT942" s="477"/>
      <c r="PKU942" s="477"/>
      <c r="PKV942" s="477"/>
      <c r="PKW942" s="477"/>
      <c r="PKX942" s="477"/>
      <c r="PKY942" s="477"/>
      <c r="PKZ942" s="477"/>
      <c r="PLA942" s="477"/>
      <c r="PLB942" s="477"/>
      <c r="PLC942" s="477"/>
      <c r="PLD942" s="477"/>
      <c r="PLE942" s="477"/>
      <c r="PLF942" s="477"/>
      <c r="PLG942" s="477"/>
      <c r="PLH942" s="477"/>
      <c r="PLI942" s="477"/>
      <c r="PLJ942" s="477"/>
      <c r="PLK942" s="477"/>
      <c r="PLL942" s="477"/>
      <c r="PLM942" s="477"/>
      <c r="PLN942" s="477"/>
      <c r="PLO942" s="477"/>
      <c r="PLP942" s="477"/>
      <c r="PLQ942" s="477"/>
      <c r="PLR942" s="477"/>
      <c r="PLS942" s="477"/>
      <c r="PLT942" s="477"/>
      <c r="PLU942" s="477"/>
      <c r="PLV942" s="477"/>
      <c r="PLW942" s="477"/>
      <c r="PLX942" s="477"/>
      <c r="PLY942" s="477"/>
      <c r="PLZ942" s="477"/>
      <c r="PMA942" s="477"/>
      <c r="PMB942" s="477"/>
      <c r="PMC942" s="477"/>
      <c r="PMD942" s="477"/>
      <c r="PME942" s="477"/>
      <c r="PMF942" s="477"/>
      <c r="PMG942" s="477"/>
      <c r="PMH942" s="477"/>
      <c r="PMI942" s="477"/>
      <c r="PMJ942" s="477"/>
      <c r="PMK942" s="477"/>
      <c r="PML942" s="477"/>
      <c r="PMM942" s="477"/>
      <c r="PMN942" s="477"/>
      <c r="PMO942" s="477"/>
      <c r="PMP942" s="477"/>
      <c r="PMQ942" s="477"/>
      <c r="PMR942" s="477"/>
      <c r="PMS942" s="477"/>
      <c r="PMT942" s="477"/>
      <c r="PMU942" s="477"/>
      <c r="PMV942" s="477"/>
      <c r="PMW942" s="477"/>
      <c r="PMX942" s="477"/>
      <c r="PMY942" s="477"/>
      <c r="PMZ942" s="477"/>
      <c r="PNA942" s="477"/>
      <c r="PNB942" s="477"/>
      <c r="PNC942" s="477"/>
      <c r="PND942" s="477"/>
      <c r="PNE942" s="477"/>
      <c r="PNF942" s="477"/>
      <c r="PNG942" s="477"/>
      <c r="PNH942" s="477"/>
      <c r="PNI942" s="477"/>
      <c r="PNJ942" s="477"/>
      <c r="PNK942" s="477"/>
      <c r="PNL942" s="477"/>
      <c r="PNM942" s="477"/>
      <c r="PNN942" s="477"/>
      <c r="PNO942" s="477"/>
      <c r="PNP942" s="477"/>
      <c r="PNQ942" s="477"/>
      <c r="PNR942" s="477"/>
      <c r="PNS942" s="477"/>
      <c r="PNT942" s="477"/>
      <c r="PNU942" s="477"/>
      <c r="PNV942" s="477"/>
      <c r="PNW942" s="477"/>
      <c r="PNX942" s="477"/>
      <c r="PNY942" s="477"/>
      <c r="PNZ942" s="477"/>
      <c r="POA942" s="477"/>
      <c r="POB942" s="477"/>
      <c r="POC942" s="477"/>
      <c r="POD942" s="477"/>
      <c r="POE942" s="477"/>
      <c r="POF942" s="477"/>
      <c r="POG942" s="477"/>
      <c r="POH942" s="477"/>
      <c r="POI942" s="477"/>
      <c r="POJ942" s="477"/>
      <c r="POK942" s="477"/>
      <c r="POL942" s="477"/>
      <c r="POM942" s="477"/>
      <c r="PON942" s="477"/>
      <c r="POO942" s="477"/>
      <c r="POP942" s="477"/>
      <c r="POQ942" s="477"/>
      <c r="POR942" s="477"/>
      <c r="POS942" s="477"/>
      <c r="POT942" s="477"/>
      <c r="POU942" s="477"/>
      <c r="POV942" s="477"/>
      <c r="POW942" s="477"/>
      <c r="POX942" s="477"/>
      <c r="POY942" s="477"/>
      <c r="POZ942" s="477"/>
      <c r="PPA942" s="477"/>
      <c r="PPB942" s="477"/>
      <c r="PPC942" s="477"/>
      <c r="PPD942" s="477"/>
      <c r="PPE942" s="477"/>
      <c r="PPF942" s="477"/>
      <c r="PPG942" s="477"/>
      <c r="PPH942" s="477"/>
      <c r="PPI942" s="477"/>
      <c r="PPJ942" s="477"/>
      <c r="PPK942" s="477"/>
      <c r="PPL942" s="477"/>
      <c r="PPM942" s="477"/>
      <c r="PPN942" s="477"/>
      <c r="PPO942" s="477"/>
      <c r="PPP942" s="477"/>
      <c r="PPQ942" s="477"/>
      <c r="PPR942" s="477"/>
      <c r="PPS942" s="477"/>
      <c r="PPT942" s="477"/>
      <c r="PPU942" s="477"/>
      <c r="PPV942" s="477"/>
      <c r="PPW942" s="477"/>
      <c r="PPX942" s="477"/>
      <c r="PPY942" s="477"/>
      <c r="PPZ942" s="477"/>
      <c r="PQA942" s="477"/>
      <c r="PQB942" s="477"/>
      <c r="PQC942" s="477"/>
      <c r="PQD942" s="477"/>
      <c r="PQE942" s="477"/>
      <c r="PQF942" s="477"/>
      <c r="PQG942" s="477"/>
      <c r="PQH942" s="477"/>
      <c r="PQI942" s="477"/>
      <c r="PQJ942" s="477"/>
      <c r="PQK942" s="477"/>
      <c r="PQL942" s="477"/>
      <c r="PQM942" s="477"/>
      <c r="PQN942" s="477"/>
      <c r="PQO942" s="477"/>
      <c r="PQP942" s="477"/>
      <c r="PQQ942" s="477"/>
      <c r="PQR942" s="477"/>
      <c r="PQS942" s="477"/>
      <c r="PQT942" s="477"/>
      <c r="PQU942" s="477"/>
      <c r="PQV942" s="477"/>
      <c r="PQW942" s="477"/>
      <c r="PQX942" s="477"/>
      <c r="PQY942" s="477"/>
      <c r="PQZ942" s="477"/>
      <c r="PRA942" s="477"/>
      <c r="PRB942" s="477"/>
      <c r="PRC942" s="477"/>
      <c r="PRD942" s="477"/>
      <c r="PRE942" s="477"/>
      <c r="PRF942" s="477"/>
      <c r="PRG942" s="477"/>
      <c r="PRH942" s="477"/>
      <c r="PRI942" s="477"/>
      <c r="PRJ942" s="477"/>
      <c r="PRK942" s="477"/>
      <c r="PRL942" s="477"/>
      <c r="PRM942" s="477"/>
      <c r="PRN942" s="477"/>
      <c r="PRO942" s="477"/>
      <c r="PRP942" s="477"/>
      <c r="PRQ942" s="477"/>
      <c r="PRR942" s="477"/>
      <c r="PRS942" s="477"/>
      <c r="PRT942" s="477"/>
      <c r="PRU942" s="477"/>
      <c r="PRV942" s="477"/>
      <c r="PRW942" s="477"/>
      <c r="PRX942" s="477"/>
      <c r="PRY942" s="477"/>
      <c r="PRZ942" s="477"/>
      <c r="PSA942" s="477"/>
      <c r="PSB942" s="477"/>
      <c r="PSC942" s="477"/>
      <c r="PSD942" s="477"/>
      <c r="PSE942" s="477"/>
      <c r="PSF942" s="477"/>
      <c r="PSG942" s="477"/>
      <c r="PSH942" s="477"/>
      <c r="PSI942" s="477"/>
      <c r="PSJ942" s="477"/>
      <c r="PSK942" s="477"/>
      <c r="PSL942" s="477"/>
      <c r="PSM942" s="477"/>
      <c r="PSN942" s="477"/>
      <c r="PSO942" s="477"/>
      <c r="PSP942" s="477"/>
      <c r="PSQ942" s="477"/>
      <c r="PSR942" s="477"/>
      <c r="PSS942" s="477"/>
      <c r="PST942" s="477"/>
      <c r="PSU942" s="477"/>
      <c r="PSV942" s="477"/>
      <c r="PSW942" s="477"/>
      <c r="PSX942" s="477"/>
      <c r="PSY942" s="477"/>
      <c r="PSZ942" s="477"/>
      <c r="PTA942" s="477"/>
      <c r="PTB942" s="477"/>
      <c r="PTC942" s="477"/>
      <c r="PTD942" s="477"/>
      <c r="PTE942" s="477"/>
      <c r="PTF942" s="477"/>
      <c r="PTG942" s="477"/>
      <c r="PTH942" s="477"/>
      <c r="PTI942" s="477"/>
      <c r="PTJ942" s="477"/>
      <c r="PTK942" s="477"/>
      <c r="PTL942" s="477"/>
      <c r="PTM942" s="477"/>
      <c r="PTN942" s="477"/>
      <c r="PTO942" s="477"/>
      <c r="PTP942" s="477"/>
      <c r="PTQ942" s="477"/>
      <c r="PTR942" s="477"/>
      <c r="PTS942" s="477"/>
      <c r="PTT942" s="477"/>
      <c r="PTU942" s="477"/>
      <c r="PTV942" s="477"/>
      <c r="PTW942" s="477"/>
      <c r="PTX942" s="477"/>
      <c r="PTY942" s="477"/>
      <c r="PTZ942" s="477"/>
      <c r="PUA942" s="477"/>
      <c r="PUB942" s="477"/>
      <c r="PUC942" s="477"/>
      <c r="PUD942" s="477"/>
      <c r="PUE942" s="477"/>
      <c r="PUF942" s="477"/>
      <c r="PUG942" s="477"/>
      <c r="PUH942" s="477"/>
      <c r="PUI942" s="477"/>
      <c r="PUJ942" s="477"/>
      <c r="PUK942" s="477"/>
      <c r="PUL942" s="477"/>
      <c r="PUM942" s="477"/>
      <c r="PUN942" s="477"/>
      <c r="PUO942" s="477"/>
      <c r="PUP942" s="477"/>
      <c r="PUQ942" s="477"/>
      <c r="PUR942" s="477"/>
      <c r="PUS942" s="477"/>
      <c r="PUT942" s="477"/>
      <c r="PUU942" s="477"/>
      <c r="PUV942" s="477"/>
      <c r="PUW942" s="477"/>
      <c r="PUX942" s="477"/>
      <c r="PUY942" s="477"/>
      <c r="PUZ942" s="477"/>
      <c r="PVA942" s="477"/>
      <c r="PVB942" s="477"/>
      <c r="PVC942" s="477"/>
      <c r="PVD942" s="477"/>
      <c r="PVE942" s="477"/>
      <c r="PVF942" s="477"/>
      <c r="PVG942" s="477"/>
      <c r="PVH942" s="477"/>
      <c r="PVI942" s="477"/>
      <c r="PVJ942" s="477"/>
      <c r="PVK942" s="477"/>
      <c r="PVL942" s="477"/>
      <c r="PVM942" s="477"/>
      <c r="PVN942" s="477"/>
      <c r="PVO942" s="477"/>
      <c r="PVP942" s="477"/>
      <c r="PVQ942" s="477"/>
      <c r="PVR942" s="477"/>
      <c r="PVS942" s="477"/>
      <c r="PVT942" s="477"/>
      <c r="PVU942" s="477"/>
      <c r="PVV942" s="477"/>
      <c r="PVW942" s="477"/>
      <c r="PVX942" s="477"/>
      <c r="PVY942" s="477"/>
      <c r="PVZ942" s="477"/>
      <c r="PWA942" s="477"/>
      <c r="PWB942" s="477"/>
      <c r="PWC942" s="477"/>
      <c r="PWD942" s="477"/>
      <c r="PWE942" s="477"/>
      <c r="PWF942" s="477"/>
      <c r="PWG942" s="477"/>
      <c r="PWH942" s="477"/>
      <c r="PWI942" s="477"/>
      <c r="PWJ942" s="477"/>
      <c r="PWK942" s="477"/>
      <c r="PWL942" s="477"/>
      <c r="PWM942" s="477"/>
      <c r="PWN942" s="477"/>
      <c r="PWO942" s="477"/>
      <c r="PWP942" s="477"/>
      <c r="PWQ942" s="477"/>
      <c r="PWR942" s="477"/>
      <c r="PWS942" s="477"/>
      <c r="PWT942" s="477"/>
      <c r="PWU942" s="477"/>
      <c r="PWV942" s="477"/>
      <c r="PWW942" s="477"/>
      <c r="PWX942" s="477"/>
      <c r="PWY942" s="477"/>
      <c r="PWZ942" s="477"/>
      <c r="PXA942" s="477"/>
      <c r="PXB942" s="477"/>
      <c r="PXC942" s="477"/>
      <c r="PXD942" s="477"/>
      <c r="PXE942" s="477"/>
      <c r="PXF942" s="477"/>
      <c r="PXG942" s="477"/>
      <c r="PXH942" s="477"/>
      <c r="PXI942" s="477"/>
      <c r="PXJ942" s="477"/>
      <c r="PXK942" s="477"/>
      <c r="PXL942" s="477"/>
      <c r="PXM942" s="477"/>
      <c r="PXN942" s="477"/>
      <c r="PXO942" s="477"/>
      <c r="PXP942" s="477"/>
      <c r="PXQ942" s="477"/>
      <c r="PXR942" s="477"/>
      <c r="PXS942" s="477"/>
      <c r="PXT942" s="477"/>
      <c r="PXU942" s="477"/>
      <c r="PXV942" s="477"/>
      <c r="PXW942" s="477"/>
      <c r="PXX942" s="477"/>
      <c r="PXY942" s="477"/>
      <c r="PXZ942" s="477"/>
      <c r="PYA942" s="477"/>
      <c r="PYB942" s="477"/>
      <c r="PYC942" s="477"/>
      <c r="PYD942" s="477"/>
      <c r="PYE942" s="477"/>
      <c r="PYF942" s="477"/>
      <c r="PYG942" s="477"/>
      <c r="PYH942" s="477"/>
      <c r="PYI942" s="477"/>
      <c r="PYJ942" s="477"/>
      <c r="PYK942" s="477"/>
      <c r="PYL942" s="477"/>
      <c r="PYM942" s="477"/>
      <c r="PYN942" s="477"/>
      <c r="PYO942" s="477"/>
      <c r="PYP942" s="477"/>
      <c r="PYQ942" s="477"/>
      <c r="PYR942" s="477"/>
      <c r="PYS942" s="477"/>
      <c r="PYT942" s="477"/>
      <c r="PYU942" s="477"/>
      <c r="PYV942" s="477"/>
      <c r="PYW942" s="477"/>
      <c r="PYX942" s="477"/>
      <c r="PYY942" s="477"/>
      <c r="PYZ942" s="477"/>
      <c r="PZA942" s="477"/>
      <c r="PZB942" s="477"/>
      <c r="PZC942" s="477"/>
      <c r="PZD942" s="477"/>
      <c r="PZE942" s="477"/>
      <c r="PZF942" s="477"/>
      <c r="PZG942" s="477"/>
      <c r="PZH942" s="477"/>
      <c r="PZI942" s="477"/>
      <c r="PZJ942" s="477"/>
      <c r="PZK942" s="477"/>
      <c r="PZL942" s="477"/>
      <c r="PZM942" s="477"/>
      <c r="PZN942" s="477"/>
      <c r="PZO942" s="477"/>
      <c r="PZP942" s="477"/>
      <c r="PZQ942" s="477"/>
      <c r="PZR942" s="477"/>
      <c r="PZS942" s="477"/>
      <c r="PZT942" s="477"/>
      <c r="PZU942" s="477"/>
      <c r="PZV942" s="477"/>
      <c r="PZW942" s="477"/>
      <c r="PZX942" s="477"/>
      <c r="PZY942" s="477"/>
      <c r="PZZ942" s="477"/>
      <c r="QAA942" s="477"/>
      <c r="QAB942" s="477"/>
      <c r="QAC942" s="477"/>
      <c r="QAD942" s="477"/>
      <c r="QAE942" s="477"/>
      <c r="QAF942" s="477"/>
      <c r="QAG942" s="477"/>
      <c r="QAH942" s="477"/>
      <c r="QAI942" s="477"/>
      <c r="QAJ942" s="477"/>
      <c r="QAK942" s="477"/>
      <c r="QAL942" s="477"/>
      <c r="QAM942" s="477"/>
      <c r="QAN942" s="477"/>
      <c r="QAO942" s="477"/>
      <c r="QAP942" s="477"/>
      <c r="QAQ942" s="477"/>
      <c r="QAR942" s="477"/>
      <c r="QAS942" s="477"/>
      <c r="QAT942" s="477"/>
      <c r="QAU942" s="477"/>
      <c r="QAV942" s="477"/>
      <c r="QAW942" s="477"/>
      <c r="QAX942" s="477"/>
      <c r="QAY942" s="477"/>
      <c r="QAZ942" s="477"/>
      <c r="QBA942" s="477"/>
      <c r="QBB942" s="477"/>
      <c r="QBC942" s="477"/>
      <c r="QBD942" s="477"/>
      <c r="QBE942" s="477"/>
      <c r="QBF942" s="477"/>
      <c r="QBG942" s="477"/>
      <c r="QBH942" s="477"/>
      <c r="QBI942" s="477"/>
      <c r="QBJ942" s="477"/>
      <c r="QBK942" s="477"/>
      <c r="QBL942" s="477"/>
      <c r="QBM942" s="477"/>
      <c r="QBN942" s="477"/>
      <c r="QBO942" s="477"/>
      <c r="QBP942" s="477"/>
      <c r="QBQ942" s="477"/>
      <c r="QBR942" s="477"/>
      <c r="QBS942" s="477"/>
      <c r="QBT942" s="477"/>
      <c r="QBU942" s="477"/>
      <c r="QBV942" s="477"/>
      <c r="QBW942" s="477"/>
      <c r="QBX942" s="477"/>
      <c r="QBY942" s="477"/>
      <c r="QBZ942" s="477"/>
      <c r="QCA942" s="477"/>
      <c r="QCB942" s="477"/>
      <c r="QCC942" s="477"/>
      <c r="QCD942" s="477"/>
      <c r="QCE942" s="477"/>
      <c r="QCF942" s="477"/>
      <c r="QCG942" s="477"/>
      <c r="QCH942" s="477"/>
      <c r="QCI942" s="477"/>
      <c r="QCJ942" s="477"/>
      <c r="QCK942" s="477"/>
      <c r="QCL942" s="477"/>
      <c r="QCM942" s="477"/>
      <c r="QCN942" s="477"/>
      <c r="QCO942" s="477"/>
      <c r="QCP942" s="477"/>
      <c r="QCQ942" s="477"/>
      <c r="QCR942" s="477"/>
      <c r="QCS942" s="477"/>
      <c r="QCT942" s="477"/>
      <c r="QCU942" s="477"/>
      <c r="QCV942" s="477"/>
      <c r="QCW942" s="477"/>
      <c r="QCX942" s="477"/>
      <c r="QCY942" s="477"/>
      <c r="QCZ942" s="477"/>
      <c r="QDA942" s="477"/>
      <c r="QDB942" s="477"/>
      <c r="QDC942" s="477"/>
      <c r="QDD942" s="477"/>
      <c r="QDE942" s="477"/>
      <c r="QDF942" s="477"/>
      <c r="QDG942" s="477"/>
      <c r="QDH942" s="477"/>
      <c r="QDI942" s="477"/>
      <c r="QDJ942" s="477"/>
      <c r="QDK942" s="477"/>
      <c r="QDL942" s="477"/>
      <c r="QDM942" s="477"/>
      <c r="QDN942" s="477"/>
      <c r="QDO942" s="477"/>
      <c r="QDP942" s="477"/>
      <c r="QDQ942" s="477"/>
      <c r="QDR942" s="477"/>
      <c r="QDS942" s="477"/>
      <c r="QDT942" s="477"/>
      <c r="QDU942" s="477"/>
      <c r="QDV942" s="477"/>
      <c r="QDW942" s="477"/>
      <c r="QDX942" s="477"/>
      <c r="QDY942" s="477"/>
      <c r="QDZ942" s="477"/>
      <c r="QEA942" s="477"/>
      <c r="QEB942" s="477"/>
      <c r="QEC942" s="477"/>
      <c r="QED942" s="477"/>
      <c r="QEE942" s="477"/>
      <c r="QEF942" s="477"/>
      <c r="QEG942" s="477"/>
      <c r="QEH942" s="477"/>
      <c r="QEI942" s="477"/>
      <c r="QEJ942" s="477"/>
      <c r="QEK942" s="477"/>
      <c r="QEL942" s="477"/>
      <c r="QEM942" s="477"/>
      <c r="QEN942" s="477"/>
      <c r="QEO942" s="477"/>
      <c r="QEP942" s="477"/>
      <c r="QEQ942" s="477"/>
      <c r="QER942" s="477"/>
      <c r="QES942" s="477"/>
      <c r="QET942" s="477"/>
      <c r="QEU942" s="477"/>
      <c r="QEV942" s="477"/>
      <c r="QEW942" s="477"/>
      <c r="QEX942" s="477"/>
      <c r="QEY942" s="477"/>
      <c r="QEZ942" s="477"/>
      <c r="QFA942" s="477"/>
      <c r="QFB942" s="477"/>
      <c r="QFC942" s="477"/>
      <c r="QFD942" s="477"/>
      <c r="QFE942" s="477"/>
      <c r="QFF942" s="477"/>
      <c r="QFG942" s="477"/>
      <c r="QFH942" s="477"/>
      <c r="QFI942" s="477"/>
      <c r="QFJ942" s="477"/>
      <c r="QFK942" s="477"/>
      <c r="QFL942" s="477"/>
      <c r="QFM942" s="477"/>
      <c r="QFN942" s="477"/>
      <c r="QFO942" s="477"/>
      <c r="QFP942" s="477"/>
      <c r="QFQ942" s="477"/>
      <c r="QFR942" s="477"/>
      <c r="QFS942" s="477"/>
      <c r="QFT942" s="477"/>
      <c r="QFU942" s="477"/>
      <c r="QFV942" s="477"/>
      <c r="QFW942" s="477"/>
      <c r="QFX942" s="477"/>
      <c r="QFY942" s="477"/>
      <c r="QFZ942" s="477"/>
      <c r="QGA942" s="477"/>
      <c r="QGB942" s="477"/>
      <c r="QGC942" s="477"/>
      <c r="QGD942" s="477"/>
      <c r="QGE942" s="477"/>
      <c r="QGF942" s="477"/>
      <c r="QGG942" s="477"/>
      <c r="QGH942" s="477"/>
      <c r="QGI942" s="477"/>
      <c r="QGJ942" s="477"/>
      <c r="QGK942" s="477"/>
      <c r="QGL942" s="477"/>
      <c r="QGM942" s="477"/>
      <c r="QGN942" s="477"/>
      <c r="QGO942" s="477"/>
      <c r="QGP942" s="477"/>
      <c r="QGQ942" s="477"/>
      <c r="QGR942" s="477"/>
      <c r="QGS942" s="477"/>
      <c r="QGT942" s="477"/>
      <c r="QGU942" s="477"/>
      <c r="QGV942" s="477"/>
      <c r="QGW942" s="477"/>
      <c r="QGX942" s="477"/>
      <c r="QGY942" s="477"/>
      <c r="QGZ942" s="477"/>
      <c r="QHA942" s="477"/>
      <c r="QHB942" s="477"/>
      <c r="QHC942" s="477"/>
      <c r="QHD942" s="477"/>
      <c r="QHE942" s="477"/>
      <c r="QHF942" s="477"/>
      <c r="QHG942" s="477"/>
      <c r="QHH942" s="477"/>
      <c r="QHI942" s="477"/>
      <c r="QHJ942" s="477"/>
      <c r="QHK942" s="477"/>
      <c r="QHL942" s="477"/>
      <c r="QHM942" s="477"/>
      <c r="QHN942" s="477"/>
      <c r="QHO942" s="477"/>
      <c r="QHP942" s="477"/>
      <c r="QHQ942" s="477"/>
      <c r="QHR942" s="477"/>
      <c r="QHS942" s="477"/>
      <c r="QHT942" s="477"/>
      <c r="QHU942" s="477"/>
      <c r="QHV942" s="477"/>
      <c r="QHW942" s="477"/>
      <c r="QHX942" s="477"/>
      <c r="QHY942" s="477"/>
      <c r="QHZ942" s="477"/>
      <c r="QIA942" s="477"/>
      <c r="QIB942" s="477"/>
      <c r="QIC942" s="477"/>
      <c r="QID942" s="477"/>
      <c r="QIE942" s="477"/>
      <c r="QIF942" s="477"/>
      <c r="QIG942" s="477"/>
      <c r="QIH942" s="477"/>
      <c r="QII942" s="477"/>
      <c r="QIJ942" s="477"/>
      <c r="QIK942" s="477"/>
      <c r="QIL942" s="477"/>
      <c r="QIM942" s="477"/>
      <c r="QIN942" s="477"/>
      <c r="QIO942" s="477"/>
      <c r="QIP942" s="477"/>
      <c r="QIQ942" s="477"/>
      <c r="QIR942" s="477"/>
      <c r="QIS942" s="477"/>
      <c r="QIT942" s="477"/>
      <c r="QIU942" s="477"/>
      <c r="QIV942" s="477"/>
      <c r="QIW942" s="477"/>
      <c r="QIX942" s="477"/>
      <c r="QIY942" s="477"/>
      <c r="QIZ942" s="477"/>
      <c r="QJA942" s="477"/>
      <c r="QJB942" s="477"/>
      <c r="QJC942" s="477"/>
      <c r="QJD942" s="477"/>
      <c r="QJE942" s="477"/>
      <c r="QJF942" s="477"/>
      <c r="QJG942" s="477"/>
      <c r="QJH942" s="477"/>
      <c r="QJI942" s="477"/>
      <c r="QJJ942" s="477"/>
      <c r="QJK942" s="477"/>
      <c r="QJL942" s="477"/>
      <c r="QJM942" s="477"/>
      <c r="QJN942" s="477"/>
      <c r="QJO942" s="477"/>
      <c r="QJP942" s="477"/>
      <c r="QJQ942" s="477"/>
      <c r="QJR942" s="477"/>
      <c r="QJS942" s="477"/>
      <c r="QJT942" s="477"/>
      <c r="QJU942" s="477"/>
      <c r="QJV942" s="477"/>
      <c r="QJW942" s="477"/>
      <c r="QJX942" s="477"/>
      <c r="QJY942" s="477"/>
      <c r="QJZ942" s="477"/>
      <c r="QKA942" s="477"/>
      <c r="QKB942" s="477"/>
      <c r="QKC942" s="477"/>
      <c r="QKD942" s="477"/>
      <c r="QKE942" s="477"/>
      <c r="QKF942" s="477"/>
      <c r="QKG942" s="477"/>
      <c r="QKH942" s="477"/>
      <c r="QKI942" s="477"/>
      <c r="QKJ942" s="477"/>
      <c r="QKK942" s="477"/>
      <c r="QKL942" s="477"/>
      <c r="QKM942" s="477"/>
      <c r="QKN942" s="477"/>
      <c r="QKO942" s="477"/>
      <c r="QKP942" s="477"/>
      <c r="QKQ942" s="477"/>
      <c r="QKR942" s="477"/>
      <c r="QKS942" s="477"/>
      <c r="QKT942" s="477"/>
      <c r="QKU942" s="477"/>
      <c r="QKV942" s="477"/>
      <c r="QKW942" s="477"/>
      <c r="QKX942" s="477"/>
      <c r="QKY942" s="477"/>
      <c r="QKZ942" s="477"/>
      <c r="QLA942" s="477"/>
      <c r="QLB942" s="477"/>
      <c r="QLC942" s="477"/>
      <c r="QLD942" s="477"/>
      <c r="QLE942" s="477"/>
      <c r="QLF942" s="477"/>
      <c r="QLG942" s="477"/>
      <c r="QLH942" s="477"/>
      <c r="QLI942" s="477"/>
      <c r="QLJ942" s="477"/>
      <c r="QLK942" s="477"/>
      <c r="QLL942" s="477"/>
      <c r="QLM942" s="477"/>
      <c r="QLN942" s="477"/>
      <c r="QLO942" s="477"/>
      <c r="QLP942" s="477"/>
      <c r="QLQ942" s="477"/>
      <c r="QLR942" s="477"/>
      <c r="QLS942" s="477"/>
      <c r="QLT942" s="477"/>
      <c r="QLU942" s="477"/>
      <c r="QLV942" s="477"/>
      <c r="QLW942" s="477"/>
      <c r="QLX942" s="477"/>
      <c r="QLY942" s="477"/>
      <c r="QLZ942" s="477"/>
      <c r="QMA942" s="477"/>
      <c r="QMB942" s="477"/>
      <c r="QMC942" s="477"/>
      <c r="QMD942" s="477"/>
      <c r="QME942" s="477"/>
      <c r="QMF942" s="477"/>
      <c r="QMG942" s="477"/>
      <c r="QMH942" s="477"/>
      <c r="QMI942" s="477"/>
      <c r="QMJ942" s="477"/>
      <c r="QMK942" s="477"/>
      <c r="QML942" s="477"/>
      <c r="QMM942" s="477"/>
      <c r="QMN942" s="477"/>
      <c r="QMO942" s="477"/>
      <c r="QMP942" s="477"/>
      <c r="QMQ942" s="477"/>
      <c r="QMR942" s="477"/>
      <c r="QMS942" s="477"/>
      <c r="QMT942" s="477"/>
      <c r="QMU942" s="477"/>
      <c r="QMV942" s="477"/>
      <c r="QMW942" s="477"/>
      <c r="QMX942" s="477"/>
      <c r="QMY942" s="477"/>
      <c r="QMZ942" s="477"/>
      <c r="QNA942" s="477"/>
      <c r="QNB942" s="477"/>
      <c r="QNC942" s="477"/>
      <c r="QND942" s="477"/>
      <c r="QNE942" s="477"/>
      <c r="QNF942" s="477"/>
      <c r="QNG942" s="477"/>
      <c r="QNH942" s="477"/>
      <c r="QNI942" s="477"/>
      <c r="QNJ942" s="477"/>
      <c r="QNK942" s="477"/>
      <c r="QNL942" s="477"/>
      <c r="QNM942" s="477"/>
      <c r="QNN942" s="477"/>
      <c r="QNO942" s="477"/>
      <c r="QNP942" s="477"/>
      <c r="QNQ942" s="477"/>
      <c r="QNR942" s="477"/>
      <c r="QNS942" s="477"/>
      <c r="QNT942" s="477"/>
      <c r="QNU942" s="477"/>
      <c r="QNV942" s="477"/>
      <c r="QNW942" s="477"/>
      <c r="QNX942" s="477"/>
      <c r="QNY942" s="477"/>
      <c r="QNZ942" s="477"/>
      <c r="QOA942" s="477"/>
      <c r="QOB942" s="477"/>
      <c r="QOC942" s="477"/>
      <c r="QOD942" s="477"/>
      <c r="QOE942" s="477"/>
      <c r="QOF942" s="477"/>
      <c r="QOG942" s="477"/>
      <c r="QOH942" s="477"/>
      <c r="QOI942" s="477"/>
      <c r="QOJ942" s="477"/>
      <c r="QOK942" s="477"/>
      <c r="QOL942" s="477"/>
      <c r="QOM942" s="477"/>
      <c r="QON942" s="477"/>
      <c r="QOO942" s="477"/>
      <c r="QOP942" s="477"/>
      <c r="QOQ942" s="477"/>
      <c r="QOR942" s="477"/>
      <c r="QOS942" s="477"/>
      <c r="QOT942" s="477"/>
      <c r="QOU942" s="477"/>
      <c r="QOV942" s="477"/>
      <c r="QOW942" s="477"/>
      <c r="QOX942" s="477"/>
      <c r="QOY942" s="477"/>
      <c r="QOZ942" s="477"/>
      <c r="QPA942" s="477"/>
      <c r="QPB942" s="477"/>
      <c r="QPC942" s="477"/>
      <c r="QPD942" s="477"/>
      <c r="QPE942" s="477"/>
      <c r="QPF942" s="477"/>
      <c r="QPG942" s="477"/>
      <c r="QPH942" s="477"/>
      <c r="QPI942" s="477"/>
      <c r="QPJ942" s="477"/>
      <c r="QPK942" s="477"/>
      <c r="QPL942" s="477"/>
      <c r="QPM942" s="477"/>
      <c r="QPN942" s="477"/>
      <c r="QPO942" s="477"/>
      <c r="QPP942" s="477"/>
      <c r="QPQ942" s="477"/>
      <c r="QPR942" s="477"/>
      <c r="QPS942" s="477"/>
      <c r="QPT942" s="477"/>
      <c r="QPU942" s="477"/>
      <c r="QPV942" s="477"/>
      <c r="QPW942" s="477"/>
      <c r="QPX942" s="477"/>
      <c r="QPY942" s="477"/>
      <c r="QPZ942" s="477"/>
      <c r="QQA942" s="477"/>
      <c r="QQB942" s="477"/>
      <c r="QQC942" s="477"/>
      <c r="QQD942" s="477"/>
      <c r="QQE942" s="477"/>
      <c r="QQF942" s="477"/>
      <c r="QQG942" s="477"/>
      <c r="QQH942" s="477"/>
      <c r="QQI942" s="477"/>
      <c r="QQJ942" s="477"/>
      <c r="QQK942" s="477"/>
      <c r="QQL942" s="477"/>
      <c r="QQM942" s="477"/>
      <c r="QQN942" s="477"/>
      <c r="QQO942" s="477"/>
      <c r="QQP942" s="477"/>
      <c r="QQQ942" s="477"/>
      <c r="QQR942" s="477"/>
      <c r="QQS942" s="477"/>
      <c r="QQT942" s="477"/>
      <c r="QQU942" s="477"/>
      <c r="QQV942" s="477"/>
      <c r="QQW942" s="477"/>
      <c r="QQX942" s="477"/>
      <c r="QQY942" s="477"/>
      <c r="QQZ942" s="477"/>
      <c r="QRA942" s="477"/>
      <c r="QRB942" s="477"/>
      <c r="QRC942" s="477"/>
      <c r="QRD942" s="477"/>
      <c r="QRE942" s="477"/>
      <c r="QRF942" s="477"/>
      <c r="QRG942" s="477"/>
      <c r="QRH942" s="477"/>
      <c r="QRI942" s="477"/>
      <c r="QRJ942" s="477"/>
      <c r="QRK942" s="477"/>
      <c r="QRL942" s="477"/>
      <c r="QRM942" s="477"/>
      <c r="QRN942" s="477"/>
      <c r="QRO942" s="477"/>
      <c r="QRP942" s="477"/>
      <c r="QRQ942" s="477"/>
      <c r="QRR942" s="477"/>
      <c r="QRS942" s="477"/>
      <c r="QRT942" s="477"/>
      <c r="QRU942" s="477"/>
      <c r="QRV942" s="477"/>
      <c r="QRW942" s="477"/>
      <c r="QRX942" s="477"/>
      <c r="QRY942" s="477"/>
      <c r="QRZ942" s="477"/>
      <c r="QSA942" s="477"/>
      <c r="QSB942" s="477"/>
      <c r="QSC942" s="477"/>
      <c r="QSD942" s="477"/>
      <c r="QSE942" s="477"/>
      <c r="QSF942" s="477"/>
      <c r="QSG942" s="477"/>
      <c r="QSH942" s="477"/>
      <c r="QSI942" s="477"/>
      <c r="QSJ942" s="477"/>
      <c r="QSK942" s="477"/>
      <c r="QSL942" s="477"/>
      <c r="QSM942" s="477"/>
      <c r="QSN942" s="477"/>
      <c r="QSO942" s="477"/>
      <c r="QSP942" s="477"/>
      <c r="QSQ942" s="477"/>
      <c r="QSR942" s="477"/>
      <c r="QSS942" s="477"/>
      <c r="QST942" s="477"/>
      <c r="QSU942" s="477"/>
      <c r="QSV942" s="477"/>
      <c r="QSW942" s="477"/>
      <c r="QSX942" s="477"/>
      <c r="QSY942" s="477"/>
      <c r="QSZ942" s="477"/>
      <c r="QTA942" s="477"/>
      <c r="QTB942" s="477"/>
      <c r="QTC942" s="477"/>
      <c r="QTD942" s="477"/>
      <c r="QTE942" s="477"/>
      <c r="QTF942" s="477"/>
      <c r="QTG942" s="477"/>
      <c r="QTH942" s="477"/>
      <c r="QTI942" s="477"/>
      <c r="QTJ942" s="477"/>
      <c r="QTK942" s="477"/>
      <c r="QTL942" s="477"/>
      <c r="QTM942" s="477"/>
      <c r="QTN942" s="477"/>
      <c r="QTO942" s="477"/>
      <c r="QTP942" s="477"/>
      <c r="QTQ942" s="477"/>
      <c r="QTR942" s="477"/>
      <c r="QTS942" s="477"/>
      <c r="QTT942" s="477"/>
      <c r="QTU942" s="477"/>
      <c r="QTV942" s="477"/>
      <c r="QTW942" s="477"/>
      <c r="QTX942" s="477"/>
      <c r="QTY942" s="477"/>
      <c r="QTZ942" s="477"/>
      <c r="QUA942" s="477"/>
      <c r="QUB942" s="477"/>
      <c r="QUC942" s="477"/>
      <c r="QUD942" s="477"/>
      <c r="QUE942" s="477"/>
      <c r="QUF942" s="477"/>
      <c r="QUG942" s="477"/>
      <c r="QUH942" s="477"/>
      <c r="QUI942" s="477"/>
      <c r="QUJ942" s="477"/>
      <c r="QUK942" s="477"/>
      <c r="QUL942" s="477"/>
      <c r="QUM942" s="477"/>
      <c r="QUN942" s="477"/>
      <c r="QUO942" s="477"/>
      <c r="QUP942" s="477"/>
      <c r="QUQ942" s="477"/>
      <c r="QUR942" s="477"/>
      <c r="QUS942" s="477"/>
      <c r="QUT942" s="477"/>
      <c r="QUU942" s="477"/>
      <c r="QUV942" s="477"/>
      <c r="QUW942" s="477"/>
      <c r="QUX942" s="477"/>
      <c r="QUY942" s="477"/>
      <c r="QUZ942" s="477"/>
      <c r="QVA942" s="477"/>
      <c r="QVB942" s="477"/>
      <c r="QVC942" s="477"/>
      <c r="QVD942" s="477"/>
      <c r="QVE942" s="477"/>
      <c r="QVF942" s="477"/>
      <c r="QVG942" s="477"/>
      <c r="QVH942" s="477"/>
      <c r="QVI942" s="477"/>
      <c r="QVJ942" s="477"/>
      <c r="QVK942" s="477"/>
      <c r="QVL942" s="477"/>
      <c r="QVM942" s="477"/>
      <c r="QVN942" s="477"/>
      <c r="QVO942" s="477"/>
      <c r="QVP942" s="477"/>
      <c r="QVQ942" s="477"/>
      <c r="QVR942" s="477"/>
      <c r="QVS942" s="477"/>
      <c r="QVT942" s="477"/>
      <c r="QVU942" s="477"/>
      <c r="QVV942" s="477"/>
      <c r="QVW942" s="477"/>
      <c r="QVX942" s="477"/>
      <c r="QVY942" s="477"/>
      <c r="QVZ942" s="477"/>
      <c r="QWA942" s="477"/>
      <c r="QWB942" s="477"/>
      <c r="QWC942" s="477"/>
      <c r="QWD942" s="477"/>
      <c r="QWE942" s="477"/>
      <c r="QWF942" s="477"/>
      <c r="QWG942" s="477"/>
      <c r="QWH942" s="477"/>
      <c r="QWI942" s="477"/>
      <c r="QWJ942" s="477"/>
      <c r="QWK942" s="477"/>
      <c r="QWL942" s="477"/>
      <c r="QWM942" s="477"/>
      <c r="QWN942" s="477"/>
      <c r="QWO942" s="477"/>
      <c r="QWP942" s="477"/>
      <c r="QWQ942" s="477"/>
      <c r="QWR942" s="477"/>
      <c r="QWS942" s="477"/>
      <c r="QWT942" s="477"/>
      <c r="QWU942" s="477"/>
      <c r="QWV942" s="477"/>
      <c r="QWW942" s="477"/>
      <c r="QWX942" s="477"/>
      <c r="QWY942" s="477"/>
      <c r="QWZ942" s="477"/>
      <c r="QXA942" s="477"/>
      <c r="QXB942" s="477"/>
      <c r="QXC942" s="477"/>
      <c r="QXD942" s="477"/>
      <c r="QXE942" s="477"/>
      <c r="QXF942" s="477"/>
      <c r="QXG942" s="477"/>
      <c r="QXH942" s="477"/>
      <c r="QXI942" s="477"/>
      <c r="QXJ942" s="477"/>
      <c r="QXK942" s="477"/>
      <c r="QXL942" s="477"/>
      <c r="QXM942" s="477"/>
      <c r="QXN942" s="477"/>
      <c r="QXO942" s="477"/>
      <c r="QXP942" s="477"/>
      <c r="QXQ942" s="477"/>
      <c r="QXR942" s="477"/>
      <c r="QXS942" s="477"/>
      <c r="QXT942" s="477"/>
      <c r="QXU942" s="477"/>
      <c r="QXV942" s="477"/>
      <c r="QXW942" s="477"/>
      <c r="QXX942" s="477"/>
      <c r="QXY942" s="477"/>
      <c r="QXZ942" s="477"/>
      <c r="QYA942" s="477"/>
      <c r="QYB942" s="477"/>
      <c r="QYC942" s="477"/>
      <c r="QYD942" s="477"/>
      <c r="QYE942" s="477"/>
      <c r="QYF942" s="477"/>
      <c r="QYG942" s="477"/>
      <c r="QYH942" s="477"/>
      <c r="QYI942" s="477"/>
      <c r="QYJ942" s="477"/>
      <c r="QYK942" s="477"/>
      <c r="QYL942" s="477"/>
      <c r="QYM942" s="477"/>
      <c r="QYN942" s="477"/>
      <c r="QYO942" s="477"/>
      <c r="QYP942" s="477"/>
      <c r="QYQ942" s="477"/>
      <c r="QYR942" s="477"/>
      <c r="QYS942" s="477"/>
      <c r="QYT942" s="477"/>
      <c r="QYU942" s="477"/>
      <c r="QYV942" s="477"/>
      <c r="QYW942" s="477"/>
      <c r="QYX942" s="477"/>
      <c r="QYY942" s="477"/>
      <c r="QYZ942" s="477"/>
      <c r="QZA942" s="477"/>
      <c r="QZB942" s="477"/>
      <c r="QZC942" s="477"/>
      <c r="QZD942" s="477"/>
      <c r="QZE942" s="477"/>
      <c r="QZF942" s="477"/>
      <c r="QZG942" s="477"/>
      <c r="QZH942" s="477"/>
      <c r="QZI942" s="477"/>
      <c r="QZJ942" s="477"/>
      <c r="QZK942" s="477"/>
      <c r="QZL942" s="477"/>
      <c r="QZM942" s="477"/>
      <c r="QZN942" s="477"/>
      <c r="QZO942" s="477"/>
      <c r="QZP942" s="477"/>
      <c r="QZQ942" s="477"/>
      <c r="QZR942" s="477"/>
      <c r="QZS942" s="477"/>
      <c r="QZT942" s="477"/>
      <c r="QZU942" s="477"/>
      <c r="QZV942" s="477"/>
      <c r="QZW942" s="477"/>
      <c r="QZX942" s="477"/>
      <c r="QZY942" s="477"/>
      <c r="QZZ942" s="477"/>
      <c r="RAA942" s="477"/>
      <c r="RAB942" s="477"/>
      <c r="RAC942" s="477"/>
      <c r="RAD942" s="477"/>
      <c r="RAE942" s="477"/>
      <c r="RAF942" s="477"/>
      <c r="RAG942" s="477"/>
      <c r="RAH942" s="477"/>
      <c r="RAI942" s="477"/>
      <c r="RAJ942" s="477"/>
      <c r="RAK942" s="477"/>
      <c r="RAL942" s="477"/>
      <c r="RAM942" s="477"/>
      <c r="RAN942" s="477"/>
      <c r="RAO942" s="477"/>
      <c r="RAP942" s="477"/>
      <c r="RAQ942" s="477"/>
      <c r="RAR942" s="477"/>
      <c r="RAS942" s="477"/>
      <c r="RAT942" s="477"/>
      <c r="RAU942" s="477"/>
      <c r="RAV942" s="477"/>
      <c r="RAW942" s="477"/>
      <c r="RAX942" s="477"/>
      <c r="RAY942" s="477"/>
      <c r="RAZ942" s="477"/>
      <c r="RBA942" s="477"/>
      <c r="RBB942" s="477"/>
      <c r="RBC942" s="477"/>
      <c r="RBD942" s="477"/>
      <c r="RBE942" s="477"/>
      <c r="RBF942" s="477"/>
      <c r="RBG942" s="477"/>
      <c r="RBH942" s="477"/>
      <c r="RBI942" s="477"/>
      <c r="RBJ942" s="477"/>
      <c r="RBK942" s="477"/>
      <c r="RBL942" s="477"/>
      <c r="RBM942" s="477"/>
      <c r="RBN942" s="477"/>
      <c r="RBO942" s="477"/>
      <c r="RBP942" s="477"/>
      <c r="RBQ942" s="477"/>
      <c r="RBR942" s="477"/>
      <c r="RBS942" s="477"/>
      <c r="RBT942" s="477"/>
      <c r="RBU942" s="477"/>
      <c r="RBV942" s="477"/>
      <c r="RBW942" s="477"/>
      <c r="RBX942" s="477"/>
      <c r="RBY942" s="477"/>
      <c r="RBZ942" s="477"/>
      <c r="RCA942" s="477"/>
      <c r="RCB942" s="477"/>
      <c r="RCC942" s="477"/>
      <c r="RCD942" s="477"/>
      <c r="RCE942" s="477"/>
      <c r="RCF942" s="477"/>
      <c r="RCG942" s="477"/>
      <c r="RCH942" s="477"/>
      <c r="RCI942" s="477"/>
      <c r="RCJ942" s="477"/>
      <c r="RCK942" s="477"/>
      <c r="RCL942" s="477"/>
      <c r="RCM942" s="477"/>
      <c r="RCN942" s="477"/>
      <c r="RCO942" s="477"/>
      <c r="RCP942" s="477"/>
      <c r="RCQ942" s="477"/>
      <c r="RCR942" s="477"/>
      <c r="RCS942" s="477"/>
      <c r="RCT942" s="477"/>
      <c r="RCU942" s="477"/>
      <c r="RCV942" s="477"/>
      <c r="RCW942" s="477"/>
      <c r="RCX942" s="477"/>
      <c r="RCY942" s="477"/>
      <c r="RCZ942" s="477"/>
      <c r="RDA942" s="477"/>
      <c r="RDB942" s="477"/>
      <c r="RDC942" s="477"/>
      <c r="RDD942" s="477"/>
      <c r="RDE942" s="477"/>
      <c r="RDF942" s="477"/>
      <c r="RDG942" s="477"/>
      <c r="RDH942" s="477"/>
      <c r="RDI942" s="477"/>
      <c r="RDJ942" s="477"/>
      <c r="RDK942" s="477"/>
      <c r="RDL942" s="477"/>
      <c r="RDM942" s="477"/>
      <c r="RDN942" s="477"/>
      <c r="RDO942" s="477"/>
      <c r="RDP942" s="477"/>
      <c r="RDQ942" s="477"/>
      <c r="RDR942" s="477"/>
      <c r="RDS942" s="477"/>
      <c r="RDT942" s="477"/>
      <c r="RDU942" s="477"/>
      <c r="RDV942" s="477"/>
      <c r="RDW942" s="477"/>
      <c r="RDX942" s="477"/>
      <c r="RDY942" s="477"/>
      <c r="RDZ942" s="477"/>
      <c r="REA942" s="477"/>
      <c r="REB942" s="477"/>
      <c r="REC942" s="477"/>
      <c r="RED942" s="477"/>
      <c r="REE942" s="477"/>
      <c r="REF942" s="477"/>
      <c r="REG942" s="477"/>
      <c r="REH942" s="477"/>
      <c r="REI942" s="477"/>
      <c r="REJ942" s="477"/>
      <c r="REK942" s="477"/>
      <c r="REL942" s="477"/>
      <c r="REM942" s="477"/>
      <c r="REN942" s="477"/>
      <c r="REO942" s="477"/>
      <c r="REP942" s="477"/>
      <c r="REQ942" s="477"/>
      <c r="RER942" s="477"/>
      <c r="RES942" s="477"/>
      <c r="RET942" s="477"/>
      <c r="REU942" s="477"/>
      <c r="REV942" s="477"/>
      <c r="REW942" s="477"/>
      <c r="REX942" s="477"/>
      <c r="REY942" s="477"/>
      <c r="REZ942" s="477"/>
      <c r="RFA942" s="477"/>
      <c r="RFB942" s="477"/>
      <c r="RFC942" s="477"/>
      <c r="RFD942" s="477"/>
      <c r="RFE942" s="477"/>
      <c r="RFF942" s="477"/>
      <c r="RFG942" s="477"/>
      <c r="RFH942" s="477"/>
      <c r="RFI942" s="477"/>
      <c r="RFJ942" s="477"/>
      <c r="RFK942" s="477"/>
      <c r="RFL942" s="477"/>
      <c r="RFM942" s="477"/>
      <c r="RFN942" s="477"/>
      <c r="RFO942" s="477"/>
      <c r="RFP942" s="477"/>
      <c r="RFQ942" s="477"/>
      <c r="RFR942" s="477"/>
      <c r="RFS942" s="477"/>
      <c r="RFT942" s="477"/>
      <c r="RFU942" s="477"/>
      <c r="RFV942" s="477"/>
      <c r="RFW942" s="477"/>
      <c r="RFX942" s="477"/>
      <c r="RFY942" s="477"/>
      <c r="RFZ942" s="477"/>
      <c r="RGA942" s="477"/>
      <c r="RGB942" s="477"/>
      <c r="RGC942" s="477"/>
      <c r="RGD942" s="477"/>
      <c r="RGE942" s="477"/>
      <c r="RGF942" s="477"/>
      <c r="RGG942" s="477"/>
      <c r="RGH942" s="477"/>
      <c r="RGI942" s="477"/>
      <c r="RGJ942" s="477"/>
      <c r="RGK942" s="477"/>
      <c r="RGL942" s="477"/>
      <c r="RGM942" s="477"/>
      <c r="RGN942" s="477"/>
      <c r="RGO942" s="477"/>
      <c r="RGP942" s="477"/>
      <c r="RGQ942" s="477"/>
      <c r="RGR942" s="477"/>
      <c r="RGS942" s="477"/>
      <c r="RGT942" s="477"/>
      <c r="RGU942" s="477"/>
      <c r="RGV942" s="477"/>
      <c r="RGW942" s="477"/>
      <c r="RGX942" s="477"/>
      <c r="RGY942" s="477"/>
      <c r="RGZ942" s="477"/>
      <c r="RHA942" s="477"/>
      <c r="RHB942" s="477"/>
      <c r="RHC942" s="477"/>
      <c r="RHD942" s="477"/>
      <c r="RHE942" s="477"/>
      <c r="RHF942" s="477"/>
      <c r="RHG942" s="477"/>
      <c r="RHH942" s="477"/>
      <c r="RHI942" s="477"/>
      <c r="RHJ942" s="477"/>
      <c r="RHK942" s="477"/>
      <c r="RHL942" s="477"/>
      <c r="RHM942" s="477"/>
      <c r="RHN942" s="477"/>
      <c r="RHO942" s="477"/>
      <c r="RHP942" s="477"/>
      <c r="RHQ942" s="477"/>
      <c r="RHR942" s="477"/>
      <c r="RHS942" s="477"/>
      <c r="RHT942" s="477"/>
      <c r="RHU942" s="477"/>
      <c r="RHV942" s="477"/>
      <c r="RHW942" s="477"/>
      <c r="RHX942" s="477"/>
      <c r="RHY942" s="477"/>
      <c r="RHZ942" s="477"/>
      <c r="RIA942" s="477"/>
      <c r="RIB942" s="477"/>
      <c r="RIC942" s="477"/>
      <c r="RID942" s="477"/>
      <c r="RIE942" s="477"/>
      <c r="RIF942" s="477"/>
      <c r="RIG942" s="477"/>
      <c r="RIH942" s="477"/>
      <c r="RII942" s="477"/>
      <c r="RIJ942" s="477"/>
      <c r="RIK942" s="477"/>
      <c r="RIL942" s="477"/>
      <c r="RIM942" s="477"/>
      <c r="RIN942" s="477"/>
      <c r="RIO942" s="477"/>
      <c r="RIP942" s="477"/>
      <c r="RIQ942" s="477"/>
      <c r="RIR942" s="477"/>
      <c r="RIS942" s="477"/>
      <c r="RIT942" s="477"/>
      <c r="RIU942" s="477"/>
      <c r="RIV942" s="477"/>
      <c r="RIW942" s="477"/>
      <c r="RIX942" s="477"/>
      <c r="RIY942" s="477"/>
      <c r="RIZ942" s="477"/>
      <c r="RJA942" s="477"/>
      <c r="RJB942" s="477"/>
      <c r="RJC942" s="477"/>
      <c r="RJD942" s="477"/>
      <c r="RJE942" s="477"/>
      <c r="RJF942" s="477"/>
      <c r="RJG942" s="477"/>
      <c r="RJH942" s="477"/>
      <c r="RJI942" s="477"/>
      <c r="RJJ942" s="477"/>
      <c r="RJK942" s="477"/>
      <c r="RJL942" s="477"/>
      <c r="RJM942" s="477"/>
      <c r="RJN942" s="477"/>
      <c r="RJO942" s="477"/>
      <c r="RJP942" s="477"/>
      <c r="RJQ942" s="477"/>
      <c r="RJR942" s="477"/>
      <c r="RJS942" s="477"/>
      <c r="RJT942" s="477"/>
      <c r="RJU942" s="477"/>
      <c r="RJV942" s="477"/>
      <c r="RJW942" s="477"/>
      <c r="RJX942" s="477"/>
      <c r="RJY942" s="477"/>
      <c r="RJZ942" s="477"/>
      <c r="RKA942" s="477"/>
      <c r="RKB942" s="477"/>
      <c r="RKC942" s="477"/>
      <c r="RKD942" s="477"/>
      <c r="RKE942" s="477"/>
      <c r="RKF942" s="477"/>
      <c r="RKG942" s="477"/>
      <c r="RKH942" s="477"/>
      <c r="RKI942" s="477"/>
      <c r="RKJ942" s="477"/>
      <c r="RKK942" s="477"/>
      <c r="RKL942" s="477"/>
      <c r="RKM942" s="477"/>
      <c r="RKN942" s="477"/>
      <c r="RKO942" s="477"/>
      <c r="RKP942" s="477"/>
      <c r="RKQ942" s="477"/>
      <c r="RKR942" s="477"/>
      <c r="RKS942" s="477"/>
      <c r="RKT942" s="477"/>
      <c r="RKU942" s="477"/>
      <c r="RKV942" s="477"/>
      <c r="RKW942" s="477"/>
      <c r="RKX942" s="477"/>
      <c r="RKY942" s="477"/>
      <c r="RKZ942" s="477"/>
      <c r="RLA942" s="477"/>
      <c r="RLB942" s="477"/>
      <c r="RLC942" s="477"/>
      <c r="RLD942" s="477"/>
      <c r="RLE942" s="477"/>
      <c r="RLF942" s="477"/>
      <c r="RLG942" s="477"/>
      <c r="RLH942" s="477"/>
      <c r="RLI942" s="477"/>
      <c r="RLJ942" s="477"/>
      <c r="RLK942" s="477"/>
      <c r="RLL942" s="477"/>
      <c r="RLM942" s="477"/>
      <c r="RLN942" s="477"/>
      <c r="RLO942" s="477"/>
      <c r="RLP942" s="477"/>
      <c r="RLQ942" s="477"/>
      <c r="RLR942" s="477"/>
      <c r="RLS942" s="477"/>
      <c r="RLT942" s="477"/>
      <c r="RLU942" s="477"/>
      <c r="RLV942" s="477"/>
      <c r="RLW942" s="477"/>
      <c r="RLX942" s="477"/>
      <c r="RLY942" s="477"/>
      <c r="RLZ942" s="477"/>
      <c r="RMA942" s="477"/>
      <c r="RMB942" s="477"/>
      <c r="RMC942" s="477"/>
      <c r="RMD942" s="477"/>
      <c r="RME942" s="477"/>
      <c r="RMF942" s="477"/>
      <c r="RMG942" s="477"/>
      <c r="RMH942" s="477"/>
      <c r="RMI942" s="477"/>
      <c r="RMJ942" s="477"/>
      <c r="RMK942" s="477"/>
      <c r="RML942" s="477"/>
      <c r="RMM942" s="477"/>
      <c r="RMN942" s="477"/>
      <c r="RMO942" s="477"/>
      <c r="RMP942" s="477"/>
      <c r="RMQ942" s="477"/>
      <c r="RMR942" s="477"/>
      <c r="RMS942" s="477"/>
      <c r="RMT942" s="477"/>
      <c r="RMU942" s="477"/>
      <c r="RMV942" s="477"/>
      <c r="RMW942" s="477"/>
      <c r="RMX942" s="477"/>
      <c r="RMY942" s="477"/>
      <c r="RMZ942" s="477"/>
      <c r="RNA942" s="477"/>
      <c r="RNB942" s="477"/>
      <c r="RNC942" s="477"/>
      <c r="RND942" s="477"/>
      <c r="RNE942" s="477"/>
      <c r="RNF942" s="477"/>
      <c r="RNG942" s="477"/>
      <c r="RNH942" s="477"/>
      <c r="RNI942" s="477"/>
      <c r="RNJ942" s="477"/>
      <c r="RNK942" s="477"/>
      <c r="RNL942" s="477"/>
      <c r="RNM942" s="477"/>
      <c r="RNN942" s="477"/>
      <c r="RNO942" s="477"/>
      <c r="RNP942" s="477"/>
      <c r="RNQ942" s="477"/>
      <c r="RNR942" s="477"/>
      <c r="RNS942" s="477"/>
      <c r="RNT942" s="477"/>
      <c r="RNU942" s="477"/>
      <c r="RNV942" s="477"/>
      <c r="RNW942" s="477"/>
      <c r="RNX942" s="477"/>
      <c r="RNY942" s="477"/>
      <c r="RNZ942" s="477"/>
      <c r="ROA942" s="477"/>
      <c r="ROB942" s="477"/>
      <c r="ROC942" s="477"/>
      <c r="ROD942" s="477"/>
      <c r="ROE942" s="477"/>
      <c r="ROF942" s="477"/>
      <c r="ROG942" s="477"/>
      <c r="ROH942" s="477"/>
      <c r="ROI942" s="477"/>
      <c r="ROJ942" s="477"/>
      <c r="ROK942" s="477"/>
      <c r="ROL942" s="477"/>
      <c r="ROM942" s="477"/>
      <c r="RON942" s="477"/>
      <c r="ROO942" s="477"/>
      <c r="ROP942" s="477"/>
      <c r="ROQ942" s="477"/>
      <c r="ROR942" s="477"/>
      <c r="ROS942" s="477"/>
      <c r="ROT942" s="477"/>
      <c r="ROU942" s="477"/>
      <c r="ROV942" s="477"/>
      <c r="ROW942" s="477"/>
      <c r="ROX942" s="477"/>
      <c r="ROY942" s="477"/>
      <c r="ROZ942" s="477"/>
      <c r="RPA942" s="477"/>
      <c r="RPB942" s="477"/>
      <c r="RPC942" s="477"/>
      <c r="RPD942" s="477"/>
      <c r="RPE942" s="477"/>
      <c r="RPF942" s="477"/>
      <c r="RPG942" s="477"/>
      <c r="RPH942" s="477"/>
      <c r="RPI942" s="477"/>
      <c r="RPJ942" s="477"/>
      <c r="RPK942" s="477"/>
      <c r="RPL942" s="477"/>
      <c r="RPM942" s="477"/>
      <c r="RPN942" s="477"/>
      <c r="RPO942" s="477"/>
      <c r="RPP942" s="477"/>
      <c r="RPQ942" s="477"/>
      <c r="RPR942" s="477"/>
      <c r="RPS942" s="477"/>
      <c r="RPT942" s="477"/>
      <c r="RPU942" s="477"/>
      <c r="RPV942" s="477"/>
      <c r="RPW942" s="477"/>
      <c r="RPX942" s="477"/>
      <c r="RPY942" s="477"/>
      <c r="RPZ942" s="477"/>
      <c r="RQA942" s="477"/>
      <c r="RQB942" s="477"/>
      <c r="RQC942" s="477"/>
      <c r="RQD942" s="477"/>
      <c r="RQE942" s="477"/>
      <c r="RQF942" s="477"/>
      <c r="RQG942" s="477"/>
      <c r="RQH942" s="477"/>
      <c r="RQI942" s="477"/>
      <c r="RQJ942" s="477"/>
      <c r="RQK942" s="477"/>
      <c r="RQL942" s="477"/>
      <c r="RQM942" s="477"/>
      <c r="RQN942" s="477"/>
      <c r="RQO942" s="477"/>
      <c r="RQP942" s="477"/>
      <c r="RQQ942" s="477"/>
      <c r="RQR942" s="477"/>
      <c r="RQS942" s="477"/>
      <c r="RQT942" s="477"/>
      <c r="RQU942" s="477"/>
      <c r="RQV942" s="477"/>
      <c r="RQW942" s="477"/>
      <c r="RQX942" s="477"/>
      <c r="RQY942" s="477"/>
      <c r="RQZ942" s="477"/>
      <c r="RRA942" s="477"/>
      <c r="RRB942" s="477"/>
      <c r="RRC942" s="477"/>
      <c r="RRD942" s="477"/>
      <c r="RRE942" s="477"/>
      <c r="RRF942" s="477"/>
      <c r="RRG942" s="477"/>
      <c r="RRH942" s="477"/>
      <c r="RRI942" s="477"/>
      <c r="RRJ942" s="477"/>
      <c r="RRK942" s="477"/>
      <c r="RRL942" s="477"/>
      <c r="RRM942" s="477"/>
      <c r="RRN942" s="477"/>
      <c r="RRO942" s="477"/>
      <c r="RRP942" s="477"/>
      <c r="RRQ942" s="477"/>
      <c r="RRR942" s="477"/>
      <c r="RRS942" s="477"/>
      <c r="RRT942" s="477"/>
      <c r="RRU942" s="477"/>
      <c r="RRV942" s="477"/>
      <c r="RRW942" s="477"/>
      <c r="RRX942" s="477"/>
      <c r="RRY942" s="477"/>
      <c r="RRZ942" s="477"/>
      <c r="RSA942" s="477"/>
      <c r="RSB942" s="477"/>
      <c r="RSC942" s="477"/>
      <c r="RSD942" s="477"/>
      <c r="RSE942" s="477"/>
      <c r="RSF942" s="477"/>
      <c r="RSG942" s="477"/>
      <c r="RSH942" s="477"/>
      <c r="RSI942" s="477"/>
      <c r="RSJ942" s="477"/>
      <c r="RSK942" s="477"/>
      <c r="RSL942" s="477"/>
      <c r="RSM942" s="477"/>
      <c r="RSN942" s="477"/>
      <c r="RSO942" s="477"/>
      <c r="RSP942" s="477"/>
      <c r="RSQ942" s="477"/>
      <c r="RSR942" s="477"/>
      <c r="RSS942" s="477"/>
      <c r="RST942" s="477"/>
      <c r="RSU942" s="477"/>
      <c r="RSV942" s="477"/>
      <c r="RSW942" s="477"/>
      <c r="RSX942" s="477"/>
      <c r="RSY942" s="477"/>
      <c r="RSZ942" s="477"/>
      <c r="RTA942" s="477"/>
      <c r="RTB942" s="477"/>
      <c r="RTC942" s="477"/>
      <c r="RTD942" s="477"/>
      <c r="RTE942" s="477"/>
      <c r="RTF942" s="477"/>
      <c r="RTG942" s="477"/>
      <c r="RTH942" s="477"/>
      <c r="RTI942" s="477"/>
      <c r="RTJ942" s="477"/>
      <c r="RTK942" s="477"/>
      <c r="RTL942" s="477"/>
      <c r="RTM942" s="477"/>
      <c r="RTN942" s="477"/>
      <c r="RTO942" s="477"/>
      <c r="RTP942" s="477"/>
      <c r="RTQ942" s="477"/>
      <c r="RTR942" s="477"/>
      <c r="RTS942" s="477"/>
      <c r="RTT942" s="477"/>
      <c r="RTU942" s="477"/>
      <c r="RTV942" s="477"/>
      <c r="RTW942" s="477"/>
      <c r="RTX942" s="477"/>
      <c r="RTY942" s="477"/>
      <c r="RTZ942" s="477"/>
      <c r="RUA942" s="477"/>
      <c r="RUB942" s="477"/>
      <c r="RUC942" s="477"/>
      <c r="RUD942" s="477"/>
      <c r="RUE942" s="477"/>
      <c r="RUF942" s="477"/>
      <c r="RUG942" s="477"/>
      <c r="RUH942" s="477"/>
      <c r="RUI942" s="477"/>
      <c r="RUJ942" s="477"/>
      <c r="RUK942" s="477"/>
      <c r="RUL942" s="477"/>
      <c r="RUM942" s="477"/>
      <c r="RUN942" s="477"/>
      <c r="RUO942" s="477"/>
      <c r="RUP942" s="477"/>
      <c r="RUQ942" s="477"/>
      <c r="RUR942" s="477"/>
      <c r="RUS942" s="477"/>
      <c r="RUT942" s="477"/>
      <c r="RUU942" s="477"/>
      <c r="RUV942" s="477"/>
      <c r="RUW942" s="477"/>
      <c r="RUX942" s="477"/>
      <c r="RUY942" s="477"/>
      <c r="RUZ942" s="477"/>
      <c r="RVA942" s="477"/>
      <c r="RVB942" s="477"/>
      <c r="RVC942" s="477"/>
      <c r="RVD942" s="477"/>
      <c r="RVE942" s="477"/>
      <c r="RVF942" s="477"/>
      <c r="RVG942" s="477"/>
      <c r="RVH942" s="477"/>
      <c r="RVI942" s="477"/>
      <c r="RVJ942" s="477"/>
      <c r="RVK942" s="477"/>
      <c r="RVL942" s="477"/>
      <c r="RVM942" s="477"/>
      <c r="RVN942" s="477"/>
      <c r="RVO942" s="477"/>
      <c r="RVP942" s="477"/>
      <c r="RVQ942" s="477"/>
      <c r="RVR942" s="477"/>
      <c r="RVS942" s="477"/>
      <c r="RVT942" s="477"/>
      <c r="RVU942" s="477"/>
      <c r="RVV942" s="477"/>
      <c r="RVW942" s="477"/>
      <c r="RVX942" s="477"/>
      <c r="RVY942" s="477"/>
      <c r="RVZ942" s="477"/>
      <c r="RWA942" s="477"/>
      <c r="RWB942" s="477"/>
      <c r="RWC942" s="477"/>
      <c r="RWD942" s="477"/>
      <c r="RWE942" s="477"/>
      <c r="RWF942" s="477"/>
      <c r="RWG942" s="477"/>
      <c r="RWH942" s="477"/>
      <c r="RWI942" s="477"/>
      <c r="RWJ942" s="477"/>
      <c r="RWK942" s="477"/>
      <c r="RWL942" s="477"/>
      <c r="RWM942" s="477"/>
      <c r="RWN942" s="477"/>
      <c r="RWO942" s="477"/>
      <c r="RWP942" s="477"/>
      <c r="RWQ942" s="477"/>
      <c r="RWR942" s="477"/>
      <c r="RWS942" s="477"/>
      <c r="RWT942" s="477"/>
      <c r="RWU942" s="477"/>
      <c r="RWV942" s="477"/>
      <c r="RWW942" s="477"/>
      <c r="RWX942" s="477"/>
      <c r="RWY942" s="477"/>
      <c r="RWZ942" s="477"/>
      <c r="RXA942" s="477"/>
      <c r="RXB942" s="477"/>
      <c r="RXC942" s="477"/>
      <c r="RXD942" s="477"/>
      <c r="RXE942" s="477"/>
      <c r="RXF942" s="477"/>
      <c r="RXG942" s="477"/>
      <c r="RXH942" s="477"/>
      <c r="RXI942" s="477"/>
      <c r="RXJ942" s="477"/>
      <c r="RXK942" s="477"/>
      <c r="RXL942" s="477"/>
      <c r="RXM942" s="477"/>
      <c r="RXN942" s="477"/>
      <c r="RXO942" s="477"/>
      <c r="RXP942" s="477"/>
      <c r="RXQ942" s="477"/>
      <c r="RXR942" s="477"/>
      <c r="RXS942" s="477"/>
      <c r="RXT942" s="477"/>
      <c r="RXU942" s="477"/>
      <c r="RXV942" s="477"/>
      <c r="RXW942" s="477"/>
      <c r="RXX942" s="477"/>
      <c r="RXY942" s="477"/>
      <c r="RXZ942" s="477"/>
      <c r="RYA942" s="477"/>
      <c r="RYB942" s="477"/>
      <c r="RYC942" s="477"/>
      <c r="RYD942" s="477"/>
      <c r="RYE942" s="477"/>
      <c r="RYF942" s="477"/>
      <c r="RYG942" s="477"/>
      <c r="RYH942" s="477"/>
      <c r="RYI942" s="477"/>
      <c r="RYJ942" s="477"/>
      <c r="RYK942" s="477"/>
      <c r="RYL942" s="477"/>
      <c r="RYM942" s="477"/>
      <c r="RYN942" s="477"/>
      <c r="RYO942" s="477"/>
      <c r="RYP942" s="477"/>
      <c r="RYQ942" s="477"/>
      <c r="RYR942" s="477"/>
      <c r="RYS942" s="477"/>
      <c r="RYT942" s="477"/>
      <c r="RYU942" s="477"/>
      <c r="RYV942" s="477"/>
      <c r="RYW942" s="477"/>
      <c r="RYX942" s="477"/>
      <c r="RYY942" s="477"/>
      <c r="RYZ942" s="477"/>
      <c r="RZA942" s="477"/>
      <c r="RZB942" s="477"/>
      <c r="RZC942" s="477"/>
      <c r="RZD942" s="477"/>
      <c r="RZE942" s="477"/>
      <c r="RZF942" s="477"/>
      <c r="RZG942" s="477"/>
      <c r="RZH942" s="477"/>
      <c r="RZI942" s="477"/>
      <c r="RZJ942" s="477"/>
      <c r="RZK942" s="477"/>
      <c r="RZL942" s="477"/>
      <c r="RZM942" s="477"/>
      <c r="RZN942" s="477"/>
      <c r="RZO942" s="477"/>
      <c r="RZP942" s="477"/>
      <c r="RZQ942" s="477"/>
      <c r="RZR942" s="477"/>
      <c r="RZS942" s="477"/>
      <c r="RZT942" s="477"/>
      <c r="RZU942" s="477"/>
      <c r="RZV942" s="477"/>
      <c r="RZW942" s="477"/>
      <c r="RZX942" s="477"/>
      <c r="RZY942" s="477"/>
      <c r="RZZ942" s="477"/>
      <c r="SAA942" s="477"/>
      <c r="SAB942" s="477"/>
      <c r="SAC942" s="477"/>
      <c r="SAD942" s="477"/>
      <c r="SAE942" s="477"/>
      <c r="SAF942" s="477"/>
      <c r="SAG942" s="477"/>
      <c r="SAH942" s="477"/>
      <c r="SAI942" s="477"/>
      <c r="SAJ942" s="477"/>
      <c r="SAK942" s="477"/>
      <c r="SAL942" s="477"/>
      <c r="SAM942" s="477"/>
      <c r="SAN942" s="477"/>
      <c r="SAO942" s="477"/>
      <c r="SAP942" s="477"/>
      <c r="SAQ942" s="477"/>
      <c r="SAR942" s="477"/>
      <c r="SAS942" s="477"/>
      <c r="SAT942" s="477"/>
      <c r="SAU942" s="477"/>
      <c r="SAV942" s="477"/>
      <c r="SAW942" s="477"/>
      <c r="SAX942" s="477"/>
      <c r="SAY942" s="477"/>
      <c r="SAZ942" s="477"/>
      <c r="SBA942" s="477"/>
      <c r="SBB942" s="477"/>
      <c r="SBC942" s="477"/>
      <c r="SBD942" s="477"/>
      <c r="SBE942" s="477"/>
      <c r="SBF942" s="477"/>
      <c r="SBG942" s="477"/>
      <c r="SBH942" s="477"/>
      <c r="SBI942" s="477"/>
      <c r="SBJ942" s="477"/>
      <c r="SBK942" s="477"/>
      <c r="SBL942" s="477"/>
      <c r="SBM942" s="477"/>
      <c r="SBN942" s="477"/>
      <c r="SBO942" s="477"/>
      <c r="SBP942" s="477"/>
      <c r="SBQ942" s="477"/>
      <c r="SBR942" s="477"/>
      <c r="SBS942" s="477"/>
      <c r="SBT942" s="477"/>
      <c r="SBU942" s="477"/>
      <c r="SBV942" s="477"/>
      <c r="SBW942" s="477"/>
      <c r="SBX942" s="477"/>
      <c r="SBY942" s="477"/>
      <c r="SBZ942" s="477"/>
      <c r="SCA942" s="477"/>
      <c r="SCB942" s="477"/>
      <c r="SCC942" s="477"/>
      <c r="SCD942" s="477"/>
      <c r="SCE942" s="477"/>
      <c r="SCF942" s="477"/>
      <c r="SCG942" s="477"/>
      <c r="SCH942" s="477"/>
      <c r="SCI942" s="477"/>
      <c r="SCJ942" s="477"/>
      <c r="SCK942" s="477"/>
      <c r="SCL942" s="477"/>
      <c r="SCM942" s="477"/>
      <c r="SCN942" s="477"/>
      <c r="SCO942" s="477"/>
      <c r="SCP942" s="477"/>
      <c r="SCQ942" s="477"/>
      <c r="SCR942" s="477"/>
      <c r="SCS942" s="477"/>
      <c r="SCT942" s="477"/>
      <c r="SCU942" s="477"/>
      <c r="SCV942" s="477"/>
      <c r="SCW942" s="477"/>
      <c r="SCX942" s="477"/>
      <c r="SCY942" s="477"/>
      <c r="SCZ942" s="477"/>
      <c r="SDA942" s="477"/>
      <c r="SDB942" s="477"/>
      <c r="SDC942" s="477"/>
      <c r="SDD942" s="477"/>
      <c r="SDE942" s="477"/>
      <c r="SDF942" s="477"/>
      <c r="SDG942" s="477"/>
      <c r="SDH942" s="477"/>
      <c r="SDI942" s="477"/>
      <c r="SDJ942" s="477"/>
      <c r="SDK942" s="477"/>
      <c r="SDL942" s="477"/>
      <c r="SDM942" s="477"/>
      <c r="SDN942" s="477"/>
      <c r="SDO942" s="477"/>
      <c r="SDP942" s="477"/>
      <c r="SDQ942" s="477"/>
      <c r="SDR942" s="477"/>
      <c r="SDS942" s="477"/>
      <c r="SDT942" s="477"/>
      <c r="SDU942" s="477"/>
      <c r="SDV942" s="477"/>
      <c r="SDW942" s="477"/>
      <c r="SDX942" s="477"/>
      <c r="SDY942" s="477"/>
      <c r="SDZ942" s="477"/>
      <c r="SEA942" s="477"/>
      <c r="SEB942" s="477"/>
      <c r="SEC942" s="477"/>
      <c r="SED942" s="477"/>
      <c r="SEE942" s="477"/>
      <c r="SEF942" s="477"/>
      <c r="SEG942" s="477"/>
      <c r="SEH942" s="477"/>
      <c r="SEI942" s="477"/>
      <c r="SEJ942" s="477"/>
      <c r="SEK942" s="477"/>
      <c r="SEL942" s="477"/>
      <c r="SEM942" s="477"/>
      <c r="SEN942" s="477"/>
      <c r="SEO942" s="477"/>
      <c r="SEP942" s="477"/>
      <c r="SEQ942" s="477"/>
      <c r="SER942" s="477"/>
      <c r="SES942" s="477"/>
      <c r="SET942" s="477"/>
      <c r="SEU942" s="477"/>
      <c r="SEV942" s="477"/>
      <c r="SEW942" s="477"/>
      <c r="SEX942" s="477"/>
      <c r="SEY942" s="477"/>
      <c r="SEZ942" s="477"/>
      <c r="SFA942" s="477"/>
      <c r="SFB942" s="477"/>
      <c r="SFC942" s="477"/>
      <c r="SFD942" s="477"/>
      <c r="SFE942" s="477"/>
      <c r="SFF942" s="477"/>
      <c r="SFG942" s="477"/>
      <c r="SFH942" s="477"/>
      <c r="SFI942" s="477"/>
      <c r="SFJ942" s="477"/>
      <c r="SFK942" s="477"/>
      <c r="SFL942" s="477"/>
      <c r="SFM942" s="477"/>
      <c r="SFN942" s="477"/>
      <c r="SFO942" s="477"/>
      <c r="SFP942" s="477"/>
      <c r="SFQ942" s="477"/>
      <c r="SFR942" s="477"/>
      <c r="SFS942" s="477"/>
      <c r="SFT942" s="477"/>
      <c r="SFU942" s="477"/>
      <c r="SFV942" s="477"/>
      <c r="SFW942" s="477"/>
      <c r="SFX942" s="477"/>
      <c r="SFY942" s="477"/>
      <c r="SFZ942" s="477"/>
      <c r="SGA942" s="477"/>
      <c r="SGB942" s="477"/>
      <c r="SGC942" s="477"/>
      <c r="SGD942" s="477"/>
      <c r="SGE942" s="477"/>
      <c r="SGF942" s="477"/>
      <c r="SGG942" s="477"/>
      <c r="SGH942" s="477"/>
      <c r="SGI942" s="477"/>
      <c r="SGJ942" s="477"/>
      <c r="SGK942" s="477"/>
      <c r="SGL942" s="477"/>
      <c r="SGM942" s="477"/>
      <c r="SGN942" s="477"/>
      <c r="SGO942" s="477"/>
      <c r="SGP942" s="477"/>
      <c r="SGQ942" s="477"/>
      <c r="SGR942" s="477"/>
      <c r="SGS942" s="477"/>
      <c r="SGT942" s="477"/>
      <c r="SGU942" s="477"/>
      <c r="SGV942" s="477"/>
      <c r="SGW942" s="477"/>
      <c r="SGX942" s="477"/>
      <c r="SGY942" s="477"/>
      <c r="SGZ942" s="477"/>
      <c r="SHA942" s="477"/>
      <c r="SHB942" s="477"/>
      <c r="SHC942" s="477"/>
      <c r="SHD942" s="477"/>
      <c r="SHE942" s="477"/>
      <c r="SHF942" s="477"/>
      <c r="SHG942" s="477"/>
      <c r="SHH942" s="477"/>
      <c r="SHI942" s="477"/>
      <c r="SHJ942" s="477"/>
      <c r="SHK942" s="477"/>
      <c r="SHL942" s="477"/>
      <c r="SHM942" s="477"/>
      <c r="SHN942" s="477"/>
      <c r="SHO942" s="477"/>
      <c r="SHP942" s="477"/>
      <c r="SHQ942" s="477"/>
      <c r="SHR942" s="477"/>
      <c r="SHS942" s="477"/>
      <c r="SHT942" s="477"/>
      <c r="SHU942" s="477"/>
      <c r="SHV942" s="477"/>
      <c r="SHW942" s="477"/>
      <c r="SHX942" s="477"/>
      <c r="SHY942" s="477"/>
      <c r="SHZ942" s="477"/>
      <c r="SIA942" s="477"/>
      <c r="SIB942" s="477"/>
      <c r="SIC942" s="477"/>
      <c r="SID942" s="477"/>
      <c r="SIE942" s="477"/>
      <c r="SIF942" s="477"/>
      <c r="SIG942" s="477"/>
      <c r="SIH942" s="477"/>
      <c r="SII942" s="477"/>
      <c r="SIJ942" s="477"/>
      <c r="SIK942" s="477"/>
      <c r="SIL942" s="477"/>
      <c r="SIM942" s="477"/>
      <c r="SIN942" s="477"/>
      <c r="SIO942" s="477"/>
      <c r="SIP942" s="477"/>
      <c r="SIQ942" s="477"/>
      <c r="SIR942" s="477"/>
      <c r="SIS942" s="477"/>
      <c r="SIT942" s="477"/>
      <c r="SIU942" s="477"/>
      <c r="SIV942" s="477"/>
      <c r="SIW942" s="477"/>
      <c r="SIX942" s="477"/>
      <c r="SIY942" s="477"/>
      <c r="SIZ942" s="477"/>
      <c r="SJA942" s="477"/>
      <c r="SJB942" s="477"/>
      <c r="SJC942" s="477"/>
      <c r="SJD942" s="477"/>
      <c r="SJE942" s="477"/>
      <c r="SJF942" s="477"/>
      <c r="SJG942" s="477"/>
      <c r="SJH942" s="477"/>
      <c r="SJI942" s="477"/>
      <c r="SJJ942" s="477"/>
      <c r="SJK942" s="477"/>
      <c r="SJL942" s="477"/>
      <c r="SJM942" s="477"/>
      <c r="SJN942" s="477"/>
      <c r="SJO942" s="477"/>
      <c r="SJP942" s="477"/>
      <c r="SJQ942" s="477"/>
      <c r="SJR942" s="477"/>
      <c r="SJS942" s="477"/>
      <c r="SJT942" s="477"/>
      <c r="SJU942" s="477"/>
      <c r="SJV942" s="477"/>
      <c r="SJW942" s="477"/>
      <c r="SJX942" s="477"/>
      <c r="SJY942" s="477"/>
      <c r="SJZ942" s="477"/>
      <c r="SKA942" s="477"/>
      <c r="SKB942" s="477"/>
      <c r="SKC942" s="477"/>
      <c r="SKD942" s="477"/>
      <c r="SKE942" s="477"/>
      <c r="SKF942" s="477"/>
      <c r="SKG942" s="477"/>
      <c r="SKH942" s="477"/>
      <c r="SKI942" s="477"/>
      <c r="SKJ942" s="477"/>
      <c r="SKK942" s="477"/>
      <c r="SKL942" s="477"/>
      <c r="SKM942" s="477"/>
      <c r="SKN942" s="477"/>
      <c r="SKO942" s="477"/>
      <c r="SKP942" s="477"/>
      <c r="SKQ942" s="477"/>
      <c r="SKR942" s="477"/>
      <c r="SKS942" s="477"/>
      <c r="SKT942" s="477"/>
      <c r="SKU942" s="477"/>
      <c r="SKV942" s="477"/>
      <c r="SKW942" s="477"/>
      <c r="SKX942" s="477"/>
      <c r="SKY942" s="477"/>
      <c r="SKZ942" s="477"/>
      <c r="SLA942" s="477"/>
      <c r="SLB942" s="477"/>
      <c r="SLC942" s="477"/>
      <c r="SLD942" s="477"/>
      <c r="SLE942" s="477"/>
      <c r="SLF942" s="477"/>
      <c r="SLG942" s="477"/>
      <c r="SLH942" s="477"/>
      <c r="SLI942" s="477"/>
      <c r="SLJ942" s="477"/>
      <c r="SLK942" s="477"/>
      <c r="SLL942" s="477"/>
      <c r="SLM942" s="477"/>
      <c r="SLN942" s="477"/>
      <c r="SLO942" s="477"/>
      <c r="SLP942" s="477"/>
      <c r="SLQ942" s="477"/>
      <c r="SLR942" s="477"/>
      <c r="SLS942" s="477"/>
      <c r="SLT942" s="477"/>
      <c r="SLU942" s="477"/>
      <c r="SLV942" s="477"/>
      <c r="SLW942" s="477"/>
      <c r="SLX942" s="477"/>
      <c r="SLY942" s="477"/>
      <c r="SLZ942" s="477"/>
      <c r="SMA942" s="477"/>
      <c r="SMB942" s="477"/>
      <c r="SMC942" s="477"/>
      <c r="SMD942" s="477"/>
      <c r="SME942" s="477"/>
      <c r="SMF942" s="477"/>
      <c r="SMG942" s="477"/>
      <c r="SMH942" s="477"/>
      <c r="SMI942" s="477"/>
      <c r="SMJ942" s="477"/>
      <c r="SMK942" s="477"/>
      <c r="SML942" s="477"/>
      <c r="SMM942" s="477"/>
      <c r="SMN942" s="477"/>
      <c r="SMO942" s="477"/>
      <c r="SMP942" s="477"/>
      <c r="SMQ942" s="477"/>
      <c r="SMR942" s="477"/>
      <c r="SMS942" s="477"/>
      <c r="SMT942" s="477"/>
      <c r="SMU942" s="477"/>
      <c r="SMV942" s="477"/>
      <c r="SMW942" s="477"/>
      <c r="SMX942" s="477"/>
      <c r="SMY942" s="477"/>
      <c r="SMZ942" s="477"/>
      <c r="SNA942" s="477"/>
      <c r="SNB942" s="477"/>
      <c r="SNC942" s="477"/>
      <c r="SND942" s="477"/>
      <c r="SNE942" s="477"/>
      <c r="SNF942" s="477"/>
      <c r="SNG942" s="477"/>
      <c r="SNH942" s="477"/>
      <c r="SNI942" s="477"/>
      <c r="SNJ942" s="477"/>
      <c r="SNK942" s="477"/>
      <c r="SNL942" s="477"/>
      <c r="SNM942" s="477"/>
      <c r="SNN942" s="477"/>
      <c r="SNO942" s="477"/>
      <c r="SNP942" s="477"/>
      <c r="SNQ942" s="477"/>
      <c r="SNR942" s="477"/>
      <c r="SNS942" s="477"/>
      <c r="SNT942" s="477"/>
      <c r="SNU942" s="477"/>
      <c r="SNV942" s="477"/>
      <c r="SNW942" s="477"/>
      <c r="SNX942" s="477"/>
      <c r="SNY942" s="477"/>
      <c r="SNZ942" s="477"/>
      <c r="SOA942" s="477"/>
      <c r="SOB942" s="477"/>
      <c r="SOC942" s="477"/>
      <c r="SOD942" s="477"/>
      <c r="SOE942" s="477"/>
      <c r="SOF942" s="477"/>
      <c r="SOG942" s="477"/>
      <c r="SOH942" s="477"/>
      <c r="SOI942" s="477"/>
      <c r="SOJ942" s="477"/>
      <c r="SOK942" s="477"/>
      <c r="SOL942" s="477"/>
      <c r="SOM942" s="477"/>
      <c r="SON942" s="477"/>
      <c r="SOO942" s="477"/>
      <c r="SOP942" s="477"/>
      <c r="SOQ942" s="477"/>
      <c r="SOR942" s="477"/>
      <c r="SOS942" s="477"/>
      <c r="SOT942" s="477"/>
      <c r="SOU942" s="477"/>
      <c r="SOV942" s="477"/>
      <c r="SOW942" s="477"/>
      <c r="SOX942" s="477"/>
      <c r="SOY942" s="477"/>
      <c r="SOZ942" s="477"/>
      <c r="SPA942" s="477"/>
      <c r="SPB942" s="477"/>
      <c r="SPC942" s="477"/>
      <c r="SPD942" s="477"/>
      <c r="SPE942" s="477"/>
      <c r="SPF942" s="477"/>
      <c r="SPG942" s="477"/>
      <c r="SPH942" s="477"/>
      <c r="SPI942" s="477"/>
      <c r="SPJ942" s="477"/>
      <c r="SPK942" s="477"/>
      <c r="SPL942" s="477"/>
      <c r="SPM942" s="477"/>
      <c r="SPN942" s="477"/>
      <c r="SPO942" s="477"/>
      <c r="SPP942" s="477"/>
      <c r="SPQ942" s="477"/>
      <c r="SPR942" s="477"/>
      <c r="SPS942" s="477"/>
      <c r="SPT942" s="477"/>
      <c r="SPU942" s="477"/>
      <c r="SPV942" s="477"/>
      <c r="SPW942" s="477"/>
      <c r="SPX942" s="477"/>
      <c r="SPY942" s="477"/>
      <c r="SPZ942" s="477"/>
      <c r="SQA942" s="477"/>
      <c r="SQB942" s="477"/>
      <c r="SQC942" s="477"/>
      <c r="SQD942" s="477"/>
      <c r="SQE942" s="477"/>
      <c r="SQF942" s="477"/>
      <c r="SQG942" s="477"/>
      <c r="SQH942" s="477"/>
      <c r="SQI942" s="477"/>
      <c r="SQJ942" s="477"/>
      <c r="SQK942" s="477"/>
      <c r="SQL942" s="477"/>
      <c r="SQM942" s="477"/>
      <c r="SQN942" s="477"/>
      <c r="SQO942" s="477"/>
      <c r="SQP942" s="477"/>
      <c r="SQQ942" s="477"/>
      <c r="SQR942" s="477"/>
      <c r="SQS942" s="477"/>
      <c r="SQT942" s="477"/>
      <c r="SQU942" s="477"/>
      <c r="SQV942" s="477"/>
      <c r="SQW942" s="477"/>
      <c r="SQX942" s="477"/>
      <c r="SQY942" s="477"/>
      <c r="SQZ942" s="477"/>
      <c r="SRA942" s="477"/>
      <c r="SRB942" s="477"/>
      <c r="SRC942" s="477"/>
      <c r="SRD942" s="477"/>
      <c r="SRE942" s="477"/>
      <c r="SRF942" s="477"/>
      <c r="SRG942" s="477"/>
      <c r="SRH942" s="477"/>
      <c r="SRI942" s="477"/>
      <c r="SRJ942" s="477"/>
      <c r="SRK942" s="477"/>
      <c r="SRL942" s="477"/>
      <c r="SRM942" s="477"/>
      <c r="SRN942" s="477"/>
      <c r="SRO942" s="477"/>
      <c r="SRP942" s="477"/>
      <c r="SRQ942" s="477"/>
      <c r="SRR942" s="477"/>
      <c r="SRS942" s="477"/>
      <c r="SRT942" s="477"/>
      <c r="SRU942" s="477"/>
      <c r="SRV942" s="477"/>
      <c r="SRW942" s="477"/>
      <c r="SRX942" s="477"/>
      <c r="SRY942" s="477"/>
      <c r="SRZ942" s="477"/>
      <c r="SSA942" s="477"/>
      <c r="SSB942" s="477"/>
      <c r="SSC942" s="477"/>
      <c r="SSD942" s="477"/>
      <c r="SSE942" s="477"/>
      <c r="SSF942" s="477"/>
      <c r="SSG942" s="477"/>
      <c r="SSH942" s="477"/>
      <c r="SSI942" s="477"/>
      <c r="SSJ942" s="477"/>
      <c r="SSK942" s="477"/>
      <c r="SSL942" s="477"/>
      <c r="SSM942" s="477"/>
      <c r="SSN942" s="477"/>
      <c r="SSO942" s="477"/>
      <c r="SSP942" s="477"/>
      <c r="SSQ942" s="477"/>
      <c r="SSR942" s="477"/>
      <c r="SSS942" s="477"/>
      <c r="SST942" s="477"/>
      <c r="SSU942" s="477"/>
      <c r="SSV942" s="477"/>
      <c r="SSW942" s="477"/>
      <c r="SSX942" s="477"/>
      <c r="SSY942" s="477"/>
      <c r="SSZ942" s="477"/>
      <c r="STA942" s="477"/>
      <c r="STB942" s="477"/>
      <c r="STC942" s="477"/>
      <c r="STD942" s="477"/>
      <c r="STE942" s="477"/>
      <c r="STF942" s="477"/>
      <c r="STG942" s="477"/>
      <c r="STH942" s="477"/>
      <c r="STI942" s="477"/>
      <c r="STJ942" s="477"/>
      <c r="STK942" s="477"/>
      <c r="STL942" s="477"/>
      <c r="STM942" s="477"/>
      <c r="STN942" s="477"/>
      <c r="STO942" s="477"/>
      <c r="STP942" s="477"/>
      <c r="STQ942" s="477"/>
      <c r="STR942" s="477"/>
      <c r="STS942" s="477"/>
      <c r="STT942" s="477"/>
      <c r="STU942" s="477"/>
      <c r="STV942" s="477"/>
      <c r="STW942" s="477"/>
      <c r="STX942" s="477"/>
      <c r="STY942" s="477"/>
      <c r="STZ942" s="477"/>
      <c r="SUA942" s="477"/>
      <c r="SUB942" s="477"/>
      <c r="SUC942" s="477"/>
      <c r="SUD942" s="477"/>
      <c r="SUE942" s="477"/>
      <c r="SUF942" s="477"/>
      <c r="SUG942" s="477"/>
      <c r="SUH942" s="477"/>
      <c r="SUI942" s="477"/>
      <c r="SUJ942" s="477"/>
      <c r="SUK942" s="477"/>
      <c r="SUL942" s="477"/>
      <c r="SUM942" s="477"/>
      <c r="SUN942" s="477"/>
      <c r="SUO942" s="477"/>
      <c r="SUP942" s="477"/>
      <c r="SUQ942" s="477"/>
      <c r="SUR942" s="477"/>
      <c r="SUS942" s="477"/>
      <c r="SUT942" s="477"/>
      <c r="SUU942" s="477"/>
      <c r="SUV942" s="477"/>
      <c r="SUW942" s="477"/>
      <c r="SUX942" s="477"/>
      <c r="SUY942" s="477"/>
      <c r="SUZ942" s="477"/>
      <c r="SVA942" s="477"/>
      <c r="SVB942" s="477"/>
      <c r="SVC942" s="477"/>
      <c r="SVD942" s="477"/>
      <c r="SVE942" s="477"/>
      <c r="SVF942" s="477"/>
      <c r="SVG942" s="477"/>
      <c r="SVH942" s="477"/>
      <c r="SVI942" s="477"/>
      <c r="SVJ942" s="477"/>
      <c r="SVK942" s="477"/>
      <c r="SVL942" s="477"/>
      <c r="SVM942" s="477"/>
      <c r="SVN942" s="477"/>
      <c r="SVO942" s="477"/>
      <c r="SVP942" s="477"/>
      <c r="SVQ942" s="477"/>
      <c r="SVR942" s="477"/>
      <c r="SVS942" s="477"/>
      <c r="SVT942" s="477"/>
      <c r="SVU942" s="477"/>
      <c r="SVV942" s="477"/>
      <c r="SVW942" s="477"/>
      <c r="SVX942" s="477"/>
      <c r="SVY942" s="477"/>
      <c r="SVZ942" s="477"/>
      <c r="SWA942" s="477"/>
      <c r="SWB942" s="477"/>
      <c r="SWC942" s="477"/>
      <c r="SWD942" s="477"/>
      <c r="SWE942" s="477"/>
      <c r="SWF942" s="477"/>
      <c r="SWG942" s="477"/>
      <c r="SWH942" s="477"/>
      <c r="SWI942" s="477"/>
      <c r="SWJ942" s="477"/>
      <c r="SWK942" s="477"/>
      <c r="SWL942" s="477"/>
      <c r="SWM942" s="477"/>
      <c r="SWN942" s="477"/>
      <c r="SWO942" s="477"/>
      <c r="SWP942" s="477"/>
      <c r="SWQ942" s="477"/>
      <c r="SWR942" s="477"/>
      <c r="SWS942" s="477"/>
      <c r="SWT942" s="477"/>
      <c r="SWU942" s="477"/>
      <c r="SWV942" s="477"/>
      <c r="SWW942" s="477"/>
      <c r="SWX942" s="477"/>
      <c r="SWY942" s="477"/>
      <c r="SWZ942" s="477"/>
      <c r="SXA942" s="477"/>
      <c r="SXB942" s="477"/>
      <c r="SXC942" s="477"/>
      <c r="SXD942" s="477"/>
      <c r="SXE942" s="477"/>
      <c r="SXF942" s="477"/>
      <c r="SXG942" s="477"/>
      <c r="SXH942" s="477"/>
      <c r="SXI942" s="477"/>
      <c r="SXJ942" s="477"/>
      <c r="SXK942" s="477"/>
      <c r="SXL942" s="477"/>
      <c r="SXM942" s="477"/>
      <c r="SXN942" s="477"/>
      <c r="SXO942" s="477"/>
      <c r="SXP942" s="477"/>
      <c r="SXQ942" s="477"/>
      <c r="SXR942" s="477"/>
      <c r="SXS942" s="477"/>
      <c r="SXT942" s="477"/>
      <c r="SXU942" s="477"/>
      <c r="SXV942" s="477"/>
      <c r="SXW942" s="477"/>
      <c r="SXX942" s="477"/>
      <c r="SXY942" s="477"/>
      <c r="SXZ942" s="477"/>
      <c r="SYA942" s="477"/>
      <c r="SYB942" s="477"/>
      <c r="SYC942" s="477"/>
      <c r="SYD942" s="477"/>
      <c r="SYE942" s="477"/>
      <c r="SYF942" s="477"/>
      <c r="SYG942" s="477"/>
      <c r="SYH942" s="477"/>
      <c r="SYI942" s="477"/>
      <c r="SYJ942" s="477"/>
      <c r="SYK942" s="477"/>
      <c r="SYL942" s="477"/>
      <c r="SYM942" s="477"/>
      <c r="SYN942" s="477"/>
      <c r="SYO942" s="477"/>
      <c r="SYP942" s="477"/>
      <c r="SYQ942" s="477"/>
      <c r="SYR942" s="477"/>
      <c r="SYS942" s="477"/>
      <c r="SYT942" s="477"/>
      <c r="SYU942" s="477"/>
      <c r="SYV942" s="477"/>
      <c r="SYW942" s="477"/>
      <c r="SYX942" s="477"/>
      <c r="SYY942" s="477"/>
      <c r="SYZ942" s="477"/>
      <c r="SZA942" s="477"/>
      <c r="SZB942" s="477"/>
      <c r="SZC942" s="477"/>
      <c r="SZD942" s="477"/>
      <c r="SZE942" s="477"/>
      <c r="SZF942" s="477"/>
      <c r="SZG942" s="477"/>
      <c r="SZH942" s="477"/>
      <c r="SZI942" s="477"/>
      <c r="SZJ942" s="477"/>
      <c r="SZK942" s="477"/>
      <c r="SZL942" s="477"/>
      <c r="SZM942" s="477"/>
      <c r="SZN942" s="477"/>
      <c r="SZO942" s="477"/>
      <c r="SZP942" s="477"/>
      <c r="SZQ942" s="477"/>
      <c r="SZR942" s="477"/>
      <c r="SZS942" s="477"/>
      <c r="SZT942" s="477"/>
      <c r="SZU942" s="477"/>
      <c r="SZV942" s="477"/>
      <c r="SZW942" s="477"/>
      <c r="SZX942" s="477"/>
      <c r="SZY942" s="477"/>
      <c r="SZZ942" s="477"/>
      <c r="TAA942" s="477"/>
      <c r="TAB942" s="477"/>
      <c r="TAC942" s="477"/>
      <c r="TAD942" s="477"/>
      <c r="TAE942" s="477"/>
      <c r="TAF942" s="477"/>
      <c r="TAG942" s="477"/>
      <c r="TAH942" s="477"/>
      <c r="TAI942" s="477"/>
      <c r="TAJ942" s="477"/>
      <c r="TAK942" s="477"/>
      <c r="TAL942" s="477"/>
      <c r="TAM942" s="477"/>
      <c r="TAN942" s="477"/>
      <c r="TAO942" s="477"/>
      <c r="TAP942" s="477"/>
      <c r="TAQ942" s="477"/>
      <c r="TAR942" s="477"/>
      <c r="TAS942" s="477"/>
      <c r="TAT942" s="477"/>
      <c r="TAU942" s="477"/>
      <c r="TAV942" s="477"/>
      <c r="TAW942" s="477"/>
      <c r="TAX942" s="477"/>
      <c r="TAY942" s="477"/>
      <c r="TAZ942" s="477"/>
      <c r="TBA942" s="477"/>
      <c r="TBB942" s="477"/>
      <c r="TBC942" s="477"/>
      <c r="TBD942" s="477"/>
      <c r="TBE942" s="477"/>
      <c r="TBF942" s="477"/>
      <c r="TBG942" s="477"/>
      <c r="TBH942" s="477"/>
      <c r="TBI942" s="477"/>
      <c r="TBJ942" s="477"/>
      <c r="TBK942" s="477"/>
      <c r="TBL942" s="477"/>
      <c r="TBM942" s="477"/>
      <c r="TBN942" s="477"/>
      <c r="TBO942" s="477"/>
      <c r="TBP942" s="477"/>
      <c r="TBQ942" s="477"/>
      <c r="TBR942" s="477"/>
      <c r="TBS942" s="477"/>
      <c r="TBT942" s="477"/>
      <c r="TBU942" s="477"/>
      <c r="TBV942" s="477"/>
      <c r="TBW942" s="477"/>
      <c r="TBX942" s="477"/>
      <c r="TBY942" s="477"/>
      <c r="TBZ942" s="477"/>
      <c r="TCA942" s="477"/>
      <c r="TCB942" s="477"/>
      <c r="TCC942" s="477"/>
      <c r="TCD942" s="477"/>
      <c r="TCE942" s="477"/>
      <c r="TCF942" s="477"/>
      <c r="TCG942" s="477"/>
      <c r="TCH942" s="477"/>
      <c r="TCI942" s="477"/>
      <c r="TCJ942" s="477"/>
      <c r="TCK942" s="477"/>
      <c r="TCL942" s="477"/>
      <c r="TCM942" s="477"/>
      <c r="TCN942" s="477"/>
      <c r="TCO942" s="477"/>
      <c r="TCP942" s="477"/>
      <c r="TCQ942" s="477"/>
      <c r="TCR942" s="477"/>
      <c r="TCS942" s="477"/>
      <c r="TCT942" s="477"/>
      <c r="TCU942" s="477"/>
      <c r="TCV942" s="477"/>
      <c r="TCW942" s="477"/>
      <c r="TCX942" s="477"/>
      <c r="TCY942" s="477"/>
      <c r="TCZ942" s="477"/>
      <c r="TDA942" s="477"/>
      <c r="TDB942" s="477"/>
      <c r="TDC942" s="477"/>
      <c r="TDD942" s="477"/>
      <c r="TDE942" s="477"/>
      <c r="TDF942" s="477"/>
      <c r="TDG942" s="477"/>
      <c r="TDH942" s="477"/>
      <c r="TDI942" s="477"/>
      <c r="TDJ942" s="477"/>
      <c r="TDK942" s="477"/>
      <c r="TDL942" s="477"/>
      <c r="TDM942" s="477"/>
      <c r="TDN942" s="477"/>
      <c r="TDO942" s="477"/>
      <c r="TDP942" s="477"/>
      <c r="TDQ942" s="477"/>
      <c r="TDR942" s="477"/>
      <c r="TDS942" s="477"/>
      <c r="TDT942" s="477"/>
      <c r="TDU942" s="477"/>
      <c r="TDV942" s="477"/>
      <c r="TDW942" s="477"/>
      <c r="TDX942" s="477"/>
      <c r="TDY942" s="477"/>
      <c r="TDZ942" s="477"/>
      <c r="TEA942" s="477"/>
      <c r="TEB942" s="477"/>
      <c r="TEC942" s="477"/>
      <c r="TED942" s="477"/>
      <c r="TEE942" s="477"/>
      <c r="TEF942" s="477"/>
      <c r="TEG942" s="477"/>
      <c r="TEH942" s="477"/>
      <c r="TEI942" s="477"/>
      <c r="TEJ942" s="477"/>
      <c r="TEK942" s="477"/>
      <c r="TEL942" s="477"/>
      <c r="TEM942" s="477"/>
      <c r="TEN942" s="477"/>
      <c r="TEO942" s="477"/>
      <c r="TEP942" s="477"/>
      <c r="TEQ942" s="477"/>
      <c r="TER942" s="477"/>
      <c r="TES942" s="477"/>
      <c r="TET942" s="477"/>
      <c r="TEU942" s="477"/>
      <c r="TEV942" s="477"/>
      <c r="TEW942" s="477"/>
      <c r="TEX942" s="477"/>
      <c r="TEY942" s="477"/>
      <c r="TEZ942" s="477"/>
      <c r="TFA942" s="477"/>
      <c r="TFB942" s="477"/>
      <c r="TFC942" s="477"/>
      <c r="TFD942" s="477"/>
      <c r="TFE942" s="477"/>
      <c r="TFF942" s="477"/>
      <c r="TFG942" s="477"/>
      <c r="TFH942" s="477"/>
      <c r="TFI942" s="477"/>
      <c r="TFJ942" s="477"/>
      <c r="TFK942" s="477"/>
      <c r="TFL942" s="477"/>
      <c r="TFM942" s="477"/>
      <c r="TFN942" s="477"/>
      <c r="TFO942" s="477"/>
      <c r="TFP942" s="477"/>
      <c r="TFQ942" s="477"/>
      <c r="TFR942" s="477"/>
      <c r="TFS942" s="477"/>
      <c r="TFT942" s="477"/>
      <c r="TFU942" s="477"/>
      <c r="TFV942" s="477"/>
      <c r="TFW942" s="477"/>
      <c r="TFX942" s="477"/>
      <c r="TFY942" s="477"/>
      <c r="TFZ942" s="477"/>
      <c r="TGA942" s="477"/>
      <c r="TGB942" s="477"/>
      <c r="TGC942" s="477"/>
      <c r="TGD942" s="477"/>
      <c r="TGE942" s="477"/>
      <c r="TGF942" s="477"/>
      <c r="TGG942" s="477"/>
      <c r="TGH942" s="477"/>
      <c r="TGI942" s="477"/>
      <c r="TGJ942" s="477"/>
      <c r="TGK942" s="477"/>
      <c r="TGL942" s="477"/>
      <c r="TGM942" s="477"/>
      <c r="TGN942" s="477"/>
      <c r="TGO942" s="477"/>
      <c r="TGP942" s="477"/>
      <c r="TGQ942" s="477"/>
      <c r="TGR942" s="477"/>
      <c r="TGS942" s="477"/>
      <c r="TGT942" s="477"/>
      <c r="TGU942" s="477"/>
      <c r="TGV942" s="477"/>
      <c r="TGW942" s="477"/>
      <c r="TGX942" s="477"/>
      <c r="TGY942" s="477"/>
      <c r="TGZ942" s="477"/>
      <c r="THA942" s="477"/>
      <c r="THB942" s="477"/>
      <c r="THC942" s="477"/>
      <c r="THD942" s="477"/>
      <c r="THE942" s="477"/>
      <c r="THF942" s="477"/>
      <c r="THG942" s="477"/>
      <c r="THH942" s="477"/>
      <c r="THI942" s="477"/>
      <c r="THJ942" s="477"/>
      <c r="THK942" s="477"/>
      <c r="THL942" s="477"/>
      <c r="THM942" s="477"/>
      <c r="THN942" s="477"/>
      <c r="THO942" s="477"/>
      <c r="THP942" s="477"/>
      <c r="THQ942" s="477"/>
      <c r="THR942" s="477"/>
      <c r="THS942" s="477"/>
      <c r="THT942" s="477"/>
      <c r="THU942" s="477"/>
      <c r="THV942" s="477"/>
      <c r="THW942" s="477"/>
      <c r="THX942" s="477"/>
      <c r="THY942" s="477"/>
      <c r="THZ942" s="477"/>
      <c r="TIA942" s="477"/>
      <c r="TIB942" s="477"/>
      <c r="TIC942" s="477"/>
      <c r="TID942" s="477"/>
      <c r="TIE942" s="477"/>
      <c r="TIF942" s="477"/>
      <c r="TIG942" s="477"/>
      <c r="TIH942" s="477"/>
      <c r="TII942" s="477"/>
      <c r="TIJ942" s="477"/>
      <c r="TIK942" s="477"/>
      <c r="TIL942" s="477"/>
      <c r="TIM942" s="477"/>
      <c r="TIN942" s="477"/>
      <c r="TIO942" s="477"/>
      <c r="TIP942" s="477"/>
      <c r="TIQ942" s="477"/>
      <c r="TIR942" s="477"/>
      <c r="TIS942" s="477"/>
      <c r="TIT942" s="477"/>
      <c r="TIU942" s="477"/>
      <c r="TIV942" s="477"/>
      <c r="TIW942" s="477"/>
      <c r="TIX942" s="477"/>
      <c r="TIY942" s="477"/>
      <c r="TIZ942" s="477"/>
      <c r="TJA942" s="477"/>
      <c r="TJB942" s="477"/>
      <c r="TJC942" s="477"/>
      <c r="TJD942" s="477"/>
      <c r="TJE942" s="477"/>
      <c r="TJF942" s="477"/>
      <c r="TJG942" s="477"/>
      <c r="TJH942" s="477"/>
      <c r="TJI942" s="477"/>
      <c r="TJJ942" s="477"/>
      <c r="TJK942" s="477"/>
      <c r="TJL942" s="477"/>
      <c r="TJM942" s="477"/>
      <c r="TJN942" s="477"/>
      <c r="TJO942" s="477"/>
      <c r="TJP942" s="477"/>
      <c r="TJQ942" s="477"/>
      <c r="TJR942" s="477"/>
      <c r="TJS942" s="477"/>
      <c r="TJT942" s="477"/>
      <c r="TJU942" s="477"/>
      <c r="TJV942" s="477"/>
      <c r="TJW942" s="477"/>
      <c r="TJX942" s="477"/>
      <c r="TJY942" s="477"/>
      <c r="TJZ942" s="477"/>
      <c r="TKA942" s="477"/>
      <c r="TKB942" s="477"/>
      <c r="TKC942" s="477"/>
      <c r="TKD942" s="477"/>
      <c r="TKE942" s="477"/>
      <c r="TKF942" s="477"/>
      <c r="TKG942" s="477"/>
      <c r="TKH942" s="477"/>
      <c r="TKI942" s="477"/>
      <c r="TKJ942" s="477"/>
      <c r="TKK942" s="477"/>
      <c r="TKL942" s="477"/>
      <c r="TKM942" s="477"/>
      <c r="TKN942" s="477"/>
      <c r="TKO942" s="477"/>
      <c r="TKP942" s="477"/>
      <c r="TKQ942" s="477"/>
      <c r="TKR942" s="477"/>
      <c r="TKS942" s="477"/>
      <c r="TKT942" s="477"/>
      <c r="TKU942" s="477"/>
      <c r="TKV942" s="477"/>
      <c r="TKW942" s="477"/>
      <c r="TKX942" s="477"/>
      <c r="TKY942" s="477"/>
      <c r="TKZ942" s="477"/>
      <c r="TLA942" s="477"/>
      <c r="TLB942" s="477"/>
      <c r="TLC942" s="477"/>
      <c r="TLD942" s="477"/>
      <c r="TLE942" s="477"/>
      <c r="TLF942" s="477"/>
      <c r="TLG942" s="477"/>
      <c r="TLH942" s="477"/>
      <c r="TLI942" s="477"/>
      <c r="TLJ942" s="477"/>
      <c r="TLK942" s="477"/>
      <c r="TLL942" s="477"/>
      <c r="TLM942" s="477"/>
      <c r="TLN942" s="477"/>
      <c r="TLO942" s="477"/>
      <c r="TLP942" s="477"/>
      <c r="TLQ942" s="477"/>
      <c r="TLR942" s="477"/>
      <c r="TLS942" s="477"/>
      <c r="TLT942" s="477"/>
      <c r="TLU942" s="477"/>
      <c r="TLV942" s="477"/>
      <c r="TLW942" s="477"/>
      <c r="TLX942" s="477"/>
      <c r="TLY942" s="477"/>
      <c r="TLZ942" s="477"/>
      <c r="TMA942" s="477"/>
      <c r="TMB942" s="477"/>
      <c r="TMC942" s="477"/>
      <c r="TMD942" s="477"/>
      <c r="TME942" s="477"/>
      <c r="TMF942" s="477"/>
      <c r="TMG942" s="477"/>
      <c r="TMH942" s="477"/>
      <c r="TMI942" s="477"/>
      <c r="TMJ942" s="477"/>
      <c r="TMK942" s="477"/>
      <c r="TML942" s="477"/>
      <c r="TMM942" s="477"/>
      <c r="TMN942" s="477"/>
      <c r="TMO942" s="477"/>
      <c r="TMP942" s="477"/>
      <c r="TMQ942" s="477"/>
      <c r="TMR942" s="477"/>
      <c r="TMS942" s="477"/>
      <c r="TMT942" s="477"/>
      <c r="TMU942" s="477"/>
      <c r="TMV942" s="477"/>
      <c r="TMW942" s="477"/>
      <c r="TMX942" s="477"/>
      <c r="TMY942" s="477"/>
      <c r="TMZ942" s="477"/>
      <c r="TNA942" s="477"/>
      <c r="TNB942" s="477"/>
      <c r="TNC942" s="477"/>
      <c r="TND942" s="477"/>
      <c r="TNE942" s="477"/>
      <c r="TNF942" s="477"/>
      <c r="TNG942" s="477"/>
      <c r="TNH942" s="477"/>
      <c r="TNI942" s="477"/>
      <c r="TNJ942" s="477"/>
      <c r="TNK942" s="477"/>
      <c r="TNL942" s="477"/>
      <c r="TNM942" s="477"/>
      <c r="TNN942" s="477"/>
      <c r="TNO942" s="477"/>
      <c r="TNP942" s="477"/>
      <c r="TNQ942" s="477"/>
      <c r="TNR942" s="477"/>
      <c r="TNS942" s="477"/>
      <c r="TNT942" s="477"/>
      <c r="TNU942" s="477"/>
      <c r="TNV942" s="477"/>
      <c r="TNW942" s="477"/>
      <c r="TNX942" s="477"/>
      <c r="TNY942" s="477"/>
      <c r="TNZ942" s="477"/>
      <c r="TOA942" s="477"/>
      <c r="TOB942" s="477"/>
      <c r="TOC942" s="477"/>
      <c r="TOD942" s="477"/>
      <c r="TOE942" s="477"/>
      <c r="TOF942" s="477"/>
      <c r="TOG942" s="477"/>
      <c r="TOH942" s="477"/>
      <c r="TOI942" s="477"/>
      <c r="TOJ942" s="477"/>
      <c r="TOK942" s="477"/>
      <c r="TOL942" s="477"/>
      <c r="TOM942" s="477"/>
      <c r="TON942" s="477"/>
      <c r="TOO942" s="477"/>
      <c r="TOP942" s="477"/>
      <c r="TOQ942" s="477"/>
      <c r="TOR942" s="477"/>
      <c r="TOS942" s="477"/>
      <c r="TOT942" s="477"/>
      <c r="TOU942" s="477"/>
      <c r="TOV942" s="477"/>
      <c r="TOW942" s="477"/>
      <c r="TOX942" s="477"/>
      <c r="TOY942" s="477"/>
      <c r="TOZ942" s="477"/>
      <c r="TPA942" s="477"/>
      <c r="TPB942" s="477"/>
      <c r="TPC942" s="477"/>
      <c r="TPD942" s="477"/>
      <c r="TPE942" s="477"/>
      <c r="TPF942" s="477"/>
      <c r="TPG942" s="477"/>
      <c r="TPH942" s="477"/>
      <c r="TPI942" s="477"/>
      <c r="TPJ942" s="477"/>
      <c r="TPK942" s="477"/>
      <c r="TPL942" s="477"/>
      <c r="TPM942" s="477"/>
      <c r="TPN942" s="477"/>
      <c r="TPO942" s="477"/>
      <c r="TPP942" s="477"/>
      <c r="TPQ942" s="477"/>
      <c r="TPR942" s="477"/>
      <c r="TPS942" s="477"/>
      <c r="TPT942" s="477"/>
      <c r="TPU942" s="477"/>
      <c r="TPV942" s="477"/>
      <c r="TPW942" s="477"/>
      <c r="TPX942" s="477"/>
      <c r="TPY942" s="477"/>
      <c r="TPZ942" s="477"/>
      <c r="TQA942" s="477"/>
      <c r="TQB942" s="477"/>
      <c r="TQC942" s="477"/>
      <c r="TQD942" s="477"/>
      <c r="TQE942" s="477"/>
      <c r="TQF942" s="477"/>
      <c r="TQG942" s="477"/>
      <c r="TQH942" s="477"/>
      <c r="TQI942" s="477"/>
      <c r="TQJ942" s="477"/>
      <c r="TQK942" s="477"/>
      <c r="TQL942" s="477"/>
      <c r="TQM942" s="477"/>
      <c r="TQN942" s="477"/>
      <c r="TQO942" s="477"/>
      <c r="TQP942" s="477"/>
      <c r="TQQ942" s="477"/>
      <c r="TQR942" s="477"/>
      <c r="TQS942" s="477"/>
      <c r="TQT942" s="477"/>
      <c r="TQU942" s="477"/>
      <c r="TQV942" s="477"/>
      <c r="TQW942" s="477"/>
      <c r="TQX942" s="477"/>
      <c r="TQY942" s="477"/>
      <c r="TQZ942" s="477"/>
      <c r="TRA942" s="477"/>
      <c r="TRB942" s="477"/>
      <c r="TRC942" s="477"/>
      <c r="TRD942" s="477"/>
      <c r="TRE942" s="477"/>
      <c r="TRF942" s="477"/>
      <c r="TRG942" s="477"/>
      <c r="TRH942" s="477"/>
      <c r="TRI942" s="477"/>
      <c r="TRJ942" s="477"/>
      <c r="TRK942" s="477"/>
      <c r="TRL942" s="477"/>
      <c r="TRM942" s="477"/>
      <c r="TRN942" s="477"/>
      <c r="TRO942" s="477"/>
      <c r="TRP942" s="477"/>
      <c r="TRQ942" s="477"/>
      <c r="TRR942" s="477"/>
      <c r="TRS942" s="477"/>
      <c r="TRT942" s="477"/>
      <c r="TRU942" s="477"/>
      <c r="TRV942" s="477"/>
      <c r="TRW942" s="477"/>
      <c r="TRX942" s="477"/>
      <c r="TRY942" s="477"/>
      <c r="TRZ942" s="477"/>
      <c r="TSA942" s="477"/>
      <c r="TSB942" s="477"/>
      <c r="TSC942" s="477"/>
      <c r="TSD942" s="477"/>
      <c r="TSE942" s="477"/>
      <c r="TSF942" s="477"/>
      <c r="TSG942" s="477"/>
      <c r="TSH942" s="477"/>
      <c r="TSI942" s="477"/>
      <c r="TSJ942" s="477"/>
      <c r="TSK942" s="477"/>
      <c r="TSL942" s="477"/>
      <c r="TSM942" s="477"/>
      <c r="TSN942" s="477"/>
      <c r="TSO942" s="477"/>
      <c r="TSP942" s="477"/>
      <c r="TSQ942" s="477"/>
      <c r="TSR942" s="477"/>
      <c r="TSS942" s="477"/>
      <c r="TST942" s="477"/>
      <c r="TSU942" s="477"/>
      <c r="TSV942" s="477"/>
      <c r="TSW942" s="477"/>
      <c r="TSX942" s="477"/>
      <c r="TSY942" s="477"/>
      <c r="TSZ942" s="477"/>
      <c r="TTA942" s="477"/>
      <c r="TTB942" s="477"/>
      <c r="TTC942" s="477"/>
      <c r="TTD942" s="477"/>
      <c r="TTE942" s="477"/>
      <c r="TTF942" s="477"/>
      <c r="TTG942" s="477"/>
      <c r="TTH942" s="477"/>
      <c r="TTI942" s="477"/>
      <c r="TTJ942" s="477"/>
      <c r="TTK942" s="477"/>
      <c r="TTL942" s="477"/>
      <c r="TTM942" s="477"/>
      <c r="TTN942" s="477"/>
      <c r="TTO942" s="477"/>
      <c r="TTP942" s="477"/>
      <c r="TTQ942" s="477"/>
      <c r="TTR942" s="477"/>
      <c r="TTS942" s="477"/>
      <c r="TTT942" s="477"/>
      <c r="TTU942" s="477"/>
      <c r="TTV942" s="477"/>
      <c r="TTW942" s="477"/>
      <c r="TTX942" s="477"/>
      <c r="TTY942" s="477"/>
      <c r="TTZ942" s="477"/>
      <c r="TUA942" s="477"/>
      <c r="TUB942" s="477"/>
      <c r="TUC942" s="477"/>
      <c r="TUD942" s="477"/>
      <c r="TUE942" s="477"/>
      <c r="TUF942" s="477"/>
      <c r="TUG942" s="477"/>
      <c r="TUH942" s="477"/>
      <c r="TUI942" s="477"/>
      <c r="TUJ942" s="477"/>
      <c r="TUK942" s="477"/>
      <c r="TUL942" s="477"/>
      <c r="TUM942" s="477"/>
      <c r="TUN942" s="477"/>
      <c r="TUO942" s="477"/>
      <c r="TUP942" s="477"/>
      <c r="TUQ942" s="477"/>
      <c r="TUR942" s="477"/>
      <c r="TUS942" s="477"/>
      <c r="TUT942" s="477"/>
      <c r="TUU942" s="477"/>
      <c r="TUV942" s="477"/>
      <c r="TUW942" s="477"/>
      <c r="TUX942" s="477"/>
      <c r="TUY942" s="477"/>
      <c r="TUZ942" s="477"/>
      <c r="TVA942" s="477"/>
      <c r="TVB942" s="477"/>
      <c r="TVC942" s="477"/>
      <c r="TVD942" s="477"/>
      <c r="TVE942" s="477"/>
      <c r="TVF942" s="477"/>
      <c r="TVG942" s="477"/>
      <c r="TVH942" s="477"/>
      <c r="TVI942" s="477"/>
      <c r="TVJ942" s="477"/>
      <c r="TVK942" s="477"/>
      <c r="TVL942" s="477"/>
      <c r="TVM942" s="477"/>
      <c r="TVN942" s="477"/>
      <c r="TVO942" s="477"/>
      <c r="TVP942" s="477"/>
      <c r="TVQ942" s="477"/>
      <c r="TVR942" s="477"/>
      <c r="TVS942" s="477"/>
      <c r="TVT942" s="477"/>
      <c r="TVU942" s="477"/>
      <c r="TVV942" s="477"/>
      <c r="TVW942" s="477"/>
      <c r="TVX942" s="477"/>
      <c r="TVY942" s="477"/>
      <c r="TVZ942" s="477"/>
      <c r="TWA942" s="477"/>
      <c r="TWB942" s="477"/>
      <c r="TWC942" s="477"/>
      <c r="TWD942" s="477"/>
      <c r="TWE942" s="477"/>
      <c r="TWF942" s="477"/>
      <c r="TWG942" s="477"/>
      <c r="TWH942" s="477"/>
      <c r="TWI942" s="477"/>
      <c r="TWJ942" s="477"/>
      <c r="TWK942" s="477"/>
      <c r="TWL942" s="477"/>
      <c r="TWM942" s="477"/>
      <c r="TWN942" s="477"/>
      <c r="TWO942" s="477"/>
      <c r="TWP942" s="477"/>
      <c r="TWQ942" s="477"/>
      <c r="TWR942" s="477"/>
      <c r="TWS942" s="477"/>
      <c r="TWT942" s="477"/>
      <c r="TWU942" s="477"/>
      <c r="TWV942" s="477"/>
      <c r="TWW942" s="477"/>
      <c r="TWX942" s="477"/>
      <c r="TWY942" s="477"/>
      <c r="TWZ942" s="477"/>
      <c r="TXA942" s="477"/>
      <c r="TXB942" s="477"/>
      <c r="TXC942" s="477"/>
      <c r="TXD942" s="477"/>
      <c r="TXE942" s="477"/>
      <c r="TXF942" s="477"/>
      <c r="TXG942" s="477"/>
      <c r="TXH942" s="477"/>
      <c r="TXI942" s="477"/>
      <c r="TXJ942" s="477"/>
      <c r="TXK942" s="477"/>
      <c r="TXL942" s="477"/>
      <c r="TXM942" s="477"/>
      <c r="TXN942" s="477"/>
      <c r="TXO942" s="477"/>
      <c r="TXP942" s="477"/>
      <c r="TXQ942" s="477"/>
      <c r="TXR942" s="477"/>
      <c r="TXS942" s="477"/>
      <c r="TXT942" s="477"/>
      <c r="TXU942" s="477"/>
      <c r="TXV942" s="477"/>
      <c r="TXW942" s="477"/>
      <c r="TXX942" s="477"/>
      <c r="TXY942" s="477"/>
      <c r="TXZ942" s="477"/>
      <c r="TYA942" s="477"/>
      <c r="TYB942" s="477"/>
      <c r="TYC942" s="477"/>
      <c r="TYD942" s="477"/>
      <c r="TYE942" s="477"/>
      <c r="TYF942" s="477"/>
      <c r="TYG942" s="477"/>
      <c r="TYH942" s="477"/>
      <c r="TYI942" s="477"/>
      <c r="TYJ942" s="477"/>
      <c r="TYK942" s="477"/>
      <c r="TYL942" s="477"/>
      <c r="TYM942" s="477"/>
      <c r="TYN942" s="477"/>
      <c r="TYO942" s="477"/>
      <c r="TYP942" s="477"/>
      <c r="TYQ942" s="477"/>
      <c r="TYR942" s="477"/>
      <c r="TYS942" s="477"/>
      <c r="TYT942" s="477"/>
      <c r="TYU942" s="477"/>
      <c r="TYV942" s="477"/>
      <c r="TYW942" s="477"/>
      <c r="TYX942" s="477"/>
      <c r="TYY942" s="477"/>
      <c r="TYZ942" s="477"/>
      <c r="TZA942" s="477"/>
      <c r="TZB942" s="477"/>
      <c r="TZC942" s="477"/>
      <c r="TZD942" s="477"/>
      <c r="TZE942" s="477"/>
      <c r="TZF942" s="477"/>
      <c r="TZG942" s="477"/>
      <c r="TZH942" s="477"/>
      <c r="TZI942" s="477"/>
      <c r="TZJ942" s="477"/>
      <c r="TZK942" s="477"/>
      <c r="TZL942" s="477"/>
      <c r="TZM942" s="477"/>
      <c r="TZN942" s="477"/>
      <c r="TZO942" s="477"/>
      <c r="TZP942" s="477"/>
      <c r="TZQ942" s="477"/>
      <c r="TZR942" s="477"/>
      <c r="TZS942" s="477"/>
      <c r="TZT942" s="477"/>
      <c r="TZU942" s="477"/>
      <c r="TZV942" s="477"/>
      <c r="TZW942" s="477"/>
      <c r="TZX942" s="477"/>
      <c r="TZY942" s="477"/>
      <c r="TZZ942" s="477"/>
      <c r="UAA942" s="477"/>
      <c r="UAB942" s="477"/>
      <c r="UAC942" s="477"/>
      <c r="UAD942" s="477"/>
      <c r="UAE942" s="477"/>
      <c r="UAF942" s="477"/>
      <c r="UAG942" s="477"/>
      <c r="UAH942" s="477"/>
      <c r="UAI942" s="477"/>
      <c r="UAJ942" s="477"/>
      <c r="UAK942" s="477"/>
      <c r="UAL942" s="477"/>
      <c r="UAM942" s="477"/>
      <c r="UAN942" s="477"/>
      <c r="UAO942" s="477"/>
      <c r="UAP942" s="477"/>
      <c r="UAQ942" s="477"/>
      <c r="UAR942" s="477"/>
      <c r="UAS942" s="477"/>
      <c r="UAT942" s="477"/>
      <c r="UAU942" s="477"/>
      <c r="UAV942" s="477"/>
      <c r="UAW942" s="477"/>
      <c r="UAX942" s="477"/>
      <c r="UAY942" s="477"/>
      <c r="UAZ942" s="477"/>
      <c r="UBA942" s="477"/>
      <c r="UBB942" s="477"/>
      <c r="UBC942" s="477"/>
      <c r="UBD942" s="477"/>
      <c r="UBE942" s="477"/>
      <c r="UBF942" s="477"/>
      <c r="UBG942" s="477"/>
      <c r="UBH942" s="477"/>
      <c r="UBI942" s="477"/>
      <c r="UBJ942" s="477"/>
      <c r="UBK942" s="477"/>
      <c r="UBL942" s="477"/>
      <c r="UBM942" s="477"/>
      <c r="UBN942" s="477"/>
      <c r="UBO942" s="477"/>
      <c r="UBP942" s="477"/>
      <c r="UBQ942" s="477"/>
      <c r="UBR942" s="477"/>
      <c r="UBS942" s="477"/>
      <c r="UBT942" s="477"/>
      <c r="UBU942" s="477"/>
      <c r="UBV942" s="477"/>
      <c r="UBW942" s="477"/>
      <c r="UBX942" s="477"/>
      <c r="UBY942" s="477"/>
      <c r="UBZ942" s="477"/>
      <c r="UCA942" s="477"/>
      <c r="UCB942" s="477"/>
      <c r="UCC942" s="477"/>
      <c r="UCD942" s="477"/>
      <c r="UCE942" s="477"/>
      <c r="UCF942" s="477"/>
      <c r="UCG942" s="477"/>
      <c r="UCH942" s="477"/>
      <c r="UCI942" s="477"/>
      <c r="UCJ942" s="477"/>
      <c r="UCK942" s="477"/>
      <c r="UCL942" s="477"/>
      <c r="UCM942" s="477"/>
      <c r="UCN942" s="477"/>
      <c r="UCO942" s="477"/>
      <c r="UCP942" s="477"/>
      <c r="UCQ942" s="477"/>
      <c r="UCR942" s="477"/>
      <c r="UCS942" s="477"/>
      <c r="UCT942" s="477"/>
      <c r="UCU942" s="477"/>
      <c r="UCV942" s="477"/>
      <c r="UCW942" s="477"/>
      <c r="UCX942" s="477"/>
      <c r="UCY942" s="477"/>
      <c r="UCZ942" s="477"/>
      <c r="UDA942" s="477"/>
      <c r="UDB942" s="477"/>
      <c r="UDC942" s="477"/>
      <c r="UDD942" s="477"/>
      <c r="UDE942" s="477"/>
      <c r="UDF942" s="477"/>
      <c r="UDG942" s="477"/>
      <c r="UDH942" s="477"/>
      <c r="UDI942" s="477"/>
      <c r="UDJ942" s="477"/>
      <c r="UDK942" s="477"/>
      <c r="UDL942" s="477"/>
      <c r="UDM942" s="477"/>
      <c r="UDN942" s="477"/>
      <c r="UDO942" s="477"/>
      <c r="UDP942" s="477"/>
      <c r="UDQ942" s="477"/>
      <c r="UDR942" s="477"/>
      <c r="UDS942" s="477"/>
      <c r="UDT942" s="477"/>
      <c r="UDU942" s="477"/>
      <c r="UDV942" s="477"/>
      <c r="UDW942" s="477"/>
      <c r="UDX942" s="477"/>
      <c r="UDY942" s="477"/>
      <c r="UDZ942" s="477"/>
      <c r="UEA942" s="477"/>
      <c r="UEB942" s="477"/>
      <c r="UEC942" s="477"/>
      <c r="UED942" s="477"/>
      <c r="UEE942" s="477"/>
      <c r="UEF942" s="477"/>
      <c r="UEG942" s="477"/>
      <c r="UEH942" s="477"/>
      <c r="UEI942" s="477"/>
      <c r="UEJ942" s="477"/>
      <c r="UEK942" s="477"/>
      <c r="UEL942" s="477"/>
      <c r="UEM942" s="477"/>
      <c r="UEN942" s="477"/>
      <c r="UEO942" s="477"/>
      <c r="UEP942" s="477"/>
      <c r="UEQ942" s="477"/>
      <c r="UER942" s="477"/>
      <c r="UES942" s="477"/>
      <c r="UET942" s="477"/>
      <c r="UEU942" s="477"/>
      <c r="UEV942" s="477"/>
      <c r="UEW942" s="477"/>
      <c r="UEX942" s="477"/>
      <c r="UEY942" s="477"/>
      <c r="UEZ942" s="477"/>
      <c r="UFA942" s="477"/>
      <c r="UFB942" s="477"/>
      <c r="UFC942" s="477"/>
      <c r="UFD942" s="477"/>
      <c r="UFE942" s="477"/>
      <c r="UFF942" s="477"/>
      <c r="UFG942" s="477"/>
      <c r="UFH942" s="477"/>
      <c r="UFI942" s="477"/>
      <c r="UFJ942" s="477"/>
      <c r="UFK942" s="477"/>
      <c r="UFL942" s="477"/>
      <c r="UFM942" s="477"/>
      <c r="UFN942" s="477"/>
      <c r="UFO942" s="477"/>
      <c r="UFP942" s="477"/>
      <c r="UFQ942" s="477"/>
      <c r="UFR942" s="477"/>
      <c r="UFS942" s="477"/>
      <c r="UFT942" s="477"/>
      <c r="UFU942" s="477"/>
      <c r="UFV942" s="477"/>
      <c r="UFW942" s="477"/>
      <c r="UFX942" s="477"/>
      <c r="UFY942" s="477"/>
      <c r="UFZ942" s="477"/>
      <c r="UGA942" s="477"/>
      <c r="UGB942" s="477"/>
      <c r="UGC942" s="477"/>
      <c r="UGD942" s="477"/>
      <c r="UGE942" s="477"/>
      <c r="UGF942" s="477"/>
      <c r="UGG942" s="477"/>
      <c r="UGH942" s="477"/>
      <c r="UGI942" s="477"/>
      <c r="UGJ942" s="477"/>
      <c r="UGK942" s="477"/>
      <c r="UGL942" s="477"/>
      <c r="UGM942" s="477"/>
      <c r="UGN942" s="477"/>
      <c r="UGO942" s="477"/>
      <c r="UGP942" s="477"/>
      <c r="UGQ942" s="477"/>
      <c r="UGR942" s="477"/>
      <c r="UGS942" s="477"/>
      <c r="UGT942" s="477"/>
      <c r="UGU942" s="477"/>
      <c r="UGV942" s="477"/>
      <c r="UGW942" s="477"/>
      <c r="UGX942" s="477"/>
      <c r="UGY942" s="477"/>
      <c r="UGZ942" s="477"/>
      <c r="UHA942" s="477"/>
      <c r="UHB942" s="477"/>
      <c r="UHC942" s="477"/>
      <c r="UHD942" s="477"/>
      <c r="UHE942" s="477"/>
      <c r="UHF942" s="477"/>
      <c r="UHG942" s="477"/>
      <c r="UHH942" s="477"/>
      <c r="UHI942" s="477"/>
      <c r="UHJ942" s="477"/>
      <c r="UHK942" s="477"/>
      <c r="UHL942" s="477"/>
      <c r="UHM942" s="477"/>
      <c r="UHN942" s="477"/>
      <c r="UHO942" s="477"/>
      <c r="UHP942" s="477"/>
      <c r="UHQ942" s="477"/>
      <c r="UHR942" s="477"/>
      <c r="UHS942" s="477"/>
      <c r="UHT942" s="477"/>
      <c r="UHU942" s="477"/>
      <c r="UHV942" s="477"/>
      <c r="UHW942" s="477"/>
      <c r="UHX942" s="477"/>
      <c r="UHY942" s="477"/>
      <c r="UHZ942" s="477"/>
      <c r="UIA942" s="477"/>
      <c r="UIB942" s="477"/>
      <c r="UIC942" s="477"/>
      <c r="UID942" s="477"/>
      <c r="UIE942" s="477"/>
      <c r="UIF942" s="477"/>
      <c r="UIG942" s="477"/>
      <c r="UIH942" s="477"/>
      <c r="UII942" s="477"/>
      <c r="UIJ942" s="477"/>
      <c r="UIK942" s="477"/>
      <c r="UIL942" s="477"/>
      <c r="UIM942" s="477"/>
      <c r="UIN942" s="477"/>
      <c r="UIO942" s="477"/>
      <c r="UIP942" s="477"/>
      <c r="UIQ942" s="477"/>
      <c r="UIR942" s="477"/>
      <c r="UIS942" s="477"/>
      <c r="UIT942" s="477"/>
      <c r="UIU942" s="477"/>
      <c r="UIV942" s="477"/>
      <c r="UIW942" s="477"/>
      <c r="UIX942" s="477"/>
      <c r="UIY942" s="477"/>
      <c r="UIZ942" s="477"/>
      <c r="UJA942" s="477"/>
      <c r="UJB942" s="477"/>
      <c r="UJC942" s="477"/>
      <c r="UJD942" s="477"/>
      <c r="UJE942" s="477"/>
      <c r="UJF942" s="477"/>
      <c r="UJG942" s="477"/>
      <c r="UJH942" s="477"/>
      <c r="UJI942" s="477"/>
      <c r="UJJ942" s="477"/>
      <c r="UJK942" s="477"/>
      <c r="UJL942" s="477"/>
      <c r="UJM942" s="477"/>
      <c r="UJN942" s="477"/>
      <c r="UJO942" s="477"/>
      <c r="UJP942" s="477"/>
      <c r="UJQ942" s="477"/>
      <c r="UJR942" s="477"/>
      <c r="UJS942" s="477"/>
      <c r="UJT942" s="477"/>
      <c r="UJU942" s="477"/>
      <c r="UJV942" s="477"/>
      <c r="UJW942" s="477"/>
      <c r="UJX942" s="477"/>
      <c r="UJY942" s="477"/>
      <c r="UJZ942" s="477"/>
      <c r="UKA942" s="477"/>
      <c r="UKB942" s="477"/>
      <c r="UKC942" s="477"/>
      <c r="UKD942" s="477"/>
      <c r="UKE942" s="477"/>
      <c r="UKF942" s="477"/>
      <c r="UKG942" s="477"/>
      <c r="UKH942" s="477"/>
      <c r="UKI942" s="477"/>
      <c r="UKJ942" s="477"/>
      <c r="UKK942" s="477"/>
      <c r="UKL942" s="477"/>
      <c r="UKM942" s="477"/>
      <c r="UKN942" s="477"/>
      <c r="UKO942" s="477"/>
      <c r="UKP942" s="477"/>
      <c r="UKQ942" s="477"/>
      <c r="UKR942" s="477"/>
      <c r="UKS942" s="477"/>
      <c r="UKT942" s="477"/>
      <c r="UKU942" s="477"/>
      <c r="UKV942" s="477"/>
      <c r="UKW942" s="477"/>
      <c r="UKX942" s="477"/>
      <c r="UKY942" s="477"/>
      <c r="UKZ942" s="477"/>
      <c r="ULA942" s="477"/>
      <c r="ULB942" s="477"/>
      <c r="ULC942" s="477"/>
      <c r="ULD942" s="477"/>
      <c r="ULE942" s="477"/>
      <c r="ULF942" s="477"/>
      <c r="ULG942" s="477"/>
      <c r="ULH942" s="477"/>
      <c r="ULI942" s="477"/>
      <c r="ULJ942" s="477"/>
      <c r="ULK942" s="477"/>
      <c r="ULL942" s="477"/>
      <c r="ULM942" s="477"/>
      <c r="ULN942" s="477"/>
      <c r="ULO942" s="477"/>
      <c r="ULP942" s="477"/>
      <c r="ULQ942" s="477"/>
      <c r="ULR942" s="477"/>
      <c r="ULS942" s="477"/>
      <c r="ULT942" s="477"/>
      <c r="ULU942" s="477"/>
      <c r="ULV942" s="477"/>
      <c r="ULW942" s="477"/>
      <c r="ULX942" s="477"/>
      <c r="ULY942" s="477"/>
      <c r="ULZ942" s="477"/>
      <c r="UMA942" s="477"/>
      <c r="UMB942" s="477"/>
      <c r="UMC942" s="477"/>
      <c r="UMD942" s="477"/>
      <c r="UME942" s="477"/>
      <c r="UMF942" s="477"/>
      <c r="UMG942" s="477"/>
      <c r="UMH942" s="477"/>
      <c r="UMI942" s="477"/>
      <c r="UMJ942" s="477"/>
      <c r="UMK942" s="477"/>
      <c r="UML942" s="477"/>
      <c r="UMM942" s="477"/>
      <c r="UMN942" s="477"/>
      <c r="UMO942" s="477"/>
      <c r="UMP942" s="477"/>
      <c r="UMQ942" s="477"/>
      <c r="UMR942" s="477"/>
      <c r="UMS942" s="477"/>
      <c r="UMT942" s="477"/>
      <c r="UMU942" s="477"/>
      <c r="UMV942" s="477"/>
      <c r="UMW942" s="477"/>
      <c r="UMX942" s="477"/>
      <c r="UMY942" s="477"/>
      <c r="UMZ942" s="477"/>
      <c r="UNA942" s="477"/>
      <c r="UNB942" s="477"/>
      <c r="UNC942" s="477"/>
      <c r="UND942" s="477"/>
      <c r="UNE942" s="477"/>
      <c r="UNF942" s="477"/>
      <c r="UNG942" s="477"/>
      <c r="UNH942" s="477"/>
      <c r="UNI942" s="477"/>
      <c r="UNJ942" s="477"/>
      <c r="UNK942" s="477"/>
      <c r="UNL942" s="477"/>
      <c r="UNM942" s="477"/>
      <c r="UNN942" s="477"/>
      <c r="UNO942" s="477"/>
      <c r="UNP942" s="477"/>
      <c r="UNQ942" s="477"/>
      <c r="UNR942" s="477"/>
      <c r="UNS942" s="477"/>
      <c r="UNT942" s="477"/>
      <c r="UNU942" s="477"/>
      <c r="UNV942" s="477"/>
      <c r="UNW942" s="477"/>
      <c r="UNX942" s="477"/>
      <c r="UNY942" s="477"/>
      <c r="UNZ942" s="477"/>
      <c r="UOA942" s="477"/>
      <c r="UOB942" s="477"/>
      <c r="UOC942" s="477"/>
      <c r="UOD942" s="477"/>
      <c r="UOE942" s="477"/>
      <c r="UOF942" s="477"/>
      <c r="UOG942" s="477"/>
      <c r="UOH942" s="477"/>
      <c r="UOI942" s="477"/>
      <c r="UOJ942" s="477"/>
      <c r="UOK942" s="477"/>
      <c r="UOL942" s="477"/>
      <c r="UOM942" s="477"/>
      <c r="UON942" s="477"/>
      <c r="UOO942" s="477"/>
      <c r="UOP942" s="477"/>
      <c r="UOQ942" s="477"/>
      <c r="UOR942" s="477"/>
      <c r="UOS942" s="477"/>
      <c r="UOT942" s="477"/>
      <c r="UOU942" s="477"/>
      <c r="UOV942" s="477"/>
      <c r="UOW942" s="477"/>
      <c r="UOX942" s="477"/>
      <c r="UOY942" s="477"/>
      <c r="UOZ942" s="477"/>
      <c r="UPA942" s="477"/>
      <c r="UPB942" s="477"/>
      <c r="UPC942" s="477"/>
      <c r="UPD942" s="477"/>
      <c r="UPE942" s="477"/>
      <c r="UPF942" s="477"/>
      <c r="UPG942" s="477"/>
      <c r="UPH942" s="477"/>
      <c r="UPI942" s="477"/>
      <c r="UPJ942" s="477"/>
      <c r="UPK942" s="477"/>
      <c r="UPL942" s="477"/>
      <c r="UPM942" s="477"/>
      <c r="UPN942" s="477"/>
      <c r="UPO942" s="477"/>
      <c r="UPP942" s="477"/>
      <c r="UPQ942" s="477"/>
      <c r="UPR942" s="477"/>
      <c r="UPS942" s="477"/>
      <c r="UPT942" s="477"/>
      <c r="UPU942" s="477"/>
      <c r="UPV942" s="477"/>
      <c r="UPW942" s="477"/>
      <c r="UPX942" s="477"/>
      <c r="UPY942" s="477"/>
      <c r="UPZ942" s="477"/>
      <c r="UQA942" s="477"/>
      <c r="UQB942" s="477"/>
      <c r="UQC942" s="477"/>
      <c r="UQD942" s="477"/>
      <c r="UQE942" s="477"/>
      <c r="UQF942" s="477"/>
      <c r="UQG942" s="477"/>
      <c r="UQH942" s="477"/>
      <c r="UQI942" s="477"/>
      <c r="UQJ942" s="477"/>
      <c r="UQK942" s="477"/>
      <c r="UQL942" s="477"/>
      <c r="UQM942" s="477"/>
      <c r="UQN942" s="477"/>
      <c r="UQO942" s="477"/>
      <c r="UQP942" s="477"/>
      <c r="UQQ942" s="477"/>
      <c r="UQR942" s="477"/>
      <c r="UQS942" s="477"/>
      <c r="UQT942" s="477"/>
      <c r="UQU942" s="477"/>
      <c r="UQV942" s="477"/>
      <c r="UQW942" s="477"/>
      <c r="UQX942" s="477"/>
      <c r="UQY942" s="477"/>
      <c r="UQZ942" s="477"/>
      <c r="URA942" s="477"/>
      <c r="URB942" s="477"/>
      <c r="URC942" s="477"/>
      <c r="URD942" s="477"/>
      <c r="URE942" s="477"/>
      <c r="URF942" s="477"/>
      <c r="URG942" s="477"/>
      <c r="URH942" s="477"/>
      <c r="URI942" s="477"/>
      <c r="URJ942" s="477"/>
      <c r="URK942" s="477"/>
      <c r="URL942" s="477"/>
      <c r="URM942" s="477"/>
      <c r="URN942" s="477"/>
      <c r="URO942" s="477"/>
      <c r="URP942" s="477"/>
      <c r="URQ942" s="477"/>
      <c r="URR942" s="477"/>
      <c r="URS942" s="477"/>
      <c r="URT942" s="477"/>
      <c r="URU942" s="477"/>
      <c r="URV942" s="477"/>
      <c r="URW942" s="477"/>
      <c r="URX942" s="477"/>
      <c r="URY942" s="477"/>
      <c r="URZ942" s="477"/>
      <c r="USA942" s="477"/>
      <c r="USB942" s="477"/>
      <c r="USC942" s="477"/>
      <c r="USD942" s="477"/>
      <c r="USE942" s="477"/>
      <c r="USF942" s="477"/>
      <c r="USG942" s="477"/>
      <c r="USH942" s="477"/>
      <c r="USI942" s="477"/>
      <c r="USJ942" s="477"/>
      <c r="USK942" s="477"/>
      <c r="USL942" s="477"/>
      <c r="USM942" s="477"/>
      <c r="USN942" s="477"/>
      <c r="USO942" s="477"/>
      <c r="USP942" s="477"/>
      <c r="USQ942" s="477"/>
      <c r="USR942" s="477"/>
      <c r="USS942" s="477"/>
      <c r="UST942" s="477"/>
      <c r="USU942" s="477"/>
      <c r="USV942" s="477"/>
      <c r="USW942" s="477"/>
      <c r="USX942" s="477"/>
      <c r="USY942" s="477"/>
      <c r="USZ942" s="477"/>
      <c r="UTA942" s="477"/>
      <c r="UTB942" s="477"/>
      <c r="UTC942" s="477"/>
      <c r="UTD942" s="477"/>
      <c r="UTE942" s="477"/>
      <c r="UTF942" s="477"/>
      <c r="UTG942" s="477"/>
      <c r="UTH942" s="477"/>
      <c r="UTI942" s="477"/>
      <c r="UTJ942" s="477"/>
      <c r="UTK942" s="477"/>
      <c r="UTL942" s="477"/>
      <c r="UTM942" s="477"/>
      <c r="UTN942" s="477"/>
      <c r="UTO942" s="477"/>
      <c r="UTP942" s="477"/>
      <c r="UTQ942" s="477"/>
      <c r="UTR942" s="477"/>
      <c r="UTS942" s="477"/>
      <c r="UTT942" s="477"/>
      <c r="UTU942" s="477"/>
      <c r="UTV942" s="477"/>
      <c r="UTW942" s="477"/>
      <c r="UTX942" s="477"/>
      <c r="UTY942" s="477"/>
      <c r="UTZ942" s="477"/>
      <c r="UUA942" s="477"/>
      <c r="UUB942" s="477"/>
      <c r="UUC942" s="477"/>
      <c r="UUD942" s="477"/>
      <c r="UUE942" s="477"/>
      <c r="UUF942" s="477"/>
      <c r="UUG942" s="477"/>
      <c r="UUH942" s="477"/>
      <c r="UUI942" s="477"/>
      <c r="UUJ942" s="477"/>
      <c r="UUK942" s="477"/>
      <c r="UUL942" s="477"/>
      <c r="UUM942" s="477"/>
      <c r="UUN942" s="477"/>
      <c r="UUO942" s="477"/>
      <c r="UUP942" s="477"/>
      <c r="UUQ942" s="477"/>
      <c r="UUR942" s="477"/>
      <c r="UUS942" s="477"/>
      <c r="UUT942" s="477"/>
      <c r="UUU942" s="477"/>
      <c r="UUV942" s="477"/>
      <c r="UUW942" s="477"/>
      <c r="UUX942" s="477"/>
      <c r="UUY942" s="477"/>
      <c r="UUZ942" s="477"/>
      <c r="UVA942" s="477"/>
      <c r="UVB942" s="477"/>
      <c r="UVC942" s="477"/>
      <c r="UVD942" s="477"/>
      <c r="UVE942" s="477"/>
      <c r="UVF942" s="477"/>
      <c r="UVG942" s="477"/>
      <c r="UVH942" s="477"/>
      <c r="UVI942" s="477"/>
      <c r="UVJ942" s="477"/>
      <c r="UVK942" s="477"/>
      <c r="UVL942" s="477"/>
      <c r="UVM942" s="477"/>
      <c r="UVN942" s="477"/>
      <c r="UVO942" s="477"/>
      <c r="UVP942" s="477"/>
      <c r="UVQ942" s="477"/>
      <c r="UVR942" s="477"/>
      <c r="UVS942" s="477"/>
      <c r="UVT942" s="477"/>
      <c r="UVU942" s="477"/>
      <c r="UVV942" s="477"/>
      <c r="UVW942" s="477"/>
      <c r="UVX942" s="477"/>
      <c r="UVY942" s="477"/>
      <c r="UVZ942" s="477"/>
      <c r="UWA942" s="477"/>
      <c r="UWB942" s="477"/>
      <c r="UWC942" s="477"/>
      <c r="UWD942" s="477"/>
      <c r="UWE942" s="477"/>
      <c r="UWF942" s="477"/>
      <c r="UWG942" s="477"/>
      <c r="UWH942" s="477"/>
      <c r="UWI942" s="477"/>
      <c r="UWJ942" s="477"/>
      <c r="UWK942" s="477"/>
      <c r="UWL942" s="477"/>
      <c r="UWM942" s="477"/>
      <c r="UWN942" s="477"/>
      <c r="UWO942" s="477"/>
      <c r="UWP942" s="477"/>
      <c r="UWQ942" s="477"/>
      <c r="UWR942" s="477"/>
      <c r="UWS942" s="477"/>
      <c r="UWT942" s="477"/>
      <c r="UWU942" s="477"/>
      <c r="UWV942" s="477"/>
      <c r="UWW942" s="477"/>
      <c r="UWX942" s="477"/>
      <c r="UWY942" s="477"/>
      <c r="UWZ942" s="477"/>
      <c r="UXA942" s="477"/>
      <c r="UXB942" s="477"/>
      <c r="UXC942" s="477"/>
      <c r="UXD942" s="477"/>
      <c r="UXE942" s="477"/>
      <c r="UXF942" s="477"/>
      <c r="UXG942" s="477"/>
      <c r="UXH942" s="477"/>
      <c r="UXI942" s="477"/>
      <c r="UXJ942" s="477"/>
      <c r="UXK942" s="477"/>
      <c r="UXL942" s="477"/>
      <c r="UXM942" s="477"/>
      <c r="UXN942" s="477"/>
      <c r="UXO942" s="477"/>
      <c r="UXP942" s="477"/>
      <c r="UXQ942" s="477"/>
      <c r="UXR942" s="477"/>
      <c r="UXS942" s="477"/>
      <c r="UXT942" s="477"/>
      <c r="UXU942" s="477"/>
      <c r="UXV942" s="477"/>
      <c r="UXW942" s="477"/>
      <c r="UXX942" s="477"/>
      <c r="UXY942" s="477"/>
      <c r="UXZ942" s="477"/>
      <c r="UYA942" s="477"/>
      <c r="UYB942" s="477"/>
      <c r="UYC942" s="477"/>
      <c r="UYD942" s="477"/>
      <c r="UYE942" s="477"/>
      <c r="UYF942" s="477"/>
      <c r="UYG942" s="477"/>
      <c r="UYH942" s="477"/>
      <c r="UYI942" s="477"/>
      <c r="UYJ942" s="477"/>
      <c r="UYK942" s="477"/>
      <c r="UYL942" s="477"/>
      <c r="UYM942" s="477"/>
      <c r="UYN942" s="477"/>
      <c r="UYO942" s="477"/>
      <c r="UYP942" s="477"/>
      <c r="UYQ942" s="477"/>
      <c r="UYR942" s="477"/>
      <c r="UYS942" s="477"/>
      <c r="UYT942" s="477"/>
      <c r="UYU942" s="477"/>
      <c r="UYV942" s="477"/>
      <c r="UYW942" s="477"/>
      <c r="UYX942" s="477"/>
      <c r="UYY942" s="477"/>
      <c r="UYZ942" s="477"/>
      <c r="UZA942" s="477"/>
      <c r="UZB942" s="477"/>
      <c r="UZC942" s="477"/>
      <c r="UZD942" s="477"/>
      <c r="UZE942" s="477"/>
      <c r="UZF942" s="477"/>
      <c r="UZG942" s="477"/>
      <c r="UZH942" s="477"/>
      <c r="UZI942" s="477"/>
      <c r="UZJ942" s="477"/>
      <c r="UZK942" s="477"/>
      <c r="UZL942" s="477"/>
      <c r="UZM942" s="477"/>
      <c r="UZN942" s="477"/>
      <c r="UZO942" s="477"/>
      <c r="UZP942" s="477"/>
      <c r="UZQ942" s="477"/>
      <c r="UZR942" s="477"/>
      <c r="UZS942" s="477"/>
      <c r="UZT942" s="477"/>
      <c r="UZU942" s="477"/>
      <c r="UZV942" s="477"/>
      <c r="UZW942" s="477"/>
      <c r="UZX942" s="477"/>
      <c r="UZY942" s="477"/>
      <c r="UZZ942" s="477"/>
      <c r="VAA942" s="477"/>
      <c r="VAB942" s="477"/>
      <c r="VAC942" s="477"/>
      <c r="VAD942" s="477"/>
      <c r="VAE942" s="477"/>
      <c r="VAF942" s="477"/>
      <c r="VAG942" s="477"/>
      <c r="VAH942" s="477"/>
      <c r="VAI942" s="477"/>
      <c r="VAJ942" s="477"/>
      <c r="VAK942" s="477"/>
      <c r="VAL942" s="477"/>
      <c r="VAM942" s="477"/>
      <c r="VAN942" s="477"/>
      <c r="VAO942" s="477"/>
      <c r="VAP942" s="477"/>
      <c r="VAQ942" s="477"/>
      <c r="VAR942" s="477"/>
      <c r="VAS942" s="477"/>
      <c r="VAT942" s="477"/>
      <c r="VAU942" s="477"/>
      <c r="VAV942" s="477"/>
      <c r="VAW942" s="477"/>
      <c r="VAX942" s="477"/>
      <c r="VAY942" s="477"/>
      <c r="VAZ942" s="477"/>
      <c r="VBA942" s="477"/>
      <c r="VBB942" s="477"/>
      <c r="VBC942" s="477"/>
      <c r="VBD942" s="477"/>
      <c r="VBE942" s="477"/>
      <c r="VBF942" s="477"/>
      <c r="VBG942" s="477"/>
      <c r="VBH942" s="477"/>
      <c r="VBI942" s="477"/>
      <c r="VBJ942" s="477"/>
      <c r="VBK942" s="477"/>
      <c r="VBL942" s="477"/>
      <c r="VBM942" s="477"/>
      <c r="VBN942" s="477"/>
      <c r="VBO942" s="477"/>
      <c r="VBP942" s="477"/>
      <c r="VBQ942" s="477"/>
      <c r="VBR942" s="477"/>
      <c r="VBS942" s="477"/>
      <c r="VBT942" s="477"/>
      <c r="VBU942" s="477"/>
      <c r="VBV942" s="477"/>
      <c r="VBW942" s="477"/>
      <c r="VBX942" s="477"/>
      <c r="VBY942" s="477"/>
      <c r="VBZ942" s="477"/>
      <c r="VCA942" s="477"/>
      <c r="VCB942" s="477"/>
      <c r="VCC942" s="477"/>
      <c r="VCD942" s="477"/>
      <c r="VCE942" s="477"/>
      <c r="VCF942" s="477"/>
      <c r="VCG942" s="477"/>
      <c r="VCH942" s="477"/>
      <c r="VCI942" s="477"/>
      <c r="VCJ942" s="477"/>
      <c r="VCK942" s="477"/>
      <c r="VCL942" s="477"/>
      <c r="VCM942" s="477"/>
      <c r="VCN942" s="477"/>
      <c r="VCO942" s="477"/>
      <c r="VCP942" s="477"/>
      <c r="VCQ942" s="477"/>
      <c r="VCR942" s="477"/>
      <c r="VCS942" s="477"/>
      <c r="VCT942" s="477"/>
      <c r="VCU942" s="477"/>
      <c r="VCV942" s="477"/>
      <c r="VCW942" s="477"/>
      <c r="VCX942" s="477"/>
      <c r="VCY942" s="477"/>
      <c r="VCZ942" s="477"/>
      <c r="VDA942" s="477"/>
      <c r="VDB942" s="477"/>
      <c r="VDC942" s="477"/>
      <c r="VDD942" s="477"/>
      <c r="VDE942" s="477"/>
      <c r="VDF942" s="477"/>
      <c r="VDG942" s="477"/>
      <c r="VDH942" s="477"/>
      <c r="VDI942" s="477"/>
      <c r="VDJ942" s="477"/>
      <c r="VDK942" s="477"/>
      <c r="VDL942" s="477"/>
      <c r="VDM942" s="477"/>
      <c r="VDN942" s="477"/>
      <c r="VDO942" s="477"/>
      <c r="VDP942" s="477"/>
      <c r="VDQ942" s="477"/>
      <c r="VDR942" s="477"/>
      <c r="VDS942" s="477"/>
      <c r="VDT942" s="477"/>
      <c r="VDU942" s="477"/>
      <c r="VDV942" s="477"/>
      <c r="VDW942" s="477"/>
      <c r="VDX942" s="477"/>
      <c r="VDY942" s="477"/>
      <c r="VDZ942" s="477"/>
      <c r="VEA942" s="477"/>
      <c r="VEB942" s="477"/>
      <c r="VEC942" s="477"/>
      <c r="VED942" s="477"/>
      <c r="VEE942" s="477"/>
      <c r="VEF942" s="477"/>
      <c r="VEG942" s="477"/>
      <c r="VEH942" s="477"/>
      <c r="VEI942" s="477"/>
      <c r="VEJ942" s="477"/>
      <c r="VEK942" s="477"/>
      <c r="VEL942" s="477"/>
      <c r="VEM942" s="477"/>
      <c r="VEN942" s="477"/>
      <c r="VEO942" s="477"/>
      <c r="VEP942" s="477"/>
      <c r="VEQ942" s="477"/>
      <c r="VER942" s="477"/>
      <c r="VES942" s="477"/>
      <c r="VET942" s="477"/>
      <c r="VEU942" s="477"/>
      <c r="VEV942" s="477"/>
      <c r="VEW942" s="477"/>
      <c r="VEX942" s="477"/>
      <c r="VEY942" s="477"/>
      <c r="VEZ942" s="477"/>
      <c r="VFA942" s="477"/>
      <c r="VFB942" s="477"/>
      <c r="VFC942" s="477"/>
      <c r="VFD942" s="477"/>
      <c r="VFE942" s="477"/>
      <c r="VFF942" s="477"/>
      <c r="VFG942" s="477"/>
      <c r="VFH942" s="477"/>
      <c r="VFI942" s="477"/>
      <c r="VFJ942" s="477"/>
      <c r="VFK942" s="477"/>
      <c r="VFL942" s="477"/>
      <c r="VFM942" s="477"/>
      <c r="VFN942" s="477"/>
      <c r="VFO942" s="477"/>
      <c r="VFP942" s="477"/>
      <c r="VFQ942" s="477"/>
      <c r="VFR942" s="477"/>
      <c r="VFS942" s="477"/>
      <c r="VFT942" s="477"/>
      <c r="VFU942" s="477"/>
      <c r="VFV942" s="477"/>
      <c r="VFW942" s="477"/>
      <c r="VFX942" s="477"/>
      <c r="VFY942" s="477"/>
      <c r="VFZ942" s="477"/>
      <c r="VGA942" s="477"/>
      <c r="VGB942" s="477"/>
      <c r="VGC942" s="477"/>
      <c r="VGD942" s="477"/>
      <c r="VGE942" s="477"/>
      <c r="VGF942" s="477"/>
      <c r="VGG942" s="477"/>
      <c r="VGH942" s="477"/>
      <c r="VGI942" s="477"/>
      <c r="VGJ942" s="477"/>
      <c r="VGK942" s="477"/>
      <c r="VGL942" s="477"/>
      <c r="VGM942" s="477"/>
      <c r="VGN942" s="477"/>
      <c r="VGO942" s="477"/>
      <c r="VGP942" s="477"/>
      <c r="VGQ942" s="477"/>
      <c r="VGR942" s="477"/>
      <c r="VGS942" s="477"/>
      <c r="VGT942" s="477"/>
      <c r="VGU942" s="477"/>
      <c r="VGV942" s="477"/>
      <c r="VGW942" s="477"/>
      <c r="VGX942" s="477"/>
      <c r="VGY942" s="477"/>
      <c r="VGZ942" s="477"/>
      <c r="VHA942" s="477"/>
      <c r="VHB942" s="477"/>
      <c r="VHC942" s="477"/>
      <c r="VHD942" s="477"/>
      <c r="VHE942" s="477"/>
      <c r="VHF942" s="477"/>
      <c r="VHG942" s="477"/>
      <c r="VHH942" s="477"/>
      <c r="VHI942" s="477"/>
      <c r="VHJ942" s="477"/>
      <c r="VHK942" s="477"/>
      <c r="VHL942" s="477"/>
      <c r="VHM942" s="477"/>
      <c r="VHN942" s="477"/>
      <c r="VHO942" s="477"/>
      <c r="VHP942" s="477"/>
      <c r="VHQ942" s="477"/>
      <c r="VHR942" s="477"/>
      <c r="VHS942" s="477"/>
      <c r="VHT942" s="477"/>
      <c r="VHU942" s="477"/>
      <c r="VHV942" s="477"/>
      <c r="VHW942" s="477"/>
      <c r="VHX942" s="477"/>
      <c r="VHY942" s="477"/>
      <c r="VHZ942" s="477"/>
      <c r="VIA942" s="477"/>
      <c r="VIB942" s="477"/>
      <c r="VIC942" s="477"/>
      <c r="VID942" s="477"/>
      <c r="VIE942" s="477"/>
      <c r="VIF942" s="477"/>
      <c r="VIG942" s="477"/>
      <c r="VIH942" s="477"/>
      <c r="VII942" s="477"/>
      <c r="VIJ942" s="477"/>
      <c r="VIK942" s="477"/>
      <c r="VIL942" s="477"/>
      <c r="VIM942" s="477"/>
      <c r="VIN942" s="477"/>
      <c r="VIO942" s="477"/>
      <c r="VIP942" s="477"/>
      <c r="VIQ942" s="477"/>
      <c r="VIR942" s="477"/>
      <c r="VIS942" s="477"/>
      <c r="VIT942" s="477"/>
      <c r="VIU942" s="477"/>
      <c r="VIV942" s="477"/>
      <c r="VIW942" s="477"/>
      <c r="VIX942" s="477"/>
      <c r="VIY942" s="477"/>
      <c r="VIZ942" s="477"/>
      <c r="VJA942" s="477"/>
      <c r="VJB942" s="477"/>
      <c r="VJC942" s="477"/>
      <c r="VJD942" s="477"/>
      <c r="VJE942" s="477"/>
      <c r="VJF942" s="477"/>
      <c r="VJG942" s="477"/>
      <c r="VJH942" s="477"/>
      <c r="VJI942" s="477"/>
      <c r="VJJ942" s="477"/>
      <c r="VJK942" s="477"/>
      <c r="VJL942" s="477"/>
      <c r="VJM942" s="477"/>
      <c r="VJN942" s="477"/>
      <c r="VJO942" s="477"/>
      <c r="VJP942" s="477"/>
      <c r="VJQ942" s="477"/>
      <c r="VJR942" s="477"/>
      <c r="VJS942" s="477"/>
      <c r="VJT942" s="477"/>
      <c r="VJU942" s="477"/>
      <c r="VJV942" s="477"/>
      <c r="VJW942" s="477"/>
      <c r="VJX942" s="477"/>
      <c r="VJY942" s="477"/>
      <c r="VJZ942" s="477"/>
      <c r="VKA942" s="477"/>
      <c r="VKB942" s="477"/>
      <c r="VKC942" s="477"/>
      <c r="VKD942" s="477"/>
      <c r="VKE942" s="477"/>
      <c r="VKF942" s="477"/>
      <c r="VKG942" s="477"/>
      <c r="VKH942" s="477"/>
      <c r="VKI942" s="477"/>
      <c r="VKJ942" s="477"/>
      <c r="VKK942" s="477"/>
      <c r="VKL942" s="477"/>
      <c r="VKM942" s="477"/>
      <c r="VKN942" s="477"/>
      <c r="VKO942" s="477"/>
      <c r="VKP942" s="477"/>
      <c r="VKQ942" s="477"/>
      <c r="VKR942" s="477"/>
      <c r="VKS942" s="477"/>
      <c r="VKT942" s="477"/>
      <c r="VKU942" s="477"/>
      <c r="VKV942" s="477"/>
      <c r="VKW942" s="477"/>
      <c r="VKX942" s="477"/>
      <c r="VKY942" s="477"/>
      <c r="VKZ942" s="477"/>
      <c r="VLA942" s="477"/>
      <c r="VLB942" s="477"/>
      <c r="VLC942" s="477"/>
      <c r="VLD942" s="477"/>
      <c r="VLE942" s="477"/>
      <c r="VLF942" s="477"/>
      <c r="VLG942" s="477"/>
      <c r="VLH942" s="477"/>
      <c r="VLI942" s="477"/>
      <c r="VLJ942" s="477"/>
      <c r="VLK942" s="477"/>
      <c r="VLL942" s="477"/>
      <c r="VLM942" s="477"/>
      <c r="VLN942" s="477"/>
      <c r="VLO942" s="477"/>
      <c r="VLP942" s="477"/>
      <c r="VLQ942" s="477"/>
      <c r="VLR942" s="477"/>
      <c r="VLS942" s="477"/>
      <c r="VLT942" s="477"/>
      <c r="VLU942" s="477"/>
      <c r="VLV942" s="477"/>
      <c r="VLW942" s="477"/>
      <c r="VLX942" s="477"/>
      <c r="VLY942" s="477"/>
      <c r="VLZ942" s="477"/>
      <c r="VMA942" s="477"/>
      <c r="VMB942" s="477"/>
      <c r="VMC942" s="477"/>
      <c r="VMD942" s="477"/>
      <c r="VME942" s="477"/>
      <c r="VMF942" s="477"/>
      <c r="VMG942" s="477"/>
      <c r="VMH942" s="477"/>
      <c r="VMI942" s="477"/>
      <c r="VMJ942" s="477"/>
      <c r="VMK942" s="477"/>
      <c r="VML942" s="477"/>
      <c r="VMM942" s="477"/>
      <c r="VMN942" s="477"/>
      <c r="VMO942" s="477"/>
      <c r="VMP942" s="477"/>
      <c r="VMQ942" s="477"/>
      <c r="VMR942" s="477"/>
      <c r="VMS942" s="477"/>
      <c r="VMT942" s="477"/>
      <c r="VMU942" s="477"/>
      <c r="VMV942" s="477"/>
      <c r="VMW942" s="477"/>
      <c r="VMX942" s="477"/>
      <c r="VMY942" s="477"/>
      <c r="VMZ942" s="477"/>
      <c r="VNA942" s="477"/>
      <c r="VNB942" s="477"/>
      <c r="VNC942" s="477"/>
      <c r="VND942" s="477"/>
      <c r="VNE942" s="477"/>
      <c r="VNF942" s="477"/>
      <c r="VNG942" s="477"/>
      <c r="VNH942" s="477"/>
      <c r="VNI942" s="477"/>
      <c r="VNJ942" s="477"/>
      <c r="VNK942" s="477"/>
      <c r="VNL942" s="477"/>
      <c r="VNM942" s="477"/>
      <c r="VNN942" s="477"/>
      <c r="VNO942" s="477"/>
      <c r="VNP942" s="477"/>
      <c r="VNQ942" s="477"/>
      <c r="VNR942" s="477"/>
      <c r="VNS942" s="477"/>
      <c r="VNT942" s="477"/>
      <c r="VNU942" s="477"/>
      <c r="VNV942" s="477"/>
      <c r="VNW942" s="477"/>
      <c r="VNX942" s="477"/>
      <c r="VNY942" s="477"/>
      <c r="VNZ942" s="477"/>
      <c r="VOA942" s="477"/>
      <c r="VOB942" s="477"/>
      <c r="VOC942" s="477"/>
      <c r="VOD942" s="477"/>
      <c r="VOE942" s="477"/>
      <c r="VOF942" s="477"/>
      <c r="VOG942" s="477"/>
      <c r="VOH942" s="477"/>
      <c r="VOI942" s="477"/>
      <c r="VOJ942" s="477"/>
      <c r="VOK942" s="477"/>
      <c r="VOL942" s="477"/>
      <c r="VOM942" s="477"/>
      <c r="VON942" s="477"/>
      <c r="VOO942" s="477"/>
      <c r="VOP942" s="477"/>
      <c r="VOQ942" s="477"/>
      <c r="VOR942" s="477"/>
      <c r="VOS942" s="477"/>
      <c r="VOT942" s="477"/>
      <c r="VOU942" s="477"/>
      <c r="VOV942" s="477"/>
      <c r="VOW942" s="477"/>
      <c r="VOX942" s="477"/>
      <c r="VOY942" s="477"/>
      <c r="VOZ942" s="477"/>
      <c r="VPA942" s="477"/>
      <c r="VPB942" s="477"/>
      <c r="VPC942" s="477"/>
      <c r="VPD942" s="477"/>
      <c r="VPE942" s="477"/>
      <c r="VPF942" s="477"/>
      <c r="VPG942" s="477"/>
      <c r="VPH942" s="477"/>
      <c r="VPI942" s="477"/>
      <c r="VPJ942" s="477"/>
      <c r="VPK942" s="477"/>
      <c r="VPL942" s="477"/>
      <c r="VPM942" s="477"/>
      <c r="VPN942" s="477"/>
      <c r="VPO942" s="477"/>
      <c r="VPP942" s="477"/>
      <c r="VPQ942" s="477"/>
      <c r="VPR942" s="477"/>
      <c r="VPS942" s="477"/>
      <c r="VPT942" s="477"/>
      <c r="VPU942" s="477"/>
      <c r="VPV942" s="477"/>
      <c r="VPW942" s="477"/>
      <c r="VPX942" s="477"/>
      <c r="VPY942" s="477"/>
      <c r="VPZ942" s="477"/>
      <c r="VQA942" s="477"/>
      <c r="VQB942" s="477"/>
      <c r="VQC942" s="477"/>
      <c r="VQD942" s="477"/>
      <c r="VQE942" s="477"/>
      <c r="VQF942" s="477"/>
      <c r="VQG942" s="477"/>
      <c r="VQH942" s="477"/>
      <c r="VQI942" s="477"/>
      <c r="VQJ942" s="477"/>
      <c r="VQK942" s="477"/>
      <c r="VQL942" s="477"/>
      <c r="VQM942" s="477"/>
      <c r="VQN942" s="477"/>
      <c r="VQO942" s="477"/>
      <c r="VQP942" s="477"/>
      <c r="VQQ942" s="477"/>
      <c r="VQR942" s="477"/>
      <c r="VQS942" s="477"/>
      <c r="VQT942" s="477"/>
      <c r="VQU942" s="477"/>
      <c r="VQV942" s="477"/>
      <c r="VQW942" s="477"/>
      <c r="VQX942" s="477"/>
      <c r="VQY942" s="477"/>
      <c r="VQZ942" s="477"/>
      <c r="VRA942" s="477"/>
      <c r="VRB942" s="477"/>
      <c r="VRC942" s="477"/>
      <c r="VRD942" s="477"/>
      <c r="VRE942" s="477"/>
      <c r="VRF942" s="477"/>
      <c r="VRG942" s="477"/>
      <c r="VRH942" s="477"/>
      <c r="VRI942" s="477"/>
      <c r="VRJ942" s="477"/>
      <c r="VRK942" s="477"/>
      <c r="VRL942" s="477"/>
      <c r="VRM942" s="477"/>
      <c r="VRN942" s="477"/>
      <c r="VRO942" s="477"/>
      <c r="VRP942" s="477"/>
      <c r="VRQ942" s="477"/>
      <c r="VRR942" s="477"/>
      <c r="VRS942" s="477"/>
      <c r="VRT942" s="477"/>
      <c r="VRU942" s="477"/>
      <c r="VRV942" s="477"/>
      <c r="VRW942" s="477"/>
      <c r="VRX942" s="477"/>
      <c r="VRY942" s="477"/>
      <c r="VRZ942" s="477"/>
      <c r="VSA942" s="477"/>
      <c r="VSB942" s="477"/>
      <c r="VSC942" s="477"/>
      <c r="VSD942" s="477"/>
      <c r="VSE942" s="477"/>
      <c r="VSF942" s="477"/>
      <c r="VSG942" s="477"/>
      <c r="VSH942" s="477"/>
      <c r="VSI942" s="477"/>
      <c r="VSJ942" s="477"/>
      <c r="VSK942" s="477"/>
      <c r="VSL942" s="477"/>
      <c r="VSM942" s="477"/>
      <c r="VSN942" s="477"/>
      <c r="VSO942" s="477"/>
      <c r="VSP942" s="477"/>
      <c r="VSQ942" s="477"/>
      <c r="VSR942" s="477"/>
      <c r="VSS942" s="477"/>
      <c r="VST942" s="477"/>
      <c r="VSU942" s="477"/>
      <c r="VSV942" s="477"/>
      <c r="VSW942" s="477"/>
      <c r="VSX942" s="477"/>
      <c r="VSY942" s="477"/>
      <c r="VSZ942" s="477"/>
      <c r="VTA942" s="477"/>
      <c r="VTB942" s="477"/>
      <c r="VTC942" s="477"/>
      <c r="VTD942" s="477"/>
      <c r="VTE942" s="477"/>
      <c r="VTF942" s="477"/>
      <c r="VTG942" s="477"/>
      <c r="VTH942" s="477"/>
      <c r="VTI942" s="477"/>
      <c r="VTJ942" s="477"/>
      <c r="VTK942" s="477"/>
      <c r="VTL942" s="477"/>
      <c r="VTM942" s="477"/>
      <c r="VTN942" s="477"/>
      <c r="VTO942" s="477"/>
      <c r="VTP942" s="477"/>
      <c r="VTQ942" s="477"/>
      <c r="VTR942" s="477"/>
      <c r="VTS942" s="477"/>
      <c r="VTT942" s="477"/>
      <c r="VTU942" s="477"/>
      <c r="VTV942" s="477"/>
      <c r="VTW942" s="477"/>
      <c r="VTX942" s="477"/>
      <c r="VTY942" s="477"/>
      <c r="VTZ942" s="477"/>
      <c r="VUA942" s="477"/>
      <c r="VUB942" s="477"/>
      <c r="VUC942" s="477"/>
      <c r="VUD942" s="477"/>
      <c r="VUE942" s="477"/>
      <c r="VUF942" s="477"/>
      <c r="VUG942" s="477"/>
      <c r="VUH942" s="477"/>
      <c r="VUI942" s="477"/>
      <c r="VUJ942" s="477"/>
      <c r="VUK942" s="477"/>
      <c r="VUL942" s="477"/>
      <c r="VUM942" s="477"/>
      <c r="VUN942" s="477"/>
      <c r="VUO942" s="477"/>
      <c r="VUP942" s="477"/>
      <c r="VUQ942" s="477"/>
      <c r="VUR942" s="477"/>
      <c r="VUS942" s="477"/>
      <c r="VUT942" s="477"/>
      <c r="VUU942" s="477"/>
      <c r="VUV942" s="477"/>
      <c r="VUW942" s="477"/>
      <c r="VUX942" s="477"/>
      <c r="VUY942" s="477"/>
      <c r="VUZ942" s="477"/>
      <c r="VVA942" s="477"/>
      <c r="VVB942" s="477"/>
      <c r="VVC942" s="477"/>
      <c r="VVD942" s="477"/>
      <c r="VVE942" s="477"/>
      <c r="VVF942" s="477"/>
      <c r="VVG942" s="477"/>
      <c r="VVH942" s="477"/>
      <c r="VVI942" s="477"/>
      <c r="VVJ942" s="477"/>
      <c r="VVK942" s="477"/>
      <c r="VVL942" s="477"/>
      <c r="VVM942" s="477"/>
      <c r="VVN942" s="477"/>
      <c r="VVO942" s="477"/>
      <c r="VVP942" s="477"/>
      <c r="VVQ942" s="477"/>
      <c r="VVR942" s="477"/>
      <c r="VVS942" s="477"/>
      <c r="VVT942" s="477"/>
      <c r="VVU942" s="477"/>
      <c r="VVV942" s="477"/>
      <c r="VVW942" s="477"/>
      <c r="VVX942" s="477"/>
      <c r="VVY942" s="477"/>
      <c r="VVZ942" s="477"/>
      <c r="VWA942" s="477"/>
      <c r="VWB942" s="477"/>
      <c r="VWC942" s="477"/>
      <c r="VWD942" s="477"/>
      <c r="VWE942" s="477"/>
      <c r="VWF942" s="477"/>
      <c r="VWG942" s="477"/>
      <c r="VWH942" s="477"/>
      <c r="VWI942" s="477"/>
      <c r="VWJ942" s="477"/>
      <c r="VWK942" s="477"/>
      <c r="VWL942" s="477"/>
      <c r="VWM942" s="477"/>
      <c r="VWN942" s="477"/>
      <c r="VWO942" s="477"/>
      <c r="VWP942" s="477"/>
      <c r="VWQ942" s="477"/>
      <c r="VWR942" s="477"/>
      <c r="VWS942" s="477"/>
      <c r="VWT942" s="477"/>
      <c r="VWU942" s="477"/>
      <c r="VWV942" s="477"/>
      <c r="VWW942" s="477"/>
      <c r="VWX942" s="477"/>
      <c r="VWY942" s="477"/>
      <c r="VWZ942" s="477"/>
      <c r="VXA942" s="477"/>
      <c r="VXB942" s="477"/>
      <c r="VXC942" s="477"/>
      <c r="VXD942" s="477"/>
      <c r="VXE942" s="477"/>
      <c r="VXF942" s="477"/>
      <c r="VXG942" s="477"/>
      <c r="VXH942" s="477"/>
      <c r="VXI942" s="477"/>
      <c r="VXJ942" s="477"/>
      <c r="VXK942" s="477"/>
      <c r="VXL942" s="477"/>
      <c r="VXM942" s="477"/>
      <c r="VXN942" s="477"/>
      <c r="VXO942" s="477"/>
      <c r="VXP942" s="477"/>
      <c r="VXQ942" s="477"/>
      <c r="VXR942" s="477"/>
      <c r="VXS942" s="477"/>
      <c r="VXT942" s="477"/>
      <c r="VXU942" s="477"/>
      <c r="VXV942" s="477"/>
      <c r="VXW942" s="477"/>
      <c r="VXX942" s="477"/>
      <c r="VXY942" s="477"/>
      <c r="VXZ942" s="477"/>
      <c r="VYA942" s="477"/>
      <c r="VYB942" s="477"/>
      <c r="VYC942" s="477"/>
      <c r="VYD942" s="477"/>
      <c r="VYE942" s="477"/>
      <c r="VYF942" s="477"/>
      <c r="VYG942" s="477"/>
      <c r="VYH942" s="477"/>
      <c r="VYI942" s="477"/>
      <c r="VYJ942" s="477"/>
      <c r="VYK942" s="477"/>
      <c r="VYL942" s="477"/>
      <c r="VYM942" s="477"/>
      <c r="VYN942" s="477"/>
      <c r="VYO942" s="477"/>
      <c r="VYP942" s="477"/>
      <c r="VYQ942" s="477"/>
      <c r="VYR942" s="477"/>
      <c r="VYS942" s="477"/>
      <c r="VYT942" s="477"/>
      <c r="VYU942" s="477"/>
      <c r="VYV942" s="477"/>
      <c r="VYW942" s="477"/>
      <c r="VYX942" s="477"/>
      <c r="VYY942" s="477"/>
      <c r="VYZ942" s="477"/>
      <c r="VZA942" s="477"/>
      <c r="VZB942" s="477"/>
      <c r="VZC942" s="477"/>
      <c r="VZD942" s="477"/>
      <c r="VZE942" s="477"/>
      <c r="VZF942" s="477"/>
      <c r="VZG942" s="477"/>
      <c r="VZH942" s="477"/>
      <c r="VZI942" s="477"/>
      <c r="VZJ942" s="477"/>
      <c r="VZK942" s="477"/>
      <c r="VZL942" s="477"/>
      <c r="VZM942" s="477"/>
      <c r="VZN942" s="477"/>
      <c r="VZO942" s="477"/>
      <c r="VZP942" s="477"/>
      <c r="VZQ942" s="477"/>
      <c r="VZR942" s="477"/>
      <c r="VZS942" s="477"/>
      <c r="VZT942" s="477"/>
      <c r="VZU942" s="477"/>
      <c r="VZV942" s="477"/>
      <c r="VZW942" s="477"/>
      <c r="VZX942" s="477"/>
      <c r="VZY942" s="477"/>
      <c r="VZZ942" s="477"/>
      <c r="WAA942" s="477"/>
      <c r="WAB942" s="477"/>
      <c r="WAC942" s="477"/>
      <c r="WAD942" s="477"/>
      <c r="WAE942" s="477"/>
      <c r="WAF942" s="477"/>
      <c r="WAG942" s="477"/>
      <c r="WAH942" s="477"/>
      <c r="WAI942" s="477"/>
      <c r="WAJ942" s="477"/>
      <c r="WAK942" s="477"/>
      <c r="WAL942" s="477"/>
      <c r="WAM942" s="477"/>
      <c r="WAN942" s="477"/>
      <c r="WAO942" s="477"/>
      <c r="WAP942" s="477"/>
      <c r="WAQ942" s="477"/>
      <c r="WAR942" s="477"/>
      <c r="WAS942" s="477"/>
      <c r="WAT942" s="477"/>
      <c r="WAU942" s="477"/>
      <c r="WAV942" s="477"/>
      <c r="WAW942" s="477"/>
      <c r="WAX942" s="477"/>
      <c r="WAY942" s="477"/>
      <c r="WAZ942" s="477"/>
      <c r="WBA942" s="477"/>
      <c r="WBB942" s="477"/>
      <c r="WBC942" s="477"/>
      <c r="WBD942" s="477"/>
      <c r="WBE942" s="477"/>
      <c r="WBF942" s="477"/>
      <c r="WBG942" s="477"/>
      <c r="WBH942" s="477"/>
      <c r="WBI942" s="477"/>
      <c r="WBJ942" s="477"/>
      <c r="WBK942" s="477"/>
      <c r="WBL942" s="477"/>
      <c r="WBM942" s="477"/>
      <c r="WBN942" s="477"/>
      <c r="WBO942" s="477"/>
      <c r="WBP942" s="477"/>
      <c r="WBQ942" s="477"/>
      <c r="WBR942" s="477"/>
      <c r="WBS942" s="477"/>
      <c r="WBT942" s="477"/>
      <c r="WBU942" s="477"/>
      <c r="WBV942" s="477"/>
      <c r="WBW942" s="477"/>
      <c r="WBX942" s="477"/>
      <c r="WBY942" s="477"/>
      <c r="WBZ942" s="477"/>
      <c r="WCA942" s="477"/>
      <c r="WCB942" s="477"/>
      <c r="WCC942" s="477"/>
      <c r="WCD942" s="477"/>
      <c r="WCE942" s="477"/>
      <c r="WCF942" s="477"/>
      <c r="WCG942" s="477"/>
      <c r="WCH942" s="477"/>
      <c r="WCI942" s="477"/>
      <c r="WCJ942" s="477"/>
      <c r="WCK942" s="477"/>
      <c r="WCL942" s="477"/>
      <c r="WCM942" s="477"/>
      <c r="WCN942" s="477"/>
      <c r="WCO942" s="477"/>
      <c r="WCP942" s="477"/>
      <c r="WCQ942" s="477"/>
      <c r="WCR942" s="477"/>
      <c r="WCS942" s="477"/>
      <c r="WCT942" s="477"/>
      <c r="WCU942" s="477"/>
      <c r="WCV942" s="477"/>
      <c r="WCW942" s="477"/>
      <c r="WCX942" s="477"/>
      <c r="WCY942" s="477"/>
      <c r="WCZ942" s="477"/>
      <c r="WDA942" s="477"/>
      <c r="WDB942" s="477"/>
      <c r="WDC942" s="477"/>
      <c r="WDD942" s="477"/>
      <c r="WDE942" s="477"/>
      <c r="WDF942" s="477"/>
      <c r="WDG942" s="477"/>
      <c r="WDH942" s="477"/>
      <c r="WDI942" s="477"/>
      <c r="WDJ942" s="477"/>
      <c r="WDK942" s="477"/>
      <c r="WDL942" s="477"/>
      <c r="WDM942" s="477"/>
      <c r="WDN942" s="477"/>
      <c r="WDO942" s="477"/>
      <c r="WDP942" s="477"/>
      <c r="WDQ942" s="477"/>
      <c r="WDR942" s="477"/>
      <c r="WDS942" s="477"/>
      <c r="WDT942" s="477"/>
      <c r="WDU942" s="477"/>
      <c r="WDV942" s="477"/>
      <c r="WDW942" s="477"/>
      <c r="WDX942" s="477"/>
      <c r="WDY942" s="477"/>
      <c r="WDZ942" s="477"/>
      <c r="WEA942" s="477"/>
      <c r="WEB942" s="477"/>
      <c r="WEC942" s="477"/>
      <c r="WED942" s="477"/>
      <c r="WEE942" s="477"/>
      <c r="WEF942" s="477"/>
      <c r="WEG942" s="477"/>
      <c r="WEH942" s="477"/>
      <c r="WEI942" s="477"/>
      <c r="WEJ942" s="477"/>
      <c r="WEK942" s="477"/>
      <c r="WEL942" s="477"/>
      <c r="WEM942" s="477"/>
      <c r="WEN942" s="477"/>
      <c r="WEO942" s="477"/>
      <c r="WEP942" s="477"/>
      <c r="WEQ942" s="477"/>
      <c r="WER942" s="477"/>
      <c r="WES942" s="477"/>
      <c r="WET942" s="477"/>
      <c r="WEU942" s="477"/>
      <c r="WEV942" s="477"/>
      <c r="WEW942" s="477"/>
      <c r="WEX942" s="477"/>
      <c r="WEY942" s="477"/>
      <c r="WEZ942" s="477"/>
      <c r="WFA942" s="477"/>
      <c r="WFB942" s="477"/>
      <c r="WFC942" s="477"/>
      <c r="WFD942" s="477"/>
      <c r="WFE942" s="477"/>
      <c r="WFF942" s="477"/>
      <c r="WFG942" s="477"/>
      <c r="WFH942" s="477"/>
      <c r="WFI942" s="477"/>
      <c r="WFJ942" s="477"/>
      <c r="WFK942" s="477"/>
      <c r="WFL942" s="477"/>
      <c r="WFM942" s="477"/>
      <c r="WFN942" s="477"/>
      <c r="WFO942" s="477"/>
      <c r="WFP942" s="477"/>
      <c r="WFQ942" s="477"/>
      <c r="WFR942" s="477"/>
      <c r="WFS942" s="477"/>
      <c r="WFT942" s="477"/>
      <c r="WFU942" s="477"/>
      <c r="WFV942" s="477"/>
      <c r="WFW942" s="477"/>
      <c r="WFX942" s="477"/>
      <c r="WFY942" s="477"/>
      <c r="WFZ942" s="477"/>
      <c r="WGA942" s="477"/>
      <c r="WGB942" s="477"/>
      <c r="WGC942" s="477"/>
      <c r="WGD942" s="477"/>
      <c r="WGE942" s="477"/>
      <c r="WGF942" s="477"/>
      <c r="WGG942" s="477"/>
      <c r="WGH942" s="477"/>
      <c r="WGI942" s="477"/>
      <c r="WGJ942" s="477"/>
      <c r="WGK942" s="477"/>
      <c r="WGL942" s="477"/>
      <c r="WGM942" s="477"/>
      <c r="WGN942" s="477"/>
      <c r="WGO942" s="477"/>
      <c r="WGP942" s="477"/>
      <c r="WGQ942" s="477"/>
      <c r="WGR942" s="477"/>
      <c r="WGS942" s="477"/>
      <c r="WGT942" s="477"/>
      <c r="WGU942" s="477"/>
      <c r="WGV942" s="477"/>
      <c r="WGW942" s="477"/>
      <c r="WGX942" s="477"/>
      <c r="WGY942" s="477"/>
      <c r="WGZ942" s="477"/>
      <c r="WHA942" s="477"/>
      <c r="WHB942" s="477"/>
      <c r="WHC942" s="477"/>
      <c r="WHD942" s="477"/>
      <c r="WHE942" s="477"/>
      <c r="WHF942" s="477"/>
      <c r="WHG942" s="477"/>
      <c r="WHH942" s="477"/>
      <c r="WHI942" s="477"/>
      <c r="WHJ942" s="477"/>
      <c r="WHK942" s="477"/>
      <c r="WHL942" s="477"/>
      <c r="WHM942" s="477"/>
      <c r="WHN942" s="477"/>
      <c r="WHO942" s="477"/>
      <c r="WHP942" s="477"/>
      <c r="WHQ942" s="477"/>
      <c r="WHR942" s="477"/>
      <c r="WHS942" s="477"/>
      <c r="WHT942" s="477"/>
      <c r="WHU942" s="477"/>
      <c r="WHV942" s="477"/>
      <c r="WHW942" s="477"/>
      <c r="WHX942" s="477"/>
      <c r="WHY942" s="477"/>
      <c r="WHZ942" s="477"/>
      <c r="WIA942" s="477"/>
      <c r="WIB942" s="477"/>
      <c r="WIC942" s="477"/>
      <c r="WID942" s="477"/>
      <c r="WIE942" s="477"/>
      <c r="WIF942" s="477"/>
      <c r="WIG942" s="477"/>
      <c r="WIH942" s="477"/>
      <c r="WII942" s="477"/>
      <c r="WIJ942" s="477"/>
      <c r="WIK942" s="477"/>
      <c r="WIL942" s="477"/>
      <c r="WIM942" s="477"/>
      <c r="WIN942" s="477"/>
      <c r="WIO942" s="477"/>
      <c r="WIP942" s="477"/>
      <c r="WIQ942" s="477"/>
      <c r="WIR942" s="477"/>
      <c r="WIS942" s="477"/>
      <c r="WIT942" s="477"/>
      <c r="WIU942" s="477"/>
      <c r="WIV942" s="477"/>
      <c r="WIW942" s="477"/>
      <c r="WIX942" s="477"/>
      <c r="WIY942" s="477"/>
      <c r="WIZ942" s="477"/>
      <c r="WJA942" s="477"/>
      <c r="WJB942" s="477"/>
      <c r="WJC942" s="477"/>
      <c r="WJD942" s="477"/>
      <c r="WJE942" s="477"/>
      <c r="WJF942" s="477"/>
      <c r="WJG942" s="477"/>
      <c r="WJH942" s="477"/>
      <c r="WJI942" s="477"/>
      <c r="WJJ942" s="477"/>
      <c r="WJK942" s="477"/>
      <c r="WJL942" s="477"/>
      <c r="WJM942" s="477"/>
      <c r="WJN942" s="477"/>
      <c r="WJO942" s="477"/>
      <c r="WJP942" s="477"/>
      <c r="WJQ942" s="477"/>
      <c r="WJR942" s="477"/>
      <c r="WJS942" s="477"/>
      <c r="WJT942" s="477"/>
      <c r="WJU942" s="477"/>
      <c r="WJV942" s="477"/>
      <c r="WJW942" s="477"/>
      <c r="WJX942" s="477"/>
      <c r="WJY942" s="477"/>
      <c r="WJZ942" s="477"/>
      <c r="WKA942" s="477"/>
      <c r="WKB942" s="477"/>
      <c r="WKC942" s="477"/>
      <c r="WKD942" s="477"/>
      <c r="WKE942" s="477"/>
      <c r="WKF942" s="477"/>
      <c r="WKG942" s="477"/>
      <c r="WKH942" s="477"/>
      <c r="WKI942" s="477"/>
      <c r="WKJ942" s="477"/>
      <c r="WKK942" s="477"/>
      <c r="WKL942" s="477"/>
      <c r="WKM942" s="477"/>
      <c r="WKN942" s="477"/>
      <c r="WKO942" s="477"/>
      <c r="WKP942" s="477"/>
      <c r="WKQ942" s="477"/>
      <c r="WKR942" s="477"/>
      <c r="WKS942" s="477"/>
      <c r="WKT942" s="477"/>
      <c r="WKU942" s="477"/>
      <c r="WKV942" s="477"/>
      <c r="WKW942" s="477"/>
      <c r="WKX942" s="477"/>
      <c r="WKY942" s="477"/>
      <c r="WKZ942" s="477"/>
      <c r="WLA942" s="477"/>
      <c r="WLB942" s="477"/>
      <c r="WLC942" s="477"/>
      <c r="WLD942" s="477"/>
      <c r="WLE942" s="477"/>
      <c r="WLF942" s="477"/>
      <c r="WLG942" s="477"/>
      <c r="WLH942" s="477"/>
      <c r="WLI942" s="477"/>
      <c r="WLJ942" s="477"/>
      <c r="WLK942" s="477"/>
      <c r="WLL942" s="477"/>
      <c r="WLM942" s="477"/>
      <c r="WLN942" s="477"/>
      <c r="WLO942" s="477"/>
      <c r="WLP942" s="477"/>
      <c r="WLQ942" s="477"/>
      <c r="WLR942" s="477"/>
      <c r="WLS942" s="477"/>
      <c r="WLT942" s="477"/>
      <c r="WLU942" s="477"/>
      <c r="WLV942" s="477"/>
      <c r="WLW942" s="477"/>
      <c r="WLX942" s="477"/>
      <c r="WLY942" s="477"/>
      <c r="WLZ942" s="477"/>
      <c r="WMA942" s="477"/>
      <c r="WMB942" s="477"/>
      <c r="WMC942" s="477"/>
      <c r="WMD942" s="477"/>
      <c r="WME942" s="477"/>
      <c r="WMF942" s="477"/>
      <c r="WMG942" s="477"/>
      <c r="WMH942" s="477"/>
      <c r="WMI942" s="477"/>
      <c r="WMJ942" s="477"/>
      <c r="WMK942" s="477"/>
      <c r="WML942" s="477"/>
      <c r="WMM942" s="477"/>
      <c r="WMN942" s="477"/>
      <c r="WMO942" s="477"/>
      <c r="WMP942" s="477"/>
      <c r="WMQ942" s="477"/>
      <c r="WMR942" s="477"/>
      <c r="WMS942" s="477"/>
      <c r="WMT942" s="477"/>
      <c r="WMU942" s="477"/>
      <c r="WMV942" s="477"/>
      <c r="WMW942" s="477"/>
      <c r="WMX942" s="477"/>
      <c r="WMY942" s="477"/>
      <c r="WMZ942" s="477"/>
      <c r="WNA942" s="477"/>
      <c r="WNB942" s="477"/>
      <c r="WNC942" s="477"/>
      <c r="WND942" s="477"/>
      <c r="WNE942" s="477"/>
      <c r="WNF942" s="477"/>
      <c r="WNG942" s="477"/>
      <c r="WNH942" s="477"/>
      <c r="WNI942" s="477"/>
      <c r="WNJ942" s="477"/>
      <c r="WNK942" s="477"/>
      <c r="WNL942" s="477"/>
      <c r="WNM942" s="477"/>
      <c r="WNN942" s="477"/>
      <c r="WNO942" s="477"/>
      <c r="WNP942" s="477"/>
      <c r="WNQ942" s="477"/>
      <c r="WNR942" s="477"/>
      <c r="WNS942" s="477"/>
      <c r="WNT942" s="477"/>
      <c r="WNU942" s="477"/>
      <c r="WNV942" s="477"/>
      <c r="WNW942" s="477"/>
      <c r="WNX942" s="477"/>
      <c r="WNY942" s="477"/>
      <c r="WNZ942" s="477"/>
      <c r="WOA942" s="477"/>
      <c r="WOB942" s="477"/>
      <c r="WOC942" s="477"/>
      <c r="WOD942" s="477"/>
      <c r="WOE942" s="477"/>
      <c r="WOF942" s="477"/>
      <c r="WOG942" s="477"/>
      <c r="WOH942" s="477"/>
      <c r="WOI942" s="477"/>
      <c r="WOJ942" s="477"/>
      <c r="WOK942" s="477"/>
      <c r="WOL942" s="477"/>
      <c r="WOM942" s="477"/>
      <c r="WON942" s="477"/>
      <c r="WOO942" s="477"/>
      <c r="WOP942" s="477"/>
      <c r="WOQ942" s="477"/>
      <c r="WOR942" s="477"/>
      <c r="WOS942" s="477"/>
      <c r="WOT942" s="477"/>
      <c r="WOU942" s="477"/>
      <c r="WOV942" s="477"/>
      <c r="WOW942" s="477"/>
      <c r="WOX942" s="477"/>
      <c r="WOY942" s="477"/>
      <c r="WOZ942" s="477"/>
      <c r="WPA942" s="477"/>
      <c r="WPB942" s="477"/>
      <c r="WPC942" s="477"/>
      <c r="WPD942" s="477"/>
      <c r="WPE942" s="477"/>
      <c r="WPF942" s="477"/>
      <c r="WPG942" s="477"/>
      <c r="WPH942" s="477"/>
      <c r="WPI942" s="477"/>
      <c r="WPJ942" s="477"/>
      <c r="WPK942" s="477"/>
      <c r="WPL942" s="477"/>
      <c r="WPM942" s="477"/>
      <c r="WPN942" s="477"/>
      <c r="WPO942" s="477"/>
      <c r="WPP942" s="477"/>
      <c r="WPQ942" s="477"/>
      <c r="WPR942" s="477"/>
      <c r="WPS942" s="477"/>
      <c r="WPT942" s="477"/>
      <c r="WPU942" s="477"/>
      <c r="WPV942" s="477"/>
      <c r="WPW942" s="477"/>
      <c r="WPX942" s="477"/>
      <c r="WPY942" s="477"/>
      <c r="WPZ942" s="477"/>
      <c r="WQA942" s="477"/>
      <c r="WQB942" s="477"/>
      <c r="WQC942" s="477"/>
      <c r="WQD942" s="477"/>
      <c r="WQE942" s="477"/>
      <c r="WQF942" s="477"/>
      <c r="WQG942" s="477"/>
      <c r="WQH942" s="477"/>
      <c r="WQI942" s="477"/>
      <c r="WQJ942" s="477"/>
      <c r="WQK942" s="477"/>
      <c r="WQL942" s="477"/>
      <c r="WQM942" s="477"/>
      <c r="WQN942" s="477"/>
      <c r="WQO942" s="477"/>
      <c r="WQP942" s="477"/>
      <c r="WQQ942" s="477"/>
      <c r="WQR942" s="477"/>
      <c r="WQS942" s="477"/>
      <c r="WQT942" s="477"/>
      <c r="WQU942" s="477"/>
      <c r="WQV942" s="477"/>
      <c r="WQW942" s="477"/>
      <c r="WQX942" s="477"/>
      <c r="WQY942" s="477"/>
      <c r="WQZ942" s="477"/>
      <c r="WRA942" s="477"/>
      <c r="WRB942" s="477"/>
      <c r="WRC942" s="477"/>
      <c r="WRD942" s="477"/>
      <c r="WRE942" s="477"/>
      <c r="WRF942" s="477"/>
      <c r="WRG942" s="477"/>
      <c r="WRH942" s="477"/>
      <c r="WRI942" s="477"/>
      <c r="WRJ942" s="477"/>
      <c r="WRK942" s="477"/>
      <c r="WRL942" s="477"/>
      <c r="WRM942" s="477"/>
      <c r="WRN942" s="477"/>
      <c r="WRO942" s="477"/>
      <c r="WRP942" s="477"/>
      <c r="WRQ942" s="477"/>
      <c r="WRR942" s="477"/>
      <c r="WRS942" s="477"/>
      <c r="WRT942" s="477"/>
      <c r="WRU942" s="477"/>
      <c r="WRV942" s="477"/>
      <c r="WRW942" s="477"/>
      <c r="WRX942" s="477"/>
      <c r="WRY942" s="477"/>
      <c r="WRZ942" s="477"/>
      <c r="WSA942" s="477"/>
      <c r="WSB942" s="477"/>
      <c r="WSC942" s="477"/>
      <c r="WSD942" s="477"/>
      <c r="WSE942" s="477"/>
      <c r="WSF942" s="477"/>
      <c r="WSG942" s="477"/>
      <c r="WSH942" s="477"/>
      <c r="WSI942" s="477"/>
      <c r="WSJ942" s="477"/>
      <c r="WSK942" s="477"/>
      <c r="WSL942" s="477"/>
      <c r="WSM942" s="477"/>
      <c r="WSN942" s="477"/>
      <c r="WSO942" s="477"/>
      <c r="WSP942" s="477"/>
      <c r="WSQ942" s="477"/>
      <c r="WSR942" s="477"/>
      <c r="WSS942" s="477"/>
      <c r="WST942" s="477"/>
      <c r="WSU942" s="477"/>
      <c r="WSV942" s="477"/>
      <c r="WSW942" s="477"/>
      <c r="WSX942" s="477"/>
      <c r="WSY942" s="477"/>
      <c r="WSZ942" s="477"/>
      <c r="WTA942" s="477"/>
      <c r="WTB942" s="477"/>
      <c r="WTC942" s="477"/>
      <c r="WTD942" s="477"/>
      <c r="WTE942" s="477"/>
      <c r="WTF942" s="477"/>
      <c r="WTG942" s="477"/>
      <c r="WTH942" s="477"/>
      <c r="WTI942" s="477"/>
      <c r="WTJ942" s="477"/>
      <c r="WTK942" s="477"/>
      <c r="WTL942" s="477"/>
      <c r="WTM942" s="477"/>
      <c r="WTN942" s="477"/>
      <c r="WTO942" s="477"/>
      <c r="WTP942" s="477"/>
      <c r="WTQ942" s="477"/>
      <c r="WTR942" s="477"/>
      <c r="WTS942" s="477"/>
      <c r="WTT942" s="477"/>
      <c r="WTU942" s="477"/>
      <c r="WTV942" s="477"/>
      <c r="WTW942" s="477"/>
      <c r="WTX942" s="477"/>
      <c r="WTY942" s="477"/>
      <c r="WTZ942" s="477"/>
      <c r="WUA942" s="477"/>
      <c r="WUB942" s="477"/>
      <c r="WUC942" s="477"/>
      <c r="WUD942" s="477"/>
      <c r="WUE942" s="477"/>
      <c r="WUF942" s="477"/>
      <c r="WUG942" s="477"/>
      <c r="WUH942" s="477"/>
      <c r="WUI942" s="477"/>
      <c r="WUJ942" s="477"/>
      <c r="WUK942" s="477"/>
      <c r="WUL942" s="477"/>
      <c r="WUM942" s="477"/>
      <c r="WUN942" s="477"/>
      <c r="WUO942" s="477"/>
      <c r="WUP942" s="477"/>
      <c r="WUQ942" s="477"/>
      <c r="WUR942" s="477"/>
      <c r="WUS942" s="477"/>
      <c r="WUT942" s="477"/>
      <c r="WUU942" s="477"/>
      <c r="WUV942" s="477"/>
      <c r="WUW942" s="477"/>
      <c r="WUX942" s="477"/>
      <c r="WUY942" s="477"/>
      <c r="WUZ942" s="477"/>
      <c r="WVA942" s="477"/>
      <c r="WVB942" s="477"/>
      <c r="WVC942" s="477"/>
      <c r="WVD942" s="477"/>
      <c r="WVE942" s="477"/>
      <c r="WVF942" s="477"/>
      <c r="WVG942" s="477"/>
      <c r="WVH942" s="477"/>
      <c r="WVI942" s="477"/>
      <c r="WVJ942" s="477"/>
      <c r="WVK942" s="477"/>
      <c r="WVL942" s="477"/>
      <c r="WVM942" s="477"/>
      <c r="WVN942" s="477"/>
      <c r="WVO942" s="477"/>
      <c r="WVP942" s="477"/>
      <c r="WVQ942" s="477"/>
      <c r="WVR942" s="477"/>
      <c r="WVS942" s="477"/>
      <c r="WVT942" s="477"/>
      <c r="WVU942" s="477"/>
      <c r="WVV942" s="477"/>
      <c r="WVW942" s="477"/>
      <c r="WVX942" s="477"/>
      <c r="WVY942" s="477"/>
      <c r="WVZ942" s="477"/>
      <c r="WWA942" s="477"/>
      <c r="WWB942" s="477"/>
      <c r="WWC942" s="477"/>
      <c r="WWD942" s="477"/>
      <c r="WWE942" s="477"/>
      <c r="WWF942" s="477"/>
      <c r="WWG942" s="477"/>
      <c r="WWH942" s="477"/>
      <c r="WWI942" s="477"/>
      <c r="WWJ942" s="477"/>
      <c r="WWK942" s="477"/>
      <c r="WWL942" s="477"/>
      <c r="WWM942" s="477"/>
      <c r="WWN942" s="477"/>
      <c r="WWO942" s="477"/>
      <c r="WWP942" s="477"/>
      <c r="WWQ942" s="477"/>
      <c r="WWR942" s="477"/>
      <c r="WWS942" s="477"/>
      <c r="WWT942" s="477"/>
      <c r="WWU942" s="477"/>
      <c r="WWV942" s="477"/>
      <c r="WWW942" s="477"/>
      <c r="WWX942" s="477"/>
      <c r="WWY942" s="477"/>
      <c r="WWZ942" s="477"/>
      <c r="WXA942" s="477"/>
      <c r="WXB942" s="477"/>
      <c r="WXC942" s="477"/>
      <c r="WXD942" s="477"/>
      <c r="WXE942" s="477"/>
      <c r="WXF942" s="477"/>
      <c r="WXG942" s="477"/>
      <c r="WXH942" s="477"/>
      <c r="WXI942" s="477"/>
      <c r="WXJ942" s="477"/>
      <c r="WXK942" s="477"/>
      <c r="WXL942" s="477"/>
      <c r="WXM942" s="477"/>
      <c r="WXN942" s="477"/>
      <c r="WXO942" s="477"/>
      <c r="WXP942" s="477"/>
      <c r="WXQ942" s="477"/>
      <c r="WXR942" s="477"/>
      <c r="WXS942" s="477"/>
      <c r="WXT942" s="477"/>
      <c r="WXU942" s="477"/>
      <c r="WXV942" s="477"/>
      <c r="WXW942" s="477"/>
      <c r="WXX942" s="477"/>
      <c r="WXY942" s="477"/>
      <c r="WXZ942" s="477"/>
      <c r="WYA942" s="477"/>
      <c r="WYB942" s="477"/>
      <c r="WYC942" s="477"/>
      <c r="WYD942" s="477"/>
      <c r="WYE942" s="477"/>
      <c r="WYF942" s="477"/>
      <c r="WYG942" s="477"/>
      <c r="WYH942" s="477"/>
      <c r="WYI942" s="477"/>
      <c r="WYJ942" s="477"/>
      <c r="WYK942" s="477"/>
      <c r="WYL942" s="477"/>
      <c r="WYM942" s="477"/>
      <c r="WYN942" s="477"/>
      <c r="WYO942" s="477"/>
      <c r="WYP942" s="477"/>
      <c r="WYQ942" s="477"/>
      <c r="WYR942" s="477"/>
      <c r="WYS942" s="477"/>
      <c r="WYT942" s="477"/>
      <c r="WYU942" s="477"/>
      <c r="WYV942" s="477"/>
      <c r="WYW942" s="477"/>
      <c r="WYX942" s="477"/>
      <c r="WYY942" s="477"/>
      <c r="WYZ942" s="477"/>
      <c r="WZA942" s="477"/>
      <c r="WZB942" s="477"/>
      <c r="WZC942" s="477"/>
      <c r="WZD942" s="477"/>
      <c r="WZE942" s="477"/>
      <c r="WZF942" s="477"/>
      <c r="WZG942" s="477"/>
      <c r="WZH942" s="477"/>
      <c r="WZI942" s="477"/>
      <c r="WZJ942" s="477"/>
      <c r="WZK942" s="477"/>
      <c r="WZL942" s="477"/>
      <c r="WZM942" s="477"/>
      <c r="WZN942" s="477"/>
      <c r="WZO942" s="477"/>
      <c r="WZP942" s="477"/>
      <c r="WZQ942" s="477"/>
      <c r="WZR942" s="477"/>
      <c r="WZS942" s="477"/>
      <c r="WZT942" s="477"/>
      <c r="WZU942" s="477"/>
      <c r="WZV942" s="477"/>
      <c r="WZW942" s="477"/>
      <c r="WZX942" s="477"/>
      <c r="WZY942" s="477"/>
      <c r="WZZ942" s="477"/>
      <c r="XAA942" s="477"/>
      <c r="XAB942" s="477"/>
      <c r="XAC942" s="477"/>
      <c r="XAD942" s="477"/>
      <c r="XAE942" s="477"/>
      <c r="XAF942" s="477"/>
      <c r="XAG942" s="477"/>
      <c r="XAH942" s="477"/>
      <c r="XAI942" s="477"/>
      <c r="XAJ942" s="477"/>
      <c r="XAK942" s="477"/>
      <c r="XAL942" s="477"/>
      <c r="XAM942" s="477"/>
      <c r="XAN942" s="477"/>
      <c r="XAO942" s="477"/>
      <c r="XAP942" s="477"/>
      <c r="XAQ942" s="477"/>
      <c r="XAR942" s="477"/>
      <c r="XAS942" s="477"/>
      <c r="XAT942" s="477"/>
      <c r="XAU942" s="477"/>
      <c r="XAV942" s="477"/>
      <c r="XAW942" s="477"/>
      <c r="XAX942" s="477"/>
      <c r="XAY942" s="477"/>
      <c r="XAZ942" s="477"/>
      <c r="XBA942" s="477"/>
      <c r="XBB942" s="477"/>
      <c r="XBC942" s="477"/>
      <c r="XBD942" s="477"/>
      <c r="XBE942" s="477"/>
      <c r="XBF942" s="477"/>
      <c r="XBG942" s="477"/>
      <c r="XBH942" s="477"/>
      <c r="XBI942" s="477"/>
      <c r="XBJ942" s="477"/>
      <c r="XBK942" s="477"/>
      <c r="XBL942" s="477"/>
      <c r="XBM942" s="477"/>
      <c r="XBN942" s="477"/>
      <c r="XBO942" s="477"/>
      <c r="XBP942" s="477"/>
      <c r="XBQ942" s="477"/>
      <c r="XBR942" s="477"/>
      <c r="XBS942" s="477"/>
      <c r="XBT942" s="477"/>
      <c r="XBU942" s="477"/>
      <c r="XBV942" s="477"/>
      <c r="XBW942" s="477"/>
      <c r="XBX942" s="477"/>
      <c r="XBY942" s="477"/>
      <c r="XBZ942" s="477"/>
      <c r="XCA942" s="477"/>
      <c r="XCB942" s="477"/>
      <c r="XCC942" s="477"/>
      <c r="XCD942" s="477"/>
      <c r="XCE942" s="477"/>
      <c r="XCF942" s="477"/>
      <c r="XCG942" s="477"/>
      <c r="XCH942" s="477"/>
      <c r="XCI942" s="477"/>
      <c r="XCJ942" s="477"/>
      <c r="XCK942" s="477"/>
      <c r="XCL942" s="477"/>
      <c r="XCM942" s="477"/>
      <c r="XCN942" s="477"/>
      <c r="XCO942" s="477"/>
      <c r="XCP942" s="477"/>
      <c r="XCQ942" s="477"/>
      <c r="XCR942" s="477"/>
      <c r="XCS942" s="477"/>
      <c r="XCT942" s="477"/>
      <c r="XCU942" s="477"/>
      <c r="XCV942" s="477"/>
      <c r="XCW942" s="477"/>
      <c r="XCX942" s="477"/>
      <c r="XCY942" s="477"/>
      <c r="XCZ942" s="477"/>
      <c r="XDA942" s="477"/>
      <c r="XDB942" s="477"/>
      <c r="XDC942" s="477"/>
      <c r="XDD942" s="477"/>
      <c r="XDE942" s="477"/>
      <c r="XDF942" s="477"/>
      <c r="XDG942" s="477"/>
      <c r="XDH942" s="477"/>
      <c r="XDI942" s="477"/>
      <c r="XDJ942" s="477"/>
      <c r="XDK942" s="477"/>
      <c r="XDL942" s="477"/>
      <c r="XDM942" s="477"/>
      <c r="XDN942" s="477"/>
      <c r="XDO942" s="477"/>
      <c r="XDP942" s="477"/>
      <c r="XDQ942" s="477"/>
      <c r="XDR942" s="477"/>
      <c r="XDS942" s="477"/>
      <c r="XDT942" s="477"/>
      <c r="XDU942" s="477"/>
      <c r="XDV942" s="477"/>
      <c r="XDW942" s="477"/>
      <c r="XDX942" s="477"/>
      <c r="XDY942" s="477"/>
      <c r="XDZ942" s="477"/>
      <c r="XEA942" s="477"/>
      <c r="XEB942" s="477"/>
      <c r="XEC942" s="477"/>
      <c r="XED942" s="477"/>
      <c r="XEE942" s="477"/>
      <c r="XEF942" s="477"/>
      <c r="XEG942" s="477"/>
      <c r="XEH942" s="477"/>
      <c r="XEI942" s="477"/>
      <c r="XEJ942" s="477"/>
      <c r="XEK942" s="477"/>
      <c r="XEL942" s="477"/>
      <c r="XEM942" s="477"/>
      <c r="XEN942" s="477"/>
      <c r="XEO942" s="477"/>
      <c r="XEP942" s="477"/>
      <c r="XEQ942" s="477"/>
      <c r="XER942" s="477"/>
      <c r="XES942" s="477"/>
      <c r="XET942" s="477"/>
      <c r="XEU942" s="477"/>
      <c r="XEV942" s="477"/>
      <c r="XEW942" s="477"/>
      <c r="XEX942" s="477"/>
      <c r="XEY942" s="477"/>
      <c r="XEZ942" s="477"/>
      <c r="XFA942" s="477"/>
      <c r="XFB942" s="477"/>
    </row>
    <row r="943" spans="1:16382" ht="30" customHeight="1" x14ac:dyDescent="0.7">
      <c r="A943" s="477"/>
      <c r="B943" s="331"/>
      <c r="C943" s="368"/>
      <c r="D943" s="408"/>
      <c r="E943" s="401"/>
      <c r="F943" s="360"/>
      <c r="G943" s="402"/>
      <c r="H943" s="403"/>
      <c r="I943" s="323"/>
      <c r="J943" s="324"/>
      <c r="K943" s="477"/>
      <c r="L943" s="477"/>
      <c r="M943" s="477"/>
      <c r="N943" s="477"/>
      <c r="O943" s="477"/>
      <c r="P943" s="477"/>
      <c r="Q943" s="477"/>
      <c r="R943" s="477"/>
      <c r="S943" s="477"/>
      <c r="T943" s="477"/>
      <c r="U943" s="477"/>
      <c r="V943" s="477"/>
      <c r="W943" s="477"/>
      <c r="X943" s="477"/>
      <c r="Y943" s="477"/>
      <c r="Z943" s="477"/>
      <c r="AA943" s="477"/>
      <c r="AB943" s="477"/>
      <c r="AC943" s="477"/>
      <c r="AD943" s="477"/>
      <c r="AE943" s="477"/>
      <c r="AF943" s="477"/>
      <c r="AG943" s="477"/>
      <c r="AH943" s="477"/>
      <c r="AI943" s="477"/>
      <c r="AJ943" s="477"/>
      <c r="AK943" s="477"/>
      <c r="AL943" s="477"/>
      <c r="AM943" s="477"/>
      <c r="AN943" s="477"/>
      <c r="AO943" s="477"/>
      <c r="AP943" s="477"/>
      <c r="AQ943" s="477"/>
      <c r="AR943" s="477"/>
      <c r="AS943" s="477"/>
      <c r="AT943" s="477"/>
      <c r="AU943" s="477"/>
      <c r="AV943" s="477"/>
      <c r="AW943" s="477"/>
      <c r="AX943" s="477"/>
      <c r="AY943" s="477"/>
      <c r="AZ943" s="477"/>
      <c r="BA943" s="477"/>
      <c r="BB943" s="477"/>
      <c r="BC943" s="477"/>
      <c r="BD943" s="477"/>
      <c r="BE943" s="477"/>
      <c r="BF943" s="477"/>
      <c r="BG943" s="477"/>
      <c r="BH943" s="477"/>
      <c r="BI943" s="477"/>
      <c r="BJ943" s="477"/>
      <c r="BK943" s="477"/>
      <c r="BL943" s="477"/>
      <c r="BM943" s="477"/>
      <c r="BN943" s="477"/>
      <c r="BO943" s="477"/>
      <c r="BP943" s="477"/>
      <c r="BQ943" s="477"/>
      <c r="BR943" s="477"/>
      <c r="BS943" s="477"/>
      <c r="BT943" s="477"/>
      <c r="BU943" s="477"/>
      <c r="BV943" s="477"/>
      <c r="BW943" s="477"/>
      <c r="BX943" s="477"/>
      <c r="BY943" s="477"/>
      <c r="BZ943" s="477"/>
      <c r="CA943" s="477"/>
      <c r="CB943" s="477"/>
      <c r="CC943" s="477"/>
      <c r="CD943" s="477"/>
      <c r="CE943" s="477"/>
      <c r="CF943" s="477"/>
      <c r="CG943" s="477"/>
      <c r="CH943" s="477"/>
      <c r="CI943" s="477"/>
      <c r="CJ943" s="477"/>
      <c r="CK943" s="477"/>
      <c r="CL943" s="477"/>
      <c r="CM943" s="477"/>
      <c r="CN943" s="477"/>
      <c r="CO943" s="477"/>
      <c r="CP943" s="477"/>
      <c r="CQ943" s="477"/>
      <c r="CR943" s="477"/>
      <c r="CS943" s="477"/>
      <c r="CT943" s="477"/>
      <c r="CU943" s="477"/>
      <c r="CV943" s="477"/>
      <c r="CW943" s="477"/>
      <c r="CX943" s="477"/>
      <c r="CY943" s="477"/>
      <c r="CZ943" s="477"/>
      <c r="DA943" s="477"/>
      <c r="DB943" s="477"/>
      <c r="DC943" s="477"/>
      <c r="DD943" s="477"/>
      <c r="DE943" s="477"/>
      <c r="DF943" s="477"/>
      <c r="DG943" s="477"/>
      <c r="DH943" s="477"/>
      <c r="DI943" s="477"/>
      <c r="DJ943" s="477"/>
      <c r="DK943" s="477"/>
      <c r="DL943" s="477"/>
      <c r="DM943" s="477"/>
      <c r="DN943" s="477"/>
      <c r="DO943" s="477"/>
      <c r="DP943" s="477"/>
      <c r="DQ943" s="477"/>
      <c r="DR943" s="477"/>
      <c r="DS943" s="477"/>
      <c r="DT943" s="477"/>
      <c r="DU943" s="477"/>
      <c r="DV943" s="477"/>
      <c r="DW943" s="477"/>
      <c r="DX943" s="477"/>
      <c r="DY943" s="477"/>
      <c r="DZ943" s="477"/>
      <c r="EA943" s="477"/>
      <c r="EB943" s="477"/>
      <c r="EC943" s="477"/>
      <c r="ED943" s="477"/>
      <c r="EE943" s="477"/>
      <c r="EF943" s="477"/>
      <c r="EG943" s="477"/>
      <c r="EH943" s="477"/>
      <c r="EI943" s="477"/>
      <c r="EJ943" s="477"/>
      <c r="EK943" s="477"/>
      <c r="EL943" s="477"/>
      <c r="EM943" s="477"/>
      <c r="EN943" s="477"/>
      <c r="EO943" s="477"/>
      <c r="EP943" s="477"/>
      <c r="EQ943" s="477"/>
      <c r="ER943" s="477"/>
      <c r="ES943" s="477"/>
      <c r="ET943" s="477"/>
      <c r="EU943" s="477"/>
      <c r="EV943" s="477"/>
      <c r="EW943" s="477"/>
      <c r="EX943" s="477"/>
      <c r="EY943" s="477"/>
      <c r="EZ943" s="477"/>
      <c r="FA943" s="477"/>
      <c r="FB943" s="477"/>
      <c r="FC943" s="477"/>
      <c r="FD943" s="477"/>
      <c r="FE943" s="477"/>
      <c r="FF943" s="477"/>
      <c r="FG943" s="477"/>
      <c r="FH943" s="477"/>
      <c r="FI943" s="477"/>
      <c r="FJ943" s="477"/>
      <c r="FK943" s="477"/>
      <c r="FL943" s="477"/>
      <c r="FM943" s="477"/>
      <c r="FN943" s="477"/>
      <c r="FO943" s="477"/>
      <c r="FP943" s="477"/>
      <c r="FQ943" s="477"/>
      <c r="FR943" s="477"/>
      <c r="FS943" s="477"/>
      <c r="FT943" s="477"/>
      <c r="FU943" s="477"/>
      <c r="FV943" s="477"/>
      <c r="FW943" s="477"/>
      <c r="FX943" s="477"/>
      <c r="FY943" s="477"/>
      <c r="FZ943" s="477"/>
      <c r="GA943" s="477"/>
      <c r="GB943" s="477"/>
      <c r="GC943" s="477"/>
      <c r="GD943" s="477"/>
      <c r="GE943" s="477"/>
      <c r="GF943" s="477"/>
      <c r="GG943" s="477"/>
      <c r="GH943" s="477"/>
      <c r="GI943" s="477"/>
      <c r="GJ943" s="477"/>
      <c r="GK943" s="477"/>
      <c r="GL943" s="477"/>
      <c r="GM943" s="477"/>
      <c r="GN943" s="477"/>
      <c r="GO943" s="477"/>
      <c r="GP943" s="477"/>
      <c r="GQ943" s="477"/>
      <c r="GR943" s="477"/>
      <c r="GS943" s="477"/>
      <c r="GT943" s="477"/>
      <c r="GU943" s="477"/>
      <c r="GV943" s="477"/>
      <c r="GW943" s="477"/>
      <c r="GX943" s="477"/>
      <c r="GY943" s="477"/>
      <c r="GZ943" s="477"/>
      <c r="HA943" s="477"/>
      <c r="HB943" s="477"/>
      <c r="HC943" s="477"/>
      <c r="HD943" s="477"/>
      <c r="HE943" s="477"/>
      <c r="HF943" s="477"/>
      <c r="HG943" s="477"/>
      <c r="HH943" s="477"/>
      <c r="HI943" s="477"/>
      <c r="HJ943" s="477"/>
      <c r="HK943" s="477"/>
      <c r="HL943" s="477"/>
      <c r="HM943" s="477"/>
      <c r="HN943" s="477"/>
      <c r="HO943" s="477"/>
      <c r="HP943" s="477"/>
      <c r="HQ943" s="477"/>
      <c r="HR943" s="477"/>
      <c r="HS943" s="477"/>
      <c r="HT943" s="477"/>
      <c r="HU943" s="477"/>
      <c r="HV943" s="477"/>
      <c r="HW943" s="477"/>
      <c r="HX943" s="477"/>
      <c r="HY943" s="477"/>
      <c r="HZ943" s="477"/>
      <c r="IA943" s="477"/>
      <c r="IB943" s="477"/>
      <c r="IC943" s="477"/>
      <c r="ID943" s="477"/>
      <c r="IE943" s="477"/>
      <c r="IF943" s="477"/>
      <c r="IG943" s="477"/>
      <c r="IH943" s="477"/>
      <c r="II943" s="477"/>
      <c r="IJ943" s="477"/>
      <c r="IK943" s="477"/>
      <c r="IL943" s="477"/>
      <c r="IM943" s="477"/>
      <c r="IN943" s="477"/>
      <c r="IO943" s="477"/>
      <c r="IP943" s="477"/>
      <c r="IQ943" s="477"/>
      <c r="IR943" s="477"/>
      <c r="IS943" s="477"/>
      <c r="IT943" s="477"/>
      <c r="IU943" s="477"/>
      <c r="IV943" s="477"/>
      <c r="IW943" s="477"/>
      <c r="IX943" s="477"/>
      <c r="IY943" s="477"/>
      <c r="IZ943" s="477"/>
      <c r="JA943" s="477"/>
      <c r="JB943" s="477"/>
      <c r="JC943" s="477"/>
      <c r="JD943" s="477"/>
      <c r="JE943" s="477"/>
      <c r="JF943" s="477"/>
      <c r="JG943" s="477"/>
      <c r="JH943" s="477"/>
      <c r="JI943" s="477"/>
      <c r="JJ943" s="477"/>
      <c r="JK943" s="477"/>
      <c r="JL943" s="477"/>
      <c r="JM943" s="477"/>
      <c r="JN943" s="477"/>
      <c r="JO943" s="477"/>
      <c r="JP943" s="477"/>
      <c r="JQ943" s="477"/>
      <c r="JR943" s="477"/>
      <c r="JS943" s="477"/>
      <c r="JT943" s="477"/>
      <c r="JU943" s="477"/>
      <c r="JV943" s="477"/>
      <c r="JW943" s="477"/>
      <c r="JX943" s="477"/>
      <c r="JY943" s="477"/>
      <c r="JZ943" s="477"/>
      <c r="KA943" s="477"/>
      <c r="KB943" s="477"/>
      <c r="KC943" s="477"/>
      <c r="KD943" s="477"/>
      <c r="KE943" s="477"/>
      <c r="KF943" s="477"/>
      <c r="KG943" s="477"/>
      <c r="KH943" s="477"/>
      <c r="KI943" s="477"/>
      <c r="KJ943" s="477"/>
      <c r="KK943" s="477"/>
      <c r="KL943" s="477"/>
      <c r="KM943" s="477"/>
      <c r="KN943" s="477"/>
      <c r="KO943" s="477"/>
      <c r="KP943" s="477"/>
      <c r="KQ943" s="477"/>
      <c r="KR943" s="477"/>
      <c r="KS943" s="477"/>
      <c r="KT943" s="477"/>
      <c r="KU943" s="477"/>
      <c r="KV943" s="477"/>
      <c r="KW943" s="477"/>
      <c r="KX943" s="477"/>
      <c r="KY943" s="477"/>
      <c r="KZ943" s="477"/>
      <c r="LA943" s="477"/>
      <c r="LB943" s="477"/>
      <c r="LC943" s="477"/>
      <c r="LD943" s="477"/>
      <c r="LE943" s="477"/>
      <c r="LF943" s="477"/>
      <c r="LG943" s="477"/>
      <c r="LH943" s="477"/>
      <c r="LI943" s="477"/>
      <c r="LJ943" s="477"/>
      <c r="LK943" s="477"/>
      <c r="LL943" s="477"/>
      <c r="LM943" s="477"/>
      <c r="LN943" s="477"/>
      <c r="LO943" s="477"/>
      <c r="LP943" s="477"/>
      <c r="LQ943" s="477"/>
      <c r="LR943" s="477"/>
      <c r="LS943" s="477"/>
      <c r="LT943" s="477"/>
      <c r="LU943" s="477"/>
      <c r="LV943" s="477"/>
      <c r="LW943" s="477"/>
      <c r="LX943" s="477"/>
      <c r="LY943" s="477"/>
      <c r="LZ943" s="477"/>
      <c r="MA943" s="477"/>
      <c r="MB943" s="477"/>
      <c r="MC943" s="477"/>
      <c r="MD943" s="477"/>
      <c r="ME943" s="477"/>
      <c r="MF943" s="477"/>
      <c r="MG943" s="477"/>
      <c r="MH943" s="477"/>
      <c r="MI943" s="477"/>
      <c r="MJ943" s="477"/>
      <c r="MK943" s="477"/>
      <c r="ML943" s="477"/>
      <c r="MM943" s="477"/>
      <c r="MN943" s="477"/>
      <c r="MO943" s="477"/>
      <c r="MP943" s="477"/>
      <c r="MQ943" s="477"/>
      <c r="MR943" s="477"/>
      <c r="MS943" s="477"/>
      <c r="MT943" s="477"/>
      <c r="MU943" s="477"/>
      <c r="MV943" s="477"/>
      <c r="MW943" s="477"/>
      <c r="MX943" s="477"/>
      <c r="MY943" s="477"/>
      <c r="MZ943" s="477"/>
      <c r="NA943" s="477"/>
      <c r="NB943" s="477"/>
      <c r="NC943" s="477"/>
      <c r="ND943" s="477"/>
      <c r="NE943" s="477"/>
      <c r="NF943" s="477"/>
      <c r="NG943" s="477"/>
      <c r="NH943" s="477"/>
      <c r="NI943" s="477"/>
      <c r="NJ943" s="477"/>
      <c r="NK943" s="477"/>
      <c r="NL943" s="477"/>
      <c r="NM943" s="477"/>
      <c r="NN943" s="477"/>
      <c r="NO943" s="477"/>
      <c r="NP943" s="477"/>
      <c r="NQ943" s="477"/>
      <c r="NR943" s="477"/>
      <c r="NS943" s="477"/>
      <c r="NT943" s="477"/>
      <c r="NU943" s="477"/>
      <c r="NV943" s="477"/>
      <c r="NW943" s="477"/>
      <c r="NX943" s="477"/>
      <c r="NY943" s="477"/>
      <c r="NZ943" s="477"/>
      <c r="OA943" s="477"/>
      <c r="OB943" s="477"/>
      <c r="OC943" s="477"/>
      <c r="OD943" s="477"/>
      <c r="OE943" s="477"/>
      <c r="OF943" s="477"/>
      <c r="OG943" s="477"/>
      <c r="OH943" s="477"/>
      <c r="OI943" s="477"/>
      <c r="OJ943" s="477"/>
      <c r="OK943" s="477"/>
      <c r="OL943" s="477"/>
      <c r="OM943" s="477"/>
      <c r="ON943" s="477"/>
      <c r="OO943" s="477"/>
      <c r="OP943" s="477"/>
      <c r="OQ943" s="477"/>
      <c r="OR943" s="477"/>
      <c r="OS943" s="477"/>
      <c r="OT943" s="477"/>
      <c r="OU943" s="477"/>
      <c r="OV943" s="477"/>
      <c r="OW943" s="477"/>
      <c r="OX943" s="477"/>
      <c r="OY943" s="477"/>
      <c r="OZ943" s="477"/>
      <c r="PA943" s="477"/>
      <c r="PB943" s="477"/>
      <c r="PC943" s="477"/>
      <c r="PD943" s="477"/>
      <c r="PE943" s="477"/>
      <c r="PF943" s="477"/>
      <c r="PG943" s="477"/>
      <c r="PH943" s="477"/>
      <c r="PI943" s="477"/>
      <c r="PJ943" s="477"/>
      <c r="PK943" s="477"/>
      <c r="PL943" s="477"/>
      <c r="PM943" s="477"/>
      <c r="PN943" s="477"/>
      <c r="PO943" s="477"/>
      <c r="PP943" s="477"/>
      <c r="PQ943" s="477"/>
      <c r="PR943" s="477"/>
      <c r="PS943" s="477"/>
      <c r="PT943" s="477"/>
      <c r="PU943" s="477"/>
      <c r="PV943" s="477"/>
      <c r="PW943" s="477"/>
      <c r="PX943" s="477"/>
      <c r="PY943" s="477"/>
      <c r="PZ943" s="477"/>
      <c r="QA943" s="477"/>
      <c r="QB943" s="477"/>
      <c r="QC943" s="477"/>
      <c r="QD943" s="477"/>
      <c r="QE943" s="477"/>
      <c r="QF943" s="477"/>
      <c r="QG943" s="477"/>
      <c r="QH943" s="477"/>
      <c r="QI943" s="477"/>
      <c r="QJ943" s="477"/>
      <c r="QK943" s="477"/>
      <c r="QL943" s="477"/>
      <c r="QM943" s="477"/>
      <c r="QN943" s="477"/>
      <c r="QO943" s="477"/>
      <c r="QP943" s="477"/>
      <c r="QQ943" s="477"/>
      <c r="QR943" s="477"/>
      <c r="QS943" s="477"/>
      <c r="QT943" s="477"/>
      <c r="QU943" s="477"/>
      <c r="QV943" s="477"/>
      <c r="QW943" s="477"/>
      <c r="QX943" s="477"/>
      <c r="QY943" s="477"/>
      <c r="QZ943" s="477"/>
      <c r="RA943" s="477"/>
      <c r="RB943" s="477"/>
      <c r="RC943" s="477"/>
      <c r="RD943" s="477"/>
      <c r="RE943" s="477"/>
      <c r="RF943" s="477"/>
      <c r="RG943" s="477"/>
      <c r="RH943" s="477"/>
      <c r="RI943" s="477"/>
      <c r="RJ943" s="477"/>
      <c r="RK943" s="477"/>
      <c r="RL943" s="477"/>
      <c r="RM943" s="477"/>
      <c r="RN943" s="477"/>
      <c r="RO943" s="477"/>
      <c r="RP943" s="477"/>
      <c r="RQ943" s="477"/>
      <c r="RR943" s="477"/>
      <c r="RS943" s="477"/>
      <c r="RT943" s="477"/>
      <c r="RU943" s="477"/>
      <c r="RV943" s="477"/>
      <c r="RW943" s="477"/>
      <c r="RX943" s="477"/>
      <c r="RY943" s="477"/>
      <c r="RZ943" s="477"/>
      <c r="SA943" s="477"/>
      <c r="SB943" s="477"/>
      <c r="SC943" s="477"/>
      <c r="SD943" s="477"/>
      <c r="SE943" s="477"/>
      <c r="SF943" s="477"/>
      <c r="SG943" s="477"/>
      <c r="SH943" s="477"/>
      <c r="SI943" s="477"/>
      <c r="SJ943" s="477"/>
      <c r="SK943" s="477"/>
      <c r="SL943" s="477"/>
      <c r="SM943" s="477"/>
      <c r="SN943" s="477"/>
      <c r="SO943" s="477"/>
      <c r="SP943" s="477"/>
      <c r="SQ943" s="477"/>
      <c r="SR943" s="477"/>
      <c r="SS943" s="477"/>
      <c r="ST943" s="477"/>
      <c r="SU943" s="477"/>
      <c r="SV943" s="477"/>
      <c r="SW943" s="477"/>
      <c r="SX943" s="477"/>
      <c r="SY943" s="477"/>
      <c r="SZ943" s="477"/>
      <c r="TA943" s="477"/>
      <c r="TB943" s="477"/>
      <c r="TC943" s="477"/>
      <c r="TD943" s="477"/>
      <c r="TE943" s="477"/>
      <c r="TF943" s="477"/>
      <c r="TG943" s="477"/>
      <c r="TH943" s="477"/>
      <c r="TI943" s="477"/>
      <c r="TJ943" s="477"/>
      <c r="TK943" s="477"/>
      <c r="TL943" s="477"/>
      <c r="TM943" s="477"/>
      <c r="TN943" s="477"/>
      <c r="TO943" s="477"/>
      <c r="TP943" s="477"/>
      <c r="TQ943" s="477"/>
      <c r="TR943" s="477"/>
      <c r="TS943" s="477"/>
      <c r="TT943" s="477"/>
      <c r="TU943" s="477"/>
      <c r="TV943" s="477"/>
      <c r="TW943" s="477"/>
      <c r="TX943" s="477"/>
      <c r="TY943" s="477"/>
      <c r="TZ943" s="477"/>
      <c r="UA943" s="477"/>
      <c r="UB943" s="477"/>
      <c r="UC943" s="477"/>
      <c r="UD943" s="477"/>
      <c r="UE943" s="477"/>
      <c r="UF943" s="477"/>
      <c r="UG943" s="477"/>
      <c r="UH943" s="477"/>
      <c r="UI943" s="477"/>
      <c r="UJ943" s="477"/>
      <c r="UK943" s="477"/>
      <c r="UL943" s="477"/>
      <c r="UM943" s="477"/>
      <c r="UN943" s="477"/>
      <c r="UO943" s="477"/>
      <c r="UP943" s="477"/>
      <c r="UQ943" s="477"/>
      <c r="UR943" s="477"/>
      <c r="US943" s="477"/>
      <c r="UT943" s="477"/>
      <c r="UU943" s="477"/>
      <c r="UV943" s="477"/>
      <c r="UW943" s="477"/>
      <c r="UX943" s="477"/>
      <c r="UY943" s="477"/>
      <c r="UZ943" s="477"/>
      <c r="VA943" s="477"/>
      <c r="VB943" s="477"/>
      <c r="VC943" s="477"/>
      <c r="VD943" s="477"/>
      <c r="VE943" s="477"/>
      <c r="VF943" s="477"/>
      <c r="VG943" s="477"/>
      <c r="VH943" s="477"/>
      <c r="VI943" s="477"/>
      <c r="VJ943" s="477"/>
      <c r="VK943" s="477"/>
      <c r="VL943" s="477"/>
      <c r="VM943" s="477"/>
      <c r="VN943" s="477"/>
      <c r="VO943" s="477"/>
      <c r="VP943" s="477"/>
      <c r="VQ943" s="477"/>
      <c r="VR943" s="477"/>
      <c r="VS943" s="477"/>
      <c r="VT943" s="477"/>
      <c r="VU943" s="477"/>
      <c r="VV943" s="477"/>
      <c r="VW943" s="477"/>
      <c r="VX943" s="477"/>
      <c r="VY943" s="477"/>
      <c r="VZ943" s="477"/>
      <c r="WA943" s="477"/>
      <c r="WB943" s="477"/>
      <c r="WC943" s="477"/>
      <c r="WD943" s="477"/>
      <c r="WE943" s="477"/>
      <c r="WF943" s="477"/>
      <c r="WG943" s="477"/>
      <c r="WH943" s="477"/>
      <c r="WI943" s="477"/>
      <c r="WJ943" s="477"/>
      <c r="WK943" s="477"/>
      <c r="WL943" s="477"/>
      <c r="WM943" s="477"/>
      <c r="WN943" s="477"/>
      <c r="WO943" s="477"/>
      <c r="WP943" s="477"/>
      <c r="WQ943" s="477"/>
      <c r="WR943" s="477"/>
      <c r="WS943" s="477"/>
      <c r="WT943" s="477"/>
      <c r="WU943" s="477"/>
      <c r="WV943" s="477"/>
      <c r="WW943" s="477"/>
      <c r="WX943" s="477"/>
      <c r="WY943" s="477"/>
      <c r="WZ943" s="477"/>
      <c r="XA943" s="477"/>
      <c r="XB943" s="477"/>
      <c r="XC943" s="477"/>
      <c r="XD943" s="477"/>
      <c r="XE943" s="477"/>
      <c r="XF943" s="477"/>
      <c r="XG943" s="477"/>
      <c r="XH943" s="477"/>
      <c r="XI943" s="477"/>
      <c r="XJ943" s="477"/>
      <c r="XK943" s="477"/>
      <c r="XL943" s="477"/>
      <c r="XM943" s="477"/>
      <c r="XN943" s="477"/>
      <c r="XO943" s="477"/>
      <c r="XP943" s="477"/>
      <c r="XQ943" s="477"/>
      <c r="XR943" s="477"/>
      <c r="XS943" s="477"/>
      <c r="XT943" s="477"/>
      <c r="XU943" s="477"/>
      <c r="XV943" s="477"/>
      <c r="XW943" s="477"/>
      <c r="XX943" s="477"/>
      <c r="XY943" s="477"/>
      <c r="XZ943" s="477"/>
      <c r="YA943" s="477"/>
      <c r="YB943" s="477"/>
      <c r="YC943" s="477"/>
      <c r="YD943" s="477"/>
      <c r="YE943" s="477"/>
      <c r="YF943" s="477"/>
      <c r="YG943" s="477"/>
      <c r="YH943" s="477"/>
      <c r="YI943" s="477"/>
      <c r="YJ943" s="477"/>
      <c r="YK943" s="477"/>
      <c r="YL943" s="477"/>
      <c r="YM943" s="477"/>
      <c r="YN943" s="477"/>
      <c r="YO943" s="477"/>
      <c r="YP943" s="477"/>
      <c r="YQ943" s="477"/>
      <c r="YR943" s="477"/>
      <c r="YS943" s="477"/>
      <c r="YT943" s="477"/>
      <c r="YU943" s="477"/>
      <c r="YV943" s="477"/>
      <c r="YW943" s="477"/>
      <c r="YX943" s="477"/>
      <c r="YY943" s="477"/>
      <c r="YZ943" s="477"/>
      <c r="ZA943" s="477"/>
      <c r="ZB943" s="477"/>
      <c r="ZC943" s="477"/>
      <c r="ZD943" s="477"/>
      <c r="ZE943" s="477"/>
      <c r="ZF943" s="477"/>
      <c r="ZG943" s="477"/>
      <c r="ZH943" s="477"/>
      <c r="ZI943" s="477"/>
      <c r="ZJ943" s="477"/>
      <c r="ZK943" s="477"/>
      <c r="ZL943" s="477"/>
      <c r="ZM943" s="477"/>
      <c r="ZN943" s="477"/>
      <c r="ZO943" s="477"/>
      <c r="ZP943" s="477"/>
      <c r="ZQ943" s="477"/>
      <c r="ZR943" s="477"/>
      <c r="ZS943" s="477"/>
      <c r="ZT943" s="477"/>
      <c r="ZU943" s="477"/>
      <c r="ZV943" s="477"/>
      <c r="ZW943" s="477"/>
      <c r="ZX943" s="477"/>
      <c r="ZY943" s="477"/>
      <c r="ZZ943" s="477"/>
      <c r="AAA943" s="477"/>
      <c r="AAB943" s="477"/>
      <c r="AAC943" s="477"/>
      <c r="AAD943" s="477"/>
      <c r="AAE943" s="477"/>
      <c r="AAF943" s="477"/>
      <c r="AAG943" s="477"/>
      <c r="AAH943" s="477"/>
      <c r="AAI943" s="477"/>
      <c r="AAJ943" s="477"/>
      <c r="AAK943" s="477"/>
      <c r="AAL943" s="477"/>
      <c r="AAM943" s="477"/>
      <c r="AAN943" s="477"/>
      <c r="AAO943" s="477"/>
      <c r="AAP943" s="477"/>
      <c r="AAQ943" s="477"/>
      <c r="AAR943" s="477"/>
      <c r="AAS943" s="477"/>
      <c r="AAT943" s="477"/>
      <c r="AAU943" s="477"/>
      <c r="AAV943" s="477"/>
      <c r="AAW943" s="477"/>
      <c r="AAX943" s="477"/>
      <c r="AAY943" s="477"/>
      <c r="AAZ943" s="477"/>
      <c r="ABA943" s="477"/>
      <c r="ABB943" s="477"/>
      <c r="ABC943" s="477"/>
      <c r="ABD943" s="477"/>
      <c r="ABE943" s="477"/>
      <c r="ABF943" s="477"/>
      <c r="ABG943" s="477"/>
      <c r="ABH943" s="477"/>
      <c r="ABI943" s="477"/>
      <c r="ABJ943" s="477"/>
      <c r="ABK943" s="477"/>
      <c r="ABL943" s="477"/>
      <c r="ABM943" s="477"/>
      <c r="ABN943" s="477"/>
      <c r="ABO943" s="477"/>
      <c r="ABP943" s="477"/>
      <c r="ABQ943" s="477"/>
      <c r="ABR943" s="477"/>
      <c r="ABS943" s="477"/>
      <c r="ABT943" s="477"/>
      <c r="ABU943" s="477"/>
      <c r="ABV943" s="477"/>
      <c r="ABW943" s="477"/>
      <c r="ABX943" s="477"/>
      <c r="ABY943" s="477"/>
      <c r="ABZ943" s="477"/>
      <c r="ACA943" s="477"/>
      <c r="ACB943" s="477"/>
      <c r="ACC943" s="477"/>
      <c r="ACD943" s="477"/>
      <c r="ACE943" s="477"/>
      <c r="ACF943" s="477"/>
      <c r="ACG943" s="477"/>
      <c r="ACH943" s="477"/>
      <c r="ACI943" s="477"/>
      <c r="ACJ943" s="477"/>
      <c r="ACK943" s="477"/>
      <c r="ACL943" s="477"/>
      <c r="ACM943" s="477"/>
      <c r="ACN943" s="477"/>
      <c r="ACO943" s="477"/>
      <c r="ACP943" s="477"/>
      <c r="ACQ943" s="477"/>
      <c r="ACR943" s="477"/>
      <c r="ACS943" s="477"/>
      <c r="ACT943" s="477"/>
      <c r="ACU943" s="477"/>
      <c r="ACV943" s="477"/>
      <c r="ACW943" s="477"/>
      <c r="ACX943" s="477"/>
      <c r="ACY943" s="477"/>
      <c r="ACZ943" s="477"/>
      <c r="ADA943" s="477"/>
      <c r="ADB943" s="477"/>
      <c r="ADC943" s="477"/>
      <c r="ADD943" s="477"/>
      <c r="ADE943" s="477"/>
      <c r="ADF943" s="477"/>
      <c r="ADG943" s="477"/>
      <c r="ADH943" s="477"/>
      <c r="ADI943" s="477"/>
      <c r="ADJ943" s="477"/>
      <c r="ADK943" s="477"/>
      <c r="ADL943" s="477"/>
      <c r="ADM943" s="477"/>
      <c r="ADN943" s="477"/>
      <c r="ADO943" s="477"/>
      <c r="ADP943" s="477"/>
      <c r="ADQ943" s="477"/>
      <c r="ADR943" s="477"/>
      <c r="ADS943" s="477"/>
      <c r="ADT943" s="477"/>
      <c r="ADU943" s="477"/>
      <c r="ADV943" s="477"/>
      <c r="ADW943" s="477"/>
      <c r="ADX943" s="477"/>
      <c r="ADY943" s="477"/>
      <c r="ADZ943" s="477"/>
      <c r="AEA943" s="477"/>
      <c r="AEB943" s="477"/>
      <c r="AEC943" s="477"/>
      <c r="AED943" s="477"/>
      <c r="AEE943" s="477"/>
      <c r="AEF943" s="477"/>
      <c r="AEG943" s="477"/>
      <c r="AEH943" s="477"/>
      <c r="AEI943" s="477"/>
      <c r="AEJ943" s="477"/>
      <c r="AEK943" s="477"/>
      <c r="AEL943" s="477"/>
      <c r="AEM943" s="477"/>
      <c r="AEN943" s="477"/>
      <c r="AEO943" s="477"/>
      <c r="AEP943" s="477"/>
      <c r="AEQ943" s="477"/>
      <c r="AER943" s="477"/>
      <c r="AES943" s="477"/>
      <c r="AET943" s="477"/>
      <c r="AEU943" s="477"/>
      <c r="AEV943" s="477"/>
      <c r="AEW943" s="477"/>
      <c r="AEX943" s="477"/>
      <c r="AEY943" s="477"/>
      <c r="AEZ943" s="477"/>
      <c r="AFA943" s="477"/>
      <c r="AFB943" s="477"/>
      <c r="AFC943" s="477"/>
      <c r="AFD943" s="477"/>
      <c r="AFE943" s="477"/>
      <c r="AFF943" s="477"/>
      <c r="AFG943" s="477"/>
      <c r="AFH943" s="477"/>
      <c r="AFI943" s="477"/>
      <c r="AFJ943" s="477"/>
      <c r="AFK943" s="477"/>
      <c r="AFL943" s="477"/>
      <c r="AFM943" s="477"/>
      <c r="AFN943" s="477"/>
      <c r="AFO943" s="477"/>
      <c r="AFP943" s="477"/>
      <c r="AFQ943" s="477"/>
      <c r="AFR943" s="477"/>
      <c r="AFS943" s="477"/>
      <c r="AFT943" s="477"/>
      <c r="AFU943" s="477"/>
      <c r="AFV943" s="477"/>
      <c r="AFW943" s="477"/>
      <c r="AFX943" s="477"/>
      <c r="AFY943" s="477"/>
      <c r="AFZ943" s="477"/>
      <c r="AGA943" s="477"/>
      <c r="AGB943" s="477"/>
      <c r="AGC943" s="477"/>
      <c r="AGD943" s="477"/>
      <c r="AGE943" s="477"/>
      <c r="AGF943" s="477"/>
      <c r="AGG943" s="477"/>
      <c r="AGH943" s="477"/>
      <c r="AGI943" s="477"/>
      <c r="AGJ943" s="477"/>
      <c r="AGK943" s="477"/>
      <c r="AGL943" s="477"/>
      <c r="AGM943" s="477"/>
      <c r="AGN943" s="477"/>
      <c r="AGO943" s="477"/>
      <c r="AGP943" s="477"/>
      <c r="AGQ943" s="477"/>
      <c r="AGR943" s="477"/>
      <c r="AGS943" s="477"/>
      <c r="AGT943" s="477"/>
      <c r="AGU943" s="477"/>
      <c r="AGV943" s="477"/>
      <c r="AGW943" s="477"/>
      <c r="AGX943" s="477"/>
      <c r="AGY943" s="477"/>
      <c r="AGZ943" s="477"/>
      <c r="AHA943" s="477"/>
      <c r="AHB943" s="477"/>
      <c r="AHC943" s="477"/>
      <c r="AHD943" s="477"/>
      <c r="AHE943" s="477"/>
      <c r="AHF943" s="477"/>
      <c r="AHG943" s="477"/>
      <c r="AHH943" s="477"/>
      <c r="AHI943" s="477"/>
      <c r="AHJ943" s="477"/>
      <c r="AHK943" s="477"/>
      <c r="AHL943" s="477"/>
      <c r="AHM943" s="477"/>
      <c r="AHN943" s="477"/>
      <c r="AHO943" s="477"/>
      <c r="AHP943" s="477"/>
      <c r="AHQ943" s="477"/>
      <c r="AHR943" s="477"/>
      <c r="AHS943" s="477"/>
      <c r="AHT943" s="477"/>
      <c r="AHU943" s="477"/>
      <c r="AHV943" s="477"/>
      <c r="AHW943" s="477"/>
      <c r="AHX943" s="477"/>
      <c r="AHY943" s="477"/>
      <c r="AHZ943" s="477"/>
      <c r="AIA943" s="477"/>
      <c r="AIB943" s="477"/>
      <c r="AIC943" s="477"/>
      <c r="AID943" s="477"/>
      <c r="AIE943" s="477"/>
      <c r="AIF943" s="477"/>
      <c r="AIG943" s="477"/>
      <c r="AIH943" s="477"/>
      <c r="AII943" s="477"/>
      <c r="AIJ943" s="477"/>
      <c r="AIK943" s="477"/>
      <c r="AIL943" s="477"/>
      <c r="AIM943" s="477"/>
      <c r="AIN943" s="477"/>
      <c r="AIO943" s="477"/>
      <c r="AIP943" s="477"/>
      <c r="AIQ943" s="477"/>
      <c r="AIR943" s="477"/>
      <c r="AIS943" s="477"/>
      <c r="AIT943" s="477"/>
      <c r="AIU943" s="477"/>
      <c r="AIV943" s="477"/>
      <c r="AIW943" s="477"/>
      <c r="AIX943" s="477"/>
      <c r="AIY943" s="477"/>
      <c r="AIZ943" s="477"/>
      <c r="AJA943" s="477"/>
      <c r="AJB943" s="477"/>
      <c r="AJC943" s="477"/>
      <c r="AJD943" s="477"/>
      <c r="AJE943" s="477"/>
      <c r="AJF943" s="477"/>
      <c r="AJG943" s="477"/>
      <c r="AJH943" s="477"/>
      <c r="AJI943" s="477"/>
      <c r="AJJ943" s="477"/>
      <c r="AJK943" s="477"/>
      <c r="AJL943" s="477"/>
      <c r="AJM943" s="477"/>
      <c r="AJN943" s="477"/>
      <c r="AJO943" s="477"/>
      <c r="AJP943" s="477"/>
      <c r="AJQ943" s="477"/>
      <c r="AJR943" s="477"/>
      <c r="AJS943" s="477"/>
      <c r="AJT943" s="477"/>
      <c r="AJU943" s="477"/>
      <c r="AJV943" s="477"/>
      <c r="AJW943" s="477"/>
      <c r="AJX943" s="477"/>
      <c r="AJY943" s="477"/>
      <c r="AJZ943" s="477"/>
      <c r="AKA943" s="477"/>
      <c r="AKB943" s="477"/>
      <c r="AKC943" s="477"/>
      <c r="AKD943" s="477"/>
      <c r="AKE943" s="477"/>
      <c r="AKF943" s="477"/>
      <c r="AKG943" s="477"/>
      <c r="AKH943" s="477"/>
      <c r="AKI943" s="477"/>
      <c r="AKJ943" s="477"/>
      <c r="AKK943" s="477"/>
      <c r="AKL943" s="477"/>
      <c r="AKM943" s="477"/>
      <c r="AKN943" s="477"/>
      <c r="AKO943" s="477"/>
      <c r="AKP943" s="477"/>
      <c r="AKQ943" s="477"/>
      <c r="AKR943" s="477"/>
      <c r="AKS943" s="477"/>
      <c r="AKT943" s="477"/>
      <c r="AKU943" s="477"/>
      <c r="AKV943" s="477"/>
      <c r="AKW943" s="477"/>
      <c r="AKX943" s="477"/>
      <c r="AKY943" s="477"/>
      <c r="AKZ943" s="477"/>
      <c r="ALA943" s="477"/>
      <c r="ALB943" s="477"/>
      <c r="ALC943" s="477"/>
      <c r="ALD943" s="477"/>
      <c r="ALE943" s="477"/>
      <c r="ALF943" s="477"/>
      <c r="ALG943" s="477"/>
      <c r="ALH943" s="477"/>
      <c r="ALI943" s="477"/>
      <c r="ALJ943" s="477"/>
      <c r="ALK943" s="477"/>
      <c r="ALL943" s="477"/>
      <c r="ALM943" s="477"/>
      <c r="ALN943" s="477"/>
      <c r="ALO943" s="477"/>
      <c r="ALP943" s="477"/>
      <c r="ALQ943" s="477"/>
      <c r="ALR943" s="477"/>
      <c r="ALS943" s="477"/>
      <c r="ALT943" s="477"/>
      <c r="ALU943" s="477"/>
      <c r="ALV943" s="477"/>
      <c r="ALW943" s="477"/>
      <c r="ALX943" s="477"/>
      <c r="ALY943" s="477"/>
      <c r="ALZ943" s="477"/>
      <c r="AMA943" s="477"/>
      <c r="AMB943" s="477"/>
      <c r="AMC943" s="477"/>
      <c r="AMD943" s="477"/>
      <c r="AME943" s="477"/>
      <c r="AMF943" s="477"/>
      <c r="AMG943" s="477"/>
      <c r="AMH943" s="477"/>
      <c r="AMI943" s="477"/>
      <c r="AMJ943" s="477"/>
      <c r="AMK943" s="477"/>
      <c r="AML943" s="477"/>
      <c r="AMM943" s="477"/>
      <c r="AMN943" s="477"/>
      <c r="AMO943" s="477"/>
      <c r="AMP943" s="477"/>
      <c r="AMQ943" s="477"/>
      <c r="AMR943" s="477"/>
      <c r="AMS943" s="477"/>
      <c r="AMT943" s="477"/>
      <c r="AMU943" s="477"/>
      <c r="AMV943" s="477"/>
      <c r="AMW943" s="477"/>
      <c r="AMX943" s="477"/>
      <c r="AMY943" s="477"/>
      <c r="AMZ943" s="477"/>
      <c r="ANA943" s="477"/>
      <c r="ANB943" s="477"/>
      <c r="ANC943" s="477"/>
      <c r="AND943" s="477"/>
      <c r="ANE943" s="477"/>
      <c r="ANF943" s="477"/>
      <c r="ANG943" s="477"/>
      <c r="ANH943" s="477"/>
      <c r="ANI943" s="477"/>
      <c r="ANJ943" s="477"/>
      <c r="ANK943" s="477"/>
      <c r="ANL943" s="477"/>
      <c r="ANM943" s="477"/>
      <c r="ANN943" s="477"/>
      <c r="ANO943" s="477"/>
      <c r="ANP943" s="477"/>
      <c r="ANQ943" s="477"/>
      <c r="ANR943" s="477"/>
      <c r="ANS943" s="477"/>
      <c r="ANT943" s="477"/>
      <c r="ANU943" s="477"/>
      <c r="ANV943" s="477"/>
      <c r="ANW943" s="477"/>
      <c r="ANX943" s="477"/>
      <c r="ANY943" s="477"/>
      <c r="ANZ943" s="477"/>
      <c r="AOA943" s="477"/>
      <c r="AOB943" s="477"/>
      <c r="AOC943" s="477"/>
      <c r="AOD943" s="477"/>
      <c r="AOE943" s="477"/>
      <c r="AOF943" s="477"/>
      <c r="AOG943" s="477"/>
      <c r="AOH943" s="477"/>
      <c r="AOI943" s="477"/>
      <c r="AOJ943" s="477"/>
      <c r="AOK943" s="477"/>
      <c r="AOL943" s="477"/>
      <c r="AOM943" s="477"/>
      <c r="AON943" s="477"/>
      <c r="AOO943" s="477"/>
      <c r="AOP943" s="477"/>
      <c r="AOQ943" s="477"/>
      <c r="AOR943" s="477"/>
      <c r="AOS943" s="477"/>
      <c r="AOT943" s="477"/>
      <c r="AOU943" s="477"/>
      <c r="AOV943" s="477"/>
      <c r="AOW943" s="477"/>
      <c r="AOX943" s="477"/>
      <c r="AOY943" s="477"/>
      <c r="AOZ943" s="477"/>
      <c r="APA943" s="477"/>
      <c r="APB943" s="477"/>
      <c r="APC943" s="477"/>
      <c r="APD943" s="477"/>
      <c r="APE943" s="477"/>
      <c r="APF943" s="477"/>
      <c r="APG943" s="477"/>
      <c r="APH943" s="477"/>
      <c r="API943" s="477"/>
      <c r="APJ943" s="477"/>
      <c r="APK943" s="477"/>
      <c r="APL943" s="477"/>
      <c r="APM943" s="477"/>
      <c r="APN943" s="477"/>
      <c r="APO943" s="477"/>
      <c r="APP943" s="477"/>
      <c r="APQ943" s="477"/>
      <c r="APR943" s="477"/>
      <c r="APS943" s="477"/>
      <c r="APT943" s="477"/>
      <c r="APU943" s="477"/>
      <c r="APV943" s="477"/>
      <c r="APW943" s="477"/>
      <c r="APX943" s="477"/>
      <c r="APY943" s="477"/>
      <c r="APZ943" s="477"/>
      <c r="AQA943" s="477"/>
      <c r="AQB943" s="477"/>
      <c r="AQC943" s="477"/>
      <c r="AQD943" s="477"/>
      <c r="AQE943" s="477"/>
      <c r="AQF943" s="477"/>
      <c r="AQG943" s="477"/>
      <c r="AQH943" s="477"/>
      <c r="AQI943" s="477"/>
      <c r="AQJ943" s="477"/>
      <c r="AQK943" s="477"/>
      <c r="AQL943" s="477"/>
      <c r="AQM943" s="477"/>
      <c r="AQN943" s="477"/>
      <c r="AQO943" s="477"/>
      <c r="AQP943" s="477"/>
      <c r="AQQ943" s="477"/>
      <c r="AQR943" s="477"/>
      <c r="AQS943" s="477"/>
      <c r="AQT943" s="477"/>
      <c r="AQU943" s="477"/>
      <c r="AQV943" s="477"/>
      <c r="AQW943" s="477"/>
      <c r="AQX943" s="477"/>
      <c r="AQY943" s="477"/>
      <c r="AQZ943" s="477"/>
      <c r="ARA943" s="477"/>
      <c r="ARB943" s="477"/>
      <c r="ARC943" s="477"/>
      <c r="ARD943" s="477"/>
      <c r="ARE943" s="477"/>
      <c r="ARF943" s="477"/>
      <c r="ARG943" s="477"/>
      <c r="ARH943" s="477"/>
      <c r="ARI943" s="477"/>
      <c r="ARJ943" s="477"/>
      <c r="ARK943" s="477"/>
      <c r="ARL943" s="477"/>
      <c r="ARM943" s="477"/>
      <c r="ARN943" s="477"/>
      <c r="ARO943" s="477"/>
      <c r="ARP943" s="477"/>
      <c r="ARQ943" s="477"/>
      <c r="ARR943" s="477"/>
      <c r="ARS943" s="477"/>
      <c r="ART943" s="477"/>
      <c r="ARU943" s="477"/>
      <c r="ARV943" s="477"/>
      <c r="ARW943" s="477"/>
      <c r="ARX943" s="477"/>
      <c r="ARY943" s="477"/>
      <c r="ARZ943" s="477"/>
      <c r="ASA943" s="477"/>
      <c r="ASB943" s="477"/>
      <c r="ASC943" s="477"/>
      <c r="ASD943" s="477"/>
      <c r="ASE943" s="477"/>
      <c r="ASF943" s="477"/>
      <c r="ASG943" s="477"/>
      <c r="ASH943" s="477"/>
      <c r="ASI943" s="477"/>
      <c r="ASJ943" s="477"/>
      <c r="ASK943" s="477"/>
      <c r="ASL943" s="477"/>
      <c r="ASM943" s="477"/>
      <c r="ASN943" s="477"/>
      <c r="ASO943" s="477"/>
      <c r="ASP943" s="477"/>
      <c r="ASQ943" s="477"/>
      <c r="ASR943" s="477"/>
      <c r="ASS943" s="477"/>
      <c r="AST943" s="477"/>
      <c r="ASU943" s="477"/>
      <c r="ASV943" s="477"/>
      <c r="ASW943" s="477"/>
      <c r="ASX943" s="477"/>
      <c r="ASY943" s="477"/>
      <c r="ASZ943" s="477"/>
      <c r="ATA943" s="477"/>
      <c r="ATB943" s="477"/>
      <c r="ATC943" s="477"/>
      <c r="ATD943" s="477"/>
      <c r="ATE943" s="477"/>
      <c r="ATF943" s="477"/>
      <c r="ATG943" s="477"/>
      <c r="ATH943" s="477"/>
      <c r="ATI943" s="477"/>
      <c r="ATJ943" s="477"/>
      <c r="ATK943" s="477"/>
      <c r="ATL943" s="477"/>
      <c r="ATM943" s="477"/>
      <c r="ATN943" s="477"/>
      <c r="ATO943" s="477"/>
      <c r="ATP943" s="477"/>
      <c r="ATQ943" s="477"/>
      <c r="ATR943" s="477"/>
      <c r="ATS943" s="477"/>
      <c r="ATT943" s="477"/>
      <c r="ATU943" s="477"/>
      <c r="ATV943" s="477"/>
      <c r="ATW943" s="477"/>
      <c r="ATX943" s="477"/>
      <c r="ATY943" s="477"/>
      <c r="ATZ943" s="477"/>
      <c r="AUA943" s="477"/>
      <c r="AUB943" s="477"/>
      <c r="AUC943" s="477"/>
      <c r="AUD943" s="477"/>
      <c r="AUE943" s="477"/>
      <c r="AUF943" s="477"/>
      <c r="AUG943" s="477"/>
      <c r="AUH943" s="477"/>
      <c r="AUI943" s="477"/>
      <c r="AUJ943" s="477"/>
      <c r="AUK943" s="477"/>
      <c r="AUL943" s="477"/>
      <c r="AUM943" s="477"/>
      <c r="AUN943" s="477"/>
      <c r="AUO943" s="477"/>
      <c r="AUP943" s="477"/>
      <c r="AUQ943" s="477"/>
      <c r="AUR943" s="477"/>
      <c r="AUS943" s="477"/>
      <c r="AUT943" s="477"/>
      <c r="AUU943" s="477"/>
      <c r="AUV943" s="477"/>
      <c r="AUW943" s="477"/>
      <c r="AUX943" s="477"/>
      <c r="AUY943" s="477"/>
      <c r="AUZ943" s="477"/>
      <c r="AVA943" s="477"/>
      <c r="AVB943" s="477"/>
      <c r="AVC943" s="477"/>
      <c r="AVD943" s="477"/>
      <c r="AVE943" s="477"/>
      <c r="AVF943" s="477"/>
      <c r="AVG943" s="477"/>
      <c r="AVH943" s="477"/>
      <c r="AVI943" s="477"/>
      <c r="AVJ943" s="477"/>
      <c r="AVK943" s="477"/>
      <c r="AVL943" s="477"/>
      <c r="AVM943" s="477"/>
      <c r="AVN943" s="477"/>
      <c r="AVO943" s="477"/>
      <c r="AVP943" s="477"/>
      <c r="AVQ943" s="477"/>
      <c r="AVR943" s="477"/>
      <c r="AVS943" s="477"/>
      <c r="AVT943" s="477"/>
      <c r="AVU943" s="477"/>
      <c r="AVV943" s="477"/>
      <c r="AVW943" s="477"/>
      <c r="AVX943" s="477"/>
      <c r="AVY943" s="477"/>
      <c r="AVZ943" s="477"/>
      <c r="AWA943" s="477"/>
      <c r="AWB943" s="477"/>
      <c r="AWC943" s="477"/>
      <c r="AWD943" s="477"/>
      <c r="AWE943" s="477"/>
      <c r="AWF943" s="477"/>
      <c r="AWG943" s="477"/>
      <c r="AWH943" s="477"/>
      <c r="AWI943" s="477"/>
      <c r="AWJ943" s="477"/>
      <c r="AWK943" s="477"/>
      <c r="AWL943" s="477"/>
      <c r="AWM943" s="477"/>
      <c r="AWN943" s="477"/>
      <c r="AWO943" s="477"/>
      <c r="AWP943" s="477"/>
      <c r="AWQ943" s="477"/>
      <c r="AWR943" s="477"/>
      <c r="AWS943" s="477"/>
      <c r="AWT943" s="477"/>
      <c r="AWU943" s="477"/>
      <c r="AWV943" s="477"/>
      <c r="AWW943" s="477"/>
      <c r="AWX943" s="477"/>
      <c r="AWY943" s="477"/>
      <c r="AWZ943" s="477"/>
      <c r="AXA943" s="477"/>
      <c r="AXB943" s="477"/>
      <c r="AXC943" s="477"/>
      <c r="AXD943" s="477"/>
      <c r="AXE943" s="477"/>
      <c r="AXF943" s="477"/>
      <c r="AXG943" s="477"/>
      <c r="AXH943" s="477"/>
      <c r="AXI943" s="477"/>
      <c r="AXJ943" s="477"/>
      <c r="AXK943" s="477"/>
      <c r="AXL943" s="477"/>
      <c r="AXM943" s="477"/>
      <c r="AXN943" s="477"/>
      <c r="AXO943" s="477"/>
      <c r="AXP943" s="477"/>
      <c r="AXQ943" s="477"/>
      <c r="AXR943" s="477"/>
      <c r="AXS943" s="477"/>
      <c r="AXT943" s="477"/>
      <c r="AXU943" s="477"/>
      <c r="AXV943" s="477"/>
      <c r="AXW943" s="477"/>
      <c r="AXX943" s="477"/>
      <c r="AXY943" s="477"/>
      <c r="AXZ943" s="477"/>
      <c r="AYA943" s="477"/>
      <c r="AYB943" s="477"/>
      <c r="AYC943" s="477"/>
      <c r="AYD943" s="477"/>
      <c r="AYE943" s="477"/>
      <c r="AYF943" s="477"/>
      <c r="AYG943" s="477"/>
      <c r="AYH943" s="477"/>
      <c r="AYI943" s="477"/>
      <c r="AYJ943" s="477"/>
      <c r="AYK943" s="477"/>
      <c r="AYL943" s="477"/>
      <c r="AYM943" s="477"/>
      <c r="AYN943" s="477"/>
      <c r="AYO943" s="477"/>
      <c r="AYP943" s="477"/>
      <c r="AYQ943" s="477"/>
      <c r="AYR943" s="477"/>
      <c r="AYS943" s="477"/>
      <c r="AYT943" s="477"/>
      <c r="AYU943" s="477"/>
      <c r="AYV943" s="477"/>
      <c r="AYW943" s="477"/>
      <c r="AYX943" s="477"/>
      <c r="AYY943" s="477"/>
      <c r="AYZ943" s="477"/>
      <c r="AZA943" s="477"/>
      <c r="AZB943" s="477"/>
      <c r="AZC943" s="477"/>
      <c r="AZD943" s="477"/>
      <c r="AZE943" s="477"/>
      <c r="AZF943" s="477"/>
      <c r="AZG943" s="477"/>
      <c r="AZH943" s="477"/>
      <c r="AZI943" s="477"/>
      <c r="AZJ943" s="477"/>
      <c r="AZK943" s="477"/>
      <c r="AZL943" s="477"/>
      <c r="AZM943" s="477"/>
      <c r="AZN943" s="477"/>
      <c r="AZO943" s="477"/>
      <c r="AZP943" s="477"/>
      <c r="AZQ943" s="477"/>
      <c r="AZR943" s="477"/>
      <c r="AZS943" s="477"/>
      <c r="AZT943" s="477"/>
      <c r="AZU943" s="477"/>
      <c r="AZV943" s="477"/>
      <c r="AZW943" s="477"/>
      <c r="AZX943" s="477"/>
      <c r="AZY943" s="477"/>
      <c r="AZZ943" s="477"/>
      <c r="BAA943" s="477"/>
      <c r="BAB943" s="477"/>
      <c r="BAC943" s="477"/>
      <c r="BAD943" s="477"/>
      <c r="BAE943" s="477"/>
      <c r="BAF943" s="477"/>
      <c r="BAG943" s="477"/>
      <c r="BAH943" s="477"/>
      <c r="BAI943" s="477"/>
      <c r="BAJ943" s="477"/>
      <c r="BAK943" s="477"/>
      <c r="BAL943" s="477"/>
      <c r="BAM943" s="477"/>
      <c r="BAN943" s="477"/>
      <c r="BAO943" s="477"/>
      <c r="BAP943" s="477"/>
      <c r="BAQ943" s="477"/>
      <c r="BAR943" s="477"/>
      <c r="BAS943" s="477"/>
      <c r="BAT943" s="477"/>
      <c r="BAU943" s="477"/>
      <c r="BAV943" s="477"/>
      <c r="BAW943" s="477"/>
      <c r="BAX943" s="477"/>
      <c r="BAY943" s="477"/>
      <c r="BAZ943" s="477"/>
      <c r="BBA943" s="477"/>
      <c r="BBB943" s="477"/>
      <c r="BBC943" s="477"/>
      <c r="BBD943" s="477"/>
      <c r="BBE943" s="477"/>
      <c r="BBF943" s="477"/>
      <c r="BBG943" s="477"/>
      <c r="BBH943" s="477"/>
      <c r="BBI943" s="477"/>
      <c r="BBJ943" s="477"/>
      <c r="BBK943" s="477"/>
      <c r="BBL943" s="477"/>
      <c r="BBM943" s="477"/>
      <c r="BBN943" s="477"/>
      <c r="BBO943" s="477"/>
      <c r="BBP943" s="477"/>
      <c r="BBQ943" s="477"/>
      <c r="BBR943" s="477"/>
      <c r="BBS943" s="477"/>
      <c r="BBT943" s="477"/>
      <c r="BBU943" s="477"/>
      <c r="BBV943" s="477"/>
      <c r="BBW943" s="477"/>
      <c r="BBX943" s="477"/>
      <c r="BBY943" s="477"/>
      <c r="BBZ943" s="477"/>
      <c r="BCA943" s="477"/>
      <c r="BCB943" s="477"/>
      <c r="BCC943" s="477"/>
      <c r="BCD943" s="477"/>
      <c r="BCE943" s="477"/>
      <c r="BCF943" s="477"/>
      <c r="BCG943" s="477"/>
      <c r="BCH943" s="477"/>
      <c r="BCI943" s="477"/>
      <c r="BCJ943" s="477"/>
      <c r="BCK943" s="477"/>
      <c r="BCL943" s="477"/>
      <c r="BCM943" s="477"/>
      <c r="BCN943" s="477"/>
      <c r="BCO943" s="477"/>
      <c r="BCP943" s="477"/>
      <c r="BCQ943" s="477"/>
      <c r="BCR943" s="477"/>
      <c r="BCS943" s="477"/>
      <c r="BCT943" s="477"/>
      <c r="BCU943" s="477"/>
      <c r="BCV943" s="477"/>
      <c r="BCW943" s="477"/>
      <c r="BCX943" s="477"/>
      <c r="BCY943" s="477"/>
      <c r="BCZ943" s="477"/>
      <c r="BDA943" s="477"/>
      <c r="BDB943" s="477"/>
      <c r="BDC943" s="477"/>
      <c r="BDD943" s="477"/>
      <c r="BDE943" s="477"/>
      <c r="BDF943" s="477"/>
      <c r="BDG943" s="477"/>
      <c r="BDH943" s="477"/>
      <c r="BDI943" s="477"/>
      <c r="BDJ943" s="477"/>
      <c r="BDK943" s="477"/>
      <c r="BDL943" s="477"/>
      <c r="BDM943" s="477"/>
      <c r="BDN943" s="477"/>
      <c r="BDO943" s="477"/>
      <c r="BDP943" s="477"/>
      <c r="BDQ943" s="477"/>
      <c r="BDR943" s="477"/>
      <c r="BDS943" s="477"/>
      <c r="BDT943" s="477"/>
      <c r="BDU943" s="477"/>
      <c r="BDV943" s="477"/>
      <c r="BDW943" s="477"/>
      <c r="BDX943" s="477"/>
      <c r="BDY943" s="477"/>
      <c r="BDZ943" s="477"/>
      <c r="BEA943" s="477"/>
      <c r="BEB943" s="477"/>
      <c r="BEC943" s="477"/>
      <c r="BED943" s="477"/>
      <c r="BEE943" s="477"/>
      <c r="BEF943" s="477"/>
      <c r="BEG943" s="477"/>
      <c r="BEH943" s="477"/>
      <c r="BEI943" s="477"/>
      <c r="BEJ943" s="477"/>
      <c r="BEK943" s="477"/>
      <c r="BEL943" s="477"/>
      <c r="BEM943" s="477"/>
      <c r="BEN943" s="477"/>
      <c r="BEO943" s="477"/>
      <c r="BEP943" s="477"/>
      <c r="BEQ943" s="477"/>
      <c r="BER943" s="477"/>
      <c r="BES943" s="477"/>
      <c r="BET943" s="477"/>
      <c r="BEU943" s="477"/>
      <c r="BEV943" s="477"/>
      <c r="BEW943" s="477"/>
      <c r="BEX943" s="477"/>
      <c r="BEY943" s="477"/>
      <c r="BEZ943" s="477"/>
      <c r="BFA943" s="477"/>
      <c r="BFB943" s="477"/>
      <c r="BFC943" s="477"/>
      <c r="BFD943" s="477"/>
      <c r="BFE943" s="477"/>
      <c r="BFF943" s="477"/>
      <c r="BFG943" s="477"/>
      <c r="BFH943" s="477"/>
      <c r="BFI943" s="477"/>
      <c r="BFJ943" s="477"/>
      <c r="BFK943" s="477"/>
      <c r="BFL943" s="477"/>
      <c r="BFM943" s="477"/>
      <c r="BFN943" s="477"/>
      <c r="BFO943" s="477"/>
      <c r="BFP943" s="477"/>
      <c r="BFQ943" s="477"/>
      <c r="BFR943" s="477"/>
      <c r="BFS943" s="477"/>
      <c r="BFT943" s="477"/>
      <c r="BFU943" s="477"/>
      <c r="BFV943" s="477"/>
      <c r="BFW943" s="477"/>
      <c r="BFX943" s="477"/>
      <c r="BFY943" s="477"/>
      <c r="BFZ943" s="477"/>
      <c r="BGA943" s="477"/>
      <c r="BGB943" s="477"/>
      <c r="BGC943" s="477"/>
      <c r="BGD943" s="477"/>
      <c r="BGE943" s="477"/>
      <c r="BGF943" s="477"/>
      <c r="BGG943" s="477"/>
      <c r="BGH943" s="477"/>
      <c r="BGI943" s="477"/>
      <c r="BGJ943" s="477"/>
      <c r="BGK943" s="477"/>
      <c r="BGL943" s="477"/>
      <c r="BGM943" s="477"/>
      <c r="BGN943" s="477"/>
      <c r="BGO943" s="477"/>
      <c r="BGP943" s="477"/>
      <c r="BGQ943" s="477"/>
      <c r="BGR943" s="477"/>
      <c r="BGS943" s="477"/>
      <c r="BGT943" s="477"/>
      <c r="BGU943" s="477"/>
      <c r="BGV943" s="477"/>
      <c r="BGW943" s="477"/>
      <c r="BGX943" s="477"/>
      <c r="BGY943" s="477"/>
      <c r="BGZ943" s="477"/>
      <c r="BHA943" s="477"/>
      <c r="BHB943" s="477"/>
      <c r="BHC943" s="477"/>
      <c r="BHD943" s="477"/>
      <c r="BHE943" s="477"/>
      <c r="BHF943" s="477"/>
      <c r="BHG943" s="477"/>
      <c r="BHH943" s="477"/>
      <c r="BHI943" s="477"/>
      <c r="BHJ943" s="477"/>
      <c r="BHK943" s="477"/>
      <c r="BHL943" s="477"/>
      <c r="BHM943" s="477"/>
      <c r="BHN943" s="477"/>
      <c r="BHO943" s="477"/>
      <c r="BHP943" s="477"/>
      <c r="BHQ943" s="477"/>
      <c r="BHR943" s="477"/>
      <c r="BHS943" s="477"/>
      <c r="BHT943" s="477"/>
      <c r="BHU943" s="477"/>
      <c r="BHV943" s="477"/>
      <c r="BHW943" s="477"/>
      <c r="BHX943" s="477"/>
      <c r="BHY943" s="477"/>
      <c r="BHZ943" s="477"/>
      <c r="BIA943" s="477"/>
      <c r="BIB943" s="477"/>
      <c r="BIC943" s="477"/>
      <c r="BID943" s="477"/>
      <c r="BIE943" s="477"/>
      <c r="BIF943" s="477"/>
      <c r="BIG943" s="477"/>
      <c r="BIH943" s="477"/>
      <c r="BII943" s="477"/>
      <c r="BIJ943" s="477"/>
      <c r="BIK943" s="477"/>
      <c r="BIL943" s="477"/>
      <c r="BIM943" s="477"/>
      <c r="BIN943" s="477"/>
      <c r="BIO943" s="477"/>
      <c r="BIP943" s="477"/>
      <c r="BIQ943" s="477"/>
      <c r="BIR943" s="477"/>
      <c r="BIS943" s="477"/>
      <c r="BIT943" s="477"/>
      <c r="BIU943" s="477"/>
      <c r="BIV943" s="477"/>
      <c r="BIW943" s="477"/>
      <c r="BIX943" s="477"/>
      <c r="BIY943" s="477"/>
      <c r="BIZ943" s="477"/>
      <c r="BJA943" s="477"/>
      <c r="BJB943" s="477"/>
      <c r="BJC943" s="477"/>
      <c r="BJD943" s="477"/>
      <c r="BJE943" s="477"/>
      <c r="BJF943" s="477"/>
      <c r="BJG943" s="477"/>
      <c r="BJH943" s="477"/>
      <c r="BJI943" s="477"/>
      <c r="BJJ943" s="477"/>
      <c r="BJK943" s="477"/>
      <c r="BJL943" s="477"/>
      <c r="BJM943" s="477"/>
      <c r="BJN943" s="477"/>
      <c r="BJO943" s="477"/>
      <c r="BJP943" s="477"/>
      <c r="BJQ943" s="477"/>
      <c r="BJR943" s="477"/>
      <c r="BJS943" s="477"/>
      <c r="BJT943" s="477"/>
      <c r="BJU943" s="477"/>
      <c r="BJV943" s="477"/>
      <c r="BJW943" s="477"/>
      <c r="BJX943" s="477"/>
      <c r="BJY943" s="477"/>
      <c r="BJZ943" s="477"/>
      <c r="BKA943" s="477"/>
      <c r="BKB943" s="477"/>
      <c r="BKC943" s="477"/>
      <c r="BKD943" s="477"/>
      <c r="BKE943" s="477"/>
      <c r="BKF943" s="477"/>
      <c r="BKG943" s="477"/>
      <c r="BKH943" s="477"/>
      <c r="BKI943" s="477"/>
      <c r="BKJ943" s="477"/>
      <c r="BKK943" s="477"/>
      <c r="BKL943" s="477"/>
      <c r="BKM943" s="477"/>
      <c r="BKN943" s="477"/>
      <c r="BKO943" s="477"/>
      <c r="BKP943" s="477"/>
      <c r="BKQ943" s="477"/>
      <c r="BKR943" s="477"/>
      <c r="BKS943" s="477"/>
      <c r="BKT943" s="477"/>
      <c r="BKU943" s="477"/>
      <c r="BKV943" s="477"/>
      <c r="BKW943" s="477"/>
      <c r="BKX943" s="477"/>
      <c r="BKY943" s="477"/>
      <c r="BKZ943" s="477"/>
      <c r="BLA943" s="477"/>
      <c r="BLB943" s="477"/>
      <c r="BLC943" s="477"/>
      <c r="BLD943" s="477"/>
      <c r="BLE943" s="477"/>
      <c r="BLF943" s="477"/>
      <c r="BLG943" s="477"/>
      <c r="BLH943" s="477"/>
      <c r="BLI943" s="477"/>
      <c r="BLJ943" s="477"/>
      <c r="BLK943" s="477"/>
      <c r="BLL943" s="477"/>
      <c r="BLM943" s="477"/>
      <c r="BLN943" s="477"/>
      <c r="BLO943" s="477"/>
      <c r="BLP943" s="477"/>
      <c r="BLQ943" s="477"/>
      <c r="BLR943" s="477"/>
      <c r="BLS943" s="477"/>
      <c r="BLT943" s="477"/>
      <c r="BLU943" s="477"/>
      <c r="BLV943" s="477"/>
      <c r="BLW943" s="477"/>
      <c r="BLX943" s="477"/>
      <c r="BLY943" s="477"/>
      <c r="BLZ943" s="477"/>
      <c r="BMA943" s="477"/>
      <c r="BMB943" s="477"/>
      <c r="BMC943" s="477"/>
      <c r="BMD943" s="477"/>
      <c r="BME943" s="477"/>
      <c r="BMF943" s="477"/>
      <c r="BMG943" s="477"/>
      <c r="BMH943" s="477"/>
      <c r="BMI943" s="477"/>
      <c r="BMJ943" s="477"/>
      <c r="BMK943" s="477"/>
      <c r="BML943" s="477"/>
      <c r="BMM943" s="477"/>
      <c r="BMN943" s="477"/>
      <c r="BMO943" s="477"/>
      <c r="BMP943" s="477"/>
      <c r="BMQ943" s="477"/>
      <c r="BMR943" s="477"/>
      <c r="BMS943" s="477"/>
      <c r="BMT943" s="477"/>
      <c r="BMU943" s="477"/>
      <c r="BMV943" s="477"/>
      <c r="BMW943" s="477"/>
      <c r="BMX943" s="477"/>
      <c r="BMY943" s="477"/>
      <c r="BMZ943" s="477"/>
      <c r="BNA943" s="477"/>
      <c r="BNB943" s="477"/>
      <c r="BNC943" s="477"/>
      <c r="BND943" s="477"/>
      <c r="BNE943" s="477"/>
      <c r="BNF943" s="477"/>
      <c r="BNG943" s="477"/>
      <c r="BNH943" s="477"/>
      <c r="BNI943" s="477"/>
      <c r="BNJ943" s="477"/>
      <c r="BNK943" s="477"/>
      <c r="BNL943" s="477"/>
      <c r="BNM943" s="477"/>
      <c r="BNN943" s="477"/>
      <c r="BNO943" s="477"/>
      <c r="BNP943" s="477"/>
      <c r="BNQ943" s="477"/>
      <c r="BNR943" s="477"/>
      <c r="BNS943" s="477"/>
      <c r="BNT943" s="477"/>
      <c r="BNU943" s="477"/>
      <c r="BNV943" s="477"/>
      <c r="BNW943" s="477"/>
      <c r="BNX943" s="477"/>
      <c r="BNY943" s="477"/>
      <c r="BNZ943" s="477"/>
      <c r="BOA943" s="477"/>
      <c r="BOB943" s="477"/>
      <c r="BOC943" s="477"/>
      <c r="BOD943" s="477"/>
      <c r="BOE943" s="477"/>
      <c r="BOF943" s="477"/>
      <c r="BOG943" s="477"/>
      <c r="BOH943" s="477"/>
      <c r="BOI943" s="477"/>
      <c r="BOJ943" s="477"/>
      <c r="BOK943" s="477"/>
      <c r="BOL943" s="477"/>
      <c r="BOM943" s="477"/>
      <c r="BON943" s="477"/>
      <c r="BOO943" s="477"/>
      <c r="BOP943" s="477"/>
      <c r="BOQ943" s="477"/>
      <c r="BOR943" s="477"/>
      <c r="BOS943" s="477"/>
      <c r="BOT943" s="477"/>
      <c r="BOU943" s="477"/>
      <c r="BOV943" s="477"/>
      <c r="BOW943" s="477"/>
      <c r="BOX943" s="477"/>
      <c r="BOY943" s="477"/>
      <c r="BOZ943" s="477"/>
      <c r="BPA943" s="477"/>
      <c r="BPB943" s="477"/>
      <c r="BPC943" s="477"/>
      <c r="BPD943" s="477"/>
      <c r="BPE943" s="477"/>
      <c r="BPF943" s="477"/>
      <c r="BPG943" s="477"/>
      <c r="BPH943" s="477"/>
      <c r="BPI943" s="477"/>
      <c r="BPJ943" s="477"/>
      <c r="BPK943" s="477"/>
      <c r="BPL943" s="477"/>
      <c r="BPM943" s="477"/>
      <c r="BPN943" s="477"/>
      <c r="BPO943" s="477"/>
      <c r="BPP943" s="477"/>
      <c r="BPQ943" s="477"/>
      <c r="BPR943" s="477"/>
      <c r="BPS943" s="477"/>
      <c r="BPT943" s="477"/>
      <c r="BPU943" s="477"/>
      <c r="BPV943" s="477"/>
      <c r="BPW943" s="477"/>
      <c r="BPX943" s="477"/>
      <c r="BPY943" s="477"/>
      <c r="BPZ943" s="477"/>
      <c r="BQA943" s="477"/>
      <c r="BQB943" s="477"/>
      <c r="BQC943" s="477"/>
      <c r="BQD943" s="477"/>
      <c r="BQE943" s="477"/>
      <c r="BQF943" s="477"/>
      <c r="BQG943" s="477"/>
      <c r="BQH943" s="477"/>
      <c r="BQI943" s="477"/>
      <c r="BQJ943" s="477"/>
      <c r="BQK943" s="477"/>
      <c r="BQL943" s="477"/>
      <c r="BQM943" s="477"/>
      <c r="BQN943" s="477"/>
      <c r="BQO943" s="477"/>
      <c r="BQP943" s="477"/>
      <c r="BQQ943" s="477"/>
      <c r="BQR943" s="477"/>
      <c r="BQS943" s="477"/>
      <c r="BQT943" s="477"/>
      <c r="BQU943" s="477"/>
      <c r="BQV943" s="477"/>
      <c r="BQW943" s="477"/>
      <c r="BQX943" s="477"/>
      <c r="BQY943" s="477"/>
      <c r="BQZ943" s="477"/>
      <c r="BRA943" s="477"/>
      <c r="BRB943" s="477"/>
      <c r="BRC943" s="477"/>
      <c r="BRD943" s="477"/>
      <c r="BRE943" s="477"/>
      <c r="BRF943" s="477"/>
      <c r="BRG943" s="477"/>
      <c r="BRH943" s="477"/>
      <c r="BRI943" s="477"/>
      <c r="BRJ943" s="477"/>
      <c r="BRK943" s="477"/>
      <c r="BRL943" s="477"/>
      <c r="BRM943" s="477"/>
      <c r="BRN943" s="477"/>
      <c r="BRO943" s="477"/>
      <c r="BRP943" s="477"/>
      <c r="BRQ943" s="477"/>
      <c r="BRR943" s="477"/>
      <c r="BRS943" s="477"/>
      <c r="BRT943" s="477"/>
      <c r="BRU943" s="477"/>
      <c r="BRV943" s="477"/>
      <c r="BRW943" s="477"/>
      <c r="BRX943" s="477"/>
      <c r="BRY943" s="477"/>
      <c r="BRZ943" s="477"/>
      <c r="BSA943" s="477"/>
      <c r="BSB943" s="477"/>
      <c r="BSC943" s="477"/>
      <c r="BSD943" s="477"/>
      <c r="BSE943" s="477"/>
      <c r="BSF943" s="477"/>
      <c r="BSG943" s="477"/>
      <c r="BSH943" s="477"/>
      <c r="BSI943" s="477"/>
      <c r="BSJ943" s="477"/>
      <c r="BSK943" s="477"/>
      <c r="BSL943" s="477"/>
      <c r="BSM943" s="477"/>
      <c r="BSN943" s="477"/>
      <c r="BSO943" s="477"/>
      <c r="BSP943" s="477"/>
      <c r="BSQ943" s="477"/>
      <c r="BSR943" s="477"/>
      <c r="BSS943" s="477"/>
      <c r="BST943" s="477"/>
      <c r="BSU943" s="477"/>
      <c r="BSV943" s="477"/>
      <c r="BSW943" s="477"/>
      <c r="BSX943" s="477"/>
      <c r="BSY943" s="477"/>
      <c r="BSZ943" s="477"/>
      <c r="BTA943" s="477"/>
      <c r="BTB943" s="477"/>
      <c r="BTC943" s="477"/>
      <c r="BTD943" s="477"/>
      <c r="BTE943" s="477"/>
      <c r="BTF943" s="477"/>
      <c r="BTG943" s="477"/>
      <c r="BTH943" s="477"/>
      <c r="BTI943" s="477"/>
      <c r="BTJ943" s="477"/>
      <c r="BTK943" s="477"/>
      <c r="BTL943" s="477"/>
      <c r="BTM943" s="477"/>
      <c r="BTN943" s="477"/>
      <c r="BTO943" s="477"/>
      <c r="BTP943" s="477"/>
      <c r="BTQ943" s="477"/>
      <c r="BTR943" s="477"/>
      <c r="BTS943" s="477"/>
      <c r="BTT943" s="477"/>
      <c r="BTU943" s="477"/>
      <c r="BTV943" s="477"/>
      <c r="BTW943" s="477"/>
      <c r="BTX943" s="477"/>
      <c r="BTY943" s="477"/>
      <c r="BTZ943" s="477"/>
      <c r="BUA943" s="477"/>
      <c r="BUB943" s="477"/>
      <c r="BUC943" s="477"/>
      <c r="BUD943" s="477"/>
      <c r="BUE943" s="477"/>
      <c r="BUF943" s="477"/>
      <c r="BUG943" s="477"/>
      <c r="BUH943" s="477"/>
      <c r="BUI943" s="477"/>
      <c r="BUJ943" s="477"/>
      <c r="BUK943" s="477"/>
      <c r="BUL943" s="477"/>
      <c r="BUM943" s="477"/>
      <c r="BUN943" s="477"/>
      <c r="BUO943" s="477"/>
      <c r="BUP943" s="477"/>
      <c r="BUQ943" s="477"/>
      <c r="BUR943" s="477"/>
      <c r="BUS943" s="477"/>
      <c r="BUT943" s="477"/>
      <c r="BUU943" s="477"/>
      <c r="BUV943" s="477"/>
      <c r="BUW943" s="477"/>
      <c r="BUX943" s="477"/>
      <c r="BUY943" s="477"/>
      <c r="BUZ943" s="477"/>
      <c r="BVA943" s="477"/>
      <c r="BVB943" s="477"/>
      <c r="BVC943" s="477"/>
      <c r="BVD943" s="477"/>
      <c r="BVE943" s="477"/>
      <c r="BVF943" s="477"/>
      <c r="BVG943" s="477"/>
      <c r="BVH943" s="477"/>
      <c r="BVI943" s="477"/>
      <c r="BVJ943" s="477"/>
      <c r="BVK943" s="477"/>
      <c r="BVL943" s="477"/>
      <c r="BVM943" s="477"/>
      <c r="BVN943" s="477"/>
      <c r="BVO943" s="477"/>
      <c r="BVP943" s="477"/>
      <c r="BVQ943" s="477"/>
      <c r="BVR943" s="477"/>
      <c r="BVS943" s="477"/>
      <c r="BVT943" s="477"/>
      <c r="BVU943" s="477"/>
      <c r="BVV943" s="477"/>
      <c r="BVW943" s="477"/>
      <c r="BVX943" s="477"/>
      <c r="BVY943" s="477"/>
      <c r="BVZ943" s="477"/>
      <c r="BWA943" s="477"/>
      <c r="BWB943" s="477"/>
      <c r="BWC943" s="477"/>
      <c r="BWD943" s="477"/>
      <c r="BWE943" s="477"/>
      <c r="BWF943" s="477"/>
      <c r="BWG943" s="477"/>
      <c r="BWH943" s="477"/>
      <c r="BWI943" s="477"/>
      <c r="BWJ943" s="477"/>
      <c r="BWK943" s="477"/>
      <c r="BWL943" s="477"/>
      <c r="BWM943" s="477"/>
      <c r="BWN943" s="477"/>
      <c r="BWO943" s="477"/>
      <c r="BWP943" s="477"/>
      <c r="BWQ943" s="477"/>
      <c r="BWR943" s="477"/>
      <c r="BWS943" s="477"/>
      <c r="BWT943" s="477"/>
      <c r="BWU943" s="477"/>
      <c r="BWV943" s="477"/>
      <c r="BWW943" s="477"/>
      <c r="BWX943" s="477"/>
      <c r="BWY943" s="477"/>
      <c r="BWZ943" s="477"/>
      <c r="BXA943" s="477"/>
      <c r="BXB943" s="477"/>
      <c r="BXC943" s="477"/>
      <c r="BXD943" s="477"/>
      <c r="BXE943" s="477"/>
      <c r="BXF943" s="477"/>
      <c r="BXG943" s="477"/>
      <c r="BXH943" s="477"/>
      <c r="BXI943" s="477"/>
      <c r="BXJ943" s="477"/>
      <c r="BXK943" s="477"/>
      <c r="BXL943" s="477"/>
      <c r="BXM943" s="477"/>
      <c r="BXN943" s="477"/>
      <c r="BXO943" s="477"/>
      <c r="BXP943" s="477"/>
      <c r="BXQ943" s="477"/>
      <c r="BXR943" s="477"/>
      <c r="BXS943" s="477"/>
      <c r="BXT943" s="477"/>
      <c r="BXU943" s="477"/>
      <c r="BXV943" s="477"/>
      <c r="BXW943" s="477"/>
      <c r="BXX943" s="477"/>
      <c r="BXY943" s="477"/>
      <c r="BXZ943" s="477"/>
      <c r="BYA943" s="477"/>
      <c r="BYB943" s="477"/>
      <c r="BYC943" s="477"/>
      <c r="BYD943" s="477"/>
      <c r="BYE943" s="477"/>
      <c r="BYF943" s="477"/>
      <c r="BYG943" s="477"/>
      <c r="BYH943" s="477"/>
      <c r="BYI943" s="477"/>
      <c r="BYJ943" s="477"/>
      <c r="BYK943" s="477"/>
      <c r="BYL943" s="477"/>
      <c r="BYM943" s="477"/>
      <c r="BYN943" s="477"/>
      <c r="BYO943" s="477"/>
      <c r="BYP943" s="477"/>
      <c r="BYQ943" s="477"/>
      <c r="BYR943" s="477"/>
      <c r="BYS943" s="477"/>
      <c r="BYT943" s="477"/>
      <c r="BYU943" s="477"/>
      <c r="BYV943" s="477"/>
      <c r="BYW943" s="477"/>
      <c r="BYX943" s="477"/>
      <c r="BYY943" s="477"/>
      <c r="BYZ943" s="477"/>
      <c r="BZA943" s="477"/>
      <c r="BZB943" s="477"/>
      <c r="BZC943" s="477"/>
      <c r="BZD943" s="477"/>
      <c r="BZE943" s="477"/>
      <c r="BZF943" s="477"/>
      <c r="BZG943" s="477"/>
      <c r="BZH943" s="477"/>
      <c r="BZI943" s="477"/>
      <c r="BZJ943" s="477"/>
      <c r="BZK943" s="477"/>
      <c r="BZL943" s="477"/>
      <c r="BZM943" s="477"/>
      <c r="BZN943" s="477"/>
      <c r="BZO943" s="477"/>
      <c r="BZP943" s="477"/>
      <c r="BZQ943" s="477"/>
      <c r="BZR943" s="477"/>
      <c r="BZS943" s="477"/>
      <c r="BZT943" s="477"/>
      <c r="BZU943" s="477"/>
      <c r="BZV943" s="477"/>
      <c r="BZW943" s="477"/>
      <c r="BZX943" s="477"/>
      <c r="BZY943" s="477"/>
      <c r="BZZ943" s="477"/>
      <c r="CAA943" s="477"/>
      <c r="CAB943" s="477"/>
      <c r="CAC943" s="477"/>
      <c r="CAD943" s="477"/>
      <c r="CAE943" s="477"/>
      <c r="CAF943" s="477"/>
      <c r="CAG943" s="477"/>
      <c r="CAH943" s="477"/>
      <c r="CAI943" s="477"/>
      <c r="CAJ943" s="477"/>
      <c r="CAK943" s="477"/>
      <c r="CAL943" s="477"/>
      <c r="CAM943" s="477"/>
      <c r="CAN943" s="477"/>
      <c r="CAO943" s="477"/>
      <c r="CAP943" s="477"/>
      <c r="CAQ943" s="477"/>
      <c r="CAR943" s="477"/>
      <c r="CAS943" s="477"/>
      <c r="CAT943" s="477"/>
      <c r="CAU943" s="477"/>
      <c r="CAV943" s="477"/>
      <c r="CAW943" s="477"/>
      <c r="CAX943" s="477"/>
      <c r="CAY943" s="477"/>
      <c r="CAZ943" s="477"/>
      <c r="CBA943" s="477"/>
      <c r="CBB943" s="477"/>
      <c r="CBC943" s="477"/>
      <c r="CBD943" s="477"/>
      <c r="CBE943" s="477"/>
      <c r="CBF943" s="477"/>
      <c r="CBG943" s="477"/>
      <c r="CBH943" s="477"/>
      <c r="CBI943" s="477"/>
      <c r="CBJ943" s="477"/>
      <c r="CBK943" s="477"/>
      <c r="CBL943" s="477"/>
      <c r="CBM943" s="477"/>
      <c r="CBN943" s="477"/>
      <c r="CBO943" s="477"/>
      <c r="CBP943" s="477"/>
      <c r="CBQ943" s="477"/>
      <c r="CBR943" s="477"/>
      <c r="CBS943" s="477"/>
      <c r="CBT943" s="477"/>
      <c r="CBU943" s="477"/>
      <c r="CBV943" s="477"/>
      <c r="CBW943" s="477"/>
      <c r="CBX943" s="477"/>
      <c r="CBY943" s="477"/>
      <c r="CBZ943" s="477"/>
      <c r="CCA943" s="477"/>
      <c r="CCB943" s="477"/>
      <c r="CCC943" s="477"/>
      <c r="CCD943" s="477"/>
      <c r="CCE943" s="477"/>
      <c r="CCF943" s="477"/>
      <c r="CCG943" s="477"/>
      <c r="CCH943" s="477"/>
      <c r="CCI943" s="477"/>
      <c r="CCJ943" s="477"/>
      <c r="CCK943" s="477"/>
      <c r="CCL943" s="477"/>
      <c r="CCM943" s="477"/>
      <c r="CCN943" s="477"/>
      <c r="CCO943" s="477"/>
      <c r="CCP943" s="477"/>
      <c r="CCQ943" s="477"/>
      <c r="CCR943" s="477"/>
      <c r="CCS943" s="477"/>
      <c r="CCT943" s="477"/>
      <c r="CCU943" s="477"/>
      <c r="CCV943" s="477"/>
      <c r="CCW943" s="477"/>
      <c r="CCX943" s="477"/>
      <c r="CCY943" s="477"/>
      <c r="CCZ943" s="477"/>
      <c r="CDA943" s="477"/>
      <c r="CDB943" s="477"/>
      <c r="CDC943" s="477"/>
      <c r="CDD943" s="477"/>
      <c r="CDE943" s="477"/>
      <c r="CDF943" s="477"/>
      <c r="CDG943" s="477"/>
      <c r="CDH943" s="477"/>
      <c r="CDI943" s="477"/>
      <c r="CDJ943" s="477"/>
      <c r="CDK943" s="477"/>
      <c r="CDL943" s="477"/>
      <c r="CDM943" s="477"/>
      <c r="CDN943" s="477"/>
      <c r="CDO943" s="477"/>
      <c r="CDP943" s="477"/>
      <c r="CDQ943" s="477"/>
      <c r="CDR943" s="477"/>
      <c r="CDS943" s="477"/>
      <c r="CDT943" s="477"/>
      <c r="CDU943" s="477"/>
      <c r="CDV943" s="477"/>
      <c r="CDW943" s="477"/>
      <c r="CDX943" s="477"/>
      <c r="CDY943" s="477"/>
      <c r="CDZ943" s="477"/>
      <c r="CEA943" s="477"/>
      <c r="CEB943" s="477"/>
      <c r="CEC943" s="477"/>
      <c r="CED943" s="477"/>
      <c r="CEE943" s="477"/>
      <c r="CEF943" s="477"/>
      <c r="CEG943" s="477"/>
      <c r="CEH943" s="477"/>
      <c r="CEI943" s="477"/>
      <c r="CEJ943" s="477"/>
      <c r="CEK943" s="477"/>
      <c r="CEL943" s="477"/>
      <c r="CEM943" s="477"/>
      <c r="CEN943" s="477"/>
      <c r="CEO943" s="477"/>
      <c r="CEP943" s="477"/>
      <c r="CEQ943" s="477"/>
      <c r="CER943" s="477"/>
      <c r="CES943" s="477"/>
      <c r="CET943" s="477"/>
      <c r="CEU943" s="477"/>
      <c r="CEV943" s="477"/>
      <c r="CEW943" s="477"/>
      <c r="CEX943" s="477"/>
      <c r="CEY943" s="477"/>
      <c r="CEZ943" s="477"/>
      <c r="CFA943" s="477"/>
      <c r="CFB943" s="477"/>
      <c r="CFC943" s="477"/>
      <c r="CFD943" s="477"/>
      <c r="CFE943" s="477"/>
      <c r="CFF943" s="477"/>
      <c r="CFG943" s="477"/>
      <c r="CFH943" s="477"/>
      <c r="CFI943" s="477"/>
      <c r="CFJ943" s="477"/>
      <c r="CFK943" s="477"/>
      <c r="CFL943" s="477"/>
      <c r="CFM943" s="477"/>
      <c r="CFN943" s="477"/>
      <c r="CFO943" s="477"/>
      <c r="CFP943" s="477"/>
      <c r="CFQ943" s="477"/>
      <c r="CFR943" s="477"/>
      <c r="CFS943" s="477"/>
      <c r="CFT943" s="477"/>
      <c r="CFU943" s="477"/>
      <c r="CFV943" s="477"/>
      <c r="CFW943" s="477"/>
      <c r="CFX943" s="477"/>
      <c r="CFY943" s="477"/>
      <c r="CFZ943" s="477"/>
      <c r="CGA943" s="477"/>
      <c r="CGB943" s="477"/>
      <c r="CGC943" s="477"/>
      <c r="CGD943" s="477"/>
      <c r="CGE943" s="477"/>
      <c r="CGF943" s="477"/>
      <c r="CGG943" s="477"/>
      <c r="CGH943" s="477"/>
      <c r="CGI943" s="477"/>
      <c r="CGJ943" s="477"/>
      <c r="CGK943" s="477"/>
      <c r="CGL943" s="477"/>
      <c r="CGM943" s="477"/>
      <c r="CGN943" s="477"/>
      <c r="CGO943" s="477"/>
      <c r="CGP943" s="477"/>
      <c r="CGQ943" s="477"/>
      <c r="CGR943" s="477"/>
      <c r="CGS943" s="477"/>
      <c r="CGT943" s="477"/>
      <c r="CGU943" s="477"/>
      <c r="CGV943" s="477"/>
      <c r="CGW943" s="477"/>
      <c r="CGX943" s="477"/>
      <c r="CGY943" s="477"/>
      <c r="CGZ943" s="477"/>
      <c r="CHA943" s="477"/>
      <c r="CHB943" s="477"/>
      <c r="CHC943" s="477"/>
      <c r="CHD943" s="477"/>
      <c r="CHE943" s="477"/>
      <c r="CHF943" s="477"/>
      <c r="CHG943" s="477"/>
      <c r="CHH943" s="477"/>
      <c r="CHI943" s="477"/>
      <c r="CHJ943" s="477"/>
      <c r="CHK943" s="477"/>
      <c r="CHL943" s="477"/>
      <c r="CHM943" s="477"/>
      <c r="CHN943" s="477"/>
      <c r="CHO943" s="477"/>
      <c r="CHP943" s="477"/>
      <c r="CHQ943" s="477"/>
      <c r="CHR943" s="477"/>
      <c r="CHS943" s="477"/>
      <c r="CHT943" s="477"/>
      <c r="CHU943" s="477"/>
      <c r="CHV943" s="477"/>
      <c r="CHW943" s="477"/>
      <c r="CHX943" s="477"/>
      <c r="CHY943" s="477"/>
      <c r="CHZ943" s="477"/>
      <c r="CIA943" s="477"/>
      <c r="CIB943" s="477"/>
      <c r="CIC943" s="477"/>
      <c r="CID943" s="477"/>
      <c r="CIE943" s="477"/>
      <c r="CIF943" s="477"/>
      <c r="CIG943" s="477"/>
      <c r="CIH943" s="477"/>
      <c r="CII943" s="477"/>
      <c r="CIJ943" s="477"/>
      <c r="CIK943" s="477"/>
      <c r="CIL943" s="477"/>
      <c r="CIM943" s="477"/>
      <c r="CIN943" s="477"/>
      <c r="CIO943" s="477"/>
      <c r="CIP943" s="477"/>
      <c r="CIQ943" s="477"/>
      <c r="CIR943" s="477"/>
      <c r="CIS943" s="477"/>
      <c r="CIT943" s="477"/>
      <c r="CIU943" s="477"/>
      <c r="CIV943" s="477"/>
      <c r="CIW943" s="477"/>
      <c r="CIX943" s="477"/>
      <c r="CIY943" s="477"/>
      <c r="CIZ943" s="477"/>
      <c r="CJA943" s="477"/>
      <c r="CJB943" s="477"/>
      <c r="CJC943" s="477"/>
      <c r="CJD943" s="477"/>
      <c r="CJE943" s="477"/>
      <c r="CJF943" s="477"/>
      <c r="CJG943" s="477"/>
      <c r="CJH943" s="477"/>
      <c r="CJI943" s="477"/>
      <c r="CJJ943" s="477"/>
      <c r="CJK943" s="477"/>
      <c r="CJL943" s="477"/>
      <c r="CJM943" s="477"/>
      <c r="CJN943" s="477"/>
      <c r="CJO943" s="477"/>
      <c r="CJP943" s="477"/>
      <c r="CJQ943" s="477"/>
      <c r="CJR943" s="477"/>
      <c r="CJS943" s="477"/>
      <c r="CJT943" s="477"/>
      <c r="CJU943" s="477"/>
      <c r="CJV943" s="477"/>
      <c r="CJW943" s="477"/>
      <c r="CJX943" s="477"/>
      <c r="CJY943" s="477"/>
      <c r="CJZ943" s="477"/>
      <c r="CKA943" s="477"/>
      <c r="CKB943" s="477"/>
      <c r="CKC943" s="477"/>
      <c r="CKD943" s="477"/>
      <c r="CKE943" s="477"/>
      <c r="CKF943" s="477"/>
      <c r="CKG943" s="477"/>
      <c r="CKH943" s="477"/>
      <c r="CKI943" s="477"/>
      <c r="CKJ943" s="477"/>
      <c r="CKK943" s="477"/>
      <c r="CKL943" s="477"/>
      <c r="CKM943" s="477"/>
      <c r="CKN943" s="477"/>
      <c r="CKO943" s="477"/>
      <c r="CKP943" s="477"/>
      <c r="CKQ943" s="477"/>
      <c r="CKR943" s="477"/>
      <c r="CKS943" s="477"/>
      <c r="CKT943" s="477"/>
      <c r="CKU943" s="477"/>
      <c r="CKV943" s="477"/>
      <c r="CKW943" s="477"/>
      <c r="CKX943" s="477"/>
      <c r="CKY943" s="477"/>
      <c r="CKZ943" s="477"/>
      <c r="CLA943" s="477"/>
      <c r="CLB943" s="477"/>
      <c r="CLC943" s="477"/>
      <c r="CLD943" s="477"/>
      <c r="CLE943" s="477"/>
      <c r="CLF943" s="477"/>
      <c r="CLG943" s="477"/>
      <c r="CLH943" s="477"/>
      <c r="CLI943" s="477"/>
      <c r="CLJ943" s="477"/>
      <c r="CLK943" s="477"/>
      <c r="CLL943" s="477"/>
      <c r="CLM943" s="477"/>
      <c r="CLN943" s="477"/>
      <c r="CLO943" s="477"/>
      <c r="CLP943" s="477"/>
      <c r="CLQ943" s="477"/>
      <c r="CLR943" s="477"/>
      <c r="CLS943" s="477"/>
      <c r="CLT943" s="477"/>
      <c r="CLU943" s="477"/>
      <c r="CLV943" s="477"/>
      <c r="CLW943" s="477"/>
      <c r="CLX943" s="477"/>
      <c r="CLY943" s="477"/>
      <c r="CLZ943" s="477"/>
      <c r="CMA943" s="477"/>
      <c r="CMB943" s="477"/>
      <c r="CMC943" s="477"/>
      <c r="CMD943" s="477"/>
      <c r="CME943" s="477"/>
      <c r="CMF943" s="477"/>
      <c r="CMG943" s="477"/>
      <c r="CMH943" s="477"/>
      <c r="CMI943" s="477"/>
      <c r="CMJ943" s="477"/>
      <c r="CMK943" s="477"/>
      <c r="CML943" s="477"/>
      <c r="CMM943" s="477"/>
      <c r="CMN943" s="477"/>
      <c r="CMO943" s="477"/>
      <c r="CMP943" s="477"/>
      <c r="CMQ943" s="477"/>
      <c r="CMR943" s="477"/>
      <c r="CMS943" s="477"/>
      <c r="CMT943" s="477"/>
      <c r="CMU943" s="477"/>
      <c r="CMV943" s="477"/>
      <c r="CMW943" s="477"/>
      <c r="CMX943" s="477"/>
      <c r="CMY943" s="477"/>
      <c r="CMZ943" s="477"/>
      <c r="CNA943" s="477"/>
      <c r="CNB943" s="477"/>
      <c r="CNC943" s="477"/>
      <c r="CND943" s="477"/>
      <c r="CNE943" s="477"/>
      <c r="CNF943" s="477"/>
      <c r="CNG943" s="477"/>
      <c r="CNH943" s="477"/>
      <c r="CNI943" s="477"/>
      <c r="CNJ943" s="477"/>
      <c r="CNK943" s="477"/>
      <c r="CNL943" s="477"/>
      <c r="CNM943" s="477"/>
      <c r="CNN943" s="477"/>
      <c r="CNO943" s="477"/>
      <c r="CNP943" s="477"/>
      <c r="CNQ943" s="477"/>
      <c r="CNR943" s="477"/>
      <c r="CNS943" s="477"/>
      <c r="CNT943" s="477"/>
      <c r="CNU943" s="477"/>
      <c r="CNV943" s="477"/>
      <c r="CNW943" s="477"/>
      <c r="CNX943" s="477"/>
      <c r="CNY943" s="477"/>
      <c r="CNZ943" s="477"/>
      <c r="COA943" s="477"/>
      <c r="COB943" s="477"/>
      <c r="COC943" s="477"/>
      <c r="COD943" s="477"/>
      <c r="COE943" s="477"/>
      <c r="COF943" s="477"/>
      <c r="COG943" s="477"/>
      <c r="COH943" s="477"/>
      <c r="COI943" s="477"/>
      <c r="COJ943" s="477"/>
      <c r="COK943" s="477"/>
      <c r="COL943" s="477"/>
      <c r="COM943" s="477"/>
      <c r="CON943" s="477"/>
      <c r="COO943" s="477"/>
      <c r="COP943" s="477"/>
      <c r="COQ943" s="477"/>
      <c r="COR943" s="477"/>
      <c r="COS943" s="477"/>
      <c r="COT943" s="477"/>
      <c r="COU943" s="477"/>
      <c r="COV943" s="477"/>
      <c r="COW943" s="477"/>
      <c r="COX943" s="477"/>
      <c r="COY943" s="477"/>
      <c r="COZ943" s="477"/>
      <c r="CPA943" s="477"/>
      <c r="CPB943" s="477"/>
      <c r="CPC943" s="477"/>
      <c r="CPD943" s="477"/>
      <c r="CPE943" s="477"/>
      <c r="CPF943" s="477"/>
      <c r="CPG943" s="477"/>
      <c r="CPH943" s="477"/>
      <c r="CPI943" s="477"/>
      <c r="CPJ943" s="477"/>
      <c r="CPK943" s="477"/>
      <c r="CPL943" s="477"/>
      <c r="CPM943" s="477"/>
      <c r="CPN943" s="477"/>
      <c r="CPO943" s="477"/>
      <c r="CPP943" s="477"/>
      <c r="CPQ943" s="477"/>
      <c r="CPR943" s="477"/>
      <c r="CPS943" s="477"/>
      <c r="CPT943" s="477"/>
      <c r="CPU943" s="477"/>
      <c r="CPV943" s="477"/>
      <c r="CPW943" s="477"/>
      <c r="CPX943" s="477"/>
      <c r="CPY943" s="477"/>
      <c r="CPZ943" s="477"/>
      <c r="CQA943" s="477"/>
      <c r="CQB943" s="477"/>
      <c r="CQC943" s="477"/>
      <c r="CQD943" s="477"/>
      <c r="CQE943" s="477"/>
      <c r="CQF943" s="477"/>
      <c r="CQG943" s="477"/>
      <c r="CQH943" s="477"/>
      <c r="CQI943" s="477"/>
      <c r="CQJ943" s="477"/>
      <c r="CQK943" s="477"/>
      <c r="CQL943" s="477"/>
      <c r="CQM943" s="477"/>
      <c r="CQN943" s="477"/>
      <c r="CQO943" s="477"/>
      <c r="CQP943" s="477"/>
      <c r="CQQ943" s="477"/>
      <c r="CQR943" s="477"/>
      <c r="CQS943" s="477"/>
      <c r="CQT943" s="477"/>
      <c r="CQU943" s="477"/>
      <c r="CQV943" s="477"/>
      <c r="CQW943" s="477"/>
      <c r="CQX943" s="477"/>
      <c r="CQY943" s="477"/>
      <c r="CQZ943" s="477"/>
      <c r="CRA943" s="477"/>
      <c r="CRB943" s="477"/>
      <c r="CRC943" s="477"/>
      <c r="CRD943" s="477"/>
      <c r="CRE943" s="477"/>
      <c r="CRF943" s="477"/>
      <c r="CRG943" s="477"/>
      <c r="CRH943" s="477"/>
      <c r="CRI943" s="477"/>
      <c r="CRJ943" s="477"/>
      <c r="CRK943" s="477"/>
      <c r="CRL943" s="477"/>
      <c r="CRM943" s="477"/>
      <c r="CRN943" s="477"/>
      <c r="CRO943" s="477"/>
      <c r="CRP943" s="477"/>
      <c r="CRQ943" s="477"/>
      <c r="CRR943" s="477"/>
      <c r="CRS943" s="477"/>
      <c r="CRT943" s="477"/>
      <c r="CRU943" s="477"/>
      <c r="CRV943" s="477"/>
      <c r="CRW943" s="477"/>
      <c r="CRX943" s="477"/>
      <c r="CRY943" s="477"/>
      <c r="CRZ943" s="477"/>
      <c r="CSA943" s="477"/>
      <c r="CSB943" s="477"/>
      <c r="CSC943" s="477"/>
      <c r="CSD943" s="477"/>
      <c r="CSE943" s="477"/>
      <c r="CSF943" s="477"/>
      <c r="CSG943" s="477"/>
      <c r="CSH943" s="477"/>
      <c r="CSI943" s="477"/>
      <c r="CSJ943" s="477"/>
      <c r="CSK943" s="477"/>
      <c r="CSL943" s="477"/>
      <c r="CSM943" s="477"/>
      <c r="CSN943" s="477"/>
      <c r="CSO943" s="477"/>
      <c r="CSP943" s="477"/>
      <c r="CSQ943" s="477"/>
      <c r="CSR943" s="477"/>
      <c r="CSS943" s="477"/>
      <c r="CST943" s="477"/>
      <c r="CSU943" s="477"/>
      <c r="CSV943" s="477"/>
      <c r="CSW943" s="477"/>
      <c r="CSX943" s="477"/>
      <c r="CSY943" s="477"/>
      <c r="CSZ943" s="477"/>
      <c r="CTA943" s="477"/>
      <c r="CTB943" s="477"/>
      <c r="CTC943" s="477"/>
      <c r="CTD943" s="477"/>
      <c r="CTE943" s="477"/>
      <c r="CTF943" s="477"/>
      <c r="CTG943" s="477"/>
      <c r="CTH943" s="477"/>
      <c r="CTI943" s="477"/>
      <c r="CTJ943" s="477"/>
      <c r="CTK943" s="477"/>
      <c r="CTL943" s="477"/>
      <c r="CTM943" s="477"/>
      <c r="CTN943" s="477"/>
      <c r="CTO943" s="477"/>
      <c r="CTP943" s="477"/>
      <c r="CTQ943" s="477"/>
      <c r="CTR943" s="477"/>
      <c r="CTS943" s="477"/>
      <c r="CTT943" s="477"/>
      <c r="CTU943" s="477"/>
      <c r="CTV943" s="477"/>
      <c r="CTW943" s="477"/>
      <c r="CTX943" s="477"/>
      <c r="CTY943" s="477"/>
      <c r="CTZ943" s="477"/>
      <c r="CUA943" s="477"/>
      <c r="CUB943" s="477"/>
      <c r="CUC943" s="477"/>
      <c r="CUD943" s="477"/>
      <c r="CUE943" s="477"/>
      <c r="CUF943" s="477"/>
      <c r="CUG943" s="477"/>
      <c r="CUH943" s="477"/>
      <c r="CUI943" s="477"/>
      <c r="CUJ943" s="477"/>
      <c r="CUK943" s="477"/>
      <c r="CUL943" s="477"/>
      <c r="CUM943" s="477"/>
      <c r="CUN943" s="477"/>
      <c r="CUO943" s="477"/>
      <c r="CUP943" s="477"/>
      <c r="CUQ943" s="477"/>
      <c r="CUR943" s="477"/>
      <c r="CUS943" s="477"/>
      <c r="CUT943" s="477"/>
      <c r="CUU943" s="477"/>
      <c r="CUV943" s="477"/>
      <c r="CUW943" s="477"/>
      <c r="CUX943" s="477"/>
      <c r="CUY943" s="477"/>
      <c r="CUZ943" s="477"/>
      <c r="CVA943" s="477"/>
      <c r="CVB943" s="477"/>
      <c r="CVC943" s="477"/>
      <c r="CVD943" s="477"/>
      <c r="CVE943" s="477"/>
      <c r="CVF943" s="477"/>
      <c r="CVG943" s="477"/>
      <c r="CVH943" s="477"/>
      <c r="CVI943" s="477"/>
      <c r="CVJ943" s="477"/>
      <c r="CVK943" s="477"/>
      <c r="CVL943" s="477"/>
      <c r="CVM943" s="477"/>
      <c r="CVN943" s="477"/>
      <c r="CVO943" s="477"/>
      <c r="CVP943" s="477"/>
      <c r="CVQ943" s="477"/>
      <c r="CVR943" s="477"/>
      <c r="CVS943" s="477"/>
      <c r="CVT943" s="477"/>
      <c r="CVU943" s="477"/>
      <c r="CVV943" s="477"/>
      <c r="CVW943" s="477"/>
      <c r="CVX943" s="477"/>
      <c r="CVY943" s="477"/>
      <c r="CVZ943" s="477"/>
      <c r="CWA943" s="477"/>
      <c r="CWB943" s="477"/>
      <c r="CWC943" s="477"/>
      <c r="CWD943" s="477"/>
      <c r="CWE943" s="477"/>
      <c r="CWF943" s="477"/>
      <c r="CWG943" s="477"/>
      <c r="CWH943" s="477"/>
      <c r="CWI943" s="477"/>
      <c r="CWJ943" s="477"/>
      <c r="CWK943" s="477"/>
      <c r="CWL943" s="477"/>
      <c r="CWM943" s="477"/>
      <c r="CWN943" s="477"/>
      <c r="CWO943" s="477"/>
      <c r="CWP943" s="477"/>
      <c r="CWQ943" s="477"/>
      <c r="CWR943" s="477"/>
      <c r="CWS943" s="477"/>
      <c r="CWT943" s="477"/>
      <c r="CWU943" s="477"/>
      <c r="CWV943" s="477"/>
      <c r="CWW943" s="477"/>
      <c r="CWX943" s="477"/>
      <c r="CWY943" s="477"/>
      <c r="CWZ943" s="477"/>
      <c r="CXA943" s="477"/>
      <c r="CXB943" s="477"/>
      <c r="CXC943" s="477"/>
      <c r="CXD943" s="477"/>
      <c r="CXE943" s="477"/>
      <c r="CXF943" s="477"/>
      <c r="CXG943" s="477"/>
      <c r="CXH943" s="477"/>
      <c r="CXI943" s="477"/>
      <c r="CXJ943" s="477"/>
      <c r="CXK943" s="477"/>
      <c r="CXL943" s="477"/>
      <c r="CXM943" s="477"/>
      <c r="CXN943" s="477"/>
      <c r="CXO943" s="477"/>
      <c r="CXP943" s="477"/>
      <c r="CXQ943" s="477"/>
      <c r="CXR943" s="477"/>
      <c r="CXS943" s="477"/>
      <c r="CXT943" s="477"/>
      <c r="CXU943" s="477"/>
      <c r="CXV943" s="477"/>
      <c r="CXW943" s="477"/>
      <c r="CXX943" s="477"/>
      <c r="CXY943" s="477"/>
      <c r="CXZ943" s="477"/>
      <c r="CYA943" s="477"/>
      <c r="CYB943" s="477"/>
      <c r="CYC943" s="477"/>
      <c r="CYD943" s="477"/>
      <c r="CYE943" s="477"/>
      <c r="CYF943" s="477"/>
      <c r="CYG943" s="477"/>
      <c r="CYH943" s="477"/>
      <c r="CYI943" s="477"/>
      <c r="CYJ943" s="477"/>
      <c r="CYK943" s="477"/>
      <c r="CYL943" s="477"/>
      <c r="CYM943" s="477"/>
      <c r="CYN943" s="477"/>
      <c r="CYO943" s="477"/>
      <c r="CYP943" s="477"/>
      <c r="CYQ943" s="477"/>
      <c r="CYR943" s="477"/>
      <c r="CYS943" s="477"/>
      <c r="CYT943" s="477"/>
      <c r="CYU943" s="477"/>
      <c r="CYV943" s="477"/>
      <c r="CYW943" s="477"/>
      <c r="CYX943" s="477"/>
      <c r="CYY943" s="477"/>
      <c r="CYZ943" s="477"/>
      <c r="CZA943" s="477"/>
      <c r="CZB943" s="477"/>
      <c r="CZC943" s="477"/>
      <c r="CZD943" s="477"/>
      <c r="CZE943" s="477"/>
      <c r="CZF943" s="477"/>
      <c r="CZG943" s="477"/>
      <c r="CZH943" s="477"/>
      <c r="CZI943" s="477"/>
      <c r="CZJ943" s="477"/>
      <c r="CZK943" s="477"/>
      <c r="CZL943" s="477"/>
      <c r="CZM943" s="477"/>
      <c r="CZN943" s="477"/>
      <c r="CZO943" s="477"/>
      <c r="CZP943" s="477"/>
      <c r="CZQ943" s="477"/>
      <c r="CZR943" s="477"/>
      <c r="CZS943" s="477"/>
      <c r="CZT943" s="477"/>
      <c r="CZU943" s="477"/>
      <c r="CZV943" s="477"/>
      <c r="CZW943" s="477"/>
      <c r="CZX943" s="477"/>
      <c r="CZY943" s="477"/>
      <c r="CZZ943" s="477"/>
      <c r="DAA943" s="477"/>
      <c r="DAB943" s="477"/>
      <c r="DAC943" s="477"/>
      <c r="DAD943" s="477"/>
      <c r="DAE943" s="477"/>
      <c r="DAF943" s="477"/>
      <c r="DAG943" s="477"/>
      <c r="DAH943" s="477"/>
      <c r="DAI943" s="477"/>
      <c r="DAJ943" s="477"/>
      <c r="DAK943" s="477"/>
      <c r="DAL943" s="477"/>
      <c r="DAM943" s="477"/>
      <c r="DAN943" s="477"/>
      <c r="DAO943" s="477"/>
      <c r="DAP943" s="477"/>
      <c r="DAQ943" s="477"/>
      <c r="DAR943" s="477"/>
      <c r="DAS943" s="477"/>
      <c r="DAT943" s="477"/>
      <c r="DAU943" s="477"/>
      <c r="DAV943" s="477"/>
      <c r="DAW943" s="477"/>
      <c r="DAX943" s="477"/>
      <c r="DAY943" s="477"/>
      <c r="DAZ943" s="477"/>
      <c r="DBA943" s="477"/>
      <c r="DBB943" s="477"/>
      <c r="DBC943" s="477"/>
      <c r="DBD943" s="477"/>
      <c r="DBE943" s="477"/>
      <c r="DBF943" s="477"/>
      <c r="DBG943" s="477"/>
      <c r="DBH943" s="477"/>
      <c r="DBI943" s="477"/>
      <c r="DBJ943" s="477"/>
      <c r="DBK943" s="477"/>
      <c r="DBL943" s="477"/>
      <c r="DBM943" s="477"/>
      <c r="DBN943" s="477"/>
      <c r="DBO943" s="477"/>
      <c r="DBP943" s="477"/>
      <c r="DBQ943" s="477"/>
      <c r="DBR943" s="477"/>
      <c r="DBS943" s="477"/>
      <c r="DBT943" s="477"/>
      <c r="DBU943" s="477"/>
      <c r="DBV943" s="477"/>
      <c r="DBW943" s="477"/>
      <c r="DBX943" s="477"/>
      <c r="DBY943" s="477"/>
      <c r="DBZ943" s="477"/>
      <c r="DCA943" s="477"/>
      <c r="DCB943" s="477"/>
      <c r="DCC943" s="477"/>
      <c r="DCD943" s="477"/>
      <c r="DCE943" s="477"/>
      <c r="DCF943" s="477"/>
      <c r="DCG943" s="477"/>
      <c r="DCH943" s="477"/>
      <c r="DCI943" s="477"/>
      <c r="DCJ943" s="477"/>
      <c r="DCK943" s="477"/>
      <c r="DCL943" s="477"/>
      <c r="DCM943" s="477"/>
      <c r="DCN943" s="477"/>
      <c r="DCO943" s="477"/>
      <c r="DCP943" s="477"/>
      <c r="DCQ943" s="477"/>
      <c r="DCR943" s="477"/>
      <c r="DCS943" s="477"/>
      <c r="DCT943" s="477"/>
      <c r="DCU943" s="477"/>
      <c r="DCV943" s="477"/>
      <c r="DCW943" s="477"/>
      <c r="DCX943" s="477"/>
      <c r="DCY943" s="477"/>
      <c r="DCZ943" s="477"/>
      <c r="DDA943" s="477"/>
      <c r="DDB943" s="477"/>
      <c r="DDC943" s="477"/>
      <c r="DDD943" s="477"/>
      <c r="DDE943" s="477"/>
      <c r="DDF943" s="477"/>
      <c r="DDG943" s="477"/>
      <c r="DDH943" s="477"/>
      <c r="DDI943" s="477"/>
      <c r="DDJ943" s="477"/>
      <c r="DDK943" s="477"/>
      <c r="DDL943" s="477"/>
      <c r="DDM943" s="477"/>
      <c r="DDN943" s="477"/>
      <c r="DDO943" s="477"/>
      <c r="DDP943" s="477"/>
      <c r="DDQ943" s="477"/>
      <c r="DDR943" s="477"/>
      <c r="DDS943" s="477"/>
      <c r="DDT943" s="477"/>
      <c r="DDU943" s="477"/>
      <c r="DDV943" s="477"/>
      <c r="DDW943" s="477"/>
      <c r="DDX943" s="477"/>
      <c r="DDY943" s="477"/>
      <c r="DDZ943" s="477"/>
      <c r="DEA943" s="477"/>
      <c r="DEB943" s="477"/>
      <c r="DEC943" s="477"/>
      <c r="DED943" s="477"/>
      <c r="DEE943" s="477"/>
      <c r="DEF943" s="477"/>
      <c r="DEG943" s="477"/>
      <c r="DEH943" s="477"/>
      <c r="DEI943" s="477"/>
      <c r="DEJ943" s="477"/>
      <c r="DEK943" s="477"/>
      <c r="DEL943" s="477"/>
      <c r="DEM943" s="477"/>
      <c r="DEN943" s="477"/>
      <c r="DEO943" s="477"/>
      <c r="DEP943" s="477"/>
      <c r="DEQ943" s="477"/>
      <c r="DER943" s="477"/>
      <c r="DES943" s="477"/>
      <c r="DET943" s="477"/>
      <c r="DEU943" s="477"/>
      <c r="DEV943" s="477"/>
      <c r="DEW943" s="477"/>
      <c r="DEX943" s="477"/>
      <c r="DEY943" s="477"/>
      <c r="DEZ943" s="477"/>
      <c r="DFA943" s="477"/>
      <c r="DFB943" s="477"/>
      <c r="DFC943" s="477"/>
      <c r="DFD943" s="477"/>
      <c r="DFE943" s="477"/>
      <c r="DFF943" s="477"/>
      <c r="DFG943" s="477"/>
      <c r="DFH943" s="477"/>
      <c r="DFI943" s="477"/>
      <c r="DFJ943" s="477"/>
      <c r="DFK943" s="477"/>
      <c r="DFL943" s="477"/>
      <c r="DFM943" s="477"/>
      <c r="DFN943" s="477"/>
      <c r="DFO943" s="477"/>
      <c r="DFP943" s="477"/>
      <c r="DFQ943" s="477"/>
      <c r="DFR943" s="477"/>
      <c r="DFS943" s="477"/>
      <c r="DFT943" s="477"/>
      <c r="DFU943" s="477"/>
      <c r="DFV943" s="477"/>
      <c r="DFW943" s="477"/>
      <c r="DFX943" s="477"/>
      <c r="DFY943" s="477"/>
      <c r="DFZ943" s="477"/>
      <c r="DGA943" s="477"/>
      <c r="DGB943" s="477"/>
      <c r="DGC943" s="477"/>
      <c r="DGD943" s="477"/>
      <c r="DGE943" s="477"/>
      <c r="DGF943" s="477"/>
      <c r="DGG943" s="477"/>
      <c r="DGH943" s="477"/>
      <c r="DGI943" s="477"/>
      <c r="DGJ943" s="477"/>
      <c r="DGK943" s="477"/>
      <c r="DGL943" s="477"/>
      <c r="DGM943" s="477"/>
      <c r="DGN943" s="477"/>
      <c r="DGO943" s="477"/>
      <c r="DGP943" s="477"/>
      <c r="DGQ943" s="477"/>
      <c r="DGR943" s="477"/>
      <c r="DGS943" s="477"/>
      <c r="DGT943" s="477"/>
      <c r="DGU943" s="477"/>
      <c r="DGV943" s="477"/>
      <c r="DGW943" s="477"/>
      <c r="DGX943" s="477"/>
      <c r="DGY943" s="477"/>
      <c r="DGZ943" s="477"/>
      <c r="DHA943" s="477"/>
      <c r="DHB943" s="477"/>
      <c r="DHC943" s="477"/>
      <c r="DHD943" s="477"/>
      <c r="DHE943" s="477"/>
      <c r="DHF943" s="477"/>
      <c r="DHG943" s="477"/>
      <c r="DHH943" s="477"/>
      <c r="DHI943" s="477"/>
      <c r="DHJ943" s="477"/>
      <c r="DHK943" s="477"/>
      <c r="DHL943" s="477"/>
      <c r="DHM943" s="477"/>
      <c r="DHN943" s="477"/>
      <c r="DHO943" s="477"/>
      <c r="DHP943" s="477"/>
      <c r="DHQ943" s="477"/>
      <c r="DHR943" s="477"/>
      <c r="DHS943" s="477"/>
      <c r="DHT943" s="477"/>
      <c r="DHU943" s="477"/>
      <c r="DHV943" s="477"/>
      <c r="DHW943" s="477"/>
      <c r="DHX943" s="477"/>
      <c r="DHY943" s="477"/>
      <c r="DHZ943" s="477"/>
      <c r="DIA943" s="477"/>
      <c r="DIB943" s="477"/>
      <c r="DIC943" s="477"/>
      <c r="DID943" s="477"/>
      <c r="DIE943" s="477"/>
      <c r="DIF943" s="477"/>
      <c r="DIG943" s="477"/>
      <c r="DIH943" s="477"/>
      <c r="DII943" s="477"/>
      <c r="DIJ943" s="477"/>
      <c r="DIK943" s="477"/>
      <c r="DIL943" s="477"/>
      <c r="DIM943" s="477"/>
      <c r="DIN943" s="477"/>
      <c r="DIO943" s="477"/>
      <c r="DIP943" s="477"/>
      <c r="DIQ943" s="477"/>
      <c r="DIR943" s="477"/>
      <c r="DIS943" s="477"/>
      <c r="DIT943" s="477"/>
      <c r="DIU943" s="477"/>
      <c r="DIV943" s="477"/>
      <c r="DIW943" s="477"/>
      <c r="DIX943" s="477"/>
      <c r="DIY943" s="477"/>
      <c r="DIZ943" s="477"/>
      <c r="DJA943" s="477"/>
      <c r="DJB943" s="477"/>
      <c r="DJC943" s="477"/>
      <c r="DJD943" s="477"/>
      <c r="DJE943" s="477"/>
      <c r="DJF943" s="477"/>
      <c r="DJG943" s="477"/>
      <c r="DJH943" s="477"/>
      <c r="DJI943" s="477"/>
      <c r="DJJ943" s="477"/>
      <c r="DJK943" s="477"/>
      <c r="DJL943" s="477"/>
      <c r="DJM943" s="477"/>
      <c r="DJN943" s="477"/>
      <c r="DJO943" s="477"/>
      <c r="DJP943" s="477"/>
      <c r="DJQ943" s="477"/>
      <c r="DJR943" s="477"/>
      <c r="DJS943" s="477"/>
      <c r="DJT943" s="477"/>
      <c r="DJU943" s="477"/>
      <c r="DJV943" s="477"/>
      <c r="DJW943" s="477"/>
      <c r="DJX943" s="477"/>
      <c r="DJY943" s="477"/>
      <c r="DJZ943" s="477"/>
      <c r="DKA943" s="477"/>
      <c r="DKB943" s="477"/>
      <c r="DKC943" s="477"/>
      <c r="DKD943" s="477"/>
      <c r="DKE943" s="477"/>
      <c r="DKF943" s="477"/>
      <c r="DKG943" s="477"/>
      <c r="DKH943" s="477"/>
      <c r="DKI943" s="477"/>
      <c r="DKJ943" s="477"/>
      <c r="DKK943" s="477"/>
      <c r="DKL943" s="477"/>
      <c r="DKM943" s="477"/>
      <c r="DKN943" s="477"/>
      <c r="DKO943" s="477"/>
      <c r="DKP943" s="477"/>
      <c r="DKQ943" s="477"/>
      <c r="DKR943" s="477"/>
      <c r="DKS943" s="477"/>
      <c r="DKT943" s="477"/>
      <c r="DKU943" s="477"/>
      <c r="DKV943" s="477"/>
      <c r="DKW943" s="477"/>
      <c r="DKX943" s="477"/>
      <c r="DKY943" s="477"/>
      <c r="DKZ943" s="477"/>
      <c r="DLA943" s="477"/>
      <c r="DLB943" s="477"/>
      <c r="DLC943" s="477"/>
      <c r="DLD943" s="477"/>
      <c r="DLE943" s="477"/>
      <c r="DLF943" s="477"/>
      <c r="DLG943" s="477"/>
      <c r="DLH943" s="477"/>
      <c r="DLI943" s="477"/>
      <c r="DLJ943" s="477"/>
      <c r="DLK943" s="477"/>
      <c r="DLL943" s="477"/>
      <c r="DLM943" s="477"/>
      <c r="DLN943" s="477"/>
      <c r="DLO943" s="477"/>
      <c r="DLP943" s="477"/>
      <c r="DLQ943" s="477"/>
      <c r="DLR943" s="477"/>
      <c r="DLS943" s="477"/>
      <c r="DLT943" s="477"/>
      <c r="DLU943" s="477"/>
      <c r="DLV943" s="477"/>
      <c r="DLW943" s="477"/>
      <c r="DLX943" s="477"/>
      <c r="DLY943" s="477"/>
      <c r="DLZ943" s="477"/>
      <c r="DMA943" s="477"/>
      <c r="DMB943" s="477"/>
      <c r="DMC943" s="477"/>
      <c r="DMD943" s="477"/>
      <c r="DME943" s="477"/>
      <c r="DMF943" s="477"/>
      <c r="DMG943" s="477"/>
      <c r="DMH943" s="477"/>
      <c r="DMI943" s="477"/>
      <c r="DMJ943" s="477"/>
      <c r="DMK943" s="477"/>
      <c r="DML943" s="477"/>
      <c r="DMM943" s="477"/>
      <c r="DMN943" s="477"/>
      <c r="DMO943" s="477"/>
      <c r="DMP943" s="477"/>
      <c r="DMQ943" s="477"/>
      <c r="DMR943" s="477"/>
      <c r="DMS943" s="477"/>
      <c r="DMT943" s="477"/>
      <c r="DMU943" s="477"/>
      <c r="DMV943" s="477"/>
      <c r="DMW943" s="477"/>
      <c r="DMX943" s="477"/>
      <c r="DMY943" s="477"/>
      <c r="DMZ943" s="477"/>
      <c r="DNA943" s="477"/>
      <c r="DNB943" s="477"/>
      <c r="DNC943" s="477"/>
      <c r="DND943" s="477"/>
      <c r="DNE943" s="477"/>
      <c r="DNF943" s="477"/>
      <c r="DNG943" s="477"/>
      <c r="DNH943" s="477"/>
      <c r="DNI943" s="477"/>
      <c r="DNJ943" s="477"/>
      <c r="DNK943" s="477"/>
      <c r="DNL943" s="477"/>
      <c r="DNM943" s="477"/>
      <c r="DNN943" s="477"/>
      <c r="DNO943" s="477"/>
      <c r="DNP943" s="477"/>
      <c r="DNQ943" s="477"/>
      <c r="DNR943" s="477"/>
      <c r="DNS943" s="477"/>
      <c r="DNT943" s="477"/>
      <c r="DNU943" s="477"/>
      <c r="DNV943" s="477"/>
      <c r="DNW943" s="477"/>
      <c r="DNX943" s="477"/>
      <c r="DNY943" s="477"/>
      <c r="DNZ943" s="477"/>
      <c r="DOA943" s="477"/>
      <c r="DOB943" s="477"/>
      <c r="DOC943" s="477"/>
      <c r="DOD943" s="477"/>
      <c r="DOE943" s="477"/>
      <c r="DOF943" s="477"/>
      <c r="DOG943" s="477"/>
      <c r="DOH943" s="477"/>
      <c r="DOI943" s="477"/>
      <c r="DOJ943" s="477"/>
      <c r="DOK943" s="477"/>
      <c r="DOL943" s="477"/>
      <c r="DOM943" s="477"/>
      <c r="DON943" s="477"/>
      <c r="DOO943" s="477"/>
      <c r="DOP943" s="477"/>
      <c r="DOQ943" s="477"/>
      <c r="DOR943" s="477"/>
      <c r="DOS943" s="477"/>
      <c r="DOT943" s="477"/>
      <c r="DOU943" s="477"/>
      <c r="DOV943" s="477"/>
      <c r="DOW943" s="477"/>
      <c r="DOX943" s="477"/>
      <c r="DOY943" s="477"/>
      <c r="DOZ943" s="477"/>
      <c r="DPA943" s="477"/>
      <c r="DPB943" s="477"/>
      <c r="DPC943" s="477"/>
      <c r="DPD943" s="477"/>
      <c r="DPE943" s="477"/>
      <c r="DPF943" s="477"/>
      <c r="DPG943" s="477"/>
      <c r="DPH943" s="477"/>
      <c r="DPI943" s="477"/>
      <c r="DPJ943" s="477"/>
      <c r="DPK943" s="477"/>
      <c r="DPL943" s="477"/>
      <c r="DPM943" s="477"/>
      <c r="DPN943" s="477"/>
      <c r="DPO943" s="477"/>
      <c r="DPP943" s="477"/>
      <c r="DPQ943" s="477"/>
      <c r="DPR943" s="477"/>
      <c r="DPS943" s="477"/>
      <c r="DPT943" s="477"/>
      <c r="DPU943" s="477"/>
      <c r="DPV943" s="477"/>
      <c r="DPW943" s="477"/>
      <c r="DPX943" s="477"/>
      <c r="DPY943" s="477"/>
      <c r="DPZ943" s="477"/>
      <c r="DQA943" s="477"/>
      <c r="DQB943" s="477"/>
      <c r="DQC943" s="477"/>
      <c r="DQD943" s="477"/>
      <c r="DQE943" s="477"/>
      <c r="DQF943" s="477"/>
      <c r="DQG943" s="477"/>
      <c r="DQH943" s="477"/>
      <c r="DQI943" s="477"/>
      <c r="DQJ943" s="477"/>
      <c r="DQK943" s="477"/>
      <c r="DQL943" s="477"/>
      <c r="DQM943" s="477"/>
      <c r="DQN943" s="477"/>
      <c r="DQO943" s="477"/>
      <c r="DQP943" s="477"/>
      <c r="DQQ943" s="477"/>
      <c r="DQR943" s="477"/>
      <c r="DQS943" s="477"/>
      <c r="DQT943" s="477"/>
      <c r="DQU943" s="477"/>
      <c r="DQV943" s="477"/>
      <c r="DQW943" s="477"/>
      <c r="DQX943" s="477"/>
      <c r="DQY943" s="477"/>
      <c r="DQZ943" s="477"/>
      <c r="DRA943" s="477"/>
      <c r="DRB943" s="477"/>
      <c r="DRC943" s="477"/>
      <c r="DRD943" s="477"/>
      <c r="DRE943" s="477"/>
      <c r="DRF943" s="477"/>
      <c r="DRG943" s="477"/>
      <c r="DRH943" s="477"/>
      <c r="DRI943" s="477"/>
      <c r="DRJ943" s="477"/>
      <c r="DRK943" s="477"/>
      <c r="DRL943" s="477"/>
      <c r="DRM943" s="477"/>
      <c r="DRN943" s="477"/>
      <c r="DRO943" s="477"/>
      <c r="DRP943" s="477"/>
      <c r="DRQ943" s="477"/>
      <c r="DRR943" s="477"/>
      <c r="DRS943" s="477"/>
      <c r="DRT943" s="477"/>
      <c r="DRU943" s="477"/>
      <c r="DRV943" s="477"/>
      <c r="DRW943" s="477"/>
      <c r="DRX943" s="477"/>
      <c r="DRY943" s="477"/>
      <c r="DRZ943" s="477"/>
      <c r="DSA943" s="477"/>
      <c r="DSB943" s="477"/>
      <c r="DSC943" s="477"/>
      <c r="DSD943" s="477"/>
      <c r="DSE943" s="477"/>
      <c r="DSF943" s="477"/>
      <c r="DSG943" s="477"/>
      <c r="DSH943" s="477"/>
      <c r="DSI943" s="477"/>
      <c r="DSJ943" s="477"/>
      <c r="DSK943" s="477"/>
      <c r="DSL943" s="477"/>
      <c r="DSM943" s="477"/>
      <c r="DSN943" s="477"/>
      <c r="DSO943" s="477"/>
      <c r="DSP943" s="477"/>
      <c r="DSQ943" s="477"/>
      <c r="DSR943" s="477"/>
      <c r="DSS943" s="477"/>
      <c r="DST943" s="477"/>
      <c r="DSU943" s="477"/>
      <c r="DSV943" s="477"/>
      <c r="DSW943" s="477"/>
      <c r="DSX943" s="477"/>
      <c r="DSY943" s="477"/>
      <c r="DSZ943" s="477"/>
      <c r="DTA943" s="477"/>
      <c r="DTB943" s="477"/>
      <c r="DTC943" s="477"/>
      <c r="DTD943" s="477"/>
      <c r="DTE943" s="477"/>
      <c r="DTF943" s="477"/>
      <c r="DTG943" s="477"/>
      <c r="DTH943" s="477"/>
      <c r="DTI943" s="477"/>
      <c r="DTJ943" s="477"/>
      <c r="DTK943" s="477"/>
      <c r="DTL943" s="477"/>
      <c r="DTM943" s="477"/>
      <c r="DTN943" s="477"/>
      <c r="DTO943" s="477"/>
      <c r="DTP943" s="477"/>
      <c r="DTQ943" s="477"/>
      <c r="DTR943" s="477"/>
      <c r="DTS943" s="477"/>
      <c r="DTT943" s="477"/>
      <c r="DTU943" s="477"/>
      <c r="DTV943" s="477"/>
      <c r="DTW943" s="477"/>
      <c r="DTX943" s="477"/>
      <c r="DTY943" s="477"/>
      <c r="DTZ943" s="477"/>
      <c r="DUA943" s="477"/>
      <c r="DUB943" s="477"/>
      <c r="DUC943" s="477"/>
      <c r="DUD943" s="477"/>
      <c r="DUE943" s="477"/>
      <c r="DUF943" s="477"/>
      <c r="DUG943" s="477"/>
      <c r="DUH943" s="477"/>
      <c r="DUI943" s="477"/>
      <c r="DUJ943" s="477"/>
      <c r="DUK943" s="477"/>
      <c r="DUL943" s="477"/>
      <c r="DUM943" s="477"/>
      <c r="DUN943" s="477"/>
      <c r="DUO943" s="477"/>
      <c r="DUP943" s="477"/>
      <c r="DUQ943" s="477"/>
      <c r="DUR943" s="477"/>
      <c r="DUS943" s="477"/>
      <c r="DUT943" s="477"/>
      <c r="DUU943" s="477"/>
      <c r="DUV943" s="477"/>
      <c r="DUW943" s="477"/>
      <c r="DUX943" s="477"/>
      <c r="DUY943" s="477"/>
      <c r="DUZ943" s="477"/>
      <c r="DVA943" s="477"/>
      <c r="DVB943" s="477"/>
      <c r="DVC943" s="477"/>
      <c r="DVD943" s="477"/>
      <c r="DVE943" s="477"/>
      <c r="DVF943" s="477"/>
      <c r="DVG943" s="477"/>
      <c r="DVH943" s="477"/>
      <c r="DVI943" s="477"/>
      <c r="DVJ943" s="477"/>
      <c r="DVK943" s="477"/>
      <c r="DVL943" s="477"/>
      <c r="DVM943" s="477"/>
      <c r="DVN943" s="477"/>
      <c r="DVO943" s="477"/>
      <c r="DVP943" s="477"/>
      <c r="DVQ943" s="477"/>
      <c r="DVR943" s="477"/>
      <c r="DVS943" s="477"/>
      <c r="DVT943" s="477"/>
      <c r="DVU943" s="477"/>
      <c r="DVV943" s="477"/>
      <c r="DVW943" s="477"/>
      <c r="DVX943" s="477"/>
      <c r="DVY943" s="477"/>
      <c r="DVZ943" s="477"/>
      <c r="DWA943" s="477"/>
      <c r="DWB943" s="477"/>
      <c r="DWC943" s="477"/>
      <c r="DWD943" s="477"/>
      <c r="DWE943" s="477"/>
      <c r="DWF943" s="477"/>
      <c r="DWG943" s="477"/>
      <c r="DWH943" s="477"/>
      <c r="DWI943" s="477"/>
      <c r="DWJ943" s="477"/>
      <c r="DWK943" s="477"/>
      <c r="DWL943" s="477"/>
      <c r="DWM943" s="477"/>
      <c r="DWN943" s="477"/>
      <c r="DWO943" s="477"/>
      <c r="DWP943" s="477"/>
      <c r="DWQ943" s="477"/>
      <c r="DWR943" s="477"/>
      <c r="DWS943" s="477"/>
      <c r="DWT943" s="477"/>
      <c r="DWU943" s="477"/>
      <c r="DWV943" s="477"/>
      <c r="DWW943" s="477"/>
      <c r="DWX943" s="477"/>
      <c r="DWY943" s="477"/>
      <c r="DWZ943" s="477"/>
      <c r="DXA943" s="477"/>
      <c r="DXB943" s="477"/>
      <c r="DXC943" s="477"/>
      <c r="DXD943" s="477"/>
      <c r="DXE943" s="477"/>
      <c r="DXF943" s="477"/>
      <c r="DXG943" s="477"/>
      <c r="DXH943" s="477"/>
      <c r="DXI943" s="477"/>
      <c r="DXJ943" s="477"/>
      <c r="DXK943" s="477"/>
      <c r="DXL943" s="477"/>
      <c r="DXM943" s="477"/>
      <c r="DXN943" s="477"/>
      <c r="DXO943" s="477"/>
      <c r="DXP943" s="477"/>
      <c r="DXQ943" s="477"/>
      <c r="DXR943" s="477"/>
      <c r="DXS943" s="477"/>
      <c r="DXT943" s="477"/>
      <c r="DXU943" s="477"/>
      <c r="DXV943" s="477"/>
      <c r="DXW943" s="477"/>
      <c r="DXX943" s="477"/>
      <c r="DXY943" s="477"/>
      <c r="DXZ943" s="477"/>
      <c r="DYA943" s="477"/>
      <c r="DYB943" s="477"/>
      <c r="DYC943" s="477"/>
      <c r="DYD943" s="477"/>
      <c r="DYE943" s="477"/>
      <c r="DYF943" s="477"/>
      <c r="DYG943" s="477"/>
      <c r="DYH943" s="477"/>
      <c r="DYI943" s="477"/>
      <c r="DYJ943" s="477"/>
      <c r="DYK943" s="477"/>
      <c r="DYL943" s="477"/>
      <c r="DYM943" s="477"/>
      <c r="DYN943" s="477"/>
      <c r="DYO943" s="477"/>
      <c r="DYP943" s="477"/>
      <c r="DYQ943" s="477"/>
      <c r="DYR943" s="477"/>
      <c r="DYS943" s="477"/>
      <c r="DYT943" s="477"/>
      <c r="DYU943" s="477"/>
      <c r="DYV943" s="477"/>
      <c r="DYW943" s="477"/>
      <c r="DYX943" s="477"/>
      <c r="DYY943" s="477"/>
      <c r="DYZ943" s="477"/>
      <c r="DZA943" s="477"/>
      <c r="DZB943" s="477"/>
      <c r="DZC943" s="477"/>
      <c r="DZD943" s="477"/>
      <c r="DZE943" s="477"/>
      <c r="DZF943" s="477"/>
      <c r="DZG943" s="477"/>
      <c r="DZH943" s="477"/>
      <c r="DZI943" s="477"/>
      <c r="DZJ943" s="477"/>
      <c r="DZK943" s="477"/>
      <c r="DZL943" s="477"/>
      <c r="DZM943" s="477"/>
      <c r="DZN943" s="477"/>
      <c r="DZO943" s="477"/>
      <c r="DZP943" s="477"/>
      <c r="DZQ943" s="477"/>
      <c r="DZR943" s="477"/>
      <c r="DZS943" s="477"/>
      <c r="DZT943" s="477"/>
      <c r="DZU943" s="477"/>
      <c r="DZV943" s="477"/>
      <c r="DZW943" s="477"/>
      <c r="DZX943" s="477"/>
      <c r="DZY943" s="477"/>
      <c r="DZZ943" s="477"/>
      <c r="EAA943" s="477"/>
      <c r="EAB943" s="477"/>
      <c r="EAC943" s="477"/>
      <c r="EAD943" s="477"/>
      <c r="EAE943" s="477"/>
      <c r="EAF943" s="477"/>
      <c r="EAG943" s="477"/>
      <c r="EAH943" s="477"/>
      <c r="EAI943" s="477"/>
      <c r="EAJ943" s="477"/>
      <c r="EAK943" s="477"/>
      <c r="EAL943" s="477"/>
      <c r="EAM943" s="477"/>
      <c r="EAN943" s="477"/>
      <c r="EAO943" s="477"/>
      <c r="EAP943" s="477"/>
      <c r="EAQ943" s="477"/>
      <c r="EAR943" s="477"/>
      <c r="EAS943" s="477"/>
      <c r="EAT943" s="477"/>
      <c r="EAU943" s="477"/>
      <c r="EAV943" s="477"/>
      <c r="EAW943" s="477"/>
      <c r="EAX943" s="477"/>
      <c r="EAY943" s="477"/>
      <c r="EAZ943" s="477"/>
      <c r="EBA943" s="477"/>
      <c r="EBB943" s="477"/>
      <c r="EBC943" s="477"/>
      <c r="EBD943" s="477"/>
      <c r="EBE943" s="477"/>
      <c r="EBF943" s="477"/>
      <c r="EBG943" s="477"/>
      <c r="EBH943" s="477"/>
      <c r="EBI943" s="477"/>
      <c r="EBJ943" s="477"/>
      <c r="EBK943" s="477"/>
      <c r="EBL943" s="477"/>
      <c r="EBM943" s="477"/>
      <c r="EBN943" s="477"/>
      <c r="EBO943" s="477"/>
      <c r="EBP943" s="477"/>
      <c r="EBQ943" s="477"/>
      <c r="EBR943" s="477"/>
      <c r="EBS943" s="477"/>
      <c r="EBT943" s="477"/>
      <c r="EBU943" s="477"/>
      <c r="EBV943" s="477"/>
      <c r="EBW943" s="477"/>
      <c r="EBX943" s="477"/>
      <c r="EBY943" s="477"/>
      <c r="EBZ943" s="477"/>
      <c r="ECA943" s="477"/>
      <c r="ECB943" s="477"/>
      <c r="ECC943" s="477"/>
      <c r="ECD943" s="477"/>
      <c r="ECE943" s="477"/>
      <c r="ECF943" s="477"/>
      <c r="ECG943" s="477"/>
      <c r="ECH943" s="477"/>
      <c r="ECI943" s="477"/>
      <c r="ECJ943" s="477"/>
      <c r="ECK943" s="477"/>
      <c r="ECL943" s="477"/>
      <c r="ECM943" s="477"/>
      <c r="ECN943" s="477"/>
      <c r="ECO943" s="477"/>
      <c r="ECP943" s="477"/>
      <c r="ECQ943" s="477"/>
      <c r="ECR943" s="477"/>
      <c r="ECS943" s="477"/>
      <c r="ECT943" s="477"/>
      <c r="ECU943" s="477"/>
      <c r="ECV943" s="477"/>
      <c r="ECW943" s="477"/>
      <c r="ECX943" s="477"/>
      <c r="ECY943" s="477"/>
      <c r="ECZ943" s="477"/>
      <c r="EDA943" s="477"/>
      <c r="EDB943" s="477"/>
      <c r="EDC943" s="477"/>
      <c r="EDD943" s="477"/>
      <c r="EDE943" s="477"/>
      <c r="EDF943" s="477"/>
      <c r="EDG943" s="477"/>
      <c r="EDH943" s="477"/>
      <c r="EDI943" s="477"/>
      <c r="EDJ943" s="477"/>
      <c r="EDK943" s="477"/>
      <c r="EDL943" s="477"/>
      <c r="EDM943" s="477"/>
      <c r="EDN943" s="477"/>
      <c r="EDO943" s="477"/>
      <c r="EDP943" s="477"/>
      <c r="EDQ943" s="477"/>
      <c r="EDR943" s="477"/>
      <c r="EDS943" s="477"/>
      <c r="EDT943" s="477"/>
      <c r="EDU943" s="477"/>
      <c r="EDV943" s="477"/>
      <c r="EDW943" s="477"/>
      <c r="EDX943" s="477"/>
      <c r="EDY943" s="477"/>
      <c r="EDZ943" s="477"/>
      <c r="EEA943" s="477"/>
      <c r="EEB943" s="477"/>
      <c r="EEC943" s="477"/>
      <c r="EED943" s="477"/>
      <c r="EEE943" s="477"/>
      <c r="EEF943" s="477"/>
      <c r="EEG943" s="477"/>
      <c r="EEH943" s="477"/>
      <c r="EEI943" s="477"/>
      <c r="EEJ943" s="477"/>
      <c r="EEK943" s="477"/>
      <c r="EEL943" s="477"/>
      <c r="EEM943" s="477"/>
      <c r="EEN943" s="477"/>
      <c r="EEO943" s="477"/>
      <c r="EEP943" s="477"/>
      <c r="EEQ943" s="477"/>
      <c r="EER943" s="477"/>
      <c r="EES943" s="477"/>
      <c r="EET943" s="477"/>
      <c r="EEU943" s="477"/>
      <c r="EEV943" s="477"/>
      <c r="EEW943" s="477"/>
      <c r="EEX943" s="477"/>
      <c r="EEY943" s="477"/>
      <c r="EEZ943" s="477"/>
      <c r="EFA943" s="477"/>
      <c r="EFB943" s="477"/>
      <c r="EFC943" s="477"/>
      <c r="EFD943" s="477"/>
      <c r="EFE943" s="477"/>
      <c r="EFF943" s="477"/>
      <c r="EFG943" s="477"/>
      <c r="EFH943" s="477"/>
      <c r="EFI943" s="477"/>
      <c r="EFJ943" s="477"/>
      <c r="EFK943" s="477"/>
      <c r="EFL943" s="477"/>
      <c r="EFM943" s="477"/>
      <c r="EFN943" s="477"/>
      <c r="EFO943" s="477"/>
      <c r="EFP943" s="477"/>
      <c r="EFQ943" s="477"/>
      <c r="EFR943" s="477"/>
      <c r="EFS943" s="477"/>
      <c r="EFT943" s="477"/>
      <c r="EFU943" s="477"/>
      <c r="EFV943" s="477"/>
      <c r="EFW943" s="477"/>
      <c r="EFX943" s="477"/>
      <c r="EFY943" s="477"/>
      <c r="EFZ943" s="477"/>
      <c r="EGA943" s="477"/>
      <c r="EGB943" s="477"/>
      <c r="EGC943" s="477"/>
      <c r="EGD943" s="477"/>
      <c r="EGE943" s="477"/>
      <c r="EGF943" s="477"/>
      <c r="EGG943" s="477"/>
      <c r="EGH943" s="477"/>
      <c r="EGI943" s="477"/>
      <c r="EGJ943" s="477"/>
      <c r="EGK943" s="477"/>
      <c r="EGL943" s="477"/>
      <c r="EGM943" s="477"/>
      <c r="EGN943" s="477"/>
      <c r="EGO943" s="477"/>
      <c r="EGP943" s="477"/>
      <c r="EGQ943" s="477"/>
      <c r="EGR943" s="477"/>
      <c r="EGS943" s="477"/>
      <c r="EGT943" s="477"/>
      <c r="EGU943" s="477"/>
      <c r="EGV943" s="477"/>
      <c r="EGW943" s="477"/>
      <c r="EGX943" s="477"/>
      <c r="EGY943" s="477"/>
      <c r="EGZ943" s="477"/>
      <c r="EHA943" s="477"/>
      <c r="EHB943" s="477"/>
      <c r="EHC943" s="477"/>
      <c r="EHD943" s="477"/>
      <c r="EHE943" s="477"/>
      <c r="EHF943" s="477"/>
      <c r="EHG943" s="477"/>
      <c r="EHH943" s="477"/>
      <c r="EHI943" s="477"/>
      <c r="EHJ943" s="477"/>
      <c r="EHK943" s="477"/>
      <c r="EHL943" s="477"/>
      <c r="EHM943" s="477"/>
      <c r="EHN943" s="477"/>
      <c r="EHO943" s="477"/>
      <c r="EHP943" s="477"/>
      <c r="EHQ943" s="477"/>
      <c r="EHR943" s="477"/>
      <c r="EHS943" s="477"/>
      <c r="EHT943" s="477"/>
      <c r="EHU943" s="477"/>
      <c r="EHV943" s="477"/>
      <c r="EHW943" s="477"/>
      <c r="EHX943" s="477"/>
      <c r="EHY943" s="477"/>
      <c r="EHZ943" s="477"/>
      <c r="EIA943" s="477"/>
      <c r="EIB943" s="477"/>
      <c r="EIC943" s="477"/>
      <c r="EID943" s="477"/>
      <c r="EIE943" s="477"/>
      <c r="EIF943" s="477"/>
      <c r="EIG943" s="477"/>
      <c r="EIH943" s="477"/>
      <c r="EII943" s="477"/>
      <c r="EIJ943" s="477"/>
      <c r="EIK943" s="477"/>
      <c r="EIL943" s="477"/>
      <c r="EIM943" s="477"/>
      <c r="EIN943" s="477"/>
      <c r="EIO943" s="477"/>
      <c r="EIP943" s="477"/>
      <c r="EIQ943" s="477"/>
      <c r="EIR943" s="477"/>
      <c r="EIS943" s="477"/>
      <c r="EIT943" s="477"/>
      <c r="EIU943" s="477"/>
      <c r="EIV943" s="477"/>
      <c r="EIW943" s="477"/>
      <c r="EIX943" s="477"/>
      <c r="EIY943" s="477"/>
      <c r="EIZ943" s="477"/>
      <c r="EJA943" s="477"/>
      <c r="EJB943" s="477"/>
      <c r="EJC943" s="477"/>
      <c r="EJD943" s="477"/>
      <c r="EJE943" s="477"/>
      <c r="EJF943" s="477"/>
      <c r="EJG943" s="477"/>
      <c r="EJH943" s="477"/>
      <c r="EJI943" s="477"/>
      <c r="EJJ943" s="477"/>
      <c r="EJK943" s="477"/>
      <c r="EJL943" s="477"/>
      <c r="EJM943" s="477"/>
      <c r="EJN943" s="477"/>
      <c r="EJO943" s="477"/>
      <c r="EJP943" s="477"/>
      <c r="EJQ943" s="477"/>
      <c r="EJR943" s="477"/>
      <c r="EJS943" s="477"/>
      <c r="EJT943" s="477"/>
      <c r="EJU943" s="477"/>
      <c r="EJV943" s="477"/>
      <c r="EJW943" s="477"/>
      <c r="EJX943" s="477"/>
      <c r="EJY943" s="477"/>
      <c r="EJZ943" s="477"/>
      <c r="EKA943" s="477"/>
      <c r="EKB943" s="477"/>
      <c r="EKC943" s="477"/>
      <c r="EKD943" s="477"/>
      <c r="EKE943" s="477"/>
      <c r="EKF943" s="477"/>
      <c r="EKG943" s="477"/>
      <c r="EKH943" s="477"/>
      <c r="EKI943" s="477"/>
      <c r="EKJ943" s="477"/>
      <c r="EKK943" s="477"/>
      <c r="EKL943" s="477"/>
      <c r="EKM943" s="477"/>
      <c r="EKN943" s="477"/>
      <c r="EKO943" s="477"/>
      <c r="EKP943" s="477"/>
      <c r="EKQ943" s="477"/>
      <c r="EKR943" s="477"/>
      <c r="EKS943" s="477"/>
      <c r="EKT943" s="477"/>
      <c r="EKU943" s="477"/>
      <c r="EKV943" s="477"/>
      <c r="EKW943" s="477"/>
      <c r="EKX943" s="477"/>
      <c r="EKY943" s="477"/>
      <c r="EKZ943" s="477"/>
      <c r="ELA943" s="477"/>
      <c r="ELB943" s="477"/>
      <c r="ELC943" s="477"/>
      <c r="ELD943" s="477"/>
      <c r="ELE943" s="477"/>
      <c r="ELF943" s="477"/>
      <c r="ELG943" s="477"/>
      <c r="ELH943" s="477"/>
      <c r="ELI943" s="477"/>
      <c r="ELJ943" s="477"/>
      <c r="ELK943" s="477"/>
      <c r="ELL943" s="477"/>
      <c r="ELM943" s="477"/>
      <c r="ELN943" s="477"/>
      <c r="ELO943" s="477"/>
      <c r="ELP943" s="477"/>
      <c r="ELQ943" s="477"/>
      <c r="ELR943" s="477"/>
      <c r="ELS943" s="477"/>
      <c r="ELT943" s="477"/>
      <c r="ELU943" s="477"/>
      <c r="ELV943" s="477"/>
      <c r="ELW943" s="477"/>
      <c r="ELX943" s="477"/>
      <c r="ELY943" s="477"/>
      <c r="ELZ943" s="477"/>
      <c r="EMA943" s="477"/>
      <c r="EMB943" s="477"/>
      <c r="EMC943" s="477"/>
      <c r="EMD943" s="477"/>
      <c r="EME943" s="477"/>
      <c r="EMF943" s="477"/>
      <c r="EMG943" s="477"/>
      <c r="EMH943" s="477"/>
      <c r="EMI943" s="477"/>
      <c r="EMJ943" s="477"/>
      <c r="EMK943" s="477"/>
      <c r="EML943" s="477"/>
      <c r="EMM943" s="477"/>
      <c r="EMN943" s="477"/>
      <c r="EMO943" s="477"/>
      <c r="EMP943" s="477"/>
      <c r="EMQ943" s="477"/>
      <c r="EMR943" s="477"/>
      <c r="EMS943" s="477"/>
      <c r="EMT943" s="477"/>
      <c r="EMU943" s="477"/>
      <c r="EMV943" s="477"/>
      <c r="EMW943" s="477"/>
      <c r="EMX943" s="477"/>
      <c r="EMY943" s="477"/>
      <c r="EMZ943" s="477"/>
      <c r="ENA943" s="477"/>
      <c r="ENB943" s="477"/>
      <c r="ENC943" s="477"/>
      <c r="END943" s="477"/>
      <c r="ENE943" s="477"/>
      <c r="ENF943" s="477"/>
      <c r="ENG943" s="477"/>
      <c r="ENH943" s="477"/>
      <c r="ENI943" s="477"/>
      <c r="ENJ943" s="477"/>
      <c r="ENK943" s="477"/>
      <c r="ENL943" s="477"/>
      <c r="ENM943" s="477"/>
      <c r="ENN943" s="477"/>
      <c r="ENO943" s="477"/>
      <c r="ENP943" s="477"/>
      <c r="ENQ943" s="477"/>
      <c r="ENR943" s="477"/>
      <c r="ENS943" s="477"/>
      <c r="ENT943" s="477"/>
      <c r="ENU943" s="477"/>
      <c r="ENV943" s="477"/>
      <c r="ENW943" s="477"/>
      <c r="ENX943" s="477"/>
      <c r="ENY943" s="477"/>
      <c r="ENZ943" s="477"/>
      <c r="EOA943" s="477"/>
      <c r="EOB943" s="477"/>
      <c r="EOC943" s="477"/>
      <c r="EOD943" s="477"/>
      <c r="EOE943" s="477"/>
      <c r="EOF943" s="477"/>
      <c r="EOG943" s="477"/>
      <c r="EOH943" s="477"/>
      <c r="EOI943" s="477"/>
      <c r="EOJ943" s="477"/>
      <c r="EOK943" s="477"/>
      <c r="EOL943" s="477"/>
      <c r="EOM943" s="477"/>
      <c r="EON943" s="477"/>
      <c r="EOO943" s="477"/>
      <c r="EOP943" s="477"/>
      <c r="EOQ943" s="477"/>
      <c r="EOR943" s="477"/>
      <c r="EOS943" s="477"/>
      <c r="EOT943" s="477"/>
      <c r="EOU943" s="477"/>
      <c r="EOV943" s="477"/>
      <c r="EOW943" s="477"/>
      <c r="EOX943" s="477"/>
      <c r="EOY943" s="477"/>
      <c r="EOZ943" s="477"/>
      <c r="EPA943" s="477"/>
      <c r="EPB943" s="477"/>
      <c r="EPC943" s="477"/>
      <c r="EPD943" s="477"/>
      <c r="EPE943" s="477"/>
      <c r="EPF943" s="477"/>
      <c r="EPG943" s="477"/>
      <c r="EPH943" s="477"/>
      <c r="EPI943" s="477"/>
      <c r="EPJ943" s="477"/>
      <c r="EPK943" s="477"/>
      <c r="EPL943" s="477"/>
      <c r="EPM943" s="477"/>
      <c r="EPN943" s="477"/>
      <c r="EPO943" s="477"/>
      <c r="EPP943" s="477"/>
      <c r="EPQ943" s="477"/>
      <c r="EPR943" s="477"/>
      <c r="EPS943" s="477"/>
      <c r="EPT943" s="477"/>
      <c r="EPU943" s="477"/>
      <c r="EPV943" s="477"/>
      <c r="EPW943" s="477"/>
      <c r="EPX943" s="477"/>
      <c r="EPY943" s="477"/>
      <c r="EPZ943" s="477"/>
      <c r="EQA943" s="477"/>
      <c r="EQB943" s="477"/>
      <c r="EQC943" s="477"/>
      <c r="EQD943" s="477"/>
      <c r="EQE943" s="477"/>
      <c r="EQF943" s="477"/>
      <c r="EQG943" s="477"/>
      <c r="EQH943" s="477"/>
      <c r="EQI943" s="477"/>
      <c r="EQJ943" s="477"/>
      <c r="EQK943" s="477"/>
      <c r="EQL943" s="477"/>
      <c r="EQM943" s="477"/>
      <c r="EQN943" s="477"/>
      <c r="EQO943" s="477"/>
      <c r="EQP943" s="477"/>
      <c r="EQQ943" s="477"/>
      <c r="EQR943" s="477"/>
      <c r="EQS943" s="477"/>
      <c r="EQT943" s="477"/>
      <c r="EQU943" s="477"/>
      <c r="EQV943" s="477"/>
      <c r="EQW943" s="477"/>
      <c r="EQX943" s="477"/>
      <c r="EQY943" s="477"/>
      <c r="EQZ943" s="477"/>
      <c r="ERA943" s="477"/>
      <c r="ERB943" s="477"/>
      <c r="ERC943" s="477"/>
      <c r="ERD943" s="477"/>
      <c r="ERE943" s="477"/>
      <c r="ERF943" s="477"/>
      <c r="ERG943" s="477"/>
      <c r="ERH943" s="477"/>
      <c r="ERI943" s="477"/>
      <c r="ERJ943" s="477"/>
      <c r="ERK943" s="477"/>
      <c r="ERL943" s="477"/>
      <c r="ERM943" s="477"/>
      <c r="ERN943" s="477"/>
      <c r="ERO943" s="477"/>
      <c r="ERP943" s="477"/>
      <c r="ERQ943" s="477"/>
      <c r="ERR943" s="477"/>
      <c r="ERS943" s="477"/>
      <c r="ERT943" s="477"/>
      <c r="ERU943" s="477"/>
      <c r="ERV943" s="477"/>
      <c r="ERW943" s="477"/>
      <c r="ERX943" s="477"/>
      <c r="ERY943" s="477"/>
      <c r="ERZ943" s="477"/>
      <c r="ESA943" s="477"/>
      <c r="ESB943" s="477"/>
      <c r="ESC943" s="477"/>
      <c r="ESD943" s="477"/>
      <c r="ESE943" s="477"/>
      <c r="ESF943" s="477"/>
      <c r="ESG943" s="477"/>
      <c r="ESH943" s="477"/>
      <c r="ESI943" s="477"/>
      <c r="ESJ943" s="477"/>
      <c r="ESK943" s="477"/>
      <c r="ESL943" s="477"/>
      <c r="ESM943" s="477"/>
      <c r="ESN943" s="477"/>
      <c r="ESO943" s="477"/>
      <c r="ESP943" s="477"/>
      <c r="ESQ943" s="477"/>
      <c r="ESR943" s="477"/>
      <c r="ESS943" s="477"/>
      <c r="EST943" s="477"/>
      <c r="ESU943" s="477"/>
      <c r="ESV943" s="477"/>
      <c r="ESW943" s="477"/>
      <c r="ESX943" s="477"/>
      <c r="ESY943" s="477"/>
      <c r="ESZ943" s="477"/>
      <c r="ETA943" s="477"/>
      <c r="ETB943" s="477"/>
      <c r="ETC943" s="477"/>
      <c r="ETD943" s="477"/>
      <c r="ETE943" s="477"/>
      <c r="ETF943" s="477"/>
      <c r="ETG943" s="477"/>
      <c r="ETH943" s="477"/>
      <c r="ETI943" s="477"/>
      <c r="ETJ943" s="477"/>
      <c r="ETK943" s="477"/>
      <c r="ETL943" s="477"/>
      <c r="ETM943" s="477"/>
      <c r="ETN943" s="477"/>
      <c r="ETO943" s="477"/>
      <c r="ETP943" s="477"/>
      <c r="ETQ943" s="477"/>
      <c r="ETR943" s="477"/>
      <c r="ETS943" s="477"/>
      <c r="ETT943" s="477"/>
      <c r="ETU943" s="477"/>
      <c r="ETV943" s="477"/>
      <c r="ETW943" s="477"/>
      <c r="ETX943" s="477"/>
      <c r="ETY943" s="477"/>
      <c r="ETZ943" s="477"/>
      <c r="EUA943" s="477"/>
      <c r="EUB943" s="477"/>
      <c r="EUC943" s="477"/>
      <c r="EUD943" s="477"/>
      <c r="EUE943" s="477"/>
      <c r="EUF943" s="477"/>
      <c r="EUG943" s="477"/>
      <c r="EUH943" s="477"/>
      <c r="EUI943" s="477"/>
      <c r="EUJ943" s="477"/>
      <c r="EUK943" s="477"/>
      <c r="EUL943" s="477"/>
      <c r="EUM943" s="477"/>
      <c r="EUN943" s="477"/>
      <c r="EUO943" s="477"/>
      <c r="EUP943" s="477"/>
      <c r="EUQ943" s="477"/>
      <c r="EUR943" s="477"/>
      <c r="EUS943" s="477"/>
      <c r="EUT943" s="477"/>
      <c r="EUU943" s="477"/>
      <c r="EUV943" s="477"/>
      <c r="EUW943" s="477"/>
      <c r="EUX943" s="477"/>
      <c r="EUY943" s="477"/>
      <c r="EUZ943" s="477"/>
      <c r="EVA943" s="477"/>
      <c r="EVB943" s="477"/>
      <c r="EVC943" s="477"/>
      <c r="EVD943" s="477"/>
      <c r="EVE943" s="477"/>
      <c r="EVF943" s="477"/>
      <c r="EVG943" s="477"/>
      <c r="EVH943" s="477"/>
      <c r="EVI943" s="477"/>
      <c r="EVJ943" s="477"/>
      <c r="EVK943" s="477"/>
      <c r="EVL943" s="477"/>
      <c r="EVM943" s="477"/>
      <c r="EVN943" s="477"/>
      <c r="EVO943" s="477"/>
      <c r="EVP943" s="477"/>
      <c r="EVQ943" s="477"/>
      <c r="EVR943" s="477"/>
      <c r="EVS943" s="477"/>
      <c r="EVT943" s="477"/>
      <c r="EVU943" s="477"/>
      <c r="EVV943" s="477"/>
      <c r="EVW943" s="477"/>
      <c r="EVX943" s="477"/>
      <c r="EVY943" s="477"/>
      <c r="EVZ943" s="477"/>
      <c r="EWA943" s="477"/>
      <c r="EWB943" s="477"/>
      <c r="EWC943" s="477"/>
      <c r="EWD943" s="477"/>
      <c r="EWE943" s="477"/>
      <c r="EWF943" s="477"/>
      <c r="EWG943" s="477"/>
      <c r="EWH943" s="477"/>
      <c r="EWI943" s="477"/>
      <c r="EWJ943" s="477"/>
      <c r="EWK943" s="477"/>
      <c r="EWL943" s="477"/>
      <c r="EWM943" s="477"/>
      <c r="EWN943" s="477"/>
      <c r="EWO943" s="477"/>
      <c r="EWP943" s="477"/>
      <c r="EWQ943" s="477"/>
      <c r="EWR943" s="477"/>
      <c r="EWS943" s="477"/>
      <c r="EWT943" s="477"/>
      <c r="EWU943" s="477"/>
      <c r="EWV943" s="477"/>
      <c r="EWW943" s="477"/>
      <c r="EWX943" s="477"/>
      <c r="EWY943" s="477"/>
      <c r="EWZ943" s="477"/>
      <c r="EXA943" s="477"/>
      <c r="EXB943" s="477"/>
      <c r="EXC943" s="477"/>
      <c r="EXD943" s="477"/>
      <c r="EXE943" s="477"/>
      <c r="EXF943" s="477"/>
      <c r="EXG943" s="477"/>
      <c r="EXH943" s="477"/>
      <c r="EXI943" s="477"/>
      <c r="EXJ943" s="477"/>
      <c r="EXK943" s="477"/>
      <c r="EXL943" s="477"/>
      <c r="EXM943" s="477"/>
      <c r="EXN943" s="477"/>
      <c r="EXO943" s="477"/>
      <c r="EXP943" s="477"/>
      <c r="EXQ943" s="477"/>
      <c r="EXR943" s="477"/>
      <c r="EXS943" s="477"/>
      <c r="EXT943" s="477"/>
      <c r="EXU943" s="477"/>
      <c r="EXV943" s="477"/>
      <c r="EXW943" s="477"/>
      <c r="EXX943" s="477"/>
      <c r="EXY943" s="477"/>
      <c r="EXZ943" s="477"/>
      <c r="EYA943" s="477"/>
      <c r="EYB943" s="477"/>
      <c r="EYC943" s="477"/>
      <c r="EYD943" s="477"/>
      <c r="EYE943" s="477"/>
      <c r="EYF943" s="477"/>
      <c r="EYG943" s="477"/>
      <c r="EYH943" s="477"/>
      <c r="EYI943" s="477"/>
      <c r="EYJ943" s="477"/>
      <c r="EYK943" s="477"/>
      <c r="EYL943" s="477"/>
      <c r="EYM943" s="477"/>
      <c r="EYN943" s="477"/>
      <c r="EYO943" s="477"/>
      <c r="EYP943" s="477"/>
      <c r="EYQ943" s="477"/>
      <c r="EYR943" s="477"/>
      <c r="EYS943" s="477"/>
      <c r="EYT943" s="477"/>
      <c r="EYU943" s="477"/>
      <c r="EYV943" s="477"/>
      <c r="EYW943" s="477"/>
      <c r="EYX943" s="477"/>
      <c r="EYY943" s="477"/>
      <c r="EYZ943" s="477"/>
      <c r="EZA943" s="477"/>
      <c r="EZB943" s="477"/>
      <c r="EZC943" s="477"/>
      <c r="EZD943" s="477"/>
      <c r="EZE943" s="477"/>
      <c r="EZF943" s="477"/>
      <c r="EZG943" s="477"/>
      <c r="EZH943" s="477"/>
      <c r="EZI943" s="477"/>
      <c r="EZJ943" s="477"/>
      <c r="EZK943" s="477"/>
      <c r="EZL943" s="477"/>
      <c r="EZM943" s="477"/>
      <c r="EZN943" s="477"/>
      <c r="EZO943" s="477"/>
      <c r="EZP943" s="477"/>
      <c r="EZQ943" s="477"/>
      <c r="EZR943" s="477"/>
      <c r="EZS943" s="477"/>
      <c r="EZT943" s="477"/>
      <c r="EZU943" s="477"/>
      <c r="EZV943" s="477"/>
      <c r="EZW943" s="477"/>
      <c r="EZX943" s="477"/>
      <c r="EZY943" s="477"/>
      <c r="EZZ943" s="477"/>
      <c r="FAA943" s="477"/>
      <c r="FAB943" s="477"/>
      <c r="FAC943" s="477"/>
      <c r="FAD943" s="477"/>
      <c r="FAE943" s="477"/>
      <c r="FAF943" s="477"/>
      <c r="FAG943" s="477"/>
      <c r="FAH943" s="477"/>
      <c r="FAI943" s="477"/>
      <c r="FAJ943" s="477"/>
      <c r="FAK943" s="477"/>
      <c r="FAL943" s="477"/>
      <c r="FAM943" s="477"/>
      <c r="FAN943" s="477"/>
      <c r="FAO943" s="477"/>
      <c r="FAP943" s="477"/>
      <c r="FAQ943" s="477"/>
      <c r="FAR943" s="477"/>
      <c r="FAS943" s="477"/>
      <c r="FAT943" s="477"/>
      <c r="FAU943" s="477"/>
      <c r="FAV943" s="477"/>
      <c r="FAW943" s="477"/>
      <c r="FAX943" s="477"/>
      <c r="FAY943" s="477"/>
      <c r="FAZ943" s="477"/>
      <c r="FBA943" s="477"/>
      <c r="FBB943" s="477"/>
      <c r="FBC943" s="477"/>
      <c r="FBD943" s="477"/>
      <c r="FBE943" s="477"/>
      <c r="FBF943" s="477"/>
      <c r="FBG943" s="477"/>
      <c r="FBH943" s="477"/>
      <c r="FBI943" s="477"/>
      <c r="FBJ943" s="477"/>
      <c r="FBK943" s="477"/>
      <c r="FBL943" s="477"/>
      <c r="FBM943" s="477"/>
      <c r="FBN943" s="477"/>
      <c r="FBO943" s="477"/>
      <c r="FBP943" s="477"/>
      <c r="FBQ943" s="477"/>
      <c r="FBR943" s="477"/>
      <c r="FBS943" s="477"/>
      <c r="FBT943" s="477"/>
      <c r="FBU943" s="477"/>
      <c r="FBV943" s="477"/>
      <c r="FBW943" s="477"/>
      <c r="FBX943" s="477"/>
      <c r="FBY943" s="477"/>
      <c r="FBZ943" s="477"/>
      <c r="FCA943" s="477"/>
      <c r="FCB943" s="477"/>
      <c r="FCC943" s="477"/>
      <c r="FCD943" s="477"/>
      <c r="FCE943" s="477"/>
      <c r="FCF943" s="477"/>
      <c r="FCG943" s="477"/>
      <c r="FCH943" s="477"/>
      <c r="FCI943" s="477"/>
      <c r="FCJ943" s="477"/>
      <c r="FCK943" s="477"/>
      <c r="FCL943" s="477"/>
      <c r="FCM943" s="477"/>
      <c r="FCN943" s="477"/>
      <c r="FCO943" s="477"/>
      <c r="FCP943" s="477"/>
      <c r="FCQ943" s="477"/>
      <c r="FCR943" s="477"/>
      <c r="FCS943" s="477"/>
      <c r="FCT943" s="477"/>
      <c r="FCU943" s="477"/>
      <c r="FCV943" s="477"/>
      <c r="FCW943" s="477"/>
      <c r="FCX943" s="477"/>
      <c r="FCY943" s="477"/>
      <c r="FCZ943" s="477"/>
      <c r="FDA943" s="477"/>
      <c r="FDB943" s="477"/>
      <c r="FDC943" s="477"/>
      <c r="FDD943" s="477"/>
      <c r="FDE943" s="477"/>
      <c r="FDF943" s="477"/>
      <c r="FDG943" s="477"/>
      <c r="FDH943" s="477"/>
      <c r="FDI943" s="477"/>
      <c r="FDJ943" s="477"/>
      <c r="FDK943" s="477"/>
      <c r="FDL943" s="477"/>
      <c r="FDM943" s="477"/>
      <c r="FDN943" s="477"/>
      <c r="FDO943" s="477"/>
      <c r="FDP943" s="477"/>
      <c r="FDQ943" s="477"/>
      <c r="FDR943" s="477"/>
      <c r="FDS943" s="477"/>
      <c r="FDT943" s="477"/>
      <c r="FDU943" s="477"/>
      <c r="FDV943" s="477"/>
      <c r="FDW943" s="477"/>
      <c r="FDX943" s="477"/>
      <c r="FDY943" s="477"/>
      <c r="FDZ943" s="477"/>
      <c r="FEA943" s="477"/>
      <c r="FEB943" s="477"/>
      <c r="FEC943" s="477"/>
      <c r="FED943" s="477"/>
      <c r="FEE943" s="477"/>
      <c r="FEF943" s="477"/>
      <c r="FEG943" s="477"/>
      <c r="FEH943" s="477"/>
      <c r="FEI943" s="477"/>
      <c r="FEJ943" s="477"/>
      <c r="FEK943" s="477"/>
      <c r="FEL943" s="477"/>
      <c r="FEM943" s="477"/>
      <c r="FEN943" s="477"/>
      <c r="FEO943" s="477"/>
      <c r="FEP943" s="477"/>
      <c r="FEQ943" s="477"/>
      <c r="FER943" s="477"/>
      <c r="FES943" s="477"/>
      <c r="FET943" s="477"/>
      <c r="FEU943" s="477"/>
      <c r="FEV943" s="477"/>
      <c r="FEW943" s="477"/>
      <c r="FEX943" s="477"/>
      <c r="FEY943" s="477"/>
      <c r="FEZ943" s="477"/>
      <c r="FFA943" s="477"/>
      <c r="FFB943" s="477"/>
      <c r="FFC943" s="477"/>
      <c r="FFD943" s="477"/>
      <c r="FFE943" s="477"/>
      <c r="FFF943" s="477"/>
      <c r="FFG943" s="477"/>
      <c r="FFH943" s="477"/>
      <c r="FFI943" s="477"/>
      <c r="FFJ943" s="477"/>
      <c r="FFK943" s="477"/>
      <c r="FFL943" s="477"/>
      <c r="FFM943" s="477"/>
      <c r="FFN943" s="477"/>
      <c r="FFO943" s="477"/>
      <c r="FFP943" s="477"/>
      <c r="FFQ943" s="477"/>
      <c r="FFR943" s="477"/>
      <c r="FFS943" s="477"/>
      <c r="FFT943" s="477"/>
      <c r="FFU943" s="477"/>
      <c r="FFV943" s="477"/>
      <c r="FFW943" s="477"/>
      <c r="FFX943" s="477"/>
      <c r="FFY943" s="477"/>
      <c r="FFZ943" s="477"/>
      <c r="FGA943" s="477"/>
      <c r="FGB943" s="477"/>
      <c r="FGC943" s="477"/>
      <c r="FGD943" s="477"/>
      <c r="FGE943" s="477"/>
      <c r="FGF943" s="477"/>
      <c r="FGG943" s="477"/>
      <c r="FGH943" s="477"/>
      <c r="FGI943" s="477"/>
      <c r="FGJ943" s="477"/>
      <c r="FGK943" s="477"/>
      <c r="FGL943" s="477"/>
      <c r="FGM943" s="477"/>
      <c r="FGN943" s="477"/>
      <c r="FGO943" s="477"/>
      <c r="FGP943" s="477"/>
      <c r="FGQ943" s="477"/>
      <c r="FGR943" s="477"/>
      <c r="FGS943" s="477"/>
      <c r="FGT943" s="477"/>
      <c r="FGU943" s="477"/>
      <c r="FGV943" s="477"/>
      <c r="FGW943" s="477"/>
      <c r="FGX943" s="477"/>
      <c r="FGY943" s="477"/>
      <c r="FGZ943" s="477"/>
      <c r="FHA943" s="477"/>
      <c r="FHB943" s="477"/>
      <c r="FHC943" s="477"/>
      <c r="FHD943" s="477"/>
      <c r="FHE943" s="477"/>
      <c r="FHF943" s="477"/>
      <c r="FHG943" s="477"/>
      <c r="FHH943" s="477"/>
      <c r="FHI943" s="477"/>
      <c r="FHJ943" s="477"/>
      <c r="FHK943" s="477"/>
      <c r="FHL943" s="477"/>
      <c r="FHM943" s="477"/>
      <c r="FHN943" s="477"/>
      <c r="FHO943" s="477"/>
      <c r="FHP943" s="477"/>
      <c r="FHQ943" s="477"/>
      <c r="FHR943" s="477"/>
      <c r="FHS943" s="477"/>
      <c r="FHT943" s="477"/>
      <c r="FHU943" s="477"/>
      <c r="FHV943" s="477"/>
      <c r="FHW943" s="477"/>
      <c r="FHX943" s="477"/>
      <c r="FHY943" s="477"/>
      <c r="FHZ943" s="477"/>
      <c r="FIA943" s="477"/>
      <c r="FIB943" s="477"/>
      <c r="FIC943" s="477"/>
      <c r="FID943" s="477"/>
      <c r="FIE943" s="477"/>
      <c r="FIF943" s="477"/>
      <c r="FIG943" s="477"/>
      <c r="FIH943" s="477"/>
      <c r="FII943" s="477"/>
      <c r="FIJ943" s="477"/>
      <c r="FIK943" s="477"/>
      <c r="FIL943" s="477"/>
      <c r="FIM943" s="477"/>
      <c r="FIN943" s="477"/>
      <c r="FIO943" s="477"/>
      <c r="FIP943" s="477"/>
      <c r="FIQ943" s="477"/>
      <c r="FIR943" s="477"/>
      <c r="FIS943" s="477"/>
      <c r="FIT943" s="477"/>
      <c r="FIU943" s="477"/>
      <c r="FIV943" s="477"/>
      <c r="FIW943" s="477"/>
      <c r="FIX943" s="477"/>
      <c r="FIY943" s="477"/>
      <c r="FIZ943" s="477"/>
      <c r="FJA943" s="477"/>
      <c r="FJB943" s="477"/>
      <c r="FJC943" s="477"/>
      <c r="FJD943" s="477"/>
      <c r="FJE943" s="477"/>
      <c r="FJF943" s="477"/>
      <c r="FJG943" s="477"/>
      <c r="FJH943" s="477"/>
      <c r="FJI943" s="477"/>
      <c r="FJJ943" s="477"/>
      <c r="FJK943" s="477"/>
      <c r="FJL943" s="477"/>
      <c r="FJM943" s="477"/>
      <c r="FJN943" s="477"/>
      <c r="FJO943" s="477"/>
      <c r="FJP943" s="477"/>
      <c r="FJQ943" s="477"/>
      <c r="FJR943" s="477"/>
      <c r="FJS943" s="477"/>
      <c r="FJT943" s="477"/>
      <c r="FJU943" s="477"/>
      <c r="FJV943" s="477"/>
      <c r="FJW943" s="477"/>
      <c r="FJX943" s="477"/>
      <c r="FJY943" s="477"/>
      <c r="FJZ943" s="477"/>
      <c r="FKA943" s="477"/>
      <c r="FKB943" s="477"/>
      <c r="FKC943" s="477"/>
      <c r="FKD943" s="477"/>
      <c r="FKE943" s="477"/>
      <c r="FKF943" s="477"/>
      <c r="FKG943" s="477"/>
      <c r="FKH943" s="477"/>
      <c r="FKI943" s="477"/>
      <c r="FKJ943" s="477"/>
      <c r="FKK943" s="477"/>
      <c r="FKL943" s="477"/>
      <c r="FKM943" s="477"/>
      <c r="FKN943" s="477"/>
      <c r="FKO943" s="477"/>
      <c r="FKP943" s="477"/>
      <c r="FKQ943" s="477"/>
      <c r="FKR943" s="477"/>
      <c r="FKS943" s="477"/>
      <c r="FKT943" s="477"/>
      <c r="FKU943" s="477"/>
      <c r="FKV943" s="477"/>
      <c r="FKW943" s="477"/>
      <c r="FKX943" s="477"/>
      <c r="FKY943" s="477"/>
      <c r="FKZ943" s="477"/>
      <c r="FLA943" s="477"/>
      <c r="FLB943" s="477"/>
      <c r="FLC943" s="477"/>
      <c r="FLD943" s="477"/>
      <c r="FLE943" s="477"/>
      <c r="FLF943" s="477"/>
      <c r="FLG943" s="477"/>
      <c r="FLH943" s="477"/>
      <c r="FLI943" s="477"/>
      <c r="FLJ943" s="477"/>
      <c r="FLK943" s="477"/>
      <c r="FLL943" s="477"/>
      <c r="FLM943" s="477"/>
      <c r="FLN943" s="477"/>
      <c r="FLO943" s="477"/>
      <c r="FLP943" s="477"/>
      <c r="FLQ943" s="477"/>
      <c r="FLR943" s="477"/>
      <c r="FLS943" s="477"/>
      <c r="FLT943" s="477"/>
      <c r="FLU943" s="477"/>
      <c r="FLV943" s="477"/>
      <c r="FLW943" s="477"/>
      <c r="FLX943" s="477"/>
      <c r="FLY943" s="477"/>
      <c r="FLZ943" s="477"/>
      <c r="FMA943" s="477"/>
      <c r="FMB943" s="477"/>
      <c r="FMC943" s="477"/>
      <c r="FMD943" s="477"/>
      <c r="FME943" s="477"/>
      <c r="FMF943" s="477"/>
      <c r="FMG943" s="477"/>
      <c r="FMH943" s="477"/>
      <c r="FMI943" s="477"/>
      <c r="FMJ943" s="477"/>
      <c r="FMK943" s="477"/>
      <c r="FML943" s="477"/>
      <c r="FMM943" s="477"/>
      <c r="FMN943" s="477"/>
      <c r="FMO943" s="477"/>
      <c r="FMP943" s="477"/>
      <c r="FMQ943" s="477"/>
      <c r="FMR943" s="477"/>
      <c r="FMS943" s="477"/>
      <c r="FMT943" s="477"/>
      <c r="FMU943" s="477"/>
      <c r="FMV943" s="477"/>
      <c r="FMW943" s="477"/>
      <c r="FMX943" s="477"/>
      <c r="FMY943" s="477"/>
      <c r="FMZ943" s="477"/>
      <c r="FNA943" s="477"/>
      <c r="FNB943" s="477"/>
      <c r="FNC943" s="477"/>
      <c r="FND943" s="477"/>
      <c r="FNE943" s="477"/>
      <c r="FNF943" s="477"/>
      <c r="FNG943" s="477"/>
      <c r="FNH943" s="477"/>
      <c r="FNI943" s="477"/>
      <c r="FNJ943" s="477"/>
      <c r="FNK943" s="477"/>
      <c r="FNL943" s="477"/>
      <c r="FNM943" s="477"/>
      <c r="FNN943" s="477"/>
      <c r="FNO943" s="477"/>
      <c r="FNP943" s="477"/>
      <c r="FNQ943" s="477"/>
      <c r="FNR943" s="477"/>
      <c r="FNS943" s="477"/>
      <c r="FNT943" s="477"/>
      <c r="FNU943" s="477"/>
      <c r="FNV943" s="477"/>
      <c r="FNW943" s="477"/>
      <c r="FNX943" s="477"/>
      <c r="FNY943" s="477"/>
      <c r="FNZ943" s="477"/>
      <c r="FOA943" s="477"/>
      <c r="FOB943" s="477"/>
      <c r="FOC943" s="477"/>
      <c r="FOD943" s="477"/>
      <c r="FOE943" s="477"/>
      <c r="FOF943" s="477"/>
      <c r="FOG943" s="477"/>
      <c r="FOH943" s="477"/>
      <c r="FOI943" s="477"/>
      <c r="FOJ943" s="477"/>
      <c r="FOK943" s="477"/>
      <c r="FOL943" s="477"/>
      <c r="FOM943" s="477"/>
      <c r="FON943" s="477"/>
      <c r="FOO943" s="477"/>
      <c r="FOP943" s="477"/>
      <c r="FOQ943" s="477"/>
      <c r="FOR943" s="477"/>
      <c r="FOS943" s="477"/>
      <c r="FOT943" s="477"/>
      <c r="FOU943" s="477"/>
      <c r="FOV943" s="477"/>
      <c r="FOW943" s="477"/>
      <c r="FOX943" s="477"/>
      <c r="FOY943" s="477"/>
      <c r="FOZ943" s="477"/>
      <c r="FPA943" s="477"/>
      <c r="FPB943" s="477"/>
      <c r="FPC943" s="477"/>
      <c r="FPD943" s="477"/>
      <c r="FPE943" s="477"/>
      <c r="FPF943" s="477"/>
      <c r="FPG943" s="477"/>
      <c r="FPH943" s="477"/>
      <c r="FPI943" s="477"/>
      <c r="FPJ943" s="477"/>
      <c r="FPK943" s="477"/>
      <c r="FPL943" s="477"/>
      <c r="FPM943" s="477"/>
      <c r="FPN943" s="477"/>
      <c r="FPO943" s="477"/>
      <c r="FPP943" s="477"/>
      <c r="FPQ943" s="477"/>
      <c r="FPR943" s="477"/>
      <c r="FPS943" s="477"/>
      <c r="FPT943" s="477"/>
      <c r="FPU943" s="477"/>
      <c r="FPV943" s="477"/>
      <c r="FPW943" s="477"/>
      <c r="FPX943" s="477"/>
      <c r="FPY943" s="477"/>
      <c r="FPZ943" s="477"/>
      <c r="FQA943" s="477"/>
      <c r="FQB943" s="477"/>
      <c r="FQC943" s="477"/>
      <c r="FQD943" s="477"/>
      <c r="FQE943" s="477"/>
      <c r="FQF943" s="477"/>
      <c r="FQG943" s="477"/>
      <c r="FQH943" s="477"/>
      <c r="FQI943" s="477"/>
      <c r="FQJ943" s="477"/>
      <c r="FQK943" s="477"/>
      <c r="FQL943" s="477"/>
      <c r="FQM943" s="477"/>
      <c r="FQN943" s="477"/>
      <c r="FQO943" s="477"/>
      <c r="FQP943" s="477"/>
      <c r="FQQ943" s="477"/>
      <c r="FQR943" s="477"/>
      <c r="FQS943" s="477"/>
      <c r="FQT943" s="477"/>
      <c r="FQU943" s="477"/>
      <c r="FQV943" s="477"/>
      <c r="FQW943" s="477"/>
      <c r="FQX943" s="477"/>
      <c r="FQY943" s="477"/>
      <c r="FQZ943" s="477"/>
      <c r="FRA943" s="477"/>
      <c r="FRB943" s="477"/>
      <c r="FRC943" s="477"/>
      <c r="FRD943" s="477"/>
      <c r="FRE943" s="477"/>
      <c r="FRF943" s="477"/>
      <c r="FRG943" s="477"/>
      <c r="FRH943" s="477"/>
      <c r="FRI943" s="477"/>
      <c r="FRJ943" s="477"/>
      <c r="FRK943" s="477"/>
      <c r="FRL943" s="477"/>
      <c r="FRM943" s="477"/>
      <c r="FRN943" s="477"/>
      <c r="FRO943" s="477"/>
      <c r="FRP943" s="477"/>
      <c r="FRQ943" s="477"/>
      <c r="FRR943" s="477"/>
      <c r="FRS943" s="477"/>
      <c r="FRT943" s="477"/>
      <c r="FRU943" s="477"/>
      <c r="FRV943" s="477"/>
      <c r="FRW943" s="477"/>
      <c r="FRX943" s="477"/>
      <c r="FRY943" s="477"/>
      <c r="FRZ943" s="477"/>
      <c r="FSA943" s="477"/>
      <c r="FSB943" s="477"/>
      <c r="FSC943" s="477"/>
      <c r="FSD943" s="477"/>
      <c r="FSE943" s="477"/>
      <c r="FSF943" s="477"/>
      <c r="FSG943" s="477"/>
      <c r="FSH943" s="477"/>
      <c r="FSI943" s="477"/>
      <c r="FSJ943" s="477"/>
      <c r="FSK943" s="477"/>
      <c r="FSL943" s="477"/>
      <c r="FSM943" s="477"/>
      <c r="FSN943" s="477"/>
      <c r="FSO943" s="477"/>
      <c r="FSP943" s="477"/>
      <c r="FSQ943" s="477"/>
      <c r="FSR943" s="477"/>
      <c r="FSS943" s="477"/>
      <c r="FST943" s="477"/>
      <c r="FSU943" s="477"/>
      <c r="FSV943" s="477"/>
      <c r="FSW943" s="477"/>
      <c r="FSX943" s="477"/>
      <c r="FSY943" s="477"/>
      <c r="FSZ943" s="477"/>
      <c r="FTA943" s="477"/>
      <c r="FTB943" s="477"/>
      <c r="FTC943" s="477"/>
      <c r="FTD943" s="477"/>
      <c r="FTE943" s="477"/>
      <c r="FTF943" s="477"/>
      <c r="FTG943" s="477"/>
      <c r="FTH943" s="477"/>
      <c r="FTI943" s="477"/>
      <c r="FTJ943" s="477"/>
      <c r="FTK943" s="477"/>
      <c r="FTL943" s="477"/>
      <c r="FTM943" s="477"/>
      <c r="FTN943" s="477"/>
      <c r="FTO943" s="477"/>
      <c r="FTP943" s="477"/>
      <c r="FTQ943" s="477"/>
      <c r="FTR943" s="477"/>
      <c r="FTS943" s="477"/>
      <c r="FTT943" s="477"/>
      <c r="FTU943" s="477"/>
      <c r="FTV943" s="477"/>
      <c r="FTW943" s="477"/>
      <c r="FTX943" s="477"/>
      <c r="FTY943" s="477"/>
      <c r="FTZ943" s="477"/>
      <c r="FUA943" s="477"/>
      <c r="FUB943" s="477"/>
      <c r="FUC943" s="477"/>
      <c r="FUD943" s="477"/>
      <c r="FUE943" s="477"/>
      <c r="FUF943" s="477"/>
      <c r="FUG943" s="477"/>
      <c r="FUH943" s="477"/>
      <c r="FUI943" s="477"/>
      <c r="FUJ943" s="477"/>
      <c r="FUK943" s="477"/>
      <c r="FUL943" s="477"/>
      <c r="FUM943" s="477"/>
      <c r="FUN943" s="477"/>
      <c r="FUO943" s="477"/>
      <c r="FUP943" s="477"/>
      <c r="FUQ943" s="477"/>
      <c r="FUR943" s="477"/>
      <c r="FUS943" s="477"/>
      <c r="FUT943" s="477"/>
      <c r="FUU943" s="477"/>
      <c r="FUV943" s="477"/>
      <c r="FUW943" s="477"/>
      <c r="FUX943" s="477"/>
      <c r="FUY943" s="477"/>
      <c r="FUZ943" s="477"/>
      <c r="FVA943" s="477"/>
      <c r="FVB943" s="477"/>
      <c r="FVC943" s="477"/>
      <c r="FVD943" s="477"/>
      <c r="FVE943" s="477"/>
      <c r="FVF943" s="477"/>
      <c r="FVG943" s="477"/>
      <c r="FVH943" s="477"/>
      <c r="FVI943" s="477"/>
      <c r="FVJ943" s="477"/>
      <c r="FVK943" s="477"/>
      <c r="FVL943" s="477"/>
      <c r="FVM943" s="477"/>
      <c r="FVN943" s="477"/>
      <c r="FVO943" s="477"/>
      <c r="FVP943" s="477"/>
      <c r="FVQ943" s="477"/>
      <c r="FVR943" s="477"/>
      <c r="FVS943" s="477"/>
      <c r="FVT943" s="477"/>
      <c r="FVU943" s="477"/>
      <c r="FVV943" s="477"/>
      <c r="FVW943" s="477"/>
      <c r="FVX943" s="477"/>
      <c r="FVY943" s="477"/>
      <c r="FVZ943" s="477"/>
      <c r="FWA943" s="477"/>
      <c r="FWB943" s="477"/>
      <c r="FWC943" s="477"/>
      <c r="FWD943" s="477"/>
      <c r="FWE943" s="477"/>
      <c r="FWF943" s="477"/>
      <c r="FWG943" s="477"/>
      <c r="FWH943" s="477"/>
      <c r="FWI943" s="477"/>
      <c r="FWJ943" s="477"/>
      <c r="FWK943" s="477"/>
      <c r="FWL943" s="477"/>
      <c r="FWM943" s="477"/>
      <c r="FWN943" s="477"/>
      <c r="FWO943" s="477"/>
      <c r="FWP943" s="477"/>
      <c r="FWQ943" s="477"/>
      <c r="FWR943" s="477"/>
      <c r="FWS943" s="477"/>
      <c r="FWT943" s="477"/>
      <c r="FWU943" s="477"/>
      <c r="FWV943" s="477"/>
      <c r="FWW943" s="477"/>
      <c r="FWX943" s="477"/>
      <c r="FWY943" s="477"/>
      <c r="FWZ943" s="477"/>
      <c r="FXA943" s="477"/>
      <c r="FXB943" s="477"/>
      <c r="FXC943" s="477"/>
      <c r="FXD943" s="477"/>
      <c r="FXE943" s="477"/>
      <c r="FXF943" s="477"/>
      <c r="FXG943" s="477"/>
      <c r="FXH943" s="477"/>
      <c r="FXI943" s="477"/>
      <c r="FXJ943" s="477"/>
      <c r="FXK943" s="477"/>
      <c r="FXL943" s="477"/>
      <c r="FXM943" s="477"/>
      <c r="FXN943" s="477"/>
      <c r="FXO943" s="477"/>
      <c r="FXP943" s="477"/>
      <c r="FXQ943" s="477"/>
      <c r="FXR943" s="477"/>
      <c r="FXS943" s="477"/>
      <c r="FXT943" s="477"/>
      <c r="FXU943" s="477"/>
      <c r="FXV943" s="477"/>
      <c r="FXW943" s="477"/>
      <c r="FXX943" s="477"/>
      <c r="FXY943" s="477"/>
      <c r="FXZ943" s="477"/>
      <c r="FYA943" s="477"/>
      <c r="FYB943" s="477"/>
      <c r="FYC943" s="477"/>
      <c r="FYD943" s="477"/>
      <c r="FYE943" s="477"/>
      <c r="FYF943" s="477"/>
      <c r="FYG943" s="477"/>
      <c r="FYH943" s="477"/>
      <c r="FYI943" s="477"/>
      <c r="FYJ943" s="477"/>
      <c r="FYK943" s="477"/>
      <c r="FYL943" s="477"/>
      <c r="FYM943" s="477"/>
      <c r="FYN943" s="477"/>
      <c r="FYO943" s="477"/>
      <c r="FYP943" s="477"/>
      <c r="FYQ943" s="477"/>
      <c r="FYR943" s="477"/>
      <c r="FYS943" s="477"/>
      <c r="FYT943" s="477"/>
      <c r="FYU943" s="477"/>
      <c r="FYV943" s="477"/>
      <c r="FYW943" s="477"/>
      <c r="FYX943" s="477"/>
      <c r="FYY943" s="477"/>
      <c r="FYZ943" s="477"/>
      <c r="FZA943" s="477"/>
      <c r="FZB943" s="477"/>
      <c r="FZC943" s="477"/>
      <c r="FZD943" s="477"/>
      <c r="FZE943" s="477"/>
      <c r="FZF943" s="477"/>
      <c r="FZG943" s="477"/>
      <c r="FZH943" s="477"/>
      <c r="FZI943" s="477"/>
      <c r="FZJ943" s="477"/>
      <c r="FZK943" s="477"/>
      <c r="FZL943" s="477"/>
      <c r="FZM943" s="477"/>
      <c r="FZN943" s="477"/>
      <c r="FZO943" s="477"/>
      <c r="FZP943" s="477"/>
      <c r="FZQ943" s="477"/>
      <c r="FZR943" s="477"/>
      <c r="FZS943" s="477"/>
      <c r="FZT943" s="477"/>
      <c r="FZU943" s="477"/>
      <c r="FZV943" s="477"/>
      <c r="FZW943" s="477"/>
      <c r="FZX943" s="477"/>
      <c r="FZY943" s="477"/>
      <c r="FZZ943" s="477"/>
      <c r="GAA943" s="477"/>
      <c r="GAB943" s="477"/>
      <c r="GAC943" s="477"/>
      <c r="GAD943" s="477"/>
      <c r="GAE943" s="477"/>
      <c r="GAF943" s="477"/>
      <c r="GAG943" s="477"/>
      <c r="GAH943" s="477"/>
      <c r="GAI943" s="477"/>
      <c r="GAJ943" s="477"/>
      <c r="GAK943" s="477"/>
      <c r="GAL943" s="477"/>
      <c r="GAM943" s="477"/>
      <c r="GAN943" s="477"/>
      <c r="GAO943" s="477"/>
      <c r="GAP943" s="477"/>
      <c r="GAQ943" s="477"/>
      <c r="GAR943" s="477"/>
      <c r="GAS943" s="477"/>
      <c r="GAT943" s="477"/>
      <c r="GAU943" s="477"/>
      <c r="GAV943" s="477"/>
      <c r="GAW943" s="477"/>
      <c r="GAX943" s="477"/>
      <c r="GAY943" s="477"/>
      <c r="GAZ943" s="477"/>
      <c r="GBA943" s="477"/>
      <c r="GBB943" s="477"/>
      <c r="GBC943" s="477"/>
      <c r="GBD943" s="477"/>
      <c r="GBE943" s="477"/>
      <c r="GBF943" s="477"/>
      <c r="GBG943" s="477"/>
      <c r="GBH943" s="477"/>
      <c r="GBI943" s="477"/>
      <c r="GBJ943" s="477"/>
      <c r="GBK943" s="477"/>
      <c r="GBL943" s="477"/>
      <c r="GBM943" s="477"/>
      <c r="GBN943" s="477"/>
      <c r="GBO943" s="477"/>
      <c r="GBP943" s="477"/>
      <c r="GBQ943" s="477"/>
      <c r="GBR943" s="477"/>
      <c r="GBS943" s="477"/>
      <c r="GBT943" s="477"/>
      <c r="GBU943" s="477"/>
      <c r="GBV943" s="477"/>
      <c r="GBW943" s="477"/>
      <c r="GBX943" s="477"/>
      <c r="GBY943" s="477"/>
      <c r="GBZ943" s="477"/>
      <c r="GCA943" s="477"/>
      <c r="GCB943" s="477"/>
      <c r="GCC943" s="477"/>
      <c r="GCD943" s="477"/>
      <c r="GCE943" s="477"/>
      <c r="GCF943" s="477"/>
      <c r="GCG943" s="477"/>
      <c r="GCH943" s="477"/>
      <c r="GCI943" s="477"/>
      <c r="GCJ943" s="477"/>
      <c r="GCK943" s="477"/>
      <c r="GCL943" s="477"/>
      <c r="GCM943" s="477"/>
      <c r="GCN943" s="477"/>
      <c r="GCO943" s="477"/>
      <c r="GCP943" s="477"/>
      <c r="GCQ943" s="477"/>
      <c r="GCR943" s="477"/>
      <c r="GCS943" s="477"/>
      <c r="GCT943" s="477"/>
      <c r="GCU943" s="477"/>
      <c r="GCV943" s="477"/>
      <c r="GCW943" s="477"/>
      <c r="GCX943" s="477"/>
      <c r="GCY943" s="477"/>
      <c r="GCZ943" s="477"/>
      <c r="GDA943" s="477"/>
      <c r="GDB943" s="477"/>
      <c r="GDC943" s="477"/>
      <c r="GDD943" s="477"/>
      <c r="GDE943" s="477"/>
      <c r="GDF943" s="477"/>
      <c r="GDG943" s="477"/>
      <c r="GDH943" s="477"/>
      <c r="GDI943" s="477"/>
      <c r="GDJ943" s="477"/>
      <c r="GDK943" s="477"/>
      <c r="GDL943" s="477"/>
      <c r="GDM943" s="477"/>
      <c r="GDN943" s="477"/>
      <c r="GDO943" s="477"/>
      <c r="GDP943" s="477"/>
      <c r="GDQ943" s="477"/>
      <c r="GDR943" s="477"/>
      <c r="GDS943" s="477"/>
      <c r="GDT943" s="477"/>
      <c r="GDU943" s="477"/>
      <c r="GDV943" s="477"/>
      <c r="GDW943" s="477"/>
      <c r="GDX943" s="477"/>
      <c r="GDY943" s="477"/>
      <c r="GDZ943" s="477"/>
      <c r="GEA943" s="477"/>
      <c r="GEB943" s="477"/>
      <c r="GEC943" s="477"/>
      <c r="GED943" s="477"/>
      <c r="GEE943" s="477"/>
      <c r="GEF943" s="477"/>
      <c r="GEG943" s="477"/>
      <c r="GEH943" s="477"/>
      <c r="GEI943" s="477"/>
      <c r="GEJ943" s="477"/>
      <c r="GEK943" s="477"/>
      <c r="GEL943" s="477"/>
      <c r="GEM943" s="477"/>
      <c r="GEN943" s="477"/>
      <c r="GEO943" s="477"/>
      <c r="GEP943" s="477"/>
      <c r="GEQ943" s="477"/>
      <c r="GER943" s="477"/>
      <c r="GES943" s="477"/>
      <c r="GET943" s="477"/>
      <c r="GEU943" s="477"/>
      <c r="GEV943" s="477"/>
      <c r="GEW943" s="477"/>
      <c r="GEX943" s="477"/>
      <c r="GEY943" s="477"/>
      <c r="GEZ943" s="477"/>
      <c r="GFA943" s="477"/>
      <c r="GFB943" s="477"/>
      <c r="GFC943" s="477"/>
      <c r="GFD943" s="477"/>
      <c r="GFE943" s="477"/>
      <c r="GFF943" s="477"/>
      <c r="GFG943" s="477"/>
      <c r="GFH943" s="477"/>
      <c r="GFI943" s="477"/>
      <c r="GFJ943" s="477"/>
      <c r="GFK943" s="477"/>
      <c r="GFL943" s="477"/>
      <c r="GFM943" s="477"/>
      <c r="GFN943" s="477"/>
      <c r="GFO943" s="477"/>
      <c r="GFP943" s="477"/>
      <c r="GFQ943" s="477"/>
      <c r="GFR943" s="477"/>
      <c r="GFS943" s="477"/>
      <c r="GFT943" s="477"/>
      <c r="GFU943" s="477"/>
      <c r="GFV943" s="477"/>
      <c r="GFW943" s="477"/>
      <c r="GFX943" s="477"/>
      <c r="GFY943" s="477"/>
      <c r="GFZ943" s="477"/>
      <c r="GGA943" s="477"/>
      <c r="GGB943" s="477"/>
      <c r="GGC943" s="477"/>
      <c r="GGD943" s="477"/>
      <c r="GGE943" s="477"/>
      <c r="GGF943" s="477"/>
      <c r="GGG943" s="477"/>
      <c r="GGH943" s="477"/>
      <c r="GGI943" s="477"/>
      <c r="GGJ943" s="477"/>
      <c r="GGK943" s="477"/>
      <c r="GGL943" s="477"/>
      <c r="GGM943" s="477"/>
      <c r="GGN943" s="477"/>
      <c r="GGO943" s="477"/>
      <c r="GGP943" s="477"/>
      <c r="GGQ943" s="477"/>
      <c r="GGR943" s="477"/>
      <c r="GGS943" s="477"/>
      <c r="GGT943" s="477"/>
      <c r="GGU943" s="477"/>
      <c r="GGV943" s="477"/>
      <c r="GGW943" s="477"/>
      <c r="GGX943" s="477"/>
      <c r="GGY943" s="477"/>
      <c r="GGZ943" s="477"/>
      <c r="GHA943" s="477"/>
      <c r="GHB943" s="477"/>
      <c r="GHC943" s="477"/>
      <c r="GHD943" s="477"/>
      <c r="GHE943" s="477"/>
      <c r="GHF943" s="477"/>
      <c r="GHG943" s="477"/>
      <c r="GHH943" s="477"/>
      <c r="GHI943" s="477"/>
      <c r="GHJ943" s="477"/>
      <c r="GHK943" s="477"/>
      <c r="GHL943" s="477"/>
      <c r="GHM943" s="477"/>
      <c r="GHN943" s="477"/>
      <c r="GHO943" s="477"/>
      <c r="GHP943" s="477"/>
      <c r="GHQ943" s="477"/>
      <c r="GHR943" s="477"/>
      <c r="GHS943" s="477"/>
      <c r="GHT943" s="477"/>
      <c r="GHU943" s="477"/>
      <c r="GHV943" s="477"/>
      <c r="GHW943" s="477"/>
      <c r="GHX943" s="477"/>
      <c r="GHY943" s="477"/>
      <c r="GHZ943" s="477"/>
      <c r="GIA943" s="477"/>
      <c r="GIB943" s="477"/>
      <c r="GIC943" s="477"/>
      <c r="GID943" s="477"/>
      <c r="GIE943" s="477"/>
      <c r="GIF943" s="477"/>
      <c r="GIG943" s="477"/>
      <c r="GIH943" s="477"/>
      <c r="GII943" s="477"/>
      <c r="GIJ943" s="477"/>
      <c r="GIK943" s="477"/>
      <c r="GIL943" s="477"/>
      <c r="GIM943" s="477"/>
      <c r="GIN943" s="477"/>
      <c r="GIO943" s="477"/>
      <c r="GIP943" s="477"/>
      <c r="GIQ943" s="477"/>
      <c r="GIR943" s="477"/>
      <c r="GIS943" s="477"/>
      <c r="GIT943" s="477"/>
      <c r="GIU943" s="477"/>
      <c r="GIV943" s="477"/>
      <c r="GIW943" s="477"/>
      <c r="GIX943" s="477"/>
      <c r="GIY943" s="477"/>
      <c r="GIZ943" s="477"/>
      <c r="GJA943" s="477"/>
      <c r="GJB943" s="477"/>
      <c r="GJC943" s="477"/>
      <c r="GJD943" s="477"/>
      <c r="GJE943" s="477"/>
      <c r="GJF943" s="477"/>
      <c r="GJG943" s="477"/>
      <c r="GJH943" s="477"/>
      <c r="GJI943" s="477"/>
      <c r="GJJ943" s="477"/>
      <c r="GJK943" s="477"/>
      <c r="GJL943" s="477"/>
      <c r="GJM943" s="477"/>
      <c r="GJN943" s="477"/>
      <c r="GJO943" s="477"/>
      <c r="GJP943" s="477"/>
      <c r="GJQ943" s="477"/>
      <c r="GJR943" s="477"/>
      <c r="GJS943" s="477"/>
      <c r="GJT943" s="477"/>
      <c r="GJU943" s="477"/>
      <c r="GJV943" s="477"/>
      <c r="GJW943" s="477"/>
      <c r="GJX943" s="477"/>
      <c r="GJY943" s="477"/>
      <c r="GJZ943" s="477"/>
      <c r="GKA943" s="477"/>
      <c r="GKB943" s="477"/>
      <c r="GKC943" s="477"/>
      <c r="GKD943" s="477"/>
      <c r="GKE943" s="477"/>
      <c r="GKF943" s="477"/>
      <c r="GKG943" s="477"/>
      <c r="GKH943" s="477"/>
      <c r="GKI943" s="477"/>
      <c r="GKJ943" s="477"/>
      <c r="GKK943" s="477"/>
      <c r="GKL943" s="477"/>
      <c r="GKM943" s="477"/>
      <c r="GKN943" s="477"/>
      <c r="GKO943" s="477"/>
      <c r="GKP943" s="477"/>
      <c r="GKQ943" s="477"/>
      <c r="GKR943" s="477"/>
      <c r="GKS943" s="477"/>
      <c r="GKT943" s="477"/>
      <c r="GKU943" s="477"/>
      <c r="GKV943" s="477"/>
      <c r="GKW943" s="477"/>
      <c r="GKX943" s="477"/>
      <c r="GKY943" s="477"/>
      <c r="GKZ943" s="477"/>
      <c r="GLA943" s="477"/>
      <c r="GLB943" s="477"/>
      <c r="GLC943" s="477"/>
      <c r="GLD943" s="477"/>
      <c r="GLE943" s="477"/>
      <c r="GLF943" s="477"/>
      <c r="GLG943" s="477"/>
      <c r="GLH943" s="477"/>
      <c r="GLI943" s="477"/>
      <c r="GLJ943" s="477"/>
      <c r="GLK943" s="477"/>
      <c r="GLL943" s="477"/>
      <c r="GLM943" s="477"/>
      <c r="GLN943" s="477"/>
      <c r="GLO943" s="477"/>
      <c r="GLP943" s="477"/>
      <c r="GLQ943" s="477"/>
      <c r="GLR943" s="477"/>
      <c r="GLS943" s="477"/>
      <c r="GLT943" s="477"/>
      <c r="GLU943" s="477"/>
      <c r="GLV943" s="477"/>
      <c r="GLW943" s="477"/>
      <c r="GLX943" s="477"/>
      <c r="GLY943" s="477"/>
      <c r="GLZ943" s="477"/>
      <c r="GMA943" s="477"/>
      <c r="GMB943" s="477"/>
      <c r="GMC943" s="477"/>
      <c r="GMD943" s="477"/>
      <c r="GME943" s="477"/>
      <c r="GMF943" s="477"/>
      <c r="GMG943" s="477"/>
      <c r="GMH943" s="477"/>
      <c r="GMI943" s="477"/>
      <c r="GMJ943" s="477"/>
      <c r="GMK943" s="477"/>
      <c r="GML943" s="477"/>
      <c r="GMM943" s="477"/>
      <c r="GMN943" s="477"/>
      <c r="GMO943" s="477"/>
      <c r="GMP943" s="477"/>
      <c r="GMQ943" s="477"/>
      <c r="GMR943" s="477"/>
      <c r="GMS943" s="477"/>
      <c r="GMT943" s="477"/>
      <c r="GMU943" s="477"/>
      <c r="GMV943" s="477"/>
      <c r="GMW943" s="477"/>
      <c r="GMX943" s="477"/>
      <c r="GMY943" s="477"/>
      <c r="GMZ943" s="477"/>
      <c r="GNA943" s="477"/>
      <c r="GNB943" s="477"/>
      <c r="GNC943" s="477"/>
      <c r="GND943" s="477"/>
      <c r="GNE943" s="477"/>
      <c r="GNF943" s="477"/>
      <c r="GNG943" s="477"/>
      <c r="GNH943" s="477"/>
      <c r="GNI943" s="477"/>
      <c r="GNJ943" s="477"/>
      <c r="GNK943" s="477"/>
      <c r="GNL943" s="477"/>
      <c r="GNM943" s="477"/>
      <c r="GNN943" s="477"/>
      <c r="GNO943" s="477"/>
      <c r="GNP943" s="477"/>
      <c r="GNQ943" s="477"/>
      <c r="GNR943" s="477"/>
      <c r="GNS943" s="477"/>
      <c r="GNT943" s="477"/>
      <c r="GNU943" s="477"/>
      <c r="GNV943" s="477"/>
      <c r="GNW943" s="477"/>
      <c r="GNX943" s="477"/>
      <c r="GNY943" s="477"/>
      <c r="GNZ943" s="477"/>
      <c r="GOA943" s="477"/>
      <c r="GOB943" s="477"/>
      <c r="GOC943" s="477"/>
      <c r="GOD943" s="477"/>
      <c r="GOE943" s="477"/>
      <c r="GOF943" s="477"/>
      <c r="GOG943" s="477"/>
      <c r="GOH943" s="477"/>
      <c r="GOI943" s="477"/>
      <c r="GOJ943" s="477"/>
      <c r="GOK943" s="477"/>
      <c r="GOL943" s="477"/>
      <c r="GOM943" s="477"/>
      <c r="GON943" s="477"/>
      <c r="GOO943" s="477"/>
      <c r="GOP943" s="477"/>
      <c r="GOQ943" s="477"/>
      <c r="GOR943" s="477"/>
      <c r="GOS943" s="477"/>
      <c r="GOT943" s="477"/>
      <c r="GOU943" s="477"/>
      <c r="GOV943" s="477"/>
      <c r="GOW943" s="477"/>
      <c r="GOX943" s="477"/>
      <c r="GOY943" s="477"/>
      <c r="GOZ943" s="477"/>
      <c r="GPA943" s="477"/>
      <c r="GPB943" s="477"/>
      <c r="GPC943" s="477"/>
      <c r="GPD943" s="477"/>
      <c r="GPE943" s="477"/>
      <c r="GPF943" s="477"/>
      <c r="GPG943" s="477"/>
      <c r="GPH943" s="477"/>
      <c r="GPI943" s="477"/>
      <c r="GPJ943" s="477"/>
      <c r="GPK943" s="477"/>
      <c r="GPL943" s="477"/>
      <c r="GPM943" s="477"/>
      <c r="GPN943" s="477"/>
      <c r="GPO943" s="477"/>
      <c r="GPP943" s="477"/>
      <c r="GPQ943" s="477"/>
      <c r="GPR943" s="477"/>
      <c r="GPS943" s="477"/>
      <c r="GPT943" s="477"/>
      <c r="GPU943" s="477"/>
      <c r="GPV943" s="477"/>
      <c r="GPW943" s="477"/>
      <c r="GPX943" s="477"/>
      <c r="GPY943" s="477"/>
      <c r="GPZ943" s="477"/>
      <c r="GQA943" s="477"/>
      <c r="GQB943" s="477"/>
      <c r="GQC943" s="477"/>
      <c r="GQD943" s="477"/>
      <c r="GQE943" s="477"/>
      <c r="GQF943" s="477"/>
      <c r="GQG943" s="477"/>
      <c r="GQH943" s="477"/>
      <c r="GQI943" s="477"/>
      <c r="GQJ943" s="477"/>
      <c r="GQK943" s="477"/>
      <c r="GQL943" s="477"/>
      <c r="GQM943" s="477"/>
      <c r="GQN943" s="477"/>
      <c r="GQO943" s="477"/>
      <c r="GQP943" s="477"/>
      <c r="GQQ943" s="477"/>
      <c r="GQR943" s="477"/>
      <c r="GQS943" s="477"/>
      <c r="GQT943" s="477"/>
      <c r="GQU943" s="477"/>
      <c r="GQV943" s="477"/>
      <c r="GQW943" s="477"/>
      <c r="GQX943" s="477"/>
      <c r="GQY943" s="477"/>
      <c r="GQZ943" s="477"/>
      <c r="GRA943" s="477"/>
      <c r="GRB943" s="477"/>
      <c r="GRC943" s="477"/>
      <c r="GRD943" s="477"/>
      <c r="GRE943" s="477"/>
      <c r="GRF943" s="477"/>
      <c r="GRG943" s="477"/>
      <c r="GRH943" s="477"/>
      <c r="GRI943" s="477"/>
      <c r="GRJ943" s="477"/>
      <c r="GRK943" s="477"/>
      <c r="GRL943" s="477"/>
      <c r="GRM943" s="477"/>
      <c r="GRN943" s="477"/>
      <c r="GRO943" s="477"/>
      <c r="GRP943" s="477"/>
      <c r="GRQ943" s="477"/>
      <c r="GRR943" s="477"/>
      <c r="GRS943" s="477"/>
      <c r="GRT943" s="477"/>
      <c r="GRU943" s="477"/>
      <c r="GRV943" s="477"/>
      <c r="GRW943" s="477"/>
      <c r="GRX943" s="477"/>
      <c r="GRY943" s="477"/>
      <c r="GRZ943" s="477"/>
      <c r="GSA943" s="477"/>
      <c r="GSB943" s="477"/>
      <c r="GSC943" s="477"/>
      <c r="GSD943" s="477"/>
      <c r="GSE943" s="477"/>
      <c r="GSF943" s="477"/>
      <c r="GSG943" s="477"/>
      <c r="GSH943" s="477"/>
      <c r="GSI943" s="477"/>
      <c r="GSJ943" s="477"/>
      <c r="GSK943" s="477"/>
      <c r="GSL943" s="477"/>
      <c r="GSM943" s="477"/>
      <c r="GSN943" s="477"/>
      <c r="GSO943" s="477"/>
      <c r="GSP943" s="477"/>
      <c r="GSQ943" s="477"/>
      <c r="GSR943" s="477"/>
      <c r="GSS943" s="477"/>
      <c r="GST943" s="477"/>
      <c r="GSU943" s="477"/>
      <c r="GSV943" s="477"/>
      <c r="GSW943" s="477"/>
      <c r="GSX943" s="477"/>
      <c r="GSY943" s="477"/>
      <c r="GSZ943" s="477"/>
      <c r="GTA943" s="477"/>
      <c r="GTB943" s="477"/>
      <c r="GTC943" s="477"/>
      <c r="GTD943" s="477"/>
      <c r="GTE943" s="477"/>
      <c r="GTF943" s="477"/>
      <c r="GTG943" s="477"/>
      <c r="GTH943" s="477"/>
      <c r="GTI943" s="477"/>
      <c r="GTJ943" s="477"/>
      <c r="GTK943" s="477"/>
      <c r="GTL943" s="477"/>
      <c r="GTM943" s="477"/>
      <c r="GTN943" s="477"/>
      <c r="GTO943" s="477"/>
      <c r="GTP943" s="477"/>
      <c r="GTQ943" s="477"/>
      <c r="GTR943" s="477"/>
      <c r="GTS943" s="477"/>
      <c r="GTT943" s="477"/>
      <c r="GTU943" s="477"/>
      <c r="GTV943" s="477"/>
      <c r="GTW943" s="477"/>
      <c r="GTX943" s="477"/>
      <c r="GTY943" s="477"/>
      <c r="GTZ943" s="477"/>
      <c r="GUA943" s="477"/>
      <c r="GUB943" s="477"/>
      <c r="GUC943" s="477"/>
      <c r="GUD943" s="477"/>
      <c r="GUE943" s="477"/>
      <c r="GUF943" s="477"/>
      <c r="GUG943" s="477"/>
      <c r="GUH943" s="477"/>
      <c r="GUI943" s="477"/>
      <c r="GUJ943" s="477"/>
      <c r="GUK943" s="477"/>
      <c r="GUL943" s="477"/>
      <c r="GUM943" s="477"/>
      <c r="GUN943" s="477"/>
      <c r="GUO943" s="477"/>
      <c r="GUP943" s="477"/>
      <c r="GUQ943" s="477"/>
      <c r="GUR943" s="477"/>
      <c r="GUS943" s="477"/>
      <c r="GUT943" s="477"/>
      <c r="GUU943" s="477"/>
      <c r="GUV943" s="477"/>
      <c r="GUW943" s="477"/>
      <c r="GUX943" s="477"/>
      <c r="GUY943" s="477"/>
      <c r="GUZ943" s="477"/>
      <c r="GVA943" s="477"/>
      <c r="GVB943" s="477"/>
      <c r="GVC943" s="477"/>
      <c r="GVD943" s="477"/>
      <c r="GVE943" s="477"/>
      <c r="GVF943" s="477"/>
      <c r="GVG943" s="477"/>
      <c r="GVH943" s="477"/>
      <c r="GVI943" s="477"/>
      <c r="GVJ943" s="477"/>
      <c r="GVK943" s="477"/>
      <c r="GVL943" s="477"/>
      <c r="GVM943" s="477"/>
      <c r="GVN943" s="477"/>
      <c r="GVO943" s="477"/>
      <c r="GVP943" s="477"/>
      <c r="GVQ943" s="477"/>
      <c r="GVR943" s="477"/>
      <c r="GVS943" s="477"/>
      <c r="GVT943" s="477"/>
      <c r="GVU943" s="477"/>
      <c r="GVV943" s="477"/>
      <c r="GVW943" s="477"/>
      <c r="GVX943" s="477"/>
      <c r="GVY943" s="477"/>
      <c r="GVZ943" s="477"/>
      <c r="GWA943" s="477"/>
      <c r="GWB943" s="477"/>
      <c r="GWC943" s="477"/>
      <c r="GWD943" s="477"/>
      <c r="GWE943" s="477"/>
      <c r="GWF943" s="477"/>
      <c r="GWG943" s="477"/>
      <c r="GWH943" s="477"/>
      <c r="GWI943" s="477"/>
      <c r="GWJ943" s="477"/>
      <c r="GWK943" s="477"/>
      <c r="GWL943" s="477"/>
      <c r="GWM943" s="477"/>
      <c r="GWN943" s="477"/>
      <c r="GWO943" s="477"/>
      <c r="GWP943" s="477"/>
      <c r="GWQ943" s="477"/>
      <c r="GWR943" s="477"/>
      <c r="GWS943" s="477"/>
      <c r="GWT943" s="477"/>
      <c r="GWU943" s="477"/>
      <c r="GWV943" s="477"/>
      <c r="GWW943" s="477"/>
      <c r="GWX943" s="477"/>
      <c r="GWY943" s="477"/>
      <c r="GWZ943" s="477"/>
      <c r="GXA943" s="477"/>
      <c r="GXB943" s="477"/>
      <c r="GXC943" s="477"/>
      <c r="GXD943" s="477"/>
      <c r="GXE943" s="477"/>
      <c r="GXF943" s="477"/>
      <c r="GXG943" s="477"/>
      <c r="GXH943" s="477"/>
      <c r="GXI943" s="477"/>
      <c r="GXJ943" s="477"/>
      <c r="GXK943" s="477"/>
      <c r="GXL943" s="477"/>
      <c r="GXM943" s="477"/>
      <c r="GXN943" s="477"/>
      <c r="GXO943" s="477"/>
      <c r="GXP943" s="477"/>
      <c r="GXQ943" s="477"/>
      <c r="GXR943" s="477"/>
      <c r="GXS943" s="477"/>
      <c r="GXT943" s="477"/>
      <c r="GXU943" s="477"/>
      <c r="GXV943" s="477"/>
      <c r="GXW943" s="477"/>
      <c r="GXX943" s="477"/>
      <c r="GXY943" s="477"/>
      <c r="GXZ943" s="477"/>
      <c r="GYA943" s="477"/>
      <c r="GYB943" s="477"/>
      <c r="GYC943" s="477"/>
      <c r="GYD943" s="477"/>
      <c r="GYE943" s="477"/>
      <c r="GYF943" s="477"/>
      <c r="GYG943" s="477"/>
      <c r="GYH943" s="477"/>
      <c r="GYI943" s="477"/>
      <c r="GYJ943" s="477"/>
      <c r="GYK943" s="477"/>
      <c r="GYL943" s="477"/>
      <c r="GYM943" s="477"/>
      <c r="GYN943" s="477"/>
      <c r="GYO943" s="477"/>
      <c r="GYP943" s="477"/>
      <c r="GYQ943" s="477"/>
      <c r="GYR943" s="477"/>
      <c r="GYS943" s="477"/>
      <c r="GYT943" s="477"/>
      <c r="GYU943" s="477"/>
      <c r="GYV943" s="477"/>
      <c r="GYW943" s="477"/>
      <c r="GYX943" s="477"/>
      <c r="GYY943" s="477"/>
      <c r="GYZ943" s="477"/>
      <c r="GZA943" s="477"/>
      <c r="GZB943" s="477"/>
      <c r="GZC943" s="477"/>
      <c r="GZD943" s="477"/>
      <c r="GZE943" s="477"/>
      <c r="GZF943" s="477"/>
      <c r="GZG943" s="477"/>
      <c r="GZH943" s="477"/>
      <c r="GZI943" s="477"/>
      <c r="GZJ943" s="477"/>
      <c r="GZK943" s="477"/>
      <c r="GZL943" s="477"/>
      <c r="GZM943" s="477"/>
      <c r="GZN943" s="477"/>
      <c r="GZO943" s="477"/>
      <c r="GZP943" s="477"/>
      <c r="GZQ943" s="477"/>
      <c r="GZR943" s="477"/>
      <c r="GZS943" s="477"/>
      <c r="GZT943" s="477"/>
      <c r="GZU943" s="477"/>
      <c r="GZV943" s="477"/>
      <c r="GZW943" s="477"/>
      <c r="GZX943" s="477"/>
      <c r="GZY943" s="477"/>
      <c r="GZZ943" s="477"/>
      <c r="HAA943" s="477"/>
      <c r="HAB943" s="477"/>
      <c r="HAC943" s="477"/>
      <c r="HAD943" s="477"/>
      <c r="HAE943" s="477"/>
      <c r="HAF943" s="477"/>
      <c r="HAG943" s="477"/>
      <c r="HAH943" s="477"/>
      <c r="HAI943" s="477"/>
      <c r="HAJ943" s="477"/>
      <c r="HAK943" s="477"/>
      <c r="HAL943" s="477"/>
      <c r="HAM943" s="477"/>
      <c r="HAN943" s="477"/>
      <c r="HAO943" s="477"/>
      <c r="HAP943" s="477"/>
      <c r="HAQ943" s="477"/>
      <c r="HAR943" s="477"/>
      <c r="HAS943" s="477"/>
      <c r="HAT943" s="477"/>
      <c r="HAU943" s="477"/>
      <c r="HAV943" s="477"/>
      <c r="HAW943" s="477"/>
      <c r="HAX943" s="477"/>
      <c r="HAY943" s="477"/>
      <c r="HAZ943" s="477"/>
      <c r="HBA943" s="477"/>
      <c r="HBB943" s="477"/>
      <c r="HBC943" s="477"/>
      <c r="HBD943" s="477"/>
      <c r="HBE943" s="477"/>
      <c r="HBF943" s="477"/>
      <c r="HBG943" s="477"/>
      <c r="HBH943" s="477"/>
      <c r="HBI943" s="477"/>
      <c r="HBJ943" s="477"/>
      <c r="HBK943" s="477"/>
      <c r="HBL943" s="477"/>
      <c r="HBM943" s="477"/>
      <c r="HBN943" s="477"/>
      <c r="HBO943" s="477"/>
      <c r="HBP943" s="477"/>
      <c r="HBQ943" s="477"/>
      <c r="HBR943" s="477"/>
      <c r="HBS943" s="477"/>
      <c r="HBT943" s="477"/>
      <c r="HBU943" s="477"/>
      <c r="HBV943" s="477"/>
      <c r="HBW943" s="477"/>
      <c r="HBX943" s="477"/>
      <c r="HBY943" s="477"/>
      <c r="HBZ943" s="477"/>
      <c r="HCA943" s="477"/>
      <c r="HCB943" s="477"/>
      <c r="HCC943" s="477"/>
      <c r="HCD943" s="477"/>
      <c r="HCE943" s="477"/>
      <c r="HCF943" s="477"/>
      <c r="HCG943" s="477"/>
      <c r="HCH943" s="477"/>
      <c r="HCI943" s="477"/>
      <c r="HCJ943" s="477"/>
      <c r="HCK943" s="477"/>
      <c r="HCL943" s="477"/>
      <c r="HCM943" s="477"/>
      <c r="HCN943" s="477"/>
      <c r="HCO943" s="477"/>
      <c r="HCP943" s="477"/>
      <c r="HCQ943" s="477"/>
      <c r="HCR943" s="477"/>
      <c r="HCS943" s="477"/>
      <c r="HCT943" s="477"/>
      <c r="HCU943" s="477"/>
      <c r="HCV943" s="477"/>
      <c r="HCW943" s="477"/>
      <c r="HCX943" s="477"/>
      <c r="HCY943" s="477"/>
      <c r="HCZ943" s="477"/>
      <c r="HDA943" s="477"/>
      <c r="HDB943" s="477"/>
      <c r="HDC943" s="477"/>
      <c r="HDD943" s="477"/>
      <c r="HDE943" s="477"/>
      <c r="HDF943" s="477"/>
      <c r="HDG943" s="477"/>
      <c r="HDH943" s="477"/>
      <c r="HDI943" s="477"/>
      <c r="HDJ943" s="477"/>
      <c r="HDK943" s="477"/>
      <c r="HDL943" s="477"/>
      <c r="HDM943" s="477"/>
      <c r="HDN943" s="477"/>
      <c r="HDO943" s="477"/>
      <c r="HDP943" s="477"/>
      <c r="HDQ943" s="477"/>
      <c r="HDR943" s="477"/>
      <c r="HDS943" s="477"/>
      <c r="HDT943" s="477"/>
      <c r="HDU943" s="477"/>
      <c r="HDV943" s="477"/>
      <c r="HDW943" s="477"/>
      <c r="HDX943" s="477"/>
      <c r="HDY943" s="477"/>
      <c r="HDZ943" s="477"/>
      <c r="HEA943" s="477"/>
      <c r="HEB943" s="477"/>
      <c r="HEC943" s="477"/>
      <c r="HED943" s="477"/>
      <c r="HEE943" s="477"/>
      <c r="HEF943" s="477"/>
      <c r="HEG943" s="477"/>
      <c r="HEH943" s="477"/>
      <c r="HEI943" s="477"/>
      <c r="HEJ943" s="477"/>
      <c r="HEK943" s="477"/>
      <c r="HEL943" s="477"/>
      <c r="HEM943" s="477"/>
      <c r="HEN943" s="477"/>
      <c r="HEO943" s="477"/>
      <c r="HEP943" s="477"/>
      <c r="HEQ943" s="477"/>
      <c r="HER943" s="477"/>
      <c r="HES943" s="477"/>
      <c r="HET943" s="477"/>
      <c r="HEU943" s="477"/>
      <c r="HEV943" s="477"/>
      <c r="HEW943" s="477"/>
      <c r="HEX943" s="477"/>
      <c r="HEY943" s="477"/>
      <c r="HEZ943" s="477"/>
      <c r="HFA943" s="477"/>
      <c r="HFB943" s="477"/>
      <c r="HFC943" s="477"/>
      <c r="HFD943" s="477"/>
      <c r="HFE943" s="477"/>
      <c r="HFF943" s="477"/>
      <c r="HFG943" s="477"/>
      <c r="HFH943" s="477"/>
      <c r="HFI943" s="477"/>
      <c r="HFJ943" s="477"/>
      <c r="HFK943" s="477"/>
      <c r="HFL943" s="477"/>
      <c r="HFM943" s="477"/>
      <c r="HFN943" s="477"/>
      <c r="HFO943" s="477"/>
      <c r="HFP943" s="477"/>
      <c r="HFQ943" s="477"/>
      <c r="HFR943" s="477"/>
      <c r="HFS943" s="477"/>
      <c r="HFT943" s="477"/>
      <c r="HFU943" s="477"/>
      <c r="HFV943" s="477"/>
      <c r="HFW943" s="477"/>
      <c r="HFX943" s="477"/>
      <c r="HFY943" s="477"/>
      <c r="HFZ943" s="477"/>
      <c r="HGA943" s="477"/>
      <c r="HGB943" s="477"/>
      <c r="HGC943" s="477"/>
      <c r="HGD943" s="477"/>
      <c r="HGE943" s="477"/>
      <c r="HGF943" s="477"/>
      <c r="HGG943" s="477"/>
      <c r="HGH943" s="477"/>
      <c r="HGI943" s="477"/>
      <c r="HGJ943" s="477"/>
      <c r="HGK943" s="477"/>
      <c r="HGL943" s="477"/>
      <c r="HGM943" s="477"/>
      <c r="HGN943" s="477"/>
      <c r="HGO943" s="477"/>
      <c r="HGP943" s="477"/>
      <c r="HGQ943" s="477"/>
      <c r="HGR943" s="477"/>
      <c r="HGS943" s="477"/>
      <c r="HGT943" s="477"/>
      <c r="HGU943" s="477"/>
      <c r="HGV943" s="477"/>
      <c r="HGW943" s="477"/>
      <c r="HGX943" s="477"/>
      <c r="HGY943" s="477"/>
      <c r="HGZ943" s="477"/>
      <c r="HHA943" s="477"/>
      <c r="HHB943" s="477"/>
      <c r="HHC943" s="477"/>
      <c r="HHD943" s="477"/>
      <c r="HHE943" s="477"/>
      <c r="HHF943" s="477"/>
      <c r="HHG943" s="477"/>
      <c r="HHH943" s="477"/>
      <c r="HHI943" s="477"/>
      <c r="HHJ943" s="477"/>
      <c r="HHK943" s="477"/>
      <c r="HHL943" s="477"/>
      <c r="HHM943" s="477"/>
      <c r="HHN943" s="477"/>
      <c r="HHO943" s="477"/>
      <c r="HHP943" s="477"/>
      <c r="HHQ943" s="477"/>
      <c r="HHR943" s="477"/>
      <c r="HHS943" s="477"/>
      <c r="HHT943" s="477"/>
      <c r="HHU943" s="477"/>
      <c r="HHV943" s="477"/>
      <c r="HHW943" s="477"/>
      <c r="HHX943" s="477"/>
      <c r="HHY943" s="477"/>
      <c r="HHZ943" s="477"/>
      <c r="HIA943" s="477"/>
      <c r="HIB943" s="477"/>
      <c r="HIC943" s="477"/>
      <c r="HID943" s="477"/>
      <c r="HIE943" s="477"/>
      <c r="HIF943" s="477"/>
      <c r="HIG943" s="477"/>
      <c r="HIH943" s="477"/>
      <c r="HII943" s="477"/>
      <c r="HIJ943" s="477"/>
      <c r="HIK943" s="477"/>
      <c r="HIL943" s="477"/>
      <c r="HIM943" s="477"/>
      <c r="HIN943" s="477"/>
      <c r="HIO943" s="477"/>
      <c r="HIP943" s="477"/>
      <c r="HIQ943" s="477"/>
      <c r="HIR943" s="477"/>
      <c r="HIS943" s="477"/>
      <c r="HIT943" s="477"/>
      <c r="HIU943" s="477"/>
      <c r="HIV943" s="477"/>
      <c r="HIW943" s="477"/>
      <c r="HIX943" s="477"/>
      <c r="HIY943" s="477"/>
      <c r="HIZ943" s="477"/>
      <c r="HJA943" s="477"/>
      <c r="HJB943" s="477"/>
      <c r="HJC943" s="477"/>
      <c r="HJD943" s="477"/>
      <c r="HJE943" s="477"/>
      <c r="HJF943" s="477"/>
      <c r="HJG943" s="477"/>
      <c r="HJH943" s="477"/>
      <c r="HJI943" s="477"/>
      <c r="HJJ943" s="477"/>
      <c r="HJK943" s="477"/>
      <c r="HJL943" s="477"/>
      <c r="HJM943" s="477"/>
      <c r="HJN943" s="477"/>
      <c r="HJO943" s="477"/>
      <c r="HJP943" s="477"/>
      <c r="HJQ943" s="477"/>
      <c r="HJR943" s="477"/>
      <c r="HJS943" s="477"/>
      <c r="HJT943" s="477"/>
      <c r="HJU943" s="477"/>
      <c r="HJV943" s="477"/>
      <c r="HJW943" s="477"/>
      <c r="HJX943" s="477"/>
      <c r="HJY943" s="477"/>
      <c r="HJZ943" s="477"/>
      <c r="HKA943" s="477"/>
      <c r="HKB943" s="477"/>
      <c r="HKC943" s="477"/>
      <c r="HKD943" s="477"/>
      <c r="HKE943" s="477"/>
      <c r="HKF943" s="477"/>
      <c r="HKG943" s="477"/>
      <c r="HKH943" s="477"/>
      <c r="HKI943" s="477"/>
      <c r="HKJ943" s="477"/>
      <c r="HKK943" s="477"/>
      <c r="HKL943" s="477"/>
      <c r="HKM943" s="477"/>
      <c r="HKN943" s="477"/>
      <c r="HKO943" s="477"/>
      <c r="HKP943" s="477"/>
      <c r="HKQ943" s="477"/>
      <c r="HKR943" s="477"/>
      <c r="HKS943" s="477"/>
      <c r="HKT943" s="477"/>
      <c r="HKU943" s="477"/>
      <c r="HKV943" s="477"/>
      <c r="HKW943" s="477"/>
      <c r="HKX943" s="477"/>
      <c r="HKY943" s="477"/>
      <c r="HKZ943" s="477"/>
      <c r="HLA943" s="477"/>
      <c r="HLB943" s="477"/>
      <c r="HLC943" s="477"/>
      <c r="HLD943" s="477"/>
      <c r="HLE943" s="477"/>
      <c r="HLF943" s="477"/>
      <c r="HLG943" s="477"/>
      <c r="HLH943" s="477"/>
      <c r="HLI943" s="477"/>
      <c r="HLJ943" s="477"/>
      <c r="HLK943" s="477"/>
      <c r="HLL943" s="477"/>
      <c r="HLM943" s="477"/>
      <c r="HLN943" s="477"/>
      <c r="HLO943" s="477"/>
      <c r="HLP943" s="477"/>
      <c r="HLQ943" s="477"/>
      <c r="HLR943" s="477"/>
      <c r="HLS943" s="477"/>
      <c r="HLT943" s="477"/>
      <c r="HLU943" s="477"/>
      <c r="HLV943" s="477"/>
      <c r="HLW943" s="477"/>
      <c r="HLX943" s="477"/>
      <c r="HLY943" s="477"/>
      <c r="HLZ943" s="477"/>
      <c r="HMA943" s="477"/>
      <c r="HMB943" s="477"/>
      <c r="HMC943" s="477"/>
      <c r="HMD943" s="477"/>
      <c r="HME943" s="477"/>
      <c r="HMF943" s="477"/>
      <c r="HMG943" s="477"/>
      <c r="HMH943" s="477"/>
      <c r="HMI943" s="477"/>
      <c r="HMJ943" s="477"/>
      <c r="HMK943" s="477"/>
      <c r="HML943" s="477"/>
      <c r="HMM943" s="477"/>
      <c r="HMN943" s="477"/>
      <c r="HMO943" s="477"/>
      <c r="HMP943" s="477"/>
      <c r="HMQ943" s="477"/>
      <c r="HMR943" s="477"/>
      <c r="HMS943" s="477"/>
      <c r="HMT943" s="477"/>
      <c r="HMU943" s="477"/>
      <c r="HMV943" s="477"/>
      <c r="HMW943" s="477"/>
      <c r="HMX943" s="477"/>
      <c r="HMY943" s="477"/>
      <c r="HMZ943" s="477"/>
      <c r="HNA943" s="477"/>
      <c r="HNB943" s="477"/>
      <c r="HNC943" s="477"/>
      <c r="HND943" s="477"/>
      <c r="HNE943" s="477"/>
      <c r="HNF943" s="477"/>
      <c r="HNG943" s="477"/>
      <c r="HNH943" s="477"/>
      <c r="HNI943" s="477"/>
      <c r="HNJ943" s="477"/>
      <c r="HNK943" s="477"/>
      <c r="HNL943" s="477"/>
      <c r="HNM943" s="477"/>
      <c r="HNN943" s="477"/>
      <c r="HNO943" s="477"/>
      <c r="HNP943" s="477"/>
      <c r="HNQ943" s="477"/>
      <c r="HNR943" s="477"/>
      <c r="HNS943" s="477"/>
      <c r="HNT943" s="477"/>
      <c r="HNU943" s="477"/>
      <c r="HNV943" s="477"/>
      <c r="HNW943" s="477"/>
      <c r="HNX943" s="477"/>
      <c r="HNY943" s="477"/>
      <c r="HNZ943" s="477"/>
      <c r="HOA943" s="477"/>
      <c r="HOB943" s="477"/>
      <c r="HOC943" s="477"/>
      <c r="HOD943" s="477"/>
      <c r="HOE943" s="477"/>
      <c r="HOF943" s="477"/>
      <c r="HOG943" s="477"/>
      <c r="HOH943" s="477"/>
      <c r="HOI943" s="477"/>
      <c r="HOJ943" s="477"/>
      <c r="HOK943" s="477"/>
      <c r="HOL943" s="477"/>
      <c r="HOM943" s="477"/>
      <c r="HON943" s="477"/>
      <c r="HOO943" s="477"/>
      <c r="HOP943" s="477"/>
      <c r="HOQ943" s="477"/>
      <c r="HOR943" s="477"/>
      <c r="HOS943" s="477"/>
      <c r="HOT943" s="477"/>
      <c r="HOU943" s="477"/>
      <c r="HOV943" s="477"/>
      <c r="HOW943" s="477"/>
      <c r="HOX943" s="477"/>
      <c r="HOY943" s="477"/>
      <c r="HOZ943" s="477"/>
      <c r="HPA943" s="477"/>
      <c r="HPB943" s="477"/>
      <c r="HPC943" s="477"/>
      <c r="HPD943" s="477"/>
      <c r="HPE943" s="477"/>
      <c r="HPF943" s="477"/>
      <c r="HPG943" s="477"/>
      <c r="HPH943" s="477"/>
      <c r="HPI943" s="477"/>
      <c r="HPJ943" s="477"/>
      <c r="HPK943" s="477"/>
      <c r="HPL943" s="477"/>
      <c r="HPM943" s="477"/>
      <c r="HPN943" s="477"/>
      <c r="HPO943" s="477"/>
      <c r="HPP943" s="477"/>
      <c r="HPQ943" s="477"/>
      <c r="HPR943" s="477"/>
      <c r="HPS943" s="477"/>
      <c r="HPT943" s="477"/>
      <c r="HPU943" s="477"/>
      <c r="HPV943" s="477"/>
      <c r="HPW943" s="477"/>
      <c r="HPX943" s="477"/>
      <c r="HPY943" s="477"/>
      <c r="HPZ943" s="477"/>
      <c r="HQA943" s="477"/>
      <c r="HQB943" s="477"/>
      <c r="HQC943" s="477"/>
      <c r="HQD943" s="477"/>
      <c r="HQE943" s="477"/>
      <c r="HQF943" s="477"/>
      <c r="HQG943" s="477"/>
      <c r="HQH943" s="477"/>
      <c r="HQI943" s="477"/>
      <c r="HQJ943" s="477"/>
      <c r="HQK943" s="477"/>
      <c r="HQL943" s="477"/>
      <c r="HQM943" s="477"/>
      <c r="HQN943" s="477"/>
      <c r="HQO943" s="477"/>
      <c r="HQP943" s="477"/>
      <c r="HQQ943" s="477"/>
      <c r="HQR943" s="477"/>
      <c r="HQS943" s="477"/>
      <c r="HQT943" s="477"/>
      <c r="HQU943" s="477"/>
      <c r="HQV943" s="477"/>
      <c r="HQW943" s="477"/>
      <c r="HQX943" s="477"/>
      <c r="HQY943" s="477"/>
      <c r="HQZ943" s="477"/>
      <c r="HRA943" s="477"/>
      <c r="HRB943" s="477"/>
      <c r="HRC943" s="477"/>
      <c r="HRD943" s="477"/>
      <c r="HRE943" s="477"/>
      <c r="HRF943" s="477"/>
      <c r="HRG943" s="477"/>
      <c r="HRH943" s="477"/>
      <c r="HRI943" s="477"/>
      <c r="HRJ943" s="477"/>
      <c r="HRK943" s="477"/>
      <c r="HRL943" s="477"/>
      <c r="HRM943" s="477"/>
      <c r="HRN943" s="477"/>
      <c r="HRO943" s="477"/>
      <c r="HRP943" s="477"/>
      <c r="HRQ943" s="477"/>
      <c r="HRR943" s="477"/>
      <c r="HRS943" s="477"/>
      <c r="HRT943" s="477"/>
      <c r="HRU943" s="477"/>
      <c r="HRV943" s="477"/>
      <c r="HRW943" s="477"/>
      <c r="HRX943" s="477"/>
      <c r="HRY943" s="477"/>
      <c r="HRZ943" s="477"/>
      <c r="HSA943" s="477"/>
      <c r="HSB943" s="477"/>
      <c r="HSC943" s="477"/>
      <c r="HSD943" s="477"/>
      <c r="HSE943" s="477"/>
      <c r="HSF943" s="477"/>
      <c r="HSG943" s="477"/>
      <c r="HSH943" s="477"/>
      <c r="HSI943" s="477"/>
      <c r="HSJ943" s="477"/>
      <c r="HSK943" s="477"/>
      <c r="HSL943" s="477"/>
      <c r="HSM943" s="477"/>
      <c r="HSN943" s="477"/>
      <c r="HSO943" s="477"/>
      <c r="HSP943" s="477"/>
      <c r="HSQ943" s="477"/>
      <c r="HSR943" s="477"/>
      <c r="HSS943" s="477"/>
      <c r="HST943" s="477"/>
      <c r="HSU943" s="477"/>
      <c r="HSV943" s="477"/>
      <c r="HSW943" s="477"/>
      <c r="HSX943" s="477"/>
      <c r="HSY943" s="477"/>
      <c r="HSZ943" s="477"/>
      <c r="HTA943" s="477"/>
      <c r="HTB943" s="477"/>
      <c r="HTC943" s="477"/>
      <c r="HTD943" s="477"/>
      <c r="HTE943" s="477"/>
      <c r="HTF943" s="477"/>
      <c r="HTG943" s="477"/>
      <c r="HTH943" s="477"/>
      <c r="HTI943" s="477"/>
      <c r="HTJ943" s="477"/>
      <c r="HTK943" s="477"/>
      <c r="HTL943" s="477"/>
      <c r="HTM943" s="477"/>
      <c r="HTN943" s="477"/>
      <c r="HTO943" s="477"/>
      <c r="HTP943" s="477"/>
      <c r="HTQ943" s="477"/>
      <c r="HTR943" s="477"/>
      <c r="HTS943" s="477"/>
      <c r="HTT943" s="477"/>
      <c r="HTU943" s="477"/>
      <c r="HTV943" s="477"/>
      <c r="HTW943" s="477"/>
      <c r="HTX943" s="477"/>
      <c r="HTY943" s="477"/>
      <c r="HTZ943" s="477"/>
      <c r="HUA943" s="477"/>
      <c r="HUB943" s="477"/>
      <c r="HUC943" s="477"/>
      <c r="HUD943" s="477"/>
      <c r="HUE943" s="477"/>
      <c r="HUF943" s="477"/>
      <c r="HUG943" s="477"/>
      <c r="HUH943" s="477"/>
      <c r="HUI943" s="477"/>
      <c r="HUJ943" s="477"/>
      <c r="HUK943" s="477"/>
      <c r="HUL943" s="477"/>
      <c r="HUM943" s="477"/>
      <c r="HUN943" s="477"/>
      <c r="HUO943" s="477"/>
      <c r="HUP943" s="477"/>
      <c r="HUQ943" s="477"/>
      <c r="HUR943" s="477"/>
      <c r="HUS943" s="477"/>
      <c r="HUT943" s="477"/>
      <c r="HUU943" s="477"/>
      <c r="HUV943" s="477"/>
      <c r="HUW943" s="477"/>
      <c r="HUX943" s="477"/>
      <c r="HUY943" s="477"/>
      <c r="HUZ943" s="477"/>
      <c r="HVA943" s="477"/>
      <c r="HVB943" s="477"/>
      <c r="HVC943" s="477"/>
      <c r="HVD943" s="477"/>
      <c r="HVE943" s="477"/>
      <c r="HVF943" s="477"/>
      <c r="HVG943" s="477"/>
      <c r="HVH943" s="477"/>
      <c r="HVI943" s="477"/>
      <c r="HVJ943" s="477"/>
      <c r="HVK943" s="477"/>
      <c r="HVL943" s="477"/>
      <c r="HVM943" s="477"/>
      <c r="HVN943" s="477"/>
      <c r="HVO943" s="477"/>
      <c r="HVP943" s="477"/>
      <c r="HVQ943" s="477"/>
      <c r="HVR943" s="477"/>
      <c r="HVS943" s="477"/>
      <c r="HVT943" s="477"/>
      <c r="HVU943" s="477"/>
      <c r="HVV943" s="477"/>
      <c r="HVW943" s="477"/>
      <c r="HVX943" s="477"/>
      <c r="HVY943" s="477"/>
      <c r="HVZ943" s="477"/>
      <c r="HWA943" s="477"/>
      <c r="HWB943" s="477"/>
      <c r="HWC943" s="477"/>
      <c r="HWD943" s="477"/>
      <c r="HWE943" s="477"/>
      <c r="HWF943" s="477"/>
      <c r="HWG943" s="477"/>
      <c r="HWH943" s="477"/>
      <c r="HWI943" s="477"/>
      <c r="HWJ943" s="477"/>
      <c r="HWK943" s="477"/>
      <c r="HWL943" s="477"/>
      <c r="HWM943" s="477"/>
      <c r="HWN943" s="477"/>
      <c r="HWO943" s="477"/>
      <c r="HWP943" s="477"/>
      <c r="HWQ943" s="477"/>
      <c r="HWR943" s="477"/>
      <c r="HWS943" s="477"/>
      <c r="HWT943" s="477"/>
      <c r="HWU943" s="477"/>
      <c r="HWV943" s="477"/>
      <c r="HWW943" s="477"/>
      <c r="HWX943" s="477"/>
      <c r="HWY943" s="477"/>
      <c r="HWZ943" s="477"/>
      <c r="HXA943" s="477"/>
      <c r="HXB943" s="477"/>
      <c r="HXC943" s="477"/>
      <c r="HXD943" s="477"/>
      <c r="HXE943" s="477"/>
      <c r="HXF943" s="477"/>
      <c r="HXG943" s="477"/>
      <c r="HXH943" s="477"/>
      <c r="HXI943" s="477"/>
      <c r="HXJ943" s="477"/>
      <c r="HXK943" s="477"/>
      <c r="HXL943" s="477"/>
      <c r="HXM943" s="477"/>
      <c r="HXN943" s="477"/>
      <c r="HXO943" s="477"/>
      <c r="HXP943" s="477"/>
      <c r="HXQ943" s="477"/>
      <c r="HXR943" s="477"/>
      <c r="HXS943" s="477"/>
      <c r="HXT943" s="477"/>
      <c r="HXU943" s="477"/>
      <c r="HXV943" s="477"/>
      <c r="HXW943" s="477"/>
      <c r="HXX943" s="477"/>
      <c r="HXY943" s="477"/>
      <c r="HXZ943" s="477"/>
      <c r="HYA943" s="477"/>
      <c r="HYB943" s="477"/>
      <c r="HYC943" s="477"/>
      <c r="HYD943" s="477"/>
      <c r="HYE943" s="477"/>
      <c r="HYF943" s="477"/>
      <c r="HYG943" s="477"/>
      <c r="HYH943" s="477"/>
      <c r="HYI943" s="477"/>
      <c r="HYJ943" s="477"/>
      <c r="HYK943" s="477"/>
      <c r="HYL943" s="477"/>
      <c r="HYM943" s="477"/>
      <c r="HYN943" s="477"/>
      <c r="HYO943" s="477"/>
      <c r="HYP943" s="477"/>
      <c r="HYQ943" s="477"/>
      <c r="HYR943" s="477"/>
      <c r="HYS943" s="477"/>
      <c r="HYT943" s="477"/>
      <c r="HYU943" s="477"/>
      <c r="HYV943" s="477"/>
      <c r="HYW943" s="477"/>
      <c r="HYX943" s="477"/>
      <c r="HYY943" s="477"/>
      <c r="HYZ943" s="477"/>
      <c r="HZA943" s="477"/>
      <c r="HZB943" s="477"/>
      <c r="HZC943" s="477"/>
      <c r="HZD943" s="477"/>
      <c r="HZE943" s="477"/>
      <c r="HZF943" s="477"/>
      <c r="HZG943" s="477"/>
      <c r="HZH943" s="477"/>
      <c r="HZI943" s="477"/>
      <c r="HZJ943" s="477"/>
      <c r="HZK943" s="477"/>
      <c r="HZL943" s="477"/>
      <c r="HZM943" s="477"/>
      <c r="HZN943" s="477"/>
      <c r="HZO943" s="477"/>
      <c r="HZP943" s="477"/>
      <c r="HZQ943" s="477"/>
      <c r="HZR943" s="477"/>
      <c r="HZS943" s="477"/>
      <c r="HZT943" s="477"/>
      <c r="HZU943" s="477"/>
      <c r="HZV943" s="477"/>
      <c r="HZW943" s="477"/>
      <c r="HZX943" s="477"/>
      <c r="HZY943" s="477"/>
      <c r="HZZ943" s="477"/>
      <c r="IAA943" s="477"/>
      <c r="IAB943" s="477"/>
      <c r="IAC943" s="477"/>
      <c r="IAD943" s="477"/>
      <c r="IAE943" s="477"/>
      <c r="IAF943" s="477"/>
      <c r="IAG943" s="477"/>
      <c r="IAH943" s="477"/>
      <c r="IAI943" s="477"/>
      <c r="IAJ943" s="477"/>
      <c r="IAK943" s="477"/>
      <c r="IAL943" s="477"/>
      <c r="IAM943" s="477"/>
      <c r="IAN943" s="477"/>
      <c r="IAO943" s="477"/>
      <c r="IAP943" s="477"/>
      <c r="IAQ943" s="477"/>
      <c r="IAR943" s="477"/>
      <c r="IAS943" s="477"/>
      <c r="IAT943" s="477"/>
      <c r="IAU943" s="477"/>
      <c r="IAV943" s="477"/>
      <c r="IAW943" s="477"/>
      <c r="IAX943" s="477"/>
      <c r="IAY943" s="477"/>
      <c r="IAZ943" s="477"/>
      <c r="IBA943" s="477"/>
      <c r="IBB943" s="477"/>
      <c r="IBC943" s="477"/>
      <c r="IBD943" s="477"/>
      <c r="IBE943" s="477"/>
      <c r="IBF943" s="477"/>
      <c r="IBG943" s="477"/>
      <c r="IBH943" s="477"/>
      <c r="IBI943" s="477"/>
      <c r="IBJ943" s="477"/>
      <c r="IBK943" s="477"/>
      <c r="IBL943" s="477"/>
      <c r="IBM943" s="477"/>
      <c r="IBN943" s="477"/>
      <c r="IBO943" s="477"/>
      <c r="IBP943" s="477"/>
      <c r="IBQ943" s="477"/>
      <c r="IBR943" s="477"/>
      <c r="IBS943" s="477"/>
      <c r="IBT943" s="477"/>
      <c r="IBU943" s="477"/>
      <c r="IBV943" s="477"/>
      <c r="IBW943" s="477"/>
      <c r="IBX943" s="477"/>
      <c r="IBY943" s="477"/>
      <c r="IBZ943" s="477"/>
      <c r="ICA943" s="477"/>
      <c r="ICB943" s="477"/>
      <c r="ICC943" s="477"/>
      <c r="ICD943" s="477"/>
      <c r="ICE943" s="477"/>
      <c r="ICF943" s="477"/>
      <c r="ICG943" s="477"/>
      <c r="ICH943" s="477"/>
      <c r="ICI943" s="477"/>
      <c r="ICJ943" s="477"/>
      <c r="ICK943" s="477"/>
      <c r="ICL943" s="477"/>
      <c r="ICM943" s="477"/>
      <c r="ICN943" s="477"/>
      <c r="ICO943" s="477"/>
      <c r="ICP943" s="477"/>
      <c r="ICQ943" s="477"/>
      <c r="ICR943" s="477"/>
      <c r="ICS943" s="477"/>
      <c r="ICT943" s="477"/>
      <c r="ICU943" s="477"/>
      <c r="ICV943" s="477"/>
      <c r="ICW943" s="477"/>
      <c r="ICX943" s="477"/>
      <c r="ICY943" s="477"/>
      <c r="ICZ943" s="477"/>
      <c r="IDA943" s="477"/>
      <c r="IDB943" s="477"/>
      <c r="IDC943" s="477"/>
      <c r="IDD943" s="477"/>
      <c r="IDE943" s="477"/>
      <c r="IDF943" s="477"/>
      <c r="IDG943" s="477"/>
      <c r="IDH943" s="477"/>
      <c r="IDI943" s="477"/>
      <c r="IDJ943" s="477"/>
      <c r="IDK943" s="477"/>
      <c r="IDL943" s="477"/>
      <c r="IDM943" s="477"/>
      <c r="IDN943" s="477"/>
      <c r="IDO943" s="477"/>
      <c r="IDP943" s="477"/>
      <c r="IDQ943" s="477"/>
      <c r="IDR943" s="477"/>
      <c r="IDS943" s="477"/>
      <c r="IDT943" s="477"/>
      <c r="IDU943" s="477"/>
      <c r="IDV943" s="477"/>
      <c r="IDW943" s="477"/>
      <c r="IDX943" s="477"/>
      <c r="IDY943" s="477"/>
      <c r="IDZ943" s="477"/>
      <c r="IEA943" s="477"/>
      <c r="IEB943" s="477"/>
      <c r="IEC943" s="477"/>
      <c r="IED943" s="477"/>
      <c r="IEE943" s="477"/>
      <c r="IEF943" s="477"/>
      <c r="IEG943" s="477"/>
      <c r="IEH943" s="477"/>
      <c r="IEI943" s="477"/>
      <c r="IEJ943" s="477"/>
      <c r="IEK943" s="477"/>
      <c r="IEL943" s="477"/>
      <c r="IEM943" s="477"/>
      <c r="IEN943" s="477"/>
      <c r="IEO943" s="477"/>
      <c r="IEP943" s="477"/>
      <c r="IEQ943" s="477"/>
      <c r="IER943" s="477"/>
      <c r="IES943" s="477"/>
      <c r="IET943" s="477"/>
      <c r="IEU943" s="477"/>
      <c r="IEV943" s="477"/>
      <c r="IEW943" s="477"/>
      <c r="IEX943" s="477"/>
      <c r="IEY943" s="477"/>
      <c r="IEZ943" s="477"/>
      <c r="IFA943" s="477"/>
      <c r="IFB943" s="477"/>
      <c r="IFC943" s="477"/>
      <c r="IFD943" s="477"/>
      <c r="IFE943" s="477"/>
      <c r="IFF943" s="477"/>
      <c r="IFG943" s="477"/>
      <c r="IFH943" s="477"/>
      <c r="IFI943" s="477"/>
      <c r="IFJ943" s="477"/>
      <c r="IFK943" s="477"/>
      <c r="IFL943" s="477"/>
      <c r="IFM943" s="477"/>
      <c r="IFN943" s="477"/>
      <c r="IFO943" s="477"/>
      <c r="IFP943" s="477"/>
      <c r="IFQ943" s="477"/>
      <c r="IFR943" s="477"/>
      <c r="IFS943" s="477"/>
      <c r="IFT943" s="477"/>
      <c r="IFU943" s="477"/>
      <c r="IFV943" s="477"/>
      <c r="IFW943" s="477"/>
      <c r="IFX943" s="477"/>
      <c r="IFY943" s="477"/>
      <c r="IFZ943" s="477"/>
      <c r="IGA943" s="477"/>
      <c r="IGB943" s="477"/>
      <c r="IGC943" s="477"/>
      <c r="IGD943" s="477"/>
      <c r="IGE943" s="477"/>
      <c r="IGF943" s="477"/>
      <c r="IGG943" s="477"/>
      <c r="IGH943" s="477"/>
      <c r="IGI943" s="477"/>
      <c r="IGJ943" s="477"/>
      <c r="IGK943" s="477"/>
      <c r="IGL943" s="477"/>
      <c r="IGM943" s="477"/>
      <c r="IGN943" s="477"/>
      <c r="IGO943" s="477"/>
      <c r="IGP943" s="477"/>
      <c r="IGQ943" s="477"/>
      <c r="IGR943" s="477"/>
      <c r="IGS943" s="477"/>
      <c r="IGT943" s="477"/>
      <c r="IGU943" s="477"/>
      <c r="IGV943" s="477"/>
      <c r="IGW943" s="477"/>
      <c r="IGX943" s="477"/>
      <c r="IGY943" s="477"/>
      <c r="IGZ943" s="477"/>
      <c r="IHA943" s="477"/>
      <c r="IHB943" s="477"/>
      <c r="IHC943" s="477"/>
      <c r="IHD943" s="477"/>
      <c r="IHE943" s="477"/>
      <c r="IHF943" s="477"/>
      <c r="IHG943" s="477"/>
      <c r="IHH943" s="477"/>
      <c r="IHI943" s="477"/>
      <c r="IHJ943" s="477"/>
      <c r="IHK943" s="477"/>
      <c r="IHL943" s="477"/>
      <c r="IHM943" s="477"/>
      <c r="IHN943" s="477"/>
      <c r="IHO943" s="477"/>
      <c r="IHP943" s="477"/>
      <c r="IHQ943" s="477"/>
      <c r="IHR943" s="477"/>
      <c r="IHS943" s="477"/>
      <c r="IHT943" s="477"/>
      <c r="IHU943" s="477"/>
      <c r="IHV943" s="477"/>
      <c r="IHW943" s="477"/>
      <c r="IHX943" s="477"/>
      <c r="IHY943" s="477"/>
      <c r="IHZ943" s="477"/>
      <c r="IIA943" s="477"/>
      <c r="IIB943" s="477"/>
      <c r="IIC943" s="477"/>
      <c r="IID943" s="477"/>
      <c r="IIE943" s="477"/>
      <c r="IIF943" s="477"/>
      <c r="IIG943" s="477"/>
      <c r="IIH943" s="477"/>
      <c r="III943" s="477"/>
      <c r="IIJ943" s="477"/>
      <c r="IIK943" s="477"/>
      <c r="IIL943" s="477"/>
      <c r="IIM943" s="477"/>
      <c r="IIN943" s="477"/>
      <c r="IIO943" s="477"/>
      <c r="IIP943" s="477"/>
      <c r="IIQ943" s="477"/>
      <c r="IIR943" s="477"/>
      <c r="IIS943" s="477"/>
      <c r="IIT943" s="477"/>
      <c r="IIU943" s="477"/>
      <c r="IIV943" s="477"/>
      <c r="IIW943" s="477"/>
      <c r="IIX943" s="477"/>
      <c r="IIY943" s="477"/>
      <c r="IIZ943" s="477"/>
      <c r="IJA943" s="477"/>
      <c r="IJB943" s="477"/>
      <c r="IJC943" s="477"/>
      <c r="IJD943" s="477"/>
      <c r="IJE943" s="477"/>
      <c r="IJF943" s="477"/>
      <c r="IJG943" s="477"/>
      <c r="IJH943" s="477"/>
      <c r="IJI943" s="477"/>
      <c r="IJJ943" s="477"/>
      <c r="IJK943" s="477"/>
      <c r="IJL943" s="477"/>
      <c r="IJM943" s="477"/>
      <c r="IJN943" s="477"/>
      <c r="IJO943" s="477"/>
      <c r="IJP943" s="477"/>
      <c r="IJQ943" s="477"/>
      <c r="IJR943" s="477"/>
      <c r="IJS943" s="477"/>
      <c r="IJT943" s="477"/>
      <c r="IJU943" s="477"/>
      <c r="IJV943" s="477"/>
      <c r="IJW943" s="477"/>
      <c r="IJX943" s="477"/>
      <c r="IJY943" s="477"/>
      <c r="IJZ943" s="477"/>
      <c r="IKA943" s="477"/>
      <c r="IKB943" s="477"/>
      <c r="IKC943" s="477"/>
      <c r="IKD943" s="477"/>
      <c r="IKE943" s="477"/>
      <c r="IKF943" s="477"/>
      <c r="IKG943" s="477"/>
      <c r="IKH943" s="477"/>
      <c r="IKI943" s="477"/>
      <c r="IKJ943" s="477"/>
      <c r="IKK943" s="477"/>
      <c r="IKL943" s="477"/>
      <c r="IKM943" s="477"/>
      <c r="IKN943" s="477"/>
      <c r="IKO943" s="477"/>
      <c r="IKP943" s="477"/>
      <c r="IKQ943" s="477"/>
      <c r="IKR943" s="477"/>
      <c r="IKS943" s="477"/>
      <c r="IKT943" s="477"/>
      <c r="IKU943" s="477"/>
      <c r="IKV943" s="477"/>
      <c r="IKW943" s="477"/>
      <c r="IKX943" s="477"/>
      <c r="IKY943" s="477"/>
      <c r="IKZ943" s="477"/>
      <c r="ILA943" s="477"/>
      <c r="ILB943" s="477"/>
      <c r="ILC943" s="477"/>
      <c r="ILD943" s="477"/>
      <c r="ILE943" s="477"/>
      <c r="ILF943" s="477"/>
      <c r="ILG943" s="477"/>
      <c r="ILH943" s="477"/>
      <c r="ILI943" s="477"/>
      <c r="ILJ943" s="477"/>
      <c r="ILK943" s="477"/>
      <c r="ILL943" s="477"/>
      <c r="ILM943" s="477"/>
      <c r="ILN943" s="477"/>
      <c r="ILO943" s="477"/>
      <c r="ILP943" s="477"/>
      <c r="ILQ943" s="477"/>
      <c r="ILR943" s="477"/>
      <c r="ILS943" s="477"/>
      <c r="ILT943" s="477"/>
      <c r="ILU943" s="477"/>
      <c r="ILV943" s="477"/>
      <c r="ILW943" s="477"/>
      <c r="ILX943" s="477"/>
      <c r="ILY943" s="477"/>
      <c r="ILZ943" s="477"/>
      <c r="IMA943" s="477"/>
      <c r="IMB943" s="477"/>
      <c r="IMC943" s="477"/>
      <c r="IMD943" s="477"/>
      <c r="IME943" s="477"/>
      <c r="IMF943" s="477"/>
      <c r="IMG943" s="477"/>
      <c r="IMH943" s="477"/>
      <c r="IMI943" s="477"/>
      <c r="IMJ943" s="477"/>
      <c r="IMK943" s="477"/>
      <c r="IML943" s="477"/>
      <c r="IMM943" s="477"/>
      <c r="IMN943" s="477"/>
      <c r="IMO943" s="477"/>
      <c r="IMP943" s="477"/>
      <c r="IMQ943" s="477"/>
      <c r="IMR943" s="477"/>
      <c r="IMS943" s="477"/>
      <c r="IMT943" s="477"/>
      <c r="IMU943" s="477"/>
      <c r="IMV943" s="477"/>
      <c r="IMW943" s="477"/>
      <c r="IMX943" s="477"/>
      <c r="IMY943" s="477"/>
      <c r="IMZ943" s="477"/>
      <c r="INA943" s="477"/>
      <c r="INB943" s="477"/>
      <c r="INC943" s="477"/>
      <c r="IND943" s="477"/>
      <c r="INE943" s="477"/>
      <c r="INF943" s="477"/>
      <c r="ING943" s="477"/>
      <c r="INH943" s="477"/>
      <c r="INI943" s="477"/>
      <c r="INJ943" s="477"/>
      <c r="INK943" s="477"/>
      <c r="INL943" s="477"/>
      <c r="INM943" s="477"/>
      <c r="INN943" s="477"/>
      <c r="INO943" s="477"/>
      <c r="INP943" s="477"/>
      <c r="INQ943" s="477"/>
      <c r="INR943" s="477"/>
      <c r="INS943" s="477"/>
      <c r="INT943" s="477"/>
      <c r="INU943" s="477"/>
      <c r="INV943" s="477"/>
      <c r="INW943" s="477"/>
      <c r="INX943" s="477"/>
      <c r="INY943" s="477"/>
      <c r="INZ943" s="477"/>
      <c r="IOA943" s="477"/>
      <c r="IOB943" s="477"/>
      <c r="IOC943" s="477"/>
      <c r="IOD943" s="477"/>
      <c r="IOE943" s="477"/>
      <c r="IOF943" s="477"/>
      <c r="IOG943" s="477"/>
      <c r="IOH943" s="477"/>
      <c r="IOI943" s="477"/>
      <c r="IOJ943" s="477"/>
      <c r="IOK943" s="477"/>
      <c r="IOL943" s="477"/>
      <c r="IOM943" s="477"/>
      <c r="ION943" s="477"/>
      <c r="IOO943" s="477"/>
      <c r="IOP943" s="477"/>
      <c r="IOQ943" s="477"/>
      <c r="IOR943" s="477"/>
      <c r="IOS943" s="477"/>
      <c r="IOT943" s="477"/>
      <c r="IOU943" s="477"/>
      <c r="IOV943" s="477"/>
      <c r="IOW943" s="477"/>
      <c r="IOX943" s="477"/>
      <c r="IOY943" s="477"/>
      <c r="IOZ943" s="477"/>
      <c r="IPA943" s="477"/>
      <c r="IPB943" s="477"/>
      <c r="IPC943" s="477"/>
      <c r="IPD943" s="477"/>
      <c r="IPE943" s="477"/>
      <c r="IPF943" s="477"/>
      <c r="IPG943" s="477"/>
      <c r="IPH943" s="477"/>
      <c r="IPI943" s="477"/>
      <c r="IPJ943" s="477"/>
      <c r="IPK943" s="477"/>
      <c r="IPL943" s="477"/>
      <c r="IPM943" s="477"/>
      <c r="IPN943" s="477"/>
      <c r="IPO943" s="477"/>
      <c r="IPP943" s="477"/>
      <c r="IPQ943" s="477"/>
      <c r="IPR943" s="477"/>
      <c r="IPS943" s="477"/>
      <c r="IPT943" s="477"/>
      <c r="IPU943" s="477"/>
      <c r="IPV943" s="477"/>
      <c r="IPW943" s="477"/>
      <c r="IPX943" s="477"/>
      <c r="IPY943" s="477"/>
      <c r="IPZ943" s="477"/>
      <c r="IQA943" s="477"/>
      <c r="IQB943" s="477"/>
      <c r="IQC943" s="477"/>
      <c r="IQD943" s="477"/>
      <c r="IQE943" s="477"/>
      <c r="IQF943" s="477"/>
      <c r="IQG943" s="477"/>
      <c r="IQH943" s="477"/>
      <c r="IQI943" s="477"/>
      <c r="IQJ943" s="477"/>
      <c r="IQK943" s="477"/>
      <c r="IQL943" s="477"/>
      <c r="IQM943" s="477"/>
      <c r="IQN943" s="477"/>
      <c r="IQO943" s="477"/>
      <c r="IQP943" s="477"/>
      <c r="IQQ943" s="477"/>
      <c r="IQR943" s="477"/>
      <c r="IQS943" s="477"/>
      <c r="IQT943" s="477"/>
      <c r="IQU943" s="477"/>
      <c r="IQV943" s="477"/>
      <c r="IQW943" s="477"/>
      <c r="IQX943" s="477"/>
      <c r="IQY943" s="477"/>
      <c r="IQZ943" s="477"/>
      <c r="IRA943" s="477"/>
      <c r="IRB943" s="477"/>
      <c r="IRC943" s="477"/>
      <c r="IRD943" s="477"/>
      <c r="IRE943" s="477"/>
      <c r="IRF943" s="477"/>
      <c r="IRG943" s="477"/>
      <c r="IRH943" s="477"/>
      <c r="IRI943" s="477"/>
      <c r="IRJ943" s="477"/>
      <c r="IRK943" s="477"/>
      <c r="IRL943" s="477"/>
      <c r="IRM943" s="477"/>
      <c r="IRN943" s="477"/>
      <c r="IRO943" s="477"/>
      <c r="IRP943" s="477"/>
      <c r="IRQ943" s="477"/>
      <c r="IRR943" s="477"/>
      <c r="IRS943" s="477"/>
      <c r="IRT943" s="477"/>
      <c r="IRU943" s="477"/>
      <c r="IRV943" s="477"/>
      <c r="IRW943" s="477"/>
      <c r="IRX943" s="477"/>
      <c r="IRY943" s="477"/>
      <c r="IRZ943" s="477"/>
      <c r="ISA943" s="477"/>
      <c r="ISB943" s="477"/>
      <c r="ISC943" s="477"/>
      <c r="ISD943" s="477"/>
      <c r="ISE943" s="477"/>
      <c r="ISF943" s="477"/>
      <c r="ISG943" s="477"/>
      <c r="ISH943" s="477"/>
      <c r="ISI943" s="477"/>
      <c r="ISJ943" s="477"/>
      <c r="ISK943" s="477"/>
      <c r="ISL943" s="477"/>
      <c r="ISM943" s="477"/>
      <c r="ISN943" s="477"/>
      <c r="ISO943" s="477"/>
      <c r="ISP943" s="477"/>
      <c r="ISQ943" s="477"/>
      <c r="ISR943" s="477"/>
      <c r="ISS943" s="477"/>
      <c r="IST943" s="477"/>
      <c r="ISU943" s="477"/>
      <c r="ISV943" s="477"/>
      <c r="ISW943" s="477"/>
      <c r="ISX943" s="477"/>
      <c r="ISY943" s="477"/>
      <c r="ISZ943" s="477"/>
      <c r="ITA943" s="477"/>
      <c r="ITB943" s="477"/>
      <c r="ITC943" s="477"/>
      <c r="ITD943" s="477"/>
      <c r="ITE943" s="477"/>
      <c r="ITF943" s="477"/>
      <c r="ITG943" s="477"/>
      <c r="ITH943" s="477"/>
      <c r="ITI943" s="477"/>
      <c r="ITJ943" s="477"/>
      <c r="ITK943" s="477"/>
      <c r="ITL943" s="477"/>
      <c r="ITM943" s="477"/>
      <c r="ITN943" s="477"/>
      <c r="ITO943" s="477"/>
      <c r="ITP943" s="477"/>
      <c r="ITQ943" s="477"/>
      <c r="ITR943" s="477"/>
      <c r="ITS943" s="477"/>
      <c r="ITT943" s="477"/>
      <c r="ITU943" s="477"/>
      <c r="ITV943" s="477"/>
      <c r="ITW943" s="477"/>
      <c r="ITX943" s="477"/>
      <c r="ITY943" s="477"/>
      <c r="ITZ943" s="477"/>
      <c r="IUA943" s="477"/>
      <c r="IUB943" s="477"/>
      <c r="IUC943" s="477"/>
      <c r="IUD943" s="477"/>
      <c r="IUE943" s="477"/>
      <c r="IUF943" s="477"/>
      <c r="IUG943" s="477"/>
      <c r="IUH943" s="477"/>
      <c r="IUI943" s="477"/>
      <c r="IUJ943" s="477"/>
      <c r="IUK943" s="477"/>
      <c r="IUL943" s="477"/>
      <c r="IUM943" s="477"/>
      <c r="IUN943" s="477"/>
      <c r="IUO943" s="477"/>
      <c r="IUP943" s="477"/>
      <c r="IUQ943" s="477"/>
      <c r="IUR943" s="477"/>
      <c r="IUS943" s="477"/>
      <c r="IUT943" s="477"/>
      <c r="IUU943" s="477"/>
      <c r="IUV943" s="477"/>
      <c r="IUW943" s="477"/>
      <c r="IUX943" s="477"/>
      <c r="IUY943" s="477"/>
      <c r="IUZ943" s="477"/>
      <c r="IVA943" s="477"/>
      <c r="IVB943" s="477"/>
      <c r="IVC943" s="477"/>
      <c r="IVD943" s="477"/>
      <c r="IVE943" s="477"/>
      <c r="IVF943" s="477"/>
      <c r="IVG943" s="477"/>
      <c r="IVH943" s="477"/>
      <c r="IVI943" s="477"/>
      <c r="IVJ943" s="477"/>
      <c r="IVK943" s="477"/>
      <c r="IVL943" s="477"/>
      <c r="IVM943" s="477"/>
      <c r="IVN943" s="477"/>
      <c r="IVO943" s="477"/>
      <c r="IVP943" s="477"/>
      <c r="IVQ943" s="477"/>
      <c r="IVR943" s="477"/>
      <c r="IVS943" s="477"/>
      <c r="IVT943" s="477"/>
      <c r="IVU943" s="477"/>
      <c r="IVV943" s="477"/>
      <c r="IVW943" s="477"/>
      <c r="IVX943" s="477"/>
      <c r="IVY943" s="477"/>
      <c r="IVZ943" s="477"/>
      <c r="IWA943" s="477"/>
      <c r="IWB943" s="477"/>
      <c r="IWC943" s="477"/>
      <c r="IWD943" s="477"/>
      <c r="IWE943" s="477"/>
      <c r="IWF943" s="477"/>
      <c r="IWG943" s="477"/>
      <c r="IWH943" s="477"/>
      <c r="IWI943" s="477"/>
      <c r="IWJ943" s="477"/>
      <c r="IWK943" s="477"/>
      <c r="IWL943" s="477"/>
      <c r="IWM943" s="477"/>
      <c r="IWN943" s="477"/>
      <c r="IWO943" s="477"/>
      <c r="IWP943" s="477"/>
      <c r="IWQ943" s="477"/>
      <c r="IWR943" s="477"/>
      <c r="IWS943" s="477"/>
      <c r="IWT943" s="477"/>
      <c r="IWU943" s="477"/>
      <c r="IWV943" s="477"/>
      <c r="IWW943" s="477"/>
      <c r="IWX943" s="477"/>
      <c r="IWY943" s="477"/>
      <c r="IWZ943" s="477"/>
      <c r="IXA943" s="477"/>
      <c r="IXB943" s="477"/>
      <c r="IXC943" s="477"/>
      <c r="IXD943" s="477"/>
      <c r="IXE943" s="477"/>
      <c r="IXF943" s="477"/>
      <c r="IXG943" s="477"/>
      <c r="IXH943" s="477"/>
      <c r="IXI943" s="477"/>
      <c r="IXJ943" s="477"/>
      <c r="IXK943" s="477"/>
      <c r="IXL943" s="477"/>
      <c r="IXM943" s="477"/>
      <c r="IXN943" s="477"/>
      <c r="IXO943" s="477"/>
      <c r="IXP943" s="477"/>
      <c r="IXQ943" s="477"/>
      <c r="IXR943" s="477"/>
      <c r="IXS943" s="477"/>
      <c r="IXT943" s="477"/>
      <c r="IXU943" s="477"/>
      <c r="IXV943" s="477"/>
      <c r="IXW943" s="477"/>
      <c r="IXX943" s="477"/>
      <c r="IXY943" s="477"/>
      <c r="IXZ943" s="477"/>
      <c r="IYA943" s="477"/>
      <c r="IYB943" s="477"/>
      <c r="IYC943" s="477"/>
      <c r="IYD943" s="477"/>
      <c r="IYE943" s="477"/>
      <c r="IYF943" s="477"/>
      <c r="IYG943" s="477"/>
      <c r="IYH943" s="477"/>
      <c r="IYI943" s="477"/>
      <c r="IYJ943" s="477"/>
      <c r="IYK943" s="477"/>
      <c r="IYL943" s="477"/>
      <c r="IYM943" s="477"/>
      <c r="IYN943" s="477"/>
      <c r="IYO943" s="477"/>
      <c r="IYP943" s="477"/>
      <c r="IYQ943" s="477"/>
      <c r="IYR943" s="477"/>
      <c r="IYS943" s="477"/>
      <c r="IYT943" s="477"/>
      <c r="IYU943" s="477"/>
      <c r="IYV943" s="477"/>
      <c r="IYW943" s="477"/>
      <c r="IYX943" s="477"/>
      <c r="IYY943" s="477"/>
      <c r="IYZ943" s="477"/>
      <c r="IZA943" s="477"/>
      <c r="IZB943" s="477"/>
      <c r="IZC943" s="477"/>
      <c r="IZD943" s="477"/>
      <c r="IZE943" s="477"/>
      <c r="IZF943" s="477"/>
      <c r="IZG943" s="477"/>
      <c r="IZH943" s="477"/>
      <c r="IZI943" s="477"/>
      <c r="IZJ943" s="477"/>
      <c r="IZK943" s="477"/>
      <c r="IZL943" s="477"/>
      <c r="IZM943" s="477"/>
      <c r="IZN943" s="477"/>
      <c r="IZO943" s="477"/>
      <c r="IZP943" s="477"/>
      <c r="IZQ943" s="477"/>
      <c r="IZR943" s="477"/>
      <c r="IZS943" s="477"/>
      <c r="IZT943" s="477"/>
      <c r="IZU943" s="477"/>
      <c r="IZV943" s="477"/>
      <c r="IZW943" s="477"/>
      <c r="IZX943" s="477"/>
      <c r="IZY943" s="477"/>
      <c r="IZZ943" s="477"/>
      <c r="JAA943" s="477"/>
      <c r="JAB943" s="477"/>
      <c r="JAC943" s="477"/>
      <c r="JAD943" s="477"/>
      <c r="JAE943" s="477"/>
      <c r="JAF943" s="477"/>
      <c r="JAG943" s="477"/>
      <c r="JAH943" s="477"/>
      <c r="JAI943" s="477"/>
      <c r="JAJ943" s="477"/>
      <c r="JAK943" s="477"/>
      <c r="JAL943" s="477"/>
      <c r="JAM943" s="477"/>
      <c r="JAN943" s="477"/>
      <c r="JAO943" s="477"/>
      <c r="JAP943" s="477"/>
      <c r="JAQ943" s="477"/>
      <c r="JAR943" s="477"/>
      <c r="JAS943" s="477"/>
      <c r="JAT943" s="477"/>
      <c r="JAU943" s="477"/>
      <c r="JAV943" s="477"/>
      <c r="JAW943" s="477"/>
      <c r="JAX943" s="477"/>
      <c r="JAY943" s="477"/>
      <c r="JAZ943" s="477"/>
      <c r="JBA943" s="477"/>
      <c r="JBB943" s="477"/>
      <c r="JBC943" s="477"/>
      <c r="JBD943" s="477"/>
      <c r="JBE943" s="477"/>
      <c r="JBF943" s="477"/>
      <c r="JBG943" s="477"/>
      <c r="JBH943" s="477"/>
      <c r="JBI943" s="477"/>
      <c r="JBJ943" s="477"/>
      <c r="JBK943" s="477"/>
      <c r="JBL943" s="477"/>
      <c r="JBM943" s="477"/>
      <c r="JBN943" s="477"/>
      <c r="JBO943" s="477"/>
      <c r="JBP943" s="477"/>
      <c r="JBQ943" s="477"/>
      <c r="JBR943" s="477"/>
      <c r="JBS943" s="477"/>
      <c r="JBT943" s="477"/>
      <c r="JBU943" s="477"/>
      <c r="JBV943" s="477"/>
      <c r="JBW943" s="477"/>
      <c r="JBX943" s="477"/>
      <c r="JBY943" s="477"/>
      <c r="JBZ943" s="477"/>
      <c r="JCA943" s="477"/>
      <c r="JCB943" s="477"/>
      <c r="JCC943" s="477"/>
      <c r="JCD943" s="477"/>
      <c r="JCE943" s="477"/>
      <c r="JCF943" s="477"/>
      <c r="JCG943" s="477"/>
      <c r="JCH943" s="477"/>
      <c r="JCI943" s="477"/>
      <c r="JCJ943" s="477"/>
      <c r="JCK943" s="477"/>
      <c r="JCL943" s="477"/>
      <c r="JCM943" s="477"/>
      <c r="JCN943" s="477"/>
      <c r="JCO943" s="477"/>
      <c r="JCP943" s="477"/>
      <c r="JCQ943" s="477"/>
      <c r="JCR943" s="477"/>
      <c r="JCS943" s="477"/>
      <c r="JCT943" s="477"/>
      <c r="JCU943" s="477"/>
      <c r="JCV943" s="477"/>
      <c r="JCW943" s="477"/>
      <c r="JCX943" s="477"/>
      <c r="JCY943" s="477"/>
      <c r="JCZ943" s="477"/>
      <c r="JDA943" s="477"/>
      <c r="JDB943" s="477"/>
      <c r="JDC943" s="477"/>
      <c r="JDD943" s="477"/>
      <c r="JDE943" s="477"/>
      <c r="JDF943" s="477"/>
      <c r="JDG943" s="477"/>
      <c r="JDH943" s="477"/>
      <c r="JDI943" s="477"/>
      <c r="JDJ943" s="477"/>
      <c r="JDK943" s="477"/>
      <c r="JDL943" s="477"/>
      <c r="JDM943" s="477"/>
      <c r="JDN943" s="477"/>
      <c r="JDO943" s="477"/>
      <c r="JDP943" s="477"/>
      <c r="JDQ943" s="477"/>
      <c r="JDR943" s="477"/>
      <c r="JDS943" s="477"/>
      <c r="JDT943" s="477"/>
      <c r="JDU943" s="477"/>
      <c r="JDV943" s="477"/>
      <c r="JDW943" s="477"/>
      <c r="JDX943" s="477"/>
      <c r="JDY943" s="477"/>
      <c r="JDZ943" s="477"/>
      <c r="JEA943" s="477"/>
      <c r="JEB943" s="477"/>
      <c r="JEC943" s="477"/>
      <c r="JED943" s="477"/>
      <c r="JEE943" s="477"/>
      <c r="JEF943" s="477"/>
      <c r="JEG943" s="477"/>
      <c r="JEH943" s="477"/>
      <c r="JEI943" s="477"/>
      <c r="JEJ943" s="477"/>
      <c r="JEK943" s="477"/>
      <c r="JEL943" s="477"/>
      <c r="JEM943" s="477"/>
      <c r="JEN943" s="477"/>
      <c r="JEO943" s="477"/>
      <c r="JEP943" s="477"/>
      <c r="JEQ943" s="477"/>
      <c r="JER943" s="477"/>
      <c r="JES943" s="477"/>
      <c r="JET943" s="477"/>
      <c r="JEU943" s="477"/>
      <c r="JEV943" s="477"/>
      <c r="JEW943" s="477"/>
      <c r="JEX943" s="477"/>
      <c r="JEY943" s="477"/>
      <c r="JEZ943" s="477"/>
      <c r="JFA943" s="477"/>
      <c r="JFB943" s="477"/>
      <c r="JFC943" s="477"/>
      <c r="JFD943" s="477"/>
      <c r="JFE943" s="477"/>
      <c r="JFF943" s="477"/>
      <c r="JFG943" s="477"/>
      <c r="JFH943" s="477"/>
      <c r="JFI943" s="477"/>
      <c r="JFJ943" s="477"/>
      <c r="JFK943" s="477"/>
      <c r="JFL943" s="477"/>
      <c r="JFM943" s="477"/>
      <c r="JFN943" s="477"/>
      <c r="JFO943" s="477"/>
      <c r="JFP943" s="477"/>
      <c r="JFQ943" s="477"/>
      <c r="JFR943" s="477"/>
      <c r="JFS943" s="477"/>
      <c r="JFT943" s="477"/>
      <c r="JFU943" s="477"/>
      <c r="JFV943" s="477"/>
      <c r="JFW943" s="477"/>
      <c r="JFX943" s="477"/>
      <c r="JFY943" s="477"/>
      <c r="JFZ943" s="477"/>
      <c r="JGA943" s="477"/>
      <c r="JGB943" s="477"/>
      <c r="JGC943" s="477"/>
      <c r="JGD943" s="477"/>
      <c r="JGE943" s="477"/>
      <c r="JGF943" s="477"/>
      <c r="JGG943" s="477"/>
      <c r="JGH943" s="477"/>
      <c r="JGI943" s="477"/>
      <c r="JGJ943" s="477"/>
      <c r="JGK943" s="477"/>
      <c r="JGL943" s="477"/>
      <c r="JGM943" s="477"/>
      <c r="JGN943" s="477"/>
      <c r="JGO943" s="477"/>
      <c r="JGP943" s="477"/>
      <c r="JGQ943" s="477"/>
      <c r="JGR943" s="477"/>
      <c r="JGS943" s="477"/>
      <c r="JGT943" s="477"/>
      <c r="JGU943" s="477"/>
      <c r="JGV943" s="477"/>
      <c r="JGW943" s="477"/>
      <c r="JGX943" s="477"/>
      <c r="JGY943" s="477"/>
      <c r="JGZ943" s="477"/>
      <c r="JHA943" s="477"/>
      <c r="JHB943" s="477"/>
      <c r="JHC943" s="477"/>
      <c r="JHD943" s="477"/>
      <c r="JHE943" s="477"/>
      <c r="JHF943" s="477"/>
      <c r="JHG943" s="477"/>
      <c r="JHH943" s="477"/>
      <c r="JHI943" s="477"/>
      <c r="JHJ943" s="477"/>
      <c r="JHK943" s="477"/>
      <c r="JHL943" s="477"/>
      <c r="JHM943" s="477"/>
      <c r="JHN943" s="477"/>
      <c r="JHO943" s="477"/>
      <c r="JHP943" s="477"/>
      <c r="JHQ943" s="477"/>
      <c r="JHR943" s="477"/>
      <c r="JHS943" s="477"/>
      <c r="JHT943" s="477"/>
      <c r="JHU943" s="477"/>
      <c r="JHV943" s="477"/>
      <c r="JHW943" s="477"/>
      <c r="JHX943" s="477"/>
      <c r="JHY943" s="477"/>
      <c r="JHZ943" s="477"/>
      <c r="JIA943" s="477"/>
      <c r="JIB943" s="477"/>
      <c r="JIC943" s="477"/>
      <c r="JID943" s="477"/>
      <c r="JIE943" s="477"/>
      <c r="JIF943" s="477"/>
      <c r="JIG943" s="477"/>
      <c r="JIH943" s="477"/>
      <c r="JII943" s="477"/>
      <c r="JIJ943" s="477"/>
      <c r="JIK943" s="477"/>
      <c r="JIL943" s="477"/>
      <c r="JIM943" s="477"/>
      <c r="JIN943" s="477"/>
      <c r="JIO943" s="477"/>
      <c r="JIP943" s="477"/>
      <c r="JIQ943" s="477"/>
      <c r="JIR943" s="477"/>
      <c r="JIS943" s="477"/>
      <c r="JIT943" s="477"/>
      <c r="JIU943" s="477"/>
      <c r="JIV943" s="477"/>
      <c r="JIW943" s="477"/>
      <c r="JIX943" s="477"/>
      <c r="JIY943" s="477"/>
      <c r="JIZ943" s="477"/>
      <c r="JJA943" s="477"/>
      <c r="JJB943" s="477"/>
      <c r="JJC943" s="477"/>
      <c r="JJD943" s="477"/>
      <c r="JJE943" s="477"/>
      <c r="JJF943" s="477"/>
      <c r="JJG943" s="477"/>
      <c r="JJH943" s="477"/>
      <c r="JJI943" s="477"/>
      <c r="JJJ943" s="477"/>
      <c r="JJK943" s="477"/>
      <c r="JJL943" s="477"/>
      <c r="JJM943" s="477"/>
      <c r="JJN943" s="477"/>
      <c r="JJO943" s="477"/>
      <c r="JJP943" s="477"/>
      <c r="JJQ943" s="477"/>
      <c r="JJR943" s="477"/>
      <c r="JJS943" s="477"/>
      <c r="JJT943" s="477"/>
      <c r="JJU943" s="477"/>
      <c r="JJV943" s="477"/>
      <c r="JJW943" s="477"/>
      <c r="JJX943" s="477"/>
      <c r="JJY943" s="477"/>
      <c r="JJZ943" s="477"/>
      <c r="JKA943" s="477"/>
      <c r="JKB943" s="477"/>
      <c r="JKC943" s="477"/>
      <c r="JKD943" s="477"/>
      <c r="JKE943" s="477"/>
      <c r="JKF943" s="477"/>
      <c r="JKG943" s="477"/>
      <c r="JKH943" s="477"/>
      <c r="JKI943" s="477"/>
      <c r="JKJ943" s="477"/>
      <c r="JKK943" s="477"/>
      <c r="JKL943" s="477"/>
      <c r="JKM943" s="477"/>
      <c r="JKN943" s="477"/>
      <c r="JKO943" s="477"/>
      <c r="JKP943" s="477"/>
      <c r="JKQ943" s="477"/>
      <c r="JKR943" s="477"/>
      <c r="JKS943" s="477"/>
      <c r="JKT943" s="477"/>
      <c r="JKU943" s="477"/>
      <c r="JKV943" s="477"/>
      <c r="JKW943" s="477"/>
      <c r="JKX943" s="477"/>
      <c r="JKY943" s="477"/>
      <c r="JKZ943" s="477"/>
      <c r="JLA943" s="477"/>
      <c r="JLB943" s="477"/>
      <c r="JLC943" s="477"/>
      <c r="JLD943" s="477"/>
      <c r="JLE943" s="477"/>
      <c r="JLF943" s="477"/>
      <c r="JLG943" s="477"/>
      <c r="JLH943" s="477"/>
      <c r="JLI943" s="477"/>
      <c r="JLJ943" s="477"/>
      <c r="JLK943" s="477"/>
      <c r="JLL943" s="477"/>
      <c r="JLM943" s="477"/>
      <c r="JLN943" s="477"/>
      <c r="JLO943" s="477"/>
      <c r="JLP943" s="477"/>
      <c r="JLQ943" s="477"/>
      <c r="JLR943" s="477"/>
      <c r="JLS943" s="477"/>
      <c r="JLT943" s="477"/>
      <c r="JLU943" s="477"/>
      <c r="JLV943" s="477"/>
      <c r="JLW943" s="477"/>
      <c r="JLX943" s="477"/>
      <c r="JLY943" s="477"/>
      <c r="JLZ943" s="477"/>
      <c r="JMA943" s="477"/>
      <c r="JMB943" s="477"/>
      <c r="JMC943" s="477"/>
      <c r="JMD943" s="477"/>
      <c r="JME943" s="477"/>
      <c r="JMF943" s="477"/>
      <c r="JMG943" s="477"/>
      <c r="JMH943" s="477"/>
      <c r="JMI943" s="477"/>
      <c r="JMJ943" s="477"/>
      <c r="JMK943" s="477"/>
      <c r="JML943" s="477"/>
      <c r="JMM943" s="477"/>
      <c r="JMN943" s="477"/>
      <c r="JMO943" s="477"/>
      <c r="JMP943" s="477"/>
      <c r="JMQ943" s="477"/>
      <c r="JMR943" s="477"/>
      <c r="JMS943" s="477"/>
      <c r="JMT943" s="477"/>
      <c r="JMU943" s="477"/>
      <c r="JMV943" s="477"/>
      <c r="JMW943" s="477"/>
      <c r="JMX943" s="477"/>
      <c r="JMY943" s="477"/>
      <c r="JMZ943" s="477"/>
      <c r="JNA943" s="477"/>
      <c r="JNB943" s="477"/>
      <c r="JNC943" s="477"/>
      <c r="JND943" s="477"/>
      <c r="JNE943" s="477"/>
      <c r="JNF943" s="477"/>
      <c r="JNG943" s="477"/>
      <c r="JNH943" s="477"/>
      <c r="JNI943" s="477"/>
      <c r="JNJ943" s="477"/>
      <c r="JNK943" s="477"/>
      <c r="JNL943" s="477"/>
      <c r="JNM943" s="477"/>
      <c r="JNN943" s="477"/>
      <c r="JNO943" s="477"/>
      <c r="JNP943" s="477"/>
      <c r="JNQ943" s="477"/>
      <c r="JNR943" s="477"/>
      <c r="JNS943" s="477"/>
      <c r="JNT943" s="477"/>
      <c r="JNU943" s="477"/>
      <c r="JNV943" s="477"/>
      <c r="JNW943" s="477"/>
      <c r="JNX943" s="477"/>
      <c r="JNY943" s="477"/>
      <c r="JNZ943" s="477"/>
      <c r="JOA943" s="477"/>
      <c r="JOB943" s="477"/>
      <c r="JOC943" s="477"/>
      <c r="JOD943" s="477"/>
      <c r="JOE943" s="477"/>
      <c r="JOF943" s="477"/>
      <c r="JOG943" s="477"/>
      <c r="JOH943" s="477"/>
      <c r="JOI943" s="477"/>
      <c r="JOJ943" s="477"/>
      <c r="JOK943" s="477"/>
      <c r="JOL943" s="477"/>
      <c r="JOM943" s="477"/>
      <c r="JON943" s="477"/>
      <c r="JOO943" s="477"/>
      <c r="JOP943" s="477"/>
      <c r="JOQ943" s="477"/>
      <c r="JOR943" s="477"/>
      <c r="JOS943" s="477"/>
      <c r="JOT943" s="477"/>
      <c r="JOU943" s="477"/>
      <c r="JOV943" s="477"/>
      <c r="JOW943" s="477"/>
      <c r="JOX943" s="477"/>
      <c r="JOY943" s="477"/>
      <c r="JOZ943" s="477"/>
      <c r="JPA943" s="477"/>
      <c r="JPB943" s="477"/>
      <c r="JPC943" s="477"/>
      <c r="JPD943" s="477"/>
      <c r="JPE943" s="477"/>
      <c r="JPF943" s="477"/>
      <c r="JPG943" s="477"/>
      <c r="JPH943" s="477"/>
      <c r="JPI943" s="477"/>
      <c r="JPJ943" s="477"/>
      <c r="JPK943" s="477"/>
      <c r="JPL943" s="477"/>
      <c r="JPM943" s="477"/>
      <c r="JPN943" s="477"/>
      <c r="JPO943" s="477"/>
      <c r="JPP943" s="477"/>
      <c r="JPQ943" s="477"/>
      <c r="JPR943" s="477"/>
      <c r="JPS943" s="477"/>
      <c r="JPT943" s="477"/>
      <c r="JPU943" s="477"/>
      <c r="JPV943" s="477"/>
      <c r="JPW943" s="477"/>
      <c r="JPX943" s="477"/>
      <c r="JPY943" s="477"/>
      <c r="JPZ943" s="477"/>
      <c r="JQA943" s="477"/>
      <c r="JQB943" s="477"/>
      <c r="JQC943" s="477"/>
      <c r="JQD943" s="477"/>
      <c r="JQE943" s="477"/>
      <c r="JQF943" s="477"/>
      <c r="JQG943" s="477"/>
      <c r="JQH943" s="477"/>
      <c r="JQI943" s="477"/>
      <c r="JQJ943" s="477"/>
      <c r="JQK943" s="477"/>
      <c r="JQL943" s="477"/>
      <c r="JQM943" s="477"/>
      <c r="JQN943" s="477"/>
      <c r="JQO943" s="477"/>
      <c r="JQP943" s="477"/>
      <c r="JQQ943" s="477"/>
      <c r="JQR943" s="477"/>
      <c r="JQS943" s="477"/>
      <c r="JQT943" s="477"/>
      <c r="JQU943" s="477"/>
      <c r="JQV943" s="477"/>
      <c r="JQW943" s="477"/>
      <c r="JQX943" s="477"/>
      <c r="JQY943" s="477"/>
      <c r="JQZ943" s="477"/>
      <c r="JRA943" s="477"/>
      <c r="JRB943" s="477"/>
      <c r="JRC943" s="477"/>
      <c r="JRD943" s="477"/>
      <c r="JRE943" s="477"/>
      <c r="JRF943" s="477"/>
      <c r="JRG943" s="477"/>
      <c r="JRH943" s="477"/>
      <c r="JRI943" s="477"/>
      <c r="JRJ943" s="477"/>
      <c r="JRK943" s="477"/>
      <c r="JRL943" s="477"/>
      <c r="JRM943" s="477"/>
      <c r="JRN943" s="477"/>
      <c r="JRO943" s="477"/>
      <c r="JRP943" s="477"/>
      <c r="JRQ943" s="477"/>
      <c r="JRR943" s="477"/>
      <c r="JRS943" s="477"/>
      <c r="JRT943" s="477"/>
      <c r="JRU943" s="477"/>
      <c r="JRV943" s="477"/>
      <c r="JRW943" s="477"/>
      <c r="JRX943" s="477"/>
      <c r="JRY943" s="477"/>
      <c r="JRZ943" s="477"/>
      <c r="JSA943" s="477"/>
      <c r="JSB943" s="477"/>
      <c r="JSC943" s="477"/>
      <c r="JSD943" s="477"/>
      <c r="JSE943" s="477"/>
      <c r="JSF943" s="477"/>
      <c r="JSG943" s="477"/>
      <c r="JSH943" s="477"/>
      <c r="JSI943" s="477"/>
      <c r="JSJ943" s="477"/>
      <c r="JSK943" s="477"/>
      <c r="JSL943" s="477"/>
      <c r="JSM943" s="477"/>
      <c r="JSN943" s="477"/>
      <c r="JSO943" s="477"/>
      <c r="JSP943" s="477"/>
      <c r="JSQ943" s="477"/>
      <c r="JSR943" s="477"/>
      <c r="JSS943" s="477"/>
      <c r="JST943" s="477"/>
      <c r="JSU943" s="477"/>
      <c r="JSV943" s="477"/>
      <c r="JSW943" s="477"/>
      <c r="JSX943" s="477"/>
      <c r="JSY943" s="477"/>
      <c r="JSZ943" s="477"/>
      <c r="JTA943" s="477"/>
      <c r="JTB943" s="477"/>
      <c r="JTC943" s="477"/>
      <c r="JTD943" s="477"/>
      <c r="JTE943" s="477"/>
      <c r="JTF943" s="477"/>
      <c r="JTG943" s="477"/>
      <c r="JTH943" s="477"/>
      <c r="JTI943" s="477"/>
      <c r="JTJ943" s="477"/>
      <c r="JTK943" s="477"/>
      <c r="JTL943" s="477"/>
      <c r="JTM943" s="477"/>
      <c r="JTN943" s="477"/>
      <c r="JTO943" s="477"/>
      <c r="JTP943" s="477"/>
      <c r="JTQ943" s="477"/>
      <c r="JTR943" s="477"/>
      <c r="JTS943" s="477"/>
      <c r="JTT943" s="477"/>
      <c r="JTU943" s="477"/>
      <c r="JTV943" s="477"/>
      <c r="JTW943" s="477"/>
      <c r="JTX943" s="477"/>
      <c r="JTY943" s="477"/>
      <c r="JTZ943" s="477"/>
      <c r="JUA943" s="477"/>
      <c r="JUB943" s="477"/>
      <c r="JUC943" s="477"/>
      <c r="JUD943" s="477"/>
      <c r="JUE943" s="477"/>
      <c r="JUF943" s="477"/>
      <c r="JUG943" s="477"/>
      <c r="JUH943" s="477"/>
      <c r="JUI943" s="477"/>
      <c r="JUJ943" s="477"/>
      <c r="JUK943" s="477"/>
      <c r="JUL943" s="477"/>
      <c r="JUM943" s="477"/>
      <c r="JUN943" s="477"/>
      <c r="JUO943" s="477"/>
      <c r="JUP943" s="477"/>
      <c r="JUQ943" s="477"/>
      <c r="JUR943" s="477"/>
      <c r="JUS943" s="477"/>
      <c r="JUT943" s="477"/>
      <c r="JUU943" s="477"/>
      <c r="JUV943" s="477"/>
      <c r="JUW943" s="477"/>
      <c r="JUX943" s="477"/>
      <c r="JUY943" s="477"/>
      <c r="JUZ943" s="477"/>
      <c r="JVA943" s="477"/>
      <c r="JVB943" s="477"/>
      <c r="JVC943" s="477"/>
      <c r="JVD943" s="477"/>
      <c r="JVE943" s="477"/>
      <c r="JVF943" s="477"/>
      <c r="JVG943" s="477"/>
      <c r="JVH943" s="477"/>
      <c r="JVI943" s="477"/>
      <c r="JVJ943" s="477"/>
      <c r="JVK943" s="477"/>
      <c r="JVL943" s="477"/>
      <c r="JVM943" s="477"/>
      <c r="JVN943" s="477"/>
      <c r="JVO943" s="477"/>
      <c r="JVP943" s="477"/>
      <c r="JVQ943" s="477"/>
      <c r="JVR943" s="477"/>
      <c r="JVS943" s="477"/>
      <c r="JVT943" s="477"/>
      <c r="JVU943" s="477"/>
      <c r="JVV943" s="477"/>
      <c r="JVW943" s="477"/>
      <c r="JVX943" s="477"/>
      <c r="JVY943" s="477"/>
      <c r="JVZ943" s="477"/>
      <c r="JWA943" s="477"/>
      <c r="JWB943" s="477"/>
      <c r="JWC943" s="477"/>
      <c r="JWD943" s="477"/>
      <c r="JWE943" s="477"/>
      <c r="JWF943" s="477"/>
      <c r="JWG943" s="477"/>
      <c r="JWH943" s="477"/>
      <c r="JWI943" s="477"/>
      <c r="JWJ943" s="477"/>
      <c r="JWK943" s="477"/>
      <c r="JWL943" s="477"/>
      <c r="JWM943" s="477"/>
      <c r="JWN943" s="477"/>
      <c r="JWO943" s="477"/>
      <c r="JWP943" s="477"/>
      <c r="JWQ943" s="477"/>
      <c r="JWR943" s="477"/>
      <c r="JWS943" s="477"/>
      <c r="JWT943" s="477"/>
      <c r="JWU943" s="477"/>
      <c r="JWV943" s="477"/>
      <c r="JWW943" s="477"/>
      <c r="JWX943" s="477"/>
      <c r="JWY943" s="477"/>
      <c r="JWZ943" s="477"/>
      <c r="JXA943" s="477"/>
      <c r="JXB943" s="477"/>
      <c r="JXC943" s="477"/>
      <c r="JXD943" s="477"/>
      <c r="JXE943" s="477"/>
      <c r="JXF943" s="477"/>
      <c r="JXG943" s="477"/>
      <c r="JXH943" s="477"/>
      <c r="JXI943" s="477"/>
      <c r="JXJ943" s="477"/>
      <c r="JXK943" s="477"/>
      <c r="JXL943" s="477"/>
      <c r="JXM943" s="477"/>
      <c r="JXN943" s="477"/>
      <c r="JXO943" s="477"/>
      <c r="JXP943" s="477"/>
      <c r="JXQ943" s="477"/>
      <c r="JXR943" s="477"/>
      <c r="JXS943" s="477"/>
      <c r="JXT943" s="477"/>
      <c r="JXU943" s="477"/>
      <c r="JXV943" s="477"/>
      <c r="JXW943" s="477"/>
      <c r="JXX943" s="477"/>
      <c r="JXY943" s="477"/>
      <c r="JXZ943" s="477"/>
      <c r="JYA943" s="477"/>
      <c r="JYB943" s="477"/>
      <c r="JYC943" s="477"/>
      <c r="JYD943" s="477"/>
      <c r="JYE943" s="477"/>
      <c r="JYF943" s="477"/>
      <c r="JYG943" s="477"/>
      <c r="JYH943" s="477"/>
      <c r="JYI943" s="477"/>
      <c r="JYJ943" s="477"/>
      <c r="JYK943" s="477"/>
      <c r="JYL943" s="477"/>
      <c r="JYM943" s="477"/>
      <c r="JYN943" s="477"/>
      <c r="JYO943" s="477"/>
      <c r="JYP943" s="477"/>
      <c r="JYQ943" s="477"/>
      <c r="JYR943" s="477"/>
      <c r="JYS943" s="477"/>
      <c r="JYT943" s="477"/>
      <c r="JYU943" s="477"/>
      <c r="JYV943" s="477"/>
      <c r="JYW943" s="477"/>
      <c r="JYX943" s="477"/>
      <c r="JYY943" s="477"/>
      <c r="JYZ943" s="477"/>
      <c r="JZA943" s="477"/>
      <c r="JZB943" s="477"/>
      <c r="JZC943" s="477"/>
      <c r="JZD943" s="477"/>
      <c r="JZE943" s="477"/>
      <c r="JZF943" s="477"/>
      <c r="JZG943" s="477"/>
      <c r="JZH943" s="477"/>
      <c r="JZI943" s="477"/>
      <c r="JZJ943" s="477"/>
      <c r="JZK943" s="477"/>
      <c r="JZL943" s="477"/>
      <c r="JZM943" s="477"/>
      <c r="JZN943" s="477"/>
      <c r="JZO943" s="477"/>
      <c r="JZP943" s="477"/>
      <c r="JZQ943" s="477"/>
      <c r="JZR943" s="477"/>
      <c r="JZS943" s="477"/>
      <c r="JZT943" s="477"/>
      <c r="JZU943" s="477"/>
      <c r="JZV943" s="477"/>
      <c r="JZW943" s="477"/>
      <c r="JZX943" s="477"/>
      <c r="JZY943" s="477"/>
      <c r="JZZ943" s="477"/>
      <c r="KAA943" s="477"/>
      <c r="KAB943" s="477"/>
      <c r="KAC943" s="477"/>
      <c r="KAD943" s="477"/>
      <c r="KAE943" s="477"/>
      <c r="KAF943" s="477"/>
      <c r="KAG943" s="477"/>
      <c r="KAH943" s="477"/>
      <c r="KAI943" s="477"/>
      <c r="KAJ943" s="477"/>
      <c r="KAK943" s="477"/>
      <c r="KAL943" s="477"/>
      <c r="KAM943" s="477"/>
      <c r="KAN943" s="477"/>
      <c r="KAO943" s="477"/>
      <c r="KAP943" s="477"/>
      <c r="KAQ943" s="477"/>
      <c r="KAR943" s="477"/>
      <c r="KAS943" s="477"/>
      <c r="KAT943" s="477"/>
      <c r="KAU943" s="477"/>
      <c r="KAV943" s="477"/>
      <c r="KAW943" s="477"/>
      <c r="KAX943" s="477"/>
      <c r="KAY943" s="477"/>
      <c r="KAZ943" s="477"/>
      <c r="KBA943" s="477"/>
      <c r="KBB943" s="477"/>
      <c r="KBC943" s="477"/>
      <c r="KBD943" s="477"/>
      <c r="KBE943" s="477"/>
      <c r="KBF943" s="477"/>
      <c r="KBG943" s="477"/>
      <c r="KBH943" s="477"/>
      <c r="KBI943" s="477"/>
      <c r="KBJ943" s="477"/>
      <c r="KBK943" s="477"/>
      <c r="KBL943" s="477"/>
      <c r="KBM943" s="477"/>
      <c r="KBN943" s="477"/>
      <c r="KBO943" s="477"/>
      <c r="KBP943" s="477"/>
      <c r="KBQ943" s="477"/>
      <c r="KBR943" s="477"/>
      <c r="KBS943" s="477"/>
      <c r="KBT943" s="477"/>
      <c r="KBU943" s="477"/>
      <c r="KBV943" s="477"/>
      <c r="KBW943" s="477"/>
      <c r="KBX943" s="477"/>
      <c r="KBY943" s="477"/>
      <c r="KBZ943" s="477"/>
      <c r="KCA943" s="477"/>
      <c r="KCB943" s="477"/>
      <c r="KCC943" s="477"/>
      <c r="KCD943" s="477"/>
      <c r="KCE943" s="477"/>
      <c r="KCF943" s="477"/>
      <c r="KCG943" s="477"/>
      <c r="KCH943" s="477"/>
      <c r="KCI943" s="477"/>
      <c r="KCJ943" s="477"/>
      <c r="KCK943" s="477"/>
      <c r="KCL943" s="477"/>
      <c r="KCM943" s="477"/>
      <c r="KCN943" s="477"/>
      <c r="KCO943" s="477"/>
      <c r="KCP943" s="477"/>
      <c r="KCQ943" s="477"/>
      <c r="KCR943" s="477"/>
      <c r="KCS943" s="477"/>
      <c r="KCT943" s="477"/>
      <c r="KCU943" s="477"/>
      <c r="KCV943" s="477"/>
      <c r="KCW943" s="477"/>
      <c r="KCX943" s="477"/>
      <c r="KCY943" s="477"/>
      <c r="KCZ943" s="477"/>
      <c r="KDA943" s="477"/>
      <c r="KDB943" s="477"/>
      <c r="KDC943" s="477"/>
      <c r="KDD943" s="477"/>
      <c r="KDE943" s="477"/>
      <c r="KDF943" s="477"/>
      <c r="KDG943" s="477"/>
      <c r="KDH943" s="477"/>
      <c r="KDI943" s="477"/>
      <c r="KDJ943" s="477"/>
      <c r="KDK943" s="477"/>
      <c r="KDL943" s="477"/>
      <c r="KDM943" s="477"/>
      <c r="KDN943" s="477"/>
      <c r="KDO943" s="477"/>
      <c r="KDP943" s="477"/>
      <c r="KDQ943" s="477"/>
      <c r="KDR943" s="477"/>
      <c r="KDS943" s="477"/>
      <c r="KDT943" s="477"/>
      <c r="KDU943" s="477"/>
      <c r="KDV943" s="477"/>
      <c r="KDW943" s="477"/>
      <c r="KDX943" s="477"/>
      <c r="KDY943" s="477"/>
      <c r="KDZ943" s="477"/>
      <c r="KEA943" s="477"/>
      <c r="KEB943" s="477"/>
      <c r="KEC943" s="477"/>
      <c r="KED943" s="477"/>
      <c r="KEE943" s="477"/>
      <c r="KEF943" s="477"/>
      <c r="KEG943" s="477"/>
      <c r="KEH943" s="477"/>
      <c r="KEI943" s="477"/>
      <c r="KEJ943" s="477"/>
      <c r="KEK943" s="477"/>
      <c r="KEL943" s="477"/>
      <c r="KEM943" s="477"/>
      <c r="KEN943" s="477"/>
      <c r="KEO943" s="477"/>
      <c r="KEP943" s="477"/>
      <c r="KEQ943" s="477"/>
      <c r="KER943" s="477"/>
      <c r="KES943" s="477"/>
      <c r="KET943" s="477"/>
      <c r="KEU943" s="477"/>
      <c r="KEV943" s="477"/>
      <c r="KEW943" s="477"/>
      <c r="KEX943" s="477"/>
      <c r="KEY943" s="477"/>
      <c r="KEZ943" s="477"/>
      <c r="KFA943" s="477"/>
      <c r="KFB943" s="477"/>
      <c r="KFC943" s="477"/>
      <c r="KFD943" s="477"/>
      <c r="KFE943" s="477"/>
      <c r="KFF943" s="477"/>
      <c r="KFG943" s="477"/>
      <c r="KFH943" s="477"/>
      <c r="KFI943" s="477"/>
      <c r="KFJ943" s="477"/>
      <c r="KFK943" s="477"/>
      <c r="KFL943" s="477"/>
      <c r="KFM943" s="477"/>
      <c r="KFN943" s="477"/>
      <c r="KFO943" s="477"/>
      <c r="KFP943" s="477"/>
      <c r="KFQ943" s="477"/>
      <c r="KFR943" s="477"/>
      <c r="KFS943" s="477"/>
      <c r="KFT943" s="477"/>
      <c r="KFU943" s="477"/>
      <c r="KFV943" s="477"/>
      <c r="KFW943" s="477"/>
      <c r="KFX943" s="477"/>
      <c r="KFY943" s="477"/>
      <c r="KFZ943" s="477"/>
      <c r="KGA943" s="477"/>
      <c r="KGB943" s="477"/>
      <c r="KGC943" s="477"/>
      <c r="KGD943" s="477"/>
      <c r="KGE943" s="477"/>
      <c r="KGF943" s="477"/>
      <c r="KGG943" s="477"/>
      <c r="KGH943" s="477"/>
      <c r="KGI943" s="477"/>
      <c r="KGJ943" s="477"/>
      <c r="KGK943" s="477"/>
      <c r="KGL943" s="477"/>
      <c r="KGM943" s="477"/>
      <c r="KGN943" s="477"/>
      <c r="KGO943" s="477"/>
      <c r="KGP943" s="477"/>
      <c r="KGQ943" s="477"/>
      <c r="KGR943" s="477"/>
      <c r="KGS943" s="477"/>
      <c r="KGT943" s="477"/>
      <c r="KGU943" s="477"/>
      <c r="KGV943" s="477"/>
      <c r="KGW943" s="477"/>
      <c r="KGX943" s="477"/>
      <c r="KGY943" s="477"/>
      <c r="KGZ943" s="477"/>
      <c r="KHA943" s="477"/>
      <c r="KHB943" s="477"/>
      <c r="KHC943" s="477"/>
      <c r="KHD943" s="477"/>
      <c r="KHE943" s="477"/>
      <c r="KHF943" s="477"/>
      <c r="KHG943" s="477"/>
      <c r="KHH943" s="477"/>
      <c r="KHI943" s="477"/>
      <c r="KHJ943" s="477"/>
      <c r="KHK943" s="477"/>
      <c r="KHL943" s="477"/>
      <c r="KHM943" s="477"/>
      <c r="KHN943" s="477"/>
      <c r="KHO943" s="477"/>
      <c r="KHP943" s="477"/>
      <c r="KHQ943" s="477"/>
      <c r="KHR943" s="477"/>
      <c r="KHS943" s="477"/>
      <c r="KHT943" s="477"/>
      <c r="KHU943" s="477"/>
      <c r="KHV943" s="477"/>
      <c r="KHW943" s="477"/>
      <c r="KHX943" s="477"/>
      <c r="KHY943" s="477"/>
      <c r="KHZ943" s="477"/>
      <c r="KIA943" s="477"/>
      <c r="KIB943" s="477"/>
      <c r="KIC943" s="477"/>
      <c r="KID943" s="477"/>
      <c r="KIE943" s="477"/>
      <c r="KIF943" s="477"/>
      <c r="KIG943" s="477"/>
      <c r="KIH943" s="477"/>
      <c r="KII943" s="477"/>
      <c r="KIJ943" s="477"/>
      <c r="KIK943" s="477"/>
      <c r="KIL943" s="477"/>
      <c r="KIM943" s="477"/>
      <c r="KIN943" s="477"/>
      <c r="KIO943" s="477"/>
      <c r="KIP943" s="477"/>
      <c r="KIQ943" s="477"/>
      <c r="KIR943" s="477"/>
      <c r="KIS943" s="477"/>
      <c r="KIT943" s="477"/>
      <c r="KIU943" s="477"/>
      <c r="KIV943" s="477"/>
      <c r="KIW943" s="477"/>
      <c r="KIX943" s="477"/>
      <c r="KIY943" s="477"/>
      <c r="KIZ943" s="477"/>
      <c r="KJA943" s="477"/>
      <c r="KJB943" s="477"/>
      <c r="KJC943" s="477"/>
      <c r="KJD943" s="477"/>
      <c r="KJE943" s="477"/>
      <c r="KJF943" s="477"/>
      <c r="KJG943" s="477"/>
      <c r="KJH943" s="477"/>
      <c r="KJI943" s="477"/>
      <c r="KJJ943" s="477"/>
      <c r="KJK943" s="477"/>
      <c r="KJL943" s="477"/>
      <c r="KJM943" s="477"/>
      <c r="KJN943" s="477"/>
      <c r="KJO943" s="477"/>
      <c r="KJP943" s="477"/>
      <c r="KJQ943" s="477"/>
      <c r="KJR943" s="477"/>
      <c r="KJS943" s="477"/>
      <c r="KJT943" s="477"/>
      <c r="KJU943" s="477"/>
      <c r="KJV943" s="477"/>
      <c r="KJW943" s="477"/>
      <c r="KJX943" s="477"/>
      <c r="KJY943" s="477"/>
      <c r="KJZ943" s="477"/>
      <c r="KKA943" s="477"/>
      <c r="KKB943" s="477"/>
      <c r="KKC943" s="477"/>
      <c r="KKD943" s="477"/>
      <c r="KKE943" s="477"/>
      <c r="KKF943" s="477"/>
      <c r="KKG943" s="477"/>
      <c r="KKH943" s="477"/>
      <c r="KKI943" s="477"/>
      <c r="KKJ943" s="477"/>
      <c r="KKK943" s="477"/>
      <c r="KKL943" s="477"/>
      <c r="KKM943" s="477"/>
      <c r="KKN943" s="477"/>
      <c r="KKO943" s="477"/>
      <c r="KKP943" s="477"/>
      <c r="KKQ943" s="477"/>
      <c r="KKR943" s="477"/>
      <c r="KKS943" s="477"/>
      <c r="KKT943" s="477"/>
      <c r="KKU943" s="477"/>
      <c r="KKV943" s="477"/>
      <c r="KKW943" s="477"/>
      <c r="KKX943" s="477"/>
      <c r="KKY943" s="477"/>
      <c r="KKZ943" s="477"/>
      <c r="KLA943" s="477"/>
      <c r="KLB943" s="477"/>
      <c r="KLC943" s="477"/>
      <c r="KLD943" s="477"/>
      <c r="KLE943" s="477"/>
      <c r="KLF943" s="477"/>
      <c r="KLG943" s="477"/>
      <c r="KLH943" s="477"/>
      <c r="KLI943" s="477"/>
      <c r="KLJ943" s="477"/>
      <c r="KLK943" s="477"/>
      <c r="KLL943" s="477"/>
      <c r="KLM943" s="477"/>
      <c r="KLN943" s="477"/>
      <c r="KLO943" s="477"/>
      <c r="KLP943" s="477"/>
      <c r="KLQ943" s="477"/>
      <c r="KLR943" s="477"/>
      <c r="KLS943" s="477"/>
      <c r="KLT943" s="477"/>
      <c r="KLU943" s="477"/>
      <c r="KLV943" s="477"/>
      <c r="KLW943" s="477"/>
      <c r="KLX943" s="477"/>
      <c r="KLY943" s="477"/>
      <c r="KLZ943" s="477"/>
      <c r="KMA943" s="477"/>
      <c r="KMB943" s="477"/>
      <c r="KMC943" s="477"/>
      <c r="KMD943" s="477"/>
      <c r="KME943" s="477"/>
      <c r="KMF943" s="477"/>
      <c r="KMG943" s="477"/>
      <c r="KMH943" s="477"/>
      <c r="KMI943" s="477"/>
      <c r="KMJ943" s="477"/>
      <c r="KMK943" s="477"/>
      <c r="KML943" s="477"/>
      <c r="KMM943" s="477"/>
      <c r="KMN943" s="477"/>
      <c r="KMO943" s="477"/>
      <c r="KMP943" s="477"/>
      <c r="KMQ943" s="477"/>
      <c r="KMR943" s="477"/>
      <c r="KMS943" s="477"/>
      <c r="KMT943" s="477"/>
      <c r="KMU943" s="477"/>
      <c r="KMV943" s="477"/>
      <c r="KMW943" s="477"/>
      <c r="KMX943" s="477"/>
      <c r="KMY943" s="477"/>
      <c r="KMZ943" s="477"/>
      <c r="KNA943" s="477"/>
      <c r="KNB943" s="477"/>
      <c r="KNC943" s="477"/>
      <c r="KND943" s="477"/>
      <c r="KNE943" s="477"/>
      <c r="KNF943" s="477"/>
      <c r="KNG943" s="477"/>
      <c r="KNH943" s="477"/>
      <c r="KNI943" s="477"/>
      <c r="KNJ943" s="477"/>
      <c r="KNK943" s="477"/>
      <c r="KNL943" s="477"/>
      <c r="KNM943" s="477"/>
      <c r="KNN943" s="477"/>
      <c r="KNO943" s="477"/>
      <c r="KNP943" s="477"/>
      <c r="KNQ943" s="477"/>
      <c r="KNR943" s="477"/>
      <c r="KNS943" s="477"/>
      <c r="KNT943" s="477"/>
      <c r="KNU943" s="477"/>
      <c r="KNV943" s="477"/>
      <c r="KNW943" s="477"/>
      <c r="KNX943" s="477"/>
      <c r="KNY943" s="477"/>
      <c r="KNZ943" s="477"/>
      <c r="KOA943" s="477"/>
      <c r="KOB943" s="477"/>
      <c r="KOC943" s="477"/>
      <c r="KOD943" s="477"/>
      <c r="KOE943" s="477"/>
      <c r="KOF943" s="477"/>
      <c r="KOG943" s="477"/>
      <c r="KOH943" s="477"/>
      <c r="KOI943" s="477"/>
      <c r="KOJ943" s="477"/>
      <c r="KOK943" s="477"/>
      <c r="KOL943" s="477"/>
      <c r="KOM943" s="477"/>
      <c r="KON943" s="477"/>
      <c r="KOO943" s="477"/>
      <c r="KOP943" s="477"/>
      <c r="KOQ943" s="477"/>
      <c r="KOR943" s="477"/>
      <c r="KOS943" s="477"/>
      <c r="KOT943" s="477"/>
      <c r="KOU943" s="477"/>
      <c r="KOV943" s="477"/>
      <c r="KOW943" s="477"/>
      <c r="KOX943" s="477"/>
      <c r="KOY943" s="477"/>
      <c r="KOZ943" s="477"/>
      <c r="KPA943" s="477"/>
      <c r="KPB943" s="477"/>
      <c r="KPC943" s="477"/>
      <c r="KPD943" s="477"/>
      <c r="KPE943" s="477"/>
      <c r="KPF943" s="477"/>
      <c r="KPG943" s="477"/>
      <c r="KPH943" s="477"/>
      <c r="KPI943" s="477"/>
      <c r="KPJ943" s="477"/>
      <c r="KPK943" s="477"/>
      <c r="KPL943" s="477"/>
      <c r="KPM943" s="477"/>
      <c r="KPN943" s="477"/>
      <c r="KPO943" s="477"/>
      <c r="KPP943" s="477"/>
      <c r="KPQ943" s="477"/>
      <c r="KPR943" s="477"/>
      <c r="KPS943" s="477"/>
      <c r="KPT943" s="477"/>
      <c r="KPU943" s="477"/>
      <c r="KPV943" s="477"/>
      <c r="KPW943" s="477"/>
      <c r="KPX943" s="477"/>
      <c r="KPY943" s="477"/>
      <c r="KPZ943" s="477"/>
      <c r="KQA943" s="477"/>
      <c r="KQB943" s="477"/>
      <c r="KQC943" s="477"/>
      <c r="KQD943" s="477"/>
      <c r="KQE943" s="477"/>
      <c r="KQF943" s="477"/>
      <c r="KQG943" s="477"/>
      <c r="KQH943" s="477"/>
      <c r="KQI943" s="477"/>
      <c r="KQJ943" s="477"/>
      <c r="KQK943" s="477"/>
      <c r="KQL943" s="477"/>
      <c r="KQM943" s="477"/>
      <c r="KQN943" s="477"/>
      <c r="KQO943" s="477"/>
      <c r="KQP943" s="477"/>
      <c r="KQQ943" s="477"/>
      <c r="KQR943" s="477"/>
      <c r="KQS943" s="477"/>
      <c r="KQT943" s="477"/>
      <c r="KQU943" s="477"/>
      <c r="KQV943" s="477"/>
      <c r="KQW943" s="477"/>
      <c r="KQX943" s="477"/>
      <c r="KQY943" s="477"/>
      <c r="KQZ943" s="477"/>
      <c r="KRA943" s="477"/>
      <c r="KRB943" s="477"/>
      <c r="KRC943" s="477"/>
      <c r="KRD943" s="477"/>
      <c r="KRE943" s="477"/>
      <c r="KRF943" s="477"/>
      <c r="KRG943" s="477"/>
      <c r="KRH943" s="477"/>
      <c r="KRI943" s="477"/>
      <c r="KRJ943" s="477"/>
      <c r="KRK943" s="477"/>
      <c r="KRL943" s="477"/>
      <c r="KRM943" s="477"/>
      <c r="KRN943" s="477"/>
      <c r="KRO943" s="477"/>
      <c r="KRP943" s="477"/>
      <c r="KRQ943" s="477"/>
      <c r="KRR943" s="477"/>
      <c r="KRS943" s="477"/>
      <c r="KRT943" s="477"/>
      <c r="KRU943" s="477"/>
      <c r="KRV943" s="477"/>
      <c r="KRW943" s="477"/>
      <c r="KRX943" s="477"/>
      <c r="KRY943" s="477"/>
      <c r="KRZ943" s="477"/>
      <c r="KSA943" s="477"/>
      <c r="KSB943" s="477"/>
      <c r="KSC943" s="477"/>
      <c r="KSD943" s="477"/>
      <c r="KSE943" s="477"/>
      <c r="KSF943" s="477"/>
      <c r="KSG943" s="477"/>
      <c r="KSH943" s="477"/>
      <c r="KSI943" s="477"/>
      <c r="KSJ943" s="477"/>
      <c r="KSK943" s="477"/>
      <c r="KSL943" s="477"/>
      <c r="KSM943" s="477"/>
      <c r="KSN943" s="477"/>
      <c r="KSO943" s="477"/>
      <c r="KSP943" s="477"/>
      <c r="KSQ943" s="477"/>
      <c r="KSR943" s="477"/>
      <c r="KSS943" s="477"/>
      <c r="KST943" s="477"/>
      <c r="KSU943" s="477"/>
      <c r="KSV943" s="477"/>
      <c r="KSW943" s="477"/>
      <c r="KSX943" s="477"/>
      <c r="KSY943" s="477"/>
      <c r="KSZ943" s="477"/>
      <c r="KTA943" s="477"/>
      <c r="KTB943" s="477"/>
      <c r="KTC943" s="477"/>
      <c r="KTD943" s="477"/>
      <c r="KTE943" s="477"/>
      <c r="KTF943" s="477"/>
      <c r="KTG943" s="477"/>
      <c r="KTH943" s="477"/>
      <c r="KTI943" s="477"/>
      <c r="KTJ943" s="477"/>
      <c r="KTK943" s="477"/>
      <c r="KTL943" s="477"/>
      <c r="KTM943" s="477"/>
      <c r="KTN943" s="477"/>
      <c r="KTO943" s="477"/>
      <c r="KTP943" s="477"/>
      <c r="KTQ943" s="477"/>
      <c r="KTR943" s="477"/>
      <c r="KTS943" s="477"/>
      <c r="KTT943" s="477"/>
      <c r="KTU943" s="477"/>
      <c r="KTV943" s="477"/>
      <c r="KTW943" s="477"/>
      <c r="KTX943" s="477"/>
      <c r="KTY943" s="477"/>
      <c r="KTZ943" s="477"/>
      <c r="KUA943" s="477"/>
      <c r="KUB943" s="477"/>
      <c r="KUC943" s="477"/>
      <c r="KUD943" s="477"/>
      <c r="KUE943" s="477"/>
      <c r="KUF943" s="477"/>
      <c r="KUG943" s="477"/>
      <c r="KUH943" s="477"/>
      <c r="KUI943" s="477"/>
      <c r="KUJ943" s="477"/>
      <c r="KUK943" s="477"/>
      <c r="KUL943" s="477"/>
      <c r="KUM943" s="477"/>
      <c r="KUN943" s="477"/>
      <c r="KUO943" s="477"/>
      <c r="KUP943" s="477"/>
      <c r="KUQ943" s="477"/>
      <c r="KUR943" s="477"/>
      <c r="KUS943" s="477"/>
      <c r="KUT943" s="477"/>
      <c r="KUU943" s="477"/>
      <c r="KUV943" s="477"/>
      <c r="KUW943" s="477"/>
      <c r="KUX943" s="477"/>
      <c r="KUY943" s="477"/>
      <c r="KUZ943" s="477"/>
      <c r="KVA943" s="477"/>
      <c r="KVB943" s="477"/>
      <c r="KVC943" s="477"/>
      <c r="KVD943" s="477"/>
      <c r="KVE943" s="477"/>
      <c r="KVF943" s="477"/>
      <c r="KVG943" s="477"/>
      <c r="KVH943" s="477"/>
      <c r="KVI943" s="477"/>
      <c r="KVJ943" s="477"/>
      <c r="KVK943" s="477"/>
      <c r="KVL943" s="477"/>
      <c r="KVM943" s="477"/>
      <c r="KVN943" s="477"/>
      <c r="KVO943" s="477"/>
      <c r="KVP943" s="477"/>
      <c r="KVQ943" s="477"/>
      <c r="KVR943" s="477"/>
      <c r="KVS943" s="477"/>
      <c r="KVT943" s="477"/>
      <c r="KVU943" s="477"/>
      <c r="KVV943" s="477"/>
      <c r="KVW943" s="477"/>
      <c r="KVX943" s="477"/>
      <c r="KVY943" s="477"/>
      <c r="KVZ943" s="477"/>
      <c r="KWA943" s="477"/>
      <c r="KWB943" s="477"/>
      <c r="KWC943" s="477"/>
      <c r="KWD943" s="477"/>
      <c r="KWE943" s="477"/>
      <c r="KWF943" s="477"/>
      <c r="KWG943" s="477"/>
      <c r="KWH943" s="477"/>
      <c r="KWI943" s="477"/>
      <c r="KWJ943" s="477"/>
      <c r="KWK943" s="477"/>
      <c r="KWL943" s="477"/>
      <c r="KWM943" s="477"/>
      <c r="KWN943" s="477"/>
      <c r="KWO943" s="477"/>
      <c r="KWP943" s="477"/>
      <c r="KWQ943" s="477"/>
      <c r="KWR943" s="477"/>
      <c r="KWS943" s="477"/>
      <c r="KWT943" s="477"/>
      <c r="KWU943" s="477"/>
      <c r="KWV943" s="477"/>
      <c r="KWW943" s="477"/>
      <c r="KWX943" s="477"/>
      <c r="KWY943" s="477"/>
      <c r="KWZ943" s="477"/>
      <c r="KXA943" s="477"/>
      <c r="KXB943" s="477"/>
      <c r="KXC943" s="477"/>
      <c r="KXD943" s="477"/>
      <c r="KXE943" s="477"/>
      <c r="KXF943" s="477"/>
      <c r="KXG943" s="477"/>
      <c r="KXH943" s="477"/>
      <c r="KXI943" s="477"/>
      <c r="KXJ943" s="477"/>
      <c r="KXK943" s="477"/>
      <c r="KXL943" s="477"/>
      <c r="KXM943" s="477"/>
      <c r="KXN943" s="477"/>
      <c r="KXO943" s="477"/>
      <c r="KXP943" s="477"/>
      <c r="KXQ943" s="477"/>
      <c r="KXR943" s="477"/>
      <c r="KXS943" s="477"/>
      <c r="KXT943" s="477"/>
      <c r="KXU943" s="477"/>
      <c r="KXV943" s="477"/>
      <c r="KXW943" s="477"/>
      <c r="KXX943" s="477"/>
      <c r="KXY943" s="477"/>
      <c r="KXZ943" s="477"/>
      <c r="KYA943" s="477"/>
      <c r="KYB943" s="477"/>
      <c r="KYC943" s="477"/>
      <c r="KYD943" s="477"/>
      <c r="KYE943" s="477"/>
      <c r="KYF943" s="477"/>
      <c r="KYG943" s="477"/>
      <c r="KYH943" s="477"/>
      <c r="KYI943" s="477"/>
      <c r="KYJ943" s="477"/>
      <c r="KYK943" s="477"/>
      <c r="KYL943" s="477"/>
      <c r="KYM943" s="477"/>
      <c r="KYN943" s="477"/>
      <c r="KYO943" s="477"/>
      <c r="KYP943" s="477"/>
      <c r="KYQ943" s="477"/>
      <c r="KYR943" s="477"/>
      <c r="KYS943" s="477"/>
      <c r="KYT943" s="477"/>
      <c r="KYU943" s="477"/>
      <c r="KYV943" s="477"/>
      <c r="KYW943" s="477"/>
      <c r="KYX943" s="477"/>
      <c r="KYY943" s="477"/>
      <c r="KYZ943" s="477"/>
      <c r="KZA943" s="477"/>
      <c r="KZB943" s="477"/>
      <c r="KZC943" s="477"/>
      <c r="KZD943" s="477"/>
      <c r="KZE943" s="477"/>
      <c r="KZF943" s="477"/>
      <c r="KZG943" s="477"/>
      <c r="KZH943" s="477"/>
      <c r="KZI943" s="477"/>
      <c r="KZJ943" s="477"/>
      <c r="KZK943" s="477"/>
      <c r="KZL943" s="477"/>
      <c r="KZM943" s="477"/>
      <c r="KZN943" s="477"/>
      <c r="KZO943" s="477"/>
      <c r="KZP943" s="477"/>
      <c r="KZQ943" s="477"/>
      <c r="KZR943" s="477"/>
      <c r="KZS943" s="477"/>
      <c r="KZT943" s="477"/>
      <c r="KZU943" s="477"/>
      <c r="KZV943" s="477"/>
      <c r="KZW943" s="477"/>
      <c r="KZX943" s="477"/>
      <c r="KZY943" s="477"/>
      <c r="KZZ943" s="477"/>
      <c r="LAA943" s="477"/>
      <c r="LAB943" s="477"/>
      <c r="LAC943" s="477"/>
      <c r="LAD943" s="477"/>
      <c r="LAE943" s="477"/>
      <c r="LAF943" s="477"/>
      <c r="LAG943" s="477"/>
      <c r="LAH943" s="477"/>
      <c r="LAI943" s="477"/>
      <c r="LAJ943" s="477"/>
      <c r="LAK943" s="477"/>
      <c r="LAL943" s="477"/>
      <c r="LAM943" s="477"/>
      <c r="LAN943" s="477"/>
      <c r="LAO943" s="477"/>
      <c r="LAP943" s="477"/>
      <c r="LAQ943" s="477"/>
      <c r="LAR943" s="477"/>
      <c r="LAS943" s="477"/>
      <c r="LAT943" s="477"/>
      <c r="LAU943" s="477"/>
      <c r="LAV943" s="477"/>
      <c r="LAW943" s="477"/>
      <c r="LAX943" s="477"/>
      <c r="LAY943" s="477"/>
      <c r="LAZ943" s="477"/>
      <c r="LBA943" s="477"/>
      <c r="LBB943" s="477"/>
      <c r="LBC943" s="477"/>
      <c r="LBD943" s="477"/>
      <c r="LBE943" s="477"/>
      <c r="LBF943" s="477"/>
      <c r="LBG943" s="477"/>
      <c r="LBH943" s="477"/>
      <c r="LBI943" s="477"/>
      <c r="LBJ943" s="477"/>
      <c r="LBK943" s="477"/>
      <c r="LBL943" s="477"/>
      <c r="LBM943" s="477"/>
      <c r="LBN943" s="477"/>
      <c r="LBO943" s="477"/>
      <c r="LBP943" s="477"/>
      <c r="LBQ943" s="477"/>
      <c r="LBR943" s="477"/>
      <c r="LBS943" s="477"/>
      <c r="LBT943" s="477"/>
      <c r="LBU943" s="477"/>
      <c r="LBV943" s="477"/>
      <c r="LBW943" s="477"/>
      <c r="LBX943" s="477"/>
      <c r="LBY943" s="477"/>
      <c r="LBZ943" s="477"/>
      <c r="LCA943" s="477"/>
      <c r="LCB943" s="477"/>
      <c r="LCC943" s="477"/>
      <c r="LCD943" s="477"/>
      <c r="LCE943" s="477"/>
      <c r="LCF943" s="477"/>
      <c r="LCG943" s="477"/>
      <c r="LCH943" s="477"/>
      <c r="LCI943" s="477"/>
      <c r="LCJ943" s="477"/>
      <c r="LCK943" s="477"/>
      <c r="LCL943" s="477"/>
      <c r="LCM943" s="477"/>
      <c r="LCN943" s="477"/>
      <c r="LCO943" s="477"/>
      <c r="LCP943" s="477"/>
      <c r="LCQ943" s="477"/>
      <c r="LCR943" s="477"/>
      <c r="LCS943" s="477"/>
      <c r="LCT943" s="477"/>
      <c r="LCU943" s="477"/>
      <c r="LCV943" s="477"/>
      <c r="LCW943" s="477"/>
      <c r="LCX943" s="477"/>
      <c r="LCY943" s="477"/>
      <c r="LCZ943" s="477"/>
      <c r="LDA943" s="477"/>
      <c r="LDB943" s="477"/>
      <c r="LDC943" s="477"/>
      <c r="LDD943" s="477"/>
      <c r="LDE943" s="477"/>
      <c r="LDF943" s="477"/>
      <c r="LDG943" s="477"/>
      <c r="LDH943" s="477"/>
      <c r="LDI943" s="477"/>
      <c r="LDJ943" s="477"/>
      <c r="LDK943" s="477"/>
      <c r="LDL943" s="477"/>
      <c r="LDM943" s="477"/>
      <c r="LDN943" s="477"/>
      <c r="LDO943" s="477"/>
      <c r="LDP943" s="477"/>
      <c r="LDQ943" s="477"/>
      <c r="LDR943" s="477"/>
      <c r="LDS943" s="477"/>
      <c r="LDT943" s="477"/>
      <c r="LDU943" s="477"/>
      <c r="LDV943" s="477"/>
      <c r="LDW943" s="477"/>
      <c r="LDX943" s="477"/>
      <c r="LDY943" s="477"/>
      <c r="LDZ943" s="477"/>
      <c r="LEA943" s="477"/>
      <c r="LEB943" s="477"/>
      <c r="LEC943" s="477"/>
      <c r="LED943" s="477"/>
      <c r="LEE943" s="477"/>
      <c r="LEF943" s="477"/>
      <c r="LEG943" s="477"/>
      <c r="LEH943" s="477"/>
      <c r="LEI943" s="477"/>
      <c r="LEJ943" s="477"/>
      <c r="LEK943" s="477"/>
      <c r="LEL943" s="477"/>
      <c r="LEM943" s="477"/>
      <c r="LEN943" s="477"/>
      <c r="LEO943" s="477"/>
      <c r="LEP943" s="477"/>
      <c r="LEQ943" s="477"/>
      <c r="LER943" s="477"/>
      <c r="LES943" s="477"/>
      <c r="LET943" s="477"/>
      <c r="LEU943" s="477"/>
      <c r="LEV943" s="477"/>
      <c r="LEW943" s="477"/>
      <c r="LEX943" s="477"/>
      <c r="LEY943" s="477"/>
      <c r="LEZ943" s="477"/>
      <c r="LFA943" s="477"/>
      <c r="LFB943" s="477"/>
      <c r="LFC943" s="477"/>
      <c r="LFD943" s="477"/>
      <c r="LFE943" s="477"/>
      <c r="LFF943" s="477"/>
      <c r="LFG943" s="477"/>
      <c r="LFH943" s="477"/>
      <c r="LFI943" s="477"/>
      <c r="LFJ943" s="477"/>
      <c r="LFK943" s="477"/>
      <c r="LFL943" s="477"/>
      <c r="LFM943" s="477"/>
      <c r="LFN943" s="477"/>
      <c r="LFO943" s="477"/>
      <c r="LFP943" s="477"/>
      <c r="LFQ943" s="477"/>
      <c r="LFR943" s="477"/>
      <c r="LFS943" s="477"/>
      <c r="LFT943" s="477"/>
      <c r="LFU943" s="477"/>
      <c r="LFV943" s="477"/>
      <c r="LFW943" s="477"/>
      <c r="LFX943" s="477"/>
      <c r="LFY943" s="477"/>
      <c r="LFZ943" s="477"/>
      <c r="LGA943" s="477"/>
      <c r="LGB943" s="477"/>
      <c r="LGC943" s="477"/>
      <c r="LGD943" s="477"/>
      <c r="LGE943" s="477"/>
      <c r="LGF943" s="477"/>
      <c r="LGG943" s="477"/>
      <c r="LGH943" s="477"/>
      <c r="LGI943" s="477"/>
      <c r="LGJ943" s="477"/>
      <c r="LGK943" s="477"/>
      <c r="LGL943" s="477"/>
      <c r="LGM943" s="477"/>
      <c r="LGN943" s="477"/>
      <c r="LGO943" s="477"/>
      <c r="LGP943" s="477"/>
      <c r="LGQ943" s="477"/>
      <c r="LGR943" s="477"/>
      <c r="LGS943" s="477"/>
      <c r="LGT943" s="477"/>
      <c r="LGU943" s="477"/>
      <c r="LGV943" s="477"/>
      <c r="LGW943" s="477"/>
      <c r="LGX943" s="477"/>
      <c r="LGY943" s="477"/>
      <c r="LGZ943" s="477"/>
      <c r="LHA943" s="477"/>
      <c r="LHB943" s="477"/>
      <c r="LHC943" s="477"/>
      <c r="LHD943" s="477"/>
      <c r="LHE943" s="477"/>
      <c r="LHF943" s="477"/>
      <c r="LHG943" s="477"/>
      <c r="LHH943" s="477"/>
      <c r="LHI943" s="477"/>
      <c r="LHJ943" s="477"/>
      <c r="LHK943" s="477"/>
      <c r="LHL943" s="477"/>
      <c r="LHM943" s="477"/>
      <c r="LHN943" s="477"/>
      <c r="LHO943" s="477"/>
      <c r="LHP943" s="477"/>
      <c r="LHQ943" s="477"/>
      <c r="LHR943" s="477"/>
      <c r="LHS943" s="477"/>
      <c r="LHT943" s="477"/>
      <c r="LHU943" s="477"/>
      <c r="LHV943" s="477"/>
      <c r="LHW943" s="477"/>
      <c r="LHX943" s="477"/>
      <c r="LHY943" s="477"/>
      <c r="LHZ943" s="477"/>
      <c r="LIA943" s="477"/>
      <c r="LIB943" s="477"/>
      <c r="LIC943" s="477"/>
      <c r="LID943" s="477"/>
      <c r="LIE943" s="477"/>
      <c r="LIF943" s="477"/>
      <c r="LIG943" s="477"/>
      <c r="LIH943" s="477"/>
      <c r="LII943" s="477"/>
      <c r="LIJ943" s="477"/>
      <c r="LIK943" s="477"/>
      <c r="LIL943" s="477"/>
      <c r="LIM943" s="477"/>
      <c r="LIN943" s="477"/>
      <c r="LIO943" s="477"/>
      <c r="LIP943" s="477"/>
      <c r="LIQ943" s="477"/>
      <c r="LIR943" s="477"/>
      <c r="LIS943" s="477"/>
      <c r="LIT943" s="477"/>
      <c r="LIU943" s="477"/>
      <c r="LIV943" s="477"/>
      <c r="LIW943" s="477"/>
      <c r="LIX943" s="477"/>
      <c r="LIY943" s="477"/>
      <c r="LIZ943" s="477"/>
      <c r="LJA943" s="477"/>
      <c r="LJB943" s="477"/>
      <c r="LJC943" s="477"/>
      <c r="LJD943" s="477"/>
      <c r="LJE943" s="477"/>
      <c r="LJF943" s="477"/>
      <c r="LJG943" s="477"/>
      <c r="LJH943" s="477"/>
      <c r="LJI943" s="477"/>
      <c r="LJJ943" s="477"/>
      <c r="LJK943" s="477"/>
      <c r="LJL943" s="477"/>
      <c r="LJM943" s="477"/>
      <c r="LJN943" s="477"/>
      <c r="LJO943" s="477"/>
      <c r="LJP943" s="477"/>
      <c r="LJQ943" s="477"/>
      <c r="LJR943" s="477"/>
      <c r="LJS943" s="477"/>
      <c r="LJT943" s="477"/>
      <c r="LJU943" s="477"/>
      <c r="LJV943" s="477"/>
      <c r="LJW943" s="477"/>
      <c r="LJX943" s="477"/>
      <c r="LJY943" s="477"/>
      <c r="LJZ943" s="477"/>
      <c r="LKA943" s="477"/>
      <c r="LKB943" s="477"/>
      <c r="LKC943" s="477"/>
      <c r="LKD943" s="477"/>
      <c r="LKE943" s="477"/>
      <c r="LKF943" s="477"/>
      <c r="LKG943" s="477"/>
      <c r="LKH943" s="477"/>
      <c r="LKI943" s="477"/>
      <c r="LKJ943" s="477"/>
      <c r="LKK943" s="477"/>
      <c r="LKL943" s="477"/>
      <c r="LKM943" s="477"/>
      <c r="LKN943" s="477"/>
      <c r="LKO943" s="477"/>
      <c r="LKP943" s="477"/>
      <c r="LKQ943" s="477"/>
      <c r="LKR943" s="477"/>
      <c r="LKS943" s="477"/>
      <c r="LKT943" s="477"/>
      <c r="LKU943" s="477"/>
      <c r="LKV943" s="477"/>
      <c r="LKW943" s="477"/>
      <c r="LKX943" s="477"/>
      <c r="LKY943" s="477"/>
      <c r="LKZ943" s="477"/>
      <c r="LLA943" s="477"/>
      <c r="LLB943" s="477"/>
      <c r="LLC943" s="477"/>
      <c r="LLD943" s="477"/>
      <c r="LLE943" s="477"/>
      <c r="LLF943" s="477"/>
      <c r="LLG943" s="477"/>
      <c r="LLH943" s="477"/>
      <c r="LLI943" s="477"/>
      <c r="LLJ943" s="477"/>
      <c r="LLK943" s="477"/>
      <c r="LLL943" s="477"/>
      <c r="LLM943" s="477"/>
      <c r="LLN943" s="477"/>
      <c r="LLO943" s="477"/>
      <c r="LLP943" s="477"/>
      <c r="LLQ943" s="477"/>
      <c r="LLR943" s="477"/>
      <c r="LLS943" s="477"/>
      <c r="LLT943" s="477"/>
      <c r="LLU943" s="477"/>
      <c r="LLV943" s="477"/>
      <c r="LLW943" s="477"/>
      <c r="LLX943" s="477"/>
      <c r="LLY943" s="477"/>
      <c r="LLZ943" s="477"/>
      <c r="LMA943" s="477"/>
      <c r="LMB943" s="477"/>
      <c r="LMC943" s="477"/>
      <c r="LMD943" s="477"/>
      <c r="LME943" s="477"/>
      <c r="LMF943" s="477"/>
      <c r="LMG943" s="477"/>
      <c r="LMH943" s="477"/>
      <c r="LMI943" s="477"/>
      <c r="LMJ943" s="477"/>
      <c r="LMK943" s="477"/>
      <c r="LML943" s="477"/>
      <c r="LMM943" s="477"/>
      <c r="LMN943" s="477"/>
      <c r="LMO943" s="477"/>
      <c r="LMP943" s="477"/>
      <c r="LMQ943" s="477"/>
      <c r="LMR943" s="477"/>
      <c r="LMS943" s="477"/>
      <c r="LMT943" s="477"/>
      <c r="LMU943" s="477"/>
      <c r="LMV943" s="477"/>
      <c r="LMW943" s="477"/>
      <c r="LMX943" s="477"/>
      <c r="LMY943" s="477"/>
      <c r="LMZ943" s="477"/>
      <c r="LNA943" s="477"/>
      <c r="LNB943" s="477"/>
      <c r="LNC943" s="477"/>
      <c r="LND943" s="477"/>
      <c r="LNE943" s="477"/>
      <c r="LNF943" s="477"/>
      <c r="LNG943" s="477"/>
      <c r="LNH943" s="477"/>
      <c r="LNI943" s="477"/>
      <c r="LNJ943" s="477"/>
      <c r="LNK943" s="477"/>
      <c r="LNL943" s="477"/>
      <c r="LNM943" s="477"/>
      <c r="LNN943" s="477"/>
      <c r="LNO943" s="477"/>
      <c r="LNP943" s="477"/>
      <c r="LNQ943" s="477"/>
      <c r="LNR943" s="477"/>
      <c r="LNS943" s="477"/>
      <c r="LNT943" s="477"/>
      <c r="LNU943" s="477"/>
      <c r="LNV943" s="477"/>
      <c r="LNW943" s="477"/>
      <c r="LNX943" s="477"/>
      <c r="LNY943" s="477"/>
      <c r="LNZ943" s="477"/>
      <c r="LOA943" s="477"/>
      <c r="LOB943" s="477"/>
      <c r="LOC943" s="477"/>
      <c r="LOD943" s="477"/>
      <c r="LOE943" s="477"/>
      <c r="LOF943" s="477"/>
      <c r="LOG943" s="477"/>
      <c r="LOH943" s="477"/>
      <c r="LOI943" s="477"/>
      <c r="LOJ943" s="477"/>
      <c r="LOK943" s="477"/>
      <c r="LOL943" s="477"/>
      <c r="LOM943" s="477"/>
      <c r="LON943" s="477"/>
      <c r="LOO943" s="477"/>
      <c r="LOP943" s="477"/>
      <c r="LOQ943" s="477"/>
      <c r="LOR943" s="477"/>
      <c r="LOS943" s="477"/>
      <c r="LOT943" s="477"/>
      <c r="LOU943" s="477"/>
      <c r="LOV943" s="477"/>
      <c r="LOW943" s="477"/>
      <c r="LOX943" s="477"/>
      <c r="LOY943" s="477"/>
      <c r="LOZ943" s="477"/>
      <c r="LPA943" s="477"/>
      <c r="LPB943" s="477"/>
      <c r="LPC943" s="477"/>
      <c r="LPD943" s="477"/>
      <c r="LPE943" s="477"/>
      <c r="LPF943" s="477"/>
      <c r="LPG943" s="477"/>
      <c r="LPH943" s="477"/>
      <c r="LPI943" s="477"/>
      <c r="LPJ943" s="477"/>
      <c r="LPK943" s="477"/>
      <c r="LPL943" s="477"/>
      <c r="LPM943" s="477"/>
      <c r="LPN943" s="477"/>
      <c r="LPO943" s="477"/>
      <c r="LPP943" s="477"/>
      <c r="LPQ943" s="477"/>
      <c r="LPR943" s="477"/>
      <c r="LPS943" s="477"/>
      <c r="LPT943" s="477"/>
      <c r="LPU943" s="477"/>
      <c r="LPV943" s="477"/>
      <c r="LPW943" s="477"/>
      <c r="LPX943" s="477"/>
      <c r="LPY943" s="477"/>
      <c r="LPZ943" s="477"/>
      <c r="LQA943" s="477"/>
      <c r="LQB943" s="477"/>
      <c r="LQC943" s="477"/>
      <c r="LQD943" s="477"/>
      <c r="LQE943" s="477"/>
      <c r="LQF943" s="477"/>
      <c r="LQG943" s="477"/>
      <c r="LQH943" s="477"/>
      <c r="LQI943" s="477"/>
      <c r="LQJ943" s="477"/>
      <c r="LQK943" s="477"/>
      <c r="LQL943" s="477"/>
      <c r="LQM943" s="477"/>
      <c r="LQN943" s="477"/>
      <c r="LQO943" s="477"/>
      <c r="LQP943" s="477"/>
      <c r="LQQ943" s="477"/>
      <c r="LQR943" s="477"/>
      <c r="LQS943" s="477"/>
      <c r="LQT943" s="477"/>
      <c r="LQU943" s="477"/>
      <c r="LQV943" s="477"/>
      <c r="LQW943" s="477"/>
      <c r="LQX943" s="477"/>
      <c r="LQY943" s="477"/>
      <c r="LQZ943" s="477"/>
      <c r="LRA943" s="477"/>
      <c r="LRB943" s="477"/>
      <c r="LRC943" s="477"/>
      <c r="LRD943" s="477"/>
      <c r="LRE943" s="477"/>
      <c r="LRF943" s="477"/>
      <c r="LRG943" s="477"/>
      <c r="LRH943" s="477"/>
      <c r="LRI943" s="477"/>
      <c r="LRJ943" s="477"/>
      <c r="LRK943" s="477"/>
      <c r="LRL943" s="477"/>
      <c r="LRM943" s="477"/>
      <c r="LRN943" s="477"/>
      <c r="LRO943" s="477"/>
      <c r="LRP943" s="477"/>
      <c r="LRQ943" s="477"/>
      <c r="LRR943" s="477"/>
      <c r="LRS943" s="477"/>
      <c r="LRT943" s="477"/>
      <c r="LRU943" s="477"/>
      <c r="LRV943" s="477"/>
      <c r="LRW943" s="477"/>
      <c r="LRX943" s="477"/>
      <c r="LRY943" s="477"/>
      <c r="LRZ943" s="477"/>
      <c r="LSA943" s="477"/>
      <c r="LSB943" s="477"/>
      <c r="LSC943" s="477"/>
      <c r="LSD943" s="477"/>
      <c r="LSE943" s="477"/>
      <c r="LSF943" s="477"/>
      <c r="LSG943" s="477"/>
      <c r="LSH943" s="477"/>
      <c r="LSI943" s="477"/>
      <c r="LSJ943" s="477"/>
      <c r="LSK943" s="477"/>
      <c r="LSL943" s="477"/>
      <c r="LSM943" s="477"/>
      <c r="LSN943" s="477"/>
      <c r="LSO943" s="477"/>
      <c r="LSP943" s="477"/>
      <c r="LSQ943" s="477"/>
      <c r="LSR943" s="477"/>
      <c r="LSS943" s="477"/>
      <c r="LST943" s="477"/>
      <c r="LSU943" s="477"/>
      <c r="LSV943" s="477"/>
      <c r="LSW943" s="477"/>
      <c r="LSX943" s="477"/>
      <c r="LSY943" s="477"/>
      <c r="LSZ943" s="477"/>
      <c r="LTA943" s="477"/>
      <c r="LTB943" s="477"/>
      <c r="LTC943" s="477"/>
      <c r="LTD943" s="477"/>
      <c r="LTE943" s="477"/>
      <c r="LTF943" s="477"/>
      <c r="LTG943" s="477"/>
      <c r="LTH943" s="477"/>
      <c r="LTI943" s="477"/>
      <c r="LTJ943" s="477"/>
      <c r="LTK943" s="477"/>
      <c r="LTL943" s="477"/>
      <c r="LTM943" s="477"/>
      <c r="LTN943" s="477"/>
      <c r="LTO943" s="477"/>
      <c r="LTP943" s="477"/>
      <c r="LTQ943" s="477"/>
      <c r="LTR943" s="477"/>
      <c r="LTS943" s="477"/>
      <c r="LTT943" s="477"/>
      <c r="LTU943" s="477"/>
      <c r="LTV943" s="477"/>
      <c r="LTW943" s="477"/>
      <c r="LTX943" s="477"/>
      <c r="LTY943" s="477"/>
      <c r="LTZ943" s="477"/>
      <c r="LUA943" s="477"/>
      <c r="LUB943" s="477"/>
      <c r="LUC943" s="477"/>
      <c r="LUD943" s="477"/>
      <c r="LUE943" s="477"/>
      <c r="LUF943" s="477"/>
      <c r="LUG943" s="477"/>
      <c r="LUH943" s="477"/>
      <c r="LUI943" s="477"/>
      <c r="LUJ943" s="477"/>
      <c r="LUK943" s="477"/>
      <c r="LUL943" s="477"/>
      <c r="LUM943" s="477"/>
      <c r="LUN943" s="477"/>
      <c r="LUO943" s="477"/>
      <c r="LUP943" s="477"/>
      <c r="LUQ943" s="477"/>
      <c r="LUR943" s="477"/>
      <c r="LUS943" s="477"/>
      <c r="LUT943" s="477"/>
      <c r="LUU943" s="477"/>
      <c r="LUV943" s="477"/>
      <c r="LUW943" s="477"/>
      <c r="LUX943" s="477"/>
      <c r="LUY943" s="477"/>
      <c r="LUZ943" s="477"/>
      <c r="LVA943" s="477"/>
      <c r="LVB943" s="477"/>
      <c r="LVC943" s="477"/>
      <c r="LVD943" s="477"/>
      <c r="LVE943" s="477"/>
      <c r="LVF943" s="477"/>
      <c r="LVG943" s="477"/>
      <c r="LVH943" s="477"/>
      <c r="LVI943" s="477"/>
      <c r="LVJ943" s="477"/>
      <c r="LVK943" s="477"/>
      <c r="LVL943" s="477"/>
      <c r="LVM943" s="477"/>
      <c r="LVN943" s="477"/>
      <c r="LVO943" s="477"/>
      <c r="LVP943" s="477"/>
      <c r="LVQ943" s="477"/>
      <c r="LVR943" s="477"/>
      <c r="LVS943" s="477"/>
      <c r="LVT943" s="477"/>
      <c r="LVU943" s="477"/>
      <c r="LVV943" s="477"/>
      <c r="LVW943" s="477"/>
      <c r="LVX943" s="477"/>
      <c r="LVY943" s="477"/>
      <c r="LVZ943" s="477"/>
      <c r="LWA943" s="477"/>
      <c r="LWB943" s="477"/>
      <c r="LWC943" s="477"/>
      <c r="LWD943" s="477"/>
      <c r="LWE943" s="477"/>
      <c r="LWF943" s="477"/>
      <c r="LWG943" s="477"/>
      <c r="LWH943" s="477"/>
      <c r="LWI943" s="477"/>
      <c r="LWJ943" s="477"/>
      <c r="LWK943" s="477"/>
      <c r="LWL943" s="477"/>
      <c r="LWM943" s="477"/>
      <c r="LWN943" s="477"/>
      <c r="LWO943" s="477"/>
      <c r="LWP943" s="477"/>
      <c r="LWQ943" s="477"/>
      <c r="LWR943" s="477"/>
      <c r="LWS943" s="477"/>
      <c r="LWT943" s="477"/>
      <c r="LWU943" s="477"/>
      <c r="LWV943" s="477"/>
      <c r="LWW943" s="477"/>
      <c r="LWX943" s="477"/>
      <c r="LWY943" s="477"/>
      <c r="LWZ943" s="477"/>
      <c r="LXA943" s="477"/>
      <c r="LXB943" s="477"/>
      <c r="LXC943" s="477"/>
      <c r="LXD943" s="477"/>
      <c r="LXE943" s="477"/>
      <c r="LXF943" s="477"/>
      <c r="LXG943" s="477"/>
      <c r="LXH943" s="477"/>
      <c r="LXI943" s="477"/>
      <c r="LXJ943" s="477"/>
      <c r="LXK943" s="477"/>
      <c r="LXL943" s="477"/>
      <c r="LXM943" s="477"/>
      <c r="LXN943" s="477"/>
      <c r="LXO943" s="477"/>
      <c r="LXP943" s="477"/>
      <c r="LXQ943" s="477"/>
      <c r="LXR943" s="477"/>
      <c r="LXS943" s="477"/>
      <c r="LXT943" s="477"/>
      <c r="LXU943" s="477"/>
      <c r="LXV943" s="477"/>
      <c r="LXW943" s="477"/>
      <c r="LXX943" s="477"/>
      <c r="LXY943" s="477"/>
      <c r="LXZ943" s="477"/>
      <c r="LYA943" s="477"/>
      <c r="LYB943" s="477"/>
      <c r="LYC943" s="477"/>
      <c r="LYD943" s="477"/>
      <c r="LYE943" s="477"/>
      <c r="LYF943" s="477"/>
      <c r="LYG943" s="477"/>
      <c r="LYH943" s="477"/>
      <c r="LYI943" s="477"/>
      <c r="LYJ943" s="477"/>
      <c r="LYK943" s="477"/>
      <c r="LYL943" s="477"/>
      <c r="LYM943" s="477"/>
      <c r="LYN943" s="477"/>
      <c r="LYO943" s="477"/>
      <c r="LYP943" s="477"/>
      <c r="LYQ943" s="477"/>
      <c r="LYR943" s="477"/>
      <c r="LYS943" s="477"/>
      <c r="LYT943" s="477"/>
      <c r="LYU943" s="477"/>
      <c r="LYV943" s="477"/>
      <c r="LYW943" s="477"/>
      <c r="LYX943" s="477"/>
      <c r="LYY943" s="477"/>
      <c r="LYZ943" s="477"/>
      <c r="LZA943" s="477"/>
      <c r="LZB943" s="477"/>
      <c r="LZC943" s="477"/>
      <c r="LZD943" s="477"/>
      <c r="LZE943" s="477"/>
      <c r="LZF943" s="477"/>
      <c r="LZG943" s="477"/>
      <c r="LZH943" s="477"/>
      <c r="LZI943" s="477"/>
      <c r="LZJ943" s="477"/>
      <c r="LZK943" s="477"/>
      <c r="LZL943" s="477"/>
      <c r="LZM943" s="477"/>
      <c r="LZN943" s="477"/>
      <c r="LZO943" s="477"/>
      <c r="LZP943" s="477"/>
      <c r="LZQ943" s="477"/>
      <c r="LZR943" s="477"/>
      <c r="LZS943" s="477"/>
      <c r="LZT943" s="477"/>
      <c r="LZU943" s="477"/>
      <c r="LZV943" s="477"/>
      <c r="LZW943" s="477"/>
      <c r="LZX943" s="477"/>
      <c r="LZY943" s="477"/>
      <c r="LZZ943" s="477"/>
      <c r="MAA943" s="477"/>
      <c r="MAB943" s="477"/>
      <c r="MAC943" s="477"/>
      <c r="MAD943" s="477"/>
      <c r="MAE943" s="477"/>
      <c r="MAF943" s="477"/>
      <c r="MAG943" s="477"/>
      <c r="MAH943" s="477"/>
      <c r="MAI943" s="477"/>
      <c r="MAJ943" s="477"/>
      <c r="MAK943" s="477"/>
      <c r="MAL943" s="477"/>
      <c r="MAM943" s="477"/>
      <c r="MAN943" s="477"/>
      <c r="MAO943" s="477"/>
      <c r="MAP943" s="477"/>
      <c r="MAQ943" s="477"/>
      <c r="MAR943" s="477"/>
      <c r="MAS943" s="477"/>
      <c r="MAT943" s="477"/>
      <c r="MAU943" s="477"/>
      <c r="MAV943" s="477"/>
      <c r="MAW943" s="477"/>
      <c r="MAX943" s="477"/>
      <c r="MAY943" s="477"/>
      <c r="MAZ943" s="477"/>
      <c r="MBA943" s="477"/>
      <c r="MBB943" s="477"/>
      <c r="MBC943" s="477"/>
      <c r="MBD943" s="477"/>
      <c r="MBE943" s="477"/>
      <c r="MBF943" s="477"/>
      <c r="MBG943" s="477"/>
      <c r="MBH943" s="477"/>
      <c r="MBI943" s="477"/>
      <c r="MBJ943" s="477"/>
      <c r="MBK943" s="477"/>
      <c r="MBL943" s="477"/>
      <c r="MBM943" s="477"/>
      <c r="MBN943" s="477"/>
      <c r="MBO943" s="477"/>
      <c r="MBP943" s="477"/>
      <c r="MBQ943" s="477"/>
      <c r="MBR943" s="477"/>
      <c r="MBS943" s="477"/>
      <c r="MBT943" s="477"/>
      <c r="MBU943" s="477"/>
      <c r="MBV943" s="477"/>
      <c r="MBW943" s="477"/>
      <c r="MBX943" s="477"/>
      <c r="MBY943" s="477"/>
      <c r="MBZ943" s="477"/>
      <c r="MCA943" s="477"/>
      <c r="MCB943" s="477"/>
      <c r="MCC943" s="477"/>
      <c r="MCD943" s="477"/>
      <c r="MCE943" s="477"/>
      <c r="MCF943" s="477"/>
      <c r="MCG943" s="477"/>
      <c r="MCH943" s="477"/>
      <c r="MCI943" s="477"/>
      <c r="MCJ943" s="477"/>
      <c r="MCK943" s="477"/>
      <c r="MCL943" s="477"/>
      <c r="MCM943" s="477"/>
      <c r="MCN943" s="477"/>
      <c r="MCO943" s="477"/>
      <c r="MCP943" s="477"/>
      <c r="MCQ943" s="477"/>
      <c r="MCR943" s="477"/>
      <c r="MCS943" s="477"/>
      <c r="MCT943" s="477"/>
      <c r="MCU943" s="477"/>
      <c r="MCV943" s="477"/>
      <c r="MCW943" s="477"/>
      <c r="MCX943" s="477"/>
      <c r="MCY943" s="477"/>
      <c r="MCZ943" s="477"/>
      <c r="MDA943" s="477"/>
      <c r="MDB943" s="477"/>
      <c r="MDC943" s="477"/>
      <c r="MDD943" s="477"/>
      <c r="MDE943" s="477"/>
      <c r="MDF943" s="477"/>
      <c r="MDG943" s="477"/>
      <c r="MDH943" s="477"/>
      <c r="MDI943" s="477"/>
      <c r="MDJ943" s="477"/>
      <c r="MDK943" s="477"/>
      <c r="MDL943" s="477"/>
      <c r="MDM943" s="477"/>
      <c r="MDN943" s="477"/>
      <c r="MDO943" s="477"/>
      <c r="MDP943" s="477"/>
      <c r="MDQ943" s="477"/>
      <c r="MDR943" s="477"/>
      <c r="MDS943" s="477"/>
      <c r="MDT943" s="477"/>
      <c r="MDU943" s="477"/>
      <c r="MDV943" s="477"/>
      <c r="MDW943" s="477"/>
      <c r="MDX943" s="477"/>
      <c r="MDY943" s="477"/>
      <c r="MDZ943" s="477"/>
      <c r="MEA943" s="477"/>
      <c r="MEB943" s="477"/>
      <c r="MEC943" s="477"/>
      <c r="MED943" s="477"/>
      <c r="MEE943" s="477"/>
      <c r="MEF943" s="477"/>
      <c r="MEG943" s="477"/>
      <c r="MEH943" s="477"/>
      <c r="MEI943" s="477"/>
      <c r="MEJ943" s="477"/>
      <c r="MEK943" s="477"/>
      <c r="MEL943" s="477"/>
      <c r="MEM943" s="477"/>
      <c r="MEN943" s="477"/>
      <c r="MEO943" s="477"/>
      <c r="MEP943" s="477"/>
      <c r="MEQ943" s="477"/>
      <c r="MER943" s="477"/>
      <c r="MES943" s="477"/>
      <c r="MET943" s="477"/>
      <c r="MEU943" s="477"/>
      <c r="MEV943" s="477"/>
      <c r="MEW943" s="477"/>
      <c r="MEX943" s="477"/>
      <c r="MEY943" s="477"/>
      <c r="MEZ943" s="477"/>
      <c r="MFA943" s="477"/>
      <c r="MFB943" s="477"/>
      <c r="MFC943" s="477"/>
      <c r="MFD943" s="477"/>
      <c r="MFE943" s="477"/>
      <c r="MFF943" s="477"/>
      <c r="MFG943" s="477"/>
      <c r="MFH943" s="477"/>
      <c r="MFI943" s="477"/>
      <c r="MFJ943" s="477"/>
      <c r="MFK943" s="477"/>
      <c r="MFL943" s="477"/>
      <c r="MFM943" s="477"/>
      <c r="MFN943" s="477"/>
      <c r="MFO943" s="477"/>
      <c r="MFP943" s="477"/>
      <c r="MFQ943" s="477"/>
      <c r="MFR943" s="477"/>
      <c r="MFS943" s="477"/>
      <c r="MFT943" s="477"/>
      <c r="MFU943" s="477"/>
      <c r="MFV943" s="477"/>
      <c r="MFW943" s="477"/>
      <c r="MFX943" s="477"/>
      <c r="MFY943" s="477"/>
      <c r="MFZ943" s="477"/>
      <c r="MGA943" s="477"/>
      <c r="MGB943" s="477"/>
      <c r="MGC943" s="477"/>
      <c r="MGD943" s="477"/>
      <c r="MGE943" s="477"/>
      <c r="MGF943" s="477"/>
      <c r="MGG943" s="477"/>
      <c r="MGH943" s="477"/>
      <c r="MGI943" s="477"/>
      <c r="MGJ943" s="477"/>
      <c r="MGK943" s="477"/>
      <c r="MGL943" s="477"/>
      <c r="MGM943" s="477"/>
      <c r="MGN943" s="477"/>
      <c r="MGO943" s="477"/>
      <c r="MGP943" s="477"/>
      <c r="MGQ943" s="477"/>
      <c r="MGR943" s="477"/>
      <c r="MGS943" s="477"/>
      <c r="MGT943" s="477"/>
      <c r="MGU943" s="477"/>
      <c r="MGV943" s="477"/>
      <c r="MGW943" s="477"/>
      <c r="MGX943" s="477"/>
      <c r="MGY943" s="477"/>
      <c r="MGZ943" s="477"/>
      <c r="MHA943" s="477"/>
      <c r="MHB943" s="477"/>
      <c r="MHC943" s="477"/>
      <c r="MHD943" s="477"/>
      <c r="MHE943" s="477"/>
      <c r="MHF943" s="477"/>
      <c r="MHG943" s="477"/>
      <c r="MHH943" s="477"/>
      <c r="MHI943" s="477"/>
      <c r="MHJ943" s="477"/>
      <c r="MHK943" s="477"/>
      <c r="MHL943" s="477"/>
      <c r="MHM943" s="477"/>
      <c r="MHN943" s="477"/>
      <c r="MHO943" s="477"/>
      <c r="MHP943" s="477"/>
      <c r="MHQ943" s="477"/>
      <c r="MHR943" s="477"/>
      <c r="MHS943" s="477"/>
      <c r="MHT943" s="477"/>
      <c r="MHU943" s="477"/>
      <c r="MHV943" s="477"/>
      <c r="MHW943" s="477"/>
      <c r="MHX943" s="477"/>
      <c r="MHY943" s="477"/>
      <c r="MHZ943" s="477"/>
      <c r="MIA943" s="477"/>
      <c r="MIB943" s="477"/>
      <c r="MIC943" s="477"/>
      <c r="MID943" s="477"/>
      <c r="MIE943" s="477"/>
      <c r="MIF943" s="477"/>
      <c r="MIG943" s="477"/>
      <c r="MIH943" s="477"/>
      <c r="MII943" s="477"/>
      <c r="MIJ943" s="477"/>
      <c r="MIK943" s="477"/>
      <c r="MIL943" s="477"/>
      <c r="MIM943" s="477"/>
      <c r="MIN943" s="477"/>
      <c r="MIO943" s="477"/>
      <c r="MIP943" s="477"/>
      <c r="MIQ943" s="477"/>
      <c r="MIR943" s="477"/>
      <c r="MIS943" s="477"/>
      <c r="MIT943" s="477"/>
      <c r="MIU943" s="477"/>
      <c r="MIV943" s="477"/>
      <c r="MIW943" s="477"/>
      <c r="MIX943" s="477"/>
      <c r="MIY943" s="477"/>
      <c r="MIZ943" s="477"/>
      <c r="MJA943" s="477"/>
      <c r="MJB943" s="477"/>
      <c r="MJC943" s="477"/>
      <c r="MJD943" s="477"/>
      <c r="MJE943" s="477"/>
      <c r="MJF943" s="477"/>
      <c r="MJG943" s="477"/>
      <c r="MJH943" s="477"/>
      <c r="MJI943" s="477"/>
      <c r="MJJ943" s="477"/>
      <c r="MJK943" s="477"/>
      <c r="MJL943" s="477"/>
      <c r="MJM943" s="477"/>
      <c r="MJN943" s="477"/>
      <c r="MJO943" s="477"/>
      <c r="MJP943" s="477"/>
      <c r="MJQ943" s="477"/>
      <c r="MJR943" s="477"/>
      <c r="MJS943" s="477"/>
      <c r="MJT943" s="477"/>
      <c r="MJU943" s="477"/>
      <c r="MJV943" s="477"/>
      <c r="MJW943" s="477"/>
      <c r="MJX943" s="477"/>
      <c r="MJY943" s="477"/>
      <c r="MJZ943" s="477"/>
      <c r="MKA943" s="477"/>
      <c r="MKB943" s="477"/>
      <c r="MKC943" s="477"/>
      <c r="MKD943" s="477"/>
      <c r="MKE943" s="477"/>
      <c r="MKF943" s="477"/>
      <c r="MKG943" s="477"/>
      <c r="MKH943" s="477"/>
      <c r="MKI943" s="477"/>
      <c r="MKJ943" s="477"/>
      <c r="MKK943" s="477"/>
      <c r="MKL943" s="477"/>
      <c r="MKM943" s="477"/>
      <c r="MKN943" s="477"/>
      <c r="MKO943" s="477"/>
      <c r="MKP943" s="477"/>
      <c r="MKQ943" s="477"/>
      <c r="MKR943" s="477"/>
      <c r="MKS943" s="477"/>
      <c r="MKT943" s="477"/>
      <c r="MKU943" s="477"/>
      <c r="MKV943" s="477"/>
      <c r="MKW943" s="477"/>
      <c r="MKX943" s="477"/>
      <c r="MKY943" s="477"/>
      <c r="MKZ943" s="477"/>
      <c r="MLA943" s="477"/>
      <c r="MLB943" s="477"/>
      <c r="MLC943" s="477"/>
      <c r="MLD943" s="477"/>
      <c r="MLE943" s="477"/>
      <c r="MLF943" s="477"/>
      <c r="MLG943" s="477"/>
      <c r="MLH943" s="477"/>
      <c r="MLI943" s="477"/>
      <c r="MLJ943" s="477"/>
      <c r="MLK943" s="477"/>
      <c r="MLL943" s="477"/>
      <c r="MLM943" s="477"/>
      <c r="MLN943" s="477"/>
      <c r="MLO943" s="477"/>
      <c r="MLP943" s="477"/>
      <c r="MLQ943" s="477"/>
      <c r="MLR943" s="477"/>
      <c r="MLS943" s="477"/>
      <c r="MLT943" s="477"/>
      <c r="MLU943" s="477"/>
      <c r="MLV943" s="477"/>
      <c r="MLW943" s="477"/>
      <c r="MLX943" s="477"/>
      <c r="MLY943" s="477"/>
      <c r="MLZ943" s="477"/>
      <c r="MMA943" s="477"/>
      <c r="MMB943" s="477"/>
      <c r="MMC943" s="477"/>
      <c r="MMD943" s="477"/>
      <c r="MME943" s="477"/>
      <c r="MMF943" s="477"/>
      <c r="MMG943" s="477"/>
      <c r="MMH943" s="477"/>
      <c r="MMI943" s="477"/>
      <c r="MMJ943" s="477"/>
      <c r="MMK943" s="477"/>
      <c r="MML943" s="477"/>
      <c r="MMM943" s="477"/>
      <c r="MMN943" s="477"/>
      <c r="MMO943" s="477"/>
      <c r="MMP943" s="477"/>
      <c r="MMQ943" s="477"/>
      <c r="MMR943" s="477"/>
      <c r="MMS943" s="477"/>
      <c r="MMT943" s="477"/>
      <c r="MMU943" s="477"/>
      <c r="MMV943" s="477"/>
      <c r="MMW943" s="477"/>
      <c r="MMX943" s="477"/>
      <c r="MMY943" s="477"/>
      <c r="MMZ943" s="477"/>
      <c r="MNA943" s="477"/>
      <c r="MNB943" s="477"/>
      <c r="MNC943" s="477"/>
      <c r="MND943" s="477"/>
      <c r="MNE943" s="477"/>
      <c r="MNF943" s="477"/>
      <c r="MNG943" s="477"/>
      <c r="MNH943" s="477"/>
      <c r="MNI943" s="477"/>
      <c r="MNJ943" s="477"/>
      <c r="MNK943" s="477"/>
      <c r="MNL943" s="477"/>
      <c r="MNM943" s="477"/>
      <c r="MNN943" s="477"/>
      <c r="MNO943" s="477"/>
      <c r="MNP943" s="477"/>
      <c r="MNQ943" s="477"/>
      <c r="MNR943" s="477"/>
      <c r="MNS943" s="477"/>
      <c r="MNT943" s="477"/>
      <c r="MNU943" s="477"/>
      <c r="MNV943" s="477"/>
      <c r="MNW943" s="477"/>
      <c r="MNX943" s="477"/>
      <c r="MNY943" s="477"/>
      <c r="MNZ943" s="477"/>
      <c r="MOA943" s="477"/>
      <c r="MOB943" s="477"/>
      <c r="MOC943" s="477"/>
      <c r="MOD943" s="477"/>
      <c r="MOE943" s="477"/>
      <c r="MOF943" s="477"/>
      <c r="MOG943" s="477"/>
      <c r="MOH943" s="477"/>
      <c r="MOI943" s="477"/>
      <c r="MOJ943" s="477"/>
      <c r="MOK943" s="477"/>
      <c r="MOL943" s="477"/>
      <c r="MOM943" s="477"/>
      <c r="MON943" s="477"/>
      <c r="MOO943" s="477"/>
      <c r="MOP943" s="477"/>
      <c r="MOQ943" s="477"/>
      <c r="MOR943" s="477"/>
      <c r="MOS943" s="477"/>
      <c r="MOT943" s="477"/>
      <c r="MOU943" s="477"/>
      <c r="MOV943" s="477"/>
      <c r="MOW943" s="477"/>
      <c r="MOX943" s="477"/>
      <c r="MOY943" s="477"/>
      <c r="MOZ943" s="477"/>
      <c r="MPA943" s="477"/>
      <c r="MPB943" s="477"/>
      <c r="MPC943" s="477"/>
      <c r="MPD943" s="477"/>
      <c r="MPE943" s="477"/>
      <c r="MPF943" s="477"/>
      <c r="MPG943" s="477"/>
      <c r="MPH943" s="477"/>
      <c r="MPI943" s="477"/>
      <c r="MPJ943" s="477"/>
      <c r="MPK943" s="477"/>
      <c r="MPL943" s="477"/>
      <c r="MPM943" s="477"/>
      <c r="MPN943" s="477"/>
      <c r="MPO943" s="477"/>
      <c r="MPP943" s="477"/>
      <c r="MPQ943" s="477"/>
      <c r="MPR943" s="477"/>
      <c r="MPS943" s="477"/>
      <c r="MPT943" s="477"/>
      <c r="MPU943" s="477"/>
      <c r="MPV943" s="477"/>
      <c r="MPW943" s="477"/>
      <c r="MPX943" s="477"/>
      <c r="MPY943" s="477"/>
      <c r="MPZ943" s="477"/>
      <c r="MQA943" s="477"/>
      <c r="MQB943" s="477"/>
      <c r="MQC943" s="477"/>
      <c r="MQD943" s="477"/>
      <c r="MQE943" s="477"/>
      <c r="MQF943" s="477"/>
      <c r="MQG943" s="477"/>
      <c r="MQH943" s="477"/>
      <c r="MQI943" s="477"/>
      <c r="MQJ943" s="477"/>
      <c r="MQK943" s="477"/>
      <c r="MQL943" s="477"/>
      <c r="MQM943" s="477"/>
      <c r="MQN943" s="477"/>
      <c r="MQO943" s="477"/>
      <c r="MQP943" s="477"/>
      <c r="MQQ943" s="477"/>
      <c r="MQR943" s="477"/>
      <c r="MQS943" s="477"/>
      <c r="MQT943" s="477"/>
      <c r="MQU943" s="477"/>
      <c r="MQV943" s="477"/>
      <c r="MQW943" s="477"/>
      <c r="MQX943" s="477"/>
      <c r="MQY943" s="477"/>
      <c r="MQZ943" s="477"/>
      <c r="MRA943" s="477"/>
      <c r="MRB943" s="477"/>
      <c r="MRC943" s="477"/>
      <c r="MRD943" s="477"/>
      <c r="MRE943" s="477"/>
      <c r="MRF943" s="477"/>
      <c r="MRG943" s="477"/>
      <c r="MRH943" s="477"/>
      <c r="MRI943" s="477"/>
      <c r="MRJ943" s="477"/>
      <c r="MRK943" s="477"/>
      <c r="MRL943" s="477"/>
      <c r="MRM943" s="477"/>
      <c r="MRN943" s="477"/>
      <c r="MRO943" s="477"/>
      <c r="MRP943" s="477"/>
      <c r="MRQ943" s="477"/>
      <c r="MRR943" s="477"/>
      <c r="MRS943" s="477"/>
      <c r="MRT943" s="477"/>
      <c r="MRU943" s="477"/>
      <c r="MRV943" s="477"/>
      <c r="MRW943" s="477"/>
      <c r="MRX943" s="477"/>
      <c r="MRY943" s="477"/>
      <c r="MRZ943" s="477"/>
      <c r="MSA943" s="477"/>
      <c r="MSB943" s="477"/>
      <c r="MSC943" s="477"/>
      <c r="MSD943" s="477"/>
      <c r="MSE943" s="477"/>
      <c r="MSF943" s="477"/>
      <c r="MSG943" s="477"/>
      <c r="MSH943" s="477"/>
      <c r="MSI943" s="477"/>
      <c r="MSJ943" s="477"/>
      <c r="MSK943" s="477"/>
      <c r="MSL943" s="477"/>
      <c r="MSM943" s="477"/>
      <c r="MSN943" s="477"/>
      <c r="MSO943" s="477"/>
      <c r="MSP943" s="477"/>
      <c r="MSQ943" s="477"/>
      <c r="MSR943" s="477"/>
      <c r="MSS943" s="477"/>
      <c r="MST943" s="477"/>
      <c r="MSU943" s="477"/>
      <c r="MSV943" s="477"/>
      <c r="MSW943" s="477"/>
      <c r="MSX943" s="477"/>
      <c r="MSY943" s="477"/>
      <c r="MSZ943" s="477"/>
      <c r="MTA943" s="477"/>
      <c r="MTB943" s="477"/>
      <c r="MTC943" s="477"/>
      <c r="MTD943" s="477"/>
      <c r="MTE943" s="477"/>
      <c r="MTF943" s="477"/>
      <c r="MTG943" s="477"/>
      <c r="MTH943" s="477"/>
      <c r="MTI943" s="477"/>
      <c r="MTJ943" s="477"/>
      <c r="MTK943" s="477"/>
      <c r="MTL943" s="477"/>
      <c r="MTM943" s="477"/>
      <c r="MTN943" s="477"/>
      <c r="MTO943" s="477"/>
      <c r="MTP943" s="477"/>
      <c r="MTQ943" s="477"/>
      <c r="MTR943" s="477"/>
      <c r="MTS943" s="477"/>
      <c r="MTT943" s="477"/>
      <c r="MTU943" s="477"/>
      <c r="MTV943" s="477"/>
      <c r="MTW943" s="477"/>
      <c r="MTX943" s="477"/>
      <c r="MTY943" s="477"/>
      <c r="MTZ943" s="477"/>
      <c r="MUA943" s="477"/>
      <c r="MUB943" s="477"/>
      <c r="MUC943" s="477"/>
      <c r="MUD943" s="477"/>
      <c r="MUE943" s="477"/>
      <c r="MUF943" s="477"/>
      <c r="MUG943" s="477"/>
      <c r="MUH943" s="477"/>
      <c r="MUI943" s="477"/>
      <c r="MUJ943" s="477"/>
      <c r="MUK943" s="477"/>
      <c r="MUL943" s="477"/>
      <c r="MUM943" s="477"/>
      <c r="MUN943" s="477"/>
      <c r="MUO943" s="477"/>
      <c r="MUP943" s="477"/>
      <c r="MUQ943" s="477"/>
      <c r="MUR943" s="477"/>
      <c r="MUS943" s="477"/>
      <c r="MUT943" s="477"/>
      <c r="MUU943" s="477"/>
      <c r="MUV943" s="477"/>
      <c r="MUW943" s="477"/>
      <c r="MUX943" s="477"/>
      <c r="MUY943" s="477"/>
      <c r="MUZ943" s="477"/>
      <c r="MVA943" s="477"/>
      <c r="MVB943" s="477"/>
      <c r="MVC943" s="477"/>
      <c r="MVD943" s="477"/>
      <c r="MVE943" s="477"/>
      <c r="MVF943" s="477"/>
      <c r="MVG943" s="477"/>
      <c r="MVH943" s="477"/>
      <c r="MVI943" s="477"/>
      <c r="MVJ943" s="477"/>
      <c r="MVK943" s="477"/>
      <c r="MVL943" s="477"/>
      <c r="MVM943" s="477"/>
      <c r="MVN943" s="477"/>
      <c r="MVO943" s="477"/>
      <c r="MVP943" s="477"/>
      <c r="MVQ943" s="477"/>
      <c r="MVR943" s="477"/>
      <c r="MVS943" s="477"/>
      <c r="MVT943" s="477"/>
      <c r="MVU943" s="477"/>
      <c r="MVV943" s="477"/>
      <c r="MVW943" s="477"/>
      <c r="MVX943" s="477"/>
      <c r="MVY943" s="477"/>
      <c r="MVZ943" s="477"/>
      <c r="MWA943" s="477"/>
      <c r="MWB943" s="477"/>
      <c r="MWC943" s="477"/>
      <c r="MWD943" s="477"/>
      <c r="MWE943" s="477"/>
      <c r="MWF943" s="477"/>
      <c r="MWG943" s="477"/>
      <c r="MWH943" s="477"/>
      <c r="MWI943" s="477"/>
      <c r="MWJ943" s="477"/>
      <c r="MWK943" s="477"/>
      <c r="MWL943" s="477"/>
      <c r="MWM943" s="477"/>
      <c r="MWN943" s="477"/>
      <c r="MWO943" s="477"/>
      <c r="MWP943" s="477"/>
      <c r="MWQ943" s="477"/>
      <c r="MWR943" s="477"/>
      <c r="MWS943" s="477"/>
      <c r="MWT943" s="477"/>
      <c r="MWU943" s="477"/>
      <c r="MWV943" s="477"/>
      <c r="MWW943" s="477"/>
      <c r="MWX943" s="477"/>
      <c r="MWY943" s="477"/>
      <c r="MWZ943" s="477"/>
      <c r="MXA943" s="477"/>
      <c r="MXB943" s="477"/>
      <c r="MXC943" s="477"/>
      <c r="MXD943" s="477"/>
      <c r="MXE943" s="477"/>
      <c r="MXF943" s="477"/>
      <c r="MXG943" s="477"/>
      <c r="MXH943" s="477"/>
      <c r="MXI943" s="477"/>
      <c r="MXJ943" s="477"/>
      <c r="MXK943" s="477"/>
      <c r="MXL943" s="477"/>
      <c r="MXM943" s="477"/>
      <c r="MXN943" s="477"/>
      <c r="MXO943" s="477"/>
      <c r="MXP943" s="477"/>
      <c r="MXQ943" s="477"/>
      <c r="MXR943" s="477"/>
      <c r="MXS943" s="477"/>
      <c r="MXT943" s="477"/>
      <c r="MXU943" s="477"/>
      <c r="MXV943" s="477"/>
      <c r="MXW943" s="477"/>
      <c r="MXX943" s="477"/>
      <c r="MXY943" s="477"/>
      <c r="MXZ943" s="477"/>
      <c r="MYA943" s="477"/>
      <c r="MYB943" s="477"/>
      <c r="MYC943" s="477"/>
      <c r="MYD943" s="477"/>
      <c r="MYE943" s="477"/>
      <c r="MYF943" s="477"/>
      <c r="MYG943" s="477"/>
      <c r="MYH943" s="477"/>
      <c r="MYI943" s="477"/>
      <c r="MYJ943" s="477"/>
      <c r="MYK943" s="477"/>
      <c r="MYL943" s="477"/>
      <c r="MYM943" s="477"/>
      <c r="MYN943" s="477"/>
      <c r="MYO943" s="477"/>
      <c r="MYP943" s="477"/>
      <c r="MYQ943" s="477"/>
      <c r="MYR943" s="477"/>
      <c r="MYS943" s="477"/>
      <c r="MYT943" s="477"/>
      <c r="MYU943" s="477"/>
      <c r="MYV943" s="477"/>
      <c r="MYW943" s="477"/>
      <c r="MYX943" s="477"/>
      <c r="MYY943" s="477"/>
      <c r="MYZ943" s="477"/>
      <c r="MZA943" s="477"/>
      <c r="MZB943" s="477"/>
      <c r="MZC943" s="477"/>
      <c r="MZD943" s="477"/>
      <c r="MZE943" s="477"/>
      <c r="MZF943" s="477"/>
      <c r="MZG943" s="477"/>
      <c r="MZH943" s="477"/>
      <c r="MZI943" s="477"/>
      <c r="MZJ943" s="477"/>
      <c r="MZK943" s="477"/>
      <c r="MZL943" s="477"/>
      <c r="MZM943" s="477"/>
      <c r="MZN943" s="477"/>
      <c r="MZO943" s="477"/>
      <c r="MZP943" s="477"/>
      <c r="MZQ943" s="477"/>
      <c r="MZR943" s="477"/>
      <c r="MZS943" s="477"/>
      <c r="MZT943" s="477"/>
      <c r="MZU943" s="477"/>
      <c r="MZV943" s="477"/>
      <c r="MZW943" s="477"/>
      <c r="MZX943" s="477"/>
      <c r="MZY943" s="477"/>
      <c r="MZZ943" s="477"/>
      <c r="NAA943" s="477"/>
      <c r="NAB943" s="477"/>
      <c r="NAC943" s="477"/>
      <c r="NAD943" s="477"/>
      <c r="NAE943" s="477"/>
      <c r="NAF943" s="477"/>
      <c r="NAG943" s="477"/>
      <c r="NAH943" s="477"/>
      <c r="NAI943" s="477"/>
      <c r="NAJ943" s="477"/>
      <c r="NAK943" s="477"/>
      <c r="NAL943" s="477"/>
      <c r="NAM943" s="477"/>
      <c r="NAN943" s="477"/>
      <c r="NAO943" s="477"/>
      <c r="NAP943" s="477"/>
      <c r="NAQ943" s="477"/>
      <c r="NAR943" s="477"/>
      <c r="NAS943" s="477"/>
      <c r="NAT943" s="477"/>
      <c r="NAU943" s="477"/>
      <c r="NAV943" s="477"/>
      <c r="NAW943" s="477"/>
      <c r="NAX943" s="477"/>
      <c r="NAY943" s="477"/>
      <c r="NAZ943" s="477"/>
      <c r="NBA943" s="477"/>
      <c r="NBB943" s="477"/>
      <c r="NBC943" s="477"/>
      <c r="NBD943" s="477"/>
      <c r="NBE943" s="477"/>
      <c r="NBF943" s="477"/>
      <c r="NBG943" s="477"/>
      <c r="NBH943" s="477"/>
      <c r="NBI943" s="477"/>
      <c r="NBJ943" s="477"/>
      <c r="NBK943" s="477"/>
      <c r="NBL943" s="477"/>
      <c r="NBM943" s="477"/>
      <c r="NBN943" s="477"/>
      <c r="NBO943" s="477"/>
      <c r="NBP943" s="477"/>
      <c r="NBQ943" s="477"/>
      <c r="NBR943" s="477"/>
      <c r="NBS943" s="477"/>
      <c r="NBT943" s="477"/>
      <c r="NBU943" s="477"/>
      <c r="NBV943" s="477"/>
      <c r="NBW943" s="477"/>
      <c r="NBX943" s="477"/>
      <c r="NBY943" s="477"/>
      <c r="NBZ943" s="477"/>
      <c r="NCA943" s="477"/>
      <c r="NCB943" s="477"/>
      <c r="NCC943" s="477"/>
      <c r="NCD943" s="477"/>
      <c r="NCE943" s="477"/>
      <c r="NCF943" s="477"/>
      <c r="NCG943" s="477"/>
      <c r="NCH943" s="477"/>
      <c r="NCI943" s="477"/>
      <c r="NCJ943" s="477"/>
      <c r="NCK943" s="477"/>
      <c r="NCL943" s="477"/>
      <c r="NCM943" s="477"/>
      <c r="NCN943" s="477"/>
      <c r="NCO943" s="477"/>
      <c r="NCP943" s="477"/>
      <c r="NCQ943" s="477"/>
      <c r="NCR943" s="477"/>
      <c r="NCS943" s="477"/>
      <c r="NCT943" s="477"/>
      <c r="NCU943" s="477"/>
      <c r="NCV943" s="477"/>
      <c r="NCW943" s="477"/>
      <c r="NCX943" s="477"/>
      <c r="NCY943" s="477"/>
      <c r="NCZ943" s="477"/>
      <c r="NDA943" s="477"/>
      <c r="NDB943" s="477"/>
      <c r="NDC943" s="477"/>
      <c r="NDD943" s="477"/>
      <c r="NDE943" s="477"/>
      <c r="NDF943" s="477"/>
      <c r="NDG943" s="477"/>
      <c r="NDH943" s="477"/>
      <c r="NDI943" s="477"/>
      <c r="NDJ943" s="477"/>
      <c r="NDK943" s="477"/>
      <c r="NDL943" s="477"/>
      <c r="NDM943" s="477"/>
      <c r="NDN943" s="477"/>
      <c r="NDO943" s="477"/>
      <c r="NDP943" s="477"/>
      <c r="NDQ943" s="477"/>
      <c r="NDR943" s="477"/>
      <c r="NDS943" s="477"/>
      <c r="NDT943" s="477"/>
      <c r="NDU943" s="477"/>
      <c r="NDV943" s="477"/>
      <c r="NDW943" s="477"/>
      <c r="NDX943" s="477"/>
      <c r="NDY943" s="477"/>
      <c r="NDZ943" s="477"/>
      <c r="NEA943" s="477"/>
      <c r="NEB943" s="477"/>
      <c r="NEC943" s="477"/>
      <c r="NED943" s="477"/>
      <c r="NEE943" s="477"/>
      <c r="NEF943" s="477"/>
      <c r="NEG943" s="477"/>
      <c r="NEH943" s="477"/>
      <c r="NEI943" s="477"/>
      <c r="NEJ943" s="477"/>
      <c r="NEK943" s="477"/>
      <c r="NEL943" s="477"/>
      <c r="NEM943" s="477"/>
      <c r="NEN943" s="477"/>
      <c r="NEO943" s="477"/>
      <c r="NEP943" s="477"/>
      <c r="NEQ943" s="477"/>
      <c r="NER943" s="477"/>
      <c r="NES943" s="477"/>
      <c r="NET943" s="477"/>
      <c r="NEU943" s="477"/>
      <c r="NEV943" s="477"/>
      <c r="NEW943" s="477"/>
      <c r="NEX943" s="477"/>
      <c r="NEY943" s="477"/>
      <c r="NEZ943" s="477"/>
      <c r="NFA943" s="477"/>
      <c r="NFB943" s="477"/>
      <c r="NFC943" s="477"/>
      <c r="NFD943" s="477"/>
      <c r="NFE943" s="477"/>
      <c r="NFF943" s="477"/>
      <c r="NFG943" s="477"/>
      <c r="NFH943" s="477"/>
      <c r="NFI943" s="477"/>
      <c r="NFJ943" s="477"/>
      <c r="NFK943" s="477"/>
      <c r="NFL943" s="477"/>
      <c r="NFM943" s="477"/>
      <c r="NFN943" s="477"/>
      <c r="NFO943" s="477"/>
      <c r="NFP943" s="477"/>
      <c r="NFQ943" s="477"/>
      <c r="NFR943" s="477"/>
      <c r="NFS943" s="477"/>
      <c r="NFT943" s="477"/>
      <c r="NFU943" s="477"/>
      <c r="NFV943" s="477"/>
      <c r="NFW943" s="477"/>
      <c r="NFX943" s="477"/>
      <c r="NFY943" s="477"/>
      <c r="NFZ943" s="477"/>
      <c r="NGA943" s="477"/>
      <c r="NGB943" s="477"/>
      <c r="NGC943" s="477"/>
      <c r="NGD943" s="477"/>
      <c r="NGE943" s="477"/>
      <c r="NGF943" s="477"/>
      <c r="NGG943" s="477"/>
      <c r="NGH943" s="477"/>
      <c r="NGI943" s="477"/>
      <c r="NGJ943" s="477"/>
      <c r="NGK943" s="477"/>
      <c r="NGL943" s="477"/>
      <c r="NGM943" s="477"/>
      <c r="NGN943" s="477"/>
      <c r="NGO943" s="477"/>
      <c r="NGP943" s="477"/>
      <c r="NGQ943" s="477"/>
      <c r="NGR943" s="477"/>
      <c r="NGS943" s="477"/>
      <c r="NGT943" s="477"/>
      <c r="NGU943" s="477"/>
      <c r="NGV943" s="477"/>
      <c r="NGW943" s="477"/>
      <c r="NGX943" s="477"/>
      <c r="NGY943" s="477"/>
      <c r="NGZ943" s="477"/>
      <c r="NHA943" s="477"/>
      <c r="NHB943" s="477"/>
      <c r="NHC943" s="477"/>
      <c r="NHD943" s="477"/>
      <c r="NHE943" s="477"/>
      <c r="NHF943" s="477"/>
      <c r="NHG943" s="477"/>
      <c r="NHH943" s="477"/>
      <c r="NHI943" s="477"/>
      <c r="NHJ943" s="477"/>
      <c r="NHK943" s="477"/>
      <c r="NHL943" s="477"/>
      <c r="NHM943" s="477"/>
      <c r="NHN943" s="477"/>
      <c r="NHO943" s="477"/>
      <c r="NHP943" s="477"/>
      <c r="NHQ943" s="477"/>
      <c r="NHR943" s="477"/>
      <c r="NHS943" s="477"/>
      <c r="NHT943" s="477"/>
      <c r="NHU943" s="477"/>
      <c r="NHV943" s="477"/>
      <c r="NHW943" s="477"/>
      <c r="NHX943" s="477"/>
      <c r="NHY943" s="477"/>
      <c r="NHZ943" s="477"/>
      <c r="NIA943" s="477"/>
      <c r="NIB943" s="477"/>
      <c r="NIC943" s="477"/>
      <c r="NID943" s="477"/>
      <c r="NIE943" s="477"/>
      <c r="NIF943" s="477"/>
      <c r="NIG943" s="477"/>
      <c r="NIH943" s="477"/>
      <c r="NII943" s="477"/>
      <c r="NIJ943" s="477"/>
      <c r="NIK943" s="477"/>
      <c r="NIL943" s="477"/>
      <c r="NIM943" s="477"/>
      <c r="NIN943" s="477"/>
      <c r="NIO943" s="477"/>
      <c r="NIP943" s="477"/>
      <c r="NIQ943" s="477"/>
      <c r="NIR943" s="477"/>
      <c r="NIS943" s="477"/>
      <c r="NIT943" s="477"/>
      <c r="NIU943" s="477"/>
      <c r="NIV943" s="477"/>
      <c r="NIW943" s="477"/>
      <c r="NIX943" s="477"/>
      <c r="NIY943" s="477"/>
      <c r="NIZ943" s="477"/>
      <c r="NJA943" s="477"/>
      <c r="NJB943" s="477"/>
      <c r="NJC943" s="477"/>
      <c r="NJD943" s="477"/>
      <c r="NJE943" s="477"/>
      <c r="NJF943" s="477"/>
      <c r="NJG943" s="477"/>
      <c r="NJH943" s="477"/>
      <c r="NJI943" s="477"/>
      <c r="NJJ943" s="477"/>
      <c r="NJK943" s="477"/>
      <c r="NJL943" s="477"/>
      <c r="NJM943" s="477"/>
      <c r="NJN943" s="477"/>
      <c r="NJO943" s="477"/>
      <c r="NJP943" s="477"/>
      <c r="NJQ943" s="477"/>
      <c r="NJR943" s="477"/>
      <c r="NJS943" s="477"/>
      <c r="NJT943" s="477"/>
      <c r="NJU943" s="477"/>
      <c r="NJV943" s="477"/>
      <c r="NJW943" s="477"/>
      <c r="NJX943" s="477"/>
      <c r="NJY943" s="477"/>
      <c r="NJZ943" s="477"/>
      <c r="NKA943" s="477"/>
      <c r="NKB943" s="477"/>
      <c r="NKC943" s="477"/>
      <c r="NKD943" s="477"/>
      <c r="NKE943" s="477"/>
      <c r="NKF943" s="477"/>
      <c r="NKG943" s="477"/>
      <c r="NKH943" s="477"/>
      <c r="NKI943" s="477"/>
      <c r="NKJ943" s="477"/>
      <c r="NKK943" s="477"/>
      <c r="NKL943" s="477"/>
      <c r="NKM943" s="477"/>
      <c r="NKN943" s="477"/>
      <c r="NKO943" s="477"/>
      <c r="NKP943" s="477"/>
      <c r="NKQ943" s="477"/>
      <c r="NKR943" s="477"/>
      <c r="NKS943" s="477"/>
      <c r="NKT943" s="477"/>
      <c r="NKU943" s="477"/>
      <c r="NKV943" s="477"/>
      <c r="NKW943" s="477"/>
      <c r="NKX943" s="477"/>
      <c r="NKY943" s="477"/>
      <c r="NKZ943" s="477"/>
      <c r="NLA943" s="477"/>
      <c r="NLB943" s="477"/>
      <c r="NLC943" s="477"/>
      <c r="NLD943" s="477"/>
      <c r="NLE943" s="477"/>
      <c r="NLF943" s="477"/>
      <c r="NLG943" s="477"/>
      <c r="NLH943" s="477"/>
      <c r="NLI943" s="477"/>
      <c r="NLJ943" s="477"/>
      <c r="NLK943" s="477"/>
      <c r="NLL943" s="477"/>
      <c r="NLM943" s="477"/>
      <c r="NLN943" s="477"/>
      <c r="NLO943" s="477"/>
      <c r="NLP943" s="477"/>
      <c r="NLQ943" s="477"/>
      <c r="NLR943" s="477"/>
      <c r="NLS943" s="477"/>
      <c r="NLT943" s="477"/>
      <c r="NLU943" s="477"/>
      <c r="NLV943" s="477"/>
      <c r="NLW943" s="477"/>
      <c r="NLX943" s="477"/>
      <c r="NLY943" s="477"/>
      <c r="NLZ943" s="477"/>
      <c r="NMA943" s="477"/>
      <c r="NMB943" s="477"/>
      <c r="NMC943" s="477"/>
      <c r="NMD943" s="477"/>
      <c r="NME943" s="477"/>
      <c r="NMF943" s="477"/>
      <c r="NMG943" s="477"/>
      <c r="NMH943" s="477"/>
      <c r="NMI943" s="477"/>
      <c r="NMJ943" s="477"/>
      <c r="NMK943" s="477"/>
      <c r="NML943" s="477"/>
      <c r="NMM943" s="477"/>
      <c r="NMN943" s="477"/>
      <c r="NMO943" s="477"/>
      <c r="NMP943" s="477"/>
      <c r="NMQ943" s="477"/>
      <c r="NMR943" s="477"/>
      <c r="NMS943" s="477"/>
      <c r="NMT943" s="477"/>
      <c r="NMU943" s="477"/>
      <c r="NMV943" s="477"/>
      <c r="NMW943" s="477"/>
      <c r="NMX943" s="477"/>
      <c r="NMY943" s="477"/>
      <c r="NMZ943" s="477"/>
      <c r="NNA943" s="477"/>
      <c r="NNB943" s="477"/>
      <c r="NNC943" s="477"/>
      <c r="NND943" s="477"/>
      <c r="NNE943" s="477"/>
      <c r="NNF943" s="477"/>
      <c r="NNG943" s="477"/>
      <c r="NNH943" s="477"/>
      <c r="NNI943" s="477"/>
      <c r="NNJ943" s="477"/>
      <c r="NNK943" s="477"/>
      <c r="NNL943" s="477"/>
      <c r="NNM943" s="477"/>
      <c r="NNN943" s="477"/>
      <c r="NNO943" s="477"/>
      <c r="NNP943" s="477"/>
      <c r="NNQ943" s="477"/>
      <c r="NNR943" s="477"/>
      <c r="NNS943" s="477"/>
      <c r="NNT943" s="477"/>
      <c r="NNU943" s="477"/>
      <c r="NNV943" s="477"/>
      <c r="NNW943" s="477"/>
      <c r="NNX943" s="477"/>
      <c r="NNY943" s="477"/>
      <c r="NNZ943" s="477"/>
      <c r="NOA943" s="477"/>
      <c r="NOB943" s="477"/>
      <c r="NOC943" s="477"/>
      <c r="NOD943" s="477"/>
      <c r="NOE943" s="477"/>
      <c r="NOF943" s="477"/>
      <c r="NOG943" s="477"/>
      <c r="NOH943" s="477"/>
      <c r="NOI943" s="477"/>
      <c r="NOJ943" s="477"/>
      <c r="NOK943" s="477"/>
      <c r="NOL943" s="477"/>
      <c r="NOM943" s="477"/>
      <c r="NON943" s="477"/>
      <c r="NOO943" s="477"/>
      <c r="NOP943" s="477"/>
      <c r="NOQ943" s="477"/>
      <c r="NOR943" s="477"/>
      <c r="NOS943" s="477"/>
      <c r="NOT943" s="477"/>
      <c r="NOU943" s="477"/>
      <c r="NOV943" s="477"/>
      <c r="NOW943" s="477"/>
      <c r="NOX943" s="477"/>
      <c r="NOY943" s="477"/>
      <c r="NOZ943" s="477"/>
      <c r="NPA943" s="477"/>
      <c r="NPB943" s="477"/>
      <c r="NPC943" s="477"/>
      <c r="NPD943" s="477"/>
      <c r="NPE943" s="477"/>
      <c r="NPF943" s="477"/>
      <c r="NPG943" s="477"/>
      <c r="NPH943" s="477"/>
      <c r="NPI943" s="477"/>
      <c r="NPJ943" s="477"/>
      <c r="NPK943" s="477"/>
      <c r="NPL943" s="477"/>
      <c r="NPM943" s="477"/>
      <c r="NPN943" s="477"/>
      <c r="NPO943" s="477"/>
      <c r="NPP943" s="477"/>
      <c r="NPQ943" s="477"/>
      <c r="NPR943" s="477"/>
      <c r="NPS943" s="477"/>
      <c r="NPT943" s="477"/>
      <c r="NPU943" s="477"/>
      <c r="NPV943" s="477"/>
      <c r="NPW943" s="477"/>
      <c r="NPX943" s="477"/>
      <c r="NPY943" s="477"/>
      <c r="NPZ943" s="477"/>
      <c r="NQA943" s="477"/>
      <c r="NQB943" s="477"/>
      <c r="NQC943" s="477"/>
      <c r="NQD943" s="477"/>
      <c r="NQE943" s="477"/>
      <c r="NQF943" s="477"/>
      <c r="NQG943" s="477"/>
      <c r="NQH943" s="477"/>
      <c r="NQI943" s="477"/>
      <c r="NQJ943" s="477"/>
      <c r="NQK943" s="477"/>
      <c r="NQL943" s="477"/>
      <c r="NQM943" s="477"/>
      <c r="NQN943" s="477"/>
      <c r="NQO943" s="477"/>
      <c r="NQP943" s="477"/>
      <c r="NQQ943" s="477"/>
      <c r="NQR943" s="477"/>
      <c r="NQS943" s="477"/>
      <c r="NQT943" s="477"/>
      <c r="NQU943" s="477"/>
      <c r="NQV943" s="477"/>
      <c r="NQW943" s="477"/>
      <c r="NQX943" s="477"/>
      <c r="NQY943" s="477"/>
      <c r="NQZ943" s="477"/>
      <c r="NRA943" s="477"/>
      <c r="NRB943" s="477"/>
      <c r="NRC943" s="477"/>
      <c r="NRD943" s="477"/>
      <c r="NRE943" s="477"/>
      <c r="NRF943" s="477"/>
      <c r="NRG943" s="477"/>
      <c r="NRH943" s="477"/>
      <c r="NRI943" s="477"/>
      <c r="NRJ943" s="477"/>
      <c r="NRK943" s="477"/>
      <c r="NRL943" s="477"/>
      <c r="NRM943" s="477"/>
      <c r="NRN943" s="477"/>
      <c r="NRO943" s="477"/>
      <c r="NRP943" s="477"/>
      <c r="NRQ943" s="477"/>
      <c r="NRR943" s="477"/>
      <c r="NRS943" s="477"/>
      <c r="NRT943" s="477"/>
      <c r="NRU943" s="477"/>
      <c r="NRV943" s="477"/>
      <c r="NRW943" s="477"/>
      <c r="NRX943" s="477"/>
      <c r="NRY943" s="477"/>
      <c r="NRZ943" s="477"/>
      <c r="NSA943" s="477"/>
      <c r="NSB943" s="477"/>
      <c r="NSC943" s="477"/>
      <c r="NSD943" s="477"/>
      <c r="NSE943" s="477"/>
      <c r="NSF943" s="477"/>
      <c r="NSG943" s="477"/>
      <c r="NSH943" s="477"/>
      <c r="NSI943" s="477"/>
      <c r="NSJ943" s="477"/>
      <c r="NSK943" s="477"/>
      <c r="NSL943" s="477"/>
      <c r="NSM943" s="477"/>
      <c r="NSN943" s="477"/>
      <c r="NSO943" s="477"/>
      <c r="NSP943" s="477"/>
      <c r="NSQ943" s="477"/>
      <c r="NSR943" s="477"/>
      <c r="NSS943" s="477"/>
      <c r="NST943" s="477"/>
      <c r="NSU943" s="477"/>
      <c r="NSV943" s="477"/>
      <c r="NSW943" s="477"/>
      <c r="NSX943" s="477"/>
      <c r="NSY943" s="477"/>
      <c r="NSZ943" s="477"/>
      <c r="NTA943" s="477"/>
      <c r="NTB943" s="477"/>
      <c r="NTC943" s="477"/>
      <c r="NTD943" s="477"/>
      <c r="NTE943" s="477"/>
      <c r="NTF943" s="477"/>
      <c r="NTG943" s="477"/>
      <c r="NTH943" s="477"/>
      <c r="NTI943" s="477"/>
      <c r="NTJ943" s="477"/>
      <c r="NTK943" s="477"/>
      <c r="NTL943" s="477"/>
      <c r="NTM943" s="477"/>
      <c r="NTN943" s="477"/>
      <c r="NTO943" s="477"/>
      <c r="NTP943" s="477"/>
      <c r="NTQ943" s="477"/>
      <c r="NTR943" s="477"/>
      <c r="NTS943" s="477"/>
      <c r="NTT943" s="477"/>
      <c r="NTU943" s="477"/>
      <c r="NTV943" s="477"/>
      <c r="NTW943" s="477"/>
      <c r="NTX943" s="477"/>
      <c r="NTY943" s="477"/>
      <c r="NTZ943" s="477"/>
      <c r="NUA943" s="477"/>
      <c r="NUB943" s="477"/>
      <c r="NUC943" s="477"/>
      <c r="NUD943" s="477"/>
      <c r="NUE943" s="477"/>
      <c r="NUF943" s="477"/>
      <c r="NUG943" s="477"/>
      <c r="NUH943" s="477"/>
      <c r="NUI943" s="477"/>
      <c r="NUJ943" s="477"/>
      <c r="NUK943" s="477"/>
      <c r="NUL943" s="477"/>
      <c r="NUM943" s="477"/>
      <c r="NUN943" s="477"/>
      <c r="NUO943" s="477"/>
      <c r="NUP943" s="477"/>
      <c r="NUQ943" s="477"/>
      <c r="NUR943" s="477"/>
      <c r="NUS943" s="477"/>
      <c r="NUT943" s="477"/>
      <c r="NUU943" s="477"/>
      <c r="NUV943" s="477"/>
      <c r="NUW943" s="477"/>
      <c r="NUX943" s="477"/>
      <c r="NUY943" s="477"/>
      <c r="NUZ943" s="477"/>
      <c r="NVA943" s="477"/>
      <c r="NVB943" s="477"/>
      <c r="NVC943" s="477"/>
      <c r="NVD943" s="477"/>
      <c r="NVE943" s="477"/>
      <c r="NVF943" s="477"/>
      <c r="NVG943" s="477"/>
      <c r="NVH943" s="477"/>
      <c r="NVI943" s="477"/>
      <c r="NVJ943" s="477"/>
      <c r="NVK943" s="477"/>
      <c r="NVL943" s="477"/>
      <c r="NVM943" s="477"/>
      <c r="NVN943" s="477"/>
      <c r="NVO943" s="477"/>
      <c r="NVP943" s="477"/>
      <c r="NVQ943" s="477"/>
      <c r="NVR943" s="477"/>
      <c r="NVS943" s="477"/>
      <c r="NVT943" s="477"/>
      <c r="NVU943" s="477"/>
      <c r="NVV943" s="477"/>
      <c r="NVW943" s="477"/>
      <c r="NVX943" s="477"/>
      <c r="NVY943" s="477"/>
      <c r="NVZ943" s="477"/>
      <c r="NWA943" s="477"/>
      <c r="NWB943" s="477"/>
      <c r="NWC943" s="477"/>
      <c r="NWD943" s="477"/>
      <c r="NWE943" s="477"/>
      <c r="NWF943" s="477"/>
      <c r="NWG943" s="477"/>
      <c r="NWH943" s="477"/>
      <c r="NWI943" s="477"/>
      <c r="NWJ943" s="477"/>
      <c r="NWK943" s="477"/>
      <c r="NWL943" s="477"/>
      <c r="NWM943" s="477"/>
      <c r="NWN943" s="477"/>
      <c r="NWO943" s="477"/>
      <c r="NWP943" s="477"/>
      <c r="NWQ943" s="477"/>
      <c r="NWR943" s="477"/>
      <c r="NWS943" s="477"/>
      <c r="NWT943" s="477"/>
      <c r="NWU943" s="477"/>
      <c r="NWV943" s="477"/>
      <c r="NWW943" s="477"/>
      <c r="NWX943" s="477"/>
      <c r="NWY943" s="477"/>
      <c r="NWZ943" s="477"/>
      <c r="NXA943" s="477"/>
      <c r="NXB943" s="477"/>
      <c r="NXC943" s="477"/>
      <c r="NXD943" s="477"/>
      <c r="NXE943" s="477"/>
      <c r="NXF943" s="477"/>
      <c r="NXG943" s="477"/>
      <c r="NXH943" s="477"/>
      <c r="NXI943" s="477"/>
      <c r="NXJ943" s="477"/>
      <c r="NXK943" s="477"/>
      <c r="NXL943" s="477"/>
      <c r="NXM943" s="477"/>
      <c r="NXN943" s="477"/>
      <c r="NXO943" s="477"/>
      <c r="NXP943" s="477"/>
      <c r="NXQ943" s="477"/>
      <c r="NXR943" s="477"/>
      <c r="NXS943" s="477"/>
      <c r="NXT943" s="477"/>
      <c r="NXU943" s="477"/>
      <c r="NXV943" s="477"/>
      <c r="NXW943" s="477"/>
      <c r="NXX943" s="477"/>
      <c r="NXY943" s="477"/>
      <c r="NXZ943" s="477"/>
      <c r="NYA943" s="477"/>
      <c r="NYB943" s="477"/>
      <c r="NYC943" s="477"/>
      <c r="NYD943" s="477"/>
      <c r="NYE943" s="477"/>
      <c r="NYF943" s="477"/>
      <c r="NYG943" s="477"/>
      <c r="NYH943" s="477"/>
      <c r="NYI943" s="477"/>
      <c r="NYJ943" s="477"/>
      <c r="NYK943" s="477"/>
      <c r="NYL943" s="477"/>
      <c r="NYM943" s="477"/>
      <c r="NYN943" s="477"/>
      <c r="NYO943" s="477"/>
      <c r="NYP943" s="477"/>
      <c r="NYQ943" s="477"/>
      <c r="NYR943" s="477"/>
      <c r="NYS943" s="477"/>
      <c r="NYT943" s="477"/>
      <c r="NYU943" s="477"/>
      <c r="NYV943" s="477"/>
      <c r="NYW943" s="477"/>
      <c r="NYX943" s="477"/>
      <c r="NYY943" s="477"/>
      <c r="NYZ943" s="477"/>
      <c r="NZA943" s="477"/>
      <c r="NZB943" s="477"/>
      <c r="NZC943" s="477"/>
      <c r="NZD943" s="477"/>
      <c r="NZE943" s="477"/>
      <c r="NZF943" s="477"/>
      <c r="NZG943" s="477"/>
      <c r="NZH943" s="477"/>
      <c r="NZI943" s="477"/>
      <c r="NZJ943" s="477"/>
      <c r="NZK943" s="477"/>
      <c r="NZL943" s="477"/>
      <c r="NZM943" s="477"/>
      <c r="NZN943" s="477"/>
      <c r="NZO943" s="477"/>
      <c r="NZP943" s="477"/>
      <c r="NZQ943" s="477"/>
      <c r="NZR943" s="477"/>
      <c r="NZS943" s="477"/>
      <c r="NZT943" s="477"/>
      <c r="NZU943" s="477"/>
      <c r="NZV943" s="477"/>
      <c r="NZW943" s="477"/>
      <c r="NZX943" s="477"/>
      <c r="NZY943" s="477"/>
      <c r="NZZ943" s="477"/>
      <c r="OAA943" s="477"/>
      <c r="OAB943" s="477"/>
      <c r="OAC943" s="477"/>
      <c r="OAD943" s="477"/>
      <c r="OAE943" s="477"/>
      <c r="OAF943" s="477"/>
      <c r="OAG943" s="477"/>
      <c r="OAH943" s="477"/>
      <c r="OAI943" s="477"/>
      <c r="OAJ943" s="477"/>
      <c r="OAK943" s="477"/>
      <c r="OAL943" s="477"/>
      <c r="OAM943" s="477"/>
      <c r="OAN943" s="477"/>
      <c r="OAO943" s="477"/>
      <c r="OAP943" s="477"/>
      <c r="OAQ943" s="477"/>
      <c r="OAR943" s="477"/>
      <c r="OAS943" s="477"/>
      <c r="OAT943" s="477"/>
      <c r="OAU943" s="477"/>
      <c r="OAV943" s="477"/>
      <c r="OAW943" s="477"/>
      <c r="OAX943" s="477"/>
      <c r="OAY943" s="477"/>
      <c r="OAZ943" s="477"/>
      <c r="OBA943" s="477"/>
      <c r="OBB943" s="477"/>
      <c r="OBC943" s="477"/>
      <c r="OBD943" s="477"/>
      <c r="OBE943" s="477"/>
      <c r="OBF943" s="477"/>
      <c r="OBG943" s="477"/>
      <c r="OBH943" s="477"/>
      <c r="OBI943" s="477"/>
      <c r="OBJ943" s="477"/>
      <c r="OBK943" s="477"/>
      <c r="OBL943" s="477"/>
      <c r="OBM943" s="477"/>
      <c r="OBN943" s="477"/>
      <c r="OBO943" s="477"/>
      <c r="OBP943" s="477"/>
      <c r="OBQ943" s="477"/>
      <c r="OBR943" s="477"/>
      <c r="OBS943" s="477"/>
      <c r="OBT943" s="477"/>
      <c r="OBU943" s="477"/>
      <c r="OBV943" s="477"/>
      <c r="OBW943" s="477"/>
      <c r="OBX943" s="477"/>
      <c r="OBY943" s="477"/>
      <c r="OBZ943" s="477"/>
      <c r="OCA943" s="477"/>
      <c r="OCB943" s="477"/>
      <c r="OCC943" s="477"/>
      <c r="OCD943" s="477"/>
      <c r="OCE943" s="477"/>
      <c r="OCF943" s="477"/>
      <c r="OCG943" s="477"/>
      <c r="OCH943" s="477"/>
      <c r="OCI943" s="477"/>
      <c r="OCJ943" s="477"/>
      <c r="OCK943" s="477"/>
      <c r="OCL943" s="477"/>
      <c r="OCM943" s="477"/>
      <c r="OCN943" s="477"/>
      <c r="OCO943" s="477"/>
      <c r="OCP943" s="477"/>
      <c r="OCQ943" s="477"/>
      <c r="OCR943" s="477"/>
      <c r="OCS943" s="477"/>
      <c r="OCT943" s="477"/>
      <c r="OCU943" s="477"/>
      <c r="OCV943" s="477"/>
      <c r="OCW943" s="477"/>
      <c r="OCX943" s="477"/>
      <c r="OCY943" s="477"/>
      <c r="OCZ943" s="477"/>
      <c r="ODA943" s="477"/>
      <c r="ODB943" s="477"/>
      <c r="ODC943" s="477"/>
      <c r="ODD943" s="477"/>
      <c r="ODE943" s="477"/>
      <c r="ODF943" s="477"/>
      <c r="ODG943" s="477"/>
      <c r="ODH943" s="477"/>
      <c r="ODI943" s="477"/>
      <c r="ODJ943" s="477"/>
      <c r="ODK943" s="477"/>
      <c r="ODL943" s="477"/>
      <c r="ODM943" s="477"/>
      <c r="ODN943" s="477"/>
      <c r="ODO943" s="477"/>
      <c r="ODP943" s="477"/>
      <c r="ODQ943" s="477"/>
      <c r="ODR943" s="477"/>
      <c r="ODS943" s="477"/>
      <c r="ODT943" s="477"/>
      <c r="ODU943" s="477"/>
      <c r="ODV943" s="477"/>
      <c r="ODW943" s="477"/>
      <c r="ODX943" s="477"/>
      <c r="ODY943" s="477"/>
      <c r="ODZ943" s="477"/>
      <c r="OEA943" s="477"/>
      <c r="OEB943" s="477"/>
      <c r="OEC943" s="477"/>
      <c r="OED943" s="477"/>
      <c r="OEE943" s="477"/>
      <c r="OEF943" s="477"/>
      <c r="OEG943" s="477"/>
      <c r="OEH943" s="477"/>
      <c r="OEI943" s="477"/>
      <c r="OEJ943" s="477"/>
      <c r="OEK943" s="477"/>
      <c r="OEL943" s="477"/>
      <c r="OEM943" s="477"/>
      <c r="OEN943" s="477"/>
      <c r="OEO943" s="477"/>
      <c r="OEP943" s="477"/>
      <c r="OEQ943" s="477"/>
      <c r="OER943" s="477"/>
      <c r="OES943" s="477"/>
      <c r="OET943" s="477"/>
      <c r="OEU943" s="477"/>
      <c r="OEV943" s="477"/>
      <c r="OEW943" s="477"/>
      <c r="OEX943" s="477"/>
      <c r="OEY943" s="477"/>
      <c r="OEZ943" s="477"/>
      <c r="OFA943" s="477"/>
      <c r="OFB943" s="477"/>
      <c r="OFC943" s="477"/>
      <c r="OFD943" s="477"/>
      <c r="OFE943" s="477"/>
      <c r="OFF943" s="477"/>
      <c r="OFG943" s="477"/>
      <c r="OFH943" s="477"/>
      <c r="OFI943" s="477"/>
      <c r="OFJ943" s="477"/>
      <c r="OFK943" s="477"/>
      <c r="OFL943" s="477"/>
      <c r="OFM943" s="477"/>
      <c r="OFN943" s="477"/>
      <c r="OFO943" s="477"/>
      <c r="OFP943" s="477"/>
      <c r="OFQ943" s="477"/>
      <c r="OFR943" s="477"/>
      <c r="OFS943" s="477"/>
      <c r="OFT943" s="477"/>
      <c r="OFU943" s="477"/>
      <c r="OFV943" s="477"/>
      <c r="OFW943" s="477"/>
      <c r="OFX943" s="477"/>
      <c r="OFY943" s="477"/>
      <c r="OFZ943" s="477"/>
      <c r="OGA943" s="477"/>
      <c r="OGB943" s="477"/>
      <c r="OGC943" s="477"/>
      <c r="OGD943" s="477"/>
      <c r="OGE943" s="477"/>
      <c r="OGF943" s="477"/>
      <c r="OGG943" s="477"/>
      <c r="OGH943" s="477"/>
      <c r="OGI943" s="477"/>
      <c r="OGJ943" s="477"/>
      <c r="OGK943" s="477"/>
      <c r="OGL943" s="477"/>
      <c r="OGM943" s="477"/>
      <c r="OGN943" s="477"/>
      <c r="OGO943" s="477"/>
      <c r="OGP943" s="477"/>
      <c r="OGQ943" s="477"/>
      <c r="OGR943" s="477"/>
      <c r="OGS943" s="477"/>
      <c r="OGT943" s="477"/>
      <c r="OGU943" s="477"/>
      <c r="OGV943" s="477"/>
      <c r="OGW943" s="477"/>
      <c r="OGX943" s="477"/>
      <c r="OGY943" s="477"/>
      <c r="OGZ943" s="477"/>
      <c r="OHA943" s="477"/>
      <c r="OHB943" s="477"/>
      <c r="OHC943" s="477"/>
      <c r="OHD943" s="477"/>
      <c r="OHE943" s="477"/>
      <c r="OHF943" s="477"/>
      <c r="OHG943" s="477"/>
      <c r="OHH943" s="477"/>
      <c r="OHI943" s="477"/>
      <c r="OHJ943" s="477"/>
      <c r="OHK943" s="477"/>
      <c r="OHL943" s="477"/>
      <c r="OHM943" s="477"/>
      <c r="OHN943" s="477"/>
      <c r="OHO943" s="477"/>
      <c r="OHP943" s="477"/>
      <c r="OHQ943" s="477"/>
      <c r="OHR943" s="477"/>
      <c r="OHS943" s="477"/>
      <c r="OHT943" s="477"/>
      <c r="OHU943" s="477"/>
      <c r="OHV943" s="477"/>
      <c r="OHW943" s="477"/>
      <c r="OHX943" s="477"/>
      <c r="OHY943" s="477"/>
      <c r="OHZ943" s="477"/>
      <c r="OIA943" s="477"/>
      <c r="OIB943" s="477"/>
      <c r="OIC943" s="477"/>
      <c r="OID943" s="477"/>
      <c r="OIE943" s="477"/>
      <c r="OIF943" s="477"/>
      <c r="OIG943" s="477"/>
      <c r="OIH943" s="477"/>
      <c r="OII943" s="477"/>
      <c r="OIJ943" s="477"/>
      <c r="OIK943" s="477"/>
      <c r="OIL943" s="477"/>
      <c r="OIM943" s="477"/>
      <c r="OIN943" s="477"/>
      <c r="OIO943" s="477"/>
      <c r="OIP943" s="477"/>
      <c r="OIQ943" s="477"/>
      <c r="OIR943" s="477"/>
      <c r="OIS943" s="477"/>
      <c r="OIT943" s="477"/>
      <c r="OIU943" s="477"/>
      <c r="OIV943" s="477"/>
      <c r="OIW943" s="477"/>
      <c r="OIX943" s="477"/>
      <c r="OIY943" s="477"/>
      <c r="OIZ943" s="477"/>
      <c r="OJA943" s="477"/>
      <c r="OJB943" s="477"/>
      <c r="OJC943" s="477"/>
      <c r="OJD943" s="477"/>
      <c r="OJE943" s="477"/>
      <c r="OJF943" s="477"/>
      <c r="OJG943" s="477"/>
      <c r="OJH943" s="477"/>
      <c r="OJI943" s="477"/>
      <c r="OJJ943" s="477"/>
      <c r="OJK943" s="477"/>
      <c r="OJL943" s="477"/>
      <c r="OJM943" s="477"/>
      <c r="OJN943" s="477"/>
      <c r="OJO943" s="477"/>
      <c r="OJP943" s="477"/>
      <c r="OJQ943" s="477"/>
      <c r="OJR943" s="477"/>
      <c r="OJS943" s="477"/>
      <c r="OJT943" s="477"/>
      <c r="OJU943" s="477"/>
      <c r="OJV943" s="477"/>
      <c r="OJW943" s="477"/>
      <c r="OJX943" s="477"/>
      <c r="OJY943" s="477"/>
      <c r="OJZ943" s="477"/>
      <c r="OKA943" s="477"/>
      <c r="OKB943" s="477"/>
      <c r="OKC943" s="477"/>
      <c r="OKD943" s="477"/>
      <c r="OKE943" s="477"/>
      <c r="OKF943" s="477"/>
      <c r="OKG943" s="477"/>
      <c r="OKH943" s="477"/>
      <c r="OKI943" s="477"/>
      <c r="OKJ943" s="477"/>
      <c r="OKK943" s="477"/>
      <c r="OKL943" s="477"/>
      <c r="OKM943" s="477"/>
      <c r="OKN943" s="477"/>
      <c r="OKO943" s="477"/>
      <c r="OKP943" s="477"/>
      <c r="OKQ943" s="477"/>
      <c r="OKR943" s="477"/>
      <c r="OKS943" s="477"/>
      <c r="OKT943" s="477"/>
      <c r="OKU943" s="477"/>
      <c r="OKV943" s="477"/>
      <c r="OKW943" s="477"/>
      <c r="OKX943" s="477"/>
      <c r="OKY943" s="477"/>
      <c r="OKZ943" s="477"/>
      <c r="OLA943" s="477"/>
      <c r="OLB943" s="477"/>
      <c r="OLC943" s="477"/>
      <c r="OLD943" s="477"/>
      <c r="OLE943" s="477"/>
      <c r="OLF943" s="477"/>
      <c r="OLG943" s="477"/>
      <c r="OLH943" s="477"/>
      <c r="OLI943" s="477"/>
      <c r="OLJ943" s="477"/>
      <c r="OLK943" s="477"/>
      <c r="OLL943" s="477"/>
      <c r="OLM943" s="477"/>
      <c r="OLN943" s="477"/>
      <c r="OLO943" s="477"/>
      <c r="OLP943" s="477"/>
      <c r="OLQ943" s="477"/>
      <c r="OLR943" s="477"/>
      <c r="OLS943" s="477"/>
      <c r="OLT943" s="477"/>
      <c r="OLU943" s="477"/>
      <c r="OLV943" s="477"/>
      <c r="OLW943" s="477"/>
      <c r="OLX943" s="477"/>
      <c r="OLY943" s="477"/>
      <c r="OLZ943" s="477"/>
      <c r="OMA943" s="477"/>
      <c r="OMB943" s="477"/>
      <c r="OMC943" s="477"/>
      <c r="OMD943" s="477"/>
      <c r="OME943" s="477"/>
      <c r="OMF943" s="477"/>
      <c r="OMG943" s="477"/>
      <c r="OMH943" s="477"/>
      <c r="OMI943" s="477"/>
      <c r="OMJ943" s="477"/>
      <c r="OMK943" s="477"/>
      <c r="OML943" s="477"/>
      <c r="OMM943" s="477"/>
      <c r="OMN943" s="477"/>
      <c r="OMO943" s="477"/>
      <c r="OMP943" s="477"/>
      <c r="OMQ943" s="477"/>
      <c r="OMR943" s="477"/>
      <c r="OMS943" s="477"/>
      <c r="OMT943" s="477"/>
      <c r="OMU943" s="477"/>
      <c r="OMV943" s="477"/>
      <c r="OMW943" s="477"/>
      <c r="OMX943" s="477"/>
      <c r="OMY943" s="477"/>
      <c r="OMZ943" s="477"/>
      <c r="ONA943" s="477"/>
      <c r="ONB943" s="477"/>
      <c r="ONC943" s="477"/>
      <c r="OND943" s="477"/>
      <c r="ONE943" s="477"/>
      <c r="ONF943" s="477"/>
      <c r="ONG943" s="477"/>
      <c r="ONH943" s="477"/>
      <c r="ONI943" s="477"/>
      <c r="ONJ943" s="477"/>
      <c r="ONK943" s="477"/>
      <c r="ONL943" s="477"/>
      <c r="ONM943" s="477"/>
      <c r="ONN943" s="477"/>
      <c r="ONO943" s="477"/>
      <c r="ONP943" s="477"/>
      <c r="ONQ943" s="477"/>
      <c r="ONR943" s="477"/>
      <c r="ONS943" s="477"/>
      <c r="ONT943" s="477"/>
      <c r="ONU943" s="477"/>
      <c r="ONV943" s="477"/>
      <c r="ONW943" s="477"/>
      <c r="ONX943" s="477"/>
      <c r="ONY943" s="477"/>
      <c r="ONZ943" s="477"/>
      <c r="OOA943" s="477"/>
      <c r="OOB943" s="477"/>
      <c r="OOC943" s="477"/>
      <c r="OOD943" s="477"/>
      <c r="OOE943" s="477"/>
      <c r="OOF943" s="477"/>
      <c r="OOG943" s="477"/>
      <c r="OOH943" s="477"/>
      <c r="OOI943" s="477"/>
      <c r="OOJ943" s="477"/>
      <c r="OOK943" s="477"/>
      <c r="OOL943" s="477"/>
      <c r="OOM943" s="477"/>
      <c r="OON943" s="477"/>
      <c r="OOO943" s="477"/>
      <c r="OOP943" s="477"/>
      <c r="OOQ943" s="477"/>
      <c r="OOR943" s="477"/>
      <c r="OOS943" s="477"/>
      <c r="OOT943" s="477"/>
      <c r="OOU943" s="477"/>
      <c r="OOV943" s="477"/>
      <c r="OOW943" s="477"/>
      <c r="OOX943" s="477"/>
      <c r="OOY943" s="477"/>
      <c r="OOZ943" s="477"/>
      <c r="OPA943" s="477"/>
      <c r="OPB943" s="477"/>
      <c r="OPC943" s="477"/>
      <c r="OPD943" s="477"/>
      <c r="OPE943" s="477"/>
      <c r="OPF943" s="477"/>
      <c r="OPG943" s="477"/>
      <c r="OPH943" s="477"/>
      <c r="OPI943" s="477"/>
      <c r="OPJ943" s="477"/>
      <c r="OPK943" s="477"/>
      <c r="OPL943" s="477"/>
      <c r="OPM943" s="477"/>
      <c r="OPN943" s="477"/>
      <c r="OPO943" s="477"/>
      <c r="OPP943" s="477"/>
      <c r="OPQ943" s="477"/>
      <c r="OPR943" s="477"/>
      <c r="OPS943" s="477"/>
      <c r="OPT943" s="477"/>
      <c r="OPU943" s="477"/>
      <c r="OPV943" s="477"/>
      <c r="OPW943" s="477"/>
      <c r="OPX943" s="477"/>
      <c r="OPY943" s="477"/>
      <c r="OPZ943" s="477"/>
      <c r="OQA943" s="477"/>
      <c r="OQB943" s="477"/>
      <c r="OQC943" s="477"/>
      <c r="OQD943" s="477"/>
      <c r="OQE943" s="477"/>
      <c r="OQF943" s="477"/>
      <c r="OQG943" s="477"/>
      <c r="OQH943" s="477"/>
      <c r="OQI943" s="477"/>
      <c r="OQJ943" s="477"/>
      <c r="OQK943" s="477"/>
      <c r="OQL943" s="477"/>
      <c r="OQM943" s="477"/>
      <c r="OQN943" s="477"/>
      <c r="OQO943" s="477"/>
      <c r="OQP943" s="477"/>
      <c r="OQQ943" s="477"/>
      <c r="OQR943" s="477"/>
      <c r="OQS943" s="477"/>
      <c r="OQT943" s="477"/>
      <c r="OQU943" s="477"/>
      <c r="OQV943" s="477"/>
      <c r="OQW943" s="477"/>
      <c r="OQX943" s="477"/>
      <c r="OQY943" s="477"/>
      <c r="OQZ943" s="477"/>
      <c r="ORA943" s="477"/>
      <c r="ORB943" s="477"/>
      <c r="ORC943" s="477"/>
      <c r="ORD943" s="477"/>
      <c r="ORE943" s="477"/>
      <c r="ORF943" s="477"/>
      <c r="ORG943" s="477"/>
      <c r="ORH943" s="477"/>
      <c r="ORI943" s="477"/>
      <c r="ORJ943" s="477"/>
      <c r="ORK943" s="477"/>
      <c r="ORL943" s="477"/>
      <c r="ORM943" s="477"/>
      <c r="ORN943" s="477"/>
      <c r="ORO943" s="477"/>
      <c r="ORP943" s="477"/>
      <c r="ORQ943" s="477"/>
      <c r="ORR943" s="477"/>
      <c r="ORS943" s="477"/>
      <c r="ORT943" s="477"/>
      <c r="ORU943" s="477"/>
      <c r="ORV943" s="477"/>
      <c r="ORW943" s="477"/>
      <c r="ORX943" s="477"/>
      <c r="ORY943" s="477"/>
      <c r="ORZ943" s="477"/>
      <c r="OSA943" s="477"/>
      <c r="OSB943" s="477"/>
      <c r="OSC943" s="477"/>
      <c r="OSD943" s="477"/>
      <c r="OSE943" s="477"/>
      <c r="OSF943" s="477"/>
      <c r="OSG943" s="477"/>
      <c r="OSH943" s="477"/>
      <c r="OSI943" s="477"/>
      <c r="OSJ943" s="477"/>
      <c r="OSK943" s="477"/>
      <c r="OSL943" s="477"/>
      <c r="OSM943" s="477"/>
      <c r="OSN943" s="477"/>
      <c r="OSO943" s="477"/>
      <c r="OSP943" s="477"/>
      <c r="OSQ943" s="477"/>
      <c r="OSR943" s="477"/>
      <c r="OSS943" s="477"/>
      <c r="OST943" s="477"/>
      <c r="OSU943" s="477"/>
      <c r="OSV943" s="477"/>
      <c r="OSW943" s="477"/>
      <c r="OSX943" s="477"/>
      <c r="OSY943" s="477"/>
      <c r="OSZ943" s="477"/>
      <c r="OTA943" s="477"/>
      <c r="OTB943" s="477"/>
      <c r="OTC943" s="477"/>
      <c r="OTD943" s="477"/>
      <c r="OTE943" s="477"/>
      <c r="OTF943" s="477"/>
      <c r="OTG943" s="477"/>
      <c r="OTH943" s="477"/>
      <c r="OTI943" s="477"/>
      <c r="OTJ943" s="477"/>
      <c r="OTK943" s="477"/>
      <c r="OTL943" s="477"/>
      <c r="OTM943" s="477"/>
      <c r="OTN943" s="477"/>
      <c r="OTO943" s="477"/>
      <c r="OTP943" s="477"/>
      <c r="OTQ943" s="477"/>
      <c r="OTR943" s="477"/>
      <c r="OTS943" s="477"/>
      <c r="OTT943" s="477"/>
      <c r="OTU943" s="477"/>
      <c r="OTV943" s="477"/>
      <c r="OTW943" s="477"/>
      <c r="OTX943" s="477"/>
      <c r="OTY943" s="477"/>
      <c r="OTZ943" s="477"/>
      <c r="OUA943" s="477"/>
      <c r="OUB943" s="477"/>
      <c r="OUC943" s="477"/>
      <c r="OUD943" s="477"/>
      <c r="OUE943" s="477"/>
      <c r="OUF943" s="477"/>
      <c r="OUG943" s="477"/>
      <c r="OUH943" s="477"/>
      <c r="OUI943" s="477"/>
      <c r="OUJ943" s="477"/>
      <c r="OUK943" s="477"/>
      <c r="OUL943" s="477"/>
      <c r="OUM943" s="477"/>
      <c r="OUN943" s="477"/>
      <c r="OUO943" s="477"/>
      <c r="OUP943" s="477"/>
      <c r="OUQ943" s="477"/>
      <c r="OUR943" s="477"/>
      <c r="OUS943" s="477"/>
      <c r="OUT943" s="477"/>
      <c r="OUU943" s="477"/>
      <c r="OUV943" s="477"/>
      <c r="OUW943" s="477"/>
      <c r="OUX943" s="477"/>
      <c r="OUY943" s="477"/>
      <c r="OUZ943" s="477"/>
      <c r="OVA943" s="477"/>
      <c r="OVB943" s="477"/>
      <c r="OVC943" s="477"/>
      <c r="OVD943" s="477"/>
      <c r="OVE943" s="477"/>
      <c r="OVF943" s="477"/>
      <c r="OVG943" s="477"/>
      <c r="OVH943" s="477"/>
      <c r="OVI943" s="477"/>
      <c r="OVJ943" s="477"/>
      <c r="OVK943" s="477"/>
      <c r="OVL943" s="477"/>
      <c r="OVM943" s="477"/>
      <c r="OVN943" s="477"/>
      <c r="OVO943" s="477"/>
      <c r="OVP943" s="477"/>
      <c r="OVQ943" s="477"/>
      <c r="OVR943" s="477"/>
      <c r="OVS943" s="477"/>
      <c r="OVT943" s="477"/>
      <c r="OVU943" s="477"/>
      <c r="OVV943" s="477"/>
      <c r="OVW943" s="477"/>
      <c r="OVX943" s="477"/>
      <c r="OVY943" s="477"/>
      <c r="OVZ943" s="477"/>
      <c r="OWA943" s="477"/>
      <c r="OWB943" s="477"/>
      <c r="OWC943" s="477"/>
      <c r="OWD943" s="477"/>
      <c r="OWE943" s="477"/>
      <c r="OWF943" s="477"/>
      <c r="OWG943" s="477"/>
      <c r="OWH943" s="477"/>
      <c r="OWI943" s="477"/>
      <c r="OWJ943" s="477"/>
      <c r="OWK943" s="477"/>
      <c r="OWL943" s="477"/>
      <c r="OWM943" s="477"/>
      <c r="OWN943" s="477"/>
      <c r="OWO943" s="477"/>
      <c r="OWP943" s="477"/>
      <c r="OWQ943" s="477"/>
      <c r="OWR943" s="477"/>
      <c r="OWS943" s="477"/>
      <c r="OWT943" s="477"/>
      <c r="OWU943" s="477"/>
      <c r="OWV943" s="477"/>
      <c r="OWW943" s="477"/>
      <c r="OWX943" s="477"/>
      <c r="OWY943" s="477"/>
      <c r="OWZ943" s="477"/>
      <c r="OXA943" s="477"/>
      <c r="OXB943" s="477"/>
      <c r="OXC943" s="477"/>
      <c r="OXD943" s="477"/>
      <c r="OXE943" s="477"/>
      <c r="OXF943" s="477"/>
      <c r="OXG943" s="477"/>
      <c r="OXH943" s="477"/>
      <c r="OXI943" s="477"/>
      <c r="OXJ943" s="477"/>
      <c r="OXK943" s="477"/>
      <c r="OXL943" s="477"/>
      <c r="OXM943" s="477"/>
      <c r="OXN943" s="477"/>
      <c r="OXO943" s="477"/>
      <c r="OXP943" s="477"/>
      <c r="OXQ943" s="477"/>
      <c r="OXR943" s="477"/>
      <c r="OXS943" s="477"/>
      <c r="OXT943" s="477"/>
      <c r="OXU943" s="477"/>
      <c r="OXV943" s="477"/>
      <c r="OXW943" s="477"/>
      <c r="OXX943" s="477"/>
      <c r="OXY943" s="477"/>
      <c r="OXZ943" s="477"/>
      <c r="OYA943" s="477"/>
      <c r="OYB943" s="477"/>
      <c r="OYC943" s="477"/>
      <c r="OYD943" s="477"/>
      <c r="OYE943" s="477"/>
      <c r="OYF943" s="477"/>
      <c r="OYG943" s="477"/>
      <c r="OYH943" s="477"/>
      <c r="OYI943" s="477"/>
      <c r="OYJ943" s="477"/>
      <c r="OYK943" s="477"/>
      <c r="OYL943" s="477"/>
      <c r="OYM943" s="477"/>
      <c r="OYN943" s="477"/>
      <c r="OYO943" s="477"/>
      <c r="OYP943" s="477"/>
      <c r="OYQ943" s="477"/>
      <c r="OYR943" s="477"/>
      <c r="OYS943" s="477"/>
      <c r="OYT943" s="477"/>
      <c r="OYU943" s="477"/>
      <c r="OYV943" s="477"/>
      <c r="OYW943" s="477"/>
      <c r="OYX943" s="477"/>
      <c r="OYY943" s="477"/>
      <c r="OYZ943" s="477"/>
      <c r="OZA943" s="477"/>
      <c r="OZB943" s="477"/>
      <c r="OZC943" s="477"/>
      <c r="OZD943" s="477"/>
      <c r="OZE943" s="477"/>
      <c r="OZF943" s="477"/>
      <c r="OZG943" s="477"/>
      <c r="OZH943" s="477"/>
      <c r="OZI943" s="477"/>
      <c r="OZJ943" s="477"/>
      <c r="OZK943" s="477"/>
      <c r="OZL943" s="477"/>
      <c r="OZM943" s="477"/>
      <c r="OZN943" s="477"/>
      <c r="OZO943" s="477"/>
      <c r="OZP943" s="477"/>
      <c r="OZQ943" s="477"/>
      <c r="OZR943" s="477"/>
      <c r="OZS943" s="477"/>
      <c r="OZT943" s="477"/>
      <c r="OZU943" s="477"/>
      <c r="OZV943" s="477"/>
      <c r="OZW943" s="477"/>
      <c r="OZX943" s="477"/>
      <c r="OZY943" s="477"/>
      <c r="OZZ943" s="477"/>
      <c r="PAA943" s="477"/>
      <c r="PAB943" s="477"/>
      <c r="PAC943" s="477"/>
      <c r="PAD943" s="477"/>
      <c r="PAE943" s="477"/>
      <c r="PAF943" s="477"/>
      <c r="PAG943" s="477"/>
      <c r="PAH943" s="477"/>
      <c r="PAI943" s="477"/>
      <c r="PAJ943" s="477"/>
      <c r="PAK943" s="477"/>
      <c r="PAL943" s="477"/>
      <c r="PAM943" s="477"/>
      <c r="PAN943" s="477"/>
      <c r="PAO943" s="477"/>
      <c r="PAP943" s="477"/>
      <c r="PAQ943" s="477"/>
      <c r="PAR943" s="477"/>
      <c r="PAS943" s="477"/>
      <c r="PAT943" s="477"/>
      <c r="PAU943" s="477"/>
      <c r="PAV943" s="477"/>
      <c r="PAW943" s="477"/>
      <c r="PAX943" s="477"/>
      <c r="PAY943" s="477"/>
      <c r="PAZ943" s="477"/>
      <c r="PBA943" s="477"/>
      <c r="PBB943" s="477"/>
      <c r="PBC943" s="477"/>
      <c r="PBD943" s="477"/>
      <c r="PBE943" s="477"/>
      <c r="PBF943" s="477"/>
      <c r="PBG943" s="477"/>
      <c r="PBH943" s="477"/>
      <c r="PBI943" s="477"/>
      <c r="PBJ943" s="477"/>
      <c r="PBK943" s="477"/>
      <c r="PBL943" s="477"/>
      <c r="PBM943" s="477"/>
      <c r="PBN943" s="477"/>
      <c r="PBO943" s="477"/>
      <c r="PBP943" s="477"/>
      <c r="PBQ943" s="477"/>
      <c r="PBR943" s="477"/>
      <c r="PBS943" s="477"/>
      <c r="PBT943" s="477"/>
      <c r="PBU943" s="477"/>
      <c r="PBV943" s="477"/>
      <c r="PBW943" s="477"/>
      <c r="PBX943" s="477"/>
      <c r="PBY943" s="477"/>
      <c r="PBZ943" s="477"/>
      <c r="PCA943" s="477"/>
      <c r="PCB943" s="477"/>
      <c r="PCC943" s="477"/>
      <c r="PCD943" s="477"/>
      <c r="PCE943" s="477"/>
      <c r="PCF943" s="477"/>
      <c r="PCG943" s="477"/>
      <c r="PCH943" s="477"/>
      <c r="PCI943" s="477"/>
      <c r="PCJ943" s="477"/>
      <c r="PCK943" s="477"/>
      <c r="PCL943" s="477"/>
      <c r="PCM943" s="477"/>
      <c r="PCN943" s="477"/>
      <c r="PCO943" s="477"/>
      <c r="PCP943" s="477"/>
      <c r="PCQ943" s="477"/>
      <c r="PCR943" s="477"/>
      <c r="PCS943" s="477"/>
      <c r="PCT943" s="477"/>
      <c r="PCU943" s="477"/>
      <c r="PCV943" s="477"/>
      <c r="PCW943" s="477"/>
      <c r="PCX943" s="477"/>
      <c r="PCY943" s="477"/>
      <c r="PCZ943" s="477"/>
      <c r="PDA943" s="477"/>
      <c r="PDB943" s="477"/>
      <c r="PDC943" s="477"/>
      <c r="PDD943" s="477"/>
      <c r="PDE943" s="477"/>
      <c r="PDF943" s="477"/>
      <c r="PDG943" s="477"/>
      <c r="PDH943" s="477"/>
      <c r="PDI943" s="477"/>
      <c r="PDJ943" s="477"/>
      <c r="PDK943" s="477"/>
      <c r="PDL943" s="477"/>
      <c r="PDM943" s="477"/>
      <c r="PDN943" s="477"/>
      <c r="PDO943" s="477"/>
      <c r="PDP943" s="477"/>
      <c r="PDQ943" s="477"/>
      <c r="PDR943" s="477"/>
      <c r="PDS943" s="477"/>
      <c r="PDT943" s="477"/>
      <c r="PDU943" s="477"/>
      <c r="PDV943" s="477"/>
      <c r="PDW943" s="477"/>
      <c r="PDX943" s="477"/>
      <c r="PDY943" s="477"/>
      <c r="PDZ943" s="477"/>
      <c r="PEA943" s="477"/>
      <c r="PEB943" s="477"/>
      <c r="PEC943" s="477"/>
      <c r="PED943" s="477"/>
      <c r="PEE943" s="477"/>
      <c r="PEF943" s="477"/>
      <c r="PEG943" s="477"/>
      <c r="PEH943" s="477"/>
      <c r="PEI943" s="477"/>
      <c r="PEJ943" s="477"/>
      <c r="PEK943" s="477"/>
      <c r="PEL943" s="477"/>
      <c r="PEM943" s="477"/>
      <c r="PEN943" s="477"/>
      <c r="PEO943" s="477"/>
      <c r="PEP943" s="477"/>
      <c r="PEQ943" s="477"/>
      <c r="PER943" s="477"/>
      <c r="PES943" s="477"/>
      <c r="PET943" s="477"/>
      <c r="PEU943" s="477"/>
      <c r="PEV943" s="477"/>
      <c r="PEW943" s="477"/>
      <c r="PEX943" s="477"/>
      <c r="PEY943" s="477"/>
      <c r="PEZ943" s="477"/>
      <c r="PFA943" s="477"/>
      <c r="PFB943" s="477"/>
      <c r="PFC943" s="477"/>
      <c r="PFD943" s="477"/>
      <c r="PFE943" s="477"/>
      <c r="PFF943" s="477"/>
      <c r="PFG943" s="477"/>
      <c r="PFH943" s="477"/>
      <c r="PFI943" s="477"/>
      <c r="PFJ943" s="477"/>
      <c r="PFK943" s="477"/>
      <c r="PFL943" s="477"/>
      <c r="PFM943" s="477"/>
      <c r="PFN943" s="477"/>
      <c r="PFO943" s="477"/>
      <c r="PFP943" s="477"/>
      <c r="PFQ943" s="477"/>
      <c r="PFR943" s="477"/>
      <c r="PFS943" s="477"/>
      <c r="PFT943" s="477"/>
      <c r="PFU943" s="477"/>
      <c r="PFV943" s="477"/>
      <c r="PFW943" s="477"/>
      <c r="PFX943" s="477"/>
      <c r="PFY943" s="477"/>
      <c r="PFZ943" s="477"/>
      <c r="PGA943" s="477"/>
      <c r="PGB943" s="477"/>
      <c r="PGC943" s="477"/>
      <c r="PGD943" s="477"/>
      <c r="PGE943" s="477"/>
      <c r="PGF943" s="477"/>
      <c r="PGG943" s="477"/>
      <c r="PGH943" s="477"/>
      <c r="PGI943" s="477"/>
      <c r="PGJ943" s="477"/>
      <c r="PGK943" s="477"/>
      <c r="PGL943" s="477"/>
      <c r="PGM943" s="477"/>
      <c r="PGN943" s="477"/>
      <c r="PGO943" s="477"/>
      <c r="PGP943" s="477"/>
      <c r="PGQ943" s="477"/>
      <c r="PGR943" s="477"/>
      <c r="PGS943" s="477"/>
      <c r="PGT943" s="477"/>
      <c r="PGU943" s="477"/>
      <c r="PGV943" s="477"/>
      <c r="PGW943" s="477"/>
      <c r="PGX943" s="477"/>
      <c r="PGY943" s="477"/>
      <c r="PGZ943" s="477"/>
      <c r="PHA943" s="477"/>
      <c r="PHB943" s="477"/>
      <c r="PHC943" s="477"/>
      <c r="PHD943" s="477"/>
      <c r="PHE943" s="477"/>
      <c r="PHF943" s="477"/>
      <c r="PHG943" s="477"/>
      <c r="PHH943" s="477"/>
      <c r="PHI943" s="477"/>
      <c r="PHJ943" s="477"/>
      <c r="PHK943" s="477"/>
      <c r="PHL943" s="477"/>
      <c r="PHM943" s="477"/>
      <c r="PHN943" s="477"/>
      <c r="PHO943" s="477"/>
      <c r="PHP943" s="477"/>
      <c r="PHQ943" s="477"/>
      <c r="PHR943" s="477"/>
      <c r="PHS943" s="477"/>
      <c r="PHT943" s="477"/>
      <c r="PHU943" s="477"/>
      <c r="PHV943" s="477"/>
      <c r="PHW943" s="477"/>
      <c r="PHX943" s="477"/>
      <c r="PHY943" s="477"/>
      <c r="PHZ943" s="477"/>
      <c r="PIA943" s="477"/>
      <c r="PIB943" s="477"/>
      <c r="PIC943" s="477"/>
      <c r="PID943" s="477"/>
      <c r="PIE943" s="477"/>
      <c r="PIF943" s="477"/>
      <c r="PIG943" s="477"/>
      <c r="PIH943" s="477"/>
      <c r="PII943" s="477"/>
      <c r="PIJ943" s="477"/>
      <c r="PIK943" s="477"/>
      <c r="PIL943" s="477"/>
      <c r="PIM943" s="477"/>
      <c r="PIN943" s="477"/>
      <c r="PIO943" s="477"/>
      <c r="PIP943" s="477"/>
      <c r="PIQ943" s="477"/>
      <c r="PIR943" s="477"/>
      <c r="PIS943" s="477"/>
      <c r="PIT943" s="477"/>
      <c r="PIU943" s="477"/>
      <c r="PIV943" s="477"/>
      <c r="PIW943" s="477"/>
      <c r="PIX943" s="477"/>
      <c r="PIY943" s="477"/>
      <c r="PIZ943" s="477"/>
      <c r="PJA943" s="477"/>
      <c r="PJB943" s="477"/>
      <c r="PJC943" s="477"/>
      <c r="PJD943" s="477"/>
      <c r="PJE943" s="477"/>
      <c r="PJF943" s="477"/>
      <c r="PJG943" s="477"/>
      <c r="PJH943" s="477"/>
      <c r="PJI943" s="477"/>
      <c r="PJJ943" s="477"/>
      <c r="PJK943" s="477"/>
      <c r="PJL943" s="477"/>
      <c r="PJM943" s="477"/>
      <c r="PJN943" s="477"/>
      <c r="PJO943" s="477"/>
      <c r="PJP943" s="477"/>
      <c r="PJQ943" s="477"/>
      <c r="PJR943" s="477"/>
      <c r="PJS943" s="477"/>
      <c r="PJT943" s="477"/>
      <c r="PJU943" s="477"/>
      <c r="PJV943" s="477"/>
      <c r="PJW943" s="477"/>
      <c r="PJX943" s="477"/>
      <c r="PJY943" s="477"/>
      <c r="PJZ943" s="477"/>
      <c r="PKA943" s="477"/>
      <c r="PKB943" s="477"/>
      <c r="PKC943" s="477"/>
      <c r="PKD943" s="477"/>
      <c r="PKE943" s="477"/>
      <c r="PKF943" s="477"/>
      <c r="PKG943" s="477"/>
      <c r="PKH943" s="477"/>
      <c r="PKI943" s="477"/>
      <c r="PKJ943" s="477"/>
      <c r="PKK943" s="477"/>
      <c r="PKL943" s="477"/>
      <c r="PKM943" s="477"/>
      <c r="PKN943" s="477"/>
      <c r="PKO943" s="477"/>
      <c r="PKP943" s="477"/>
      <c r="PKQ943" s="477"/>
      <c r="PKR943" s="477"/>
      <c r="PKS943" s="477"/>
      <c r="PKT943" s="477"/>
      <c r="PKU943" s="477"/>
      <c r="PKV943" s="477"/>
      <c r="PKW943" s="477"/>
      <c r="PKX943" s="477"/>
      <c r="PKY943" s="477"/>
      <c r="PKZ943" s="477"/>
      <c r="PLA943" s="477"/>
      <c r="PLB943" s="477"/>
      <c r="PLC943" s="477"/>
      <c r="PLD943" s="477"/>
      <c r="PLE943" s="477"/>
      <c r="PLF943" s="477"/>
      <c r="PLG943" s="477"/>
      <c r="PLH943" s="477"/>
      <c r="PLI943" s="477"/>
      <c r="PLJ943" s="477"/>
      <c r="PLK943" s="477"/>
      <c r="PLL943" s="477"/>
      <c r="PLM943" s="477"/>
      <c r="PLN943" s="477"/>
      <c r="PLO943" s="477"/>
      <c r="PLP943" s="477"/>
      <c r="PLQ943" s="477"/>
      <c r="PLR943" s="477"/>
      <c r="PLS943" s="477"/>
      <c r="PLT943" s="477"/>
      <c r="PLU943" s="477"/>
      <c r="PLV943" s="477"/>
      <c r="PLW943" s="477"/>
      <c r="PLX943" s="477"/>
      <c r="PLY943" s="477"/>
      <c r="PLZ943" s="477"/>
      <c r="PMA943" s="477"/>
      <c r="PMB943" s="477"/>
      <c r="PMC943" s="477"/>
      <c r="PMD943" s="477"/>
      <c r="PME943" s="477"/>
      <c r="PMF943" s="477"/>
      <c r="PMG943" s="477"/>
      <c r="PMH943" s="477"/>
      <c r="PMI943" s="477"/>
      <c r="PMJ943" s="477"/>
      <c r="PMK943" s="477"/>
      <c r="PML943" s="477"/>
      <c r="PMM943" s="477"/>
      <c r="PMN943" s="477"/>
      <c r="PMO943" s="477"/>
      <c r="PMP943" s="477"/>
      <c r="PMQ943" s="477"/>
      <c r="PMR943" s="477"/>
      <c r="PMS943" s="477"/>
      <c r="PMT943" s="477"/>
      <c r="PMU943" s="477"/>
      <c r="PMV943" s="477"/>
      <c r="PMW943" s="477"/>
      <c r="PMX943" s="477"/>
      <c r="PMY943" s="477"/>
      <c r="PMZ943" s="477"/>
      <c r="PNA943" s="477"/>
      <c r="PNB943" s="477"/>
      <c r="PNC943" s="477"/>
      <c r="PND943" s="477"/>
      <c r="PNE943" s="477"/>
      <c r="PNF943" s="477"/>
      <c r="PNG943" s="477"/>
      <c r="PNH943" s="477"/>
      <c r="PNI943" s="477"/>
      <c r="PNJ943" s="477"/>
      <c r="PNK943" s="477"/>
      <c r="PNL943" s="477"/>
      <c r="PNM943" s="477"/>
      <c r="PNN943" s="477"/>
      <c r="PNO943" s="477"/>
      <c r="PNP943" s="477"/>
      <c r="PNQ943" s="477"/>
      <c r="PNR943" s="477"/>
      <c r="PNS943" s="477"/>
      <c r="PNT943" s="477"/>
      <c r="PNU943" s="477"/>
      <c r="PNV943" s="477"/>
      <c r="PNW943" s="477"/>
      <c r="PNX943" s="477"/>
      <c r="PNY943" s="477"/>
      <c r="PNZ943" s="477"/>
      <c r="POA943" s="477"/>
      <c r="POB943" s="477"/>
      <c r="POC943" s="477"/>
      <c r="POD943" s="477"/>
      <c r="POE943" s="477"/>
      <c r="POF943" s="477"/>
      <c r="POG943" s="477"/>
      <c r="POH943" s="477"/>
      <c r="POI943" s="477"/>
      <c r="POJ943" s="477"/>
      <c r="POK943" s="477"/>
      <c r="POL943" s="477"/>
      <c r="POM943" s="477"/>
      <c r="PON943" s="477"/>
      <c r="POO943" s="477"/>
      <c r="POP943" s="477"/>
      <c r="POQ943" s="477"/>
      <c r="POR943" s="477"/>
      <c r="POS943" s="477"/>
      <c r="POT943" s="477"/>
      <c r="POU943" s="477"/>
      <c r="POV943" s="477"/>
      <c r="POW943" s="477"/>
      <c r="POX943" s="477"/>
      <c r="POY943" s="477"/>
      <c r="POZ943" s="477"/>
      <c r="PPA943" s="477"/>
      <c r="PPB943" s="477"/>
      <c r="PPC943" s="477"/>
      <c r="PPD943" s="477"/>
      <c r="PPE943" s="477"/>
      <c r="PPF943" s="477"/>
      <c r="PPG943" s="477"/>
      <c r="PPH943" s="477"/>
      <c r="PPI943" s="477"/>
      <c r="PPJ943" s="477"/>
      <c r="PPK943" s="477"/>
      <c r="PPL943" s="477"/>
      <c r="PPM943" s="477"/>
      <c r="PPN943" s="477"/>
      <c r="PPO943" s="477"/>
      <c r="PPP943" s="477"/>
      <c r="PPQ943" s="477"/>
      <c r="PPR943" s="477"/>
      <c r="PPS943" s="477"/>
      <c r="PPT943" s="477"/>
      <c r="PPU943" s="477"/>
      <c r="PPV943" s="477"/>
      <c r="PPW943" s="477"/>
      <c r="PPX943" s="477"/>
      <c r="PPY943" s="477"/>
      <c r="PPZ943" s="477"/>
      <c r="PQA943" s="477"/>
      <c r="PQB943" s="477"/>
      <c r="PQC943" s="477"/>
      <c r="PQD943" s="477"/>
      <c r="PQE943" s="477"/>
      <c r="PQF943" s="477"/>
      <c r="PQG943" s="477"/>
      <c r="PQH943" s="477"/>
      <c r="PQI943" s="477"/>
      <c r="PQJ943" s="477"/>
      <c r="PQK943" s="477"/>
      <c r="PQL943" s="477"/>
      <c r="PQM943" s="477"/>
      <c r="PQN943" s="477"/>
      <c r="PQO943" s="477"/>
      <c r="PQP943" s="477"/>
      <c r="PQQ943" s="477"/>
      <c r="PQR943" s="477"/>
      <c r="PQS943" s="477"/>
      <c r="PQT943" s="477"/>
      <c r="PQU943" s="477"/>
      <c r="PQV943" s="477"/>
      <c r="PQW943" s="477"/>
      <c r="PQX943" s="477"/>
      <c r="PQY943" s="477"/>
      <c r="PQZ943" s="477"/>
      <c r="PRA943" s="477"/>
      <c r="PRB943" s="477"/>
      <c r="PRC943" s="477"/>
      <c r="PRD943" s="477"/>
      <c r="PRE943" s="477"/>
      <c r="PRF943" s="477"/>
      <c r="PRG943" s="477"/>
      <c r="PRH943" s="477"/>
      <c r="PRI943" s="477"/>
      <c r="PRJ943" s="477"/>
      <c r="PRK943" s="477"/>
      <c r="PRL943" s="477"/>
      <c r="PRM943" s="477"/>
      <c r="PRN943" s="477"/>
      <c r="PRO943" s="477"/>
      <c r="PRP943" s="477"/>
      <c r="PRQ943" s="477"/>
      <c r="PRR943" s="477"/>
      <c r="PRS943" s="477"/>
      <c r="PRT943" s="477"/>
      <c r="PRU943" s="477"/>
      <c r="PRV943" s="477"/>
      <c r="PRW943" s="477"/>
      <c r="PRX943" s="477"/>
      <c r="PRY943" s="477"/>
      <c r="PRZ943" s="477"/>
      <c r="PSA943" s="477"/>
      <c r="PSB943" s="477"/>
      <c r="PSC943" s="477"/>
      <c r="PSD943" s="477"/>
      <c r="PSE943" s="477"/>
      <c r="PSF943" s="477"/>
      <c r="PSG943" s="477"/>
      <c r="PSH943" s="477"/>
      <c r="PSI943" s="477"/>
      <c r="PSJ943" s="477"/>
      <c r="PSK943" s="477"/>
      <c r="PSL943" s="477"/>
      <c r="PSM943" s="477"/>
      <c r="PSN943" s="477"/>
      <c r="PSO943" s="477"/>
      <c r="PSP943" s="477"/>
      <c r="PSQ943" s="477"/>
      <c r="PSR943" s="477"/>
      <c r="PSS943" s="477"/>
      <c r="PST943" s="477"/>
      <c r="PSU943" s="477"/>
      <c r="PSV943" s="477"/>
      <c r="PSW943" s="477"/>
      <c r="PSX943" s="477"/>
      <c r="PSY943" s="477"/>
      <c r="PSZ943" s="477"/>
      <c r="PTA943" s="477"/>
      <c r="PTB943" s="477"/>
      <c r="PTC943" s="477"/>
      <c r="PTD943" s="477"/>
      <c r="PTE943" s="477"/>
      <c r="PTF943" s="477"/>
      <c r="PTG943" s="477"/>
      <c r="PTH943" s="477"/>
      <c r="PTI943" s="477"/>
      <c r="PTJ943" s="477"/>
      <c r="PTK943" s="477"/>
      <c r="PTL943" s="477"/>
      <c r="PTM943" s="477"/>
      <c r="PTN943" s="477"/>
      <c r="PTO943" s="477"/>
      <c r="PTP943" s="477"/>
      <c r="PTQ943" s="477"/>
      <c r="PTR943" s="477"/>
      <c r="PTS943" s="477"/>
      <c r="PTT943" s="477"/>
      <c r="PTU943" s="477"/>
      <c r="PTV943" s="477"/>
      <c r="PTW943" s="477"/>
      <c r="PTX943" s="477"/>
      <c r="PTY943" s="477"/>
      <c r="PTZ943" s="477"/>
      <c r="PUA943" s="477"/>
      <c r="PUB943" s="477"/>
      <c r="PUC943" s="477"/>
      <c r="PUD943" s="477"/>
      <c r="PUE943" s="477"/>
      <c r="PUF943" s="477"/>
      <c r="PUG943" s="477"/>
      <c r="PUH943" s="477"/>
      <c r="PUI943" s="477"/>
      <c r="PUJ943" s="477"/>
      <c r="PUK943" s="477"/>
      <c r="PUL943" s="477"/>
      <c r="PUM943" s="477"/>
      <c r="PUN943" s="477"/>
      <c r="PUO943" s="477"/>
      <c r="PUP943" s="477"/>
      <c r="PUQ943" s="477"/>
      <c r="PUR943" s="477"/>
      <c r="PUS943" s="477"/>
      <c r="PUT943" s="477"/>
      <c r="PUU943" s="477"/>
      <c r="PUV943" s="477"/>
      <c r="PUW943" s="477"/>
      <c r="PUX943" s="477"/>
      <c r="PUY943" s="477"/>
      <c r="PUZ943" s="477"/>
      <c r="PVA943" s="477"/>
      <c r="PVB943" s="477"/>
      <c r="PVC943" s="477"/>
      <c r="PVD943" s="477"/>
      <c r="PVE943" s="477"/>
      <c r="PVF943" s="477"/>
      <c r="PVG943" s="477"/>
      <c r="PVH943" s="477"/>
      <c r="PVI943" s="477"/>
      <c r="PVJ943" s="477"/>
      <c r="PVK943" s="477"/>
      <c r="PVL943" s="477"/>
      <c r="PVM943" s="477"/>
      <c r="PVN943" s="477"/>
      <c r="PVO943" s="477"/>
      <c r="PVP943" s="477"/>
      <c r="PVQ943" s="477"/>
      <c r="PVR943" s="477"/>
      <c r="PVS943" s="477"/>
      <c r="PVT943" s="477"/>
      <c r="PVU943" s="477"/>
      <c r="PVV943" s="477"/>
      <c r="PVW943" s="477"/>
      <c r="PVX943" s="477"/>
      <c r="PVY943" s="477"/>
      <c r="PVZ943" s="477"/>
      <c r="PWA943" s="477"/>
      <c r="PWB943" s="477"/>
      <c r="PWC943" s="477"/>
      <c r="PWD943" s="477"/>
      <c r="PWE943" s="477"/>
      <c r="PWF943" s="477"/>
      <c r="PWG943" s="477"/>
      <c r="PWH943" s="477"/>
      <c r="PWI943" s="477"/>
      <c r="PWJ943" s="477"/>
      <c r="PWK943" s="477"/>
      <c r="PWL943" s="477"/>
      <c r="PWM943" s="477"/>
      <c r="PWN943" s="477"/>
      <c r="PWO943" s="477"/>
      <c r="PWP943" s="477"/>
      <c r="PWQ943" s="477"/>
      <c r="PWR943" s="477"/>
      <c r="PWS943" s="477"/>
      <c r="PWT943" s="477"/>
      <c r="PWU943" s="477"/>
      <c r="PWV943" s="477"/>
      <c r="PWW943" s="477"/>
      <c r="PWX943" s="477"/>
      <c r="PWY943" s="477"/>
      <c r="PWZ943" s="477"/>
      <c r="PXA943" s="477"/>
      <c r="PXB943" s="477"/>
      <c r="PXC943" s="477"/>
      <c r="PXD943" s="477"/>
      <c r="PXE943" s="477"/>
      <c r="PXF943" s="477"/>
      <c r="PXG943" s="477"/>
      <c r="PXH943" s="477"/>
      <c r="PXI943" s="477"/>
      <c r="PXJ943" s="477"/>
      <c r="PXK943" s="477"/>
      <c r="PXL943" s="477"/>
      <c r="PXM943" s="477"/>
      <c r="PXN943" s="477"/>
      <c r="PXO943" s="477"/>
      <c r="PXP943" s="477"/>
      <c r="PXQ943" s="477"/>
      <c r="PXR943" s="477"/>
      <c r="PXS943" s="477"/>
      <c r="PXT943" s="477"/>
      <c r="PXU943" s="477"/>
      <c r="PXV943" s="477"/>
      <c r="PXW943" s="477"/>
      <c r="PXX943" s="477"/>
      <c r="PXY943" s="477"/>
      <c r="PXZ943" s="477"/>
      <c r="PYA943" s="477"/>
      <c r="PYB943" s="477"/>
      <c r="PYC943" s="477"/>
      <c r="PYD943" s="477"/>
      <c r="PYE943" s="477"/>
      <c r="PYF943" s="477"/>
      <c r="PYG943" s="477"/>
      <c r="PYH943" s="477"/>
      <c r="PYI943" s="477"/>
      <c r="PYJ943" s="477"/>
      <c r="PYK943" s="477"/>
      <c r="PYL943" s="477"/>
      <c r="PYM943" s="477"/>
      <c r="PYN943" s="477"/>
      <c r="PYO943" s="477"/>
      <c r="PYP943" s="477"/>
      <c r="PYQ943" s="477"/>
      <c r="PYR943" s="477"/>
      <c r="PYS943" s="477"/>
      <c r="PYT943" s="477"/>
      <c r="PYU943" s="477"/>
      <c r="PYV943" s="477"/>
      <c r="PYW943" s="477"/>
      <c r="PYX943" s="477"/>
      <c r="PYY943" s="477"/>
      <c r="PYZ943" s="477"/>
      <c r="PZA943" s="477"/>
      <c r="PZB943" s="477"/>
      <c r="PZC943" s="477"/>
      <c r="PZD943" s="477"/>
      <c r="PZE943" s="477"/>
      <c r="PZF943" s="477"/>
      <c r="PZG943" s="477"/>
      <c r="PZH943" s="477"/>
      <c r="PZI943" s="477"/>
      <c r="PZJ943" s="477"/>
      <c r="PZK943" s="477"/>
      <c r="PZL943" s="477"/>
      <c r="PZM943" s="477"/>
      <c r="PZN943" s="477"/>
      <c r="PZO943" s="477"/>
      <c r="PZP943" s="477"/>
      <c r="PZQ943" s="477"/>
      <c r="PZR943" s="477"/>
      <c r="PZS943" s="477"/>
      <c r="PZT943" s="477"/>
      <c r="PZU943" s="477"/>
      <c r="PZV943" s="477"/>
      <c r="PZW943" s="477"/>
      <c r="PZX943" s="477"/>
      <c r="PZY943" s="477"/>
      <c r="PZZ943" s="477"/>
      <c r="QAA943" s="477"/>
      <c r="QAB943" s="477"/>
      <c r="QAC943" s="477"/>
      <c r="QAD943" s="477"/>
      <c r="QAE943" s="477"/>
      <c r="QAF943" s="477"/>
      <c r="QAG943" s="477"/>
      <c r="QAH943" s="477"/>
      <c r="QAI943" s="477"/>
      <c r="QAJ943" s="477"/>
      <c r="QAK943" s="477"/>
      <c r="QAL943" s="477"/>
      <c r="QAM943" s="477"/>
      <c r="QAN943" s="477"/>
      <c r="QAO943" s="477"/>
      <c r="QAP943" s="477"/>
      <c r="QAQ943" s="477"/>
      <c r="QAR943" s="477"/>
      <c r="QAS943" s="477"/>
      <c r="QAT943" s="477"/>
      <c r="QAU943" s="477"/>
      <c r="QAV943" s="477"/>
      <c r="QAW943" s="477"/>
      <c r="QAX943" s="477"/>
      <c r="QAY943" s="477"/>
      <c r="QAZ943" s="477"/>
      <c r="QBA943" s="477"/>
      <c r="QBB943" s="477"/>
      <c r="QBC943" s="477"/>
      <c r="QBD943" s="477"/>
      <c r="QBE943" s="477"/>
      <c r="QBF943" s="477"/>
      <c r="QBG943" s="477"/>
      <c r="QBH943" s="477"/>
      <c r="QBI943" s="477"/>
      <c r="QBJ943" s="477"/>
      <c r="QBK943" s="477"/>
      <c r="QBL943" s="477"/>
      <c r="QBM943" s="477"/>
      <c r="QBN943" s="477"/>
      <c r="QBO943" s="477"/>
      <c r="QBP943" s="477"/>
      <c r="QBQ943" s="477"/>
      <c r="QBR943" s="477"/>
      <c r="QBS943" s="477"/>
      <c r="QBT943" s="477"/>
      <c r="QBU943" s="477"/>
      <c r="QBV943" s="477"/>
      <c r="QBW943" s="477"/>
      <c r="QBX943" s="477"/>
      <c r="QBY943" s="477"/>
      <c r="QBZ943" s="477"/>
      <c r="QCA943" s="477"/>
      <c r="QCB943" s="477"/>
      <c r="QCC943" s="477"/>
      <c r="QCD943" s="477"/>
      <c r="QCE943" s="477"/>
      <c r="QCF943" s="477"/>
      <c r="QCG943" s="477"/>
      <c r="QCH943" s="477"/>
      <c r="QCI943" s="477"/>
      <c r="QCJ943" s="477"/>
      <c r="QCK943" s="477"/>
      <c r="QCL943" s="477"/>
      <c r="QCM943" s="477"/>
      <c r="QCN943" s="477"/>
      <c r="QCO943" s="477"/>
      <c r="QCP943" s="477"/>
      <c r="QCQ943" s="477"/>
      <c r="QCR943" s="477"/>
      <c r="QCS943" s="477"/>
      <c r="QCT943" s="477"/>
      <c r="QCU943" s="477"/>
      <c r="QCV943" s="477"/>
      <c r="QCW943" s="477"/>
      <c r="QCX943" s="477"/>
      <c r="QCY943" s="477"/>
      <c r="QCZ943" s="477"/>
      <c r="QDA943" s="477"/>
      <c r="QDB943" s="477"/>
      <c r="QDC943" s="477"/>
      <c r="QDD943" s="477"/>
      <c r="QDE943" s="477"/>
      <c r="QDF943" s="477"/>
      <c r="QDG943" s="477"/>
      <c r="QDH943" s="477"/>
      <c r="QDI943" s="477"/>
      <c r="QDJ943" s="477"/>
      <c r="QDK943" s="477"/>
      <c r="QDL943" s="477"/>
      <c r="QDM943" s="477"/>
      <c r="QDN943" s="477"/>
      <c r="QDO943" s="477"/>
      <c r="QDP943" s="477"/>
      <c r="QDQ943" s="477"/>
      <c r="QDR943" s="477"/>
      <c r="QDS943" s="477"/>
      <c r="QDT943" s="477"/>
      <c r="QDU943" s="477"/>
      <c r="QDV943" s="477"/>
      <c r="QDW943" s="477"/>
      <c r="QDX943" s="477"/>
      <c r="QDY943" s="477"/>
      <c r="QDZ943" s="477"/>
      <c r="QEA943" s="477"/>
      <c r="QEB943" s="477"/>
      <c r="QEC943" s="477"/>
      <c r="QED943" s="477"/>
      <c r="QEE943" s="477"/>
      <c r="QEF943" s="477"/>
      <c r="QEG943" s="477"/>
      <c r="QEH943" s="477"/>
      <c r="QEI943" s="477"/>
      <c r="QEJ943" s="477"/>
      <c r="QEK943" s="477"/>
      <c r="QEL943" s="477"/>
      <c r="QEM943" s="477"/>
      <c r="QEN943" s="477"/>
      <c r="QEO943" s="477"/>
      <c r="QEP943" s="477"/>
      <c r="QEQ943" s="477"/>
      <c r="QER943" s="477"/>
      <c r="QES943" s="477"/>
      <c r="QET943" s="477"/>
      <c r="QEU943" s="477"/>
      <c r="QEV943" s="477"/>
      <c r="QEW943" s="477"/>
      <c r="QEX943" s="477"/>
      <c r="QEY943" s="477"/>
      <c r="QEZ943" s="477"/>
      <c r="QFA943" s="477"/>
      <c r="QFB943" s="477"/>
      <c r="QFC943" s="477"/>
      <c r="QFD943" s="477"/>
      <c r="QFE943" s="477"/>
      <c r="QFF943" s="477"/>
      <c r="QFG943" s="477"/>
      <c r="QFH943" s="477"/>
      <c r="QFI943" s="477"/>
      <c r="QFJ943" s="477"/>
      <c r="QFK943" s="477"/>
      <c r="QFL943" s="477"/>
      <c r="QFM943" s="477"/>
      <c r="QFN943" s="477"/>
      <c r="QFO943" s="477"/>
      <c r="QFP943" s="477"/>
      <c r="QFQ943" s="477"/>
      <c r="QFR943" s="477"/>
      <c r="QFS943" s="477"/>
      <c r="QFT943" s="477"/>
      <c r="QFU943" s="477"/>
      <c r="QFV943" s="477"/>
      <c r="QFW943" s="477"/>
      <c r="QFX943" s="477"/>
      <c r="QFY943" s="477"/>
      <c r="QFZ943" s="477"/>
      <c r="QGA943" s="477"/>
      <c r="QGB943" s="477"/>
      <c r="QGC943" s="477"/>
      <c r="QGD943" s="477"/>
      <c r="QGE943" s="477"/>
      <c r="QGF943" s="477"/>
      <c r="QGG943" s="477"/>
      <c r="QGH943" s="477"/>
      <c r="QGI943" s="477"/>
      <c r="QGJ943" s="477"/>
      <c r="QGK943" s="477"/>
      <c r="QGL943" s="477"/>
      <c r="QGM943" s="477"/>
      <c r="QGN943" s="477"/>
      <c r="QGO943" s="477"/>
      <c r="QGP943" s="477"/>
      <c r="QGQ943" s="477"/>
      <c r="QGR943" s="477"/>
      <c r="QGS943" s="477"/>
      <c r="QGT943" s="477"/>
      <c r="QGU943" s="477"/>
      <c r="QGV943" s="477"/>
      <c r="QGW943" s="477"/>
      <c r="QGX943" s="477"/>
      <c r="QGY943" s="477"/>
      <c r="QGZ943" s="477"/>
      <c r="QHA943" s="477"/>
      <c r="QHB943" s="477"/>
      <c r="QHC943" s="477"/>
      <c r="QHD943" s="477"/>
      <c r="QHE943" s="477"/>
      <c r="QHF943" s="477"/>
      <c r="QHG943" s="477"/>
      <c r="QHH943" s="477"/>
      <c r="QHI943" s="477"/>
      <c r="QHJ943" s="477"/>
      <c r="QHK943" s="477"/>
      <c r="QHL943" s="477"/>
      <c r="QHM943" s="477"/>
      <c r="QHN943" s="477"/>
      <c r="QHO943" s="477"/>
      <c r="QHP943" s="477"/>
      <c r="QHQ943" s="477"/>
      <c r="QHR943" s="477"/>
      <c r="QHS943" s="477"/>
      <c r="QHT943" s="477"/>
      <c r="QHU943" s="477"/>
      <c r="QHV943" s="477"/>
      <c r="QHW943" s="477"/>
      <c r="QHX943" s="477"/>
      <c r="QHY943" s="477"/>
      <c r="QHZ943" s="477"/>
      <c r="QIA943" s="477"/>
      <c r="QIB943" s="477"/>
      <c r="QIC943" s="477"/>
      <c r="QID943" s="477"/>
      <c r="QIE943" s="477"/>
      <c r="QIF943" s="477"/>
      <c r="QIG943" s="477"/>
      <c r="QIH943" s="477"/>
      <c r="QII943" s="477"/>
      <c r="QIJ943" s="477"/>
      <c r="QIK943" s="477"/>
      <c r="QIL943" s="477"/>
      <c r="QIM943" s="477"/>
      <c r="QIN943" s="477"/>
      <c r="QIO943" s="477"/>
      <c r="QIP943" s="477"/>
      <c r="QIQ943" s="477"/>
      <c r="QIR943" s="477"/>
      <c r="QIS943" s="477"/>
      <c r="QIT943" s="477"/>
      <c r="QIU943" s="477"/>
      <c r="QIV943" s="477"/>
      <c r="QIW943" s="477"/>
      <c r="QIX943" s="477"/>
      <c r="QIY943" s="477"/>
      <c r="QIZ943" s="477"/>
      <c r="QJA943" s="477"/>
      <c r="QJB943" s="477"/>
      <c r="QJC943" s="477"/>
      <c r="QJD943" s="477"/>
      <c r="QJE943" s="477"/>
      <c r="QJF943" s="477"/>
      <c r="QJG943" s="477"/>
      <c r="QJH943" s="477"/>
      <c r="QJI943" s="477"/>
      <c r="QJJ943" s="477"/>
      <c r="QJK943" s="477"/>
      <c r="QJL943" s="477"/>
      <c r="QJM943" s="477"/>
      <c r="QJN943" s="477"/>
      <c r="QJO943" s="477"/>
      <c r="QJP943" s="477"/>
      <c r="QJQ943" s="477"/>
      <c r="QJR943" s="477"/>
      <c r="QJS943" s="477"/>
      <c r="QJT943" s="477"/>
      <c r="QJU943" s="477"/>
      <c r="QJV943" s="477"/>
      <c r="QJW943" s="477"/>
      <c r="QJX943" s="477"/>
      <c r="QJY943" s="477"/>
      <c r="QJZ943" s="477"/>
      <c r="QKA943" s="477"/>
      <c r="QKB943" s="477"/>
      <c r="QKC943" s="477"/>
      <c r="QKD943" s="477"/>
      <c r="QKE943" s="477"/>
      <c r="QKF943" s="477"/>
      <c r="QKG943" s="477"/>
      <c r="QKH943" s="477"/>
      <c r="QKI943" s="477"/>
      <c r="QKJ943" s="477"/>
      <c r="QKK943" s="477"/>
      <c r="QKL943" s="477"/>
      <c r="QKM943" s="477"/>
      <c r="QKN943" s="477"/>
      <c r="QKO943" s="477"/>
      <c r="QKP943" s="477"/>
      <c r="QKQ943" s="477"/>
      <c r="QKR943" s="477"/>
      <c r="QKS943" s="477"/>
      <c r="QKT943" s="477"/>
      <c r="QKU943" s="477"/>
      <c r="QKV943" s="477"/>
      <c r="QKW943" s="477"/>
      <c r="QKX943" s="477"/>
      <c r="QKY943" s="477"/>
      <c r="QKZ943" s="477"/>
      <c r="QLA943" s="477"/>
      <c r="QLB943" s="477"/>
      <c r="QLC943" s="477"/>
      <c r="QLD943" s="477"/>
      <c r="QLE943" s="477"/>
      <c r="QLF943" s="477"/>
      <c r="QLG943" s="477"/>
      <c r="QLH943" s="477"/>
      <c r="QLI943" s="477"/>
      <c r="QLJ943" s="477"/>
      <c r="QLK943" s="477"/>
      <c r="QLL943" s="477"/>
      <c r="QLM943" s="477"/>
      <c r="QLN943" s="477"/>
      <c r="QLO943" s="477"/>
      <c r="QLP943" s="477"/>
      <c r="QLQ943" s="477"/>
      <c r="QLR943" s="477"/>
      <c r="QLS943" s="477"/>
      <c r="QLT943" s="477"/>
      <c r="QLU943" s="477"/>
      <c r="QLV943" s="477"/>
      <c r="QLW943" s="477"/>
      <c r="QLX943" s="477"/>
      <c r="QLY943" s="477"/>
      <c r="QLZ943" s="477"/>
      <c r="QMA943" s="477"/>
      <c r="QMB943" s="477"/>
      <c r="QMC943" s="477"/>
      <c r="QMD943" s="477"/>
      <c r="QME943" s="477"/>
      <c r="QMF943" s="477"/>
      <c r="QMG943" s="477"/>
      <c r="QMH943" s="477"/>
      <c r="QMI943" s="477"/>
      <c r="QMJ943" s="477"/>
      <c r="QMK943" s="477"/>
      <c r="QML943" s="477"/>
      <c r="QMM943" s="477"/>
      <c r="QMN943" s="477"/>
      <c r="QMO943" s="477"/>
      <c r="QMP943" s="477"/>
      <c r="QMQ943" s="477"/>
      <c r="QMR943" s="477"/>
      <c r="QMS943" s="477"/>
      <c r="QMT943" s="477"/>
      <c r="QMU943" s="477"/>
      <c r="QMV943" s="477"/>
      <c r="QMW943" s="477"/>
      <c r="QMX943" s="477"/>
      <c r="QMY943" s="477"/>
      <c r="QMZ943" s="477"/>
      <c r="QNA943" s="477"/>
      <c r="QNB943" s="477"/>
      <c r="QNC943" s="477"/>
      <c r="QND943" s="477"/>
      <c r="QNE943" s="477"/>
      <c r="QNF943" s="477"/>
      <c r="QNG943" s="477"/>
      <c r="QNH943" s="477"/>
      <c r="QNI943" s="477"/>
      <c r="QNJ943" s="477"/>
      <c r="QNK943" s="477"/>
      <c r="QNL943" s="477"/>
      <c r="QNM943" s="477"/>
      <c r="QNN943" s="477"/>
      <c r="QNO943" s="477"/>
      <c r="QNP943" s="477"/>
      <c r="QNQ943" s="477"/>
      <c r="QNR943" s="477"/>
      <c r="QNS943" s="477"/>
      <c r="QNT943" s="477"/>
      <c r="QNU943" s="477"/>
      <c r="QNV943" s="477"/>
      <c r="QNW943" s="477"/>
      <c r="QNX943" s="477"/>
      <c r="QNY943" s="477"/>
      <c r="QNZ943" s="477"/>
      <c r="QOA943" s="477"/>
      <c r="QOB943" s="477"/>
      <c r="QOC943" s="477"/>
      <c r="QOD943" s="477"/>
      <c r="QOE943" s="477"/>
      <c r="QOF943" s="477"/>
      <c r="QOG943" s="477"/>
      <c r="QOH943" s="477"/>
      <c r="QOI943" s="477"/>
      <c r="QOJ943" s="477"/>
      <c r="QOK943" s="477"/>
      <c r="QOL943" s="477"/>
      <c r="QOM943" s="477"/>
      <c r="QON943" s="477"/>
      <c r="QOO943" s="477"/>
      <c r="QOP943" s="477"/>
      <c r="QOQ943" s="477"/>
      <c r="QOR943" s="477"/>
      <c r="QOS943" s="477"/>
      <c r="QOT943" s="477"/>
      <c r="QOU943" s="477"/>
      <c r="QOV943" s="477"/>
      <c r="QOW943" s="477"/>
      <c r="QOX943" s="477"/>
      <c r="QOY943" s="477"/>
      <c r="QOZ943" s="477"/>
      <c r="QPA943" s="477"/>
      <c r="QPB943" s="477"/>
      <c r="QPC943" s="477"/>
      <c r="QPD943" s="477"/>
      <c r="QPE943" s="477"/>
      <c r="QPF943" s="477"/>
      <c r="QPG943" s="477"/>
      <c r="QPH943" s="477"/>
      <c r="QPI943" s="477"/>
      <c r="QPJ943" s="477"/>
      <c r="QPK943" s="477"/>
      <c r="QPL943" s="477"/>
      <c r="QPM943" s="477"/>
      <c r="QPN943" s="477"/>
      <c r="QPO943" s="477"/>
      <c r="QPP943" s="477"/>
      <c r="QPQ943" s="477"/>
      <c r="QPR943" s="477"/>
      <c r="QPS943" s="477"/>
      <c r="QPT943" s="477"/>
      <c r="QPU943" s="477"/>
      <c r="QPV943" s="477"/>
      <c r="QPW943" s="477"/>
      <c r="QPX943" s="477"/>
      <c r="QPY943" s="477"/>
      <c r="QPZ943" s="477"/>
      <c r="QQA943" s="477"/>
      <c r="QQB943" s="477"/>
      <c r="QQC943" s="477"/>
      <c r="QQD943" s="477"/>
      <c r="QQE943" s="477"/>
      <c r="QQF943" s="477"/>
      <c r="QQG943" s="477"/>
      <c r="QQH943" s="477"/>
      <c r="QQI943" s="477"/>
      <c r="QQJ943" s="477"/>
      <c r="QQK943" s="477"/>
      <c r="QQL943" s="477"/>
      <c r="QQM943" s="477"/>
      <c r="QQN943" s="477"/>
      <c r="QQO943" s="477"/>
      <c r="QQP943" s="477"/>
      <c r="QQQ943" s="477"/>
      <c r="QQR943" s="477"/>
      <c r="QQS943" s="477"/>
      <c r="QQT943" s="477"/>
      <c r="QQU943" s="477"/>
      <c r="QQV943" s="477"/>
      <c r="QQW943" s="477"/>
      <c r="QQX943" s="477"/>
      <c r="QQY943" s="477"/>
      <c r="QQZ943" s="477"/>
      <c r="QRA943" s="477"/>
      <c r="QRB943" s="477"/>
      <c r="QRC943" s="477"/>
      <c r="QRD943" s="477"/>
      <c r="QRE943" s="477"/>
      <c r="QRF943" s="477"/>
      <c r="QRG943" s="477"/>
      <c r="QRH943" s="477"/>
      <c r="QRI943" s="477"/>
      <c r="QRJ943" s="477"/>
      <c r="QRK943" s="477"/>
      <c r="QRL943" s="477"/>
      <c r="QRM943" s="477"/>
      <c r="QRN943" s="477"/>
      <c r="QRO943" s="477"/>
      <c r="QRP943" s="477"/>
      <c r="QRQ943" s="477"/>
      <c r="QRR943" s="477"/>
      <c r="QRS943" s="477"/>
      <c r="QRT943" s="477"/>
      <c r="QRU943" s="477"/>
      <c r="QRV943" s="477"/>
      <c r="QRW943" s="477"/>
      <c r="QRX943" s="477"/>
      <c r="QRY943" s="477"/>
      <c r="QRZ943" s="477"/>
      <c r="QSA943" s="477"/>
      <c r="QSB943" s="477"/>
      <c r="QSC943" s="477"/>
      <c r="QSD943" s="477"/>
      <c r="QSE943" s="477"/>
      <c r="QSF943" s="477"/>
      <c r="QSG943" s="477"/>
      <c r="QSH943" s="477"/>
      <c r="QSI943" s="477"/>
      <c r="QSJ943" s="477"/>
      <c r="QSK943" s="477"/>
      <c r="QSL943" s="477"/>
      <c r="QSM943" s="477"/>
      <c r="QSN943" s="477"/>
      <c r="QSO943" s="477"/>
      <c r="QSP943" s="477"/>
      <c r="QSQ943" s="477"/>
      <c r="QSR943" s="477"/>
      <c r="QSS943" s="477"/>
      <c r="QST943" s="477"/>
      <c r="QSU943" s="477"/>
      <c r="QSV943" s="477"/>
      <c r="QSW943" s="477"/>
      <c r="QSX943" s="477"/>
      <c r="QSY943" s="477"/>
      <c r="QSZ943" s="477"/>
      <c r="QTA943" s="477"/>
      <c r="QTB943" s="477"/>
      <c r="QTC943" s="477"/>
      <c r="QTD943" s="477"/>
      <c r="QTE943" s="477"/>
      <c r="QTF943" s="477"/>
      <c r="QTG943" s="477"/>
      <c r="QTH943" s="477"/>
      <c r="QTI943" s="477"/>
      <c r="QTJ943" s="477"/>
      <c r="QTK943" s="477"/>
      <c r="QTL943" s="477"/>
      <c r="QTM943" s="477"/>
      <c r="QTN943" s="477"/>
      <c r="QTO943" s="477"/>
      <c r="QTP943" s="477"/>
      <c r="QTQ943" s="477"/>
      <c r="QTR943" s="477"/>
      <c r="QTS943" s="477"/>
      <c r="QTT943" s="477"/>
      <c r="QTU943" s="477"/>
      <c r="QTV943" s="477"/>
      <c r="QTW943" s="477"/>
      <c r="QTX943" s="477"/>
      <c r="QTY943" s="477"/>
      <c r="QTZ943" s="477"/>
      <c r="QUA943" s="477"/>
      <c r="QUB943" s="477"/>
      <c r="QUC943" s="477"/>
      <c r="QUD943" s="477"/>
      <c r="QUE943" s="477"/>
      <c r="QUF943" s="477"/>
      <c r="QUG943" s="477"/>
      <c r="QUH943" s="477"/>
      <c r="QUI943" s="477"/>
      <c r="QUJ943" s="477"/>
      <c r="QUK943" s="477"/>
      <c r="QUL943" s="477"/>
      <c r="QUM943" s="477"/>
      <c r="QUN943" s="477"/>
      <c r="QUO943" s="477"/>
      <c r="QUP943" s="477"/>
      <c r="QUQ943" s="477"/>
      <c r="QUR943" s="477"/>
      <c r="QUS943" s="477"/>
      <c r="QUT943" s="477"/>
      <c r="QUU943" s="477"/>
      <c r="QUV943" s="477"/>
      <c r="QUW943" s="477"/>
      <c r="QUX943" s="477"/>
      <c r="QUY943" s="477"/>
      <c r="QUZ943" s="477"/>
      <c r="QVA943" s="477"/>
      <c r="QVB943" s="477"/>
      <c r="QVC943" s="477"/>
      <c r="QVD943" s="477"/>
      <c r="QVE943" s="477"/>
      <c r="QVF943" s="477"/>
      <c r="QVG943" s="477"/>
      <c r="QVH943" s="477"/>
      <c r="QVI943" s="477"/>
      <c r="QVJ943" s="477"/>
      <c r="QVK943" s="477"/>
      <c r="QVL943" s="477"/>
      <c r="QVM943" s="477"/>
      <c r="QVN943" s="477"/>
      <c r="QVO943" s="477"/>
      <c r="QVP943" s="477"/>
      <c r="QVQ943" s="477"/>
      <c r="QVR943" s="477"/>
      <c r="QVS943" s="477"/>
      <c r="QVT943" s="477"/>
      <c r="QVU943" s="477"/>
      <c r="QVV943" s="477"/>
      <c r="QVW943" s="477"/>
      <c r="QVX943" s="477"/>
      <c r="QVY943" s="477"/>
      <c r="QVZ943" s="477"/>
      <c r="QWA943" s="477"/>
      <c r="QWB943" s="477"/>
      <c r="QWC943" s="477"/>
      <c r="QWD943" s="477"/>
      <c r="QWE943" s="477"/>
      <c r="QWF943" s="477"/>
      <c r="QWG943" s="477"/>
      <c r="QWH943" s="477"/>
      <c r="QWI943" s="477"/>
      <c r="QWJ943" s="477"/>
      <c r="QWK943" s="477"/>
      <c r="QWL943" s="477"/>
      <c r="QWM943" s="477"/>
      <c r="QWN943" s="477"/>
      <c r="QWO943" s="477"/>
      <c r="QWP943" s="477"/>
      <c r="QWQ943" s="477"/>
      <c r="QWR943" s="477"/>
      <c r="QWS943" s="477"/>
      <c r="QWT943" s="477"/>
      <c r="QWU943" s="477"/>
      <c r="QWV943" s="477"/>
      <c r="QWW943" s="477"/>
      <c r="QWX943" s="477"/>
      <c r="QWY943" s="477"/>
      <c r="QWZ943" s="477"/>
      <c r="QXA943" s="477"/>
      <c r="QXB943" s="477"/>
      <c r="QXC943" s="477"/>
      <c r="QXD943" s="477"/>
      <c r="QXE943" s="477"/>
      <c r="QXF943" s="477"/>
      <c r="QXG943" s="477"/>
      <c r="QXH943" s="477"/>
      <c r="QXI943" s="477"/>
      <c r="QXJ943" s="477"/>
      <c r="QXK943" s="477"/>
      <c r="QXL943" s="477"/>
      <c r="QXM943" s="477"/>
      <c r="QXN943" s="477"/>
      <c r="QXO943" s="477"/>
      <c r="QXP943" s="477"/>
      <c r="QXQ943" s="477"/>
      <c r="QXR943" s="477"/>
      <c r="QXS943" s="477"/>
      <c r="QXT943" s="477"/>
      <c r="QXU943" s="477"/>
      <c r="QXV943" s="477"/>
      <c r="QXW943" s="477"/>
      <c r="QXX943" s="477"/>
      <c r="QXY943" s="477"/>
      <c r="QXZ943" s="477"/>
      <c r="QYA943" s="477"/>
      <c r="QYB943" s="477"/>
      <c r="QYC943" s="477"/>
      <c r="QYD943" s="477"/>
      <c r="QYE943" s="477"/>
      <c r="QYF943" s="477"/>
      <c r="QYG943" s="477"/>
      <c r="QYH943" s="477"/>
      <c r="QYI943" s="477"/>
      <c r="QYJ943" s="477"/>
      <c r="QYK943" s="477"/>
      <c r="QYL943" s="477"/>
      <c r="QYM943" s="477"/>
      <c r="QYN943" s="477"/>
      <c r="QYO943" s="477"/>
      <c r="QYP943" s="477"/>
      <c r="QYQ943" s="477"/>
      <c r="QYR943" s="477"/>
      <c r="QYS943" s="477"/>
      <c r="QYT943" s="477"/>
      <c r="QYU943" s="477"/>
      <c r="QYV943" s="477"/>
      <c r="QYW943" s="477"/>
      <c r="QYX943" s="477"/>
      <c r="QYY943" s="477"/>
      <c r="QYZ943" s="477"/>
      <c r="QZA943" s="477"/>
      <c r="QZB943" s="477"/>
      <c r="QZC943" s="477"/>
      <c r="QZD943" s="477"/>
      <c r="QZE943" s="477"/>
      <c r="QZF943" s="477"/>
      <c r="QZG943" s="477"/>
      <c r="QZH943" s="477"/>
      <c r="QZI943" s="477"/>
      <c r="QZJ943" s="477"/>
      <c r="QZK943" s="477"/>
      <c r="QZL943" s="477"/>
      <c r="QZM943" s="477"/>
      <c r="QZN943" s="477"/>
      <c r="QZO943" s="477"/>
      <c r="QZP943" s="477"/>
      <c r="QZQ943" s="477"/>
      <c r="QZR943" s="477"/>
      <c r="QZS943" s="477"/>
      <c r="QZT943" s="477"/>
      <c r="QZU943" s="477"/>
      <c r="QZV943" s="477"/>
      <c r="QZW943" s="477"/>
      <c r="QZX943" s="477"/>
      <c r="QZY943" s="477"/>
      <c r="QZZ943" s="477"/>
      <c r="RAA943" s="477"/>
      <c r="RAB943" s="477"/>
      <c r="RAC943" s="477"/>
      <c r="RAD943" s="477"/>
      <c r="RAE943" s="477"/>
      <c r="RAF943" s="477"/>
      <c r="RAG943" s="477"/>
      <c r="RAH943" s="477"/>
      <c r="RAI943" s="477"/>
      <c r="RAJ943" s="477"/>
      <c r="RAK943" s="477"/>
      <c r="RAL943" s="477"/>
      <c r="RAM943" s="477"/>
      <c r="RAN943" s="477"/>
      <c r="RAO943" s="477"/>
      <c r="RAP943" s="477"/>
      <c r="RAQ943" s="477"/>
      <c r="RAR943" s="477"/>
      <c r="RAS943" s="477"/>
      <c r="RAT943" s="477"/>
      <c r="RAU943" s="477"/>
      <c r="RAV943" s="477"/>
      <c r="RAW943" s="477"/>
      <c r="RAX943" s="477"/>
      <c r="RAY943" s="477"/>
      <c r="RAZ943" s="477"/>
      <c r="RBA943" s="477"/>
      <c r="RBB943" s="477"/>
      <c r="RBC943" s="477"/>
      <c r="RBD943" s="477"/>
      <c r="RBE943" s="477"/>
      <c r="RBF943" s="477"/>
      <c r="RBG943" s="477"/>
      <c r="RBH943" s="477"/>
      <c r="RBI943" s="477"/>
      <c r="RBJ943" s="477"/>
      <c r="RBK943" s="477"/>
      <c r="RBL943" s="477"/>
      <c r="RBM943" s="477"/>
      <c r="RBN943" s="477"/>
      <c r="RBO943" s="477"/>
      <c r="RBP943" s="477"/>
      <c r="RBQ943" s="477"/>
      <c r="RBR943" s="477"/>
      <c r="RBS943" s="477"/>
      <c r="RBT943" s="477"/>
      <c r="RBU943" s="477"/>
      <c r="RBV943" s="477"/>
      <c r="RBW943" s="477"/>
      <c r="RBX943" s="477"/>
      <c r="RBY943" s="477"/>
      <c r="RBZ943" s="477"/>
      <c r="RCA943" s="477"/>
      <c r="RCB943" s="477"/>
      <c r="RCC943" s="477"/>
      <c r="RCD943" s="477"/>
      <c r="RCE943" s="477"/>
      <c r="RCF943" s="477"/>
      <c r="RCG943" s="477"/>
      <c r="RCH943" s="477"/>
      <c r="RCI943" s="477"/>
      <c r="RCJ943" s="477"/>
      <c r="RCK943" s="477"/>
      <c r="RCL943" s="477"/>
      <c r="RCM943" s="477"/>
      <c r="RCN943" s="477"/>
      <c r="RCO943" s="477"/>
      <c r="RCP943" s="477"/>
      <c r="RCQ943" s="477"/>
      <c r="RCR943" s="477"/>
      <c r="RCS943" s="477"/>
      <c r="RCT943" s="477"/>
      <c r="RCU943" s="477"/>
      <c r="RCV943" s="477"/>
      <c r="RCW943" s="477"/>
      <c r="RCX943" s="477"/>
      <c r="RCY943" s="477"/>
      <c r="RCZ943" s="477"/>
      <c r="RDA943" s="477"/>
      <c r="RDB943" s="477"/>
      <c r="RDC943" s="477"/>
      <c r="RDD943" s="477"/>
      <c r="RDE943" s="477"/>
      <c r="RDF943" s="477"/>
      <c r="RDG943" s="477"/>
      <c r="RDH943" s="477"/>
      <c r="RDI943" s="477"/>
      <c r="RDJ943" s="477"/>
      <c r="RDK943" s="477"/>
      <c r="RDL943" s="477"/>
      <c r="RDM943" s="477"/>
      <c r="RDN943" s="477"/>
      <c r="RDO943" s="477"/>
      <c r="RDP943" s="477"/>
      <c r="RDQ943" s="477"/>
      <c r="RDR943" s="477"/>
      <c r="RDS943" s="477"/>
      <c r="RDT943" s="477"/>
      <c r="RDU943" s="477"/>
      <c r="RDV943" s="477"/>
      <c r="RDW943" s="477"/>
      <c r="RDX943" s="477"/>
      <c r="RDY943" s="477"/>
      <c r="RDZ943" s="477"/>
      <c r="REA943" s="477"/>
      <c r="REB943" s="477"/>
      <c r="REC943" s="477"/>
      <c r="RED943" s="477"/>
      <c r="REE943" s="477"/>
      <c r="REF943" s="477"/>
      <c r="REG943" s="477"/>
      <c r="REH943" s="477"/>
      <c r="REI943" s="477"/>
      <c r="REJ943" s="477"/>
      <c r="REK943" s="477"/>
      <c r="REL943" s="477"/>
      <c r="REM943" s="477"/>
      <c r="REN943" s="477"/>
      <c r="REO943" s="477"/>
      <c r="REP943" s="477"/>
      <c r="REQ943" s="477"/>
      <c r="RER943" s="477"/>
      <c r="RES943" s="477"/>
      <c r="RET943" s="477"/>
      <c r="REU943" s="477"/>
      <c r="REV943" s="477"/>
      <c r="REW943" s="477"/>
      <c r="REX943" s="477"/>
      <c r="REY943" s="477"/>
      <c r="REZ943" s="477"/>
      <c r="RFA943" s="477"/>
      <c r="RFB943" s="477"/>
      <c r="RFC943" s="477"/>
      <c r="RFD943" s="477"/>
      <c r="RFE943" s="477"/>
      <c r="RFF943" s="477"/>
      <c r="RFG943" s="477"/>
      <c r="RFH943" s="477"/>
      <c r="RFI943" s="477"/>
      <c r="RFJ943" s="477"/>
      <c r="RFK943" s="477"/>
      <c r="RFL943" s="477"/>
      <c r="RFM943" s="477"/>
      <c r="RFN943" s="477"/>
      <c r="RFO943" s="477"/>
      <c r="RFP943" s="477"/>
      <c r="RFQ943" s="477"/>
      <c r="RFR943" s="477"/>
      <c r="RFS943" s="477"/>
      <c r="RFT943" s="477"/>
      <c r="RFU943" s="477"/>
      <c r="RFV943" s="477"/>
      <c r="RFW943" s="477"/>
      <c r="RFX943" s="477"/>
      <c r="RFY943" s="477"/>
      <c r="RFZ943" s="477"/>
      <c r="RGA943" s="477"/>
      <c r="RGB943" s="477"/>
      <c r="RGC943" s="477"/>
      <c r="RGD943" s="477"/>
      <c r="RGE943" s="477"/>
      <c r="RGF943" s="477"/>
      <c r="RGG943" s="477"/>
      <c r="RGH943" s="477"/>
      <c r="RGI943" s="477"/>
      <c r="RGJ943" s="477"/>
      <c r="RGK943" s="477"/>
      <c r="RGL943" s="477"/>
      <c r="RGM943" s="477"/>
      <c r="RGN943" s="477"/>
      <c r="RGO943" s="477"/>
      <c r="RGP943" s="477"/>
      <c r="RGQ943" s="477"/>
      <c r="RGR943" s="477"/>
      <c r="RGS943" s="477"/>
      <c r="RGT943" s="477"/>
      <c r="RGU943" s="477"/>
      <c r="RGV943" s="477"/>
      <c r="RGW943" s="477"/>
      <c r="RGX943" s="477"/>
      <c r="RGY943" s="477"/>
      <c r="RGZ943" s="477"/>
      <c r="RHA943" s="477"/>
      <c r="RHB943" s="477"/>
      <c r="RHC943" s="477"/>
      <c r="RHD943" s="477"/>
      <c r="RHE943" s="477"/>
      <c r="RHF943" s="477"/>
      <c r="RHG943" s="477"/>
      <c r="RHH943" s="477"/>
      <c r="RHI943" s="477"/>
      <c r="RHJ943" s="477"/>
      <c r="RHK943" s="477"/>
      <c r="RHL943" s="477"/>
      <c r="RHM943" s="477"/>
      <c r="RHN943" s="477"/>
      <c r="RHO943" s="477"/>
      <c r="RHP943" s="477"/>
      <c r="RHQ943" s="477"/>
      <c r="RHR943" s="477"/>
      <c r="RHS943" s="477"/>
      <c r="RHT943" s="477"/>
      <c r="RHU943" s="477"/>
      <c r="RHV943" s="477"/>
      <c r="RHW943" s="477"/>
      <c r="RHX943" s="477"/>
      <c r="RHY943" s="477"/>
      <c r="RHZ943" s="477"/>
      <c r="RIA943" s="477"/>
      <c r="RIB943" s="477"/>
      <c r="RIC943" s="477"/>
      <c r="RID943" s="477"/>
      <c r="RIE943" s="477"/>
      <c r="RIF943" s="477"/>
      <c r="RIG943" s="477"/>
      <c r="RIH943" s="477"/>
      <c r="RII943" s="477"/>
      <c r="RIJ943" s="477"/>
      <c r="RIK943" s="477"/>
      <c r="RIL943" s="477"/>
      <c r="RIM943" s="477"/>
      <c r="RIN943" s="477"/>
      <c r="RIO943" s="477"/>
      <c r="RIP943" s="477"/>
      <c r="RIQ943" s="477"/>
      <c r="RIR943" s="477"/>
      <c r="RIS943" s="477"/>
      <c r="RIT943" s="477"/>
      <c r="RIU943" s="477"/>
      <c r="RIV943" s="477"/>
      <c r="RIW943" s="477"/>
      <c r="RIX943" s="477"/>
      <c r="RIY943" s="477"/>
      <c r="RIZ943" s="477"/>
      <c r="RJA943" s="477"/>
      <c r="RJB943" s="477"/>
      <c r="RJC943" s="477"/>
      <c r="RJD943" s="477"/>
      <c r="RJE943" s="477"/>
      <c r="RJF943" s="477"/>
      <c r="RJG943" s="477"/>
      <c r="RJH943" s="477"/>
      <c r="RJI943" s="477"/>
      <c r="RJJ943" s="477"/>
      <c r="RJK943" s="477"/>
      <c r="RJL943" s="477"/>
      <c r="RJM943" s="477"/>
      <c r="RJN943" s="477"/>
      <c r="RJO943" s="477"/>
      <c r="RJP943" s="477"/>
      <c r="RJQ943" s="477"/>
      <c r="RJR943" s="477"/>
      <c r="RJS943" s="477"/>
      <c r="RJT943" s="477"/>
      <c r="RJU943" s="477"/>
      <c r="RJV943" s="477"/>
      <c r="RJW943" s="477"/>
      <c r="RJX943" s="477"/>
      <c r="RJY943" s="477"/>
      <c r="RJZ943" s="477"/>
      <c r="RKA943" s="477"/>
      <c r="RKB943" s="477"/>
      <c r="RKC943" s="477"/>
      <c r="RKD943" s="477"/>
      <c r="RKE943" s="477"/>
      <c r="RKF943" s="477"/>
      <c r="RKG943" s="477"/>
      <c r="RKH943" s="477"/>
      <c r="RKI943" s="477"/>
      <c r="RKJ943" s="477"/>
      <c r="RKK943" s="477"/>
      <c r="RKL943" s="477"/>
      <c r="RKM943" s="477"/>
      <c r="RKN943" s="477"/>
      <c r="RKO943" s="477"/>
      <c r="RKP943" s="477"/>
      <c r="RKQ943" s="477"/>
      <c r="RKR943" s="477"/>
      <c r="RKS943" s="477"/>
      <c r="RKT943" s="477"/>
      <c r="RKU943" s="477"/>
      <c r="RKV943" s="477"/>
      <c r="RKW943" s="477"/>
      <c r="RKX943" s="477"/>
      <c r="RKY943" s="477"/>
      <c r="RKZ943" s="477"/>
      <c r="RLA943" s="477"/>
      <c r="RLB943" s="477"/>
      <c r="RLC943" s="477"/>
      <c r="RLD943" s="477"/>
      <c r="RLE943" s="477"/>
      <c r="RLF943" s="477"/>
      <c r="RLG943" s="477"/>
      <c r="RLH943" s="477"/>
      <c r="RLI943" s="477"/>
      <c r="RLJ943" s="477"/>
      <c r="RLK943" s="477"/>
      <c r="RLL943" s="477"/>
      <c r="RLM943" s="477"/>
      <c r="RLN943" s="477"/>
      <c r="RLO943" s="477"/>
      <c r="RLP943" s="477"/>
      <c r="RLQ943" s="477"/>
      <c r="RLR943" s="477"/>
      <c r="RLS943" s="477"/>
      <c r="RLT943" s="477"/>
      <c r="RLU943" s="477"/>
      <c r="RLV943" s="477"/>
      <c r="RLW943" s="477"/>
      <c r="RLX943" s="477"/>
      <c r="RLY943" s="477"/>
      <c r="RLZ943" s="477"/>
      <c r="RMA943" s="477"/>
      <c r="RMB943" s="477"/>
      <c r="RMC943" s="477"/>
      <c r="RMD943" s="477"/>
      <c r="RME943" s="477"/>
      <c r="RMF943" s="477"/>
      <c r="RMG943" s="477"/>
      <c r="RMH943" s="477"/>
      <c r="RMI943" s="477"/>
      <c r="RMJ943" s="477"/>
      <c r="RMK943" s="477"/>
      <c r="RML943" s="477"/>
      <c r="RMM943" s="477"/>
      <c r="RMN943" s="477"/>
      <c r="RMO943" s="477"/>
      <c r="RMP943" s="477"/>
      <c r="RMQ943" s="477"/>
      <c r="RMR943" s="477"/>
      <c r="RMS943" s="477"/>
      <c r="RMT943" s="477"/>
      <c r="RMU943" s="477"/>
      <c r="RMV943" s="477"/>
      <c r="RMW943" s="477"/>
      <c r="RMX943" s="477"/>
      <c r="RMY943" s="477"/>
      <c r="RMZ943" s="477"/>
      <c r="RNA943" s="477"/>
      <c r="RNB943" s="477"/>
      <c r="RNC943" s="477"/>
      <c r="RND943" s="477"/>
      <c r="RNE943" s="477"/>
      <c r="RNF943" s="477"/>
      <c r="RNG943" s="477"/>
      <c r="RNH943" s="477"/>
      <c r="RNI943" s="477"/>
      <c r="RNJ943" s="477"/>
      <c r="RNK943" s="477"/>
      <c r="RNL943" s="477"/>
      <c r="RNM943" s="477"/>
      <c r="RNN943" s="477"/>
      <c r="RNO943" s="477"/>
      <c r="RNP943" s="477"/>
      <c r="RNQ943" s="477"/>
      <c r="RNR943" s="477"/>
      <c r="RNS943" s="477"/>
      <c r="RNT943" s="477"/>
      <c r="RNU943" s="477"/>
      <c r="RNV943" s="477"/>
      <c r="RNW943" s="477"/>
      <c r="RNX943" s="477"/>
      <c r="RNY943" s="477"/>
      <c r="RNZ943" s="477"/>
      <c r="ROA943" s="477"/>
      <c r="ROB943" s="477"/>
      <c r="ROC943" s="477"/>
      <c r="ROD943" s="477"/>
      <c r="ROE943" s="477"/>
      <c r="ROF943" s="477"/>
      <c r="ROG943" s="477"/>
      <c r="ROH943" s="477"/>
      <c r="ROI943" s="477"/>
      <c r="ROJ943" s="477"/>
      <c r="ROK943" s="477"/>
      <c r="ROL943" s="477"/>
      <c r="ROM943" s="477"/>
      <c r="RON943" s="477"/>
      <c r="ROO943" s="477"/>
      <c r="ROP943" s="477"/>
      <c r="ROQ943" s="477"/>
      <c r="ROR943" s="477"/>
      <c r="ROS943" s="477"/>
      <c r="ROT943" s="477"/>
      <c r="ROU943" s="477"/>
      <c r="ROV943" s="477"/>
      <c r="ROW943" s="477"/>
      <c r="ROX943" s="477"/>
      <c r="ROY943" s="477"/>
      <c r="ROZ943" s="477"/>
      <c r="RPA943" s="477"/>
      <c r="RPB943" s="477"/>
      <c r="RPC943" s="477"/>
      <c r="RPD943" s="477"/>
      <c r="RPE943" s="477"/>
      <c r="RPF943" s="477"/>
      <c r="RPG943" s="477"/>
      <c r="RPH943" s="477"/>
      <c r="RPI943" s="477"/>
      <c r="RPJ943" s="477"/>
      <c r="RPK943" s="477"/>
      <c r="RPL943" s="477"/>
      <c r="RPM943" s="477"/>
      <c r="RPN943" s="477"/>
      <c r="RPO943" s="477"/>
      <c r="RPP943" s="477"/>
      <c r="RPQ943" s="477"/>
      <c r="RPR943" s="477"/>
      <c r="RPS943" s="477"/>
      <c r="RPT943" s="477"/>
      <c r="RPU943" s="477"/>
      <c r="RPV943" s="477"/>
      <c r="RPW943" s="477"/>
      <c r="RPX943" s="477"/>
      <c r="RPY943" s="477"/>
      <c r="RPZ943" s="477"/>
      <c r="RQA943" s="477"/>
      <c r="RQB943" s="477"/>
      <c r="RQC943" s="477"/>
      <c r="RQD943" s="477"/>
      <c r="RQE943" s="477"/>
      <c r="RQF943" s="477"/>
      <c r="RQG943" s="477"/>
      <c r="RQH943" s="477"/>
      <c r="RQI943" s="477"/>
      <c r="RQJ943" s="477"/>
      <c r="RQK943" s="477"/>
      <c r="RQL943" s="477"/>
      <c r="RQM943" s="477"/>
      <c r="RQN943" s="477"/>
      <c r="RQO943" s="477"/>
      <c r="RQP943" s="477"/>
      <c r="RQQ943" s="477"/>
      <c r="RQR943" s="477"/>
      <c r="RQS943" s="477"/>
      <c r="RQT943" s="477"/>
      <c r="RQU943" s="477"/>
      <c r="RQV943" s="477"/>
      <c r="RQW943" s="477"/>
      <c r="RQX943" s="477"/>
      <c r="RQY943" s="477"/>
      <c r="RQZ943" s="477"/>
      <c r="RRA943" s="477"/>
      <c r="RRB943" s="477"/>
      <c r="RRC943" s="477"/>
      <c r="RRD943" s="477"/>
      <c r="RRE943" s="477"/>
      <c r="RRF943" s="477"/>
      <c r="RRG943" s="477"/>
      <c r="RRH943" s="477"/>
      <c r="RRI943" s="477"/>
      <c r="RRJ943" s="477"/>
      <c r="RRK943" s="477"/>
      <c r="RRL943" s="477"/>
      <c r="RRM943" s="477"/>
      <c r="RRN943" s="477"/>
      <c r="RRO943" s="477"/>
      <c r="RRP943" s="477"/>
      <c r="RRQ943" s="477"/>
      <c r="RRR943" s="477"/>
      <c r="RRS943" s="477"/>
      <c r="RRT943" s="477"/>
      <c r="RRU943" s="477"/>
      <c r="RRV943" s="477"/>
      <c r="RRW943" s="477"/>
      <c r="RRX943" s="477"/>
      <c r="RRY943" s="477"/>
      <c r="RRZ943" s="477"/>
      <c r="RSA943" s="477"/>
      <c r="RSB943" s="477"/>
      <c r="RSC943" s="477"/>
      <c r="RSD943" s="477"/>
      <c r="RSE943" s="477"/>
      <c r="RSF943" s="477"/>
      <c r="RSG943" s="477"/>
      <c r="RSH943" s="477"/>
      <c r="RSI943" s="477"/>
      <c r="RSJ943" s="477"/>
      <c r="RSK943" s="477"/>
      <c r="RSL943" s="477"/>
      <c r="RSM943" s="477"/>
      <c r="RSN943" s="477"/>
      <c r="RSO943" s="477"/>
      <c r="RSP943" s="477"/>
      <c r="RSQ943" s="477"/>
      <c r="RSR943" s="477"/>
      <c r="RSS943" s="477"/>
      <c r="RST943" s="477"/>
      <c r="RSU943" s="477"/>
      <c r="RSV943" s="477"/>
      <c r="RSW943" s="477"/>
      <c r="RSX943" s="477"/>
      <c r="RSY943" s="477"/>
      <c r="RSZ943" s="477"/>
      <c r="RTA943" s="477"/>
      <c r="RTB943" s="477"/>
      <c r="RTC943" s="477"/>
      <c r="RTD943" s="477"/>
      <c r="RTE943" s="477"/>
      <c r="RTF943" s="477"/>
      <c r="RTG943" s="477"/>
      <c r="RTH943" s="477"/>
      <c r="RTI943" s="477"/>
      <c r="RTJ943" s="477"/>
      <c r="RTK943" s="477"/>
      <c r="RTL943" s="477"/>
      <c r="RTM943" s="477"/>
      <c r="RTN943" s="477"/>
      <c r="RTO943" s="477"/>
      <c r="RTP943" s="477"/>
      <c r="RTQ943" s="477"/>
      <c r="RTR943" s="477"/>
      <c r="RTS943" s="477"/>
      <c r="RTT943" s="477"/>
      <c r="RTU943" s="477"/>
      <c r="RTV943" s="477"/>
      <c r="RTW943" s="477"/>
      <c r="RTX943" s="477"/>
      <c r="RTY943" s="477"/>
      <c r="RTZ943" s="477"/>
      <c r="RUA943" s="477"/>
      <c r="RUB943" s="477"/>
      <c r="RUC943" s="477"/>
      <c r="RUD943" s="477"/>
      <c r="RUE943" s="477"/>
      <c r="RUF943" s="477"/>
      <c r="RUG943" s="477"/>
      <c r="RUH943" s="477"/>
      <c r="RUI943" s="477"/>
      <c r="RUJ943" s="477"/>
      <c r="RUK943" s="477"/>
      <c r="RUL943" s="477"/>
      <c r="RUM943" s="477"/>
      <c r="RUN943" s="477"/>
      <c r="RUO943" s="477"/>
      <c r="RUP943" s="477"/>
      <c r="RUQ943" s="477"/>
      <c r="RUR943" s="477"/>
      <c r="RUS943" s="477"/>
      <c r="RUT943" s="477"/>
      <c r="RUU943" s="477"/>
      <c r="RUV943" s="477"/>
      <c r="RUW943" s="477"/>
      <c r="RUX943" s="477"/>
      <c r="RUY943" s="477"/>
      <c r="RUZ943" s="477"/>
      <c r="RVA943" s="477"/>
      <c r="RVB943" s="477"/>
      <c r="RVC943" s="477"/>
      <c r="RVD943" s="477"/>
      <c r="RVE943" s="477"/>
      <c r="RVF943" s="477"/>
      <c r="RVG943" s="477"/>
      <c r="RVH943" s="477"/>
      <c r="RVI943" s="477"/>
      <c r="RVJ943" s="477"/>
      <c r="RVK943" s="477"/>
      <c r="RVL943" s="477"/>
      <c r="RVM943" s="477"/>
      <c r="RVN943" s="477"/>
      <c r="RVO943" s="477"/>
      <c r="RVP943" s="477"/>
      <c r="RVQ943" s="477"/>
      <c r="RVR943" s="477"/>
      <c r="RVS943" s="477"/>
      <c r="RVT943" s="477"/>
      <c r="RVU943" s="477"/>
      <c r="RVV943" s="477"/>
      <c r="RVW943" s="477"/>
      <c r="RVX943" s="477"/>
      <c r="RVY943" s="477"/>
      <c r="RVZ943" s="477"/>
      <c r="RWA943" s="477"/>
      <c r="RWB943" s="477"/>
      <c r="RWC943" s="477"/>
      <c r="RWD943" s="477"/>
      <c r="RWE943" s="477"/>
      <c r="RWF943" s="477"/>
      <c r="RWG943" s="477"/>
      <c r="RWH943" s="477"/>
      <c r="RWI943" s="477"/>
      <c r="RWJ943" s="477"/>
      <c r="RWK943" s="477"/>
      <c r="RWL943" s="477"/>
      <c r="RWM943" s="477"/>
      <c r="RWN943" s="477"/>
      <c r="RWO943" s="477"/>
      <c r="RWP943" s="477"/>
      <c r="RWQ943" s="477"/>
      <c r="RWR943" s="477"/>
      <c r="RWS943" s="477"/>
      <c r="RWT943" s="477"/>
      <c r="RWU943" s="477"/>
      <c r="RWV943" s="477"/>
      <c r="RWW943" s="477"/>
      <c r="RWX943" s="477"/>
      <c r="RWY943" s="477"/>
      <c r="RWZ943" s="477"/>
      <c r="RXA943" s="477"/>
      <c r="RXB943" s="477"/>
      <c r="RXC943" s="477"/>
      <c r="RXD943" s="477"/>
      <c r="RXE943" s="477"/>
      <c r="RXF943" s="477"/>
      <c r="RXG943" s="477"/>
      <c r="RXH943" s="477"/>
      <c r="RXI943" s="477"/>
      <c r="RXJ943" s="477"/>
      <c r="RXK943" s="477"/>
      <c r="RXL943" s="477"/>
      <c r="RXM943" s="477"/>
      <c r="RXN943" s="477"/>
      <c r="RXO943" s="477"/>
      <c r="RXP943" s="477"/>
      <c r="RXQ943" s="477"/>
      <c r="RXR943" s="477"/>
      <c r="RXS943" s="477"/>
      <c r="RXT943" s="477"/>
      <c r="RXU943" s="477"/>
      <c r="RXV943" s="477"/>
      <c r="RXW943" s="477"/>
      <c r="RXX943" s="477"/>
      <c r="RXY943" s="477"/>
      <c r="RXZ943" s="477"/>
      <c r="RYA943" s="477"/>
      <c r="RYB943" s="477"/>
      <c r="RYC943" s="477"/>
      <c r="RYD943" s="477"/>
      <c r="RYE943" s="477"/>
      <c r="RYF943" s="477"/>
      <c r="RYG943" s="477"/>
      <c r="RYH943" s="477"/>
      <c r="RYI943" s="477"/>
      <c r="RYJ943" s="477"/>
      <c r="RYK943" s="477"/>
      <c r="RYL943" s="477"/>
      <c r="RYM943" s="477"/>
      <c r="RYN943" s="477"/>
      <c r="RYO943" s="477"/>
      <c r="RYP943" s="477"/>
      <c r="RYQ943" s="477"/>
      <c r="RYR943" s="477"/>
      <c r="RYS943" s="477"/>
      <c r="RYT943" s="477"/>
      <c r="RYU943" s="477"/>
      <c r="RYV943" s="477"/>
      <c r="RYW943" s="477"/>
      <c r="RYX943" s="477"/>
      <c r="RYY943" s="477"/>
      <c r="RYZ943" s="477"/>
      <c r="RZA943" s="477"/>
      <c r="RZB943" s="477"/>
      <c r="RZC943" s="477"/>
      <c r="RZD943" s="477"/>
      <c r="RZE943" s="477"/>
      <c r="RZF943" s="477"/>
      <c r="RZG943" s="477"/>
      <c r="RZH943" s="477"/>
      <c r="RZI943" s="477"/>
      <c r="RZJ943" s="477"/>
      <c r="RZK943" s="477"/>
      <c r="RZL943" s="477"/>
      <c r="RZM943" s="477"/>
      <c r="RZN943" s="477"/>
      <c r="RZO943" s="477"/>
      <c r="RZP943" s="477"/>
      <c r="RZQ943" s="477"/>
      <c r="RZR943" s="477"/>
      <c r="RZS943" s="477"/>
      <c r="RZT943" s="477"/>
      <c r="RZU943" s="477"/>
      <c r="RZV943" s="477"/>
      <c r="RZW943" s="477"/>
      <c r="RZX943" s="477"/>
      <c r="RZY943" s="477"/>
      <c r="RZZ943" s="477"/>
      <c r="SAA943" s="477"/>
      <c r="SAB943" s="477"/>
      <c r="SAC943" s="477"/>
      <c r="SAD943" s="477"/>
      <c r="SAE943" s="477"/>
      <c r="SAF943" s="477"/>
      <c r="SAG943" s="477"/>
      <c r="SAH943" s="477"/>
      <c r="SAI943" s="477"/>
      <c r="SAJ943" s="477"/>
      <c r="SAK943" s="477"/>
      <c r="SAL943" s="477"/>
      <c r="SAM943" s="477"/>
      <c r="SAN943" s="477"/>
      <c r="SAO943" s="477"/>
      <c r="SAP943" s="477"/>
      <c r="SAQ943" s="477"/>
      <c r="SAR943" s="477"/>
      <c r="SAS943" s="477"/>
      <c r="SAT943" s="477"/>
      <c r="SAU943" s="477"/>
      <c r="SAV943" s="477"/>
      <c r="SAW943" s="477"/>
      <c r="SAX943" s="477"/>
      <c r="SAY943" s="477"/>
      <c r="SAZ943" s="477"/>
      <c r="SBA943" s="477"/>
      <c r="SBB943" s="477"/>
      <c r="SBC943" s="477"/>
      <c r="SBD943" s="477"/>
      <c r="SBE943" s="477"/>
      <c r="SBF943" s="477"/>
      <c r="SBG943" s="477"/>
      <c r="SBH943" s="477"/>
      <c r="SBI943" s="477"/>
      <c r="SBJ943" s="477"/>
      <c r="SBK943" s="477"/>
      <c r="SBL943" s="477"/>
      <c r="SBM943" s="477"/>
      <c r="SBN943" s="477"/>
      <c r="SBO943" s="477"/>
      <c r="SBP943" s="477"/>
      <c r="SBQ943" s="477"/>
      <c r="SBR943" s="477"/>
      <c r="SBS943" s="477"/>
      <c r="SBT943" s="477"/>
      <c r="SBU943" s="477"/>
      <c r="SBV943" s="477"/>
      <c r="SBW943" s="477"/>
      <c r="SBX943" s="477"/>
      <c r="SBY943" s="477"/>
      <c r="SBZ943" s="477"/>
      <c r="SCA943" s="477"/>
      <c r="SCB943" s="477"/>
      <c r="SCC943" s="477"/>
      <c r="SCD943" s="477"/>
      <c r="SCE943" s="477"/>
      <c r="SCF943" s="477"/>
      <c r="SCG943" s="477"/>
      <c r="SCH943" s="477"/>
      <c r="SCI943" s="477"/>
      <c r="SCJ943" s="477"/>
      <c r="SCK943" s="477"/>
      <c r="SCL943" s="477"/>
      <c r="SCM943" s="477"/>
      <c r="SCN943" s="477"/>
      <c r="SCO943" s="477"/>
      <c r="SCP943" s="477"/>
      <c r="SCQ943" s="477"/>
      <c r="SCR943" s="477"/>
      <c r="SCS943" s="477"/>
      <c r="SCT943" s="477"/>
      <c r="SCU943" s="477"/>
      <c r="SCV943" s="477"/>
      <c r="SCW943" s="477"/>
      <c r="SCX943" s="477"/>
      <c r="SCY943" s="477"/>
      <c r="SCZ943" s="477"/>
      <c r="SDA943" s="477"/>
      <c r="SDB943" s="477"/>
      <c r="SDC943" s="477"/>
      <c r="SDD943" s="477"/>
      <c r="SDE943" s="477"/>
      <c r="SDF943" s="477"/>
      <c r="SDG943" s="477"/>
      <c r="SDH943" s="477"/>
      <c r="SDI943" s="477"/>
      <c r="SDJ943" s="477"/>
      <c r="SDK943" s="477"/>
      <c r="SDL943" s="477"/>
      <c r="SDM943" s="477"/>
      <c r="SDN943" s="477"/>
      <c r="SDO943" s="477"/>
      <c r="SDP943" s="477"/>
      <c r="SDQ943" s="477"/>
      <c r="SDR943" s="477"/>
      <c r="SDS943" s="477"/>
      <c r="SDT943" s="477"/>
      <c r="SDU943" s="477"/>
      <c r="SDV943" s="477"/>
      <c r="SDW943" s="477"/>
      <c r="SDX943" s="477"/>
      <c r="SDY943" s="477"/>
      <c r="SDZ943" s="477"/>
      <c r="SEA943" s="477"/>
      <c r="SEB943" s="477"/>
      <c r="SEC943" s="477"/>
      <c r="SED943" s="477"/>
      <c r="SEE943" s="477"/>
      <c r="SEF943" s="477"/>
      <c r="SEG943" s="477"/>
      <c r="SEH943" s="477"/>
      <c r="SEI943" s="477"/>
      <c r="SEJ943" s="477"/>
      <c r="SEK943" s="477"/>
      <c r="SEL943" s="477"/>
      <c r="SEM943" s="477"/>
      <c r="SEN943" s="477"/>
      <c r="SEO943" s="477"/>
      <c r="SEP943" s="477"/>
      <c r="SEQ943" s="477"/>
      <c r="SER943" s="477"/>
      <c r="SES943" s="477"/>
      <c r="SET943" s="477"/>
      <c r="SEU943" s="477"/>
      <c r="SEV943" s="477"/>
      <c r="SEW943" s="477"/>
      <c r="SEX943" s="477"/>
      <c r="SEY943" s="477"/>
      <c r="SEZ943" s="477"/>
      <c r="SFA943" s="477"/>
      <c r="SFB943" s="477"/>
      <c r="SFC943" s="477"/>
      <c r="SFD943" s="477"/>
      <c r="SFE943" s="477"/>
      <c r="SFF943" s="477"/>
      <c r="SFG943" s="477"/>
      <c r="SFH943" s="477"/>
      <c r="SFI943" s="477"/>
      <c r="SFJ943" s="477"/>
      <c r="SFK943" s="477"/>
      <c r="SFL943" s="477"/>
      <c r="SFM943" s="477"/>
      <c r="SFN943" s="477"/>
      <c r="SFO943" s="477"/>
      <c r="SFP943" s="477"/>
      <c r="SFQ943" s="477"/>
      <c r="SFR943" s="477"/>
      <c r="SFS943" s="477"/>
      <c r="SFT943" s="477"/>
      <c r="SFU943" s="477"/>
      <c r="SFV943" s="477"/>
      <c r="SFW943" s="477"/>
      <c r="SFX943" s="477"/>
      <c r="SFY943" s="477"/>
      <c r="SFZ943" s="477"/>
      <c r="SGA943" s="477"/>
      <c r="SGB943" s="477"/>
      <c r="SGC943" s="477"/>
      <c r="SGD943" s="477"/>
      <c r="SGE943" s="477"/>
      <c r="SGF943" s="477"/>
      <c r="SGG943" s="477"/>
      <c r="SGH943" s="477"/>
      <c r="SGI943" s="477"/>
      <c r="SGJ943" s="477"/>
      <c r="SGK943" s="477"/>
      <c r="SGL943" s="477"/>
      <c r="SGM943" s="477"/>
      <c r="SGN943" s="477"/>
      <c r="SGO943" s="477"/>
      <c r="SGP943" s="477"/>
      <c r="SGQ943" s="477"/>
      <c r="SGR943" s="477"/>
      <c r="SGS943" s="477"/>
      <c r="SGT943" s="477"/>
      <c r="SGU943" s="477"/>
      <c r="SGV943" s="477"/>
      <c r="SGW943" s="477"/>
      <c r="SGX943" s="477"/>
      <c r="SGY943" s="477"/>
      <c r="SGZ943" s="477"/>
      <c r="SHA943" s="477"/>
      <c r="SHB943" s="477"/>
      <c r="SHC943" s="477"/>
      <c r="SHD943" s="477"/>
      <c r="SHE943" s="477"/>
      <c r="SHF943" s="477"/>
      <c r="SHG943" s="477"/>
      <c r="SHH943" s="477"/>
      <c r="SHI943" s="477"/>
      <c r="SHJ943" s="477"/>
      <c r="SHK943" s="477"/>
      <c r="SHL943" s="477"/>
      <c r="SHM943" s="477"/>
      <c r="SHN943" s="477"/>
      <c r="SHO943" s="477"/>
      <c r="SHP943" s="477"/>
      <c r="SHQ943" s="477"/>
      <c r="SHR943" s="477"/>
      <c r="SHS943" s="477"/>
      <c r="SHT943" s="477"/>
      <c r="SHU943" s="477"/>
      <c r="SHV943" s="477"/>
      <c r="SHW943" s="477"/>
      <c r="SHX943" s="477"/>
      <c r="SHY943" s="477"/>
      <c r="SHZ943" s="477"/>
      <c r="SIA943" s="477"/>
      <c r="SIB943" s="477"/>
      <c r="SIC943" s="477"/>
      <c r="SID943" s="477"/>
      <c r="SIE943" s="477"/>
      <c r="SIF943" s="477"/>
      <c r="SIG943" s="477"/>
      <c r="SIH943" s="477"/>
      <c r="SII943" s="477"/>
      <c r="SIJ943" s="477"/>
      <c r="SIK943" s="477"/>
      <c r="SIL943" s="477"/>
      <c r="SIM943" s="477"/>
      <c r="SIN943" s="477"/>
      <c r="SIO943" s="477"/>
      <c r="SIP943" s="477"/>
      <c r="SIQ943" s="477"/>
      <c r="SIR943" s="477"/>
      <c r="SIS943" s="477"/>
      <c r="SIT943" s="477"/>
      <c r="SIU943" s="477"/>
      <c r="SIV943" s="477"/>
      <c r="SIW943" s="477"/>
      <c r="SIX943" s="477"/>
      <c r="SIY943" s="477"/>
      <c r="SIZ943" s="477"/>
      <c r="SJA943" s="477"/>
      <c r="SJB943" s="477"/>
      <c r="SJC943" s="477"/>
      <c r="SJD943" s="477"/>
      <c r="SJE943" s="477"/>
      <c r="SJF943" s="477"/>
      <c r="SJG943" s="477"/>
      <c r="SJH943" s="477"/>
      <c r="SJI943" s="477"/>
      <c r="SJJ943" s="477"/>
      <c r="SJK943" s="477"/>
      <c r="SJL943" s="477"/>
      <c r="SJM943" s="477"/>
      <c r="SJN943" s="477"/>
      <c r="SJO943" s="477"/>
      <c r="SJP943" s="477"/>
      <c r="SJQ943" s="477"/>
      <c r="SJR943" s="477"/>
      <c r="SJS943" s="477"/>
      <c r="SJT943" s="477"/>
      <c r="SJU943" s="477"/>
      <c r="SJV943" s="477"/>
      <c r="SJW943" s="477"/>
      <c r="SJX943" s="477"/>
      <c r="SJY943" s="477"/>
      <c r="SJZ943" s="477"/>
      <c r="SKA943" s="477"/>
      <c r="SKB943" s="477"/>
      <c r="SKC943" s="477"/>
      <c r="SKD943" s="477"/>
      <c r="SKE943" s="477"/>
      <c r="SKF943" s="477"/>
      <c r="SKG943" s="477"/>
      <c r="SKH943" s="477"/>
      <c r="SKI943" s="477"/>
      <c r="SKJ943" s="477"/>
      <c r="SKK943" s="477"/>
      <c r="SKL943" s="477"/>
      <c r="SKM943" s="477"/>
      <c r="SKN943" s="477"/>
      <c r="SKO943" s="477"/>
      <c r="SKP943" s="477"/>
      <c r="SKQ943" s="477"/>
      <c r="SKR943" s="477"/>
      <c r="SKS943" s="477"/>
      <c r="SKT943" s="477"/>
      <c r="SKU943" s="477"/>
      <c r="SKV943" s="477"/>
      <c r="SKW943" s="477"/>
      <c r="SKX943" s="477"/>
      <c r="SKY943" s="477"/>
      <c r="SKZ943" s="477"/>
      <c r="SLA943" s="477"/>
      <c r="SLB943" s="477"/>
      <c r="SLC943" s="477"/>
      <c r="SLD943" s="477"/>
      <c r="SLE943" s="477"/>
      <c r="SLF943" s="477"/>
      <c r="SLG943" s="477"/>
      <c r="SLH943" s="477"/>
      <c r="SLI943" s="477"/>
      <c r="SLJ943" s="477"/>
      <c r="SLK943" s="477"/>
      <c r="SLL943" s="477"/>
      <c r="SLM943" s="477"/>
      <c r="SLN943" s="477"/>
      <c r="SLO943" s="477"/>
      <c r="SLP943" s="477"/>
      <c r="SLQ943" s="477"/>
      <c r="SLR943" s="477"/>
      <c r="SLS943" s="477"/>
      <c r="SLT943" s="477"/>
      <c r="SLU943" s="477"/>
      <c r="SLV943" s="477"/>
      <c r="SLW943" s="477"/>
      <c r="SLX943" s="477"/>
      <c r="SLY943" s="477"/>
      <c r="SLZ943" s="477"/>
      <c r="SMA943" s="477"/>
      <c r="SMB943" s="477"/>
      <c r="SMC943" s="477"/>
      <c r="SMD943" s="477"/>
      <c r="SME943" s="477"/>
      <c r="SMF943" s="477"/>
      <c r="SMG943" s="477"/>
      <c r="SMH943" s="477"/>
      <c r="SMI943" s="477"/>
      <c r="SMJ943" s="477"/>
      <c r="SMK943" s="477"/>
      <c r="SML943" s="477"/>
      <c r="SMM943" s="477"/>
      <c r="SMN943" s="477"/>
      <c r="SMO943" s="477"/>
      <c r="SMP943" s="477"/>
      <c r="SMQ943" s="477"/>
      <c r="SMR943" s="477"/>
      <c r="SMS943" s="477"/>
      <c r="SMT943" s="477"/>
      <c r="SMU943" s="477"/>
      <c r="SMV943" s="477"/>
      <c r="SMW943" s="477"/>
      <c r="SMX943" s="477"/>
      <c r="SMY943" s="477"/>
      <c r="SMZ943" s="477"/>
      <c r="SNA943" s="477"/>
      <c r="SNB943" s="477"/>
      <c r="SNC943" s="477"/>
      <c r="SND943" s="477"/>
      <c r="SNE943" s="477"/>
      <c r="SNF943" s="477"/>
      <c r="SNG943" s="477"/>
      <c r="SNH943" s="477"/>
      <c r="SNI943" s="477"/>
      <c r="SNJ943" s="477"/>
      <c r="SNK943" s="477"/>
      <c r="SNL943" s="477"/>
      <c r="SNM943" s="477"/>
      <c r="SNN943" s="477"/>
      <c r="SNO943" s="477"/>
      <c r="SNP943" s="477"/>
      <c r="SNQ943" s="477"/>
      <c r="SNR943" s="477"/>
      <c r="SNS943" s="477"/>
      <c r="SNT943" s="477"/>
      <c r="SNU943" s="477"/>
      <c r="SNV943" s="477"/>
      <c r="SNW943" s="477"/>
      <c r="SNX943" s="477"/>
      <c r="SNY943" s="477"/>
      <c r="SNZ943" s="477"/>
      <c r="SOA943" s="477"/>
      <c r="SOB943" s="477"/>
      <c r="SOC943" s="477"/>
      <c r="SOD943" s="477"/>
      <c r="SOE943" s="477"/>
      <c r="SOF943" s="477"/>
      <c r="SOG943" s="477"/>
      <c r="SOH943" s="477"/>
      <c r="SOI943" s="477"/>
      <c r="SOJ943" s="477"/>
      <c r="SOK943" s="477"/>
      <c r="SOL943" s="477"/>
      <c r="SOM943" s="477"/>
      <c r="SON943" s="477"/>
      <c r="SOO943" s="477"/>
      <c r="SOP943" s="477"/>
      <c r="SOQ943" s="477"/>
      <c r="SOR943" s="477"/>
      <c r="SOS943" s="477"/>
      <c r="SOT943" s="477"/>
      <c r="SOU943" s="477"/>
      <c r="SOV943" s="477"/>
      <c r="SOW943" s="477"/>
      <c r="SOX943" s="477"/>
      <c r="SOY943" s="477"/>
      <c r="SOZ943" s="477"/>
      <c r="SPA943" s="477"/>
      <c r="SPB943" s="477"/>
      <c r="SPC943" s="477"/>
      <c r="SPD943" s="477"/>
      <c r="SPE943" s="477"/>
      <c r="SPF943" s="477"/>
      <c r="SPG943" s="477"/>
      <c r="SPH943" s="477"/>
      <c r="SPI943" s="477"/>
      <c r="SPJ943" s="477"/>
      <c r="SPK943" s="477"/>
      <c r="SPL943" s="477"/>
      <c r="SPM943" s="477"/>
      <c r="SPN943" s="477"/>
      <c r="SPO943" s="477"/>
      <c r="SPP943" s="477"/>
      <c r="SPQ943" s="477"/>
      <c r="SPR943" s="477"/>
      <c r="SPS943" s="477"/>
      <c r="SPT943" s="477"/>
      <c r="SPU943" s="477"/>
      <c r="SPV943" s="477"/>
      <c r="SPW943" s="477"/>
      <c r="SPX943" s="477"/>
      <c r="SPY943" s="477"/>
      <c r="SPZ943" s="477"/>
      <c r="SQA943" s="477"/>
      <c r="SQB943" s="477"/>
      <c r="SQC943" s="477"/>
      <c r="SQD943" s="477"/>
      <c r="SQE943" s="477"/>
      <c r="SQF943" s="477"/>
      <c r="SQG943" s="477"/>
      <c r="SQH943" s="477"/>
      <c r="SQI943" s="477"/>
      <c r="SQJ943" s="477"/>
      <c r="SQK943" s="477"/>
      <c r="SQL943" s="477"/>
      <c r="SQM943" s="477"/>
      <c r="SQN943" s="477"/>
      <c r="SQO943" s="477"/>
      <c r="SQP943" s="477"/>
      <c r="SQQ943" s="477"/>
      <c r="SQR943" s="477"/>
      <c r="SQS943" s="477"/>
      <c r="SQT943" s="477"/>
      <c r="SQU943" s="477"/>
      <c r="SQV943" s="477"/>
      <c r="SQW943" s="477"/>
      <c r="SQX943" s="477"/>
      <c r="SQY943" s="477"/>
      <c r="SQZ943" s="477"/>
      <c r="SRA943" s="477"/>
      <c r="SRB943" s="477"/>
      <c r="SRC943" s="477"/>
      <c r="SRD943" s="477"/>
      <c r="SRE943" s="477"/>
      <c r="SRF943" s="477"/>
      <c r="SRG943" s="477"/>
      <c r="SRH943" s="477"/>
      <c r="SRI943" s="477"/>
      <c r="SRJ943" s="477"/>
      <c r="SRK943" s="477"/>
      <c r="SRL943" s="477"/>
      <c r="SRM943" s="477"/>
      <c r="SRN943" s="477"/>
      <c r="SRO943" s="477"/>
      <c r="SRP943" s="477"/>
      <c r="SRQ943" s="477"/>
      <c r="SRR943" s="477"/>
      <c r="SRS943" s="477"/>
      <c r="SRT943" s="477"/>
      <c r="SRU943" s="477"/>
      <c r="SRV943" s="477"/>
      <c r="SRW943" s="477"/>
      <c r="SRX943" s="477"/>
      <c r="SRY943" s="477"/>
      <c r="SRZ943" s="477"/>
      <c r="SSA943" s="477"/>
      <c r="SSB943" s="477"/>
      <c r="SSC943" s="477"/>
      <c r="SSD943" s="477"/>
      <c r="SSE943" s="477"/>
      <c r="SSF943" s="477"/>
      <c r="SSG943" s="477"/>
      <c r="SSH943" s="477"/>
      <c r="SSI943" s="477"/>
      <c r="SSJ943" s="477"/>
      <c r="SSK943" s="477"/>
      <c r="SSL943" s="477"/>
      <c r="SSM943" s="477"/>
      <c r="SSN943" s="477"/>
      <c r="SSO943" s="477"/>
      <c r="SSP943" s="477"/>
      <c r="SSQ943" s="477"/>
      <c r="SSR943" s="477"/>
      <c r="SSS943" s="477"/>
      <c r="SST943" s="477"/>
      <c r="SSU943" s="477"/>
      <c r="SSV943" s="477"/>
      <c r="SSW943" s="477"/>
      <c r="SSX943" s="477"/>
      <c r="SSY943" s="477"/>
      <c r="SSZ943" s="477"/>
      <c r="STA943" s="477"/>
      <c r="STB943" s="477"/>
      <c r="STC943" s="477"/>
      <c r="STD943" s="477"/>
      <c r="STE943" s="477"/>
      <c r="STF943" s="477"/>
      <c r="STG943" s="477"/>
      <c r="STH943" s="477"/>
      <c r="STI943" s="477"/>
      <c r="STJ943" s="477"/>
      <c r="STK943" s="477"/>
      <c r="STL943" s="477"/>
      <c r="STM943" s="477"/>
      <c r="STN943" s="477"/>
      <c r="STO943" s="477"/>
      <c r="STP943" s="477"/>
      <c r="STQ943" s="477"/>
      <c r="STR943" s="477"/>
      <c r="STS943" s="477"/>
      <c r="STT943" s="477"/>
      <c r="STU943" s="477"/>
      <c r="STV943" s="477"/>
      <c r="STW943" s="477"/>
      <c r="STX943" s="477"/>
      <c r="STY943" s="477"/>
      <c r="STZ943" s="477"/>
      <c r="SUA943" s="477"/>
      <c r="SUB943" s="477"/>
      <c r="SUC943" s="477"/>
      <c r="SUD943" s="477"/>
      <c r="SUE943" s="477"/>
      <c r="SUF943" s="477"/>
      <c r="SUG943" s="477"/>
      <c r="SUH943" s="477"/>
      <c r="SUI943" s="477"/>
      <c r="SUJ943" s="477"/>
      <c r="SUK943" s="477"/>
      <c r="SUL943" s="477"/>
      <c r="SUM943" s="477"/>
      <c r="SUN943" s="477"/>
      <c r="SUO943" s="477"/>
      <c r="SUP943" s="477"/>
      <c r="SUQ943" s="477"/>
      <c r="SUR943" s="477"/>
      <c r="SUS943" s="477"/>
      <c r="SUT943" s="477"/>
      <c r="SUU943" s="477"/>
      <c r="SUV943" s="477"/>
      <c r="SUW943" s="477"/>
      <c r="SUX943" s="477"/>
      <c r="SUY943" s="477"/>
      <c r="SUZ943" s="477"/>
      <c r="SVA943" s="477"/>
      <c r="SVB943" s="477"/>
      <c r="SVC943" s="477"/>
      <c r="SVD943" s="477"/>
      <c r="SVE943" s="477"/>
      <c r="SVF943" s="477"/>
      <c r="SVG943" s="477"/>
      <c r="SVH943" s="477"/>
      <c r="SVI943" s="477"/>
      <c r="SVJ943" s="477"/>
      <c r="SVK943" s="477"/>
      <c r="SVL943" s="477"/>
      <c r="SVM943" s="477"/>
      <c r="SVN943" s="477"/>
      <c r="SVO943" s="477"/>
      <c r="SVP943" s="477"/>
      <c r="SVQ943" s="477"/>
      <c r="SVR943" s="477"/>
      <c r="SVS943" s="477"/>
      <c r="SVT943" s="477"/>
      <c r="SVU943" s="477"/>
      <c r="SVV943" s="477"/>
      <c r="SVW943" s="477"/>
      <c r="SVX943" s="477"/>
      <c r="SVY943" s="477"/>
      <c r="SVZ943" s="477"/>
      <c r="SWA943" s="477"/>
      <c r="SWB943" s="477"/>
      <c r="SWC943" s="477"/>
      <c r="SWD943" s="477"/>
      <c r="SWE943" s="477"/>
      <c r="SWF943" s="477"/>
      <c r="SWG943" s="477"/>
      <c r="SWH943" s="477"/>
      <c r="SWI943" s="477"/>
      <c r="SWJ943" s="477"/>
      <c r="SWK943" s="477"/>
      <c r="SWL943" s="477"/>
      <c r="SWM943" s="477"/>
      <c r="SWN943" s="477"/>
      <c r="SWO943" s="477"/>
      <c r="SWP943" s="477"/>
      <c r="SWQ943" s="477"/>
      <c r="SWR943" s="477"/>
      <c r="SWS943" s="477"/>
      <c r="SWT943" s="477"/>
      <c r="SWU943" s="477"/>
      <c r="SWV943" s="477"/>
      <c r="SWW943" s="477"/>
      <c r="SWX943" s="477"/>
      <c r="SWY943" s="477"/>
      <c r="SWZ943" s="477"/>
      <c r="SXA943" s="477"/>
      <c r="SXB943" s="477"/>
      <c r="SXC943" s="477"/>
      <c r="SXD943" s="477"/>
      <c r="SXE943" s="477"/>
      <c r="SXF943" s="477"/>
      <c r="SXG943" s="477"/>
      <c r="SXH943" s="477"/>
      <c r="SXI943" s="477"/>
      <c r="SXJ943" s="477"/>
      <c r="SXK943" s="477"/>
      <c r="SXL943" s="477"/>
      <c r="SXM943" s="477"/>
      <c r="SXN943" s="477"/>
      <c r="SXO943" s="477"/>
      <c r="SXP943" s="477"/>
      <c r="SXQ943" s="477"/>
      <c r="SXR943" s="477"/>
      <c r="SXS943" s="477"/>
      <c r="SXT943" s="477"/>
      <c r="SXU943" s="477"/>
      <c r="SXV943" s="477"/>
      <c r="SXW943" s="477"/>
      <c r="SXX943" s="477"/>
      <c r="SXY943" s="477"/>
      <c r="SXZ943" s="477"/>
      <c r="SYA943" s="477"/>
      <c r="SYB943" s="477"/>
      <c r="SYC943" s="477"/>
      <c r="SYD943" s="477"/>
      <c r="SYE943" s="477"/>
      <c r="SYF943" s="477"/>
      <c r="SYG943" s="477"/>
      <c r="SYH943" s="477"/>
      <c r="SYI943" s="477"/>
      <c r="SYJ943" s="477"/>
      <c r="SYK943" s="477"/>
      <c r="SYL943" s="477"/>
      <c r="SYM943" s="477"/>
      <c r="SYN943" s="477"/>
      <c r="SYO943" s="477"/>
      <c r="SYP943" s="477"/>
      <c r="SYQ943" s="477"/>
      <c r="SYR943" s="477"/>
      <c r="SYS943" s="477"/>
      <c r="SYT943" s="477"/>
      <c r="SYU943" s="477"/>
      <c r="SYV943" s="477"/>
      <c r="SYW943" s="477"/>
      <c r="SYX943" s="477"/>
      <c r="SYY943" s="477"/>
      <c r="SYZ943" s="477"/>
      <c r="SZA943" s="477"/>
      <c r="SZB943" s="477"/>
      <c r="SZC943" s="477"/>
      <c r="SZD943" s="477"/>
      <c r="SZE943" s="477"/>
      <c r="SZF943" s="477"/>
      <c r="SZG943" s="477"/>
      <c r="SZH943" s="477"/>
      <c r="SZI943" s="477"/>
      <c r="SZJ943" s="477"/>
      <c r="SZK943" s="477"/>
      <c r="SZL943" s="477"/>
      <c r="SZM943" s="477"/>
      <c r="SZN943" s="477"/>
      <c r="SZO943" s="477"/>
      <c r="SZP943" s="477"/>
      <c r="SZQ943" s="477"/>
      <c r="SZR943" s="477"/>
      <c r="SZS943" s="477"/>
      <c r="SZT943" s="477"/>
      <c r="SZU943" s="477"/>
      <c r="SZV943" s="477"/>
      <c r="SZW943" s="477"/>
      <c r="SZX943" s="477"/>
      <c r="SZY943" s="477"/>
      <c r="SZZ943" s="477"/>
      <c r="TAA943" s="477"/>
      <c r="TAB943" s="477"/>
      <c r="TAC943" s="477"/>
      <c r="TAD943" s="477"/>
      <c r="TAE943" s="477"/>
      <c r="TAF943" s="477"/>
      <c r="TAG943" s="477"/>
      <c r="TAH943" s="477"/>
      <c r="TAI943" s="477"/>
      <c r="TAJ943" s="477"/>
      <c r="TAK943" s="477"/>
      <c r="TAL943" s="477"/>
      <c r="TAM943" s="477"/>
      <c r="TAN943" s="477"/>
      <c r="TAO943" s="477"/>
      <c r="TAP943" s="477"/>
      <c r="TAQ943" s="477"/>
      <c r="TAR943" s="477"/>
      <c r="TAS943" s="477"/>
      <c r="TAT943" s="477"/>
      <c r="TAU943" s="477"/>
      <c r="TAV943" s="477"/>
      <c r="TAW943" s="477"/>
      <c r="TAX943" s="477"/>
      <c r="TAY943" s="477"/>
      <c r="TAZ943" s="477"/>
      <c r="TBA943" s="477"/>
      <c r="TBB943" s="477"/>
      <c r="TBC943" s="477"/>
      <c r="TBD943" s="477"/>
      <c r="TBE943" s="477"/>
      <c r="TBF943" s="477"/>
      <c r="TBG943" s="477"/>
      <c r="TBH943" s="477"/>
      <c r="TBI943" s="477"/>
      <c r="TBJ943" s="477"/>
      <c r="TBK943" s="477"/>
      <c r="TBL943" s="477"/>
      <c r="TBM943" s="477"/>
      <c r="TBN943" s="477"/>
      <c r="TBO943" s="477"/>
      <c r="TBP943" s="477"/>
      <c r="TBQ943" s="477"/>
      <c r="TBR943" s="477"/>
      <c r="TBS943" s="477"/>
      <c r="TBT943" s="477"/>
      <c r="TBU943" s="477"/>
      <c r="TBV943" s="477"/>
      <c r="TBW943" s="477"/>
      <c r="TBX943" s="477"/>
      <c r="TBY943" s="477"/>
      <c r="TBZ943" s="477"/>
      <c r="TCA943" s="477"/>
      <c r="TCB943" s="477"/>
      <c r="TCC943" s="477"/>
      <c r="TCD943" s="477"/>
      <c r="TCE943" s="477"/>
      <c r="TCF943" s="477"/>
      <c r="TCG943" s="477"/>
      <c r="TCH943" s="477"/>
      <c r="TCI943" s="477"/>
      <c r="TCJ943" s="477"/>
      <c r="TCK943" s="477"/>
      <c r="TCL943" s="477"/>
      <c r="TCM943" s="477"/>
      <c r="TCN943" s="477"/>
      <c r="TCO943" s="477"/>
      <c r="TCP943" s="477"/>
      <c r="TCQ943" s="477"/>
      <c r="TCR943" s="477"/>
      <c r="TCS943" s="477"/>
      <c r="TCT943" s="477"/>
      <c r="TCU943" s="477"/>
      <c r="TCV943" s="477"/>
      <c r="TCW943" s="477"/>
      <c r="TCX943" s="477"/>
      <c r="TCY943" s="477"/>
      <c r="TCZ943" s="477"/>
      <c r="TDA943" s="477"/>
      <c r="TDB943" s="477"/>
      <c r="TDC943" s="477"/>
      <c r="TDD943" s="477"/>
      <c r="TDE943" s="477"/>
      <c r="TDF943" s="477"/>
      <c r="TDG943" s="477"/>
      <c r="TDH943" s="477"/>
      <c r="TDI943" s="477"/>
      <c r="TDJ943" s="477"/>
      <c r="TDK943" s="477"/>
      <c r="TDL943" s="477"/>
      <c r="TDM943" s="477"/>
      <c r="TDN943" s="477"/>
      <c r="TDO943" s="477"/>
      <c r="TDP943" s="477"/>
      <c r="TDQ943" s="477"/>
      <c r="TDR943" s="477"/>
      <c r="TDS943" s="477"/>
      <c r="TDT943" s="477"/>
      <c r="TDU943" s="477"/>
      <c r="TDV943" s="477"/>
      <c r="TDW943" s="477"/>
      <c r="TDX943" s="477"/>
      <c r="TDY943" s="477"/>
      <c r="TDZ943" s="477"/>
      <c r="TEA943" s="477"/>
      <c r="TEB943" s="477"/>
      <c r="TEC943" s="477"/>
      <c r="TED943" s="477"/>
      <c r="TEE943" s="477"/>
      <c r="TEF943" s="477"/>
      <c r="TEG943" s="477"/>
      <c r="TEH943" s="477"/>
      <c r="TEI943" s="477"/>
      <c r="TEJ943" s="477"/>
      <c r="TEK943" s="477"/>
      <c r="TEL943" s="477"/>
      <c r="TEM943" s="477"/>
      <c r="TEN943" s="477"/>
      <c r="TEO943" s="477"/>
      <c r="TEP943" s="477"/>
      <c r="TEQ943" s="477"/>
      <c r="TER943" s="477"/>
      <c r="TES943" s="477"/>
      <c r="TET943" s="477"/>
      <c r="TEU943" s="477"/>
      <c r="TEV943" s="477"/>
      <c r="TEW943" s="477"/>
      <c r="TEX943" s="477"/>
      <c r="TEY943" s="477"/>
      <c r="TEZ943" s="477"/>
      <c r="TFA943" s="477"/>
      <c r="TFB943" s="477"/>
      <c r="TFC943" s="477"/>
      <c r="TFD943" s="477"/>
      <c r="TFE943" s="477"/>
      <c r="TFF943" s="477"/>
      <c r="TFG943" s="477"/>
      <c r="TFH943" s="477"/>
      <c r="TFI943" s="477"/>
      <c r="TFJ943" s="477"/>
      <c r="TFK943" s="477"/>
      <c r="TFL943" s="477"/>
      <c r="TFM943" s="477"/>
      <c r="TFN943" s="477"/>
      <c r="TFO943" s="477"/>
      <c r="TFP943" s="477"/>
      <c r="TFQ943" s="477"/>
      <c r="TFR943" s="477"/>
      <c r="TFS943" s="477"/>
      <c r="TFT943" s="477"/>
      <c r="TFU943" s="477"/>
      <c r="TFV943" s="477"/>
      <c r="TFW943" s="477"/>
      <c r="TFX943" s="477"/>
      <c r="TFY943" s="477"/>
      <c r="TFZ943" s="477"/>
      <c r="TGA943" s="477"/>
      <c r="TGB943" s="477"/>
      <c r="TGC943" s="477"/>
      <c r="TGD943" s="477"/>
      <c r="TGE943" s="477"/>
      <c r="TGF943" s="477"/>
      <c r="TGG943" s="477"/>
      <c r="TGH943" s="477"/>
      <c r="TGI943" s="477"/>
      <c r="TGJ943" s="477"/>
      <c r="TGK943" s="477"/>
      <c r="TGL943" s="477"/>
      <c r="TGM943" s="477"/>
      <c r="TGN943" s="477"/>
      <c r="TGO943" s="477"/>
      <c r="TGP943" s="477"/>
      <c r="TGQ943" s="477"/>
      <c r="TGR943" s="477"/>
      <c r="TGS943" s="477"/>
      <c r="TGT943" s="477"/>
      <c r="TGU943" s="477"/>
      <c r="TGV943" s="477"/>
      <c r="TGW943" s="477"/>
      <c r="TGX943" s="477"/>
      <c r="TGY943" s="477"/>
      <c r="TGZ943" s="477"/>
      <c r="THA943" s="477"/>
      <c r="THB943" s="477"/>
      <c r="THC943" s="477"/>
      <c r="THD943" s="477"/>
      <c r="THE943" s="477"/>
      <c r="THF943" s="477"/>
      <c r="THG943" s="477"/>
      <c r="THH943" s="477"/>
      <c r="THI943" s="477"/>
      <c r="THJ943" s="477"/>
      <c r="THK943" s="477"/>
      <c r="THL943" s="477"/>
      <c r="THM943" s="477"/>
      <c r="THN943" s="477"/>
      <c r="THO943" s="477"/>
      <c r="THP943" s="477"/>
      <c r="THQ943" s="477"/>
      <c r="THR943" s="477"/>
      <c r="THS943" s="477"/>
      <c r="THT943" s="477"/>
      <c r="THU943" s="477"/>
      <c r="THV943" s="477"/>
      <c r="THW943" s="477"/>
      <c r="THX943" s="477"/>
      <c r="THY943" s="477"/>
      <c r="THZ943" s="477"/>
      <c r="TIA943" s="477"/>
      <c r="TIB943" s="477"/>
      <c r="TIC943" s="477"/>
      <c r="TID943" s="477"/>
      <c r="TIE943" s="477"/>
      <c r="TIF943" s="477"/>
      <c r="TIG943" s="477"/>
      <c r="TIH943" s="477"/>
      <c r="TII943" s="477"/>
      <c r="TIJ943" s="477"/>
      <c r="TIK943" s="477"/>
      <c r="TIL943" s="477"/>
      <c r="TIM943" s="477"/>
      <c r="TIN943" s="477"/>
      <c r="TIO943" s="477"/>
      <c r="TIP943" s="477"/>
      <c r="TIQ943" s="477"/>
      <c r="TIR943" s="477"/>
      <c r="TIS943" s="477"/>
      <c r="TIT943" s="477"/>
      <c r="TIU943" s="477"/>
      <c r="TIV943" s="477"/>
      <c r="TIW943" s="477"/>
      <c r="TIX943" s="477"/>
      <c r="TIY943" s="477"/>
      <c r="TIZ943" s="477"/>
      <c r="TJA943" s="477"/>
      <c r="TJB943" s="477"/>
      <c r="TJC943" s="477"/>
      <c r="TJD943" s="477"/>
      <c r="TJE943" s="477"/>
      <c r="TJF943" s="477"/>
      <c r="TJG943" s="477"/>
      <c r="TJH943" s="477"/>
      <c r="TJI943" s="477"/>
      <c r="TJJ943" s="477"/>
      <c r="TJK943" s="477"/>
      <c r="TJL943" s="477"/>
      <c r="TJM943" s="477"/>
      <c r="TJN943" s="477"/>
      <c r="TJO943" s="477"/>
      <c r="TJP943" s="477"/>
      <c r="TJQ943" s="477"/>
      <c r="TJR943" s="477"/>
      <c r="TJS943" s="477"/>
      <c r="TJT943" s="477"/>
      <c r="TJU943" s="477"/>
      <c r="TJV943" s="477"/>
      <c r="TJW943" s="477"/>
      <c r="TJX943" s="477"/>
      <c r="TJY943" s="477"/>
      <c r="TJZ943" s="477"/>
      <c r="TKA943" s="477"/>
      <c r="TKB943" s="477"/>
      <c r="TKC943" s="477"/>
      <c r="TKD943" s="477"/>
      <c r="TKE943" s="477"/>
      <c r="TKF943" s="477"/>
      <c r="TKG943" s="477"/>
      <c r="TKH943" s="477"/>
      <c r="TKI943" s="477"/>
      <c r="TKJ943" s="477"/>
      <c r="TKK943" s="477"/>
      <c r="TKL943" s="477"/>
      <c r="TKM943" s="477"/>
      <c r="TKN943" s="477"/>
      <c r="TKO943" s="477"/>
      <c r="TKP943" s="477"/>
      <c r="TKQ943" s="477"/>
      <c r="TKR943" s="477"/>
      <c r="TKS943" s="477"/>
      <c r="TKT943" s="477"/>
      <c r="TKU943" s="477"/>
      <c r="TKV943" s="477"/>
      <c r="TKW943" s="477"/>
      <c r="TKX943" s="477"/>
      <c r="TKY943" s="477"/>
      <c r="TKZ943" s="477"/>
      <c r="TLA943" s="477"/>
      <c r="TLB943" s="477"/>
      <c r="TLC943" s="477"/>
      <c r="TLD943" s="477"/>
      <c r="TLE943" s="477"/>
      <c r="TLF943" s="477"/>
      <c r="TLG943" s="477"/>
      <c r="TLH943" s="477"/>
      <c r="TLI943" s="477"/>
      <c r="TLJ943" s="477"/>
      <c r="TLK943" s="477"/>
      <c r="TLL943" s="477"/>
      <c r="TLM943" s="477"/>
      <c r="TLN943" s="477"/>
      <c r="TLO943" s="477"/>
      <c r="TLP943" s="477"/>
      <c r="TLQ943" s="477"/>
      <c r="TLR943" s="477"/>
      <c r="TLS943" s="477"/>
      <c r="TLT943" s="477"/>
      <c r="TLU943" s="477"/>
      <c r="TLV943" s="477"/>
      <c r="TLW943" s="477"/>
      <c r="TLX943" s="477"/>
      <c r="TLY943" s="477"/>
      <c r="TLZ943" s="477"/>
      <c r="TMA943" s="477"/>
      <c r="TMB943" s="477"/>
      <c r="TMC943" s="477"/>
      <c r="TMD943" s="477"/>
      <c r="TME943" s="477"/>
      <c r="TMF943" s="477"/>
      <c r="TMG943" s="477"/>
      <c r="TMH943" s="477"/>
      <c r="TMI943" s="477"/>
      <c r="TMJ943" s="477"/>
      <c r="TMK943" s="477"/>
      <c r="TML943" s="477"/>
      <c r="TMM943" s="477"/>
      <c r="TMN943" s="477"/>
      <c r="TMO943" s="477"/>
      <c r="TMP943" s="477"/>
      <c r="TMQ943" s="477"/>
      <c r="TMR943" s="477"/>
      <c r="TMS943" s="477"/>
      <c r="TMT943" s="477"/>
      <c r="TMU943" s="477"/>
      <c r="TMV943" s="477"/>
      <c r="TMW943" s="477"/>
      <c r="TMX943" s="477"/>
      <c r="TMY943" s="477"/>
      <c r="TMZ943" s="477"/>
      <c r="TNA943" s="477"/>
      <c r="TNB943" s="477"/>
      <c r="TNC943" s="477"/>
      <c r="TND943" s="477"/>
      <c r="TNE943" s="477"/>
      <c r="TNF943" s="477"/>
      <c r="TNG943" s="477"/>
      <c r="TNH943" s="477"/>
      <c r="TNI943" s="477"/>
      <c r="TNJ943" s="477"/>
      <c r="TNK943" s="477"/>
      <c r="TNL943" s="477"/>
      <c r="TNM943" s="477"/>
      <c r="TNN943" s="477"/>
      <c r="TNO943" s="477"/>
      <c r="TNP943" s="477"/>
      <c r="TNQ943" s="477"/>
      <c r="TNR943" s="477"/>
      <c r="TNS943" s="477"/>
      <c r="TNT943" s="477"/>
      <c r="TNU943" s="477"/>
      <c r="TNV943" s="477"/>
      <c r="TNW943" s="477"/>
      <c r="TNX943" s="477"/>
      <c r="TNY943" s="477"/>
      <c r="TNZ943" s="477"/>
      <c r="TOA943" s="477"/>
      <c r="TOB943" s="477"/>
      <c r="TOC943" s="477"/>
      <c r="TOD943" s="477"/>
      <c r="TOE943" s="477"/>
      <c r="TOF943" s="477"/>
      <c r="TOG943" s="477"/>
      <c r="TOH943" s="477"/>
      <c r="TOI943" s="477"/>
      <c r="TOJ943" s="477"/>
      <c r="TOK943" s="477"/>
      <c r="TOL943" s="477"/>
      <c r="TOM943" s="477"/>
      <c r="TON943" s="477"/>
      <c r="TOO943" s="477"/>
      <c r="TOP943" s="477"/>
      <c r="TOQ943" s="477"/>
      <c r="TOR943" s="477"/>
      <c r="TOS943" s="477"/>
      <c r="TOT943" s="477"/>
      <c r="TOU943" s="477"/>
      <c r="TOV943" s="477"/>
      <c r="TOW943" s="477"/>
      <c r="TOX943" s="477"/>
      <c r="TOY943" s="477"/>
      <c r="TOZ943" s="477"/>
      <c r="TPA943" s="477"/>
      <c r="TPB943" s="477"/>
      <c r="TPC943" s="477"/>
      <c r="TPD943" s="477"/>
      <c r="TPE943" s="477"/>
      <c r="TPF943" s="477"/>
      <c r="TPG943" s="477"/>
      <c r="TPH943" s="477"/>
      <c r="TPI943" s="477"/>
      <c r="TPJ943" s="477"/>
      <c r="TPK943" s="477"/>
      <c r="TPL943" s="477"/>
      <c r="TPM943" s="477"/>
      <c r="TPN943" s="477"/>
      <c r="TPO943" s="477"/>
      <c r="TPP943" s="477"/>
      <c r="TPQ943" s="477"/>
      <c r="TPR943" s="477"/>
      <c r="TPS943" s="477"/>
      <c r="TPT943" s="477"/>
      <c r="TPU943" s="477"/>
      <c r="TPV943" s="477"/>
      <c r="TPW943" s="477"/>
      <c r="TPX943" s="477"/>
      <c r="TPY943" s="477"/>
      <c r="TPZ943" s="477"/>
      <c r="TQA943" s="477"/>
      <c r="TQB943" s="477"/>
      <c r="TQC943" s="477"/>
      <c r="TQD943" s="477"/>
      <c r="TQE943" s="477"/>
      <c r="TQF943" s="477"/>
      <c r="TQG943" s="477"/>
      <c r="TQH943" s="477"/>
      <c r="TQI943" s="477"/>
      <c r="TQJ943" s="477"/>
      <c r="TQK943" s="477"/>
      <c r="TQL943" s="477"/>
      <c r="TQM943" s="477"/>
      <c r="TQN943" s="477"/>
      <c r="TQO943" s="477"/>
      <c r="TQP943" s="477"/>
      <c r="TQQ943" s="477"/>
      <c r="TQR943" s="477"/>
      <c r="TQS943" s="477"/>
      <c r="TQT943" s="477"/>
      <c r="TQU943" s="477"/>
      <c r="TQV943" s="477"/>
      <c r="TQW943" s="477"/>
      <c r="TQX943" s="477"/>
      <c r="TQY943" s="477"/>
      <c r="TQZ943" s="477"/>
      <c r="TRA943" s="477"/>
      <c r="TRB943" s="477"/>
      <c r="TRC943" s="477"/>
      <c r="TRD943" s="477"/>
      <c r="TRE943" s="477"/>
      <c r="TRF943" s="477"/>
      <c r="TRG943" s="477"/>
      <c r="TRH943" s="477"/>
      <c r="TRI943" s="477"/>
      <c r="TRJ943" s="477"/>
      <c r="TRK943" s="477"/>
      <c r="TRL943" s="477"/>
      <c r="TRM943" s="477"/>
      <c r="TRN943" s="477"/>
      <c r="TRO943" s="477"/>
      <c r="TRP943" s="477"/>
      <c r="TRQ943" s="477"/>
      <c r="TRR943" s="477"/>
      <c r="TRS943" s="477"/>
      <c r="TRT943" s="477"/>
      <c r="TRU943" s="477"/>
      <c r="TRV943" s="477"/>
      <c r="TRW943" s="477"/>
      <c r="TRX943" s="477"/>
      <c r="TRY943" s="477"/>
      <c r="TRZ943" s="477"/>
      <c r="TSA943" s="477"/>
      <c r="TSB943" s="477"/>
      <c r="TSC943" s="477"/>
      <c r="TSD943" s="477"/>
      <c r="TSE943" s="477"/>
      <c r="TSF943" s="477"/>
      <c r="TSG943" s="477"/>
      <c r="TSH943" s="477"/>
      <c r="TSI943" s="477"/>
      <c r="TSJ943" s="477"/>
      <c r="TSK943" s="477"/>
      <c r="TSL943" s="477"/>
      <c r="TSM943" s="477"/>
      <c r="TSN943" s="477"/>
      <c r="TSO943" s="477"/>
      <c r="TSP943" s="477"/>
      <c r="TSQ943" s="477"/>
      <c r="TSR943" s="477"/>
      <c r="TSS943" s="477"/>
      <c r="TST943" s="477"/>
      <c r="TSU943" s="477"/>
      <c r="TSV943" s="477"/>
      <c r="TSW943" s="477"/>
      <c r="TSX943" s="477"/>
      <c r="TSY943" s="477"/>
      <c r="TSZ943" s="477"/>
      <c r="TTA943" s="477"/>
      <c r="TTB943" s="477"/>
      <c r="TTC943" s="477"/>
      <c r="TTD943" s="477"/>
      <c r="TTE943" s="477"/>
      <c r="TTF943" s="477"/>
      <c r="TTG943" s="477"/>
      <c r="TTH943" s="477"/>
      <c r="TTI943" s="477"/>
      <c r="TTJ943" s="477"/>
      <c r="TTK943" s="477"/>
      <c r="TTL943" s="477"/>
      <c r="TTM943" s="477"/>
      <c r="TTN943" s="477"/>
      <c r="TTO943" s="477"/>
      <c r="TTP943" s="477"/>
      <c r="TTQ943" s="477"/>
      <c r="TTR943" s="477"/>
      <c r="TTS943" s="477"/>
      <c r="TTT943" s="477"/>
      <c r="TTU943" s="477"/>
      <c r="TTV943" s="477"/>
      <c r="TTW943" s="477"/>
      <c r="TTX943" s="477"/>
      <c r="TTY943" s="477"/>
      <c r="TTZ943" s="477"/>
      <c r="TUA943" s="477"/>
      <c r="TUB943" s="477"/>
      <c r="TUC943" s="477"/>
      <c r="TUD943" s="477"/>
      <c r="TUE943" s="477"/>
      <c r="TUF943" s="477"/>
      <c r="TUG943" s="477"/>
      <c r="TUH943" s="477"/>
      <c r="TUI943" s="477"/>
      <c r="TUJ943" s="477"/>
      <c r="TUK943" s="477"/>
      <c r="TUL943" s="477"/>
      <c r="TUM943" s="477"/>
      <c r="TUN943" s="477"/>
      <c r="TUO943" s="477"/>
      <c r="TUP943" s="477"/>
      <c r="TUQ943" s="477"/>
      <c r="TUR943" s="477"/>
      <c r="TUS943" s="477"/>
      <c r="TUT943" s="477"/>
      <c r="TUU943" s="477"/>
      <c r="TUV943" s="477"/>
      <c r="TUW943" s="477"/>
      <c r="TUX943" s="477"/>
      <c r="TUY943" s="477"/>
      <c r="TUZ943" s="477"/>
      <c r="TVA943" s="477"/>
      <c r="TVB943" s="477"/>
      <c r="TVC943" s="477"/>
      <c r="TVD943" s="477"/>
      <c r="TVE943" s="477"/>
      <c r="TVF943" s="477"/>
      <c r="TVG943" s="477"/>
      <c r="TVH943" s="477"/>
      <c r="TVI943" s="477"/>
      <c r="TVJ943" s="477"/>
      <c r="TVK943" s="477"/>
      <c r="TVL943" s="477"/>
      <c r="TVM943" s="477"/>
      <c r="TVN943" s="477"/>
      <c r="TVO943" s="477"/>
      <c r="TVP943" s="477"/>
      <c r="TVQ943" s="477"/>
      <c r="TVR943" s="477"/>
      <c r="TVS943" s="477"/>
      <c r="TVT943" s="477"/>
      <c r="TVU943" s="477"/>
      <c r="TVV943" s="477"/>
      <c r="TVW943" s="477"/>
      <c r="TVX943" s="477"/>
      <c r="TVY943" s="477"/>
      <c r="TVZ943" s="477"/>
      <c r="TWA943" s="477"/>
      <c r="TWB943" s="477"/>
      <c r="TWC943" s="477"/>
      <c r="TWD943" s="477"/>
      <c r="TWE943" s="477"/>
      <c r="TWF943" s="477"/>
      <c r="TWG943" s="477"/>
      <c r="TWH943" s="477"/>
      <c r="TWI943" s="477"/>
      <c r="TWJ943" s="477"/>
      <c r="TWK943" s="477"/>
      <c r="TWL943" s="477"/>
      <c r="TWM943" s="477"/>
      <c r="TWN943" s="477"/>
      <c r="TWO943" s="477"/>
      <c r="TWP943" s="477"/>
      <c r="TWQ943" s="477"/>
      <c r="TWR943" s="477"/>
      <c r="TWS943" s="477"/>
      <c r="TWT943" s="477"/>
      <c r="TWU943" s="477"/>
      <c r="TWV943" s="477"/>
      <c r="TWW943" s="477"/>
      <c r="TWX943" s="477"/>
      <c r="TWY943" s="477"/>
      <c r="TWZ943" s="477"/>
      <c r="TXA943" s="477"/>
      <c r="TXB943" s="477"/>
      <c r="TXC943" s="477"/>
      <c r="TXD943" s="477"/>
      <c r="TXE943" s="477"/>
      <c r="TXF943" s="477"/>
      <c r="TXG943" s="477"/>
      <c r="TXH943" s="477"/>
      <c r="TXI943" s="477"/>
      <c r="TXJ943" s="477"/>
      <c r="TXK943" s="477"/>
      <c r="TXL943" s="477"/>
      <c r="TXM943" s="477"/>
      <c r="TXN943" s="477"/>
      <c r="TXO943" s="477"/>
      <c r="TXP943" s="477"/>
      <c r="TXQ943" s="477"/>
      <c r="TXR943" s="477"/>
      <c r="TXS943" s="477"/>
      <c r="TXT943" s="477"/>
      <c r="TXU943" s="477"/>
      <c r="TXV943" s="477"/>
      <c r="TXW943" s="477"/>
      <c r="TXX943" s="477"/>
      <c r="TXY943" s="477"/>
      <c r="TXZ943" s="477"/>
      <c r="TYA943" s="477"/>
      <c r="TYB943" s="477"/>
      <c r="TYC943" s="477"/>
      <c r="TYD943" s="477"/>
      <c r="TYE943" s="477"/>
      <c r="TYF943" s="477"/>
      <c r="TYG943" s="477"/>
      <c r="TYH943" s="477"/>
      <c r="TYI943" s="477"/>
      <c r="TYJ943" s="477"/>
      <c r="TYK943" s="477"/>
      <c r="TYL943" s="477"/>
      <c r="TYM943" s="477"/>
      <c r="TYN943" s="477"/>
      <c r="TYO943" s="477"/>
      <c r="TYP943" s="477"/>
      <c r="TYQ943" s="477"/>
      <c r="TYR943" s="477"/>
      <c r="TYS943" s="477"/>
      <c r="TYT943" s="477"/>
      <c r="TYU943" s="477"/>
      <c r="TYV943" s="477"/>
      <c r="TYW943" s="477"/>
      <c r="TYX943" s="477"/>
      <c r="TYY943" s="477"/>
      <c r="TYZ943" s="477"/>
      <c r="TZA943" s="477"/>
      <c r="TZB943" s="477"/>
      <c r="TZC943" s="477"/>
      <c r="TZD943" s="477"/>
      <c r="TZE943" s="477"/>
      <c r="TZF943" s="477"/>
      <c r="TZG943" s="477"/>
      <c r="TZH943" s="477"/>
      <c r="TZI943" s="477"/>
      <c r="TZJ943" s="477"/>
      <c r="TZK943" s="477"/>
      <c r="TZL943" s="477"/>
      <c r="TZM943" s="477"/>
      <c r="TZN943" s="477"/>
      <c r="TZO943" s="477"/>
      <c r="TZP943" s="477"/>
      <c r="TZQ943" s="477"/>
      <c r="TZR943" s="477"/>
      <c r="TZS943" s="477"/>
      <c r="TZT943" s="477"/>
      <c r="TZU943" s="477"/>
      <c r="TZV943" s="477"/>
      <c r="TZW943" s="477"/>
      <c r="TZX943" s="477"/>
      <c r="TZY943" s="477"/>
      <c r="TZZ943" s="477"/>
      <c r="UAA943" s="477"/>
      <c r="UAB943" s="477"/>
      <c r="UAC943" s="477"/>
      <c r="UAD943" s="477"/>
      <c r="UAE943" s="477"/>
      <c r="UAF943" s="477"/>
      <c r="UAG943" s="477"/>
      <c r="UAH943" s="477"/>
      <c r="UAI943" s="477"/>
      <c r="UAJ943" s="477"/>
      <c r="UAK943" s="477"/>
      <c r="UAL943" s="477"/>
      <c r="UAM943" s="477"/>
      <c r="UAN943" s="477"/>
      <c r="UAO943" s="477"/>
      <c r="UAP943" s="477"/>
      <c r="UAQ943" s="477"/>
      <c r="UAR943" s="477"/>
      <c r="UAS943" s="477"/>
      <c r="UAT943" s="477"/>
      <c r="UAU943" s="477"/>
      <c r="UAV943" s="477"/>
      <c r="UAW943" s="477"/>
      <c r="UAX943" s="477"/>
      <c r="UAY943" s="477"/>
      <c r="UAZ943" s="477"/>
      <c r="UBA943" s="477"/>
      <c r="UBB943" s="477"/>
      <c r="UBC943" s="477"/>
      <c r="UBD943" s="477"/>
      <c r="UBE943" s="477"/>
      <c r="UBF943" s="477"/>
      <c r="UBG943" s="477"/>
      <c r="UBH943" s="477"/>
      <c r="UBI943" s="477"/>
      <c r="UBJ943" s="477"/>
      <c r="UBK943" s="477"/>
      <c r="UBL943" s="477"/>
      <c r="UBM943" s="477"/>
      <c r="UBN943" s="477"/>
      <c r="UBO943" s="477"/>
      <c r="UBP943" s="477"/>
      <c r="UBQ943" s="477"/>
      <c r="UBR943" s="477"/>
      <c r="UBS943" s="477"/>
      <c r="UBT943" s="477"/>
      <c r="UBU943" s="477"/>
      <c r="UBV943" s="477"/>
      <c r="UBW943" s="477"/>
      <c r="UBX943" s="477"/>
      <c r="UBY943" s="477"/>
      <c r="UBZ943" s="477"/>
      <c r="UCA943" s="477"/>
      <c r="UCB943" s="477"/>
      <c r="UCC943" s="477"/>
      <c r="UCD943" s="477"/>
      <c r="UCE943" s="477"/>
      <c r="UCF943" s="477"/>
      <c r="UCG943" s="477"/>
      <c r="UCH943" s="477"/>
      <c r="UCI943" s="477"/>
      <c r="UCJ943" s="477"/>
      <c r="UCK943" s="477"/>
      <c r="UCL943" s="477"/>
      <c r="UCM943" s="477"/>
      <c r="UCN943" s="477"/>
      <c r="UCO943" s="477"/>
      <c r="UCP943" s="477"/>
      <c r="UCQ943" s="477"/>
      <c r="UCR943" s="477"/>
      <c r="UCS943" s="477"/>
      <c r="UCT943" s="477"/>
      <c r="UCU943" s="477"/>
      <c r="UCV943" s="477"/>
      <c r="UCW943" s="477"/>
      <c r="UCX943" s="477"/>
      <c r="UCY943" s="477"/>
      <c r="UCZ943" s="477"/>
      <c r="UDA943" s="477"/>
      <c r="UDB943" s="477"/>
      <c r="UDC943" s="477"/>
      <c r="UDD943" s="477"/>
      <c r="UDE943" s="477"/>
      <c r="UDF943" s="477"/>
      <c r="UDG943" s="477"/>
      <c r="UDH943" s="477"/>
      <c r="UDI943" s="477"/>
      <c r="UDJ943" s="477"/>
      <c r="UDK943" s="477"/>
      <c r="UDL943" s="477"/>
      <c r="UDM943" s="477"/>
      <c r="UDN943" s="477"/>
      <c r="UDO943" s="477"/>
      <c r="UDP943" s="477"/>
      <c r="UDQ943" s="477"/>
      <c r="UDR943" s="477"/>
      <c r="UDS943" s="477"/>
      <c r="UDT943" s="477"/>
      <c r="UDU943" s="477"/>
      <c r="UDV943" s="477"/>
      <c r="UDW943" s="477"/>
      <c r="UDX943" s="477"/>
      <c r="UDY943" s="477"/>
      <c r="UDZ943" s="477"/>
      <c r="UEA943" s="477"/>
      <c r="UEB943" s="477"/>
      <c r="UEC943" s="477"/>
      <c r="UED943" s="477"/>
      <c r="UEE943" s="477"/>
      <c r="UEF943" s="477"/>
      <c r="UEG943" s="477"/>
      <c r="UEH943" s="477"/>
      <c r="UEI943" s="477"/>
      <c r="UEJ943" s="477"/>
      <c r="UEK943" s="477"/>
      <c r="UEL943" s="477"/>
      <c r="UEM943" s="477"/>
      <c r="UEN943" s="477"/>
      <c r="UEO943" s="477"/>
      <c r="UEP943" s="477"/>
      <c r="UEQ943" s="477"/>
      <c r="UER943" s="477"/>
      <c r="UES943" s="477"/>
      <c r="UET943" s="477"/>
      <c r="UEU943" s="477"/>
      <c r="UEV943" s="477"/>
      <c r="UEW943" s="477"/>
      <c r="UEX943" s="477"/>
      <c r="UEY943" s="477"/>
      <c r="UEZ943" s="477"/>
      <c r="UFA943" s="477"/>
      <c r="UFB943" s="477"/>
      <c r="UFC943" s="477"/>
      <c r="UFD943" s="477"/>
      <c r="UFE943" s="477"/>
      <c r="UFF943" s="477"/>
      <c r="UFG943" s="477"/>
      <c r="UFH943" s="477"/>
      <c r="UFI943" s="477"/>
      <c r="UFJ943" s="477"/>
      <c r="UFK943" s="477"/>
      <c r="UFL943" s="477"/>
      <c r="UFM943" s="477"/>
      <c r="UFN943" s="477"/>
      <c r="UFO943" s="477"/>
      <c r="UFP943" s="477"/>
      <c r="UFQ943" s="477"/>
      <c r="UFR943" s="477"/>
      <c r="UFS943" s="477"/>
      <c r="UFT943" s="477"/>
      <c r="UFU943" s="477"/>
      <c r="UFV943" s="477"/>
      <c r="UFW943" s="477"/>
      <c r="UFX943" s="477"/>
      <c r="UFY943" s="477"/>
      <c r="UFZ943" s="477"/>
      <c r="UGA943" s="477"/>
      <c r="UGB943" s="477"/>
      <c r="UGC943" s="477"/>
      <c r="UGD943" s="477"/>
      <c r="UGE943" s="477"/>
      <c r="UGF943" s="477"/>
      <c r="UGG943" s="477"/>
      <c r="UGH943" s="477"/>
      <c r="UGI943" s="477"/>
      <c r="UGJ943" s="477"/>
      <c r="UGK943" s="477"/>
      <c r="UGL943" s="477"/>
      <c r="UGM943" s="477"/>
      <c r="UGN943" s="477"/>
      <c r="UGO943" s="477"/>
      <c r="UGP943" s="477"/>
      <c r="UGQ943" s="477"/>
      <c r="UGR943" s="477"/>
      <c r="UGS943" s="477"/>
      <c r="UGT943" s="477"/>
      <c r="UGU943" s="477"/>
      <c r="UGV943" s="477"/>
      <c r="UGW943" s="477"/>
      <c r="UGX943" s="477"/>
      <c r="UGY943" s="477"/>
      <c r="UGZ943" s="477"/>
      <c r="UHA943" s="477"/>
      <c r="UHB943" s="477"/>
      <c r="UHC943" s="477"/>
      <c r="UHD943" s="477"/>
      <c r="UHE943" s="477"/>
      <c r="UHF943" s="477"/>
      <c r="UHG943" s="477"/>
      <c r="UHH943" s="477"/>
      <c r="UHI943" s="477"/>
      <c r="UHJ943" s="477"/>
      <c r="UHK943" s="477"/>
      <c r="UHL943" s="477"/>
      <c r="UHM943" s="477"/>
      <c r="UHN943" s="477"/>
      <c r="UHO943" s="477"/>
      <c r="UHP943" s="477"/>
      <c r="UHQ943" s="477"/>
      <c r="UHR943" s="477"/>
      <c r="UHS943" s="477"/>
      <c r="UHT943" s="477"/>
      <c r="UHU943" s="477"/>
      <c r="UHV943" s="477"/>
      <c r="UHW943" s="477"/>
      <c r="UHX943" s="477"/>
      <c r="UHY943" s="477"/>
      <c r="UHZ943" s="477"/>
      <c r="UIA943" s="477"/>
      <c r="UIB943" s="477"/>
      <c r="UIC943" s="477"/>
      <c r="UID943" s="477"/>
      <c r="UIE943" s="477"/>
      <c r="UIF943" s="477"/>
      <c r="UIG943" s="477"/>
      <c r="UIH943" s="477"/>
      <c r="UII943" s="477"/>
      <c r="UIJ943" s="477"/>
      <c r="UIK943" s="477"/>
      <c r="UIL943" s="477"/>
      <c r="UIM943" s="477"/>
      <c r="UIN943" s="477"/>
      <c r="UIO943" s="477"/>
      <c r="UIP943" s="477"/>
      <c r="UIQ943" s="477"/>
      <c r="UIR943" s="477"/>
      <c r="UIS943" s="477"/>
      <c r="UIT943" s="477"/>
      <c r="UIU943" s="477"/>
      <c r="UIV943" s="477"/>
      <c r="UIW943" s="477"/>
      <c r="UIX943" s="477"/>
      <c r="UIY943" s="477"/>
      <c r="UIZ943" s="477"/>
      <c r="UJA943" s="477"/>
      <c r="UJB943" s="477"/>
      <c r="UJC943" s="477"/>
      <c r="UJD943" s="477"/>
      <c r="UJE943" s="477"/>
      <c r="UJF943" s="477"/>
      <c r="UJG943" s="477"/>
      <c r="UJH943" s="477"/>
      <c r="UJI943" s="477"/>
      <c r="UJJ943" s="477"/>
      <c r="UJK943" s="477"/>
      <c r="UJL943" s="477"/>
      <c r="UJM943" s="477"/>
      <c r="UJN943" s="477"/>
      <c r="UJO943" s="477"/>
      <c r="UJP943" s="477"/>
      <c r="UJQ943" s="477"/>
      <c r="UJR943" s="477"/>
      <c r="UJS943" s="477"/>
      <c r="UJT943" s="477"/>
      <c r="UJU943" s="477"/>
      <c r="UJV943" s="477"/>
      <c r="UJW943" s="477"/>
      <c r="UJX943" s="477"/>
      <c r="UJY943" s="477"/>
      <c r="UJZ943" s="477"/>
      <c r="UKA943" s="477"/>
      <c r="UKB943" s="477"/>
      <c r="UKC943" s="477"/>
      <c r="UKD943" s="477"/>
      <c r="UKE943" s="477"/>
      <c r="UKF943" s="477"/>
      <c r="UKG943" s="477"/>
      <c r="UKH943" s="477"/>
      <c r="UKI943" s="477"/>
      <c r="UKJ943" s="477"/>
      <c r="UKK943" s="477"/>
      <c r="UKL943" s="477"/>
      <c r="UKM943" s="477"/>
      <c r="UKN943" s="477"/>
      <c r="UKO943" s="477"/>
      <c r="UKP943" s="477"/>
      <c r="UKQ943" s="477"/>
      <c r="UKR943" s="477"/>
      <c r="UKS943" s="477"/>
      <c r="UKT943" s="477"/>
      <c r="UKU943" s="477"/>
      <c r="UKV943" s="477"/>
      <c r="UKW943" s="477"/>
      <c r="UKX943" s="477"/>
      <c r="UKY943" s="477"/>
      <c r="UKZ943" s="477"/>
      <c r="ULA943" s="477"/>
      <c r="ULB943" s="477"/>
      <c r="ULC943" s="477"/>
      <c r="ULD943" s="477"/>
      <c r="ULE943" s="477"/>
      <c r="ULF943" s="477"/>
      <c r="ULG943" s="477"/>
      <c r="ULH943" s="477"/>
      <c r="ULI943" s="477"/>
      <c r="ULJ943" s="477"/>
      <c r="ULK943" s="477"/>
      <c r="ULL943" s="477"/>
      <c r="ULM943" s="477"/>
      <c r="ULN943" s="477"/>
      <c r="ULO943" s="477"/>
      <c r="ULP943" s="477"/>
      <c r="ULQ943" s="477"/>
      <c r="ULR943" s="477"/>
      <c r="ULS943" s="477"/>
      <c r="ULT943" s="477"/>
      <c r="ULU943" s="477"/>
      <c r="ULV943" s="477"/>
      <c r="ULW943" s="477"/>
      <c r="ULX943" s="477"/>
      <c r="ULY943" s="477"/>
      <c r="ULZ943" s="477"/>
      <c r="UMA943" s="477"/>
      <c r="UMB943" s="477"/>
      <c r="UMC943" s="477"/>
      <c r="UMD943" s="477"/>
      <c r="UME943" s="477"/>
      <c r="UMF943" s="477"/>
      <c r="UMG943" s="477"/>
      <c r="UMH943" s="477"/>
      <c r="UMI943" s="477"/>
      <c r="UMJ943" s="477"/>
      <c r="UMK943" s="477"/>
      <c r="UML943" s="477"/>
      <c r="UMM943" s="477"/>
      <c r="UMN943" s="477"/>
      <c r="UMO943" s="477"/>
      <c r="UMP943" s="477"/>
      <c r="UMQ943" s="477"/>
      <c r="UMR943" s="477"/>
      <c r="UMS943" s="477"/>
      <c r="UMT943" s="477"/>
      <c r="UMU943" s="477"/>
      <c r="UMV943" s="477"/>
      <c r="UMW943" s="477"/>
      <c r="UMX943" s="477"/>
      <c r="UMY943" s="477"/>
      <c r="UMZ943" s="477"/>
      <c r="UNA943" s="477"/>
      <c r="UNB943" s="477"/>
      <c r="UNC943" s="477"/>
      <c r="UND943" s="477"/>
      <c r="UNE943" s="477"/>
      <c r="UNF943" s="477"/>
      <c r="UNG943" s="477"/>
      <c r="UNH943" s="477"/>
      <c r="UNI943" s="477"/>
      <c r="UNJ943" s="477"/>
      <c r="UNK943" s="477"/>
      <c r="UNL943" s="477"/>
      <c r="UNM943" s="477"/>
      <c r="UNN943" s="477"/>
      <c r="UNO943" s="477"/>
      <c r="UNP943" s="477"/>
      <c r="UNQ943" s="477"/>
      <c r="UNR943" s="477"/>
      <c r="UNS943" s="477"/>
      <c r="UNT943" s="477"/>
      <c r="UNU943" s="477"/>
      <c r="UNV943" s="477"/>
      <c r="UNW943" s="477"/>
      <c r="UNX943" s="477"/>
      <c r="UNY943" s="477"/>
      <c r="UNZ943" s="477"/>
      <c r="UOA943" s="477"/>
      <c r="UOB943" s="477"/>
      <c r="UOC943" s="477"/>
      <c r="UOD943" s="477"/>
      <c r="UOE943" s="477"/>
      <c r="UOF943" s="477"/>
      <c r="UOG943" s="477"/>
      <c r="UOH943" s="477"/>
      <c r="UOI943" s="477"/>
      <c r="UOJ943" s="477"/>
      <c r="UOK943" s="477"/>
      <c r="UOL943" s="477"/>
      <c r="UOM943" s="477"/>
      <c r="UON943" s="477"/>
      <c r="UOO943" s="477"/>
      <c r="UOP943" s="477"/>
      <c r="UOQ943" s="477"/>
      <c r="UOR943" s="477"/>
      <c r="UOS943" s="477"/>
      <c r="UOT943" s="477"/>
      <c r="UOU943" s="477"/>
      <c r="UOV943" s="477"/>
      <c r="UOW943" s="477"/>
      <c r="UOX943" s="477"/>
      <c r="UOY943" s="477"/>
      <c r="UOZ943" s="477"/>
      <c r="UPA943" s="477"/>
      <c r="UPB943" s="477"/>
      <c r="UPC943" s="477"/>
      <c r="UPD943" s="477"/>
      <c r="UPE943" s="477"/>
      <c r="UPF943" s="477"/>
      <c r="UPG943" s="477"/>
      <c r="UPH943" s="477"/>
      <c r="UPI943" s="477"/>
      <c r="UPJ943" s="477"/>
      <c r="UPK943" s="477"/>
      <c r="UPL943" s="477"/>
      <c r="UPM943" s="477"/>
      <c r="UPN943" s="477"/>
      <c r="UPO943" s="477"/>
      <c r="UPP943" s="477"/>
      <c r="UPQ943" s="477"/>
      <c r="UPR943" s="477"/>
      <c r="UPS943" s="477"/>
      <c r="UPT943" s="477"/>
      <c r="UPU943" s="477"/>
      <c r="UPV943" s="477"/>
      <c r="UPW943" s="477"/>
      <c r="UPX943" s="477"/>
      <c r="UPY943" s="477"/>
      <c r="UPZ943" s="477"/>
      <c r="UQA943" s="477"/>
      <c r="UQB943" s="477"/>
      <c r="UQC943" s="477"/>
      <c r="UQD943" s="477"/>
      <c r="UQE943" s="477"/>
      <c r="UQF943" s="477"/>
      <c r="UQG943" s="477"/>
      <c r="UQH943" s="477"/>
      <c r="UQI943" s="477"/>
      <c r="UQJ943" s="477"/>
      <c r="UQK943" s="477"/>
      <c r="UQL943" s="477"/>
      <c r="UQM943" s="477"/>
      <c r="UQN943" s="477"/>
      <c r="UQO943" s="477"/>
      <c r="UQP943" s="477"/>
      <c r="UQQ943" s="477"/>
      <c r="UQR943" s="477"/>
      <c r="UQS943" s="477"/>
      <c r="UQT943" s="477"/>
      <c r="UQU943" s="477"/>
      <c r="UQV943" s="477"/>
      <c r="UQW943" s="477"/>
      <c r="UQX943" s="477"/>
      <c r="UQY943" s="477"/>
      <c r="UQZ943" s="477"/>
      <c r="URA943" s="477"/>
      <c r="URB943" s="477"/>
      <c r="URC943" s="477"/>
      <c r="URD943" s="477"/>
      <c r="URE943" s="477"/>
      <c r="URF943" s="477"/>
      <c r="URG943" s="477"/>
      <c r="URH943" s="477"/>
      <c r="URI943" s="477"/>
      <c r="URJ943" s="477"/>
      <c r="URK943" s="477"/>
      <c r="URL943" s="477"/>
      <c r="URM943" s="477"/>
      <c r="URN943" s="477"/>
      <c r="URO943" s="477"/>
      <c r="URP943" s="477"/>
      <c r="URQ943" s="477"/>
      <c r="URR943" s="477"/>
      <c r="URS943" s="477"/>
      <c r="URT943" s="477"/>
      <c r="URU943" s="477"/>
      <c r="URV943" s="477"/>
      <c r="URW943" s="477"/>
      <c r="URX943" s="477"/>
      <c r="URY943" s="477"/>
      <c r="URZ943" s="477"/>
      <c r="USA943" s="477"/>
      <c r="USB943" s="477"/>
      <c r="USC943" s="477"/>
      <c r="USD943" s="477"/>
      <c r="USE943" s="477"/>
      <c r="USF943" s="477"/>
      <c r="USG943" s="477"/>
      <c r="USH943" s="477"/>
      <c r="USI943" s="477"/>
      <c r="USJ943" s="477"/>
      <c r="USK943" s="477"/>
      <c r="USL943" s="477"/>
      <c r="USM943" s="477"/>
      <c r="USN943" s="477"/>
      <c r="USO943" s="477"/>
      <c r="USP943" s="477"/>
      <c r="USQ943" s="477"/>
      <c r="USR943" s="477"/>
      <c r="USS943" s="477"/>
      <c r="UST943" s="477"/>
      <c r="USU943" s="477"/>
      <c r="USV943" s="477"/>
      <c r="USW943" s="477"/>
      <c r="USX943" s="477"/>
      <c r="USY943" s="477"/>
      <c r="USZ943" s="477"/>
      <c r="UTA943" s="477"/>
      <c r="UTB943" s="477"/>
      <c r="UTC943" s="477"/>
      <c r="UTD943" s="477"/>
      <c r="UTE943" s="477"/>
      <c r="UTF943" s="477"/>
      <c r="UTG943" s="477"/>
      <c r="UTH943" s="477"/>
      <c r="UTI943" s="477"/>
      <c r="UTJ943" s="477"/>
      <c r="UTK943" s="477"/>
      <c r="UTL943" s="477"/>
      <c r="UTM943" s="477"/>
      <c r="UTN943" s="477"/>
      <c r="UTO943" s="477"/>
      <c r="UTP943" s="477"/>
      <c r="UTQ943" s="477"/>
      <c r="UTR943" s="477"/>
      <c r="UTS943" s="477"/>
      <c r="UTT943" s="477"/>
      <c r="UTU943" s="477"/>
      <c r="UTV943" s="477"/>
      <c r="UTW943" s="477"/>
      <c r="UTX943" s="477"/>
      <c r="UTY943" s="477"/>
      <c r="UTZ943" s="477"/>
      <c r="UUA943" s="477"/>
      <c r="UUB943" s="477"/>
      <c r="UUC943" s="477"/>
      <c r="UUD943" s="477"/>
      <c r="UUE943" s="477"/>
      <c r="UUF943" s="477"/>
      <c r="UUG943" s="477"/>
      <c r="UUH943" s="477"/>
      <c r="UUI943" s="477"/>
      <c r="UUJ943" s="477"/>
      <c r="UUK943" s="477"/>
      <c r="UUL943" s="477"/>
      <c r="UUM943" s="477"/>
      <c r="UUN943" s="477"/>
      <c r="UUO943" s="477"/>
      <c r="UUP943" s="477"/>
      <c r="UUQ943" s="477"/>
      <c r="UUR943" s="477"/>
      <c r="UUS943" s="477"/>
      <c r="UUT943" s="477"/>
      <c r="UUU943" s="477"/>
      <c r="UUV943" s="477"/>
      <c r="UUW943" s="477"/>
      <c r="UUX943" s="477"/>
      <c r="UUY943" s="477"/>
      <c r="UUZ943" s="477"/>
      <c r="UVA943" s="477"/>
      <c r="UVB943" s="477"/>
      <c r="UVC943" s="477"/>
      <c r="UVD943" s="477"/>
      <c r="UVE943" s="477"/>
      <c r="UVF943" s="477"/>
      <c r="UVG943" s="477"/>
      <c r="UVH943" s="477"/>
      <c r="UVI943" s="477"/>
      <c r="UVJ943" s="477"/>
      <c r="UVK943" s="477"/>
      <c r="UVL943" s="477"/>
      <c r="UVM943" s="477"/>
      <c r="UVN943" s="477"/>
      <c r="UVO943" s="477"/>
      <c r="UVP943" s="477"/>
      <c r="UVQ943" s="477"/>
      <c r="UVR943" s="477"/>
      <c r="UVS943" s="477"/>
      <c r="UVT943" s="477"/>
      <c r="UVU943" s="477"/>
      <c r="UVV943" s="477"/>
      <c r="UVW943" s="477"/>
      <c r="UVX943" s="477"/>
      <c r="UVY943" s="477"/>
      <c r="UVZ943" s="477"/>
      <c r="UWA943" s="477"/>
      <c r="UWB943" s="477"/>
      <c r="UWC943" s="477"/>
      <c r="UWD943" s="477"/>
      <c r="UWE943" s="477"/>
      <c r="UWF943" s="477"/>
      <c r="UWG943" s="477"/>
      <c r="UWH943" s="477"/>
      <c r="UWI943" s="477"/>
      <c r="UWJ943" s="477"/>
      <c r="UWK943" s="477"/>
      <c r="UWL943" s="477"/>
      <c r="UWM943" s="477"/>
      <c r="UWN943" s="477"/>
      <c r="UWO943" s="477"/>
      <c r="UWP943" s="477"/>
      <c r="UWQ943" s="477"/>
      <c r="UWR943" s="477"/>
      <c r="UWS943" s="477"/>
      <c r="UWT943" s="477"/>
      <c r="UWU943" s="477"/>
      <c r="UWV943" s="477"/>
      <c r="UWW943" s="477"/>
      <c r="UWX943" s="477"/>
      <c r="UWY943" s="477"/>
      <c r="UWZ943" s="477"/>
      <c r="UXA943" s="477"/>
      <c r="UXB943" s="477"/>
      <c r="UXC943" s="477"/>
      <c r="UXD943" s="477"/>
      <c r="UXE943" s="477"/>
      <c r="UXF943" s="477"/>
      <c r="UXG943" s="477"/>
      <c r="UXH943" s="477"/>
      <c r="UXI943" s="477"/>
      <c r="UXJ943" s="477"/>
      <c r="UXK943" s="477"/>
      <c r="UXL943" s="477"/>
      <c r="UXM943" s="477"/>
      <c r="UXN943" s="477"/>
      <c r="UXO943" s="477"/>
      <c r="UXP943" s="477"/>
      <c r="UXQ943" s="477"/>
      <c r="UXR943" s="477"/>
      <c r="UXS943" s="477"/>
      <c r="UXT943" s="477"/>
      <c r="UXU943" s="477"/>
      <c r="UXV943" s="477"/>
      <c r="UXW943" s="477"/>
      <c r="UXX943" s="477"/>
      <c r="UXY943" s="477"/>
      <c r="UXZ943" s="477"/>
      <c r="UYA943" s="477"/>
      <c r="UYB943" s="477"/>
      <c r="UYC943" s="477"/>
      <c r="UYD943" s="477"/>
      <c r="UYE943" s="477"/>
      <c r="UYF943" s="477"/>
      <c r="UYG943" s="477"/>
      <c r="UYH943" s="477"/>
      <c r="UYI943" s="477"/>
      <c r="UYJ943" s="477"/>
      <c r="UYK943" s="477"/>
      <c r="UYL943" s="477"/>
      <c r="UYM943" s="477"/>
      <c r="UYN943" s="477"/>
      <c r="UYO943" s="477"/>
      <c r="UYP943" s="477"/>
      <c r="UYQ943" s="477"/>
      <c r="UYR943" s="477"/>
      <c r="UYS943" s="477"/>
      <c r="UYT943" s="477"/>
      <c r="UYU943" s="477"/>
      <c r="UYV943" s="477"/>
      <c r="UYW943" s="477"/>
      <c r="UYX943" s="477"/>
      <c r="UYY943" s="477"/>
      <c r="UYZ943" s="477"/>
      <c r="UZA943" s="477"/>
      <c r="UZB943" s="477"/>
      <c r="UZC943" s="477"/>
      <c r="UZD943" s="477"/>
      <c r="UZE943" s="477"/>
      <c r="UZF943" s="477"/>
      <c r="UZG943" s="477"/>
      <c r="UZH943" s="477"/>
      <c r="UZI943" s="477"/>
      <c r="UZJ943" s="477"/>
      <c r="UZK943" s="477"/>
      <c r="UZL943" s="477"/>
      <c r="UZM943" s="477"/>
      <c r="UZN943" s="477"/>
      <c r="UZO943" s="477"/>
      <c r="UZP943" s="477"/>
      <c r="UZQ943" s="477"/>
      <c r="UZR943" s="477"/>
      <c r="UZS943" s="477"/>
      <c r="UZT943" s="477"/>
      <c r="UZU943" s="477"/>
      <c r="UZV943" s="477"/>
      <c r="UZW943" s="477"/>
      <c r="UZX943" s="477"/>
      <c r="UZY943" s="477"/>
      <c r="UZZ943" s="477"/>
      <c r="VAA943" s="477"/>
      <c r="VAB943" s="477"/>
      <c r="VAC943" s="477"/>
      <c r="VAD943" s="477"/>
      <c r="VAE943" s="477"/>
      <c r="VAF943" s="477"/>
      <c r="VAG943" s="477"/>
      <c r="VAH943" s="477"/>
      <c r="VAI943" s="477"/>
      <c r="VAJ943" s="477"/>
      <c r="VAK943" s="477"/>
      <c r="VAL943" s="477"/>
      <c r="VAM943" s="477"/>
      <c r="VAN943" s="477"/>
      <c r="VAO943" s="477"/>
      <c r="VAP943" s="477"/>
      <c r="VAQ943" s="477"/>
      <c r="VAR943" s="477"/>
      <c r="VAS943" s="477"/>
      <c r="VAT943" s="477"/>
      <c r="VAU943" s="477"/>
      <c r="VAV943" s="477"/>
      <c r="VAW943" s="477"/>
      <c r="VAX943" s="477"/>
      <c r="VAY943" s="477"/>
      <c r="VAZ943" s="477"/>
      <c r="VBA943" s="477"/>
      <c r="VBB943" s="477"/>
      <c r="VBC943" s="477"/>
      <c r="VBD943" s="477"/>
      <c r="VBE943" s="477"/>
      <c r="VBF943" s="477"/>
      <c r="VBG943" s="477"/>
      <c r="VBH943" s="477"/>
      <c r="VBI943" s="477"/>
      <c r="VBJ943" s="477"/>
      <c r="VBK943" s="477"/>
      <c r="VBL943" s="477"/>
      <c r="VBM943" s="477"/>
      <c r="VBN943" s="477"/>
      <c r="VBO943" s="477"/>
      <c r="VBP943" s="477"/>
      <c r="VBQ943" s="477"/>
      <c r="VBR943" s="477"/>
      <c r="VBS943" s="477"/>
      <c r="VBT943" s="477"/>
      <c r="VBU943" s="477"/>
      <c r="VBV943" s="477"/>
      <c r="VBW943" s="477"/>
      <c r="VBX943" s="477"/>
      <c r="VBY943" s="477"/>
      <c r="VBZ943" s="477"/>
      <c r="VCA943" s="477"/>
      <c r="VCB943" s="477"/>
      <c r="VCC943" s="477"/>
      <c r="VCD943" s="477"/>
      <c r="VCE943" s="477"/>
      <c r="VCF943" s="477"/>
      <c r="VCG943" s="477"/>
      <c r="VCH943" s="477"/>
      <c r="VCI943" s="477"/>
      <c r="VCJ943" s="477"/>
      <c r="VCK943" s="477"/>
      <c r="VCL943" s="477"/>
      <c r="VCM943" s="477"/>
      <c r="VCN943" s="477"/>
      <c r="VCO943" s="477"/>
      <c r="VCP943" s="477"/>
      <c r="VCQ943" s="477"/>
      <c r="VCR943" s="477"/>
      <c r="VCS943" s="477"/>
      <c r="VCT943" s="477"/>
      <c r="VCU943" s="477"/>
      <c r="VCV943" s="477"/>
      <c r="VCW943" s="477"/>
      <c r="VCX943" s="477"/>
      <c r="VCY943" s="477"/>
      <c r="VCZ943" s="477"/>
      <c r="VDA943" s="477"/>
      <c r="VDB943" s="477"/>
      <c r="VDC943" s="477"/>
      <c r="VDD943" s="477"/>
      <c r="VDE943" s="477"/>
      <c r="VDF943" s="477"/>
      <c r="VDG943" s="477"/>
      <c r="VDH943" s="477"/>
      <c r="VDI943" s="477"/>
      <c r="VDJ943" s="477"/>
      <c r="VDK943" s="477"/>
      <c r="VDL943" s="477"/>
      <c r="VDM943" s="477"/>
      <c r="VDN943" s="477"/>
      <c r="VDO943" s="477"/>
      <c r="VDP943" s="477"/>
      <c r="VDQ943" s="477"/>
      <c r="VDR943" s="477"/>
      <c r="VDS943" s="477"/>
      <c r="VDT943" s="477"/>
      <c r="VDU943" s="477"/>
      <c r="VDV943" s="477"/>
      <c r="VDW943" s="477"/>
      <c r="VDX943" s="477"/>
      <c r="VDY943" s="477"/>
      <c r="VDZ943" s="477"/>
      <c r="VEA943" s="477"/>
      <c r="VEB943" s="477"/>
      <c r="VEC943" s="477"/>
      <c r="VED943" s="477"/>
      <c r="VEE943" s="477"/>
      <c r="VEF943" s="477"/>
      <c r="VEG943" s="477"/>
      <c r="VEH943" s="477"/>
      <c r="VEI943" s="477"/>
      <c r="VEJ943" s="477"/>
      <c r="VEK943" s="477"/>
      <c r="VEL943" s="477"/>
      <c r="VEM943" s="477"/>
      <c r="VEN943" s="477"/>
      <c r="VEO943" s="477"/>
      <c r="VEP943" s="477"/>
      <c r="VEQ943" s="477"/>
      <c r="VER943" s="477"/>
      <c r="VES943" s="477"/>
      <c r="VET943" s="477"/>
      <c r="VEU943" s="477"/>
      <c r="VEV943" s="477"/>
      <c r="VEW943" s="477"/>
      <c r="VEX943" s="477"/>
      <c r="VEY943" s="477"/>
      <c r="VEZ943" s="477"/>
      <c r="VFA943" s="477"/>
      <c r="VFB943" s="477"/>
      <c r="VFC943" s="477"/>
      <c r="VFD943" s="477"/>
      <c r="VFE943" s="477"/>
      <c r="VFF943" s="477"/>
      <c r="VFG943" s="477"/>
      <c r="VFH943" s="477"/>
      <c r="VFI943" s="477"/>
      <c r="VFJ943" s="477"/>
      <c r="VFK943" s="477"/>
      <c r="VFL943" s="477"/>
      <c r="VFM943" s="477"/>
      <c r="VFN943" s="477"/>
      <c r="VFO943" s="477"/>
      <c r="VFP943" s="477"/>
      <c r="VFQ943" s="477"/>
      <c r="VFR943" s="477"/>
      <c r="VFS943" s="477"/>
      <c r="VFT943" s="477"/>
      <c r="VFU943" s="477"/>
      <c r="VFV943" s="477"/>
      <c r="VFW943" s="477"/>
      <c r="VFX943" s="477"/>
      <c r="VFY943" s="477"/>
      <c r="VFZ943" s="477"/>
      <c r="VGA943" s="477"/>
      <c r="VGB943" s="477"/>
      <c r="VGC943" s="477"/>
      <c r="VGD943" s="477"/>
      <c r="VGE943" s="477"/>
      <c r="VGF943" s="477"/>
      <c r="VGG943" s="477"/>
      <c r="VGH943" s="477"/>
      <c r="VGI943" s="477"/>
      <c r="VGJ943" s="477"/>
      <c r="VGK943" s="477"/>
      <c r="VGL943" s="477"/>
      <c r="VGM943" s="477"/>
      <c r="VGN943" s="477"/>
      <c r="VGO943" s="477"/>
      <c r="VGP943" s="477"/>
      <c r="VGQ943" s="477"/>
      <c r="VGR943" s="477"/>
      <c r="VGS943" s="477"/>
      <c r="VGT943" s="477"/>
      <c r="VGU943" s="477"/>
      <c r="VGV943" s="477"/>
      <c r="VGW943" s="477"/>
      <c r="VGX943" s="477"/>
      <c r="VGY943" s="477"/>
      <c r="VGZ943" s="477"/>
      <c r="VHA943" s="477"/>
      <c r="VHB943" s="477"/>
      <c r="VHC943" s="477"/>
      <c r="VHD943" s="477"/>
      <c r="VHE943" s="477"/>
      <c r="VHF943" s="477"/>
      <c r="VHG943" s="477"/>
      <c r="VHH943" s="477"/>
      <c r="VHI943" s="477"/>
      <c r="VHJ943" s="477"/>
      <c r="VHK943" s="477"/>
      <c r="VHL943" s="477"/>
      <c r="VHM943" s="477"/>
      <c r="VHN943" s="477"/>
      <c r="VHO943" s="477"/>
      <c r="VHP943" s="477"/>
      <c r="VHQ943" s="477"/>
      <c r="VHR943" s="477"/>
      <c r="VHS943" s="477"/>
      <c r="VHT943" s="477"/>
      <c r="VHU943" s="477"/>
      <c r="VHV943" s="477"/>
      <c r="VHW943" s="477"/>
      <c r="VHX943" s="477"/>
      <c r="VHY943" s="477"/>
      <c r="VHZ943" s="477"/>
      <c r="VIA943" s="477"/>
      <c r="VIB943" s="477"/>
      <c r="VIC943" s="477"/>
      <c r="VID943" s="477"/>
      <c r="VIE943" s="477"/>
      <c r="VIF943" s="477"/>
      <c r="VIG943" s="477"/>
      <c r="VIH943" s="477"/>
      <c r="VII943" s="477"/>
      <c r="VIJ943" s="477"/>
      <c r="VIK943" s="477"/>
      <c r="VIL943" s="477"/>
      <c r="VIM943" s="477"/>
      <c r="VIN943" s="477"/>
      <c r="VIO943" s="477"/>
      <c r="VIP943" s="477"/>
      <c r="VIQ943" s="477"/>
      <c r="VIR943" s="477"/>
      <c r="VIS943" s="477"/>
      <c r="VIT943" s="477"/>
      <c r="VIU943" s="477"/>
      <c r="VIV943" s="477"/>
      <c r="VIW943" s="477"/>
      <c r="VIX943" s="477"/>
      <c r="VIY943" s="477"/>
      <c r="VIZ943" s="477"/>
      <c r="VJA943" s="477"/>
      <c r="VJB943" s="477"/>
      <c r="VJC943" s="477"/>
      <c r="VJD943" s="477"/>
      <c r="VJE943" s="477"/>
      <c r="VJF943" s="477"/>
      <c r="VJG943" s="477"/>
      <c r="VJH943" s="477"/>
      <c r="VJI943" s="477"/>
      <c r="VJJ943" s="477"/>
      <c r="VJK943" s="477"/>
      <c r="VJL943" s="477"/>
      <c r="VJM943" s="477"/>
      <c r="VJN943" s="477"/>
      <c r="VJO943" s="477"/>
      <c r="VJP943" s="477"/>
      <c r="VJQ943" s="477"/>
      <c r="VJR943" s="477"/>
      <c r="VJS943" s="477"/>
      <c r="VJT943" s="477"/>
      <c r="VJU943" s="477"/>
      <c r="VJV943" s="477"/>
      <c r="VJW943" s="477"/>
      <c r="VJX943" s="477"/>
      <c r="VJY943" s="477"/>
      <c r="VJZ943" s="477"/>
      <c r="VKA943" s="477"/>
      <c r="VKB943" s="477"/>
      <c r="VKC943" s="477"/>
      <c r="VKD943" s="477"/>
      <c r="VKE943" s="477"/>
      <c r="VKF943" s="477"/>
      <c r="VKG943" s="477"/>
      <c r="VKH943" s="477"/>
      <c r="VKI943" s="477"/>
      <c r="VKJ943" s="477"/>
      <c r="VKK943" s="477"/>
      <c r="VKL943" s="477"/>
      <c r="VKM943" s="477"/>
      <c r="VKN943" s="477"/>
      <c r="VKO943" s="477"/>
      <c r="VKP943" s="477"/>
      <c r="VKQ943" s="477"/>
      <c r="VKR943" s="477"/>
      <c r="VKS943" s="477"/>
      <c r="VKT943" s="477"/>
      <c r="VKU943" s="477"/>
      <c r="VKV943" s="477"/>
      <c r="VKW943" s="477"/>
      <c r="VKX943" s="477"/>
      <c r="VKY943" s="477"/>
      <c r="VKZ943" s="477"/>
      <c r="VLA943" s="477"/>
      <c r="VLB943" s="477"/>
      <c r="VLC943" s="477"/>
      <c r="VLD943" s="477"/>
      <c r="VLE943" s="477"/>
      <c r="VLF943" s="477"/>
      <c r="VLG943" s="477"/>
      <c r="VLH943" s="477"/>
      <c r="VLI943" s="477"/>
      <c r="VLJ943" s="477"/>
      <c r="VLK943" s="477"/>
      <c r="VLL943" s="477"/>
      <c r="VLM943" s="477"/>
      <c r="VLN943" s="477"/>
      <c r="VLO943" s="477"/>
      <c r="VLP943" s="477"/>
      <c r="VLQ943" s="477"/>
      <c r="VLR943" s="477"/>
      <c r="VLS943" s="477"/>
      <c r="VLT943" s="477"/>
      <c r="VLU943" s="477"/>
      <c r="VLV943" s="477"/>
      <c r="VLW943" s="477"/>
      <c r="VLX943" s="477"/>
      <c r="VLY943" s="477"/>
      <c r="VLZ943" s="477"/>
      <c r="VMA943" s="477"/>
      <c r="VMB943" s="477"/>
      <c r="VMC943" s="477"/>
      <c r="VMD943" s="477"/>
      <c r="VME943" s="477"/>
      <c r="VMF943" s="477"/>
      <c r="VMG943" s="477"/>
      <c r="VMH943" s="477"/>
      <c r="VMI943" s="477"/>
      <c r="VMJ943" s="477"/>
      <c r="VMK943" s="477"/>
      <c r="VML943" s="477"/>
      <c r="VMM943" s="477"/>
      <c r="VMN943" s="477"/>
      <c r="VMO943" s="477"/>
      <c r="VMP943" s="477"/>
      <c r="VMQ943" s="477"/>
      <c r="VMR943" s="477"/>
      <c r="VMS943" s="477"/>
      <c r="VMT943" s="477"/>
      <c r="VMU943" s="477"/>
      <c r="VMV943" s="477"/>
      <c r="VMW943" s="477"/>
      <c r="VMX943" s="477"/>
      <c r="VMY943" s="477"/>
      <c r="VMZ943" s="477"/>
      <c r="VNA943" s="477"/>
      <c r="VNB943" s="477"/>
      <c r="VNC943" s="477"/>
      <c r="VND943" s="477"/>
      <c r="VNE943" s="477"/>
      <c r="VNF943" s="477"/>
      <c r="VNG943" s="477"/>
      <c r="VNH943" s="477"/>
      <c r="VNI943" s="477"/>
      <c r="VNJ943" s="477"/>
      <c r="VNK943" s="477"/>
      <c r="VNL943" s="477"/>
      <c r="VNM943" s="477"/>
      <c r="VNN943" s="477"/>
      <c r="VNO943" s="477"/>
      <c r="VNP943" s="477"/>
      <c r="VNQ943" s="477"/>
      <c r="VNR943" s="477"/>
      <c r="VNS943" s="477"/>
      <c r="VNT943" s="477"/>
      <c r="VNU943" s="477"/>
      <c r="VNV943" s="477"/>
      <c r="VNW943" s="477"/>
      <c r="VNX943" s="477"/>
      <c r="VNY943" s="477"/>
      <c r="VNZ943" s="477"/>
      <c r="VOA943" s="477"/>
      <c r="VOB943" s="477"/>
      <c r="VOC943" s="477"/>
      <c r="VOD943" s="477"/>
      <c r="VOE943" s="477"/>
      <c r="VOF943" s="477"/>
      <c r="VOG943" s="477"/>
      <c r="VOH943" s="477"/>
      <c r="VOI943" s="477"/>
      <c r="VOJ943" s="477"/>
      <c r="VOK943" s="477"/>
      <c r="VOL943" s="477"/>
      <c r="VOM943" s="477"/>
      <c r="VON943" s="477"/>
      <c r="VOO943" s="477"/>
      <c r="VOP943" s="477"/>
      <c r="VOQ943" s="477"/>
      <c r="VOR943" s="477"/>
      <c r="VOS943" s="477"/>
      <c r="VOT943" s="477"/>
      <c r="VOU943" s="477"/>
      <c r="VOV943" s="477"/>
      <c r="VOW943" s="477"/>
      <c r="VOX943" s="477"/>
      <c r="VOY943" s="477"/>
      <c r="VOZ943" s="477"/>
      <c r="VPA943" s="477"/>
      <c r="VPB943" s="477"/>
      <c r="VPC943" s="477"/>
      <c r="VPD943" s="477"/>
      <c r="VPE943" s="477"/>
      <c r="VPF943" s="477"/>
      <c r="VPG943" s="477"/>
      <c r="VPH943" s="477"/>
      <c r="VPI943" s="477"/>
      <c r="VPJ943" s="477"/>
      <c r="VPK943" s="477"/>
      <c r="VPL943" s="477"/>
      <c r="VPM943" s="477"/>
      <c r="VPN943" s="477"/>
      <c r="VPO943" s="477"/>
      <c r="VPP943" s="477"/>
      <c r="VPQ943" s="477"/>
      <c r="VPR943" s="477"/>
      <c r="VPS943" s="477"/>
      <c r="VPT943" s="477"/>
      <c r="VPU943" s="477"/>
      <c r="VPV943" s="477"/>
      <c r="VPW943" s="477"/>
      <c r="VPX943" s="477"/>
      <c r="VPY943" s="477"/>
      <c r="VPZ943" s="477"/>
      <c r="VQA943" s="477"/>
      <c r="VQB943" s="477"/>
      <c r="VQC943" s="477"/>
      <c r="VQD943" s="477"/>
      <c r="VQE943" s="477"/>
      <c r="VQF943" s="477"/>
      <c r="VQG943" s="477"/>
      <c r="VQH943" s="477"/>
      <c r="VQI943" s="477"/>
      <c r="VQJ943" s="477"/>
      <c r="VQK943" s="477"/>
      <c r="VQL943" s="477"/>
      <c r="VQM943" s="477"/>
      <c r="VQN943" s="477"/>
      <c r="VQO943" s="477"/>
      <c r="VQP943" s="477"/>
      <c r="VQQ943" s="477"/>
      <c r="VQR943" s="477"/>
      <c r="VQS943" s="477"/>
      <c r="VQT943" s="477"/>
      <c r="VQU943" s="477"/>
      <c r="VQV943" s="477"/>
      <c r="VQW943" s="477"/>
      <c r="VQX943" s="477"/>
      <c r="VQY943" s="477"/>
      <c r="VQZ943" s="477"/>
      <c r="VRA943" s="477"/>
      <c r="VRB943" s="477"/>
      <c r="VRC943" s="477"/>
      <c r="VRD943" s="477"/>
      <c r="VRE943" s="477"/>
      <c r="VRF943" s="477"/>
      <c r="VRG943" s="477"/>
      <c r="VRH943" s="477"/>
      <c r="VRI943" s="477"/>
      <c r="VRJ943" s="477"/>
      <c r="VRK943" s="477"/>
      <c r="VRL943" s="477"/>
      <c r="VRM943" s="477"/>
      <c r="VRN943" s="477"/>
      <c r="VRO943" s="477"/>
      <c r="VRP943" s="477"/>
      <c r="VRQ943" s="477"/>
      <c r="VRR943" s="477"/>
      <c r="VRS943" s="477"/>
      <c r="VRT943" s="477"/>
      <c r="VRU943" s="477"/>
      <c r="VRV943" s="477"/>
      <c r="VRW943" s="477"/>
      <c r="VRX943" s="477"/>
      <c r="VRY943" s="477"/>
      <c r="VRZ943" s="477"/>
      <c r="VSA943" s="477"/>
      <c r="VSB943" s="477"/>
      <c r="VSC943" s="477"/>
      <c r="VSD943" s="477"/>
      <c r="VSE943" s="477"/>
      <c r="VSF943" s="477"/>
      <c r="VSG943" s="477"/>
      <c r="VSH943" s="477"/>
      <c r="VSI943" s="477"/>
      <c r="VSJ943" s="477"/>
      <c r="VSK943" s="477"/>
      <c r="VSL943" s="477"/>
      <c r="VSM943" s="477"/>
      <c r="VSN943" s="477"/>
      <c r="VSO943" s="477"/>
      <c r="VSP943" s="477"/>
      <c r="VSQ943" s="477"/>
      <c r="VSR943" s="477"/>
      <c r="VSS943" s="477"/>
      <c r="VST943" s="477"/>
      <c r="VSU943" s="477"/>
      <c r="VSV943" s="477"/>
      <c r="VSW943" s="477"/>
      <c r="VSX943" s="477"/>
      <c r="VSY943" s="477"/>
      <c r="VSZ943" s="477"/>
      <c r="VTA943" s="477"/>
      <c r="VTB943" s="477"/>
      <c r="VTC943" s="477"/>
      <c r="VTD943" s="477"/>
      <c r="VTE943" s="477"/>
      <c r="VTF943" s="477"/>
      <c r="VTG943" s="477"/>
      <c r="VTH943" s="477"/>
      <c r="VTI943" s="477"/>
      <c r="VTJ943" s="477"/>
      <c r="VTK943" s="477"/>
      <c r="VTL943" s="477"/>
      <c r="VTM943" s="477"/>
      <c r="VTN943" s="477"/>
      <c r="VTO943" s="477"/>
      <c r="VTP943" s="477"/>
      <c r="VTQ943" s="477"/>
      <c r="VTR943" s="477"/>
      <c r="VTS943" s="477"/>
      <c r="VTT943" s="477"/>
      <c r="VTU943" s="477"/>
      <c r="VTV943" s="477"/>
      <c r="VTW943" s="477"/>
      <c r="VTX943" s="477"/>
      <c r="VTY943" s="477"/>
      <c r="VTZ943" s="477"/>
      <c r="VUA943" s="477"/>
      <c r="VUB943" s="477"/>
      <c r="VUC943" s="477"/>
      <c r="VUD943" s="477"/>
      <c r="VUE943" s="477"/>
      <c r="VUF943" s="477"/>
      <c r="VUG943" s="477"/>
      <c r="VUH943" s="477"/>
      <c r="VUI943" s="477"/>
      <c r="VUJ943" s="477"/>
      <c r="VUK943" s="477"/>
      <c r="VUL943" s="477"/>
      <c r="VUM943" s="477"/>
      <c r="VUN943" s="477"/>
      <c r="VUO943" s="477"/>
      <c r="VUP943" s="477"/>
      <c r="VUQ943" s="477"/>
      <c r="VUR943" s="477"/>
      <c r="VUS943" s="477"/>
      <c r="VUT943" s="477"/>
      <c r="VUU943" s="477"/>
      <c r="VUV943" s="477"/>
      <c r="VUW943" s="477"/>
      <c r="VUX943" s="477"/>
      <c r="VUY943" s="477"/>
      <c r="VUZ943" s="477"/>
      <c r="VVA943" s="477"/>
      <c r="VVB943" s="477"/>
      <c r="VVC943" s="477"/>
      <c r="VVD943" s="477"/>
      <c r="VVE943" s="477"/>
      <c r="VVF943" s="477"/>
      <c r="VVG943" s="477"/>
      <c r="VVH943" s="477"/>
      <c r="VVI943" s="477"/>
      <c r="VVJ943" s="477"/>
      <c r="VVK943" s="477"/>
      <c r="VVL943" s="477"/>
      <c r="VVM943" s="477"/>
      <c r="VVN943" s="477"/>
      <c r="VVO943" s="477"/>
      <c r="VVP943" s="477"/>
      <c r="VVQ943" s="477"/>
      <c r="VVR943" s="477"/>
      <c r="VVS943" s="477"/>
      <c r="VVT943" s="477"/>
      <c r="VVU943" s="477"/>
      <c r="VVV943" s="477"/>
      <c r="VVW943" s="477"/>
      <c r="VVX943" s="477"/>
      <c r="VVY943" s="477"/>
      <c r="VVZ943" s="477"/>
      <c r="VWA943" s="477"/>
      <c r="VWB943" s="477"/>
      <c r="VWC943" s="477"/>
      <c r="VWD943" s="477"/>
      <c r="VWE943" s="477"/>
      <c r="VWF943" s="477"/>
      <c r="VWG943" s="477"/>
      <c r="VWH943" s="477"/>
      <c r="VWI943" s="477"/>
      <c r="VWJ943" s="477"/>
      <c r="VWK943" s="477"/>
      <c r="VWL943" s="477"/>
      <c r="VWM943" s="477"/>
      <c r="VWN943" s="477"/>
      <c r="VWO943" s="477"/>
      <c r="VWP943" s="477"/>
      <c r="VWQ943" s="477"/>
      <c r="VWR943" s="477"/>
      <c r="VWS943" s="477"/>
      <c r="VWT943" s="477"/>
      <c r="VWU943" s="477"/>
      <c r="VWV943" s="477"/>
      <c r="VWW943" s="477"/>
      <c r="VWX943" s="477"/>
      <c r="VWY943" s="477"/>
      <c r="VWZ943" s="477"/>
      <c r="VXA943" s="477"/>
      <c r="VXB943" s="477"/>
      <c r="VXC943" s="477"/>
      <c r="VXD943" s="477"/>
      <c r="VXE943" s="477"/>
      <c r="VXF943" s="477"/>
      <c r="VXG943" s="477"/>
      <c r="VXH943" s="477"/>
      <c r="VXI943" s="477"/>
      <c r="VXJ943" s="477"/>
      <c r="VXK943" s="477"/>
      <c r="VXL943" s="477"/>
      <c r="VXM943" s="477"/>
      <c r="VXN943" s="477"/>
      <c r="VXO943" s="477"/>
      <c r="VXP943" s="477"/>
      <c r="VXQ943" s="477"/>
      <c r="VXR943" s="477"/>
      <c r="VXS943" s="477"/>
      <c r="VXT943" s="477"/>
      <c r="VXU943" s="477"/>
      <c r="VXV943" s="477"/>
      <c r="VXW943" s="477"/>
      <c r="VXX943" s="477"/>
      <c r="VXY943" s="477"/>
      <c r="VXZ943" s="477"/>
      <c r="VYA943" s="477"/>
      <c r="VYB943" s="477"/>
      <c r="VYC943" s="477"/>
      <c r="VYD943" s="477"/>
      <c r="VYE943" s="477"/>
      <c r="VYF943" s="477"/>
      <c r="VYG943" s="477"/>
      <c r="VYH943" s="477"/>
      <c r="VYI943" s="477"/>
      <c r="VYJ943" s="477"/>
      <c r="VYK943" s="477"/>
      <c r="VYL943" s="477"/>
      <c r="VYM943" s="477"/>
      <c r="VYN943" s="477"/>
      <c r="VYO943" s="477"/>
      <c r="VYP943" s="477"/>
      <c r="VYQ943" s="477"/>
      <c r="VYR943" s="477"/>
      <c r="VYS943" s="477"/>
      <c r="VYT943" s="477"/>
      <c r="VYU943" s="477"/>
      <c r="VYV943" s="477"/>
      <c r="VYW943" s="477"/>
      <c r="VYX943" s="477"/>
      <c r="VYY943" s="477"/>
      <c r="VYZ943" s="477"/>
      <c r="VZA943" s="477"/>
      <c r="VZB943" s="477"/>
      <c r="VZC943" s="477"/>
      <c r="VZD943" s="477"/>
      <c r="VZE943" s="477"/>
      <c r="VZF943" s="477"/>
      <c r="VZG943" s="477"/>
      <c r="VZH943" s="477"/>
      <c r="VZI943" s="477"/>
      <c r="VZJ943" s="477"/>
      <c r="VZK943" s="477"/>
      <c r="VZL943" s="477"/>
      <c r="VZM943" s="477"/>
      <c r="VZN943" s="477"/>
      <c r="VZO943" s="477"/>
      <c r="VZP943" s="477"/>
      <c r="VZQ943" s="477"/>
      <c r="VZR943" s="477"/>
      <c r="VZS943" s="477"/>
      <c r="VZT943" s="477"/>
      <c r="VZU943" s="477"/>
      <c r="VZV943" s="477"/>
      <c r="VZW943" s="477"/>
      <c r="VZX943" s="477"/>
      <c r="VZY943" s="477"/>
      <c r="VZZ943" s="477"/>
      <c r="WAA943" s="477"/>
      <c r="WAB943" s="477"/>
      <c r="WAC943" s="477"/>
      <c r="WAD943" s="477"/>
      <c r="WAE943" s="477"/>
      <c r="WAF943" s="477"/>
      <c r="WAG943" s="477"/>
      <c r="WAH943" s="477"/>
      <c r="WAI943" s="477"/>
      <c r="WAJ943" s="477"/>
      <c r="WAK943" s="477"/>
      <c r="WAL943" s="477"/>
      <c r="WAM943" s="477"/>
      <c r="WAN943" s="477"/>
      <c r="WAO943" s="477"/>
      <c r="WAP943" s="477"/>
      <c r="WAQ943" s="477"/>
      <c r="WAR943" s="477"/>
      <c r="WAS943" s="477"/>
      <c r="WAT943" s="477"/>
      <c r="WAU943" s="477"/>
      <c r="WAV943" s="477"/>
      <c r="WAW943" s="477"/>
      <c r="WAX943" s="477"/>
      <c r="WAY943" s="477"/>
      <c r="WAZ943" s="477"/>
      <c r="WBA943" s="477"/>
      <c r="WBB943" s="477"/>
      <c r="WBC943" s="477"/>
      <c r="WBD943" s="477"/>
      <c r="WBE943" s="477"/>
      <c r="WBF943" s="477"/>
      <c r="WBG943" s="477"/>
      <c r="WBH943" s="477"/>
      <c r="WBI943" s="477"/>
      <c r="WBJ943" s="477"/>
      <c r="WBK943" s="477"/>
      <c r="WBL943" s="477"/>
      <c r="WBM943" s="477"/>
      <c r="WBN943" s="477"/>
      <c r="WBO943" s="477"/>
      <c r="WBP943" s="477"/>
      <c r="WBQ943" s="477"/>
      <c r="WBR943" s="477"/>
      <c r="WBS943" s="477"/>
      <c r="WBT943" s="477"/>
      <c r="WBU943" s="477"/>
      <c r="WBV943" s="477"/>
      <c r="WBW943" s="477"/>
      <c r="WBX943" s="477"/>
      <c r="WBY943" s="477"/>
      <c r="WBZ943" s="477"/>
      <c r="WCA943" s="477"/>
      <c r="WCB943" s="477"/>
      <c r="WCC943" s="477"/>
      <c r="WCD943" s="477"/>
      <c r="WCE943" s="477"/>
      <c r="WCF943" s="477"/>
      <c r="WCG943" s="477"/>
      <c r="WCH943" s="477"/>
      <c r="WCI943" s="477"/>
      <c r="WCJ943" s="477"/>
      <c r="WCK943" s="477"/>
      <c r="WCL943" s="477"/>
      <c r="WCM943" s="477"/>
      <c r="WCN943" s="477"/>
      <c r="WCO943" s="477"/>
      <c r="WCP943" s="477"/>
      <c r="WCQ943" s="477"/>
      <c r="WCR943" s="477"/>
      <c r="WCS943" s="477"/>
      <c r="WCT943" s="477"/>
      <c r="WCU943" s="477"/>
      <c r="WCV943" s="477"/>
      <c r="WCW943" s="477"/>
      <c r="WCX943" s="477"/>
      <c r="WCY943" s="477"/>
      <c r="WCZ943" s="477"/>
      <c r="WDA943" s="477"/>
      <c r="WDB943" s="477"/>
      <c r="WDC943" s="477"/>
      <c r="WDD943" s="477"/>
      <c r="WDE943" s="477"/>
      <c r="WDF943" s="477"/>
      <c r="WDG943" s="477"/>
      <c r="WDH943" s="477"/>
      <c r="WDI943" s="477"/>
      <c r="WDJ943" s="477"/>
      <c r="WDK943" s="477"/>
      <c r="WDL943" s="477"/>
      <c r="WDM943" s="477"/>
      <c r="WDN943" s="477"/>
      <c r="WDO943" s="477"/>
      <c r="WDP943" s="477"/>
      <c r="WDQ943" s="477"/>
      <c r="WDR943" s="477"/>
      <c r="WDS943" s="477"/>
      <c r="WDT943" s="477"/>
      <c r="WDU943" s="477"/>
      <c r="WDV943" s="477"/>
      <c r="WDW943" s="477"/>
      <c r="WDX943" s="477"/>
      <c r="WDY943" s="477"/>
      <c r="WDZ943" s="477"/>
      <c r="WEA943" s="477"/>
      <c r="WEB943" s="477"/>
      <c r="WEC943" s="477"/>
      <c r="WED943" s="477"/>
      <c r="WEE943" s="477"/>
      <c r="WEF943" s="477"/>
      <c r="WEG943" s="477"/>
      <c r="WEH943" s="477"/>
      <c r="WEI943" s="477"/>
      <c r="WEJ943" s="477"/>
      <c r="WEK943" s="477"/>
      <c r="WEL943" s="477"/>
      <c r="WEM943" s="477"/>
      <c r="WEN943" s="477"/>
      <c r="WEO943" s="477"/>
      <c r="WEP943" s="477"/>
      <c r="WEQ943" s="477"/>
      <c r="WER943" s="477"/>
      <c r="WES943" s="477"/>
      <c r="WET943" s="477"/>
      <c r="WEU943" s="477"/>
      <c r="WEV943" s="477"/>
      <c r="WEW943" s="477"/>
      <c r="WEX943" s="477"/>
      <c r="WEY943" s="477"/>
      <c r="WEZ943" s="477"/>
      <c r="WFA943" s="477"/>
      <c r="WFB943" s="477"/>
      <c r="WFC943" s="477"/>
      <c r="WFD943" s="477"/>
      <c r="WFE943" s="477"/>
      <c r="WFF943" s="477"/>
      <c r="WFG943" s="477"/>
      <c r="WFH943" s="477"/>
      <c r="WFI943" s="477"/>
      <c r="WFJ943" s="477"/>
      <c r="WFK943" s="477"/>
      <c r="WFL943" s="477"/>
      <c r="WFM943" s="477"/>
      <c r="WFN943" s="477"/>
      <c r="WFO943" s="477"/>
      <c r="WFP943" s="477"/>
      <c r="WFQ943" s="477"/>
      <c r="WFR943" s="477"/>
      <c r="WFS943" s="477"/>
      <c r="WFT943" s="477"/>
      <c r="WFU943" s="477"/>
      <c r="WFV943" s="477"/>
      <c r="WFW943" s="477"/>
      <c r="WFX943" s="477"/>
      <c r="WFY943" s="477"/>
      <c r="WFZ943" s="477"/>
      <c r="WGA943" s="477"/>
      <c r="WGB943" s="477"/>
      <c r="WGC943" s="477"/>
      <c r="WGD943" s="477"/>
      <c r="WGE943" s="477"/>
      <c r="WGF943" s="477"/>
      <c r="WGG943" s="477"/>
      <c r="WGH943" s="477"/>
      <c r="WGI943" s="477"/>
      <c r="WGJ943" s="477"/>
      <c r="WGK943" s="477"/>
      <c r="WGL943" s="477"/>
      <c r="WGM943" s="477"/>
      <c r="WGN943" s="477"/>
      <c r="WGO943" s="477"/>
      <c r="WGP943" s="477"/>
      <c r="WGQ943" s="477"/>
      <c r="WGR943" s="477"/>
      <c r="WGS943" s="477"/>
      <c r="WGT943" s="477"/>
      <c r="WGU943" s="477"/>
      <c r="WGV943" s="477"/>
      <c r="WGW943" s="477"/>
      <c r="WGX943" s="477"/>
      <c r="WGY943" s="477"/>
      <c r="WGZ943" s="477"/>
      <c r="WHA943" s="477"/>
      <c r="WHB943" s="477"/>
      <c r="WHC943" s="477"/>
      <c r="WHD943" s="477"/>
      <c r="WHE943" s="477"/>
      <c r="WHF943" s="477"/>
      <c r="WHG943" s="477"/>
      <c r="WHH943" s="477"/>
      <c r="WHI943" s="477"/>
      <c r="WHJ943" s="477"/>
      <c r="WHK943" s="477"/>
      <c r="WHL943" s="477"/>
      <c r="WHM943" s="477"/>
      <c r="WHN943" s="477"/>
      <c r="WHO943" s="477"/>
      <c r="WHP943" s="477"/>
      <c r="WHQ943" s="477"/>
      <c r="WHR943" s="477"/>
      <c r="WHS943" s="477"/>
      <c r="WHT943" s="477"/>
      <c r="WHU943" s="477"/>
      <c r="WHV943" s="477"/>
      <c r="WHW943" s="477"/>
      <c r="WHX943" s="477"/>
      <c r="WHY943" s="477"/>
      <c r="WHZ943" s="477"/>
      <c r="WIA943" s="477"/>
      <c r="WIB943" s="477"/>
      <c r="WIC943" s="477"/>
      <c r="WID943" s="477"/>
      <c r="WIE943" s="477"/>
      <c r="WIF943" s="477"/>
      <c r="WIG943" s="477"/>
      <c r="WIH943" s="477"/>
      <c r="WII943" s="477"/>
      <c r="WIJ943" s="477"/>
      <c r="WIK943" s="477"/>
      <c r="WIL943" s="477"/>
      <c r="WIM943" s="477"/>
      <c r="WIN943" s="477"/>
      <c r="WIO943" s="477"/>
      <c r="WIP943" s="477"/>
      <c r="WIQ943" s="477"/>
      <c r="WIR943" s="477"/>
      <c r="WIS943" s="477"/>
      <c r="WIT943" s="477"/>
      <c r="WIU943" s="477"/>
      <c r="WIV943" s="477"/>
      <c r="WIW943" s="477"/>
      <c r="WIX943" s="477"/>
      <c r="WIY943" s="477"/>
      <c r="WIZ943" s="477"/>
      <c r="WJA943" s="477"/>
      <c r="WJB943" s="477"/>
      <c r="WJC943" s="477"/>
      <c r="WJD943" s="477"/>
      <c r="WJE943" s="477"/>
      <c r="WJF943" s="477"/>
      <c r="WJG943" s="477"/>
      <c r="WJH943" s="477"/>
      <c r="WJI943" s="477"/>
      <c r="WJJ943" s="477"/>
      <c r="WJK943" s="477"/>
      <c r="WJL943" s="477"/>
      <c r="WJM943" s="477"/>
      <c r="WJN943" s="477"/>
      <c r="WJO943" s="477"/>
      <c r="WJP943" s="477"/>
      <c r="WJQ943" s="477"/>
      <c r="WJR943" s="477"/>
      <c r="WJS943" s="477"/>
      <c r="WJT943" s="477"/>
      <c r="WJU943" s="477"/>
      <c r="WJV943" s="477"/>
      <c r="WJW943" s="477"/>
      <c r="WJX943" s="477"/>
      <c r="WJY943" s="477"/>
      <c r="WJZ943" s="477"/>
      <c r="WKA943" s="477"/>
      <c r="WKB943" s="477"/>
      <c r="WKC943" s="477"/>
      <c r="WKD943" s="477"/>
      <c r="WKE943" s="477"/>
      <c r="WKF943" s="477"/>
      <c r="WKG943" s="477"/>
      <c r="WKH943" s="477"/>
      <c r="WKI943" s="477"/>
      <c r="WKJ943" s="477"/>
      <c r="WKK943" s="477"/>
      <c r="WKL943" s="477"/>
      <c r="WKM943" s="477"/>
      <c r="WKN943" s="477"/>
      <c r="WKO943" s="477"/>
      <c r="WKP943" s="477"/>
      <c r="WKQ943" s="477"/>
      <c r="WKR943" s="477"/>
      <c r="WKS943" s="477"/>
      <c r="WKT943" s="477"/>
      <c r="WKU943" s="477"/>
      <c r="WKV943" s="477"/>
      <c r="WKW943" s="477"/>
      <c r="WKX943" s="477"/>
      <c r="WKY943" s="477"/>
      <c r="WKZ943" s="477"/>
      <c r="WLA943" s="477"/>
      <c r="WLB943" s="477"/>
      <c r="WLC943" s="477"/>
      <c r="WLD943" s="477"/>
      <c r="WLE943" s="477"/>
      <c r="WLF943" s="477"/>
      <c r="WLG943" s="477"/>
      <c r="WLH943" s="477"/>
      <c r="WLI943" s="477"/>
      <c r="WLJ943" s="477"/>
      <c r="WLK943" s="477"/>
      <c r="WLL943" s="477"/>
      <c r="WLM943" s="477"/>
      <c r="WLN943" s="477"/>
      <c r="WLO943" s="477"/>
      <c r="WLP943" s="477"/>
      <c r="WLQ943" s="477"/>
      <c r="WLR943" s="477"/>
      <c r="WLS943" s="477"/>
      <c r="WLT943" s="477"/>
      <c r="WLU943" s="477"/>
      <c r="WLV943" s="477"/>
      <c r="WLW943" s="477"/>
      <c r="WLX943" s="477"/>
      <c r="WLY943" s="477"/>
      <c r="WLZ943" s="477"/>
      <c r="WMA943" s="477"/>
      <c r="WMB943" s="477"/>
      <c r="WMC943" s="477"/>
      <c r="WMD943" s="477"/>
      <c r="WME943" s="477"/>
      <c r="WMF943" s="477"/>
      <c r="WMG943" s="477"/>
      <c r="WMH943" s="477"/>
      <c r="WMI943" s="477"/>
      <c r="WMJ943" s="477"/>
      <c r="WMK943" s="477"/>
      <c r="WML943" s="477"/>
      <c r="WMM943" s="477"/>
      <c r="WMN943" s="477"/>
      <c r="WMO943" s="477"/>
      <c r="WMP943" s="477"/>
      <c r="WMQ943" s="477"/>
      <c r="WMR943" s="477"/>
      <c r="WMS943" s="477"/>
      <c r="WMT943" s="477"/>
      <c r="WMU943" s="477"/>
      <c r="WMV943" s="477"/>
      <c r="WMW943" s="477"/>
      <c r="WMX943" s="477"/>
      <c r="WMY943" s="477"/>
      <c r="WMZ943" s="477"/>
      <c r="WNA943" s="477"/>
      <c r="WNB943" s="477"/>
      <c r="WNC943" s="477"/>
      <c r="WND943" s="477"/>
      <c r="WNE943" s="477"/>
      <c r="WNF943" s="477"/>
      <c r="WNG943" s="477"/>
      <c r="WNH943" s="477"/>
      <c r="WNI943" s="477"/>
      <c r="WNJ943" s="477"/>
      <c r="WNK943" s="477"/>
      <c r="WNL943" s="477"/>
      <c r="WNM943" s="477"/>
      <c r="WNN943" s="477"/>
      <c r="WNO943" s="477"/>
      <c r="WNP943" s="477"/>
      <c r="WNQ943" s="477"/>
      <c r="WNR943" s="477"/>
      <c r="WNS943" s="477"/>
      <c r="WNT943" s="477"/>
      <c r="WNU943" s="477"/>
      <c r="WNV943" s="477"/>
      <c r="WNW943" s="477"/>
      <c r="WNX943" s="477"/>
      <c r="WNY943" s="477"/>
      <c r="WNZ943" s="477"/>
      <c r="WOA943" s="477"/>
      <c r="WOB943" s="477"/>
      <c r="WOC943" s="477"/>
      <c r="WOD943" s="477"/>
      <c r="WOE943" s="477"/>
      <c r="WOF943" s="477"/>
      <c r="WOG943" s="477"/>
      <c r="WOH943" s="477"/>
      <c r="WOI943" s="477"/>
      <c r="WOJ943" s="477"/>
      <c r="WOK943" s="477"/>
      <c r="WOL943" s="477"/>
      <c r="WOM943" s="477"/>
      <c r="WON943" s="477"/>
      <c r="WOO943" s="477"/>
      <c r="WOP943" s="477"/>
      <c r="WOQ943" s="477"/>
      <c r="WOR943" s="477"/>
      <c r="WOS943" s="477"/>
      <c r="WOT943" s="477"/>
      <c r="WOU943" s="477"/>
      <c r="WOV943" s="477"/>
      <c r="WOW943" s="477"/>
      <c r="WOX943" s="477"/>
      <c r="WOY943" s="477"/>
      <c r="WOZ943" s="477"/>
      <c r="WPA943" s="477"/>
      <c r="WPB943" s="477"/>
      <c r="WPC943" s="477"/>
      <c r="WPD943" s="477"/>
      <c r="WPE943" s="477"/>
      <c r="WPF943" s="477"/>
      <c r="WPG943" s="477"/>
      <c r="WPH943" s="477"/>
      <c r="WPI943" s="477"/>
      <c r="WPJ943" s="477"/>
      <c r="WPK943" s="477"/>
      <c r="WPL943" s="477"/>
      <c r="WPM943" s="477"/>
      <c r="WPN943" s="477"/>
      <c r="WPO943" s="477"/>
      <c r="WPP943" s="477"/>
      <c r="WPQ943" s="477"/>
      <c r="WPR943" s="477"/>
      <c r="WPS943" s="477"/>
      <c r="WPT943" s="477"/>
      <c r="WPU943" s="477"/>
      <c r="WPV943" s="477"/>
      <c r="WPW943" s="477"/>
      <c r="WPX943" s="477"/>
      <c r="WPY943" s="477"/>
      <c r="WPZ943" s="477"/>
      <c r="WQA943" s="477"/>
      <c r="WQB943" s="477"/>
      <c r="WQC943" s="477"/>
      <c r="WQD943" s="477"/>
      <c r="WQE943" s="477"/>
      <c r="WQF943" s="477"/>
      <c r="WQG943" s="477"/>
      <c r="WQH943" s="477"/>
      <c r="WQI943" s="477"/>
      <c r="WQJ943" s="477"/>
      <c r="WQK943" s="477"/>
      <c r="WQL943" s="477"/>
      <c r="WQM943" s="477"/>
      <c r="WQN943" s="477"/>
      <c r="WQO943" s="477"/>
      <c r="WQP943" s="477"/>
      <c r="WQQ943" s="477"/>
      <c r="WQR943" s="477"/>
      <c r="WQS943" s="477"/>
      <c r="WQT943" s="477"/>
      <c r="WQU943" s="477"/>
      <c r="WQV943" s="477"/>
      <c r="WQW943" s="477"/>
      <c r="WQX943" s="477"/>
      <c r="WQY943" s="477"/>
      <c r="WQZ943" s="477"/>
      <c r="WRA943" s="477"/>
      <c r="WRB943" s="477"/>
      <c r="WRC943" s="477"/>
      <c r="WRD943" s="477"/>
      <c r="WRE943" s="477"/>
      <c r="WRF943" s="477"/>
      <c r="WRG943" s="477"/>
      <c r="WRH943" s="477"/>
      <c r="WRI943" s="477"/>
      <c r="WRJ943" s="477"/>
      <c r="WRK943" s="477"/>
      <c r="WRL943" s="477"/>
      <c r="WRM943" s="477"/>
      <c r="WRN943" s="477"/>
      <c r="WRO943" s="477"/>
      <c r="WRP943" s="477"/>
      <c r="WRQ943" s="477"/>
      <c r="WRR943" s="477"/>
      <c r="WRS943" s="477"/>
      <c r="WRT943" s="477"/>
      <c r="WRU943" s="477"/>
      <c r="WRV943" s="477"/>
      <c r="WRW943" s="477"/>
      <c r="WRX943" s="477"/>
      <c r="WRY943" s="477"/>
      <c r="WRZ943" s="477"/>
      <c r="WSA943" s="477"/>
      <c r="WSB943" s="477"/>
      <c r="WSC943" s="477"/>
      <c r="WSD943" s="477"/>
      <c r="WSE943" s="477"/>
      <c r="WSF943" s="477"/>
      <c r="WSG943" s="477"/>
      <c r="WSH943" s="477"/>
      <c r="WSI943" s="477"/>
      <c r="WSJ943" s="477"/>
      <c r="WSK943" s="477"/>
      <c r="WSL943" s="477"/>
      <c r="WSM943" s="477"/>
      <c r="WSN943" s="477"/>
      <c r="WSO943" s="477"/>
      <c r="WSP943" s="477"/>
      <c r="WSQ943" s="477"/>
      <c r="WSR943" s="477"/>
      <c r="WSS943" s="477"/>
      <c r="WST943" s="477"/>
      <c r="WSU943" s="477"/>
      <c r="WSV943" s="477"/>
      <c r="WSW943" s="477"/>
      <c r="WSX943" s="477"/>
      <c r="WSY943" s="477"/>
      <c r="WSZ943" s="477"/>
      <c r="WTA943" s="477"/>
      <c r="WTB943" s="477"/>
      <c r="WTC943" s="477"/>
      <c r="WTD943" s="477"/>
      <c r="WTE943" s="477"/>
      <c r="WTF943" s="477"/>
      <c r="WTG943" s="477"/>
      <c r="WTH943" s="477"/>
      <c r="WTI943" s="477"/>
      <c r="WTJ943" s="477"/>
      <c r="WTK943" s="477"/>
      <c r="WTL943" s="477"/>
      <c r="WTM943" s="477"/>
      <c r="WTN943" s="477"/>
      <c r="WTO943" s="477"/>
      <c r="WTP943" s="477"/>
      <c r="WTQ943" s="477"/>
      <c r="WTR943" s="477"/>
      <c r="WTS943" s="477"/>
      <c r="WTT943" s="477"/>
      <c r="WTU943" s="477"/>
      <c r="WTV943" s="477"/>
      <c r="WTW943" s="477"/>
      <c r="WTX943" s="477"/>
      <c r="WTY943" s="477"/>
      <c r="WTZ943" s="477"/>
      <c r="WUA943" s="477"/>
      <c r="WUB943" s="477"/>
      <c r="WUC943" s="477"/>
      <c r="WUD943" s="477"/>
      <c r="WUE943" s="477"/>
      <c r="WUF943" s="477"/>
      <c r="WUG943" s="477"/>
      <c r="WUH943" s="477"/>
      <c r="WUI943" s="477"/>
      <c r="WUJ943" s="477"/>
      <c r="WUK943" s="477"/>
      <c r="WUL943" s="477"/>
      <c r="WUM943" s="477"/>
      <c r="WUN943" s="477"/>
      <c r="WUO943" s="477"/>
      <c r="WUP943" s="477"/>
      <c r="WUQ943" s="477"/>
      <c r="WUR943" s="477"/>
      <c r="WUS943" s="477"/>
      <c r="WUT943" s="477"/>
      <c r="WUU943" s="477"/>
      <c r="WUV943" s="477"/>
      <c r="WUW943" s="477"/>
      <c r="WUX943" s="477"/>
      <c r="WUY943" s="477"/>
      <c r="WUZ943" s="477"/>
      <c r="WVA943" s="477"/>
      <c r="WVB943" s="477"/>
      <c r="WVC943" s="477"/>
      <c r="WVD943" s="477"/>
      <c r="WVE943" s="477"/>
      <c r="WVF943" s="477"/>
      <c r="WVG943" s="477"/>
      <c r="WVH943" s="477"/>
      <c r="WVI943" s="477"/>
      <c r="WVJ943" s="477"/>
      <c r="WVK943" s="477"/>
      <c r="WVL943" s="477"/>
      <c r="WVM943" s="477"/>
      <c r="WVN943" s="477"/>
      <c r="WVO943" s="477"/>
      <c r="WVP943" s="477"/>
      <c r="WVQ943" s="477"/>
      <c r="WVR943" s="477"/>
      <c r="WVS943" s="477"/>
      <c r="WVT943" s="477"/>
      <c r="WVU943" s="477"/>
      <c r="WVV943" s="477"/>
      <c r="WVW943" s="477"/>
      <c r="WVX943" s="477"/>
      <c r="WVY943" s="477"/>
      <c r="WVZ943" s="477"/>
      <c r="WWA943" s="477"/>
      <c r="WWB943" s="477"/>
      <c r="WWC943" s="477"/>
      <c r="WWD943" s="477"/>
      <c r="WWE943" s="477"/>
      <c r="WWF943" s="477"/>
      <c r="WWG943" s="477"/>
      <c r="WWH943" s="477"/>
      <c r="WWI943" s="477"/>
      <c r="WWJ943" s="477"/>
      <c r="WWK943" s="477"/>
      <c r="WWL943" s="477"/>
      <c r="WWM943" s="477"/>
      <c r="WWN943" s="477"/>
      <c r="WWO943" s="477"/>
      <c r="WWP943" s="477"/>
      <c r="WWQ943" s="477"/>
      <c r="WWR943" s="477"/>
      <c r="WWS943" s="477"/>
      <c r="WWT943" s="477"/>
      <c r="WWU943" s="477"/>
      <c r="WWV943" s="477"/>
      <c r="WWW943" s="477"/>
      <c r="WWX943" s="477"/>
      <c r="WWY943" s="477"/>
      <c r="WWZ943" s="477"/>
      <c r="WXA943" s="477"/>
      <c r="WXB943" s="477"/>
      <c r="WXC943" s="477"/>
      <c r="WXD943" s="477"/>
      <c r="WXE943" s="477"/>
      <c r="WXF943" s="477"/>
      <c r="WXG943" s="477"/>
      <c r="WXH943" s="477"/>
      <c r="WXI943" s="477"/>
      <c r="WXJ943" s="477"/>
      <c r="WXK943" s="477"/>
      <c r="WXL943" s="477"/>
      <c r="WXM943" s="477"/>
      <c r="WXN943" s="477"/>
      <c r="WXO943" s="477"/>
      <c r="WXP943" s="477"/>
      <c r="WXQ943" s="477"/>
      <c r="WXR943" s="477"/>
      <c r="WXS943" s="477"/>
      <c r="WXT943" s="477"/>
      <c r="WXU943" s="477"/>
      <c r="WXV943" s="477"/>
      <c r="WXW943" s="477"/>
      <c r="WXX943" s="477"/>
      <c r="WXY943" s="477"/>
      <c r="WXZ943" s="477"/>
      <c r="WYA943" s="477"/>
      <c r="WYB943" s="477"/>
      <c r="WYC943" s="477"/>
      <c r="WYD943" s="477"/>
      <c r="WYE943" s="477"/>
      <c r="WYF943" s="477"/>
      <c r="WYG943" s="477"/>
      <c r="WYH943" s="477"/>
      <c r="WYI943" s="477"/>
      <c r="WYJ943" s="477"/>
      <c r="WYK943" s="477"/>
      <c r="WYL943" s="477"/>
      <c r="WYM943" s="477"/>
      <c r="WYN943" s="477"/>
      <c r="WYO943" s="477"/>
      <c r="WYP943" s="477"/>
      <c r="WYQ943" s="477"/>
      <c r="WYR943" s="477"/>
      <c r="WYS943" s="477"/>
      <c r="WYT943" s="477"/>
      <c r="WYU943" s="477"/>
      <c r="WYV943" s="477"/>
      <c r="WYW943" s="477"/>
      <c r="WYX943" s="477"/>
      <c r="WYY943" s="477"/>
      <c r="WYZ943" s="477"/>
      <c r="WZA943" s="477"/>
      <c r="WZB943" s="477"/>
      <c r="WZC943" s="477"/>
      <c r="WZD943" s="477"/>
      <c r="WZE943" s="477"/>
      <c r="WZF943" s="477"/>
      <c r="WZG943" s="477"/>
      <c r="WZH943" s="477"/>
      <c r="WZI943" s="477"/>
      <c r="WZJ943" s="477"/>
      <c r="WZK943" s="477"/>
      <c r="WZL943" s="477"/>
      <c r="WZM943" s="477"/>
      <c r="WZN943" s="477"/>
      <c r="WZO943" s="477"/>
      <c r="WZP943" s="477"/>
      <c r="WZQ943" s="477"/>
      <c r="WZR943" s="477"/>
      <c r="WZS943" s="477"/>
      <c r="WZT943" s="477"/>
      <c r="WZU943" s="477"/>
      <c r="WZV943" s="477"/>
      <c r="WZW943" s="477"/>
      <c r="WZX943" s="477"/>
      <c r="WZY943" s="477"/>
      <c r="WZZ943" s="477"/>
      <c r="XAA943" s="477"/>
      <c r="XAB943" s="477"/>
      <c r="XAC943" s="477"/>
      <c r="XAD943" s="477"/>
      <c r="XAE943" s="477"/>
      <c r="XAF943" s="477"/>
      <c r="XAG943" s="477"/>
      <c r="XAH943" s="477"/>
      <c r="XAI943" s="477"/>
      <c r="XAJ943" s="477"/>
      <c r="XAK943" s="477"/>
      <c r="XAL943" s="477"/>
      <c r="XAM943" s="477"/>
      <c r="XAN943" s="477"/>
      <c r="XAO943" s="477"/>
      <c r="XAP943" s="477"/>
      <c r="XAQ943" s="477"/>
      <c r="XAR943" s="477"/>
      <c r="XAS943" s="477"/>
      <c r="XAT943" s="477"/>
      <c r="XAU943" s="477"/>
      <c r="XAV943" s="477"/>
      <c r="XAW943" s="477"/>
      <c r="XAX943" s="477"/>
      <c r="XAY943" s="477"/>
      <c r="XAZ943" s="477"/>
      <c r="XBA943" s="477"/>
      <c r="XBB943" s="477"/>
      <c r="XBC943" s="477"/>
      <c r="XBD943" s="477"/>
      <c r="XBE943" s="477"/>
      <c r="XBF943" s="477"/>
      <c r="XBG943" s="477"/>
      <c r="XBH943" s="477"/>
      <c r="XBI943" s="477"/>
      <c r="XBJ943" s="477"/>
      <c r="XBK943" s="477"/>
      <c r="XBL943" s="477"/>
      <c r="XBM943" s="477"/>
      <c r="XBN943" s="477"/>
      <c r="XBO943" s="477"/>
      <c r="XBP943" s="477"/>
      <c r="XBQ943" s="477"/>
      <c r="XBR943" s="477"/>
      <c r="XBS943" s="477"/>
      <c r="XBT943" s="477"/>
      <c r="XBU943" s="477"/>
      <c r="XBV943" s="477"/>
      <c r="XBW943" s="477"/>
      <c r="XBX943" s="477"/>
      <c r="XBY943" s="477"/>
      <c r="XBZ943" s="477"/>
      <c r="XCA943" s="477"/>
      <c r="XCB943" s="477"/>
      <c r="XCC943" s="477"/>
      <c r="XCD943" s="477"/>
      <c r="XCE943" s="477"/>
      <c r="XCF943" s="477"/>
      <c r="XCG943" s="477"/>
      <c r="XCH943" s="477"/>
      <c r="XCI943" s="477"/>
      <c r="XCJ943" s="477"/>
      <c r="XCK943" s="477"/>
      <c r="XCL943" s="477"/>
      <c r="XCM943" s="477"/>
      <c r="XCN943" s="477"/>
      <c r="XCO943" s="477"/>
      <c r="XCP943" s="477"/>
      <c r="XCQ943" s="477"/>
      <c r="XCR943" s="477"/>
      <c r="XCS943" s="477"/>
      <c r="XCT943" s="477"/>
      <c r="XCU943" s="477"/>
      <c r="XCV943" s="477"/>
      <c r="XCW943" s="477"/>
      <c r="XCX943" s="477"/>
      <c r="XCY943" s="477"/>
      <c r="XCZ943" s="477"/>
      <c r="XDA943" s="477"/>
      <c r="XDB943" s="477"/>
      <c r="XDC943" s="477"/>
      <c r="XDD943" s="477"/>
      <c r="XDE943" s="477"/>
      <c r="XDF943" s="477"/>
      <c r="XDG943" s="477"/>
      <c r="XDH943" s="477"/>
      <c r="XDI943" s="477"/>
      <c r="XDJ943" s="477"/>
      <c r="XDK943" s="477"/>
      <c r="XDL943" s="477"/>
      <c r="XDM943" s="477"/>
      <c r="XDN943" s="477"/>
      <c r="XDO943" s="477"/>
      <c r="XDP943" s="477"/>
      <c r="XDQ943" s="477"/>
      <c r="XDR943" s="477"/>
      <c r="XDS943" s="477"/>
      <c r="XDT943" s="477"/>
      <c r="XDU943" s="477"/>
      <c r="XDV943" s="477"/>
      <c r="XDW943" s="477"/>
      <c r="XDX943" s="477"/>
      <c r="XDY943" s="477"/>
      <c r="XDZ943" s="477"/>
      <c r="XEA943" s="477"/>
      <c r="XEB943" s="477"/>
      <c r="XEC943" s="477"/>
      <c r="XED943" s="477"/>
      <c r="XEE943" s="477"/>
      <c r="XEF943" s="477"/>
      <c r="XEG943" s="477"/>
      <c r="XEH943" s="477"/>
      <c r="XEI943" s="477"/>
      <c r="XEJ943" s="477"/>
      <c r="XEK943" s="477"/>
      <c r="XEL943" s="477"/>
      <c r="XEM943" s="477"/>
      <c r="XEN943" s="477"/>
      <c r="XEO943" s="477"/>
      <c r="XEP943" s="477"/>
      <c r="XEQ943" s="477"/>
      <c r="XER943" s="477"/>
      <c r="XES943" s="477"/>
      <c r="XET943" s="477"/>
      <c r="XEU943" s="477"/>
      <c r="XEV943" s="477"/>
      <c r="XEW943" s="477"/>
      <c r="XEX943" s="477"/>
      <c r="XEY943" s="477"/>
      <c r="XEZ943" s="477"/>
      <c r="XFA943" s="477"/>
      <c r="XFB943" s="477"/>
    </row>
    <row r="944" spans="1:16382" ht="30" customHeight="1" x14ac:dyDescent="0.7">
      <c r="A944" s="477"/>
      <c r="B944" s="316"/>
      <c r="C944" s="447"/>
      <c r="D944" s="420"/>
      <c r="E944" s="421"/>
      <c r="F944" s="422"/>
      <c r="G944" s="374"/>
      <c r="H944" s="430"/>
      <c r="I944" s="366"/>
      <c r="J944" s="448"/>
      <c r="K944" s="477"/>
      <c r="L944" s="477"/>
      <c r="M944" s="477"/>
      <c r="N944" s="477"/>
      <c r="O944" s="477"/>
      <c r="P944" s="477"/>
      <c r="Q944" s="477"/>
      <c r="R944" s="477"/>
      <c r="S944" s="477"/>
      <c r="T944" s="477"/>
      <c r="U944" s="477"/>
      <c r="V944" s="477"/>
      <c r="W944" s="477"/>
      <c r="X944" s="477"/>
      <c r="Y944" s="477"/>
      <c r="Z944" s="477"/>
      <c r="AA944" s="477"/>
      <c r="AB944" s="477"/>
      <c r="AC944" s="477"/>
      <c r="AD944" s="477"/>
      <c r="AE944" s="477"/>
      <c r="AF944" s="477"/>
      <c r="AG944" s="477"/>
      <c r="AH944" s="477"/>
      <c r="AI944" s="477"/>
      <c r="AJ944" s="477"/>
      <c r="AK944" s="477"/>
      <c r="AL944" s="477"/>
      <c r="AM944" s="477"/>
      <c r="AN944" s="477"/>
      <c r="AO944" s="477"/>
      <c r="AP944" s="477"/>
      <c r="AQ944" s="477"/>
      <c r="AR944" s="477"/>
      <c r="AS944" s="477"/>
      <c r="AT944" s="477"/>
      <c r="AU944" s="477"/>
      <c r="AV944" s="477"/>
      <c r="AW944" s="477"/>
      <c r="AX944" s="477"/>
      <c r="AY944" s="477"/>
      <c r="AZ944" s="477"/>
      <c r="BA944" s="477"/>
      <c r="BB944" s="477"/>
      <c r="BC944" s="477"/>
      <c r="BD944" s="477"/>
      <c r="BE944" s="477"/>
      <c r="BF944" s="477"/>
      <c r="BG944" s="477"/>
      <c r="BH944" s="477"/>
      <c r="BI944" s="477"/>
      <c r="BJ944" s="477"/>
      <c r="BK944" s="477"/>
      <c r="BL944" s="477"/>
      <c r="BM944" s="477"/>
      <c r="BN944" s="477"/>
      <c r="BO944" s="477"/>
      <c r="BP944" s="477"/>
      <c r="BQ944" s="477"/>
      <c r="BR944" s="477"/>
      <c r="BS944" s="477"/>
      <c r="BT944" s="477"/>
      <c r="BU944" s="477"/>
      <c r="BV944" s="477"/>
      <c r="BW944" s="477"/>
      <c r="BX944" s="477"/>
      <c r="BY944" s="477"/>
      <c r="BZ944" s="477"/>
      <c r="CA944" s="477"/>
      <c r="CB944" s="477"/>
      <c r="CC944" s="477"/>
      <c r="CD944" s="477"/>
      <c r="CE944" s="477"/>
      <c r="CF944" s="477"/>
      <c r="CG944" s="477"/>
      <c r="CH944" s="477"/>
      <c r="CI944" s="477"/>
      <c r="CJ944" s="477"/>
      <c r="CK944" s="477"/>
      <c r="CL944" s="477"/>
      <c r="CM944" s="477"/>
      <c r="CN944" s="477"/>
      <c r="CO944" s="477"/>
      <c r="CP944" s="477"/>
      <c r="CQ944" s="477"/>
      <c r="CR944" s="477"/>
      <c r="CS944" s="477"/>
      <c r="CT944" s="477"/>
      <c r="CU944" s="477"/>
      <c r="CV944" s="477"/>
      <c r="CW944" s="477"/>
      <c r="CX944" s="477"/>
      <c r="CY944" s="477"/>
      <c r="CZ944" s="477"/>
      <c r="DA944" s="477"/>
      <c r="DB944" s="477"/>
      <c r="DC944" s="477"/>
      <c r="DD944" s="477"/>
      <c r="DE944" s="477"/>
      <c r="DF944" s="477"/>
      <c r="DG944" s="477"/>
      <c r="DH944" s="477"/>
      <c r="DI944" s="477"/>
      <c r="DJ944" s="477"/>
      <c r="DK944" s="477"/>
      <c r="DL944" s="477"/>
      <c r="DM944" s="477"/>
      <c r="DN944" s="477"/>
      <c r="DO944" s="477"/>
      <c r="DP944" s="477"/>
      <c r="DQ944" s="477"/>
      <c r="DR944" s="477"/>
      <c r="DS944" s="477"/>
      <c r="DT944" s="477"/>
      <c r="DU944" s="477"/>
      <c r="DV944" s="477"/>
      <c r="DW944" s="477"/>
      <c r="DX944" s="477"/>
      <c r="DY944" s="477"/>
      <c r="DZ944" s="477"/>
      <c r="EA944" s="477"/>
      <c r="EB944" s="477"/>
      <c r="EC944" s="477"/>
      <c r="ED944" s="477"/>
      <c r="EE944" s="477"/>
      <c r="EF944" s="477"/>
      <c r="EG944" s="477"/>
      <c r="EH944" s="477"/>
      <c r="EI944" s="477"/>
      <c r="EJ944" s="477"/>
      <c r="EK944" s="477"/>
      <c r="EL944" s="477"/>
      <c r="EM944" s="477"/>
      <c r="EN944" s="477"/>
      <c r="EO944" s="477"/>
      <c r="EP944" s="477"/>
      <c r="EQ944" s="477"/>
      <c r="ER944" s="477"/>
      <c r="ES944" s="477"/>
      <c r="ET944" s="477"/>
      <c r="EU944" s="477"/>
      <c r="EV944" s="477"/>
      <c r="EW944" s="477"/>
      <c r="EX944" s="477"/>
      <c r="EY944" s="477"/>
      <c r="EZ944" s="477"/>
      <c r="FA944" s="477"/>
      <c r="FB944" s="477"/>
      <c r="FC944" s="477"/>
      <c r="FD944" s="477"/>
      <c r="FE944" s="477"/>
      <c r="FF944" s="477"/>
      <c r="FG944" s="477"/>
      <c r="FH944" s="477"/>
      <c r="FI944" s="477"/>
      <c r="FJ944" s="477"/>
      <c r="FK944" s="477"/>
      <c r="FL944" s="477"/>
      <c r="FM944" s="477"/>
      <c r="FN944" s="477"/>
      <c r="FO944" s="477"/>
      <c r="FP944" s="477"/>
      <c r="FQ944" s="477"/>
      <c r="FR944" s="477"/>
      <c r="FS944" s="477"/>
      <c r="FT944" s="477"/>
      <c r="FU944" s="477"/>
      <c r="FV944" s="477"/>
      <c r="FW944" s="477"/>
      <c r="FX944" s="477"/>
      <c r="FY944" s="477"/>
      <c r="FZ944" s="477"/>
      <c r="GA944" s="477"/>
      <c r="GB944" s="477"/>
      <c r="GC944" s="477"/>
      <c r="GD944" s="477"/>
      <c r="GE944" s="477"/>
      <c r="GF944" s="477"/>
      <c r="GG944" s="477"/>
      <c r="GH944" s="477"/>
      <c r="GI944" s="477"/>
      <c r="GJ944" s="477"/>
      <c r="GK944" s="477"/>
      <c r="GL944" s="477"/>
      <c r="GM944" s="477"/>
      <c r="GN944" s="477"/>
      <c r="GO944" s="477"/>
      <c r="GP944" s="477"/>
      <c r="GQ944" s="477"/>
      <c r="GR944" s="477"/>
      <c r="GS944" s="477"/>
      <c r="GT944" s="477"/>
      <c r="GU944" s="477"/>
      <c r="GV944" s="477"/>
      <c r="GW944" s="477"/>
      <c r="GX944" s="477"/>
      <c r="GY944" s="477"/>
      <c r="GZ944" s="477"/>
      <c r="HA944" s="477"/>
      <c r="HB944" s="477"/>
      <c r="HC944" s="477"/>
      <c r="HD944" s="477"/>
      <c r="HE944" s="477"/>
      <c r="HF944" s="477"/>
      <c r="HG944" s="477"/>
      <c r="HH944" s="477"/>
      <c r="HI944" s="477"/>
      <c r="HJ944" s="477"/>
      <c r="HK944" s="477"/>
      <c r="HL944" s="477"/>
      <c r="HM944" s="477"/>
      <c r="HN944" s="477"/>
      <c r="HO944" s="477"/>
      <c r="HP944" s="477"/>
      <c r="HQ944" s="477"/>
      <c r="HR944" s="477"/>
      <c r="HS944" s="477"/>
      <c r="HT944" s="477"/>
      <c r="HU944" s="477"/>
      <c r="HV944" s="477"/>
      <c r="HW944" s="477"/>
      <c r="HX944" s="477"/>
      <c r="HY944" s="477"/>
      <c r="HZ944" s="477"/>
      <c r="IA944" s="477"/>
      <c r="IB944" s="477"/>
      <c r="IC944" s="477"/>
      <c r="ID944" s="477"/>
      <c r="IE944" s="477"/>
      <c r="IF944" s="477"/>
      <c r="IG944" s="477"/>
      <c r="IH944" s="477"/>
      <c r="II944" s="477"/>
      <c r="IJ944" s="477"/>
      <c r="IK944" s="477"/>
      <c r="IL944" s="477"/>
      <c r="IM944" s="477"/>
      <c r="IN944" s="477"/>
      <c r="IO944" s="477"/>
      <c r="IP944" s="477"/>
      <c r="IQ944" s="477"/>
      <c r="IR944" s="477"/>
      <c r="IS944" s="477"/>
      <c r="IT944" s="477"/>
      <c r="IU944" s="477"/>
      <c r="IV944" s="477"/>
      <c r="IW944" s="477"/>
      <c r="IX944" s="477"/>
      <c r="IY944" s="477"/>
      <c r="IZ944" s="477"/>
      <c r="JA944" s="477"/>
      <c r="JB944" s="477"/>
      <c r="JC944" s="477"/>
      <c r="JD944" s="477"/>
      <c r="JE944" s="477"/>
      <c r="JF944" s="477"/>
      <c r="JG944" s="477"/>
      <c r="JH944" s="477"/>
      <c r="JI944" s="477"/>
      <c r="JJ944" s="477"/>
      <c r="JK944" s="477"/>
      <c r="JL944" s="477"/>
      <c r="JM944" s="477"/>
      <c r="JN944" s="477"/>
      <c r="JO944" s="477"/>
      <c r="JP944" s="477"/>
      <c r="JQ944" s="477"/>
      <c r="JR944" s="477"/>
      <c r="JS944" s="477"/>
      <c r="JT944" s="477"/>
      <c r="JU944" s="477"/>
      <c r="JV944" s="477"/>
      <c r="JW944" s="477"/>
      <c r="JX944" s="477"/>
      <c r="JY944" s="477"/>
      <c r="JZ944" s="477"/>
      <c r="KA944" s="477"/>
      <c r="KB944" s="477"/>
      <c r="KC944" s="477"/>
      <c r="KD944" s="477"/>
      <c r="KE944" s="477"/>
      <c r="KF944" s="477"/>
      <c r="KG944" s="477"/>
      <c r="KH944" s="477"/>
      <c r="KI944" s="477"/>
      <c r="KJ944" s="477"/>
      <c r="KK944" s="477"/>
      <c r="KL944" s="477"/>
      <c r="KM944" s="477"/>
      <c r="KN944" s="477"/>
      <c r="KO944" s="477"/>
      <c r="KP944" s="477"/>
      <c r="KQ944" s="477"/>
      <c r="KR944" s="477"/>
      <c r="KS944" s="477"/>
      <c r="KT944" s="477"/>
      <c r="KU944" s="477"/>
      <c r="KV944" s="477"/>
      <c r="KW944" s="477"/>
      <c r="KX944" s="477"/>
      <c r="KY944" s="477"/>
      <c r="KZ944" s="477"/>
      <c r="LA944" s="477"/>
      <c r="LB944" s="477"/>
      <c r="LC944" s="477"/>
      <c r="LD944" s="477"/>
      <c r="LE944" s="477"/>
      <c r="LF944" s="477"/>
      <c r="LG944" s="477"/>
      <c r="LH944" s="477"/>
      <c r="LI944" s="477"/>
      <c r="LJ944" s="477"/>
      <c r="LK944" s="477"/>
      <c r="LL944" s="477"/>
      <c r="LM944" s="477"/>
      <c r="LN944" s="477"/>
      <c r="LO944" s="477"/>
      <c r="LP944" s="477"/>
      <c r="LQ944" s="477"/>
      <c r="LR944" s="477"/>
      <c r="LS944" s="477"/>
      <c r="LT944" s="477"/>
      <c r="LU944" s="477"/>
      <c r="LV944" s="477"/>
      <c r="LW944" s="477"/>
      <c r="LX944" s="477"/>
      <c r="LY944" s="477"/>
      <c r="LZ944" s="477"/>
      <c r="MA944" s="477"/>
      <c r="MB944" s="477"/>
      <c r="MC944" s="477"/>
      <c r="MD944" s="477"/>
      <c r="ME944" s="477"/>
      <c r="MF944" s="477"/>
      <c r="MG944" s="477"/>
      <c r="MH944" s="477"/>
      <c r="MI944" s="477"/>
      <c r="MJ944" s="477"/>
      <c r="MK944" s="477"/>
      <c r="ML944" s="477"/>
      <c r="MM944" s="477"/>
      <c r="MN944" s="477"/>
      <c r="MO944" s="477"/>
      <c r="MP944" s="477"/>
      <c r="MQ944" s="477"/>
      <c r="MR944" s="477"/>
      <c r="MS944" s="477"/>
      <c r="MT944" s="477"/>
      <c r="MU944" s="477"/>
      <c r="MV944" s="477"/>
      <c r="MW944" s="477"/>
      <c r="MX944" s="477"/>
      <c r="MY944" s="477"/>
      <c r="MZ944" s="477"/>
      <c r="NA944" s="477"/>
      <c r="NB944" s="477"/>
      <c r="NC944" s="477"/>
      <c r="ND944" s="477"/>
      <c r="NE944" s="477"/>
      <c r="NF944" s="477"/>
      <c r="NG944" s="477"/>
      <c r="NH944" s="477"/>
      <c r="NI944" s="477"/>
      <c r="NJ944" s="477"/>
      <c r="NK944" s="477"/>
      <c r="NL944" s="477"/>
      <c r="NM944" s="477"/>
      <c r="NN944" s="477"/>
      <c r="NO944" s="477"/>
      <c r="NP944" s="477"/>
      <c r="NQ944" s="477"/>
      <c r="NR944" s="477"/>
      <c r="NS944" s="477"/>
      <c r="NT944" s="477"/>
      <c r="NU944" s="477"/>
      <c r="NV944" s="477"/>
      <c r="NW944" s="477"/>
      <c r="NX944" s="477"/>
      <c r="NY944" s="477"/>
      <c r="NZ944" s="477"/>
      <c r="OA944" s="477"/>
      <c r="OB944" s="477"/>
      <c r="OC944" s="477"/>
      <c r="OD944" s="477"/>
      <c r="OE944" s="477"/>
      <c r="OF944" s="477"/>
      <c r="OG944" s="477"/>
      <c r="OH944" s="477"/>
      <c r="OI944" s="477"/>
      <c r="OJ944" s="477"/>
      <c r="OK944" s="477"/>
      <c r="OL944" s="477"/>
      <c r="OM944" s="477"/>
      <c r="ON944" s="477"/>
      <c r="OO944" s="477"/>
      <c r="OP944" s="477"/>
      <c r="OQ944" s="477"/>
      <c r="OR944" s="477"/>
      <c r="OS944" s="477"/>
      <c r="OT944" s="477"/>
      <c r="OU944" s="477"/>
      <c r="OV944" s="477"/>
      <c r="OW944" s="477"/>
      <c r="OX944" s="477"/>
      <c r="OY944" s="477"/>
      <c r="OZ944" s="477"/>
      <c r="PA944" s="477"/>
      <c r="PB944" s="477"/>
      <c r="PC944" s="477"/>
      <c r="PD944" s="477"/>
      <c r="PE944" s="477"/>
      <c r="PF944" s="477"/>
      <c r="PG944" s="477"/>
      <c r="PH944" s="477"/>
      <c r="PI944" s="477"/>
      <c r="PJ944" s="477"/>
      <c r="PK944" s="477"/>
      <c r="PL944" s="477"/>
      <c r="PM944" s="477"/>
      <c r="PN944" s="477"/>
      <c r="PO944" s="477"/>
      <c r="PP944" s="477"/>
      <c r="PQ944" s="477"/>
      <c r="PR944" s="477"/>
      <c r="PS944" s="477"/>
      <c r="PT944" s="477"/>
      <c r="PU944" s="477"/>
      <c r="PV944" s="477"/>
      <c r="PW944" s="477"/>
      <c r="PX944" s="477"/>
      <c r="PY944" s="477"/>
      <c r="PZ944" s="477"/>
      <c r="QA944" s="477"/>
      <c r="QB944" s="477"/>
      <c r="QC944" s="477"/>
      <c r="QD944" s="477"/>
      <c r="QE944" s="477"/>
      <c r="QF944" s="477"/>
      <c r="QG944" s="477"/>
      <c r="QH944" s="477"/>
      <c r="QI944" s="477"/>
      <c r="QJ944" s="477"/>
      <c r="QK944" s="477"/>
      <c r="QL944" s="477"/>
      <c r="QM944" s="477"/>
      <c r="QN944" s="477"/>
      <c r="QO944" s="477"/>
      <c r="QP944" s="477"/>
      <c r="QQ944" s="477"/>
      <c r="QR944" s="477"/>
      <c r="QS944" s="477"/>
      <c r="QT944" s="477"/>
      <c r="QU944" s="477"/>
      <c r="QV944" s="477"/>
      <c r="QW944" s="477"/>
      <c r="QX944" s="477"/>
      <c r="QY944" s="477"/>
      <c r="QZ944" s="477"/>
      <c r="RA944" s="477"/>
      <c r="RB944" s="477"/>
      <c r="RC944" s="477"/>
      <c r="RD944" s="477"/>
      <c r="RE944" s="477"/>
      <c r="RF944" s="477"/>
      <c r="RG944" s="477"/>
      <c r="RH944" s="477"/>
      <c r="RI944" s="477"/>
      <c r="RJ944" s="477"/>
      <c r="RK944" s="477"/>
      <c r="RL944" s="477"/>
      <c r="RM944" s="477"/>
      <c r="RN944" s="477"/>
      <c r="RO944" s="477"/>
      <c r="RP944" s="477"/>
      <c r="RQ944" s="477"/>
      <c r="RR944" s="477"/>
      <c r="RS944" s="477"/>
      <c r="RT944" s="477"/>
      <c r="RU944" s="477"/>
      <c r="RV944" s="477"/>
      <c r="RW944" s="477"/>
      <c r="RX944" s="477"/>
      <c r="RY944" s="477"/>
      <c r="RZ944" s="477"/>
      <c r="SA944" s="477"/>
      <c r="SB944" s="477"/>
      <c r="SC944" s="477"/>
      <c r="SD944" s="477"/>
      <c r="SE944" s="477"/>
      <c r="SF944" s="477"/>
      <c r="SG944" s="477"/>
      <c r="SH944" s="477"/>
      <c r="SI944" s="477"/>
      <c r="SJ944" s="477"/>
      <c r="SK944" s="477"/>
      <c r="SL944" s="477"/>
      <c r="SM944" s="477"/>
      <c r="SN944" s="477"/>
      <c r="SO944" s="477"/>
      <c r="SP944" s="477"/>
      <c r="SQ944" s="477"/>
      <c r="SR944" s="477"/>
      <c r="SS944" s="477"/>
      <c r="ST944" s="477"/>
      <c r="SU944" s="477"/>
      <c r="SV944" s="477"/>
      <c r="SW944" s="477"/>
      <c r="SX944" s="477"/>
      <c r="SY944" s="477"/>
      <c r="SZ944" s="477"/>
      <c r="TA944" s="477"/>
      <c r="TB944" s="477"/>
      <c r="TC944" s="477"/>
      <c r="TD944" s="477"/>
      <c r="TE944" s="477"/>
      <c r="TF944" s="477"/>
      <c r="TG944" s="477"/>
      <c r="TH944" s="477"/>
      <c r="TI944" s="477"/>
      <c r="TJ944" s="477"/>
      <c r="TK944" s="477"/>
      <c r="TL944" s="477"/>
      <c r="TM944" s="477"/>
      <c r="TN944" s="477"/>
      <c r="TO944" s="477"/>
      <c r="TP944" s="477"/>
      <c r="TQ944" s="477"/>
      <c r="TR944" s="477"/>
      <c r="TS944" s="477"/>
      <c r="TT944" s="477"/>
      <c r="TU944" s="477"/>
      <c r="TV944" s="477"/>
      <c r="TW944" s="477"/>
      <c r="TX944" s="477"/>
      <c r="TY944" s="477"/>
      <c r="TZ944" s="477"/>
      <c r="UA944" s="477"/>
      <c r="UB944" s="477"/>
      <c r="UC944" s="477"/>
      <c r="UD944" s="477"/>
      <c r="UE944" s="477"/>
      <c r="UF944" s="477"/>
      <c r="UG944" s="477"/>
      <c r="UH944" s="477"/>
      <c r="UI944" s="477"/>
      <c r="UJ944" s="477"/>
      <c r="UK944" s="477"/>
      <c r="UL944" s="477"/>
      <c r="UM944" s="477"/>
      <c r="UN944" s="477"/>
      <c r="UO944" s="477"/>
      <c r="UP944" s="477"/>
      <c r="UQ944" s="477"/>
      <c r="UR944" s="477"/>
      <c r="US944" s="477"/>
      <c r="UT944" s="477"/>
      <c r="UU944" s="477"/>
      <c r="UV944" s="477"/>
      <c r="UW944" s="477"/>
      <c r="UX944" s="477"/>
      <c r="UY944" s="477"/>
      <c r="UZ944" s="477"/>
      <c r="VA944" s="477"/>
      <c r="VB944" s="477"/>
      <c r="VC944" s="477"/>
      <c r="VD944" s="477"/>
      <c r="VE944" s="477"/>
      <c r="VF944" s="477"/>
      <c r="VG944" s="477"/>
      <c r="VH944" s="477"/>
      <c r="VI944" s="477"/>
      <c r="VJ944" s="477"/>
      <c r="VK944" s="477"/>
      <c r="VL944" s="477"/>
      <c r="VM944" s="477"/>
      <c r="VN944" s="477"/>
      <c r="VO944" s="477"/>
      <c r="VP944" s="477"/>
      <c r="VQ944" s="477"/>
      <c r="VR944" s="477"/>
      <c r="VS944" s="477"/>
      <c r="VT944" s="477"/>
      <c r="VU944" s="477"/>
      <c r="VV944" s="477"/>
      <c r="VW944" s="477"/>
      <c r="VX944" s="477"/>
      <c r="VY944" s="477"/>
      <c r="VZ944" s="477"/>
      <c r="WA944" s="477"/>
      <c r="WB944" s="477"/>
      <c r="WC944" s="477"/>
      <c r="WD944" s="477"/>
      <c r="WE944" s="477"/>
      <c r="WF944" s="477"/>
      <c r="WG944" s="477"/>
      <c r="WH944" s="477"/>
      <c r="WI944" s="477"/>
      <c r="WJ944" s="477"/>
      <c r="WK944" s="477"/>
      <c r="WL944" s="477"/>
      <c r="WM944" s="477"/>
      <c r="WN944" s="477"/>
      <c r="WO944" s="477"/>
      <c r="WP944" s="477"/>
      <c r="WQ944" s="477"/>
      <c r="WR944" s="477"/>
      <c r="WS944" s="477"/>
      <c r="WT944" s="477"/>
      <c r="WU944" s="477"/>
      <c r="WV944" s="477"/>
      <c r="WW944" s="477"/>
      <c r="WX944" s="477"/>
      <c r="WY944" s="477"/>
      <c r="WZ944" s="477"/>
      <c r="XA944" s="477"/>
      <c r="XB944" s="477"/>
      <c r="XC944" s="477"/>
      <c r="XD944" s="477"/>
      <c r="XE944" s="477"/>
      <c r="XF944" s="477"/>
      <c r="XG944" s="477"/>
      <c r="XH944" s="477"/>
      <c r="XI944" s="477"/>
      <c r="XJ944" s="477"/>
      <c r="XK944" s="477"/>
      <c r="XL944" s="477"/>
      <c r="XM944" s="477"/>
      <c r="XN944" s="477"/>
      <c r="XO944" s="477"/>
      <c r="XP944" s="477"/>
      <c r="XQ944" s="477"/>
      <c r="XR944" s="477"/>
      <c r="XS944" s="477"/>
      <c r="XT944" s="477"/>
      <c r="XU944" s="477"/>
      <c r="XV944" s="477"/>
      <c r="XW944" s="477"/>
      <c r="XX944" s="477"/>
      <c r="XY944" s="477"/>
      <c r="XZ944" s="477"/>
      <c r="YA944" s="477"/>
      <c r="YB944" s="477"/>
      <c r="YC944" s="477"/>
      <c r="YD944" s="477"/>
      <c r="YE944" s="477"/>
      <c r="YF944" s="477"/>
      <c r="YG944" s="477"/>
      <c r="YH944" s="477"/>
      <c r="YI944" s="477"/>
      <c r="YJ944" s="477"/>
      <c r="YK944" s="477"/>
      <c r="YL944" s="477"/>
      <c r="YM944" s="477"/>
      <c r="YN944" s="477"/>
      <c r="YO944" s="477"/>
      <c r="YP944" s="477"/>
      <c r="YQ944" s="477"/>
      <c r="YR944" s="477"/>
      <c r="YS944" s="477"/>
      <c r="YT944" s="477"/>
      <c r="YU944" s="477"/>
      <c r="YV944" s="477"/>
      <c r="YW944" s="477"/>
      <c r="YX944" s="477"/>
      <c r="YY944" s="477"/>
      <c r="YZ944" s="477"/>
      <c r="ZA944" s="477"/>
      <c r="ZB944" s="477"/>
      <c r="ZC944" s="477"/>
      <c r="ZD944" s="477"/>
      <c r="ZE944" s="477"/>
      <c r="ZF944" s="477"/>
      <c r="ZG944" s="477"/>
      <c r="ZH944" s="477"/>
      <c r="ZI944" s="477"/>
      <c r="ZJ944" s="477"/>
      <c r="ZK944" s="477"/>
      <c r="ZL944" s="477"/>
      <c r="ZM944" s="477"/>
      <c r="ZN944" s="477"/>
      <c r="ZO944" s="477"/>
      <c r="ZP944" s="477"/>
      <c r="ZQ944" s="477"/>
      <c r="ZR944" s="477"/>
      <c r="ZS944" s="477"/>
      <c r="ZT944" s="477"/>
      <c r="ZU944" s="477"/>
      <c r="ZV944" s="477"/>
      <c r="ZW944" s="477"/>
      <c r="ZX944" s="477"/>
      <c r="ZY944" s="477"/>
      <c r="ZZ944" s="477"/>
      <c r="AAA944" s="477"/>
      <c r="AAB944" s="477"/>
      <c r="AAC944" s="477"/>
      <c r="AAD944" s="477"/>
      <c r="AAE944" s="477"/>
      <c r="AAF944" s="477"/>
      <c r="AAG944" s="477"/>
      <c r="AAH944" s="477"/>
      <c r="AAI944" s="477"/>
      <c r="AAJ944" s="477"/>
      <c r="AAK944" s="477"/>
      <c r="AAL944" s="477"/>
      <c r="AAM944" s="477"/>
      <c r="AAN944" s="477"/>
      <c r="AAO944" s="477"/>
      <c r="AAP944" s="477"/>
      <c r="AAQ944" s="477"/>
      <c r="AAR944" s="477"/>
      <c r="AAS944" s="477"/>
      <c r="AAT944" s="477"/>
      <c r="AAU944" s="477"/>
      <c r="AAV944" s="477"/>
      <c r="AAW944" s="477"/>
      <c r="AAX944" s="477"/>
      <c r="AAY944" s="477"/>
      <c r="AAZ944" s="477"/>
      <c r="ABA944" s="477"/>
      <c r="ABB944" s="477"/>
      <c r="ABC944" s="477"/>
      <c r="ABD944" s="477"/>
      <c r="ABE944" s="477"/>
      <c r="ABF944" s="477"/>
      <c r="ABG944" s="477"/>
      <c r="ABH944" s="477"/>
      <c r="ABI944" s="477"/>
      <c r="ABJ944" s="477"/>
      <c r="ABK944" s="477"/>
      <c r="ABL944" s="477"/>
      <c r="ABM944" s="477"/>
      <c r="ABN944" s="477"/>
      <c r="ABO944" s="477"/>
      <c r="ABP944" s="477"/>
      <c r="ABQ944" s="477"/>
      <c r="ABR944" s="477"/>
      <c r="ABS944" s="477"/>
      <c r="ABT944" s="477"/>
      <c r="ABU944" s="477"/>
      <c r="ABV944" s="477"/>
      <c r="ABW944" s="477"/>
      <c r="ABX944" s="477"/>
      <c r="ABY944" s="477"/>
      <c r="ABZ944" s="477"/>
      <c r="ACA944" s="477"/>
      <c r="ACB944" s="477"/>
      <c r="ACC944" s="477"/>
      <c r="ACD944" s="477"/>
      <c r="ACE944" s="477"/>
      <c r="ACF944" s="477"/>
      <c r="ACG944" s="477"/>
      <c r="ACH944" s="477"/>
      <c r="ACI944" s="477"/>
      <c r="ACJ944" s="477"/>
      <c r="ACK944" s="477"/>
      <c r="ACL944" s="477"/>
      <c r="ACM944" s="477"/>
      <c r="ACN944" s="477"/>
      <c r="ACO944" s="477"/>
      <c r="ACP944" s="477"/>
      <c r="ACQ944" s="477"/>
      <c r="ACR944" s="477"/>
      <c r="ACS944" s="477"/>
      <c r="ACT944" s="477"/>
      <c r="ACU944" s="477"/>
      <c r="ACV944" s="477"/>
      <c r="ACW944" s="477"/>
      <c r="ACX944" s="477"/>
      <c r="ACY944" s="477"/>
      <c r="ACZ944" s="477"/>
      <c r="ADA944" s="477"/>
      <c r="ADB944" s="477"/>
      <c r="ADC944" s="477"/>
      <c r="ADD944" s="477"/>
      <c r="ADE944" s="477"/>
      <c r="ADF944" s="477"/>
      <c r="ADG944" s="477"/>
      <c r="ADH944" s="477"/>
      <c r="ADI944" s="477"/>
      <c r="ADJ944" s="477"/>
      <c r="ADK944" s="477"/>
      <c r="ADL944" s="477"/>
      <c r="ADM944" s="477"/>
      <c r="ADN944" s="477"/>
      <c r="ADO944" s="477"/>
      <c r="ADP944" s="477"/>
      <c r="ADQ944" s="477"/>
      <c r="ADR944" s="477"/>
      <c r="ADS944" s="477"/>
      <c r="ADT944" s="477"/>
      <c r="ADU944" s="477"/>
      <c r="ADV944" s="477"/>
      <c r="ADW944" s="477"/>
      <c r="ADX944" s="477"/>
      <c r="ADY944" s="477"/>
      <c r="ADZ944" s="477"/>
      <c r="AEA944" s="477"/>
      <c r="AEB944" s="477"/>
      <c r="AEC944" s="477"/>
      <c r="AED944" s="477"/>
      <c r="AEE944" s="477"/>
      <c r="AEF944" s="477"/>
      <c r="AEG944" s="477"/>
      <c r="AEH944" s="477"/>
      <c r="AEI944" s="477"/>
      <c r="AEJ944" s="477"/>
      <c r="AEK944" s="477"/>
      <c r="AEL944" s="477"/>
      <c r="AEM944" s="477"/>
      <c r="AEN944" s="477"/>
      <c r="AEO944" s="477"/>
      <c r="AEP944" s="477"/>
      <c r="AEQ944" s="477"/>
      <c r="AER944" s="477"/>
      <c r="AES944" s="477"/>
      <c r="AET944" s="477"/>
      <c r="AEU944" s="477"/>
      <c r="AEV944" s="477"/>
      <c r="AEW944" s="477"/>
      <c r="AEX944" s="477"/>
      <c r="AEY944" s="477"/>
      <c r="AEZ944" s="477"/>
      <c r="AFA944" s="477"/>
      <c r="AFB944" s="477"/>
      <c r="AFC944" s="477"/>
      <c r="AFD944" s="477"/>
      <c r="AFE944" s="477"/>
      <c r="AFF944" s="477"/>
      <c r="AFG944" s="477"/>
      <c r="AFH944" s="477"/>
      <c r="AFI944" s="477"/>
      <c r="AFJ944" s="477"/>
      <c r="AFK944" s="477"/>
      <c r="AFL944" s="477"/>
      <c r="AFM944" s="477"/>
      <c r="AFN944" s="477"/>
      <c r="AFO944" s="477"/>
      <c r="AFP944" s="477"/>
      <c r="AFQ944" s="477"/>
      <c r="AFR944" s="477"/>
      <c r="AFS944" s="477"/>
      <c r="AFT944" s="477"/>
      <c r="AFU944" s="477"/>
      <c r="AFV944" s="477"/>
      <c r="AFW944" s="477"/>
      <c r="AFX944" s="477"/>
      <c r="AFY944" s="477"/>
      <c r="AFZ944" s="477"/>
      <c r="AGA944" s="477"/>
      <c r="AGB944" s="477"/>
      <c r="AGC944" s="477"/>
      <c r="AGD944" s="477"/>
      <c r="AGE944" s="477"/>
      <c r="AGF944" s="477"/>
      <c r="AGG944" s="477"/>
      <c r="AGH944" s="477"/>
      <c r="AGI944" s="477"/>
      <c r="AGJ944" s="477"/>
      <c r="AGK944" s="477"/>
      <c r="AGL944" s="477"/>
      <c r="AGM944" s="477"/>
      <c r="AGN944" s="477"/>
      <c r="AGO944" s="477"/>
      <c r="AGP944" s="477"/>
      <c r="AGQ944" s="477"/>
      <c r="AGR944" s="477"/>
      <c r="AGS944" s="477"/>
      <c r="AGT944" s="477"/>
      <c r="AGU944" s="477"/>
      <c r="AGV944" s="477"/>
      <c r="AGW944" s="477"/>
      <c r="AGX944" s="477"/>
      <c r="AGY944" s="477"/>
      <c r="AGZ944" s="477"/>
      <c r="AHA944" s="477"/>
      <c r="AHB944" s="477"/>
      <c r="AHC944" s="477"/>
      <c r="AHD944" s="477"/>
      <c r="AHE944" s="477"/>
      <c r="AHF944" s="477"/>
      <c r="AHG944" s="477"/>
      <c r="AHH944" s="477"/>
      <c r="AHI944" s="477"/>
      <c r="AHJ944" s="477"/>
      <c r="AHK944" s="477"/>
      <c r="AHL944" s="477"/>
      <c r="AHM944" s="477"/>
      <c r="AHN944" s="477"/>
      <c r="AHO944" s="477"/>
      <c r="AHP944" s="477"/>
      <c r="AHQ944" s="477"/>
      <c r="AHR944" s="477"/>
      <c r="AHS944" s="477"/>
      <c r="AHT944" s="477"/>
      <c r="AHU944" s="477"/>
      <c r="AHV944" s="477"/>
      <c r="AHW944" s="477"/>
      <c r="AHX944" s="477"/>
      <c r="AHY944" s="477"/>
      <c r="AHZ944" s="477"/>
      <c r="AIA944" s="477"/>
      <c r="AIB944" s="477"/>
      <c r="AIC944" s="477"/>
      <c r="AID944" s="477"/>
      <c r="AIE944" s="477"/>
      <c r="AIF944" s="477"/>
      <c r="AIG944" s="477"/>
      <c r="AIH944" s="477"/>
      <c r="AII944" s="477"/>
      <c r="AIJ944" s="477"/>
      <c r="AIK944" s="477"/>
      <c r="AIL944" s="477"/>
      <c r="AIM944" s="477"/>
      <c r="AIN944" s="477"/>
      <c r="AIO944" s="477"/>
      <c r="AIP944" s="477"/>
      <c r="AIQ944" s="477"/>
      <c r="AIR944" s="477"/>
      <c r="AIS944" s="477"/>
      <c r="AIT944" s="477"/>
      <c r="AIU944" s="477"/>
      <c r="AIV944" s="477"/>
      <c r="AIW944" s="477"/>
      <c r="AIX944" s="477"/>
      <c r="AIY944" s="477"/>
      <c r="AIZ944" s="477"/>
      <c r="AJA944" s="477"/>
      <c r="AJB944" s="477"/>
      <c r="AJC944" s="477"/>
      <c r="AJD944" s="477"/>
      <c r="AJE944" s="477"/>
      <c r="AJF944" s="477"/>
      <c r="AJG944" s="477"/>
      <c r="AJH944" s="477"/>
      <c r="AJI944" s="477"/>
      <c r="AJJ944" s="477"/>
      <c r="AJK944" s="477"/>
      <c r="AJL944" s="477"/>
      <c r="AJM944" s="477"/>
      <c r="AJN944" s="477"/>
      <c r="AJO944" s="477"/>
      <c r="AJP944" s="477"/>
      <c r="AJQ944" s="477"/>
      <c r="AJR944" s="477"/>
      <c r="AJS944" s="477"/>
      <c r="AJT944" s="477"/>
      <c r="AJU944" s="477"/>
      <c r="AJV944" s="477"/>
      <c r="AJW944" s="477"/>
      <c r="AJX944" s="477"/>
      <c r="AJY944" s="477"/>
      <c r="AJZ944" s="477"/>
      <c r="AKA944" s="477"/>
      <c r="AKB944" s="477"/>
      <c r="AKC944" s="477"/>
      <c r="AKD944" s="477"/>
      <c r="AKE944" s="477"/>
      <c r="AKF944" s="477"/>
      <c r="AKG944" s="477"/>
      <c r="AKH944" s="477"/>
      <c r="AKI944" s="477"/>
      <c r="AKJ944" s="477"/>
      <c r="AKK944" s="477"/>
      <c r="AKL944" s="477"/>
      <c r="AKM944" s="477"/>
      <c r="AKN944" s="477"/>
      <c r="AKO944" s="477"/>
      <c r="AKP944" s="477"/>
      <c r="AKQ944" s="477"/>
      <c r="AKR944" s="477"/>
      <c r="AKS944" s="477"/>
      <c r="AKT944" s="477"/>
      <c r="AKU944" s="477"/>
      <c r="AKV944" s="477"/>
      <c r="AKW944" s="477"/>
      <c r="AKX944" s="477"/>
      <c r="AKY944" s="477"/>
      <c r="AKZ944" s="477"/>
      <c r="ALA944" s="477"/>
      <c r="ALB944" s="477"/>
      <c r="ALC944" s="477"/>
      <c r="ALD944" s="477"/>
      <c r="ALE944" s="477"/>
      <c r="ALF944" s="477"/>
      <c r="ALG944" s="477"/>
      <c r="ALH944" s="477"/>
      <c r="ALI944" s="477"/>
      <c r="ALJ944" s="477"/>
      <c r="ALK944" s="477"/>
      <c r="ALL944" s="477"/>
      <c r="ALM944" s="477"/>
      <c r="ALN944" s="477"/>
      <c r="ALO944" s="477"/>
      <c r="ALP944" s="477"/>
      <c r="ALQ944" s="477"/>
      <c r="ALR944" s="477"/>
      <c r="ALS944" s="477"/>
      <c r="ALT944" s="477"/>
      <c r="ALU944" s="477"/>
      <c r="ALV944" s="477"/>
      <c r="ALW944" s="477"/>
      <c r="ALX944" s="477"/>
      <c r="ALY944" s="477"/>
      <c r="ALZ944" s="477"/>
      <c r="AMA944" s="477"/>
      <c r="AMB944" s="477"/>
      <c r="AMC944" s="477"/>
      <c r="AMD944" s="477"/>
      <c r="AME944" s="477"/>
      <c r="AMF944" s="477"/>
      <c r="AMG944" s="477"/>
      <c r="AMH944" s="477"/>
      <c r="AMI944" s="477"/>
      <c r="AMJ944" s="477"/>
      <c r="AMK944" s="477"/>
      <c r="AML944" s="477"/>
      <c r="AMM944" s="477"/>
      <c r="AMN944" s="477"/>
      <c r="AMO944" s="477"/>
      <c r="AMP944" s="477"/>
      <c r="AMQ944" s="477"/>
      <c r="AMR944" s="477"/>
      <c r="AMS944" s="477"/>
      <c r="AMT944" s="477"/>
      <c r="AMU944" s="477"/>
      <c r="AMV944" s="477"/>
      <c r="AMW944" s="477"/>
      <c r="AMX944" s="477"/>
      <c r="AMY944" s="477"/>
      <c r="AMZ944" s="477"/>
      <c r="ANA944" s="477"/>
      <c r="ANB944" s="477"/>
      <c r="ANC944" s="477"/>
      <c r="AND944" s="477"/>
      <c r="ANE944" s="477"/>
      <c r="ANF944" s="477"/>
      <c r="ANG944" s="477"/>
      <c r="ANH944" s="477"/>
      <c r="ANI944" s="477"/>
      <c r="ANJ944" s="477"/>
      <c r="ANK944" s="477"/>
      <c r="ANL944" s="477"/>
      <c r="ANM944" s="477"/>
      <c r="ANN944" s="477"/>
      <c r="ANO944" s="477"/>
      <c r="ANP944" s="477"/>
      <c r="ANQ944" s="477"/>
      <c r="ANR944" s="477"/>
      <c r="ANS944" s="477"/>
      <c r="ANT944" s="477"/>
      <c r="ANU944" s="477"/>
      <c r="ANV944" s="477"/>
      <c r="ANW944" s="477"/>
      <c r="ANX944" s="477"/>
      <c r="ANY944" s="477"/>
      <c r="ANZ944" s="477"/>
      <c r="AOA944" s="477"/>
      <c r="AOB944" s="477"/>
      <c r="AOC944" s="477"/>
      <c r="AOD944" s="477"/>
      <c r="AOE944" s="477"/>
      <c r="AOF944" s="477"/>
      <c r="AOG944" s="477"/>
      <c r="AOH944" s="477"/>
      <c r="AOI944" s="477"/>
      <c r="AOJ944" s="477"/>
      <c r="AOK944" s="477"/>
      <c r="AOL944" s="477"/>
      <c r="AOM944" s="477"/>
      <c r="AON944" s="477"/>
      <c r="AOO944" s="477"/>
      <c r="AOP944" s="477"/>
      <c r="AOQ944" s="477"/>
      <c r="AOR944" s="477"/>
      <c r="AOS944" s="477"/>
      <c r="AOT944" s="477"/>
      <c r="AOU944" s="477"/>
      <c r="AOV944" s="477"/>
      <c r="AOW944" s="477"/>
      <c r="AOX944" s="477"/>
      <c r="AOY944" s="477"/>
      <c r="AOZ944" s="477"/>
      <c r="APA944" s="477"/>
      <c r="APB944" s="477"/>
      <c r="APC944" s="477"/>
      <c r="APD944" s="477"/>
      <c r="APE944" s="477"/>
      <c r="APF944" s="477"/>
      <c r="APG944" s="477"/>
      <c r="APH944" s="477"/>
      <c r="API944" s="477"/>
      <c r="APJ944" s="477"/>
      <c r="APK944" s="477"/>
      <c r="APL944" s="477"/>
      <c r="APM944" s="477"/>
      <c r="APN944" s="477"/>
      <c r="APO944" s="477"/>
      <c r="APP944" s="477"/>
      <c r="APQ944" s="477"/>
      <c r="APR944" s="477"/>
      <c r="APS944" s="477"/>
      <c r="APT944" s="477"/>
      <c r="APU944" s="477"/>
      <c r="APV944" s="477"/>
      <c r="APW944" s="477"/>
      <c r="APX944" s="477"/>
      <c r="APY944" s="477"/>
      <c r="APZ944" s="477"/>
      <c r="AQA944" s="477"/>
      <c r="AQB944" s="477"/>
      <c r="AQC944" s="477"/>
      <c r="AQD944" s="477"/>
      <c r="AQE944" s="477"/>
      <c r="AQF944" s="477"/>
      <c r="AQG944" s="477"/>
      <c r="AQH944" s="477"/>
      <c r="AQI944" s="477"/>
      <c r="AQJ944" s="477"/>
      <c r="AQK944" s="477"/>
      <c r="AQL944" s="477"/>
      <c r="AQM944" s="477"/>
      <c r="AQN944" s="477"/>
      <c r="AQO944" s="477"/>
      <c r="AQP944" s="477"/>
      <c r="AQQ944" s="477"/>
      <c r="AQR944" s="477"/>
      <c r="AQS944" s="477"/>
      <c r="AQT944" s="477"/>
      <c r="AQU944" s="477"/>
      <c r="AQV944" s="477"/>
      <c r="AQW944" s="477"/>
      <c r="AQX944" s="477"/>
      <c r="AQY944" s="477"/>
      <c r="AQZ944" s="477"/>
      <c r="ARA944" s="477"/>
      <c r="ARB944" s="477"/>
      <c r="ARC944" s="477"/>
      <c r="ARD944" s="477"/>
      <c r="ARE944" s="477"/>
      <c r="ARF944" s="477"/>
      <c r="ARG944" s="477"/>
      <c r="ARH944" s="477"/>
      <c r="ARI944" s="477"/>
      <c r="ARJ944" s="477"/>
      <c r="ARK944" s="477"/>
      <c r="ARL944" s="477"/>
      <c r="ARM944" s="477"/>
      <c r="ARN944" s="477"/>
      <c r="ARO944" s="477"/>
      <c r="ARP944" s="477"/>
      <c r="ARQ944" s="477"/>
      <c r="ARR944" s="477"/>
      <c r="ARS944" s="477"/>
      <c r="ART944" s="477"/>
      <c r="ARU944" s="477"/>
      <c r="ARV944" s="477"/>
      <c r="ARW944" s="477"/>
      <c r="ARX944" s="477"/>
      <c r="ARY944" s="477"/>
      <c r="ARZ944" s="477"/>
      <c r="ASA944" s="477"/>
      <c r="ASB944" s="477"/>
      <c r="ASC944" s="477"/>
      <c r="ASD944" s="477"/>
      <c r="ASE944" s="477"/>
      <c r="ASF944" s="477"/>
      <c r="ASG944" s="477"/>
      <c r="ASH944" s="477"/>
      <c r="ASI944" s="477"/>
      <c r="ASJ944" s="477"/>
      <c r="ASK944" s="477"/>
      <c r="ASL944" s="477"/>
      <c r="ASM944" s="477"/>
      <c r="ASN944" s="477"/>
      <c r="ASO944" s="477"/>
      <c r="ASP944" s="477"/>
      <c r="ASQ944" s="477"/>
      <c r="ASR944" s="477"/>
      <c r="ASS944" s="477"/>
      <c r="AST944" s="477"/>
      <c r="ASU944" s="477"/>
      <c r="ASV944" s="477"/>
      <c r="ASW944" s="477"/>
      <c r="ASX944" s="477"/>
      <c r="ASY944" s="477"/>
      <c r="ASZ944" s="477"/>
      <c r="ATA944" s="477"/>
      <c r="ATB944" s="477"/>
      <c r="ATC944" s="477"/>
      <c r="ATD944" s="477"/>
      <c r="ATE944" s="477"/>
      <c r="ATF944" s="477"/>
      <c r="ATG944" s="477"/>
      <c r="ATH944" s="477"/>
      <c r="ATI944" s="477"/>
      <c r="ATJ944" s="477"/>
      <c r="ATK944" s="477"/>
      <c r="ATL944" s="477"/>
      <c r="ATM944" s="477"/>
      <c r="ATN944" s="477"/>
      <c r="ATO944" s="477"/>
      <c r="ATP944" s="477"/>
      <c r="ATQ944" s="477"/>
      <c r="ATR944" s="477"/>
      <c r="ATS944" s="477"/>
      <c r="ATT944" s="477"/>
      <c r="ATU944" s="477"/>
      <c r="ATV944" s="477"/>
      <c r="ATW944" s="477"/>
      <c r="ATX944" s="477"/>
      <c r="ATY944" s="477"/>
      <c r="ATZ944" s="477"/>
      <c r="AUA944" s="477"/>
      <c r="AUB944" s="477"/>
      <c r="AUC944" s="477"/>
      <c r="AUD944" s="477"/>
      <c r="AUE944" s="477"/>
      <c r="AUF944" s="477"/>
      <c r="AUG944" s="477"/>
      <c r="AUH944" s="477"/>
      <c r="AUI944" s="477"/>
      <c r="AUJ944" s="477"/>
      <c r="AUK944" s="477"/>
      <c r="AUL944" s="477"/>
      <c r="AUM944" s="477"/>
      <c r="AUN944" s="477"/>
      <c r="AUO944" s="477"/>
      <c r="AUP944" s="477"/>
      <c r="AUQ944" s="477"/>
      <c r="AUR944" s="477"/>
      <c r="AUS944" s="477"/>
      <c r="AUT944" s="477"/>
      <c r="AUU944" s="477"/>
      <c r="AUV944" s="477"/>
      <c r="AUW944" s="477"/>
      <c r="AUX944" s="477"/>
      <c r="AUY944" s="477"/>
      <c r="AUZ944" s="477"/>
      <c r="AVA944" s="477"/>
      <c r="AVB944" s="477"/>
      <c r="AVC944" s="477"/>
      <c r="AVD944" s="477"/>
      <c r="AVE944" s="477"/>
      <c r="AVF944" s="477"/>
      <c r="AVG944" s="477"/>
      <c r="AVH944" s="477"/>
      <c r="AVI944" s="477"/>
      <c r="AVJ944" s="477"/>
      <c r="AVK944" s="477"/>
      <c r="AVL944" s="477"/>
      <c r="AVM944" s="477"/>
      <c r="AVN944" s="477"/>
      <c r="AVO944" s="477"/>
      <c r="AVP944" s="477"/>
      <c r="AVQ944" s="477"/>
      <c r="AVR944" s="477"/>
      <c r="AVS944" s="477"/>
      <c r="AVT944" s="477"/>
      <c r="AVU944" s="477"/>
      <c r="AVV944" s="477"/>
      <c r="AVW944" s="477"/>
      <c r="AVX944" s="477"/>
      <c r="AVY944" s="477"/>
      <c r="AVZ944" s="477"/>
      <c r="AWA944" s="477"/>
      <c r="AWB944" s="477"/>
      <c r="AWC944" s="477"/>
      <c r="AWD944" s="477"/>
      <c r="AWE944" s="477"/>
      <c r="AWF944" s="477"/>
      <c r="AWG944" s="477"/>
      <c r="AWH944" s="477"/>
      <c r="AWI944" s="477"/>
      <c r="AWJ944" s="477"/>
      <c r="AWK944" s="477"/>
      <c r="AWL944" s="477"/>
      <c r="AWM944" s="477"/>
      <c r="AWN944" s="477"/>
      <c r="AWO944" s="477"/>
      <c r="AWP944" s="477"/>
      <c r="AWQ944" s="477"/>
      <c r="AWR944" s="477"/>
      <c r="AWS944" s="477"/>
      <c r="AWT944" s="477"/>
      <c r="AWU944" s="477"/>
      <c r="AWV944" s="477"/>
      <c r="AWW944" s="477"/>
      <c r="AWX944" s="477"/>
      <c r="AWY944" s="477"/>
      <c r="AWZ944" s="477"/>
      <c r="AXA944" s="477"/>
      <c r="AXB944" s="477"/>
      <c r="AXC944" s="477"/>
      <c r="AXD944" s="477"/>
      <c r="AXE944" s="477"/>
      <c r="AXF944" s="477"/>
      <c r="AXG944" s="477"/>
      <c r="AXH944" s="477"/>
      <c r="AXI944" s="477"/>
      <c r="AXJ944" s="477"/>
      <c r="AXK944" s="477"/>
      <c r="AXL944" s="477"/>
      <c r="AXM944" s="477"/>
      <c r="AXN944" s="477"/>
      <c r="AXO944" s="477"/>
      <c r="AXP944" s="477"/>
      <c r="AXQ944" s="477"/>
      <c r="AXR944" s="477"/>
      <c r="AXS944" s="477"/>
      <c r="AXT944" s="477"/>
      <c r="AXU944" s="477"/>
      <c r="AXV944" s="477"/>
      <c r="AXW944" s="477"/>
      <c r="AXX944" s="477"/>
      <c r="AXY944" s="477"/>
      <c r="AXZ944" s="477"/>
      <c r="AYA944" s="477"/>
      <c r="AYB944" s="477"/>
      <c r="AYC944" s="477"/>
      <c r="AYD944" s="477"/>
      <c r="AYE944" s="477"/>
      <c r="AYF944" s="477"/>
      <c r="AYG944" s="477"/>
      <c r="AYH944" s="477"/>
      <c r="AYI944" s="477"/>
      <c r="AYJ944" s="477"/>
      <c r="AYK944" s="477"/>
      <c r="AYL944" s="477"/>
      <c r="AYM944" s="477"/>
      <c r="AYN944" s="477"/>
      <c r="AYO944" s="477"/>
      <c r="AYP944" s="477"/>
      <c r="AYQ944" s="477"/>
      <c r="AYR944" s="477"/>
      <c r="AYS944" s="477"/>
      <c r="AYT944" s="477"/>
      <c r="AYU944" s="477"/>
      <c r="AYV944" s="477"/>
      <c r="AYW944" s="477"/>
      <c r="AYX944" s="477"/>
      <c r="AYY944" s="477"/>
      <c r="AYZ944" s="477"/>
      <c r="AZA944" s="477"/>
      <c r="AZB944" s="477"/>
      <c r="AZC944" s="477"/>
      <c r="AZD944" s="477"/>
      <c r="AZE944" s="477"/>
      <c r="AZF944" s="477"/>
      <c r="AZG944" s="477"/>
      <c r="AZH944" s="477"/>
      <c r="AZI944" s="477"/>
      <c r="AZJ944" s="477"/>
      <c r="AZK944" s="477"/>
      <c r="AZL944" s="477"/>
      <c r="AZM944" s="477"/>
      <c r="AZN944" s="477"/>
      <c r="AZO944" s="477"/>
      <c r="AZP944" s="477"/>
      <c r="AZQ944" s="477"/>
      <c r="AZR944" s="477"/>
      <c r="AZS944" s="477"/>
      <c r="AZT944" s="477"/>
      <c r="AZU944" s="477"/>
      <c r="AZV944" s="477"/>
      <c r="AZW944" s="477"/>
      <c r="AZX944" s="477"/>
      <c r="AZY944" s="477"/>
      <c r="AZZ944" s="477"/>
      <c r="BAA944" s="477"/>
      <c r="BAB944" s="477"/>
      <c r="BAC944" s="477"/>
      <c r="BAD944" s="477"/>
      <c r="BAE944" s="477"/>
      <c r="BAF944" s="477"/>
      <c r="BAG944" s="477"/>
      <c r="BAH944" s="477"/>
      <c r="BAI944" s="477"/>
      <c r="BAJ944" s="477"/>
      <c r="BAK944" s="477"/>
      <c r="BAL944" s="477"/>
      <c r="BAM944" s="477"/>
      <c r="BAN944" s="477"/>
      <c r="BAO944" s="477"/>
      <c r="BAP944" s="477"/>
      <c r="BAQ944" s="477"/>
      <c r="BAR944" s="477"/>
      <c r="BAS944" s="477"/>
      <c r="BAT944" s="477"/>
      <c r="BAU944" s="477"/>
      <c r="BAV944" s="477"/>
      <c r="BAW944" s="477"/>
      <c r="BAX944" s="477"/>
      <c r="BAY944" s="477"/>
      <c r="BAZ944" s="477"/>
      <c r="BBA944" s="477"/>
      <c r="BBB944" s="477"/>
      <c r="BBC944" s="477"/>
      <c r="BBD944" s="477"/>
      <c r="BBE944" s="477"/>
      <c r="BBF944" s="477"/>
      <c r="BBG944" s="477"/>
      <c r="BBH944" s="477"/>
      <c r="BBI944" s="477"/>
      <c r="BBJ944" s="477"/>
      <c r="BBK944" s="477"/>
      <c r="BBL944" s="477"/>
      <c r="BBM944" s="477"/>
      <c r="BBN944" s="477"/>
      <c r="BBO944" s="477"/>
      <c r="BBP944" s="477"/>
      <c r="BBQ944" s="477"/>
      <c r="BBR944" s="477"/>
      <c r="BBS944" s="477"/>
      <c r="BBT944" s="477"/>
      <c r="BBU944" s="477"/>
      <c r="BBV944" s="477"/>
      <c r="BBW944" s="477"/>
      <c r="BBX944" s="477"/>
      <c r="BBY944" s="477"/>
      <c r="BBZ944" s="477"/>
      <c r="BCA944" s="477"/>
      <c r="BCB944" s="477"/>
      <c r="BCC944" s="477"/>
      <c r="BCD944" s="477"/>
      <c r="BCE944" s="477"/>
      <c r="BCF944" s="477"/>
      <c r="BCG944" s="477"/>
      <c r="BCH944" s="477"/>
      <c r="BCI944" s="477"/>
      <c r="BCJ944" s="477"/>
      <c r="BCK944" s="477"/>
      <c r="BCL944" s="477"/>
      <c r="BCM944" s="477"/>
      <c r="BCN944" s="477"/>
      <c r="BCO944" s="477"/>
      <c r="BCP944" s="477"/>
      <c r="BCQ944" s="477"/>
      <c r="BCR944" s="477"/>
      <c r="BCS944" s="477"/>
      <c r="BCT944" s="477"/>
      <c r="BCU944" s="477"/>
      <c r="BCV944" s="477"/>
      <c r="BCW944" s="477"/>
      <c r="BCX944" s="477"/>
      <c r="BCY944" s="477"/>
      <c r="BCZ944" s="477"/>
      <c r="BDA944" s="477"/>
      <c r="BDB944" s="477"/>
      <c r="BDC944" s="477"/>
      <c r="BDD944" s="477"/>
      <c r="BDE944" s="477"/>
      <c r="BDF944" s="477"/>
      <c r="BDG944" s="477"/>
      <c r="BDH944" s="477"/>
      <c r="BDI944" s="477"/>
      <c r="BDJ944" s="477"/>
      <c r="BDK944" s="477"/>
      <c r="BDL944" s="477"/>
      <c r="BDM944" s="477"/>
      <c r="BDN944" s="477"/>
      <c r="BDO944" s="477"/>
      <c r="BDP944" s="477"/>
      <c r="BDQ944" s="477"/>
      <c r="BDR944" s="477"/>
      <c r="BDS944" s="477"/>
      <c r="BDT944" s="477"/>
      <c r="BDU944" s="477"/>
      <c r="BDV944" s="477"/>
      <c r="BDW944" s="477"/>
      <c r="BDX944" s="477"/>
      <c r="BDY944" s="477"/>
      <c r="BDZ944" s="477"/>
      <c r="BEA944" s="477"/>
      <c r="BEB944" s="477"/>
      <c r="BEC944" s="477"/>
      <c r="BED944" s="477"/>
      <c r="BEE944" s="477"/>
      <c r="BEF944" s="477"/>
      <c r="BEG944" s="477"/>
      <c r="BEH944" s="477"/>
      <c r="BEI944" s="477"/>
      <c r="BEJ944" s="477"/>
      <c r="BEK944" s="477"/>
      <c r="BEL944" s="477"/>
      <c r="BEM944" s="477"/>
      <c r="BEN944" s="477"/>
      <c r="BEO944" s="477"/>
      <c r="BEP944" s="477"/>
      <c r="BEQ944" s="477"/>
      <c r="BER944" s="477"/>
      <c r="BES944" s="477"/>
      <c r="BET944" s="477"/>
      <c r="BEU944" s="477"/>
      <c r="BEV944" s="477"/>
      <c r="BEW944" s="477"/>
      <c r="BEX944" s="477"/>
      <c r="BEY944" s="477"/>
      <c r="BEZ944" s="477"/>
      <c r="BFA944" s="477"/>
      <c r="BFB944" s="477"/>
      <c r="BFC944" s="477"/>
      <c r="BFD944" s="477"/>
      <c r="BFE944" s="477"/>
      <c r="BFF944" s="477"/>
      <c r="BFG944" s="477"/>
      <c r="BFH944" s="477"/>
      <c r="BFI944" s="477"/>
      <c r="BFJ944" s="477"/>
      <c r="BFK944" s="477"/>
      <c r="BFL944" s="477"/>
      <c r="BFM944" s="477"/>
      <c r="BFN944" s="477"/>
      <c r="BFO944" s="477"/>
      <c r="BFP944" s="477"/>
      <c r="BFQ944" s="477"/>
      <c r="BFR944" s="477"/>
      <c r="BFS944" s="477"/>
      <c r="BFT944" s="477"/>
      <c r="BFU944" s="477"/>
      <c r="BFV944" s="477"/>
      <c r="BFW944" s="477"/>
      <c r="BFX944" s="477"/>
      <c r="BFY944" s="477"/>
      <c r="BFZ944" s="477"/>
      <c r="BGA944" s="477"/>
      <c r="BGB944" s="477"/>
      <c r="BGC944" s="477"/>
      <c r="BGD944" s="477"/>
      <c r="BGE944" s="477"/>
      <c r="BGF944" s="477"/>
      <c r="BGG944" s="477"/>
      <c r="BGH944" s="477"/>
      <c r="BGI944" s="477"/>
      <c r="BGJ944" s="477"/>
      <c r="BGK944" s="477"/>
      <c r="BGL944" s="477"/>
      <c r="BGM944" s="477"/>
      <c r="BGN944" s="477"/>
      <c r="BGO944" s="477"/>
      <c r="BGP944" s="477"/>
      <c r="BGQ944" s="477"/>
      <c r="BGR944" s="477"/>
      <c r="BGS944" s="477"/>
      <c r="BGT944" s="477"/>
      <c r="BGU944" s="477"/>
      <c r="BGV944" s="477"/>
      <c r="BGW944" s="477"/>
      <c r="BGX944" s="477"/>
      <c r="BGY944" s="477"/>
      <c r="BGZ944" s="477"/>
      <c r="BHA944" s="477"/>
      <c r="BHB944" s="477"/>
      <c r="BHC944" s="477"/>
      <c r="BHD944" s="477"/>
      <c r="BHE944" s="477"/>
      <c r="BHF944" s="477"/>
      <c r="BHG944" s="477"/>
      <c r="BHH944" s="477"/>
      <c r="BHI944" s="477"/>
      <c r="BHJ944" s="477"/>
      <c r="BHK944" s="477"/>
      <c r="BHL944" s="477"/>
      <c r="BHM944" s="477"/>
      <c r="BHN944" s="477"/>
      <c r="BHO944" s="477"/>
      <c r="BHP944" s="477"/>
      <c r="BHQ944" s="477"/>
      <c r="BHR944" s="477"/>
      <c r="BHS944" s="477"/>
      <c r="BHT944" s="477"/>
      <c r="BHU944" s="477"/>
      <c r="BHV944" s="477"/>
      <c r="BHW944" s="477"/>
      <c r="BHX944" s="477"/>
      <c r="BHY944" s="477"/>
      <c r="BHZ944" s="477"/>
      <c r="BIA944" s="477"/>
      <c r="BIB944" s="477"/>
      <c r="BIC944" s="477"/>
      <c r="BID944" s="477"/>
      <c r="BIE944" s="477"/>
      <c r="BIF944" s="477"/>
      <c r="BIG944" s="477"/>
      <c r="BIH944" s="477"/>
      <c r="BII944" s="477"/>
      <c r="BIJ944" s="477"/>
      <c r="BIK944" s="477"/>
      <c r="BIL944" s="477"/>
      <c r="BIM944" s="477"/>
      <c r="BIN944" s="477"/>
      <c r="BIO944" s="477"/>
      <c r="BIP944" s="477"/>
      <c r="BIQ944" s="477"/>
      <c r="BIR944" s="477"/>
      <c r="BIS944" s="477"/>
      <c r="BIT944" s="477"/>
      <c r="BIU944" s="477"/>
      <c r="BIV944" s="477"/>
      <c r="BIW944" s="477"/>
      <c r="BIX944" s="477"/>
      <c r="BIY944" s="477"/>
      <c r="BIZ944" s="477"/>
      <c r="BJA944" s="477"/>
      <c r="BJB944" s="477"/>
      <c r="BJC944" s="477"/>
      <c r="BJD944" s="477"/>
      <c r="BJE944" s="477"/>
      <c r="BJF944" s="477"/>
      <c r="BJG944" s="477"/>
      <c r="BJH944" s="477"/>
      <c r="BJI944" s="477"/>
      <c r="BJJ944" s="477"/>
      <c r="BJK944" s="477"/>
      <c r="BJL944" s="477"/>
      <c r="BJM944" s="477"/>
      <c r="BJN944" s="477"/>
      <c r="BJO944" s="477"/>
      <c r="BJP944" s="477"/>
      <c r="BJQ944" s="477"/>
      <c r="BJR944" s="477"/>
      <c r="BJS944" s="477"/>
      <c r="BJT944" s="477"/>
      <c r="BJU944" s="477"/>
      <c r="BJV944" s="477"/>
      <c r="BJW944" s="477"/>
      <c r="BJX944" s="477"/>
      <c r="BJY944" s="477"/>
      <c r="BJZ944" s="477"/>
      <c r="BKA944" s="477"/>
      <c r="BKB944" s="477"/>
      <c r="BKC944" s="477"/>
      <c r="BKD944" s="477"/>
      <c r="BKE944" s="477"/>
      <c r="BKF944" s="477"/>
      <c r="BKG944" s="477"/>
      <c r="BKH944" s="477"/>
      <c r="BKI944" s="477"/>
      <c r="BKJ944" s="477"/>
      <c r="BKK944" s="477"/>
      <c r="BKL944" s="477"/>
      <c r="BKM944" s="477"/>
      <c r="BKN944" s="477"/>
      <c r="BKO944" s="477"/>
      <c r="BKP944" s="477"/>
      <c r="BKQ944" s="477"/>
      <c r="BKR944" s="477"/>
      <c r="BKS944" s="477"/>
      <c r="BKT944" s="477"/>
      <c r="BKU944" s="477"/>
      <c r="BKV944" s="477"/>
      <c r="BKW944" s="477"/>
      <c r="BKX944" s="477"/>
      <c r="BKY944" s="477"/>
      <c r="BKZ944" s="477"/>
      <c r="BLA944" s="477"/>
      <c r="BLB944" s="477"/>
      <c r="BLC944" s="477"/>
      <c r="BLD944" s="477"/>
      <c r="BLE944" s="477"/>
      <c r="BLF944" s="477"/>
      <c r="BLG944" s="477"/>
      <c r="BLH944" s="477"/>
      <c r="BLI944" s="477"/>
      <c r="BLJ944" s="477"/>
      <c r="BLK944" s="477"/>
      <c r="BLL944" s="477"/>
      <c r="BLM944" s="477"/>
      <c r="BLN944" s="477"/>
      <c r="BLO944" s="477"/>
      <c r="BLP944" s="477"/>
      <c r="BLQ944" s="477"/>
      <c r="BLR944" s="477"/>
      <c r="BLS944" s="477"/>
      <c r="BLT944" s="477"/>
      <c r="BLU944" s="477"/>
      <c r="BLV944" s="477"/>
      <c r="BLW944" s="477"/>
      <c r="BLX944" s="477"/>
      <c r="BLY944" s="477"/>
      <c r="BLZ944" s="477"/>
      <c r="BMA944" s="477"/>
      <c r="BMB944" s="477"/>
      <c r="BMC944" s="477"/>
      <c r="BMD944" s="477"/>
      <c r="BME944" s="477"/>
      <c r="BMF944" s="477"/>
      <c r="BMG944" s="477"/>
      <c r="BMH944" s="477"/>
      <c r="BMI944" s="477"/>
      <c r="BMJ944" s="477"/>
      <c r="BMK944" s="477"/>
      <c r="BML944" s="477"/>
      <c r="BMM944" s="477"/>
      <c r="BMN944" s="477"/>
      <c r="BMO944" s="477"/>
      <c r="BMP944" s="477"/>
      <c r="BMQ944" s="477"/>
      <c r="BMR944" s="477"/>
      <c r="BMS944" s="477"/>
      <c r="BMT944" s="477"/>
      <c r="BMU944" s="477"/>
      <c r="BMV944" s="477"/>
      <c r="BMW944" s="477"/>
      <c r="BMX944" s="477"/>
      <c r="BMY944" s="477"/>
      <c r="BMZ944" s="477"/>
      <c r="BNA944" s="477"/>
      <c r="BNB944" s="477"/>
      <c r="BNC944" s="477"/>
      <c r="BND944" s="477"/>
      <c r="BNE944" s="477"/>
      <c r="BNF944" s="477"/>
      <c r="BNG944" s="477"/>
      <c r="BNH944" s="477"/>
      <c r="BNI944" s="477"/>
      <c r="BNJ944" s="477"/>
      <c r="BNK944" s="477"/>
      <c r="BNL944" s="477"/>
      <c r="BNM944" s="477"/>
      <c r="BNN944" s="477"/>
      <c r="BNO944" s="477"/>
      <c r="BNP944" s="477"/>
      <c r="BNQ944" s="477"/>
      <c r="BNR944" s="477"/>
      <c r="BNS944" s="477"/>
      <c r="BNT944" s="477"/>
      <c r="BNU944" s="477"/>
      <c r="BNV944" s="477"/>
      <c r="BNW944" s="477"/>
      <c r="BNX944" s="477"/>
      <c r="BNY944" s="477"/>
      <c r="BNZ944" s="477"/>
      <c r="BOA944" s="477"/>
      <c r="BOB944" s="477"/>
      <c r="BOC944" s="477"/>
      <c r="BOD944" s="477"/>
      <c r="BOE944" s="477"/>
      <c r="BOF944" s="477"/>
      <c r="BOG944" s="477"/>
      <c r="BOH944" s="477"/>
      <c r="BOI944" s="477"/>
      <c r="BOJ944" s="477"/>
      <c r="BOK944" s="477"/>
      <c r="BOL944" s="477"/>
      <c r="BOM944" s="477"/>
      <c r="BON944" s="477"/>
      <c r="BOO944" s="477"/>
      <c r="BOP944" s="477"/>
      <c r="BOQ944" s="477"/>
      <c r="BOR944" s="477"/>
      <c r="BOS944" s="477"/>
      <c r="BOT944" s="477"/>
      <c r="BOU944" s="477"/>
      <c r="BOV944" s="477"/>
      <c r="BOW944" s="477"/>
      <c r="BOX944" s="477"/>
      <c r="BOY944" s="477"/>
      <c r="BOZ944" s="477"/>
      <c r="BPA944" s="477"/>
      <c r="BPB944" s="477"/>
      <c r="BPC944" s="477"/>
      <c r="BPD944" s="477"/>
      <c r="BPE944" s="477"/>
      <c r="BPF944" s="477"/>
      <c r="BPG944" s="477"/>
      <c r="BPH944" s="477"/>
      <c r="BPI944" s="477"/>
      <c r="BPJ944" s="477"/>
      <c r="BPK944" s="477"/>
      <c r="BPL944" s="477"/>
      <c r="BPM944" s="477"/>
      <c r="BPN944" s="477"/>
      <c r="BPO944" s="477"/>
      <c r="BPP944" s="477"/>
      <c r="BPQ944" s="477"/>
      <c r="BPR944" s="477"/>
      <c r="BPS944" s="477"/>
      <c r="BPT944" s="477"/>
      <c r="BPU944" s="477"/>
      <c r="BPV944" s="477"/>
      <c r="BPW944" s="477"/>
      <c r="BPX944" s="477"/>
      <c r="BPY944" s="477"/>
      <c r="BPZ944" s="477"/>
      <c r="BQA944" s="477"/>
      <c r="BQB944" s="477"/>
      <c r="BQC944" s="477"/>
      <c r="BQD944" s="477"/>
      <c r="BQE944" s="477"/>
      <c r="BQF944" s="477"/>
      <c r="BQG944" s="477"/>
      <c r="BQH944" s="477"/>
      <c r="BQI944" s="477"/>
      <c r="BQJ944" s="477"/>
      <c r="BQK944" s="477"/>
      <c r="BQL944" s="477"/>
      <c r="BQM944" s="477"/>
      <c r="BQN944" s="477"/>
      <c r="BQO944" s="477"/>
      <c r="BQP944" s="477"/>
      <c r="BQQ944" s="477"/>
      <c r="BQR944" s="477"/>
      <c r="BQS944" s="477"/>
      <c r="BQT944" s="477"/>
      <c r="BQU944" s="477"/>
      <c r="BQV944" s="477"/>
      <c r="BQW944" s="477"/>
      <c r="BQX944" s="477"/>
      <c r="BQY944" s="477"/>
      <c r="BQZ944" s="477"/>
      <c r="BRA944" s="477"/>
      <c r="BRB944" s="477"/>
      <c r="BRC944" s="477"/>
      <c r="BRD944" s="477"/>
      <c r="BRE944" s="477"/>
      <c r="BRF944" s="477"/>
      <c r="BRG944" s="477"/>
      <c r="BRH944" s="477"/>
      <c r="BRI944" s="477"/>
      <c r="BRJ944" s="477"/>
      <c r="BRK944" s="477"/>
      <c r="BRL944" s="477"/>
      <c r="BRM944" s="477"/>
      <c r="BRN944" s="477"/>
      <c r="BRO944" s="477"/>
      <c r="BRP944" s="477"/>
      <c r="BRQ944" s="477"/>
      <c r="BRR944" s="477"/>
      <c r="BRS944" s="477"/>
      <c r="BRT944" s="477"/>
      <c r="BRU944" s="477"/>
      <c r="BRV944" s="477"/>
      <c r="BRW944" s="477"/>
      <c r="BRX944" s="477"/>
      <c r="BRY944" s="477"/>
      <c r="BRZ944" s="477"/>
      <c r="BSA944" s="477"/>
      <c r="BSB944" s="477"/>
      <c r="BSC944" s="477"/>
      <c r="BSD944" s="477"/>
      <c r="BSE944" s="477"/>
      <c r="BSF944" s="477"/>
      <c r="BSG944" s="477"/>
      <c r="BSH944" s="477"/>
      <c r="BSI944" s="477"/>
      <c r="BSJ944" s="477"/>
      <c r="BSK944" s="477"/>
      <c r="BSL944" s="477"/>
      <c r="BSM944" s="477"/>
      <c r="BSN944" s="477"/>
      <c r="BSO944" s="477"/>
      <c r="BSP944" s="477"/>
      <c r="BSQ944" s="477"/>
      <c r="BSR944" s="477"/>
      <c r="BSS944" s="477"/>
      <c r="BST944" s="477"/>
      <c r="BSU944" s="477"/>
      <c r="BSV944" s="477"/>
      <c r="BSW944" s="477"/>
      <c r="BSX944" s="477"/>
      <c r="BSY944" s="477"/>
      <c r="BSZ944" s="477"/>
      <c r="BTA944" s="477"/>
      <c r="BTB944" s="477"/>
      <c r="BTC944" s="477"/>
      <c r="BTD944" s="477"/>
      <c r="BTE944" s="477"/>
      <c r="BTF944" s="477"/>
      <c r="BTG944" s="477"/>
      <c r="BTH944" s="477"/>
      <c r="BTI944" s="477"/>
      <c r="BTJ944" s="477"/>
      <c r="BTK944" s="477"/>
      <c r="BTL944" s="477"/>
      <c r="BTM944" s="477"/>
      <c r="BTN944" s="477"/>
      <c r="BTO944" s="477"/>
      <c r="BTP944" s="477"/>
      <c r="BTQ944" s="477"/>
      <c r="BTR944" s="477"/>
      <c r="BTS944" s="477"/>
      <c r="BTT944" s="477"/>
      <c r="BTU944" s="477"/>
      <c r="BTV944" s="477"/>
      <c r="BTW944" s="477"/>
      <c r="BTX944" s="477"/>
      <c r="BTY944" s="477"/>
      <c r="BTZ944" s="477"/>
      <c r="BUA944" s="477"/>
      <c r="BUB944" s="477"/>
      <c r="BUC944" s="477"/>
      <c r="BUD944" s="477"/>
      <c r="BUE944" s="477"/>
      <c r="BUF944" s="477"/>
      <c r="BUG944" s="477"/>
      <c r="BUH944" s="477"/>
      <c r="BUI944" s="477"/>
      <c r="BUJ944" s="477"/>
      <c r="BUK944" s="477"/>
      <c r="BUL944" s="477"/>
      <c r="BUM944" s="477"/>
      <c r="BUN944" s="477"/>
      <c r="BUO944" s="477"/>
      <c r="BUP944" s="477"/>
      <c r="BUQ944" s="477"/>
      <c r="BUR944" s="477"/>
      <c r="BUS944" s="477"/>
      <c r="BUT944" s="477"/>
      <c r="BUU944" s="477"/>
      <c r="BUV944" s="477"/>
      <c r="BUW944" s="477"/>
      <c r="BUX944" s="477"/>
      <c r="BUY944" s="477"/>
      <c r="BUZ944" s="477"/>
      <c r="BVA944" s="477"/>
      <c r="BVB944" s="477"/>
      <c r="BVC944" s="477"/>
      <c r="BVD944" s="477"/>
      <c r="BVE944" s="477"/>
      <c r="BVF944" s="477"/>
      <c r="BVG944" s="477"/>
      <c r="BVH944" s="477"/>
      <c r="BVI944" s="477"/>
      <c r="BVJ944" s="477"/>
      <c r="BVK944" s="477"/>
      <c r="BVL944" s="477"/>
      <c r="BVM944" s="477"/>
      <c r="BVN944" s="477"/>
      <c r="BVO944" s="477"/>
      <c r="BVP944" s="477"/>
      <c r="BVQ944" s="477"/>
      <c r="BVR944" s="477"/>
      <c r="BVS944" s="477"/>
      <c r="BVT944" s="477"/>
      <c r="BVU944" s="477"/>
      <c r="BVV944" s="477"/>
      <c r="BVW944" s="477"/>
      <c r="BVX944" s="477"/>
      <c r="BVY944" s="477"/>
      <c r="BVZ944" s="477"/>
      <c r="BWA944" s="477"/>
      <c r="BWB944" s="477"/>
      <c r="BWC944" s="477"/>
      <c r="BWD944" s="477"/>
      <c r="BWE944" s="477"/>
      <c r="BWF944" s="477"/>
      <c r="BWG944" s="477"/>
      <c r="BWH944" s="477"/>
      <c r="BWI944" s="477"/>
      <c r="BWJ944" s="477"/>
      <c r="BWK944" s="477"/>
      <c r="BWL944" s="477"/>
      <c r="BWM944" s="477"/>
      <c r="BWN944" s="477"/>
      <c r="BWO944" s="477"/>
      <c r="BWP944" s="477"/>
      <c r="BWQ944" s="477"/>
      <c r="BWR944" s="477"/>
      <c r="BWS944" s="477"/>
      <c r="BWT944" s="477"/>
      <c r="BWU944" s="477"/>
      <c r="BWV944" s="477"/>
      <c r="BWW944" s="477"/>
      <c r="BWX944" s="477"/>
      <c r="BWY944" s="477"/>
      <c r="BWZ944" s="477"/>
      <c r="BXA944" s="477"/>
      <c r="BXB944" s="477"/>
      <c r="BXC944" s="477"/>
      <c r="BXD944" s="477"/>
      <c r="BXE944" s="477"/>
      <c r="BXF944" s="477"/>
      <c r="BXG944" s="477"/>
      <c r="BXH944" s="477"/>
      <c r="BXI944" s="477"/>
      <c r="BXJ944" s="477"/>
      <c r="BXK944" s="477"/>
      <c r="BXL944" s="477"/>
      <c r="BXM944" s="477"/>
      <c r="BXN944" s="477"/>
      <c r="BXO944" s="477"/>
      <c r="BXP944" s="477"/>
      <c r="BXQ944" s="477"/>
      <c r="BXR944" s="477"/>
      <c r="BXS944" s="477"/>
      <c r="BXT944" s="477"/>
      <c r="BXU944" s="477"/>
      <c r="BXV944" s="477"/>
      <c r="BXW944" s="477"/>
      <c r="BXX944" s="477"/>
      <c r="BXY944" s="477"/>
      <c r="BXZ944" s="477"/>
      <c r="BYA944" s="477"/>
      <c r="BYB944" s="477"/>
      <c r="BYC944" s="477"/>
      <c r="BYD944" s="477"/>
      <c r="BYE944" s="477"/>
      <c r="BYF944" s="477"/>
      <c r="BYG944" s="477"/>
      <c r="BYH944" s="477"/>
      <c r="BYI944" s="477"/>
      <c r="BYJ944" s="477"/>
      <c r="BYK944" s="477"/>
      <c r="BYL944" s="477"/>
      <c r="BYM944" s="477"/>
      <c r="BYN944" s="477"/>
      <c r="BYO944" s="477"/>
      <c r="BYP944" s="477"/>
      <c r="BYQ944" s="477"/>
      <c r="BYR944" s="477"/>
      <c r="BYS944" s="477"/>
      <c r="BYT944" s="477"/>
      <c r="BYU944" s="477"/>
      <c r="BYV944" s="477"/>
      <c r="BYW944" s="477"/>
      <c r="BYX944" s="477"/>
      <c r="BYY944" s="477"/>
      <c r="BYZ944" s="477"/>
      <c r="BZA944" s="477"/>
      <c r="BZB944" s="477"/>
      <c r="BZC944" s="477"/>
      <c r="BZD944" s="477"/>
      <c r="BZE944" s="477"/>
      <c r="BZF944" s="477"/>
      <c r="BZG944" s="477"/>
      <c r="BZH944" s="477"/>
      <c r="BZI944" s="477"/>
      <c r="BZJ944" s="477"/>
      <c r="BZK944" s="477"/>
      <c r="BZL944" s="477"/>
      <c r="BZM944" s="477"/>
      <c r="BZN944" s="477"/>
      <c r="BZO944" s="477"/>
      <c r="BZP944" s="477"/>
      <c r="BZQ944" s="477"/>
      <c r="BZR944" s="477"/>
      <c r="BZS944" s="477"/>
      <c r="BZT944" s="477"/>
      <c r="BZU944" s="477"/>
      <c r="BZV944" s="477"/>
      <c r="BZW944" s="477"/>
      <c r="BZX944" s="477"/>
      <c r="BZY944" s="477"/>
      <c r="BZZ944" s="477"/>
      <c r="CAA944" s="477"/>
      <c r="CAB944" s="477"/>
      <c r="CAC944" s="477"/>
      <c r="CAD944" s="477"/>
      <c r="CAE944" s="477"/>
      <c r="CAF944" s="477"/>
      <c r="CAG944" s="477"/>
      <c r="CAH944" s="477"/>
      <c r="CAI944" s="477"/>
      <c r="CAJ944" s="477"/>
      <c r="CAK944" s="477"/>
      <c r="CAL944" s="477"/>
      <c r="CAM944" s="477"/>
      <c r="CAN944" s="477"/>
      <c r="CAO944" s="477"/>
      <c r="CAP944" s="477"/>
      <c r="CAQ944" s="477"/>
      <c r="CAR944" s="477"/>
      <c r="CAS944" s="477"/>
      <c r="CAT944" s="477"/>
      <c r="CAU944" s="477"/>
      <c r="CAV944" s="477"/>
      <c r="CAW944" s="477"/>
      <c r="CAX944" s="477"/>
      <c r="CAY944" s="477"/>
      <c r="CAZ944" s="477"/>
      <c r="CBA944" s="477"/>
      <c r="CBB944" s="477"/>
      <c r="CBC944" s="477"/>
      <c r="CBD944" s="477"/>
      <c r="CBE944" s="477"/>
      <c r="CBF944" s="477"/>
      <c r="CBG944" s="477"/>
      <c r="CBH944" s="477"/>
      <c r="CBI944" s="477"/>
      <c r="CBJ944" s="477"/>
      <c r="CBK944" s="477"/>
      <c r="CBL944" s="477"/>
      <c r="CBM944" s="477"/>
      <c r="CBN944" s="477"/>
      <c r="CBO944" s="477"/>
      <c r="CBP944" s="477"/>
      <c r="CBQ944" s="477"/>
      <c r="CBR944" s="477"/>
      <c r="CBS944" s="477"/>
      <c r="CBT944" s="477"/>
      <c r="CBU944" s="477"/>
      <c r="CBV944" s="477"/>
      <c r="CBW944" s="477"/>
      <c r="CBX944" s="477"/>
      <c r="CBY944" s="477"/>
      <c r="CBZ944" s="477"/>
      <c r="CCA944" s="477"/>
      <c r="CCB944" s="477"/>
      <c r="CCC944" s="477"/>
      <c r="CCD944" s="477"/>
      <c r="CCE944" s="477"/>
      <c r="CCF944" s="477"/>
      <c r="CCG944" s="477"/>
      <c r="CCH944" s="477"/>
      <c r="CCI944" s="477"/>
      <c r="CCJ944" s="477"/>
      <c r="CCK944" s="477"/>
      <c r="CCL944" s="477"/>
      <c r="CCM944" s="477"/>
      <c r="CCN944" s="477"/>
      <c r="CCO944" s="477"/>
      <c r="CCP944" s="477"/>
      <c r="CCQ944" s="477"/>
      <c r="CCR944" s="477"/>
      <c r="CCS944" s="477"/>
      <c r="CCT944" s="477"/>
      <c r="CCU944" s="477"/>
      <c r="CCV944" s="477"/>
      <c r="CCW944" s="477"/>
      <c r="CCX944" s="477"/>
      <c r="CCY944" s="477"/>
      <c r="CCZ944" s="477"/>
      <c r="CDA944" s="477"/>
      <c r="CDB944" s="477"/>
      <c r="CDC944" s="477"/>
      <c r="CDD944" s="477"/>
      <c r="CDE944" s="477"/>
      <c r="CDF944" s="477"/>
      <c r="CDG944" s="477"/>
      <c r="CDH944" s="477"/>
      <c r="CDI944" s="477"/>
      <c r="CDJ944" s="477"/>
      <c r="CDK944" s="477"/>
      <c r="CDL944" s="477"/>
      <c r="CDM944" s="477"/>
      <c r="CDN944" s="477"/>
      <c r="CDO944" s="477"/>
      <c r="CDP944" s="477"/>
      <c r="CDQ944" s="477"/>
      <c r="CDR944" s="477"/>
      <c r="CDS944" s="477"/>
      <c r="CDT944" s="477"/>
      <c r="CDU944" s="477"/>
      <c r="CDV944" s="477"/>
      <c r="CDW944" s="477"/>
      <c r="CDX944" s="477"/>
      <c r="CDY944" s="477"/>
      <c r="CDZ944" s="477"/>
      <c r="CEA944" s="477"/>
      <c r="CEB944" s="477"/>
      <c r="CEC944" s="477"/>
      <c r="CED944" s="477"/>
      <c r="CEE944" s="477"/>
      <c r="CEF944" s="477"/>
      <c r="CEG944" s="477"/>
      <c r="CEH944" s="477"/>
      <c r="CEI944" s="477"/>
      <c r="CEJ944" s="477"/>
      <c r="CEK944" s="477"/>
      <c r="CEL944" s="477"/>
      <c r="CEM944" s="477"/>
      <c r="CEN944" s="477"/>
      <c r="CEO944" s="477"/>
      <c r="CEP944" s="477"/>
      <c r="CEQ944" s="477"/>
      <c r="CER944" s="477"/>
      <c r="CES944" s="477"/>
      <c r="CET944" s="477"/>
      <c r="CEU944" s="477"/>
      <c r="CEV944" s="477"/>
      <c r="CEW944" s="477"/>
      <c r="CEX944" s="477"/>
      <c r="CEY944" s="477"/>
      <c r="CEZ944" s="477"/>
      <c r="CFA944" s="477"/>
      <c r="CFB944" s="477"/>
      <c r="CFC944" s="477"/>
      <c r="CFD944" s="477"/>
      <c r="CFE944" s="477"/>
      <c r="CFF944" s="477"/>
      <c r="CFG944" s="477"/>
      <c r="CFH944" s="477"/>
      <c r="CFI944" s="477"/>
      <c r="CFJ944" s="477"/>
      <c r="CFK944" s="477"/>
      <c r="CFL944" s="477"/>
      <c r="CFM944" s="477"/>
      <c r="CFN944" s="477"/>
      <c r="CFO944" s="477"/>
      <c r="CFP944" s="477"/>
      <c r="CFQ944" s="477"/>
      <c r="CFR944" s="477"/>
      <c r="CFS944" s="477"/>
      <c r="CFT944" s="477"/>
      <c r="CFU944" s="477"/>
      <c r="CFV944" s="477"/>
      <c r="CFW944" s="477"/>
      <c r="CFX944" s="477"/>
      <c r="CFY944" s="477"/>
      <c r="CFZ944" s="477"/>
      <c r="CGA944" s="477"/>
      <c r="CGB944" s="477"/>
      <c r="CGC944" s="477"/>
      <c r="CGD944" s="477"/>
      <c r="CGE944" s="477"/>
      <c r="CGF944" s="477"/>
      <c r="CGG944" s="477"/>
      <c r="CGH944" s="477"/>
      <c r="CGI944" s="477"/>
      <c r="CGJ944" s="477"/>
      <c r="CGK944" s="477"/>
      <c r="CGL944" s="477"/>
      <c r="CGM944" s="477"/>
      <c r="CGN944" s="477"/>
      <c r="CGO944" s="477"/>
      <c r="CGP944" s="477"/>
      <c r="CGQ944" s="477"/>
      <c r="CGR944" s="477"/>
      <c r="CGS944" s="477"/>
      <c r="CGT944" s="477"/>
      <c r="CGU944" s="477"/>
      <c r="CGV944" s="477"/>
      <c r="CGW944" s="477"/>
      <c r="CGX944" s="477"/>
      <c r="CGY944" s="477"/>
      <c r="CGZ944" s="477"/>
      <c r="CHA944" s="477"/>
      <c r="CHB944" s="477"/>
      <c r="CHC944" s="477"/>
      <c r="CHD944" s="477"/>
      <c r="CHE944" s="477"/>
      <c r="CHF944" s="477"/>
      <c r="CHG944" s="477"/>
      <c r="CHH944" s="477"/>
      <c r="CHI944" s="477"/>
      <c r="CHJ944" s="477"/>
      <c r="CHK944" s="477"/>
      <c r="CHL944" s="477"/>
      <c r="CHM944" s="477"/>
      <c r="CHN944" s="477"/>
      <c r="CHO944" s="477"/>
      <c r="CHP944" s="477"/>
      <c r="CHQ944" s="477"/>
      <c r="CHR944" s="477"/>
      <c r="CHS944" s="477"/>
      <c r="CHT944" s="477"/>
      <c r="CHU944" s="477"/>
      <c r="CHV944" s="477"/>
      <c r="CHW944" s="477"/>
      <c r="CHX944" s="477"/>
      <c r="CHY944" s="477"/>
      <c r="CHZ944" s="477"/>
      <c r="CIA944" s="477"/>
      <c r="CIB944" s="477"/>
      <c r="CIC944" s="477"/>
      <c r="CID944" s="477"/>
      <c r="CIE944" s="477"/>
      <c r="CIF944" s="477"/>
      <c r="CIG944" s="477"/>
      <c r="CIH944" s="477"/>
      <c r="CII944" s="477"/>
      <c r="CIJ944" s="477"/>
      <c r="CIK944" s="477"/>
      <c r="CIL944" s="477"/>
      <c r="CIM944" s="477"/>
      <c r="CIN944" s="477"/>
      <c r="CIO944" s="477"/>
      <c r="CIP944" s="477"/>
      <c r="CIQ944" s="477"/>
      <c r="CIR944" s="477"/>
      <c r="CIS944" s="477"/>
      <c r="CIT944" s="477"/>
      <c r="CIU944" s="477"/>
      <c r="CIV944" s="477"/>
      <c r="CIW944" s="477"/>
      <c r="CIX944" s="477"/>
      <c r="CIY944" s="477"/>
      <c r="CIZ944" s="477"/>
      <c r="CJA944" s="477"/>
      <c r="CJB944" s="477"/>
      <c r="CJC944" s="477"/>
      <c r="CJD944" s="477"/>
      <c r="CJE944" s="477"/>
      <c r="CJF944" s="477"/>
      <c r="CJG944" s="477"/>
      <c r="CJH944" s="477"/>
      <c r="CJI944" s="477"/>
      <c r="CJJ944" s="477"/>
      <c r="CJK944" s="477"/>
      <c r="CJL944" s="477"/>
      <c r="CJM944" s="477"/>
      <c r="CJN944" s="477"/>
      <c r="CJO944" s="477"/>
      <c r="CJP944" s="477"/>
      <c r="CJQ944" s="477"/>
      <c r="CJR944" s="477"/>
      <c r="CJS944" s="477"/>
      <c r="CJT944" s="477"/>
      <c r="CJU944" s="477"/>
      <c r="CJV944" s="477"/>
      <c r="CJW944" s="477"/>
      <c r="CJX944" s="477"/>
      <c r="CJY944" s="477"/>
      <c r="CJZ944" s="477"/>
      <c r="CKA944" s="477"/>
      <c r="CKB944" s="477"/>
      <c r="CKC944" s="477"/>
      <c r="CKD944" s="477"/>
      <c r="CKE944" s="477"/>
      <c r="CKF944" s="477"/>
      <c r="CKG944" s="477"/>
      <c r="CKH944" s="477"/>
      <c r="CKI944" s="477"/>
      <c r="CKJ944" s="477"/>
      <c r="CKK944" s="477"/>
      <c r="CKL944" s="477"/>
      <c r="CKM944" s="477"/>
      <c r="CKN944" s="477"/>
      <c r="CKO944" s="477"/>
      <c r="CKP944" s="477"/>
      <c r="CKQ944" s="477"/>
      <c r="CKR944" s="477"/>
      <c r="CKS944" s="477"/>
      <c r="CKT944" s="477"/>
      <c r="CKU944" s="477"/>
      <c r="CKV944" s="477"/>
      <c r="CKW944" s="477"/>
      <c r="CKX944" s="477"/>
      <c r="CKY944" s="477"/>
      <c r="CKZ944" s="477"/>
      <c r="CLA944" s="477"/>
      <c r="CLB944" s="477"/>
      <c r="CLC944" s="477"/>
      <c r="CLD944" s="477"/>
      <c r="CLE944" s="477"/>
      <c r="CLF944" s="477"/>
      <c r="CLG944" s="477"/>
      <c r="CLH944" s="477"/>
      <c r="CLI944" s="477"/>
      <c r="CLJ944" s="477"/>
      <c r="CLK944" s="477"/>
      <c r="CLL944" s="477"/>
      <c r="CLM944" s="477"/>
      <c r="CLN944" s="477"/>
      <c r="CLO944" s="477"/>
      <c r="CLP944" s="477"/>
      <c r="CLQ944" s="477"/>
      <c r="CLR944" s="477"/>
      <c r="CLS944" s="477"/>
      <c r="CLT944" s="477"/>
      <c r="CLU944" s="477"/>
      <c r="CLV944" s="477"/>
      <c r="CLW944" s="477"/>
      <c r="CLX944" s="477"/>
      <c r="CLY944" s="477"/>
      <c r="CLZ944" s="477"/>
      <c r="CMA944" s="477"/>
      <c r="CMB944" s="477"/>
      <c r="CMC944" s="477"/>
      <c r="CMD944" s="477"/>
      <c r="CME944" s="477"/>
      <c r="CMF944" s="477"/>
      <c r="CMG944" s="477"/>
      <c r="CMH944" s="477"/>
      <c r="CMI944" s="477"/>
      <c r="CMJ944" s="477"/>
      <c r="CMK944" s="477"/>
      <c r="CML944" s="477"/>
      <c r="CMM944" s="477"/>
      <c r="CMN944" s="477"/>
      <c r="CMO944" s="477"/>
      <c r="CMP944" s="477"/>
      <c r="CMQ944" s="477"/>
      <c r="CMR944" s="477"/>
      <c r="CMS944" s="477"/>
      <c r="CMT944" s="477"/>
      <c r="CMU944" s="477"/>
      <c r="CMV944" s="477"/>
      <c r="CMW944" s="477"/>
      <c r="CMX944" s="477"/>
      <c r="CMY944" s="477"/>
      <c r="CMZ944" s="477"/>
      <c r="CNA944" s="477"/>
      <c r="CNB944" s="477"/>
      <c r="CNC944" s="477"/>
      <c r="CND944" s="477"/>
      <c r="CNE944" s="477"/>
      <c r="CNF944" s="477"/>
      <c r="CNG944" s="477"/>
      <c r="CNH944" s="477"/>
      <c r="CNI944" s="477"/>
      <c r="CNJ944" s="477"/>
      <c r="CNK944" s="477"/>
      <c r="CNL944" s="477"/>
      <c r="CNM944" s="477"/>
      <c r="CNN944" s="477"/>
      <c r="CNO944" s="477"/>
      <c r="CNP944" s="477"/>
      <c r="CNQ944" s="477"/>
      <c r="CNR944" s="477"/>
      <c r="CNS944" s="477"/>
      <c r="CNT944" s="477"/>
      <c r="CNU944" s="477"/>
      <c r="CNV944" s="477"/>
      <c r="CNW944" s="477"/>
      <c r="CNX944" s="477"/>
      <c r="CNY944" s="477"/>
      <c r="CNZ944" s="477"/>
      <c r="COA944" s="477"/>
      <c r="COB944" s="477"/>
      <c r="COC944" s="477"/>
      <c r="COD944" s="477"/>
      <c r="COE944" s="477"/>
      <c r="COF944" s="477"/>
      <c r="COG944" s="477"/>
      <c r="COH944" s="477"/>
      <c r="COI944" s="477"/>
      <c r="COJ944" s="477"/>
      <c r="COK944" s="477"/>
      <c r="COL944" s="477"/>
      <c r="COM944" s="477"/>
      <c r="CON944" s="477"/>
      <c r="COO944" s="477"/>
      <c r="COP944" s="477"/>
      <c r="COQ944" s="477"/>
      <c r="COR944" s="477"/>
      <c r="COS944" s="477"/>
      <c r="COT944" s="477"/>
      <c r="COU944" s="477"/>
      <c r="COV944" s="477"/>
      <c r="COW944" s="477"/>
      <c r="COX944" s="477"/>
      <c r="COY944" s="477"/>
      <c r="COZ944" s="477"/>
      <c r="CPA944" s="477"/>
      <c r="CPB944" s="477"/>
      <c r="CPC944" s="477"/>
      <c r="CPD944" s="477"/>
      <c r="CPE944" s="477"/>
      <c r="CPF944" s="477"/>
      <c r="CPG944" s="477"/>
      <c r="CPH944" s="477"/>
      <c r="CPI944" s="477"/>
      <c r="CPJ944" s="477"/>
      <c r="CPK944" s="477"/>
      <c r="CPL944" s="477"/>
      <c r="CPM944" s="477"/>
      <c r="CPN944" s="477"/>
      <c r="CPO944" s="477"/>
      <c r="CPP944" s="477"/>
      <c r="CPQ944" s="477"/>
      <c r="CPR944" s="477"/>
      <c r="CPS944" s="477"/>
      <c r="CPT944" s="477"/>
      <c r="CPU944" s="477"/>
      <c r="CPV944" s="477"/>
      <c r="CPW944" s="477"/>
      <c r="CPX944" s="477"/>
      <c r="CPY944" s="477"/>
      <c r="CPZ944" s="477"/>
      <c r="CQA944" s="477"/>
      <c r="CQB944" s="477"/>
      <c r="CQC944" s="477"/>
      <c r="CQD944" s="477"/>
      <c r="CQE944" s="477"/>
      <c r="CQF944" s="477"/>
      <c r="CQG944" s="477"/>
      <c r="CQH944" s="477"/>
      <c r="CQI944" s="477"/>
      <c r="CQJ944" s="477"/>
      <c r="CQK944" s="477"/>
      <c r="CQL944" s="477"/>
      <c r="CQM944" s="477"/>
      <c r="CQN944" s="477"/>
      <c r="CQO944" s="477"/>
      <c r="CQP944" s="477"/>
      <c r="CQQ944" s="477"/>
      <c r="CQR944" s="477"/>
      <c r="CQS944" s="477"/>
      <c r="CQT944" s="477"/>
      <c r="CQU944" s="477"/>
      <c r="CQV944" s="477"/>
      <c r="CQW944" s="477"/>
      <c r="CQX944" s="477"/>
      <c r="CQY944" s="477"/>
      <c r="CQZ944" s="477"/>
      <c r="CRA944" s="477"/>
      <c r="CRB944" s="477"/>
      <c r="CRC944" s="477"/>
      <c r="CRD944" s="477"/>
      <c r="CRE944" s="477"/>
      <c r="CRF944" s="477"/>
      <c r="CRG944" s="477"/>
      <c r="CRH944" s="477"/>
      <c r="CRI944" s="477"/>
      <c r="CRJ944" s="477"/>
      <c r="CRK944" s="477"/>
      <c r="CRL944" s="477"/>
      <c r="CRM944" s="477"/>
      <c r="CRN944" s="477"/>
      <c r="CRO944" s="477"/>
      <c r="CRP944" s="477"/>
      <c r="CRQ944" s="477"/>
      <c r="CRR944" s="477"/>
      <c r="CRS944" s="477"/>
      <c r="CRT944" s="477"/>
      <c r="CRU944" s="477"/>
      <c r="CRV944" s="477"/>
      <c r="CRW944" s="477"/>
      <c r="CRX944" s="477"/>
      <c r="CRY944" s="477"/>
      <c r="CRZ944" s="477"/>
      <c r="CSA944" s="477"/>
      <c r="CSB944" s="477"/>
      <c r="CSC944" s="477"/>
      <c r="CSD944" s="477"/>
      <c r="CSE944" s="477"/>
      <c r="CSF944" s="477"/>
      <c r="CSG944" s="477"/>
      <c r="CSH944" s="477"/>
      <c r="CSI944" s="477"/>
      <c r="CSJ944" s="477"/>
      <c r="CSK944" s="477"/>
      <c r="CSL944" s="477"/>
      <c r="CSM944" s="477"/>
      <c r="CSN944" s="477"/>
      <c r="CSO944" s="477"/>
      <c r="CSP944" s="477"/>
      <c r="CSQ944" s="477"/>
      <c r="CSR944" s="477"/>
      <c r="CSS944" s="477"/>
      <c r="CST944" s="477"/>
      <c r="CSU944" s="477"/>
      <c r="CSV944" s="477"/>
      <c r="CSW944" s="477"/>
      <c r="CSX944" s="477"/>
      <c r="CSY944" s="477"/>
      <c r="CSZ944" s="477"/>
      <c r="CTA944" s="477"/>
      <c r="CTB944" s="477"/>
      <c r="CTC944" s="477"/>
      <c r="CTD944" s="477"/>
      <c r="CTE944" s="477"/>
      <c r="CTF944" s="477"/>
      <c r="CTG944" s="477"/>
      <c r="CTH944" s="477"/>
      <c r="CTI944" s="477"/>
      <c r="CTJ944" s="477"/>
      <c r="CTK944" s="477"/>
      <c r="CTL944" s="477"/>
      <c r="CTM944" s="477"/>
      <c r="CTN944" s="477"/>
      <c r="CTO944" s="477"/>
      <c r="CTP944" s="477"/>
      <c r="CTQ944" s="477"/>
      <c r="CTR944" s="477"/>
      <c r="CTS944" s="477"/>
      <c r="CTT944" s="477"/>
      <c r="CTU944" s="477"/>
      <c r="CTV944" s="477"/>
      <c r="CTW944" s="477"/>
      <c r="CTX944" s="477"/>
      <c r="CTY944" s="477"/>
      <c r="CTZ944" s="477"/>
      <c r="CUA944" s="477"/>
      <c r="CUB944" s="477"/>
      <c r="CUC944" s="477"/>
      <c r="CUD944" s="477"/>
      <c r="CUE944" s="477"/>
      <c r="CUF944" s="477"/>
      <c r="CUG944" s="477"/>
      <c r="CUH944" s="477"/>
      <c r="CUI944" s="477"/>
      <c r="CUJ944" s="477"/>
      <c r="CUK944" s="477"/>
      <c r="CUL944" s="477"/>
      <c r="CUM944" s="477"/>
      <c r="CUN944" s="477"/>
      <c r="CUO944" s="477"/>
      <c r="CUP944" s="477"/>
      <c r="CUQ944" s="477"/>
      <c r="CUR944" s="477"/>
      <c r="CUS944" s="477"/>
      <c r="CUT944" s="477"/>
      <c r="CUU944" s="477"/>
      <c r="CUV944" s="477"/>
      <c r="CUW944" s="477"/>
      <c r="CUX944" s="477"/>
      <c r="CUY944" s="477"/>
      <c r="CUZ944" s="477"/>
      <c r="CVA944" s="477"/>
      <c r="CVB944" s="477"/>
      <c r="CVC944" s="477"/>
      <c r="CVD944" s="477"/>
      <c r="CVE944" s="477"/>
      <c r="CVF944" s="477"/>
      <c r="CVG944" s="477"/>
      <c r="CVH944" s="477"/>
      <c r="CVI944" s="477"/>
      <c r="CVJ944" s="477"/>
      <c r="CVK944" s="477"/>
      <c r="CVL944" s="477"/>
      <c r="CVM944" s="477"/>
      <c r="CVN944" s="477"/>
      <c r="CVO944" s="477"/>
      <c r="CVP944" s="477"/>
      <c r="CVQ944" s="477"/>
      <c r="CVR944" s="477"/>
      <c r="CVS944" s="477"/>
      <c r="CVT944" s="477"/>
      <c r="CVU944" s="477"/>
      <c r="CVV944" s="477"/>
      <c r="CVW944" s="477"/>
      <c r="CVX944" s="477"/>
      <c r="CVY944" s="477"/>
      <c r="CVZ944" s="477"/>
      <c r="CWA944" s="477"/>
      <c r="CWB944" s="477"/>
      <c r="CWC944" s="477"/>
      <c r="CWD944" s="477"/>
      <c r="CWE944" s="477"/>
      <c r="CWF944" s="477"/>
      <c r="CWG944" s="477"/>
      <c r="CWH944" s="477"/>
      <c r="CWI944" s="477"/>
      <c r="CWJ944" s="477"/>
      <c r="CWK944" s="477"/>
      <c r="CWL944" s="477"/>
      <c r="CWM944" s="477"/>
      <c r="CWN944" s="477"/>
      <c r="CWO944" s="477"/>
      <c r="CWP944" s="477"/>
      <c r="CWQ944" s="477"/>
      <c r="CWR944" s="477"/>
      <c r="CWS944" s="477"/>
      <c r="CWT944" s="477"/>
      <c r="CWU944" s="477"/>
      <c r="CWV944" s="477"/>
      <c r="CWW944" s="477"/>
      <c r="CWX944" s="477"/>
      <c r="CWY944" s="477"/>
      <c r="CWZ944" s="477"/>
      <c r="CXA944" s="477"/>
      <c r="CXB944" s="477"/>
      <c r="CXC944" s="477"/>
      <c r="CXD944" s="477"/>
      <c r="CXE944" s="477"/>
      <c r="CXF944" s="477"/>
      <c r="CXG944" s="477"/>
      <c r="CXH944" s="477"/>
      <c r="CXI944" s="477"/>
      <c r="CXJ944" s="477"/>
      <c r="CXK944" s="477"/>
      <c r="CXL944" s="477"/>
      <c r="CXM944" s="477"/>
      <c r="CXN944" s="477"/>
      <c r="CXO944" s="477"/>
      <c r="CXP944" s="477"/>
      <c r="CXQ944" s="477"/>
      <c r="CXR944" s="477"/>
      <c r="CXS944" s="477"/>
      <c r="CXT944" s="477"/>
      <c r="CXU944" s="477"/>
      <c r="CXV944" s="477"/>
      <c r="CXW944" s="477"/>
      <c r="CXX944" s="477"/>
      <c r="CXY944" s="477"/>
      <c r="CXZ944" s="477"/>
      <c r="CYA944" s="477"/>
      <c r="CYB944" s="477"/>
      <c r="CYC944" s="477"/>
      <c r="CYD944" s="477"/>
      <c r="CYE944" s="477"/>
      <c r="CYF944" s="477"/>
      <c r="CYG944" s="477"/>
      <c r="CYH944" s="477"/>
      <c r="CYI944" s="477"/>
      <c r="CYJ944" s="477"/>
      <c r="CYK944" s="477"/>
      <c r="CYL944" s="477"/>
      <c r="CYM944" s="477"/>
      <c r="CYN944" s="477"/>
      <c r="CYO944" s="477"/>
      <c r="CYP944" s="477"/>
      <c r="CYQ944" s="477"/>
      <c r="CYR944" s="477"/>
      <c r="CYS944" s="477"/>
      <c r="CYT944" s="477"/>
      <c r="CYU944" s="477"/>
      <c r="CYV944" s="477"/>
      <c r="CYW944" s="477"/>
      <c r="CYX944" s="477"/>
      <c r="CYY944" s="477"/>
      <c r="CYZ944" s="477"/>
      <c r="CZA944" s="477"/>
      <c r="CZB944" s="477"/>
      <c r="CZC944" s="477"/>
      <c r="CZD944" s="477"/>
      <c r="CZE944" s="477"/>
      <c r="CZF944" s="477"/>
      <c r="CZG944" s="477"/>
      <c r="CZH944" s="477"/>
      <c r="CZI944" s="477"/>
      <c r="CZJ944" s="477"/>
      <c r="CZK944" s="477"/>
      <c r="CZL944" s="477"/>
      <c r="CZM944" s="477"/>
      <c r="CZN944" s="477"/>
      <c r="CZO944" s="477"/>
      <c r="CZP944" s="477"/>
      <c r="CZQ944" s="477"/>
      <c r="CZR944" s="477"/>
      <c r="CZS944" s="477"/>
      <c r="CZT944" s="477"/>
      <c r="CZU944" s="477"/>
      <c r="CZV944" s="477"/>
      <c r="CZW944" s="477"/>
      <c r="CZX944" s="477"/>
      <c r="CZY944" s="477"/>
      <c r="CZZ944" s="477"/>
      <c r="DAA944" s="477"/>
      <c r="DAB944" s="477"/>
      <c r="DAC944" s="477"/>
      <c r="DAD944" s="477"/>
      <c r="DAE944" s="477"/>
      <c r="DAF944" s="477"/>
      <c r="DAG944" s="477"/>
      <c r="DAH944" s="477"/>
      <c r="DAI944" s="477"/>
      <c r="DAJ944" s="477"/>
      <c r="DAK944" s="477"/>
      <c r="DAL944" s="477"/>
      <c r="DAM944" s="477"/>
      <c r="DAN944" s="477"/>
      <c r="DAO944" s="477"/>
      <c r="DAP944" s="477"/>
      <c r="DAQ944" s="477"/>
      <c r="DAR944" s="477"/>
      <c r="DAS944" s="477"/>
      <c r="DAT944" s="477"/>
      <c r="DAU944" s="477"/>
      <c r="DAV944" s="477"/>
      <c r="DAW944" s="477"/>
      <c r="DAX944" s="477"/>
      <c r="DAY944" s="477"/>
      <c r="DAZ944" s="477"/>
      <c r="DBA944" s="477"/>
      <c r="DBB944" s="477"/>
      <c r="DBC944" s="477"/>
      <c r="DBD944" s="477"/>
      <c r="DBE944" s="477"/>
      <c r="DBF944" s="477"/>
      <c r="DBG944" s="477"/>
      <c r="DBH944" s="477"/>
      <c r="DBI944" s="477"/>
      <c r="DBJ944" s="477"/>
      <c r="DBK944" s="477"/>
      <c r="DBL944" s="477"/>
      <c r="DBM944" s="477"/>
      <c r="DBN944" s="477"/>
      <c r="DBO944" s="477"/>
      <c r="DBP944" s="477"/>
      <c r="DBQ944" s="477"/>
      <c r="DBR944" s="477"/>
      <c r="DBS944" s="477"/>
      <c r="DBT944" s="477"/>
      <c r="DBU944" s="477"/>
      <c r="DBV944" s="477"/>
      <c r="DBW944" s="477"/>
      <c r="DBX944" s="477"/>
      <c r="DBY944" s="477"/>
      <c r="DBZ944" s="477"/>
      <c r="DCA944" s="477"/>
      <c r="DCB944" s="477"/>
      <c r="DCC944" s="477"/>
      <c r="DCD944" s="477"/>
      <c r="DCE944" s="477"/>
      <c r="DCF944" s="477"/>
      <c r="DCG944" s="477"/>
      <c r="DCH944" s="477"/>
      <c r="DCI944" s="477"/>
      <c r="DCJ944" s="477"/>
      <c r="DCK944" s="477"/>
      <c r="DCL944" s="477"/>
      <c r="DCM944" s="477"/>
      <c r="DCN944" s="477"/>
      <c r="DCO944" s="477"/>
      <c r="DCP944" s="477"/>
      <c r="DCQ944" s="477"/>
      <c r="DCR944" s="477"/>
      <c r="DCS944" s="477"/>
      <c r="DCT944" s="477"/>
      <c r="DCU944" s="477"/>
      <c r="DCV944" s="477"/>
      <c r="DCW944" s="477"/>
      <c r="DCX944" s="477"/>
      <c r="DCY944" s="477"/>
      <c r="DCZ944" s="477"/>
      <c r="DDA944" s="477"/>
      <c r="DDB944" s="477"/>
      <c r="DDC944" s="477"/>
      <c r="DDD944" s="477"/>
      <c r="DDE944" s="477"/>
      <c r="DDF944" s="477"/>
      <c r="DDG944" s="477"/>
      <c r="DDH944" s="477"/>
      <c r="DDI944" s="477"/>
      <c r="DDJ944" s="477"/>
      <c r="DDK944" s="477"/>
      <c r="DDL944" s="477"/>
      <c r="DDM944" s="477"/>
      <c r="DDN944" s="477"/>
      <c r="DDO944" s="477"/>
      <c r="DDP944" s="477"/>
      <c r="DDQ944" s="477"/>
      <c r="DDR944" s="477"/>
      <c r="DDS944" s="477"/>
      <c r="DDT944" s="477"/>
      <c r="DDU944" s="477"/>
      <c r="DDV944" s="477"/>
      <c r="DDW944" s="477"/>
      <c r="DDX944" s="477"/>
      <c r="DDY944" s="477"/>
      <c r="DDZ944" s="477"/>
      <c r="DEA944" s="477"/>
      <c r="DEB944" s="477"/>
      <c r="DEC944" s="477"/>
      <c r="DED944" s="477"/>
      <c r="DEE944" s="477"/>
      <c r="DEF944" s="477"/>
      <c r="DEG944" s="477"/>
      <c r="DEH944" s="477"/>
      <c r="DEI944" s="477"/>
      <c r="DEJ944" s="477"/>
      <c r="DEK944" s="477"/>
      <c r="DEL944" s="477"/>
      <c r="DEM944" s="477"/>
      <c r="DEN944" s="477"/>
      <c r="DEO944" s="477"/>
      <c r="DEP944" s="477"/>
      <c r="DEQ944" s="477"/>
      <c r="DER944" s="477"/>
      <c r="DES944" s="477"/>
      <c r="DET944" s="477"/>
      <c r="DEU944" s="477"/>
      <c r="DEV944" s="477"/>
      <c r="DEW944" s="477"/>
      <c r="DEX944" s="477"/>
      <c r="DEY944" s="477"/>
      <c r="DEZ944" s="477"/>
      <c r="DFA944" s="477"/>
      <c r="DFB944" s="477"/>
      <c r="DFC944" s="477"/>
      <c r="DFD944" s="477"/>
      <c r="DFE944" s="477"/>
      <c r="DFF944" s="477"/>
      <c r="DFG944" s="477"/>
      <c r="DFH944" s="477"/>
      <c r="DFI944" s="477"/>
      <c r="DFJ944" s="477"/>
      <c r="DFK944" s="477"/>
      <c r="DFL944" s="477"/>
      <c r="DFM944" s="477"/>
      <c r="DFN944" s="477"/>
      <c r="DFO944" s="477"/>
      <c r="DFP944" s="477"/>
      <c r="DFQ944" s="477"/>
      <c r="DFR944" s="477"/>
      <c r="DFS944" s="477"/>
      <c r="DFT944" s="477"/>
      <c r="DFU944" s="477"/>
      <c r="DFV944" s="477"/>
      <c r="DFW944" s="477"/>
      <c r="DFX944" s="477"/>
      <c r="DFY944" s="477"/>
      <c r="DFZ944" s="477"/>
      <c r="DGA944" s="477"/>
      <c r="DGB944" s="477"/>
      <c r="DGC944" s="477"/>
      <c r="DGD944" s="477"/>
      <c r="DGE944" s="477"/>
      <c r="DGF944" s="477"/>
      <c r="DGG944" s="477"/>
      <c r="DGH944" s="477"/>
      <c r="DGI944" s="477"/>
      <c r="DGJ944" s="477"/>
      <c r="DGK944" s="477"/>
      <c r="DGL944" s="477"/>
      <c r="DGM944" s="477"/>
      <c r="DGN944" s="477"/>
      <c r="DGO944" s="477"/>
      <c r="DGP944" s="477"/>
      <c r="DGQ944" s="477"/>
      <c r="DGR944" s="477"/>
      <c r="DGS944" s="477"/>
      <c r="DGT944" s="477"/>
      <c r="DGU944" s="477"/>
      <c r="DGV944" s="477"/>
      <c r="DGW944" s="477"/>
      <c r="DGX944" s="477"/>
      <c r="DGY944" s="477"/>
      <c r="DGZ944" s="477"/>
      <c r="DHA944" s="477"/>
      <c r="DHB944" s="477"/>
      <c r="DHC944" s="477"/>
      <c r="DHD944" s="477"/>
      <c r="DHE944" s="477"/>
      <c r="DHF944" s="477"/>
      <c r="DHG944" s="477"/>
      <c r="DHH944" s="477"/>
      <c r="DHI944" s="477"/>
      <c r="DHJ944" s="477"/>
      <c r="DHK944" s="477"/>
      <c r="DHL944" s="477"/>
      <c r="DHM944" s="477"/>
      <c r="DHN944" s="477"/>
      <c r="DHO944" s="477"/>
      <c r="DHP944" s="477"/>
      <c r="DHQ944" s="477"/>
      <c r="DHR944" s="477"/>
      <c r="DHS944" s="477"/>
      <c r="DHT944" s="477"/>
      <c r="DHU944" s="477"/>
      <c r="DHV944" s="477"/>
      <c r="DHW944" s="477"/>
      <c r="DHX944" s="477"/>
      <c r="DHY944" s="477"/>
      <c r="DHZ944" s="477"/>
      <c r="DIA944" s="477"/>
      <c r="DIB944" s="477"/>
      <c r="DIC944" s="477"/>
      <c r="DID944" s="477"/>
      <c r="DIE944" s="477"/>
      <c r="DIF944" s="477"/>
      <c r="DIG944" s="477"/>
      <c r="DIH944" s="477"/>
      <c r="DII944" s="477"/>
      <c r="DIJ944" s="477"/>
      <c r="DIK944" s="477"/>
      <c r="DIL944" s="477"/>
      <c r="DIM944" s="477"/>
      <c r="DIN944" s="477"/>
      <c r="DIO944" s="477"/>
      <c r="DIP944" s="477"/>
      <c r="DIQ944" s="477"/>
      <c r="DIR944" s="477"/>
      <c r="DIS944" s="477"/>
      <c r="DIT944" s="477"/>
      <c r="DIU944" s="477"/>
      <c r="DIV944" s="477"/>
      <c r="DIW944" s="477"/>
      <c r="DIX944" s="477"/>
      <c r="DIY944" s="477"/>
      <c r="DIZ944" s="477"/>
      <c r="DJA944" s="477"/>
      <c r="DJB944" s="477"/>
      <c r="DJC944" s="477"/>
      <c r="DJD944" s="477"/>
      <c r="DJE944" s="477"/>
      <c r="DJF944" s="477"/>
      <c r="DJG944" s="477"/>
      <c r="DJH944" s="477"/>
      <c r="DJI944" s="477"/>
      <c r="DJJ944" s="477"/>
      <c r="DJK944" s="477"/>
      <c r="DJL944" s="477"/>
      <c r="DJM944" s="477"/>
      <c r="DJN944" s="477"/>
      <c r="DJO944" s="477"/>
      <c r="DJP944" s="477"/>
      <c r="DJQ944" s="477"/>
      <c r="DJR944" s="477"/>
      <c r="DJS944" s="477"/>
      <c r="DJT944" s="477"/>
      <c r="DJU944" s="477"/>
      <c r="DJV944" s="477"/>
      <c r="DJW944" s="477"/>
      <c r="DJX944" s="477"/>
      <c r="DJY944" s="477"/>
      <c r="DJZ944" s="477"/>
      <c r="DKA944" s="477"/>
      <c r="DKB944" s="477"/>
      <c r="DKC944" s="477"/>
      <c r="DKD944" s="477"/>
      <c r="DKE944" s="477"/>
      <c r="DKF944" s="477"/>
      <c r="DKG944" s="477"/>
      <c r="DKH944" s="477"/>
      <c r="DKI944" s="477"/>
      <c r="DKJ944" s="477"/>
      <c r="DKK944" s="477"/>
      <c r="DKL944" s="477"/>
      <c r="DKM944" s="477"/>
      <c r="DKN944" s="477"/>
      <c r="DKO944" s="477"/>
      <c r="DKP944" s="477"/>
      <c r="DKQ944" s="477"/>
      <c r="DKR944" s="477"/>
      <c r="DKS944" s="477"/>
      <c r="DKT944" s="477"/>
      <c r="DKU944" s="477"/>
      <c r="DKV944" s="477"/>
      <c r="DKW944" s="477"/>
      <c r="DKX944" s="477"/>
      <c r="DKY944" s="477"/>
      <c r="DKZ944" s="477"/>
      <c r="DLA944" s="477"/>
      <c r="DLB944" s="477"/>
      <c r="DLC944" s="477"/>
      <c r="DLD944" s="477"/>
      <c r="DLE944" s="477"/>
      <c r="DLF944" s="477"/>
      <c r="DLG944" s="477"/>
      <c r="DLH944" s="477"/>
      <c r="DLI944" s="477"/>
      <c r="DLJ944" s="477"/>
      <c r="DLK944" s="477"/>
      <c r="DLL944" s="477"/>
      <c r="DLM944" s="477"/>
      <c r="DLN944" s="477"/>
      <c r="DLO944" s="477"/>
      <c r="DLP944" s="477"/>
      <c r="DLQ944" s="477"/>
      <c r="DLR944" s="477"/>
      <c r="DLS944" s="477"/>
      <c r="DLT944" s="477"/>
      <c r="DLU944" s="477"/>
      <c r="DLV944" s="477"/>
      <c r="DLW944" s="477"/>
      <c r="DLX944" s="477"/>
      <c r="DLY944" s="477"/>
      <c r="DLZ944" s="477"/>
      <c r="DMA944" s="477"/>
      <c r="DMB944" s="477"/>
      <c r="DMC944" s="477"/>
      <c r="DMD944" s="477"/>
      <c r="DME944" s="477"/>
      <c r="DMF944" s="477"/>
      <c r="DMG944" s="477"/>
      <c r="DMH944" s="477"/>
      <c r="DMI944" s="477"/>
      <c r="DMJ944" s="477"/>
      <c r="DMK944" s="477"/>
      <c r="DML944" s="477"/>
      <c r="DMM944" s="477"/>
      <c r="DMN944" s="477"/>
      <c r="DMO944" s="477"/>
      <c r="DMP944" s="477"/>
      <c r="DMQ944" s="477"/>
      <c r="DMR944" s="477"/>
      <c r="DMS944" s="477"/>
      <c r="DMT944" s="477"/>
      <c r="DMU944" s="477"/>
      <c r="DMV944" s="477"/>
      <c r="DMW944" s="477"/>
      <c r="DMX944" s="477"/>
      <c r="DMY944" s="477"/>
      <c r="DMZ944" s="477"/>
      <c r="DNA944" s="477"/>
      <c r="DNB944" s="477"/>
      <c r="DNC944" s="477"/>
      <c r="DND944" s="477"/>
      <c r="DNE944" s="477"/>
      <c r="DNF944" s="477"/>
      <c r="DNG944" s="477"/>
      <c r="DNH944" s="477"/>
      <c r="DNI944" s="477"/>
      <c r="DNJ944" s="477"/>
      <c r="DNK944" s="477"/>
      <c r="DNL944" s="477"/>
      <c r="DNM944" s="477"/>
      <c r="DNN944" s="477"/>
      <c r="DNO944" s="477"/>
      <c r="DNP944" s="477"/>
      <c r="DNQ944" s="477"/>
      <c r="DNR944" s="477"/>
      <c r="DNS944" s="477"/>
      <c r="DNT944" s="477"/>
      <c r="DNU944" s="477"/>
      <c r="DNV944" s="477"/>
      <c r="DNW944" s="477"/>
      <c r="DNX944" s="477"/>
      <c r="DNY944" s="477"/>
      <c r="DNZ944" s="477"/>
      <c r="DOA944" s="477"/>
      <c r="DOB944" s="477"/>
      <c r="DOC944" s="477"/>
      <c r="DOD944" s="477"/>
      <c r="DOE944" s="477"/>
      <c r="DOF944" s="477"/>
      <c r="DOG944" s="477"/>
      <c r="DOH944" s="477"/>
      <c r="DOI944" s="477"/>
      <c r="DOJ944" s="477"/>
      <c r="DOK944" s="477"/>
      <c r="DOL944" s="477"/>
      <c r="DOM944" s="477"/>
      <c r="DON944" s="477"/>
      <c r="DOO944" s="477"/>
      <c r="DOP944" s="477"/>
      <c r="DOQ944" s="477"/>
      <c r="DOR944" s="477"/>
      <c r="DOS944" s="477"/>
      <c r="DOT944" s="477"/>
      <c r="DOU944" s="477"/>
      <c r="DOV944" s="477"/>
      <c r="DOW944" s="477"/>
      <c r="DOX944" s="477"/>
      <c r="DOY944" s="477"/>
      <c r="DOZ944" s="477"/>
      <c r="DPA944" s="477"/>
      <c r="DPB944" s="477"/>
      <c r="DPC944" s="477"/>
      <c r="DPD944" s="477"/>
      <c r="DPE944" s="477"/>
      <c r="DPF944" s="477"/>
      <c r="DPG944" s="477"/>
      <c r="DPH944" s="477"/>
      <c r="DPI944" s="477"/>
      <c r="DPJ944" s="477"/>
      <c r="DPK944" s="477"/>
      <c r="DPL944" s="477"/>
      <c r="DPM944" s="477"/>
      <c r="DPN944" s="477"/>
      <c r="DPO944" s="477"/>
      <c r="DPP944" s="477"/>
      <c r="DPQ944" s="477"/>
      <c r="DPR944" s="477"/>
      <c r="DPS944" s="477"/>
      <c r="DPT944" s="477"/>
      <c r="DPU944" s="477"/>
      <c r="DPV944" s="477"/>
      <c r="DPW944" s="477"/>
      <c r="DPX944" s="477"/>
      <c r="DPY944" s="477"/>
      <c r="DPZ944" s="477"/>
      <c r="DQA944" s="477"/>
      <c r="DQB944" s="477"/>
      <c r="DQC944" s="477"/>
      <c r="DQD944" s="477"/>
      <c r="DQE944" s="477"/>
      <c r="DQF944" s="477"/>
      <c r="DQG944" s="477"/>
      <c r="DQH944" s="477"/>
      <c r="DQI944" s="477"/>
      <c r="DQJ944" s="477"/>
      <c r="DQK944" s="477"/>
      <c r="DQL944" s="477"/>
      <c r="DQM944" s="477"/>
      <c r="DQN944" s="477"/>
      <c r="DQO944" s="477"/>
      <c r="DQP944" s="477"/>
      <c r="DQQ944" s="477"/>
      <c r="DQR944" s="477"/>
      <c r="DQS944" s="477"/>
      <c r="DQT944" s="477"/>
      <c r="DQU944" s="477"/>
      <c r="DQV944" s="477"/>
      <c r="DQW944" s="477"/>
      <c r="DQX944" s="477"/>
      <c r="DQY944" s="477"/>
      <c r="DQZ944" s="477"/>
      <c r="DRA944" s="477"/>
      <c r="DRB944" s="477"/>
      <c r="DRC944" s="477"/>
      <c r="DRD944" s="477"/>
      <c r="DRE944" s="477"/>
      <c r="DRF944" s="477"/>
      <c r="DRG944" s="477"/>
      <c r="DRH944" s="477"/>
      <c r="DRI944" s="477"/>
      <c r="DRJ944" s="477"/>
      <c r="DRK944" s="477"/>
      <c r="DRL944" s="477"/>
      <c r="DRM944" s="477"/>
      <c r="DRN944" s="477"/>
      <c r="DRO944" s="477"/>
      <c r="DRP944" s="477"/>
      <c r="DRQ944" s="477"/>
      <c r="DRR944" s="477"/>
      <c r="DRS944" s="477"/>
      <c r="DRT944" s="477"/>
      <c r="DRU944" s="477"/>
      <c r="DRV944" s="477"/>
      <c r="DRW944" s="477"/>
      <c r="DRX944" s="477"/>
      <c r="DRY944" s="477"/>
      <c r="DRZ944" s="477"/>
      <c r="DSA944" s="477"/>
      <c r="DSB944" s="477"/>
      <c r="DSC944" s="477"/>
      <c r="DSD944" s="477"/>
      <c r="DSE944" s="477"/>
      <c r="DSF944" s="477"/>
      <c r="DSG944" s="477"/>
      <c r="DSH944" s="477"/>
      <c r="DSI944" s="477"/>
      <c r="DSJ944" s="477"/>
      <c r="DSK944" s="477"/>
      <c r="DSL944" s="477"/>
      <c r="DSM944" s="477"/>
      <c r="DSN944" s="477"/>
      <c r="DSO944" s="477"/>
      <c r="DSP944" s="477"/>
      <c r="DSQ944" s="477"/>
      <c r="DSR944" s="477"/>
      <c r="DSS944" s="477"/>
      <c r="DST944" s="477"/>
      <c r="DSU944" s="477"/>
      <c r="DSV944" s="477"/>
      <c r="DSW944" s="477"/>
      <c r="DSX944" s="477"/>
      <c r="DSY944" s="477"/>
      <c r="DSZ944" s="477"/>
      <c r="DTA944" s="477"/>
      <c r="DTB944" s="477"/>
      <c r="DTC944" s="477"/>
      <c r="DTD944" s="477"/>
      <c r="DTE944" s="477"/>
      <c r="DTF944" s="477"/>
      <c r="DTG944" s="477"/>
      <c r="DTH944" s="477"/>
      <c r="DTI944" s="477"/>
      <c r="DTJ944" s="477"/>
      <c r="DTK944" s="477"/>
      <c r="DTL944" s="477"/>
      <c r="DTM944" s="477"/>
      <c r="DTN944" s="477"/>
      <c r="DTO944" s="477"/>
      <c r="DTP944" s="477"/>
      <c r="DTQ944" s="477"/>
      <c r="DTR944" s="477"/>
      <c r="DTS944" s="477"/>
      <c r="DTT944" s="477"/>
      <c r="DTU944" s="477"/>
      <c r="DTV944" s="477"/>
      <c r="DTW944" s="477"/>
      <c r="DTX944" s="477"/>
      <c r="DTY944" s="477"/>
      <c r="DTZ944" s="477"/>
      <c r="DUA944" s="477"/>
      <c r="DUB944" s="477"/>
      <c r="DUC944" s="477"/>
      <c r="DUD944" s="477"/>
      <c r="DUE944" s="477"/>
      <c r="DUF944" s="477"/>
      <c r="DUG944" s="477"/>
      <c r="DUH944" s="477"/>
      <c r="DUI944" s="477"/>
      <c r="DUJ944" s="477"/>
      <c r="DUK944" s="477"/>
      <c r="DUL944" s="477"/>
      <c r="DUM944" s="477"/>
      <c r="DUN944" s="477"/>
      <c r="DUO944" s="477"/>
      <c r="DUP944" s="477"/>
      <c r="DUQ944" s="477"/>
      <c r="DUR944" s="477"/>
      <c r="DUS944" s="477"/>
      <c r="DUT944" s="477"/>
      <c r="DUU944" s="477"/>
      <c r="DUV944" s="477"/>
      <c r="DUW944" s="477"/>
      <c r="DUX944" s="477"/>
      <c r="DUY944" s="477"/>
      <c r="DUZ944" s="477"/>
      <c r="DVA944" s="477"/>
      <c r="DVB944" s="477"/>
      <c r="DVC944" s="477"/>
      <c r="DVD944" s="477"/>
      <c r="DVE944" s="477"/>
      <c r="DVF944" s="477"/>
      <c r="DVG944" s="477"/>
      <c r="DVH944" s="477"/>
      <c r="DVI944" s="477"/>
      <c r="DVJ944" s="477"/>
      <c r="DVK944" s="477"/>
      <c r="DVL944" s="477"/>
      <c r="DVM944" s="477"/>
      <c r="DVN944" s="477"/>
      <c r="DVO944" s="477"/>
      <c r="DVP944" s="477"/>
      <c r="DVQ944" s="477"/>
      <c r="DVR944" s="477"/>
      <c r="DVS944" s="477"/>
      <c r="DVT944" s="477"/>
      <c r="DVU944" s="477"/>
      <c r="DVV944" s="477"/>
      <c r="DVW944" s="477"/>
      <c r="DVX944" s="477"/>
      <c r="DVY944" s="477"/>
      <c r="DVZ944" s="477"/>
      <c r="DWA944" s="477"/>
      <c r="DWB944" s="477"/>
      <c r="DWC944" s="477"/>
      <c r="DWD944" s="477"/>
      <c r="DWE944" s="477"/>
      <c r="DWF944" s="477"/>
      <c r="DWG944" s="477"/>
      <c r="DWH944" s="477"/>
      <c r="DWI944" s="477"/>
      <c r="DWJ944" s="477"/>
      <c r="DWK944" s="477"/>
      <c r="DWL944" s="477"/>
      <c r="DWM944" s="477"/>
      <c r="DWN944" s="477"/>
      <c r="DWO944" s="477"/>
      <c r="DWP944" s="477"/>
      <c r="DWQ944" s="477"/>
      <c r="DWR944" s="477"/>
      <c r="DWS944" s="477"/>
      <c r="DWT944" s="477"/>
      <c r="DWU944" s="477"/>
      <c r="DWV944" s="477"/>
      <c r="DWW944" s="477"/>
      <c r="DWX944" s="477"/>
      <c r="DWY944" s="477"/>
      <c r="DWZ944" s="477"/>
      <c r="DXA944" s="477"/>
      <c r="DXB944" s="477"/>
      <c r="DXC944" s="477"/>
      <c r="DXD944" s="477"/>
      <c r="DXE944" s="477"/>
      <c r="DXF944" s="477"/>
      <c r="DXG944" s="477"/>
      <c r="DXH944" s="477"/>
      <c r="DXI944" s="477"/>
      <c r="DXJ944" s="477"/>
      <c r="DXK944" s="477"/>
      <c r="DXL944" s="477"/>
      <c r="DXM944" s="477"/>
      <c r="DXN944" s="477"/>
      <c r="DXO944" s="477"/>
      <c r="DXP944" s="477"/>
      <c r="DXQ944" s="477"/>
      <c r="DXR944" s="477"/>
      <c r="DXS944" s="477"/>
      <c r="DXT944" s="477"/>
      <c r="DXU944" s="477"/>
      <c r="DXV944" s="477"/>
      <c r="DXW944" s="477"/>
      <c r="DXX944" s="477"/>
      <c r="DXY944" s="477"/>
      <c r="DXZ944" s="477"/>
      <c r="DYA944" s="477"/>
      <c r="DYB944" s="477"/>
      <c r="DYC944" s="477"/>
      <c r="DYD944" s="477"/>
      <c r="DYE944" s="477"/>
      <c r="DYF944" s="477"/>
      <c r="DYG944" s="477"/>
      <c r="DYH944" s="477"/>
      <c r="DYI944" s="477"/>
      <c r="DYJ944" s="477"/>
      <c r="DYK944" s="477"/>
      <c r="DYL944" s="477"/>
      <c r="DYM944" s="477"/>
      <c r="DYN944" s="477"/>
      <c r="DYO944" s="477"/>
      <c r="DYP944" s="477"/>
      <c r="DYQ944" s="477"/>
      <c r="DYR944" s="477"/>
      <c r="DYS944" s="477"/>
      <c r="DYT944" s="477"/>
      <c r="DYU944" s="477"/>
      <c r="DYV944" s="477"/>
      <c r="DYW944" s="477"/>
      <c r="DYX944" s="477"/>
      <c r="DYY944" s="477"/>
      <c r="DYZ944" s="477"/>
      <c r="DZA944" s="477"/>
      <c r="DZB944" s="477"/>
      <c r="DZC944" s="477"/>
      <c r="DZD944" s="477"/>
      <c r="DZE944" s="477"/>
      <c r="DZF944" s="477"/>
      <c r="DZG944" s="477"/>
      <c r="DZH944" s="477"/>
      <c r="DZI944" s="477"/>
      <c r="DZJ944" s="477"/>
      <c r="DZK944" s="477"/>
      <c r="DZL944" s="477"/>
      <c r="DZM944" s="477"/>
      <c r="DZN944" s="477"/>
      <c r="DZO944" s="477"/>
      <c r="DZP944" s="477"/>
      <c r="DZQ944" s="477"/>
      <c r="DZR944" s="477"/>
      <c r="DZS944" s="477"/>
      <c r="DZT944" s="477"/>
      <c r="DZU944" s="477"/>
      <c r="DZV944" s="477"/>
      <c r="DZW944" s="477"/>
      <c r="DZX944" s="477"/>
      <c r="DZY944" s="477"/>
      <c r="DZZ944" s="477"/>
      <c r="EAA944" s="477"/>
      <c r="EAB944" s="477"/>
      <c r="EAC944" s="477"/>
      <c r="EAD944" s="477"/>
      <c r="EAE944" s="477"/>
      <c r="EAF944" s="477"/>
      <c r="EAG944" s="477"/>
      <c r="EAH944" s="477"/>
      <c r="EAI944" s="477"/>
      <c r="EAJ944" s="477"/>
      <c r="EAK944" s="477"/>
      <c r="EAL944" s="477"/>
      <c r="EAM944" s="477"/>
      <c r="EAN944" s="477"/>
      <c r="EAO944" s="477"/>
      <c r="EAP944" s="477"/>
      <c r="EAQ944" s="477"/>
      <c r="EAR944" s="477"/>
      <c r="EAS944" s="477"/>
      <c r="EAT944" s="477"/>
      <c r="EAU944" s="477"/>
      <c r="EAV944" s="477"/>
      <c r="EAW944" s="477"/>
      <c r="EAX944" s="477"/>
      <c r="EAY944" s="477"/>
      <c r="EAZ944" s="477"/>
      <c r="EBA944" s="477"/>
      <c r="EBB944" s="477"/>
      <c r="EBC944" s="477"/>
      <c r="EBD944" s="477"/>
      <c r="EBE944" s="477"/>
      <c r="EBF944" s="477"/>
      <c r="EBG944" s="477"/>
      <c r="EBH944" s="477"/>
      <c r="EBI944" s="477"/>
      <c r="EBJ944" s="477"/>
      <c r="EBK944" s="477"/>
      <c r="EBL944" s="477"/>
      <c r="EBM944" s="477"/>
      <c r="EBN944" s="477"/>
      <c r="EBO944" s="477"/>
      <c r="EBP944" s="477"/>
      <c r="EBQ944" s="477"/>
      <c r="EBR944" s="477"/>
      <c r="EBS944" s="477"/>
      <c r="EBT944" s="477"/>
      <c r="EBU944" s="477"/>
      <c r="EBV944" s="477"/>
      <c r="EBW944" s="477"/>
      <c r="EBX944" s="477"/>
      <c r="EBY944" s="477"/>
      <c r="EBZ944" s="477"/>
      <c r="ECA944" s="477"/>
      <c r="ECB944" s="477"/>
      <c r="ECC944" s="477"/>
      <c r="ECD944" s="477"/>
      <c r="ECE944" s="477"/>
      <c r="ECF944" s="477"/>
      <c r="ECG944" s="477"/>
      <c r="ECH944" s="477"/>
      <c r="ECI944" s="477"/>
      <c r="ECJ944" s="477"/>
      <c r="ECK944" s="477"/>
      <c r="ECL944" s="477"/>
      <c r="ECM944" s="477"/>
      <c r="ECN944" s="477"/>
      <c r="ECO944" s="477"/>
      <c r="ECP944" s="477"/>
      <c r="ECQ944" s="477"/>
      <c r="ECR944" s="477"/>
      <c r="ECS944" s="477"/>
      <c r="ECT944" s="477"/>
      <c r="ECU944" s="477"/>
      <c r="ECV944" s="477"/>
      <c r="ECW944" s="477"/>
      <c r="ECX944" s="477"/>
      <c r="ECY944" s="477"/>
      <c r="ECZ944" s="477"/>
      <c r="EDA944" s="477"/>
      <c r="EDB944" s="477"/>
      <c r="EDC944" s="477"/>
      <c r="EDD944" s="477"/>
      <c r="EDE944" s="477"/>
      <c r="EDF944" s="477"/>
      <c r="EDG944" s="477"/>
      <c r="EDH944" s="477"/>
      <c r="EDI944" s="477"/>
      <c r="EDJ944" s="477"/>
      <c r="EDK944" s="477"/>
      <c r="EDL944" s="477"/>
      <c r="EDM944" s="477"/>
      <c r="EDN944" s="477"/>
      <c r="EDO944" s="477"/>
      <c r="EDP944" s="477"/>
      <c r="EDQ944" s="477"/>
      <c r="EDR944" s="477"/>
      <c r="EDS944" s="477"/>
      <c r="EDT944" s="477"/>
      <c r="EDU944" s="477"/>
      <c r="EDV944" s="477"/>
      <c r="EDW944" s="477"/>
      <c r="EDX944" s="477"/>
      <c r="EDY944" s="477"/>
      <c r="EDZ944" s="477"/>
      <c r="EEA944" s="477"/>
      <c r="EEB944" s="477"/>
      <c r="EEC944" s="477"/>
      <c r="EED944" s="477"/>
      <c r="EEE944" s="477"/>
      <c r="EEF944" s="477"/>
      <c r="EEG944" s="477"/>
      <c r="EEH944" s="477"/>
      <c r="EEI944" s="477"/>
      <c r="EEJ944" s="477"/>
      <c r="EEK944" s="477"/>
      <c r="EEL944" s="477"/>
      <c r="EEM944" s="477"/>
      <c r="EEN944" s="477"/>
      <c r="EEO944" s="477"/>
      <c r="EEP944" s="477"/>
      <c r="EEQ944" s="477"/>
      <c r="EER944" s="477"/>
      <c r="EES944" s="477"/>
      <c r="EET944" s="477"/>
      <c r="EEU944" s="477"/>
      <c r="EEV944" s="477"/>
      <c r="EEW944" s="477"/>
      <c r="EEX944" s="477"/>
      <c r="EEY944" s="477"/>
      <c r="EEZ944" s="477"/>
      <c r="EFA944" s="477"/>
      <c r="EFB944" s="477"/>
      <c r="EFC944" s="477"/>
      <c r="EFD944" s="477"/>
      <c r="EFE944" s="477"/>
      <c r="EFF944" s="477"/>
      <c r="EFG944" s="477"/>
      <c r="EFH944" s="477"/>
      <c r="EFI944" s="477"/>
      <c r="EFJ944" s="477"/>
      <c r="EFK944" s="477"/>
      <c r="EFL944" s="477"/>
      <c r="EFM944" s="477"/>
      <c r="EFN944" s="477"/>
      <c r="EFO944" s="477"/>
      <c r="EFP944" s="477"/>
      <c r="EFQ944" s="477"/>
      <c r="EFR944" s="477"/>
      <c r="EFS944" s="477"/>
      <c r="EFT944" s="477"/>
      <c r="EFU944" s="477"/>
      <c r="EFV944" s="477"/>
      <c r="EFW944" s="477"/>
      <c r="EFX944" s="477"/>
      <c r="EFY944" s="477"/>
      <c r="EFZ944" s="477"/>
      <c r="EGA944" s="477"/>
      <c r="EGB944" s="477"/>
      <c r="EGC944" s="477"/>
      <c r="EGD944" s="477"/>
      <c r="EGE944" s="477"/>
      <c r="EGF944" s="477"/>
      <c r="EGG944" s="477"/>
      <c r="EGH944" s="477"/>
      <c r="EGI944" s="477"/>
      <c r="EGJ944" s="477"/>
      <c r="EGK944" s="477"/>
      <c r="EGL944" s="477"/>
      <c r="EGM944" s="477"/>
      <c r="EGN944" s="477"/>
      <c r="EGO944" s="477"/>
      <c r="EGP944" s="477"/>
      <c r="EGQ944" s="477"/>
      <c r="EGR944" s="477"/>
      <c r="EGS944" s="477"/>
      <c r="EGT944" s="477"/>
      <c r="EGU944" s="477"/>
      <c r="EGV944" s="477"/>
      <c r="EGW944" s="477"/>
      <c r="EGX944" s="477"/>
      <c r="EGY944" s="477"/>
      <c r="EGZ944" s="477"/>
      <c r="EHA944" s="477"/>
      <c r="EHB944" s="477"/>
      <c r="EHC944" s="477"/>
      <c r="EHD944" s="477"/>
      <c r="EHE944" s="477"/>
      <c r="EHF944" s="477"/>
      <c r="EHG944" s="477"/>
      <c r="EHH944" s="477"/>
      <c r="EHI944" s="477"/>
      <c r="EHJ944" s="477"/>
      <c r="EHK944" s="477"/>
      <c r="EHL944" s="477"/>
      <c r="EHM944" s="477"/>
      <c r="EHN944" s="477"/>
      <c r="EHO944" s="477"/>
      <c r="EHP944" s="477"/>
      <c r="EHQ944" s="477"/>
      <c r="EHR944" s="477"/>
      <c r="EHS944" s="477"/>
      <c r="EHT944" s="477"/>
      <c r="EHU944" s="477"/>
      <c r="EHV944" s="477"/>
      <c r="EHW944" s="477"/>
      <c r="EHX944" s="477"/>
      <c r="EHY944" s="477"/>
      <c r="EHZ944" s="477"/>
      <c r="EIA944" s="477"/>
      <c r="EIB944" s="477"/>
      <c r="EIC944" s="477"/>
      <c r="EID944" s="477"/>
      <c r="EIE944" s="477"/>
      <c r="EIF944" s="477"/>
      <c r="EIG944" s="477"/>
      <c r="EIH944" s="477"/>
      <c r="EII944" s="477"/>
      <c r="EIJ944" s="477"/>
      <c r="EIK944" s="477"/>
      <c r="EIL944" s="477"/>
      <c r="EIM944" s="477"/>
      <c r="EIN944" s="477"/>
      <c r="EIO944" s="477"/>
      <c r="EIP944" s="477"/>
      <c r="EIQ944" s="477"/>
      <c r="EIR944" s="477"/>
      <c r="EIS944" s="477"/>
      <c r="EIT944" s="477"/>
      <c r="EIU944" s="477"/>
      <c r="EIV944" s="477"/>
      <c r="EIW944" s="477"/>
      <c r="EIX944" s="477"/>
      <c r="EIY944" s="477"/>
      <c r="EIZ944" s="477"/>
      <c r="EJA944" s="477"/>
      <c r="EJB944" s="477"/>
      <c r="EJC944" s="477"/>
      <c r="EJD944" s="477"/>
      <c r="EJE944" s="477"/>
      <c r="EJF944" s="477"/>
      <c r="EJG944" s="477"/>
      <c r="EJH944" s="477"/>
      <c r="EJI944" s="477"/>
      <c r="EJJ944" s="477"/>
      <c r="EJK944" s="477"/>
      <c r="EJL944" s="477"/>
      <c r="EJM944" s="477"/>
      <c r="EJN944" s="477"/>
      <c r="EJO944" s="477"/>
      <c r="EJP944" s="477"/>
      <c r="EJQ944" s="477"/>
      <c r="EJR944" s="477"/>
      <c r="EJS944" s="477"/>
      <c r="EJT944" s="477"/>
      <c r="EJU944" s="477"/>
      <c r="EJV944" s="477"/>
      <c r="EJW944" s="477"/>
      <c r="EJX944" s="477"/>
      <c r="EJY944" s="477"/>
      <c r="EJZ944" s="477"/>
      <c r="EKA944" s="477"/>
      <c r="EKB944" s="477"/>
      <c r="EKC944" s="477"/>
      <c r="EKD944" s="477"/>
      <c r="EKE944" s="477"/>
      <c r="EKF944" s="477"/>
      <c r="EKG944" s="477"/>
      <c r="EKH944" s="477"/>
      <c r="EKI944" s="477"/>
      <c r="EKJ944" s="477"/>
      <c r="EKK944" s="477"/>
      <c r="EKL944" s="477"/>
      <c r="EKM944" s="477"/>
      <c r="EKN944" s="477"/>
      <c r="EKO944" s="477"/>
      <c r="EKP944" s="477"/>
      <c r="EKQ944" s="477"/>
      <c r="EKR944" s="477"/>
      <c r="EKS944" s="477"/>
      <c r="EKT944" s="477"/>
      <c r="EKU944" s="477"/>
      <c r="EKV944" s="477"/>
      <c r="EKW944" s="477"/>
      <c r="EKX944" s="477"/>
      <c r="EKY944" s="477"/>
      <c r="EKZ944" s="477"/>
      <c r="ELA944" s="477"/>
      <c r="ELB944" s="477"/>
      <c r="ELC944" s="477"/>
      <c r="ELD944" s="477"/>
      <c r="ELE944" s="477"/>
      <c r="ELF944" s="477"/>
      <c r="ELG944" s="477"/>
      <c r="ELH944" s="477"/>
      <c r="ELI944" s="477"/>
      <c r="ELJ944" s="477"/>
      <c r="ELK944" s="477"/>
      <c r="ELL944" s="477"/>
      <c r="ELM944" s="477"/>
      <c r="ELN944" s="477"/>
      <c r="ELO944" s="477"/>
      <c r="ELP944" s="477"/>
      <c r="ELQ944" s="477"/>
      <c r="ELR944" s="477"/>
      <c r="ELS944" s="477"/>
      <c r="ELT944" s="477"/>
      <c r="ELU944" s="477"/>
      <c r="ELV944" s="477"/>
      <c r="ELW944" s="477"/>
      <c r="ELX944" s="477"/>
      <c r="ELY944" s="477"/>
      <c r="ELZ944" s="477"/>
      <c r="EMA944" s="477"/>
      <c r="EMB944" s="477"/>
      <c r="EMC944" s="477"/>
      <c r="EMD944" s="477"/>
      <c r="EME944" s="477"/>
      <c r="EMF944" s="477"/>
      <c r="EMG944" s="477"/>
      <c r="EMH944" s="477"/>
      <c r="EMI944" s="477"/>
      <c r="EMJ944" s="477"/>
      <c r="EMK944" s="477"/>
      <c r="EML944" s="477"/>
      <c r="EMM944" s="477"/>
      <c r="EMN944" s="477"/>
      <c r="EMO944" s="477"/>
      <c r="EMP944" s="477"/>
      <c r="EMQ944" s="477"/>
      <c r="EMR944" s="477"/>
      <c r="EMS944" s="477"/>
      <c r="EMT944" s="477"/>
      <c r="EMU944" s="477"/>
      <c r="EMV944" s="477"/>
      <c r="EMW944" s="477"/>
      <c r="EMX944" s="477"/>
      <c r="EMY944" s="477"/>
      <c r="EMZ944" s="477"/>
      <c r="ENA944" s="477"/>
      <c r="ENB944" s="477"/>
      <c r="ENC944" s="477"/>
      <c r="END944" s="477"/>
      <c r="ENE944" s="477"/>
      <c r="ENF944" s="477"/>
      <c r="ENG944" s="477"/>
      <c r="ENH944" s="477"/>
      <c r="ENI944" s="477"/>
      <c r="ENJ944" s="477"/>
      <c r="ENK944" s="477"/>
      <c r="ENL944" s="477"/>
      <c r="ENM944" s="477"/>
      <c r="ENN944" s="477"/>
      <c r="ENO944" s="477"/>
      <c r="ENP944" s="477"/>
      <c r="ENQ944" s="477"/>
      <c r="ENR944" s="477"/>
      <c r="ENS944" s="477"/>
      <c r="ENT944" s="477"/>
      <c r="ENU944" s="477"/>
      <c r="ENV944" s="477"/>
      <c r="ENW944" s="477"/>
      <c r="ENX944" s="477"/>
      <c r="ENY944" s="477"/>
      <c r="ENZ944" s="477"/>
      <c r="EOA944" s="477"/>
      <c r="EOB944" s="477"/>
      <c r="EOC944" s="477"/>
      <c r="EOD944" s="477"/>
      <c r="EOE944" s="477"/>
      <c r="EOF944" s="477"/>
      <c r="EOG944" s="477"/>
      <c r="EOH944" s="477"/>
      <c r="EOI944" s="477"/>
      <c r="EOJ944" s="477"/>
      <c r="EOK944" s="477"/>
      <c r="EOL944" s="477"/>
      <c r="EOM944" s="477"/>
      <c r="EON944" s="477"/>
      <c r="EOO944" s="477"/>
      <c r="EOP944" s="477"/>
      <c r="EOQ944" s="477"/>
      <c r="EOR944" s="477"/>
      <c r="EOS944" s="477"/>
      <c r="EOT944" s="477"/>
      <c r="EOU944" s="477"/>
      <c r="EOV944" s="477"/>
      <c r="EOW944" s="477"/>
      <c r="EOX944" s="477"/>
      <c r="EOY944" s="477"/>
      <c r="EOZ944" s="477"/>
      <c r="EPA944" s="477"/>
      <c r="EPB944" s="477"/>
      <c r="EPC944" s="477"/>
      <c r="EPD944" s="477"/>
      <c r="EPE944" s="477"/>
      <c r="EPF944" s="477"/>
      <c r="EPG944" s="477"/>
      <c r="EPH944" s="477"/>
      <c r="EPI944" s="477"/>
      <c r="EPJ944" s="477"/>
      <c r="EPK944" s="477"/>
      <c r="EPL944" s="477"/>
      <c r="EPM944" s="477"/>
      <c r="EPN944" s="477"/>
      <c r="EPO944" s="477"/>
      <c r="EPP944" s="477"/>
      <c r="EPQ944" s="477"/>
      <c r="EPR944" s="477"/>
      <c r="EPS944" s="477"/>
      <c r="EPT944" s="477"/>
      <c r="EPU944" s="477"/>
      <c r="EPV944" s="477"/>
      <c r="EPW944" s="477"/>
      <c r="EPX944" s="477"/>
      <c r="EPY944" s="477"/>
      <c r="EPZ944" s="477"/>
      <c r="EQA944" s="477"/>
      <c r="EQB944" s="477"/>
      <c r="EQC944" s="477"/>
      <c r="EQD944" s="477"/>
      <c r="EQE944" s="477"/>
      <c r="EQF944" s="477"/>
      <c r="EQG944" s="477"/>
      <c r="EQH944" s="477"/>
      <c r="EQI944" s="477"/>
      <c r="EQJ944" s="477"/>
      <c r="EQK944" s="477"/>
      <c r="EQL944" s="477"/>
      <c r="EQM944" s="477"/>
      <c r="EQN944" s="477"/>
      <c r="EQO944" s="477"/>
      <c r="EQP944" s="477"/>
      <c r="EQQ944" s="477"/>
      <c r="EQR944" s="477"/>
      <c r="EQS944" s="477"/>
      <c r="EQT944" s="477"/>
      <c r="EQU944" s="477"/>
      <c r="EQV944" s="477"/>
      <c r="EQW944" s="477"/>
      <c r="EQX944" s="477"/>
      <c r="EQY944" s="477"/>
      <c r="EQZ944" s="477"/>
      <c r="ERA944" s="477"/>
      <c r="ERB944" s="477"/>
      <c r="ERC944" s="477"/>
      <c r="ERD944" s="477"/>
      <c r="ERE944" s="477"/>
      <c r="ERF944" s="477"/>
      <c r="ERG944" s="477"/>
      <c r="ERH944" s="477"/>
      <c r="ERI944" s="477"/>
      <c r="ERJ944" s="477"/>
      <c r="ERK944" s="477"/>
      <c r="ERL944" s="477"/>
      <c r="ERM944" s="477"/>
      <c r="ERN944" s="477"/>
      <c r="ERO944" s="477"/>
      <c r="ERP944" s="477"/>
      <c r="ERQ944" s="477"/>
      <c r="ERR944" s="477"/>
      <c r="ERS944" s="477"/>
      <c r="ERT944" s="477"/>
      <c r="ERU944" s="477"/>
      <c r="ERV944" s="477"/>
      <c r="ERW944" s="477"/>
      <c r="ERX944" s="477"/>
      <c r="ERY944" s="477"/>
      <c r="ERZ944" s="477"/>
      <c r="ESA944" s="477"/>
      <c r="ESB944" s="477"/>
      <c r="ESC944" s="477"/>
      <c r="ESD944" s="477"/>
      <c r="ESE944" s="477"/>
      <c r="ESF944" s="477"/>
      <c r="ESG944" s="477"/>
      <c r="ESH944" s="477"/>
      <c r="ESI944" s="477"/>
      <c r="ESJ944" s="477"/>
      <c r="ESK944" s="477"/>
      <c r="ESL944" s="477"/>
      <c r="ESM944" s="477"/>
      <c r="ESN944" s="477"/>
      <c r="ESO944" s="477"/>
      <c r="ESP944" s="477"/>
      <c r="ESQ944" s="477"/>
      <c r="ESR944" s="477"/>
      <c r="ESS944" s="477"/>
      <c r="EST944" s="477"/>
      <c r="ESU944" s="477"/>
      <c r="ESV944" s="477"/>
      <c r="ESW944" s="477"/>
      <c r="ESX944" s="477"/>
      <c r="ESY944" s="477"/>
      <c r="ESZ944" s="477"/>
      <c r="ETA944" s="477"/>
      <c r="ETB944" s="477"/>
      <c r="ETC944" s="477"/>
      <c r="ETD944" s="477"/>
      <c r="ETE944" s="477"/>
      <c r="ETF944" s="477"/>
      <c r="ETG944" s="477"/>
      <c r="ETH944" s="477"/>
      <c r="ETI944" s="477"/>
      <c r="ETJ944" s="477"/>
      <c r="ETK944" s="477"/>
      <c r="ETL944" s="477"/>
      <c r="ETM944" s="477"/>
      <c r="ETN944" s="477"/>
      <c r="ETO944" s="477"/>
      <c r="ETP944" s="477"/>
      <c r="ETQ944" s="477"/>
      <c r="ETR944" s="477"/>
      <c r="ETS944" s="477"/>
      <c r="ETT944" s="477"/>
      <c r="ETU944" s="477"/>
      <c r="ETV944" s="477"/>
      <c r="ETW944" s="477"/>
      <c r="ETX944" s="477"/>
      <c r="ETY944" s="477"/>
      <c r="ETZ944" s="477"/>
      <c r="EUA944" s="477"/>
      <c r="EUB944" s="477"/>
      <c r="EUC944" s="477"/>
      <c r="EUD944" s="477"/>
      <c r="EUE944" s="477"/>
      <c r="EUF944" s="477"/>
      <c r="EUG944" s="477"/>
      <c r="EUH944" s="477"/>
      <c r="EUI944" s="477"/>
      <c r="EUJ944" s="477"/>
      <c r="EUK944" s="477"/>
      <c r="EUL944" s="477"/>
      <c r="EUM944" s="477"/>
      <c r="EUN944" s="477"/>
      <c r="EUO944" s="477"/>
      <c r="EUP944" s="477"/>
      <c r="EUQ944" s="477"/>
      <c r="EUR944" s="477"/>
      <c r="EUS944" s="477"/>
      <c r="EUT944" s="477"/>
      <c r="EUU944" s="477"/>
      <c r="EUV944" s="477"/>
      <c r="EUW944" s="477"/>
      <c r="EUX944" s="477"/>
      <c r="EUY944" s="477"/>
      <c r="EUZ944" s="477"/>
      <c r="EVA944" s="477"/>
      <c r="EVB944" s="477"/>
      <c r="EVC944" s="477"/>
      <c r="EVD944" s="477"/>
      <c r="EVE944" s="477"/>
      <c r="EVF944" s="477"/>
      <c r="EVG944" s="477"/>
      <c r="EVH944" s="477"/>
      <c r="EVI944" s="477"/>
      <c r="EVJ944" s="477"/>
      <c r="EVK944" s="477"/>
      <c r="EVL944" s="477"/>
      <c r="EVM944" s="477"/>
      <c r="EVN944" s="477"/>
      <c r="EVO944" s="477"/>
      <c r="EVP944" s="477"/>
      <c r="EVQ944" s="477"/>
      <c r="EVR944" s="477"/>
      <c r="EVS944" s="477"/>
      <c r="EVT944" s="477"/>
      <c r="EVU944" s="477"/>
      <c r="EVV944" s="477"/>
      <c r="EVW944" s="477"/>
      <c r="EVX944" s="477"/>
      <c r="EVY944" s="477"/>
      <c r="EVZ944" s="477"/>
      <c r="EWA944" s="477"/>
      <c r="EWB944" s="477"/>
      <c r="EWC944" s="477"/>
      <c r="EWD944" s="477"/>
      <c r="EWE944" s="477"/>
      <c r="EWF944" s="477"/>
      <c r="EWG944" s="477"/>
      <c r="EWH944" s="477"/>
      <c r="EWI944" s="477"/>
      <c r="EWJ944" s="477"/>
      <c r="EWK944" s="477"/>
      <c r="EWL944" s="477"/>
      <c r="EWM944" s="477"/>
      <c r="EWN944" s="477"/>
      <c r="EWO944" s="477"/>
      <c r="EWP944" s="477"/>
      <c r="EWQ944" s="477"/>
      <c r="EWR944" s="477"/>
      <c r="EWS944" s="477"/>
      <c r="EWT944" s="477"/>
      <c r="EWU944" s="477"/>
      <c r="EWV944" s="477"/>
      <c r="EWW944" s="477"/>
      <c r="EWX944" s="477"/>
      <c r="EWY944" s="477"/>
      <c r="EWZ944" s="477"/>
      <c r="EXA944" s="477"/>
      <c r="EXB944" s="477"/>
      <c r="EXC944" s="477"/>
      <c r="EXD944" s="477"/>
      <c r="EXE944" s="477"/>
      <c r="EXF944" s="477"/>
      <c r="EXG944" s="477"/>
      <c r="EXH944" s="477"/>
      <c r="EXI944" s="477"/>
      <c r="EXJ944" s="477"/>
      <c r="EXK944" s="477"/>
      <c r="EXL944" s="477"/>
      <c r="EXM944" s="477"/>
      <c r="EXN944" s="477"/>
      <c r="EXO944" s="477"/>
      <c r="EXP944" s="477"/>
      <c r="EXQ944" s="477"/>
      <c r="EXR944" s="477"/>
      <c r="EXS944" s="477"/>
      <c r="EXT944" s="477"/>
      <c r="EXU944" s="477"/>
      <c r="EXV944" s="477"/>
      <c r="EXW944" s="477"/>
      <c r="EXX944" s="477"/>
      <c r="EXY944" s="477"/>
      <c r="EXZ944" s="477"/>
      <c r="EYA944" s="477"/>
      <c r="EYB944" s="477"/>
      <c r="EYC944" s="477"/>
      <c r="EYD944" s="477"/>
      <c r="EYE944" s="477"/>
      <c r="EYF944" s="477"/>
      <c r="EYG944" s="477"/>
      <c r="EYH944" s="477"/>
      <c r="EYI944" s="477"/>
      <c r="EYJ944" s="477"/>
      <c r="EYK944" s="477"/>
      <c r="EYL944" s="477"/>
      <c r="EYM944" s="477"/>
      <c r="EYN944" s="477"/>
      <c r="EYO944" s="477"/>
      <c r="EYP944" s="477"/>
      <c r="EYQ944" s="477"/>
      <c r="EYR944" s="477"/>
      <c r="EYS944" s="477"/>
      <c r="EYT944" s="477"/>
      <c r="EYU944" s="477"/>
      <c r="EYV944" s="477"/>
      <c r="EYW944" s="477"/>
      <c r="EYX944" s="477"/>
      <c r="EYY944" s="477"/>
      <c r="EYZ944" s="477"/>
      <c r="EZA944" s="477"/>
      <c r="EZB944" s="477"/>
      <c r="EZC944" s="477"/>
      <c r="EZD944" s="477"/>
      <c r="EZE944" s="477"/>
      <c r="EZF944" s="477"/>
      <c r="EZG944" s="477"/>
      <c r="EZH944" s="477"/>
      <c r="EZI944" s="477"/>
      <c r="EZJ944" s="477"/>
      <c r="EZK944" s="477"/>
      <c r="EZL944" s="477"/>
      <c r="EZM944" s="477"/>
      <c r="EZN944" s="477"/>
      <c r="EZO944" s="477"/>
      <c r="EZP944" s="477"/>
      <c r="EZQ944" s="477"/>
      <c r="EZR944" s="477"/>
      <c r="EZS944" s="477"/>
      <c r="EZT944" s="477"/>
      <c r="EZU944" s="477"/>
      <c r="EZV944" s="477"/>
      <c r="EZW944" s="477"/>
      <c r="EZX944" s="477"/>
      <c r="EZY944" s="477"/>
      <c r="EZZ944" s="477"/>
      <c r="FAA944" s="477"/>
      <c r="FAB944" s="477"/>
      <c r="FAC944" s="477"/>
      <c r="FAD944" s="477"/>
      <c r="FAE944" s="477"/>
      <c r="FAF944" s="477"/>
      <c r="FAG944" s="477"/>
      <c r="FAH944" s="477"/>
      <c r="FAI944" s="477"/>
      <c r="FAJ944" s="477"/>
      <c r="FAK944" s="477"/>
      <c r="FAL944" s="477"/>
      <c r="FAM944" s="477"/>
      <c r="FAN944" s="477"/>
      <c r="FAO944" s="477"/>
      <c r="FAP944" s="477"/>
      <c r="FAQ944" s="477"/>
      <c r="FAR944" s="477"/>
      <c r="FAS944" s="477"/>
      <c r="FAT944" s="477"/>
      <c r="FAU944" s="477"/>
      <c r="FAV944" s="477"/>
      <c r="FAW944" s="477"/>
      <c r="FAX944" s="477"/>
      <c r="FAY944" s="477"/>
      <c r="FAZ944" s="477"/>
      <c r="FBA944" s="477"/>
      <c r="FBB944" s="477"/>
      <c r="FBC944" s="477"/>
      <c r="FBD944" s="477"/>
      <c r="FBE944" s="477"/>
      <c r="FBF944" s="477"/>
      <c r="FBG944" s="477"/>
      <c r="FBH944" s="477"/>
      <c r="FBI944" s="477"/>
      <c r="FBJ944" s="477"/>
      <c r="FBK944" s="477"/>
      <c r="FBL944" s="477"/>
      <c r="FBM944" s="477"/>
      <c r="FBN944" s="477"/>
      <c r="FBO944" s="477"/>
      <c r="FBP944" s="477"/>
      <c r="FBQ944" s="477"/>
      <c r="FBR944" s="477"/>
      <c r="FBS944" s="477"/>
      <c r="FBT944" s="477"/>
      <c r="FBU944" s="477"/>
      <c r="FBV944" s="477"/>
      <c r="FBW944" s="477"/>
      <c r="FBX944" s="477"/>
      <c r="FBY944" s="477"/>
      <c r="FBZ944" s="477"/>
      <c r="FCA944" s="477"/>
      <c r="FCB944" s="477"/>
      <c r="FCC944" s="477"/>
      <c r="FCD944" s="477"/>
      <c r="FCE944" s="477"/>
      <c r="FCF944" s="477"/>
      <c r="FCG944" s="477"/>
      <c r="FCH944" s="477"/>
      <c r="FCI944" s="477"/>
      <c r="FCJ944" s="477"/>
      <c r="FCK944" s="477"/>
      <c r="FCL944" s="477"/>
      <c r="FCM944" s="477"/>
      <c r="FCN944" s="477"/>
      <c r="FCO944" s="477"/>
      <c r="FCP944" s="477"/>
      <c r="FCQ944" s="477"/>
      <c r="FCR944" s="477"/>
      <c r="FCS944" s="477"/>
      <c r="FCT944" s="477"/>
      <c r="FCU944" s="477"/>
      <c r="FCV944" s="477"/>
      <c r="FCW944" s="477"/>
      <c r="FCX944" s="477"/>
      <c r="FCY944" s="477"/>
      <c r="FCZ944" s="477"/>
      <c r="FDA944" s="477"/>
      <c r="FDB944" s="477"/>
      <c r="FDC944" s="477"/>
      <c r="FDD944" s="477"/>
      <c r="FDE944" s="477"/>
      <c r="FDF944" s="477"/>
      <c r="FDG944" s="477"/>
      <c r="FDH944" s="477"/>
      <c r="FDI944" s="477"/>
      <c r="FDJ944" s="477"/>
      <c r="FDK944" s="477"/>
      <c r="FDL944" s="477"/>
      <c r="FDM944" s="477"/>
      <c r="FDN944" s="477"/>
      <c r="FDO944" s="477"/>
      <c r="FDP944" s="477"/>
      <c r="FDQ944" s="477"/>
      <c r="FDR944" s="477"/>
      <c r="FDS944" s="477"/>
      <c r="FDT944" s="477"/>
      <c r="FDU944" s="477"/>
      <c r="FDV944" s="477"/>
      <c r="FDW944" s="477"/>
      <c r="FDX944" s="477"/>
      <c r="FDY944" s="477"/>
      <c r="FDZ944" s="477"/>
      <c r="FEA944" s="477"/>
      <c r="FEB944" s="477"/>
      <c r="FEC944" s="477"/>
      <c r="FED944" s="477"/>
      <c r="FEE944" s="477"/>
      <c r="FEF944" s="477"/>
      <c r="FEG944" s="477"/>
      <c r="FEH944" s="477"/>
      <c r="FEI944" s="477"/>
      <c r="FEJ944" s="477"/>
      <c r="FEK944" s="477"/>
      <c r="FEL944" s="477"/>
      <c r="FEM944" s="477"/>
      <c r="FEN944" s="477"/>
      <c r="FEO944" s="477"/>
      <c r="FEP944" s="477"/>
      <c r="FEQ944" s="477"/>
      <c r="FER944" s="477"/>
      <c r="FES944" s="477"/>
      <c r="FET944" s="477"/>
      <c r="FEU944" s="477"/>
      <c r="FEV944" s="477"/>
      <c r="FEW944" s="477"/>
      <c r="FEX944" s="477"/>
      <c r="FEY944" s="477"/>
      <c r="FEZ944" s="477"/>
      <c r="FFA944" s="477"/>
      <c r="FFB944" s="477"/>
      <c r="FFC944" s="477"/>
      <c r="FFD944" s="477"/>
      <c r="FFE944" s="477"/>
      <c r="FFF944" s="477"/>
      <c r="FFG944" s="477"/>
      <c r="FFH944" s="477"/>
      <c r="FFI944" s="477"/>
      <c r="FFJ944" s="477"/>
      <c r="FFK944" s="477"/>
      <c r="FFL944" s="477"/>
      <c r="FFM944" s="477"/>
      <c r="FFN944" s="477"/>
      <c r="FFO944" s="477"/>
      <c r="FFP944" s="477"/>
      <c r="FFQ944" s="477"/>
      <c r="FFR944" s="477"/>
      <c r="FFS944" s="477"/>
      <c r="FFT944" s="477"/>
      <c r="FFU944" s="477"/>
      <c r="FFV944" s="477"/>
      <c r="FFW944" s="477"/>
      <c r="FFX944" s="477"/>
      <c r="FFY944" s="477"/>
      <c r="FFZ944" s="477"/>
      <c r="FGA944" s="477"/>
      <c r="FGB944" s="477"/>
      <c r="FGC944" s="477"/>
      <c r="FGD944" s="477"/>
      <c r="FGE944" s="477"/>
      <c r="FGF944" s="477"/>
      <c r="FGG944" s="477"/>
      <c r="FGH944" s="477"/>
      <c r="FGI944" s="477"/>
      <c r="FGJ944" s="477"/>
      <c r="FGK944" s="477"/>
      <c r="FGL944" s="477"/>
      <c r="FGM944" s="477"/>
      <c r="FGN944" s="477"/>
      <c r="FGO944" s="477"/>
      <c r="FGP944" s="477"/>
      <c r="FGQ944" s="477"/>
      <c r="FGR944" s="477"/>
      <c r="FGS944" s="477"/>
      <c r="FGT944" s="477"/>
      <c r="FGU944" s="477"/>
      <c r="FGV944" s="477"/>
      <c r="FGW944" s="477"/>
      <c r="FGX944" s="477"/>
      <c r="FGY944" s="477"/>
      <c r="FGZ944" s="477"/>
      <c r="FHA944" s="477"/>
      <c r="FHB944" s="477"/>
      <c r="FHC944" s="477"/>
      <c r="FHD944" s="477"/>
      <c r="FHE944" s="477"/>
      <c r="FHF944" s="477"/>
      <c r="FHG944" s="477"/>
      <c r="FHH944" s="477"/>
      <c r="FHI944" s="477"/>
      <c r="FHJ944" s="477"/>
      <c r="FHK944" s="477"/>
      <c r="FHL944" s="477"/>
      <c r="FHM944" s="477"/>
      <c r="FHN944" s="477"/>
      <c r="FHO944" s="477"/>
      <c r="FHP944" s="477"/>
      <c r="FHQ944" s="477"/>
      <c r="FHR944" s="477"/>
      <c r="FHS944" s="477"/>
      <c r="FHT944" s="477"/>
      <c r="FHU944" s="477"/>
      <c r="FHV944" s="477"/>
      <c r="FHW944" s="477"/>
      <c r="FHX944" s="477"/>
      <c r="FHY944" s="477"/>
      <c r="FHZ944" s="477"/>
      <c r="FIA944" s="477"/>
      <c r="FIB944" s="477"/>
      <c r="FIC944" s="477"/>
      <c r="FID944" s="477"/>
      <c r="FIE944" s="477"/>
      <c r="FIF944" s="477"/>
      <c r="FIG944" s="477"/>
      <c r="FIH944" s="477"/>
      <c r="FII944" s="477"/>
      <c r="FIJ944" s="477"/>
      <c r="FIK944" s="477"/>
      <c r="FIL944" s="477"/>
      <c r="FIM944" s="477"/>
      <c r="FIN944" s="477"/>
      <c r="FIO944" s="477"/>
      <c r="FIP944" s="477"/>
      <c r="FIQ944" s="477"/>
      <c r="FIR944" s="477"/>
      <c r="FIS944" s="477"/>
      <c r="FIT944" s="477"/>
      <c r="FIU944" s="477"/>
      <c r="FIV944" s="477"/>
      <c r="FIW944" s="477"/>
      <c r="FIX944" s="477"/>
      <c r="FIY944" s="477"/>
      <c r="FIZ944" s="477"/>
      <c r="FJA944" s="477"/>
      <c r="FJB944" s="477"/>
      <c r="FJC944" s="477"/>
      <c r="FJD944" s="477"/>
      <c r="FJE944" s="477"/>
      <c r="FJF944" s="477"/>
      <c r="FJG944" s="477"/>
      <c r="FJH944" s="477"/>
      <c r="FJI944" s="477"/>
      <c r="FJJ944" s="477"/>
      <c r="FJK944" s="477"/>
      <c r="FJL944" s="477"/>
      <c r="FJM944" s="477"/>
      <c r="FJN944" s="477"/>
      <c r="FJO944" s="477"/>
      <c r="FJP944" s="477"/>
      <c r="FJQ944" s="477"/>
      <c r="FJR944" s="477"/>
      <c r="FJS944" s="477"/>
      <c r="FJT944" s="477"/>
      <c r="FJU944" s="477"/>
      <c r="FJV944" s="477"/>
      <c r="FJW944" s="477"/>
      <c r="FJX944" s="477"/>
      <c r="FJY944" s="477"/>
      <c r="FJZ944" s="477"/>
      <c r="FKA944" s="477"/>
      <c r="FKB944" s="477"/>
      <c r="FKC944" s="477"/>
      <c r="FKD944" s="477"/>
      <c r="FKE944" s="477"/>
      <c r="FKF944" s="477"/>
      <c r="FKG944" s="477"/>
      <c r="FKH944" s="477"/>
      <c r="FKI944" s="477"/>
      <c r="FKJ944" s="477"/>
      <c r="FKK944" s="477"/>
      <c r="FKL944" s="477"/>
      <c r="FKM944" s="477"/>
      <c r="FKN944" s="477"/>
      <c r="FKO944" s="477"/>
      <c r="FKP944" s="477"/>
      <c r="FKQ944" s="477"/>
      <c r="FKR944" s="477"/>
      <c r="FKS944" s="477"/>
      <c r="FKT944" s="477"/>
      <c r="FKU944" s="477"/>
      <c r="FKV944" s="477"/>
      <c r="FKW944" s="477"/>
      <c r="FKX944" s="477"/>
      <c r="FKY944" s="477"/>
      <c r="FKZ944" s="477"/>
      <c r="FLA944" s="477"/>
      <c r="FLB944" s="477"/>
      <c r="FLC944" s="477"/>
      <c r="FLD944" s="477"/>
      <c r="FLE944" s="477"/>
      <c r="FLF944" s="477"/>
      <c r="FLG944" s="477"/>
      <c r="FLH944" s="477"/>
      <c r="FLI944" s="477"/>
      <c r="FLJ944" s="477"/>
      <c r="FLK944" s="477"/>
      <c r="FLL944" s="477"/>
      <c r="FLM944" s="477"/>
      <c r="FLN944" s="477"/>
      <c r="FLO944" s="477"/>
      <c r="FLP944" s="477"/>
      <c r="FLQ944" s="477"/>
      <c r="FLR944" s="477"/>
      <c r="FLS944" s="477"/>
      <c r="FLT944" s="477"/>
      <c r="FLU944" s="477"/>
      <c r="FLV944" s="477"/>
      <c r="FLW944" s="477"/>
      <c r="FLX944" s="477"/>
      <c r="FLY944" s="477"/>
      <c r="FLZ944" s="477"/>
      <c r="FMA944" s="477"/>
      <c r="FMB944" s="477"/>
      <c r="FMC944" s="477"/>
      <c r="FMD944" s="477"/>
      <c r="FME944" s="477"/>
      <c r="FMF944" s="477"/>
      <c r="FMG944" s="477"/>
      <c r="FMH944" s="477"/>
      <c r="FMI944" s="477"/>
      <c r="FMJ944" s="477"/>
      <c r="FMK944" s="477"/>
      <c r="FML944" s="477"/>
      <c r="FMM944" s="477"/>
      <c r="FMN944" s="477"/>
      <c r="FMO944" s="477"/>
      <c r="FMP944" s="477"/>
      <c r="FMQ944" s="477"/>
      <c r="FMR944" s="477"/>
      <c r="FMS944" s="477"/>
      <c r="FMT944" s="477"/>
      <c r="FMU944" s="477"/>
      <c r="FMV944" s="477"/>
      <c r="FMW944" s="477"/>
      <c r="FMX944" s="477"/>
      <c r="FMY944" s="477"/>
      <c r="FMZ944" s="477"/>
      <c r="FNA944" s="477"/>
      <c r="FNB944" s="477"/>
      <c r="FNC944" s="477"/>
      <c r="FND944" s="477"/>
      <c r="FNE944" s="477"/>
      <c r="FNF944" s="477"/>
      <c r="FNG944" s="477"/>
      <c r="FNH944" s="477"/>
      <c r="FNI944" s="477"/>
      <c r="FNJ944" s="477"/>
      <c r="FNK944" s="477"/>
      <c r="FNL944" s="477"/>
      <c r="FNM944" s="477"/>
      <c r="FNN944" s="477"/>
      <c r="FNO944" s="477"/>
      <c r="FNP944" s="477"/>
      <c r="FNQ944" s="477"/>
      <c r="FNR944" s="477"/>
      <c r="FNS944" s="477"/>
      <c r="FNT944" s="477"/>
      <c r="FNU944" s="477"/>
      <c r="FNV944" s="477"/>
      <c r="FNW944" s="477"/>
      <c r="FNX944" s="477"/>
      <c r="FNY944" s="477"/>
      <c r="FNZ944" s="477"/>
      <c r="FOA944" s="477"/>
      <c r="FOB944" s="477"/>
      <c r="FOC944" s="477"/>
      <c r="FOD944" s="477"/>
      <c r="FOE944" s="477"/>
      <c r="FOF944" s="477"/>
      <c r="FOG944" s="477"/>
      <c r="FOH944" s="477"/>
      <c r="FOI944" s="477"/>
      <c r="FOJ944" s="477"/>
      <c r="FOK944" s="477"/>
      <c r="FOL944" s="477"/>
      <c r="FOM944" s="477"/>
      <c r="FON944" s="477"/>
      <c r="FOO944" s="477"/>
      <c r="FOP944" s="477"/>
      <c r="FOQ944" s="477"/>
      <c r="FOR944" s="477"/>
      <c r="FOS944" s="477"/>
      <c r="FOT944" s="477"/>
      <c r="FOU944" s="477"/>
      <c r="FOV944" s="477"/>
      <c r="FOW944" s="477"/>
      <c r="FOX944" s="477"/>
      <c r="FOY944" s="477"/>
      <c r="FOZ944" s="477"/>
      <c r="FPA944" s="477"/>
      <c r="FPB944" s="477"/>
      <c r="FPC944" s="477"/>
      <c r="FPD944" s="477"/>
      <c r="FPE944" s="477"/>
      <c r="FPF944" s="477"/>
      <c r="FPG944" s="477"/>
      <c r="FPH944" s="477"/>
      <c r="FPI944" s="477"/>
      <c r="FPJ944" s="477"/>
      <c r="FPK944" s="477"/>
      <c r="FPL944" s="477"/>
      <c r="FPM944" s="477"/>
      <c r="FPN944" s="477"/>
      <c r="FPO944" s="477"/>
      <c r="FPP944" s="477"/>
      <c r="FPQ944" s="477"/>
      <c r="FPR944" s="477"/>
      <c r="FPS944" s="477"/>
      <c r="FPT944" s="477"/>
      <c r="FPU944" s="477"/>
      <c r="FPV944" s="477"/>
      <c r="FPW944" s="477"/>
      <c r="FPX944" s="477"/>
      <c r="FPY944" s="477"/>
      <c r="FPZ944" s="477"/>
      <c r="FQA944" s="477"/>
      <c r="FQB944" s="477"/>
      <c r="FQC944" s="477"/>
      <c r="FQD944" s="477"/>
      <c r="FQE944" s="477"/>
      <c r="FQF944" s="477"/>
      <c r="FQG944" s="477"/>
      <c r="FQH944" s="477"/>
      <c r="FQI944" s="477"/>
      <c r="FQJ944" s="477"/>
      <c r="FQK944" s="477"/>
      <c r="FQL944" s="477"/>
      <c r="FQM944" s="477"/>
      <c r="FQN944" s="477"/>
      <c r="FQO944" s="477"/>
      <c r="FQP944" s="477"/>
      <c r="FQQ944" s="477"/>
      <c r="FQR944" s="477"/>
      <c r="FQS944" s="477"/>
      <c r="FQT944" s="477"/>
      <c r="FQU944" s="477"/>
      <c r="FQV944" s="477"/>
      <c r="FQW944" s="477"/>
      <c r="FQX944" s="477"/>
      <c r="FQY944" s="477"/>
      <c r="FQZ944" s="477"/>
      <c r="FRA944" s="477"/>
      <c r="FRB944" s="477"/>
      <c r="FRC944" s="477"/>
      <c r="FRD944" s="477"/>
      <c r="FRE944" s="477"/>
      <c r="FRF944" s="477"/>
      <c r="FRG944" s="477"/>
      <c r="FRH944" s="477"/>
      <c r="FRI944" s="477"/>
      <c r="FRJ944" s="477"/>
      <c r="FRK944" s="477"/>
      <c r="FRL944" s="477"/>
      <c r="FRM944" s="477"/>
      <c r="FRN944" s="477"/>
      <c r="FRO944" s="477"/>
      <c r="FRP944" s="477"/>
      <c r="FRQ944" s="477"/>
      <c r="FRR944" s="477"/>
      <c r="FRS944" s="477"/>
      <c r="FRT944" s="477"/>
      <c r="FRU944" s="477"/>
      <c r="FRV944" s="477"/>
      <c r="FRW944" s="477"/>
      <c r="FRX944" s="477"/>
      <c r="FRY944" s="477"/>
      <c r="FRZ944" s="477"/>
      <c r="FSA944" s="477"/>
      <c r="FSB944" s="477"/>
      <c r="FSC944" s="477"/>
      <c r="FSD944" s="477"/>
      <c r="FSE944" s="477"/>
      <c r="FSF944" s="477"/>
      <c r="FSG944" s="477"/>
      <c r="FSH944" s="477"/>
      <c r="FSI944" s="477"/>
      <c r="FSJ944" s="477"/>
      <c r="FSK944" s="477"/>
      <c r="FSL944" s="477"/>
      <c r="FSM944" s="477"/>
      <c r="FSN944" s="477"/>
      <c r="FSO944" s="477"/>
      <c r="FSP944" s="477"/>
      <c r="FSQ944" s="477"/>
      <c r="FSR944" s="477"/>
      <c r="FSS944" s="477"/>
      <c r="FST944" s="477"/>
      <c r="FSU944" s="477"/>
      <c r="FSV944" s="477"/>
      <c r="FSW944" s="477"/>
      <c r="FSX944" s="477"/>
      <c r="FSY944" s="477"/>
      <c r="FSZ944" s="477"/>
      <c r="FTA944" s="477"/>
      <c r="FTB944" s="477"/>
      <c r="FTC944" s="477"/>
      <c r="FTD944" s="477"/>
      <c r="FTE944" s="477"/>
      <c r="FTF944" s="477"/>
      <c r="FTG944" s="477"/>
      <c r="FTH944" s="477"/>
      <c r="FTI944" s="477"/>
      <c r="FTJ944" s="477"/>
      <c r="FTK944" s="477"/>
      <c r="FTL944" s="477"/>
      <c r="FTM944" s="477"/>
      <c r="FTN944" s="477"/>
      <c r="FTO944" s="477"/>
      <c r="FTP944" s="477"/>
      <c r="FTQ944" s="477"/>
      <c r="FTR944" s="477"/>
      <c r="FTS944" s="477"/>
      <c r="FTT944" s="477"/>
      <c r="FTU944" s="477"/>
      <c r="FTV944" s="477"/>
      <c r="FTW944" s="477"/>
      <c r="FTX944" s="477"/>
      <c r="FTY944" s="477"/>
      <c r="FTZ944" s="477"/>
      <c r="FUA944" s="477"/>
      <c r="FUB944" s="477"/>
      <c r="FUC944" s="477"/>
      <c r="FUD944" s="477"/>
      <c r="FUE944" s="477"/>
      <c r="FUF944" s="477"/>
      <c r="FUG944" s="477"/>
      <c r="FUH944" s="477"/>
      <c r="FUI944" s="477"/>
      <c r="FUJ944" s="477"/>
      <c r="FUK944" s="477"/>
      <c r="FUL944" s="477"/>
      <c r="FUM944" s="477"/>
      <c r="FUN944" s="477"/>
      <c r="FUO944" s="477"/>
      <c r="FUP944" s="477"/>
      <c r="FUQ944" s="477"/>
      <c r="FUR944" s="477"/>
      <c r="FUS944" s="477"/>
      <c r="FUT944" s="477"/>
      <c r="FUU944" s="477"/>
      <c r="FUV944" s="477"/>
      <c r="FUW944" s="477"/>
      <c r="FUX944" s="477"/>
      <c r="FUY944" s="477"/>
      <c r="FUZ944" s="477"/>
      <c r="FVA944" s="477"/>
      <c r="FVB944" s="477"/>
      <c r="FVC944" s="477"/>
      <c r="FVD944" s="477"/>
      <c r="FVE944" s="477"/>
      <c r="FVF944" s="477"/>
      <c r="FVG944" s="477"/>
      <c r="FVH944" s="477"/>
      <c r="FVI944" s="477"/>
      <c r="FVJ944" s="477"/>
      <c r="FVK944" s="477"/>
      <c r="FVL944" s="477"/>
      <c r="FVM944" s="477"/>
      <c r="FVN944" s="477"/>
      <c r="FVO944" s="477"/>
      <c r="FVP944" s="477"/>
      <c r="FVQ944" s="477"/>
      <c r="FVR944" s="477"/>
      <c r="FVS944" s="477"/>
      <c r="FVT944" s="477"/>
      <c r="FVU944" s="477"/>
      <c r="FVV944" s="477"/>
      <c r="FVW944" s="477"/>
      <c r="FVX944" s="477"/>
      <c r="FVY944" s="477"/>
      <c r="FVZ944" s="477"/>
      <c r="FWA944" s="477"/>
      <c r="FWB944" s="477"/>
      <c r="FWC944" s="477"/>
      <c r="FWD944" s="477"/>
      <c r="FWE944" s="477"/>
      <c r="FWF944" s="477"/>
      <c r="FWG944" s="477"/>
      <c r="FWH944" s="477"/>
      <c r="FWI944" s="477"/>
      <c r="FWJ944" s="477"/>
      <c r="FWK944" s="477"/>
      <c r="FWL944" s="477"/>
      <c r="FWM944" s="477"/>
      <c r="FWN944" s="477"/>
      <c r="FWO944" s="477"/>
      <c r="FWP944" s="477"/>
      <c r="FWQ944" s="477"/>
      <c r="FWR944" s="477"/>
      <c r="FWS944" s="477"/>
      <c r="FWT944" s="477"/>
      <c r="FWU944" s="477"/>
      <c r="FWV944" s="477"/>
      <c r="FWW944" s="477"/>
      <c r="FWX944" s="477"/>
      <c r="FWY944" s="477"/>
      <c r="FWZ944" s="477"/>
      <c r="FXA944" s="477"/>
      <c r="FXB944" s="477"/>
      <c r="FXC944" s="477"/>
      <c r="FXD944" s="477"/>
      <c r="FXE944" s="477"/>
      <c r="FXF944" s="477"/>
      <c r="FXG944" s="477"/>
      <c r="FXH944" s="477"/>
      <c r="FXI944" s="477"/>
      <c r="FXJ944" s="477"/>
      <c r="FXK944" s="477"/>
      <c r="FXL944" s="477"/>
      <c r="FXM944" s="477"/>
      <c r="FXN944" s="477"/>
      <c r="FXO944" s="477"/>
      <c r="FXP944" s="477"/>
      <c r="FXQ944" s="477"/>
      <c r="FXR944" s="477"/>
      <c r="FXS944" s="477"/>
      <c r="FXT944" s="477"/>
      <c r="FXU944" s="477"/>
      <c r="FXV944" s="477"/>
      <c r="FXW944" s="477"/>
      <c r="FXX944" s="477"/>
      <c r="FXY944" s="477"/>
      <c r="FXZ944" s="477"/>
      <c r="FYA944" s="477"/>
      <c r="FYB944" s="477"/>
      <c r="FYC944" s="477"/>
      <c r="FYD944" s="477"/>
      <c r="FYE944" s="477"/>
      <c r="FYF944" s="477"/>
      <c r="FYG944" s="477"/>
      <c r="FYH944" s="477"/>
      <c r="FYI944" s="477"/>
      <c r="FYJ944" s="477"/>
      <c r="FYK944" s="477"/>
      <c r="FYL944" s="477"/>
      <c r="FYM944" s="477"/>
      <c r="FYN944" s="477"/>
      <c r="FYO944" s="477"/>
      <c r="FYP944" s="477"/>
      <c r="FYQ944" s="477"/>
      <c r="FYR944" s="477"/>
      <c r="FYS944" s="477"/>
      <c r="FYT944" s="477"/>
      <c r="FYU944" s="477"/>
      <c r="FYV944" s="477"/>
      <c r="FYW944" s="477"/>
      <c r="FYX944" s="477"/>
      <c r="FYY944" s="477"/>
      <c r="FYZ944" s="477"/>
      <c r="FZA944" s="477"/>
      <c r="FZB944" s="477"/>
      <c r="FZC944" s="477"/>
      <c r="FZD944" s="477"/>
      <c r="FZE944" s="477"/>
      <c r="FZF944" s="477"/>
      <c r="FZG944" s="477"/>
      <c r="FZH944" s="477"/>
      <c r="FZI944" s="477"/>
      <c r="FZJ944" s="477"/>
      <c r="FZK944" s="477"/>
      <c r="FZL944" s="477"/>
      <c r="FZM944" s="477"/>
      <c r="FZN944" s="477"/>
      <c r="FZO944" s="477"/>
      <c r="FZP944" s="477"/>
      <c r="FZQ944" s="477"/>
      <c r="FZR944" s="477"/>
      <c r="FZS944" s="477"/>
      <c r="FZT944" s="477"/>
      <c r="FZU944" s="477"/>
      <c r="FZV944" s="477"/>
      <c r="FZW944" s="477"/>
      <c r="FZX944" s="477"/>
      <c r="FZY944" s="477"/>
      <c r="FZZ944" s="477"/>
      <c r="GAA944" s="477"/>
      <c r="GAB944" s="477"/>
      <c r="GAC944" s="477"/>
      <c r="GAD944" s="477"/>
      <c r="GAE944" s="477"/>
      <c r="GAF944" s="477"/>
      <c r="GAG944" s="477"/>
      <c r="GAH944" s="477"/>
      <c r="GAI944" s="477"/>
      <c r="GAJ944" s="477"/>
      <c r="GAK944" s="477"/>
      <c r="GAL944" s="477"/>
      <c r="GAM944" s="477"/>
      <c r="GAN944" s="477"/>
      <c r="GAO944" s="477"/>
      <c r="GAP944" s="477"/>
      <c r="GAQ944" s="477"/>
      <c r="GAR944" s="477"/>
      <c r="GAS944" s="477"/>
      <c r="GAT944" s="477"/>
      <c r="GAU944" s="477"/>
      <c r="GAV944" s="477"/>
      <c r="GAW944" s="477"/>
      <c r="GAX944" s="477"/>
      <c r="GAY944" s="477"/>
      <c r="GAZ944" s="477"/>
      <c r="GBA944" s="477"/>
      <c r="GBB944" s="477"/>
      <c r="GBC944" s="477"/>
      <c r="GBD944" s="477"/>
      <c r="GBE944" s="477"/>
      <c r="GBF944" s="477"/>
      <c r="GBG944" s="477"/>
      <c r="GBH944" s="477"/>
      <c r="GBI944" s="477"/>
      <c r="GBJ944" s="477"/>
      <c r="GBK944" s="477"/>
      <c r="GBL944" s="477"/>
      <c r="GBM944" s="477"/>
      <c r="GBN944" s="477"/>
      <c r="GBO944" s="477"/>
      <c r="GBP944" s="477"/>
      <c r="GBQ944" s="477"/>
      <c r="GBR944" s="477"/>
      <c r="GBS944" s="477"/>
      <c r="GBT944" s="477"/>
      <c r="GBU944" s="477"/>
      <c r="GBV944" s="477"/>
      <c r="GBW944" s="477"/>
      <c r="GBX944" s="477"/>
      <c r="GBY944" s="477"/>
      <c r="GBZ944" s="477"/>
      <c r="GCA944" s="477"/>
      <c r="GCB944" s="477"/>
      <c r="GCC944" s="477"/>
      <c r="GCD944" s="477"/>
      <c r="GCE944" s="477"/>
      <c r="GCF944" s="477"/>
      <c r="GCG944" s="477"/>
      <c r="GCH944" s="477"/>
      <c r="GCI944" s="477"/>
      <c r="GCJ944" s="477"/>
      <c r="GCK944" s="477"/>
      <c r="GCL944" s="477"/>
      <c r="GCM944" s="477"/>
      <c r="GCN944" s="477"/>
      <c r="GCO944" s="477"/>
      <c r="GCP944" s="477"/>
      <c r="GCQ944" s="477"/>
      <c r="GCR944" s="477"/>
      <c r="GCS944" s="477"/>
      <c r="GCT944" s="477"/>
      <c r="GCU944" s="477"/>
      <c r="GCV944" s="477"/>
      <c r="GCW944" s="477"/>
      <c r="GCX944" s="477"/>
      <c r="GCY944" s="477"/>
      <c r="GCZ944" s="477"/>
      <c r="GDA944" s="477"/>
      <c r="GDB944" s="477"/>
      <c r="GDC944" s="477"/>
      <c r="GDD944" s="477"/>
      <c r="GDE944" s="477"/>
      <c r="GDF944" s="477"/>
      <c r="GDG944" s="477"/>
      <c r="GDH944" s="477"/>
      <c r="GDI944" s="477"/>
      <c r="GDJ944" s="477"/>
      <c r="GDK944" s="477"/>
      <c r="GDL944" s="477"/>
      <c r="GDM944" s="477"/>
      <c r="GDN944" s="477"/>
      <c r="GDO944" s="477"/>
      <c r="GDP944" s="477"/>
      <c r="GDQ944" s="477"/>
      <c r="GDR944" s="477"/>
      <c r="GDS944" s="477"/>
      <c r="GDT944" s="477"/>
      <c r="GDU944" s="477"/>
      <c r="GDV944" s="477"/>
      <c r="GDW944" s="477"/>
      <c r="GDX944" s="477"/>
      <c r="GDY944" s="477"/>
      <c r="GDZ944" s="477"/>
      <c r="GEA944" s="477"/>
      <c r="GEB944" s="477"/>
      <c r="GEC944" s="477"/>
      <c r="GED944" s="477"/>
      <c r="GEE944" s="477"/>
      <c r="GEF944" s="477"/>
      <c r="GEG944" s="477"/>
      <c r="GEH944" s="477"/>
      <c r="GEI944" s="477"/>
      <c r="GEJ944" s="477"/>
      <c r="GEK944" s="477"/>
      <c r="GEL944" s="477"/>
      <c r="GEM944" s="477"/>
      <c r="GEN944" s="477"/>
      <c r="GEO944" s="477"/>
      <c r="GEP944" s="477"/>
      <c r="GEQ944" s="477"/>
      <c r="GER944" s="477"/>
      <c r="GES944" s="477"/>
      <c r="GET944" s="477"/>
      <c r="GEU944" s="477"/>
      <c r="GEV944" s="477"/>
      <c r="GEW944" s="477"/>
      <c r="GEX944" s="477"/>
      <c r="GEY944" s="477"/>
      <c r="GEZ944" s="477"/>
      <c r="GFA944" s="477"/>
      <c r="GFB944" s="477"/>
      <c r="GFC944" s="477"/>
      <c r="GFD944" s="477"/>
      <c r="GFE944" s="477"/>
      <c r="GFF944" s="477"/>
      <c r="GFG944" s="477"/>
      <c r="GFH944" s="477"/>
      <c r="GFI944" s="477"/>
      <c r="GFJ944" s="477"/>
      <c r="GFK944" s="477"/>
      <c r="GFL944" s="477"/>
      <c r="GFM944" s="477"/>
      <c r="GFN944" s="477"/>
      <c r="GFO944" s="477"/>
      <c r="GFP944" s="477"/>
      <c r="GFQ944" s="477"/>
      <c r="GFR944" s="477"/>
      <c r="GFS944" s="477"/>
      <c r="GFT944" s="477"/>
      <c r="GFU944" s="477"/>
      <c r="GFV944" s="477"/>
      <c r="GFW944" s="477"/>
      <c r="GFX944" s="477"/>
      <c r="GFY944" s="477"/>
      <c r="GFZ944" s="477"/>
      <c r="GGA944" s="477"/>
      <c r="GGB944" s="477"/>
      <c r="GGC944" s="477"/>
      <c r="GGD944" s="477"/>
      <c r="GGE944" s="477"/>
      <c r="GGF944" s="477"/>
      <c r="GGG944" s="477"/>
      <c r="GGH944" s="477"/>
      <c r="GGI944" s="477"/>
      <c r="GGJ944" s="477"/>
      <c r="GGK944" s="477"/>
      <c r="GGL944" s="477"/>
      <c r="GGM944" s="477"/>
      <c r="GGN944" s="477"/>
      <c r="GGO944" s="477"/>
      <c r="GGP944" s="477"/>
      <c r="GGQ944" s="477"/>
      <c r="GGR944" s="477"/>
      <c r="GGS944" s="477"/>
      <c r="GGT944" s="477"/>
      <c r="GGU944" s="477"/>
      <c r="GGV944" s="477"/>
      <c r="GGW944" s="477"/>
      <c r="GGX944" s="477"/>
      <c r="GGY944" s="477"/>
      <c r="GGZ944" s="477"/>
      <c r="GHA944" s="477"/>
      <c r="GHB944" s="477"/>
      <c r="GHC944" s="477"/>
      <c r="GHD944" s="477"/>
      <c r="GHE944" s="477"/>
      <c r="GHF944" s="477"/>
      <c r="GHG944" s="477"/>
      <c r="GHH944" s="477"/>
      <c r="GHI944" s="477"/>
      <c r="GHJ944" s="477"/>
      <c r="GHK944" s="477"/>
      <c r="GHL944" s="477"/>
      <c r="GHM944" s="477"/>
      <c r="GHN944" s="477"/>
      <c r="GHO944" s="477"/>
      <c r="GHP944" s="477"/>
      <c r="GHQ944" s="477"/>
      <c r="GHR944" s="477"/>
      <c r="GHS944" s="477"/>
      <c r="GHT944" s="477"/>
      <c r="GHU944" s="477"/>
      <c r="GHV944" s="477"/>
      <c r="GHW944" s="477"/>
      <c r="GHX944" s="477"/>
      <c r="GHY944" s="477"/>
      <c r="GHZ944" s="477"/>
      <c r="GIA944" s="477"/>
      <c r="GIB944" s="477"/>
      <c r="GIC944" s="477"/>
      <c r="GID944" s="477"/>
      <c r="GIE944" s="477"/>
      <c r="GIF944" s="477"/>
      <c r="GIG944" s="477"/>
      <c r="GIH944" s="477"/>
      <c r="GII944" s="477"/>
      <c r="GIJ944" s="477"/>
      <c r="GIK944" s="477"/>
      <c r="GIL944" s="477"/>
      <c r="GIM944" s="477"/>
      <c r="GIN944" s="477"/>
      <c r="GIO944" s="477"/>
      <c r="GIP944" s="477"/>
      <c r="GIQ944" s="477"/>
      <c r="GIR944" s="477"/>
      <c r="GIS944" s="477"/>
      <c r="GIT944" s="477"/>
      <c r="GIU944" s="477"/>
      <c r="GIV944" s="477"/>
      <c r="GIW944" s="477"/>
      <c r="GIX944" s="477"/>
      <c r="GIY944" s="477"/>
      <c r="GIZ944" s="477"/>
      <c r="GJA944" s="477"/>
      <c r="GJB944" s="477"/>
      <c r="GJC944" s="477"/>
      <c r="GJD944" s="477"/>
      <c r="GJE944" s="477"/>
      <c r="GJF944" s="477"/>
      <c r="GJG944" s="477"/>
      <c r="GJH944" s="477"/>
      <c r="GJI944" s="477"/>
      <c r="GJJ944" s="477"/>
      <c r="GJK944" s="477"/>
      <c r="GJL944" s="477"/>
      <c r="GJM944" s="477"/>
      <c r="GJN944" s="477"/>
      <c r="GJO944" s="477"/>
      <c r="GJP944" s="477"/>
      <c r="GJQ944" s="477"/>
      <c r="GJR944" s="477"/>
      <c r="GJS944" s="477"/>
      <c r="GJT944" s="477"/>
      <c r="GJU944" s="477"/>
      <c r="GJV944" s="477"/>
      <c r="GJW944" s="477"/>
      <c r="GJX944" s="477"/>
      <c r="GJY944" s="477"/>
      <c r="GJZ944" s="477"/>
      <c r="GKA944" s="477"/>
      <c r="GKB944" s="477"/>
      <c r="GKC944" s="477"/>
      <c r="GKD944" s="477"/>
      <c r="GKE944" s="477"/>
      <c r="GKF944" s="477"/>
      <c r="GKG944" s="477"/>
      <c r="GKH944" s="477"/>
      <c r="GKI944" s="477"/>
      <c r="GKJ944" s="477"/>
      <c r="GKK944" s="477"/>
      <c r="GKL944" s="477"/>
      <c r="GKM944" s="477"/>
      <c r="GKN944" s="477"/>
      <c r="GKO944" s="477"/>
      <c r="GKP944" s="477"/>
      <c r="GKQ944" s="477"/>
      <c r="GKR944" s="477"/>
      <c r="GKS944" s="477"/>
      <c r="GKT944" s="477"/>
      <c r="GKU944" s="477"/>
      <c r="GKV944" s="477"/>
      <c r="GKW944" s="477"/>
      <c r="GKX944" s="477"/>
      <c r="GKY944" s="477"/>
      <c r="GKZ944" s="477"/>
      <c r="GLA944" s="477"/>
      <c r="GLB944" s="477"/>
      <c r="GLC944" s="477"/>
      <c r="GLD944" s="477"/>
      <c r="GLE944" s="477"/>
      <c r="GLF944" s="477"/>
      <c r="GLG944" s="477"/>
      <c r="GLH944" s="477"/>
      <c r="GLI944" s="477"/>
      <c r="GLJ944" s="477"/>
      <c r="GLK944" s="477"/>
      <c r="GLL944" s="477"/>
      <c r="GLM944" s="477"/>
      <c r="GLN944" s="477"/>
      <c r="GLO944" s="477"/>
      <c r="GLP944" s="477"/>
      <c r="GLQ944" s="477"/>
      <c r="GLR944" s="477"/>
      <c r="GLS944" s="477"/>
      <c r="GLT944" s="477"/>
      <c r="GLU944" s="477"/>
      <c r="GLV944" s="477"/>
      <c r="GLW944" s="477"/>
      <c r="GLX944" s="477"/>
      <c r="GLY944" s="477"/>
      <c r="GLZ944" s="477"/>
      <c r="GMA944" s="477"/>
      <c r="GMB944" s="477"/>
      <c r="GMC944" s="477"/>
      <c r="GMD944" s="477"/>
      <c r="GME944" s="477"/>
      <c r="GMF944" s="477"/>
      <c r="GMG944" s="477"/>
      <c r="GMH944" s="477"/>
      <c r="GMI944" s="477"/>
      <c r="GMJ944" s="477"/>
      <c r="GMK944" s="477"/>
      <c r="GML944" s="477"/>
      <c r="GMM944" s="477"/>
      <c r="GMN944" s="477"/>
      <c r="GMO944" s="477"/>
      <c r="GMP944" s="477"/>
      <c r="GMQ944" s="477"/>
      <c r="GMR944" s="477"/>
      <c r="GMS944" s="477"/>
      <c r="GMT944" s="477"/>
      <c r="GMU944" s="477"/>
      <c r="GMV944" s="477"/>
      <c r="GMW944" s="477"/>
      <c r="GMX944" s="477"/>
      <c r="GMY944" s="477"/>
      <c r="GMZ944" s="477"/>
      <c r="GNA944" s="477"/>
      <c r="GNB944" s="477"/>
      <c r="GNC944" s="477"/>
      <c r="GND944" s="477"/>
      <c r="GNE944" s="477"/>
      <c r="GNF944" s="477"/>
      <c r="GNG944" s="477"/>
      <c r="GNH944" s="477"/>
      <c r="GNI944" s="477"/>
      <c r="GNJ944" s="477"/>
      <c r="GNK944" s="477"/>
      <c r="GNL944" s="477"/>
      <c r="GNM944" s="477"/>
      <c r="GNN944" s="477"/>
      <c r="GNO944" s="477"/>
      <c r="GNP944" s="477"/>
      <c r="GNQ944" s="477"/>
      <c r="GNR944" s="477"/>
      <c r="GNS944" s="477"/>
      <c r="GNT944" s="477"/>
      <c r="GNU944" s="477"/>
      <c r="GNV944" s="477"/>
      <c r="GNW944" s="477"/>
      <c r="GNX944" s="477"/>
      <c r="GNY944" s="477"/>
      <c r="GNZ944" s="477"/>
      <c r="GOA944" s="477"/>
      <c r="GOB944" s="477"/>
      <c r="GOC944" s="477"/>
      <c r="GOD944" s="477"/>
      <c r="GOE944" s="477"/>
      <c r="GOF944" s="477"/>
      <c r="GOG944" s="477"/>
      <c r="GOH944" s="477"/>
      <c r="GOI944" s="477"/>
      <c r="GOJ944" s="477"/>
      <c r="GOK944" s="477"/>
      <c r="GOL944" s="477"/>
      <c r="GOM944" s="477"/>
      <c r="GON944" s="477"/>
      <c r="GOO944" s="477"/>
      <c r="GOP944" s="477"/>
      <c r="GOQ944" s="477"/>
      <c r="GOR944" s="477"/>
      <c r="GOS944" s="477"/>
      <c r="GOT944" s="477"/>
      <c r="GOU944" s="477"/>
      <c r="GOV944" s="477"/>
      <c r="GOW944" s="477"/>
      <c r="GOX944" s="477"/>
      <c r="GOY944" s="477"/>
      <c r="GOZ944" s="477"/>
      <c r="GPA944" s="477"/>
      <c r="GPB944" s="477"/>
      <c r="GPC944" s="477"/>
      <c r="GPD944" s="477"/>
      <c r="GPE944" s="477"/>
      <c r="GPF944" s="477"/>
      <c r="GPG944" s="477"/>
      <c r="GPH944" s="477"/>
      <c r="GPI944" s="477"/>
      <c r="GPJ944" s="477"/>
      <c r="GPK944" s="477"/>
      <c r="GPL944" s="477"/>
      <c r="GPM944" s="477"/>
      <c r="GPN944" s="477"/>
      <c r="GPO944" s="477"/>
      <c r="GPP944" s="477"/>
      <c r="GPQ944" s="477"/>
      <c r="GPR944" s="477"/>
      <c r="GPS944" s="477"/>
      <c r="GPT944" s="477"/>
      <c r="GPU944" s="477"/>
      <c r="GPV944" s="477"/>
      <c r="GPW944" s="477"/>
      <c r="GPX944" s="477"/>
      <c r="GPY944" s="477"/>
      <c r="GPZ944" s="477"/>
      <c r="GQA944" s="477"/>
      <c r="GQB944" s="477"/>
      <c r="GQC944" s="477"/>
      <c r="GQD944" s="477"/>
      <c r="GQE944" s="477"/>
      <c r="GQF944" s="477"/>
      <c r="GQG944" s="477"/>
      <c r="GQH944" s="477"/>
      <c r="GQI944" s="477"/>
      <c r="GQJ944" s="477"/>
      <c r="GQK944" s="477"/>
      <c r="GQL944" s="477"/>
      <c r="GQM944" s="477"/>
      <c r="GQN944" s="477"/>
      <c r="GQO944" s="477"/>
      <c r="GQP944" s="477"/>
      <c r="GQQ944" s="477"/>
      <c r="GQR944" s="477"/>
      <c r="GQS944" s="477"/>
      <c r="GQT944" s="477"/>
      <c r="GQU944" s="477"/>
      <c r="GQV944" s="477"/>
      <c r="GQW944" s="477"/>
      <c r="GQX944" s="477"/>
      <c r="GQY944" s="477"/>
      <c r="GQZ944" s="477"/>
      <c r="GRA944" s="477"/>
      <c r="GRB944" s="477"/>
      <c r="GRC944" s="477"/>
      <c r="GRD944" s="477"/>
      <c r="GRE944" s="477"/>
      <c r="GRF944" s="477"/>
      <c r="GRG944" s="477"/>
      <c r="GRH944" s="477"/>
      <c r="GRI944" s="477"/>
      <c r="GRJ944" s="477"/>
      <c r="GRK944" s="477"/>
      <c r="GRL944" s="477"/>
      <c r="GRM944" s="477"/>
      <c r="GRN944" s="477"/>
      <c r="GRO944" s="477"/>
      <c r="GRP944" s="477"/>
      <c r="GRQ944" s="477"/>
      <c r="GRR944" s="477"/>
      <c r="GRS944" s="477"/>
      <c r="GRT944" s="477"/>
      <c r="GRU944" s="477"/>
      <c r="GRV944" s="477"/>
      <c r="GRW944" s="477"/>
      <c r="GRX944" s="477"/>
      <c r="GRY944" s="477"/>
      <c r="GRZ944" s="477"/>
      <c r="GSA944" s="477"/>
      <c r="GSB944" s="477"/>
      <c r="GSC944" s="477"/>
      <c r="GSD944" s="477"/>
      <c r="GSE944" s="477"/>
      <c r="GSF944" s="477"/>
      <c r="GSG944" s="477"/>
      <c r="GSH944" s="477"/>
      <c r="GSI944" s="477"/>
      <c r="GSJ944" s="477"/>
      <c r="GSK944" s="477"/>
      <c r="GSL944" s="477"/>
      <c r="GSM944" s="477"/>
      <c r="GSN944" s="477"/>
      <c r="GSO944" s="477"/>
      <c r="GSP944" s="477"/>
      <c r="GSQ944" s="477"/>
      <c r="GSR944" s="477"/>
      <c r="GSS944" s="477"/>
      <c r="GST944" s="477"/>
      <c r="GSU944" s="477"/>
      <c r="GSV944" s="477"/>
      <c r="GSW944" s="477"/>
      <c r="GSX944" s="477"/>
      <c r="GSY944" s="477"/>
      <c r="GSZ944" s="477"/>
      <c r="GTA944" s="477"/>
      <c r="GTB944" s="477"/>
      <c r="GTC944" s="477"/>
      <c r="GTD944" s="477"/>
      <c r="GTE944" s="477"/>
      <c r="GTF944" s="477"/>
      <c r="GTG944" s="477"/>
      <c r="GTH944" s="477"/>
      <c r="GTI944" s="477"/>
      <c r="GTJ944" s="477"/>
      <c r="GTK944" s="477"/>
      <c r="GTL944" s="477"/>
      <c r="GTM944" s="477"/>
      <c r="GTN944" s="477"/>
      <c r="GTO944" s="477"/>
      <c r="GTP944" s="477"/>
      <c r="GTQ944" s="477"/>
      <c r="GTR944" s="477"/>
      <c r="GTS944" s="477"/>
      <c r="GTT944" s="477"/>
      <c r="GTU944" s="477"/>
      <c r="GTV944" s="477"/>
      <c r="GTW944" s="477"/>
      <c r="GTX944" s="477"/>
      <c r="GTY944" s="477"/>
      <c r="GTZ944" s="477"/>
      <c r="GUA944" s="477"/>
      <c r="GUB944" s="477"/>
      <c r="GUC944" s="477"/>
      <c r="GUD944" s="477"/>
      <c r="GUE944" s="477"/>
      <c r="GUF944" s="477"/>
      <c r="GUG944" s="477"/>
      <c r="GUH944" s="477"/>
      <c r="GUI944" s="477"/>
      <c r="GUJ944" s="477"/>
      <c r="GUK944" s="477"/>
      <c r="GUL944" s="477"/>
      <c r="GUM944" s="477"/>
      <c r="GUN944" s="477"/>
      <c r="GUO944" s="477"/>
      <c r="GUP944" s="477"/>
      <c r="GUQ944" s="477"/>
      <c r="GUR944" s="477"/>
      <c r="GUS944" s="477"/>
      <c r="GUT944" s="477"/>
      <c r="GUU944" s="477"/>
      <c r="GUV944" s="477"/>
      <c r="GUW944" s="477"/>
      <c r="GUX944" s="477"/>
      <c r="GUY944" s="477"/>
      <c r="GUZ944" s="477"/>
      <c r="GVA944" s="477"/>
      <c r="GVB944" s="477"/>
      <c r="GVC944" s="477"/>
      <c r="GVD944" s="477"/>
      <c r="GVE944" s="477"/>
      <c r="GVF944" s="477"/>
      <c r="GVG944" s="477"/>
      <c r="GVH944" s="477"/>
      <c r="GVI944" s="477"/>
      <c r="GVJ944" s="477"/>
      <c r="GVK944" s="477"/>
      <c r="GVL944" s="477"/>
      <c r="GVM944" s="477"/>
      <c r="GVN944" s="477"/>
      <c r="GVO944" s="477"/>
      <c r="GVP944" s="477"/>
      <c r="GVQ944" s="477"/>
      <c r="GVR944" s="477"/>
      <c r="GVS944" s="477"/>
      <c r="GVT944" s="477"/>
      <c r="GVU944" s="477"/>
      <c r="GVV944" s="477"/>
      <c r="GVW944" s="477"/>
      <c r="GVX944" s="477"/>
      <c r="GVY944" s="477"/>
      <c r="GVZ944" s="477"/>
      <c r="GWA944" s="477"/>
      <c r="GWB944" s="477"/>
      <c r="GWC944" s="477"/>
      <c r="GWD944" s="477"/>
      <c r="GWE944" s="477"/>
      <c r="GWF944" s="477"/>
      <c r="GWG944" s="477"/>
      <c r="GWH944" s="477"/>
      <c r="GWI944" s="477"/>
      <c r="GWJ944" s="477"/>
      <c r="GWK944" s="477"/>
      <c r="GWL944" s="477"/>
      <c r="GWM944" s="477"/>
      <c r="GWN944" s="477"/>
      <c r="GWO944" s="477"/>
      <c r="GWP944" s="477"/>
      <c r="GWQ944" s="477"/>
      <c r="GWR944" s="477"/>
      <c r="GWS944" s="477"/>
      <c r="GWT944" s="477"/>
      <c r="GWU944" s="477"/>
      <c r="GWV944" s="477"/>
      <c r="GWW944" s="477"/>
      <c r="GWX944" s="477"/>
      <c r="GWY944" s="477"/>
      <c r="GWZ944" s="477"/>
      <c r="GXA944" s="477"/>
      <c r="GXB944" s="477"/>
      <c r="GXC944" s="477"/>
      <c r="GXD944" s="477"/>
      <c r="GXE944" s="477"/>
      <c r="GXF944" s="477"/>
      <c r="GXG944" s="477"/>
      <c r="GXH944" s="477"/>
      <c r="GXI944" s="477"/>
      <c r="GXJ944" s="477"/>
      <c r="GXK944" s="477"/>
      <c r="GXL944" s="477"/>
      <c r="GXM944" s="477"/>
      <c r="GXN944" s="477"/>
      <c r="GXO944" s="477"/>
      <c r="GXP944" s="477"/>
      <c r="GXQ944" s="477"/>
      <c r="GXR944" s="477"/>
      <c r="GXS944" s="477"/>
      <c r="GXT944" s="477"/>
      <c r="GXU944" s="477"/>
      <c r="GXV944" s="477"/>
      <c r="GXW944" s="477"/>
      <c r="GXX944" s="477"/>
      <c r="GXY944" s="477"/>
      <c r="GXZ944" s="477"/>
      <c r="GYA944" s="477"/>
      <c r="GYB944" s="477"/>
      <c r="GYC944" s="477"/>
      <c r="GYD944" s="477"/>
      <c r="GYE944" s="477"/>
      <c r="GYF944" s="477"/>
      <c r="GYG944" s="477"/>
      <c r="GYH944" s="477"/>
      <c r="GYI944" s="477"/>
      <c r="GYJ944" s="477"/>
      <c r="GYK944" s="477"/>
      <c r="GYL944" s="477"/>
      <c r="GYM944" s="477"/>
      <c r="GYN944" s="477"/>
      <c r="GYO944" s="477"/>
      <c r="GYP944" s="477"/>
      <c r="GYQ944" s="477"/>
      <c r="GYR944" s="477"/>
      <c r="GYS944" s="477"/>
      <c r="GYT944" s="477"/>
      <c r="GYU944" s="477"/>
      <c r="GYV944" s="477"/>
      <c r="GYW944" s="477"/>
      <c r="GYX944" s="477"/>
      <c r="GYY944" s="477"/>
      <c r="GYZ944" s="477"/>
      <c r="GZA944" s="477"/>
      <c r="GZB944" s="477"/>
      <c r="GZC944" s="477"/>
      <c r="GZD944" s="477"/>
      <c r="GZE944" s="477"/>
      <c r="GZF944" s="477"/>
      <c r="GZG944" s="477"/>
      <c r="GZH944" s="477"/>
      <c r="GZI944" s="477"/>
      <c r="GZJ944" s="477"/>
      <c r="GZK944" s="477"/>
      <c r="GZL944" s="477"/>
      <c r="GZM944" s="477"/>
      <c r="GZN944" s="477"/>
      <c r="GZO944" s="477"/>
      <c r="GZP944" s="477"/>
      <c r="GZQ944" s="477"/>
      <c r="GZR944" s="477"/>
      <c r="GZS944" s="477"/>
      <c r="GZT944" s="477"/>
      <c r="GZU944" s="477"/>
      <c r="GZV944" s="477"/>
      <c r="GZW944" s="477"/>
      <c r="GZX944" s="477"/>
      <c r="GZY944" s="477"/>
      <c r="GZZ944" s="477"/>
      <c r="HAA944" s="477"/>
      <c r="HAB944" s="477"/>
      <c r="HAC944" s="477"/>
      <c r="HAD944" s="477"/>
      <c r="HAE944" s="477"/>
      <c r="HAF944" s="477"/>
      <c r="HAG944" s="477"/>
      <c r="HAH944" s="477"/>
      <c r="HAI944" s="477"/>
      <c r="HAJ944" s="477"/>
      <c r="HAK944" s="477"/>
      <c r="HAL944" s="477"/>
      <c r="HAM944" s="477"/>
      <c r="HAN944" s="477"/>
      <c r="HAO944" s="477"/>
      <c r="HAP944" s="477"/>
      <c r="HAQ944" s="477"/>
      <c r="HAR944" s="477"/>
      <c r="HAS944" s="477"/>
      <c r="HAT944" s="477"/>
      <c r="HAU944" s="477"/>
      <c r="HAV944" s="477"/>
      <c r="HAW944" s="477"/>
      <c r="HAX944" s="477"/>
      <c r="HAY944" s="477"/>
      <c r="HAZ944" s="477"/>
      <c r="HBA944" s="477"/>
      <c r="HBB944" s="477"/>
      <c r="HBC944" s="477"/>
      <c r="HBD944" s="477"/>
      <c r="HBE944" s="477"/>
      <c r="HBF944" s="477"/>
      <c r="HBG944" s="477"/>
      <c r="HBH944" s="477"/>
      <c r="HBI944" s="477"/>
      <c r="HBJ944" s="477"/>
      <c r="HBK944" s="477"/>
      <c r="HBL944" s="477"/>
      <c r="HBM944" s="477"/>
      <c r="HBN944" s="477"/>
      <c r="HBO944" s="477"/>
      <c r="HBP944" s="477"/>
      <c r="HBQ944" s="477"/>
      <c r="HBR944" s="477"/>
      <c r="HBS944" s="477"/>
      <c r="HBT944" s="477"/>
      <c r="HBU944" s="477"/>
      <c r="HBV944" s="477"/>
      <c r="HBW944" s="477"/>
      <c r="HBX944" s="477"/>
      <c r="HBY944" s="477"/>
      <c r="HBZ944" s="477"/>
      <c r="HCA944" s="477"/>
      <c r="HCB944" s="477"/>
      <c r="HCC944" s="477"/>
      <c r="HCD944" s="477"/>
      <c r="HCE944" s="477"/>
      <c r="HCF944" s="477"/>
      <c r="HCG944" s="477"/>
      <c r="HCH944" s="477"/>
      <c r="HCI944" s="477"/>
      <c r="HCJ944" s="477"/>
      <c r="HCK944" s="477"/>
      <c r="HCL944" s="477"/>
      <c r="HCM944" s="477"/>
      <c r="HCN944" s="477"/>
      <c r="HCO944" s="477"/>
      <c r="HCP944" s="477"/>
      <c r="HCQ944" s="477"/>
      <c r="HCR944" s="477"/>
      <c r="HCS944" s="477"/>
      <c r="HCT944" s="477"/>
      <c r="HCU944" s="477"/>
      <c r="HCV944" s="477"/>
      <c r="HCW944" s="477"/>
      <c r="HCX944" s="477"/>
      <c r="HCY944" s="477"/>
      <c r="HCZ944" s="477"/>
      <c r="HDA944" s="477"/>
      <c r="HDB944" s="477"/>
      <c r="HDC944" s="477"/>
      <c r="HDD944" s="477"/>
      <c r="HDE944" s="477"/>
      <c r="HDF944" s="477"/>
      <c r="HDG944" s="477"/>
      <c r="HDH944" s="477"/>
      <c r="HDI944" s="477"/>
      <c r="HDJ944" s="477"/>
      <c r="HDK944" s="477"/>
      <c r="HDL944" s="477"/>
      <c r="HDM944" s="477"/>
      <c r="HDN944" s="477"/>
      <c r="HDO944" s="477"/>
      <c r="HDP944" s="477"/>
      <c r="HDQ944" s="477"/>
      <c r="HDR944" s="477"/>
      <c r="HDS944" s="477"/>
      <c r="HDT944" s="477"/>
      <c r="HDU944" s="477"/>
      <c r="HDV944" s="477"/>
      <c r="HDW944" s="477"/>
      <c r="HDX944" s="477"/>
      <c r="HDY944" s="477"/>
      <c r="HDZ944" s="477"/>
      <c r="HEA944" s="477"/>
      <c r="HEB944" s="477"/>
      <c r="HEC944" s="477"/>
      <c r="HED944" s="477"/>
      <c r="HEE944" s="477"/>
      <c r="HEF944" s="477"/>
      <c r="HEG944" s="477"/>
      <c r="HEH944" s="477"/>
      <c r="HEI944" s="477"/>
      <c r="HEJ944" s="477"/>
      <c r="HEK944" s="477"/>
      <c r="HEL944" s="477"/>
      <c r="HEM944" s="477"/>
      <c r="HEN944" s="477"/>
      <c r="HEO944" s="477"/>
      <c r="HEP944" s="477"/>
      <c r="HEQ944" s="477"/>
      <c r="HER944" s="477"/>
      <c r="HES944" s="477"/>
      <c r="HET944" s="477"/>
      <c r="HEU944" s="477"/>
      <c r="HEV944" s="477"/>
      <c r="HEW944" s="477"/>
      <c r="HEX944" s="477"/>
      <c r="HEY944" s="477"/>
      <c r="HEZ944" s="477"/>
      <c r="HFA944" s="477"/>
      <c r="HFB944" s="477"/>
      <c r="HFC944" s="477"/>
      <c r="HFD944" s="477"/>
      <c r="HFE944" s="477"/>
      <c r="HFF944" s="477"/>
      <c r="HFG944" s="477"/>
      <c r="HFH944" s="477"/>
      <c r="HFI944" s="477"/>
      <c r="HFJ944" s="477"/>
      <c r="HFK944" s="477"/>
      <c r="HFL944" s="477"/>
      <c r="HFM944" s="477"/>
      <c r="HFN944" s="477"/>
      <c r="HFO944" s="477"/>
      <c r="HFP944" s="477"/>
      <c r="HFQ944" s="477"/>
      <c r="HFR944" s="477"/>
      <c r="HFS944" s="477"/>
      <c r="HFT944" s="477"/>
      <c r="HFU944" s="477"/>
      <c r="HFV944" s="477"/>
      <c r="HFW944" s="477"/>
      <c r="HFX944" s="477"/>
      <c r="HFY944" s="477"/>
      <c r="HFZ944" s="477"/>
      <c r="HGA944" s="477"/>
      <c r="HGB944" s="477"/>
      <c r="HGC944" s="477"/>
      <c r="HGD944" s="477"/>
      <c r="HGE944" s="477"/>
      <c r="HGF944" s="477"/>
      <c r="HGG944" s="477"/>
      <c r="HGH944" s="477"/>
      <c r="HGI944" s="477"/>
      <c r="HGJ944" s="477"/>
      <c r="HGK944" s="477"/>
      <c r="HGL944" s="477"/>
      <c r="HGM944" s="477"/>
      <c r="HGN944" s="477"/>
      <c r="HGO944" s="477"/>
      <c r="HGP944" s="477"/>
      <c r="HGQ944" s="477"/>
      <c r="HGR944" s="477"/>
      <c r="HGS944" s="477"/>
      <c r="HGT944" s="477"/>
      <c r="HGU944" s="477"/>
      <c r="HGV944" s="477"/>
      <c r="HGW944" s="477"/>
      <c r="HGX944" s="477"/>
      <c r="HGY944" s="477"/>
      <c r="HGZ944" s="477"/>
      <c r="HHA944" s="477"/>
      <c r="HHB944" s="477"/>
      <c r="HHC944" s="477"/>
      <c r="HHD944" s="477"/>
      <c r="HHE944" s="477"/>
      <c r="HHF944" s="477"/>
      <c r="HHG944" s="477"/>
      <c r="HHH944" s="477"/>
      <c r="HHI944" s="477"/>
      <c r="HHJ944" s="477"/>
      <c r="HHK944" s="477"/>
      <c r="HHL944" s="477"/>
      <c r="HHM944" s="477"/>
      <c r="HHN944" s="477"/>
      <c r="HHO944" s="477"/>
      <c r="HHP944" s="477"/>
      <c r="HHQ944" s="477"/>
      <c r="HHR944" s="477"/>
      <c r="HHS944" s="477"/>
      <c r="HHT944" s="477"/>
      <c r="HHU944" s="477"/>
      <c r="HHV944" s="477"/>
      <c r="HHW944" s="477"/>
      <c r="HHX944" s="477"/>
      <c r="HHY944" s="477"/>
      <c r="HHZ944" s="477"/>
      <c r="HIA944" s="477"/>
      <c r="HIB944" s="477"/>
      <c r="HIC944" s="477"/>
      <c r="HID944" s="477"/>
      <c r="HIE944" s="477"/>
      <c r="HIF944" s="477"/>
      <c r="HIG944" s="477"/>
      <c r="HIH944" s="477"/>
      <c r="HII944" s="477"/>
      <c r="HIJ944" s="477"/>
      <c r="HIK944" s="477"/>
      <c r="HIL944" s="477"/>
      <c r="HIM944" s="477"/>
      <c r="HIN944" s="477"/>
      <c r="HIO944" s="477"/>
      <c r="HIP944" s="477"/>
      <c r="HIQ944" s="477"/>
      <c r="HIR944" s="477"/>
      <c r="HIS944" s="477"/>
      <c r="HIT944" s="477"/>
      <c r="HIU944" s="477"/>
      <c r="HIV944" s="477"/>
      <c r="HIW944" s="477"/>
      <c r="HIX944" s="477"/>
      <c r="HIY944" s="477"/>
      <c r="HIZ944" s="477"/>
      <c r="HJA944" s="477"/>
      <c r="HJB944" s="477"/>
      <c r="HJC944" s="477"/>
      <c r="HJD944" s="477"/>
      <c r="HJE944" s="477"/>
      <c r="HJF944" s="477"/>
      <c r="HJG944" s="477"/>
      <c r="HJH944" s="477"/>
      <c r="HJI944" s="477"/>
      <c r="HJJ944" s="477"/>
      <c r="HJK944" s="477"/>
      <c r="HJL944" s="477"/>
      <c r="HJM944" s="477"/>
      <c r="HJN944" s="477"/>
      <c r="HJO944" s="477"/>
      <c r="HJP944" s="477"/>
      <c r="HJQ944" s="477"/>
      <c r="HJR944" s="477"/>
      <c r="HJS944" s="477"/>
      <c r="HJT944" s="477"/>
      <c r="HJU944" s="477"/>
      <c r="HJV944" s="477"/>
      <c r="HJW944" s="477"/>
      <c r="HJX944" s="477"/>
      <c r="HJY944" s="477"/>
      <c r="HJZ944" s="477"/>
      <c r="HKA944" s="477"/>
      <c r="HKB944" s="477"/>
      <c r="HKC944" s="477"/>
      <c r="HKD944" s="477"/>
      <c r="HKE944" s="477"/>
      <c r="HKF944" s="477"/>
      <c r="HKG944" s="477"/>
      <c r="HKH944" s="477"/>
      <c r="HKI944" s="477"/>
      <c r="HKJ944" s="477"/>
      <c r="HKK944" s="477"/>
      <c r="HKL944" s="477"/>
      <c r="HKM944" s="477"/>
      <c r="HKN944" s="477"/>
      <c r="HKO944" s="477"/>
      <c r="HKP944" s="477"/>
      <c r="HKQ944" s="477"/>
      <c r="HKR944" s="477"/>
      <c r="HKS944" s="477"/>
      <c r="HKT944" s="477"/>
      <c r="HKU944" s="477"/>
      <c r="HKV944" s="477"/>
      <c r="HKW944" s="477"/>
      <c r="HKX944" s="477"/>
      <c r="HKY944" s="477"/>
      <c r="HKZ944" s="477"/>
      <c r="HLA944" s="477"/>
      <c r="HLB944" s="477"/>
      <c r="HLC944" s="477"/>
      <c r="HLD944" s="477"/>
      <c r="HLE944" s="477"/>
      <c r="HLF944" s="477"/>
      <c r="HLG944" s="477"/>
      <c r="HLH944" s="477"/>
      <c r="HLI944" s="477"/>
      <c r="HLJ944" s="477"/>
      <c r="HLK944" s="477"/>
      <c r="HLL944" s="477"/>
      <c r="HLM944" s="477"/>
      <c r="HLN944" s="477"/>
      <c r="HLO944" s="477"/>
      <c r="HLP944" s="477"/>
      <c r="HLQ944" s="477"/>
      <c r="HLR944" s="477"/>
      <c r="HLS944" s="477"/>
      <c r="HLT944" s="477"/>
      <c r="HLU944" s="477"/>
      <c r="HLV944" s="477"/>
      <c r="HLW944" s="477"/>
      <c r="HLX944" s="477"/>
      <c r="HLY944" s="477"/>
      <c r="HLZ944" s="477"/>
      <c r="HMA944" s="477"/>
      <c r="HMB944" s="477"/>
      <c r="HMC944" s="477"/>
      <c r="HMD944" s="477"/>
      <c r="HME944" s="477"/>
      <c r="HMF944" s="477"/>
      <c r="HMG944" s="477"/>
      <c r="HMH944" s="477"/>
      <c r="HMI944" s="477"/>
      <c r="HMJ944" s="477"/>
      <c r="HMK944" s="477"/>
      <c r="HML944" s="477"/>
      <c r="HMM944" s="477"/>
      <c r="HMN944" s="477"/>
      <c r="HMO944" s="477"/>
      <c r="HMP944" s="477"/>
      <c r="HMQ944" s="477"/>
      <c r="HMR944" s="477"/>
      <c r="HMS944" s="477"/>
      <c r="HMT944" s="477"/>
      <c r="HMU944" s="477"/>
      <c r="HMV944" s="477"/>
      <c r="HMW944" s="477"/>
      <c r="HMX944" s="477"/>
      <c r="HMY944" s="477"/>
      <c r="HMZ944" s="477"/>
      <c r="HNA944" s="477"/>
      <c r="HNB944" s="477"/>
      <c r="HNC944" s="477"/>
      <c r="HND944" s="477"/>
      <c r="HNE944" s="477"/>
      <c r="HNF944" s="477"/>
      <c r="HNG944" s="477"/>
      <c r="HNH944" s="477"/>
      <c r="HNI944" s="477"/>
      <c r="HNJ944" s="477"/>
      <c r="HNK944" s="477"/>
      <c r="HNL944" s="477"/>
      <c r="HNM944" s="477"/>
      <c r="HNN944" s="477"/>
      <c r="HNO944" s="477"/>
      <c r="HNP944" s="477"/>
      <c r="HNQ944" s="477"/>
      <c r="HNR944" s="477"/>
      <c r="HNS944" s="477"/>
      <c r="HNT944" s="477"/>
      <c r="HNU944" s="477"/>
      <c r="HNV944" s="477"/>
      <c r="HNW944" s="477"/>
      <c r="HNX944" s="477"/>
      <c r="HNY944" s="477"/>
      <c r="HNZ944" s="477"/>
      <c r="HOA944" s="477"/>
      <c r="HOB944" s="477"/>
      <c r="HOC944" s="477"/>
      <c r="HOD944" s="477"/>
      <c r="HOE944" s="477"/>
      <c r="HOF944" s="477"/>
      <c r="HOG944" s="477"/>
      <c r="HOH944" s="477"/>
      <c r="HOI944" s="477"/>
      <c r="HOJ944" s="477"/>
      <c r="HOK944" s="477"/>
      <c r="HOL944" s="477"/>
      <c r="HOM944" s="477"/>
      <c r="HON944" s="477"/>
      <c r="HOO944" s="477"/>
      <c r="HOP944" s="477"/>
      <c r="HOQ944" s="477"/>
      <c r="HOR944" s="477"/>
      <c r="HOS944" s="477"/>
      <c r="HOT944" s="477"/>
      <c r="HOU944" s="477"/>
      <c r="HOV944" s="477"/>
      <c r="HOW944" s="477"/>
      <c r="HOX944" s="477"/>
      <c r="HOY944" s="477"/>
      <c r="HOZ944" s="477"/>
      <c r="HPA944" s="477"/>
      <c r="HPB944" s="477"/>
      <c r="HPC944" s="477"/>
      <c r="HPD944" s="477"/>
      <c r="HPE944" s="477"/>
      <c r="HPF944" s="477"/>
      <c r="HPG944" s="477"/>
      <c r="HPH944" s="477"/>
      <c r="HPI944" s="477"/>
      <c r="HPJ944" s="477"/>
      <c r="HPK944" s="477"/>
      <c r="HPL944" s="477"/>
      <c r="HPM944" s="477"/>
      <c r="HPN944" s="477"/>
      <c r="HPO944" s="477"/>
      <c r="HPP944" s="477"/>
      <c r="HPQ944" s="477"/>
      <c r="HPR944" s="477"/>
      <c r="HPS944" s="477"/>
      <c r="HPT944" s="477"/>
      <c r="HPU944" s="477"/>
      <c r="HPV944" s="477"/>
      <c r="HPW944" s="477"/>
      <c r="HPX944" s="477"/>
      <c r="HPY944" s="477"/>
      <c r="HPZ944" s="477"/>
      <c r="HQA944" s="477"/>
      <c r="HQB944" s="477"/>
      <c r="HQC944" s="477"/>
      <c r="HQD944" s="477"/>
      <c r="HQE944" s="477"/>
      <c r="HQF944" s="477"/>
      <c r="HQG944" s="477"/>
      <c r="HQH944" s="477"/>
      <c r="HQI944" s="477"/>
      <c r="HQJ944" s="477"/>
      <c r="HQK944" s="477"/>
      <c r="HQL944" s="477"/>
      <c r="HQM944" s="477"/>
      <c r="HQN944" s="477"/>
      <c r="HQO944" s="477"/>
      <c r="HQP944" s="477"/>
      <c r="HQQ944" s="477"/>
      <c r="HQR944" s="477"/>
      <c r="HQS944" s="477"/>
      <c r="HQT944" s="477"/>
      <c r="HQU944" s="477"/>
      <c r="HQV944" s="477"/>
      <c r="HQW944" s="477"/>
      <c r="HQX944" s="477"/>
      <c r="HQY944" s="477"/>
      <c r="HQZ944" s="477"/>
      <c r="HRA944" s="477"/>
      <c r="HRB944" s="477"/>
      <c r="HRC944" s="477"/>
      <c r="HRD944" s="477"/>
      <c r="HRE944" s="477"/>
      <c r="HRF944" s="477"/>
      <c r="HRG944" s="477"/>
      <c r="HRH944" s="477"/>
      <c r="HRI944" s="477"/>
      <c r="HRJ944" s="477"/>
      <c r="HRK944" s="477"/>
      <c r="HRL944" s="477"/>
      <c r="HRM944" s="477"/>
      <c r="HRN944" s="477"/>
      <c r="HRO944" s="477"/>
      <c r="HRP944" s="477"/>
      <c r="HRQ944" s="477"/>
      <c r="HRR944" s="477"/>
      <c r="HRS944" s="477"/>
      <c r="HRT944" s="477"/>
      <c r="HRU944" s="477"/>
      <c r="HRV944" s="477"/>
      <c r="HRW944" s="477"/>
      <c r="HRX944" s="477"/>
      <c r="HRY944" s="477"/>
      <c r="HRZ944" s="477"/>
      <c r="HSA944" s="477"/>
      <c r="HSB944" s="477"/>
      <c r="HSC944" s="477"/>
      <c r="HSD944" s="477"/>
      <c r="HSE944" s="477"/>
      <c r="HSF944" s="477"/>
      <c r="HSG944" s="477"/>
      <c r="HSH944" s="477"/>
      <c r="HSI944" s="477"/>
      <c r="HSJ944" s="477"/>
      <c r="HSK944" s="477"/>
      <c r="HSL944" s="477"/>
      <c r="HSM944" s="477"/>
      <c r="HSN944" s="477"/>
      <c r="HSO944" s="477"/>
      <c r="HSP944" s="477"/>
      <c r="HSQ944" s="477"/>
      <c r="HSR944" s="477"/>
      <c r="HSS944" s="477"/>
      <c r="HST944" s="477"/>
      <c r="HSU944" s="477"/>
      <c r="HSV944" s="477"/>
      <c r="HSW944" s="477"/>
      <c r="HSX944" s="477"/>
      <c r="HSY944" s="477"/>
      <c r="HSZ944" s="477"/>
      <c r="HTA944" s="477"/>
      <c r="HTB944" s="477"/>
      <c r="HTC944" s="477"/>
      <c r="HTD944" s="477"/>
      <c r="HTE944" s="477"/>
      <c r="HTF944" s="477"/>
      <c r="HTG944" s="477"/>
      <c r="HTH944" s="477"/>
      <c r="HTI944" s="477"/>
      <c r="HTJ944" s="477"/>
      <c r="HTK944" s="477"/>
      <c r="HTL944" s="477"/>
      <c r="HTM944" s="477"/>
      <c r="HTN944" s="477"/>
      <c r="HTO944" s="477"/>
      <c r="HTP944" s="477"/>
      <c r="HTQ944" s="477"/>
      <c r="HTR944" s="477"/>
      <c r="HTS944" s="477"/>
      <c r="HTT944" s="477"/>
      <c r="HTU944" s="477"/>
      <c r="HTV944" s="477"/>
      <c r="HTW944" s="477"/>
      <c r="HTX944" s="477"/>
      <c r="HTY944" s="477"/>
      <c r="HTZ944" s="477"/>
      <c r="HUA944" s="477"/>
      <c r="HUB944" s="477"/>
      <c r="HUC944" s="477"/>
      <c r="HUD944" s="477"/>
      <c r="HUE944" s="477"/>
      <c r="HUF944" s="477"/>
      <c r="HUG944" s="477"/>
      <c r="HUH944" s="477"/>
      <c r="HUI944" s="477"/>
      <c r="HUJ944" s="477"/>
      <c r="HUK944" s="477"/>
      <c r="HUL944" s="477"/>
      <c r="HUM944" s="477"/>
      <c r="HUN944" s="477"/>
      <c r="HUO944" s="477"/>
      <c r="HUP944" s="477"/>
      <c r="HUQ944" s="477"/>
      <c r="HUR944" s="477"/>
      <c r="HUS944" s="477"/>
      <c r="HUT944" s="477"/>
      <c r="HUU944" s="477"/>
      <c r="HUV944" s="477"/>
      <c r="HUW944" s="477"/>
      <c r="HUX944" s="477"/>
      <c r="HUY944" s="477"/>
      <c r="HUZ944" s="477"/>
      <c r="HVA944" s="477"/>
      <c r="HVB944" s="477"/>
      <c r="HVC944" s="477"/>
      <c r="HVD944" s="477"/>
      <c r="HVE944" s="477"/>
      <c r="HVF944" s="477"/>
      <c r="HVG944" s="477"/>
      <c r="HVH944" s="477"/>
      <c r="HVI944" s="477"/>
      <c r="HVJ944" s="477"/>
      <c r="HVK944" s="477"/>
      <c r="HVL944" s="477"/>
      <c r="HVM944" s="477"/>
      <c r="HVN944" s="477"/>
      <c r="HVO944" s="477"/>
      <c r="HVP944" s="477"/>
      <c r="HVQ944" s="477"/>
      <c r="HVR944" s="477"/>
      <c r="HVS944" s="477"/>
      <c r="HVT944" s="477"/>
      <c r="HVU944" s="477"/>
      <c r="HVV944" s="477"/>
      <c r="HVW944" s="477"/>
      <c r="HVX944" s="477"/>
      <c r="HVY944" s="477"/>
      <c r="HVZ944" s="477"/>
      <c r="HWA944" s="477"/>
      <c r="HWB944" s="477"/>
      <c r="HWC944" s="477"/>
      <c r="HWD944" s="477"/>
      <c r="HWE944" s="477"/>
      <c r="HWF944" s="477"/>
      <c r="HWG944" s="477"/>
      <c r="HWH944" s="477"/>
      <c r="HWI944" s="477"/>
      <c r="HWJ944" s="477"/>
      <c r="HWK944" s="477"/>
      <c r="HWL944" s="477"/>
      <c r="HWM944" s="477"/>
      <c r="HWN944" s="477"/>
      <c r="HWO944" s="477"/>
      <c r="HWP944" s="477"/>
      <c r="HWQ944" s="477"/>
      <c r="HWR944" s="477"/>
      <c r="HWS944" s="477"/>
      <c r="HWT944" s="477"/>
      <c r="HWU944" s="477"/>
      <c r="HWV944" s="477"/>
      <c r="HWW944" s="477"/>
      <c r="HWX944" s="477"/>
      <c r="HWY944" s="477"/>
      <c r="HWZ944" s="477"/>
      <c r="HXA944" s="477"/>
      <c r="HXB944" s="477"/>
      <c r="HXC944" s="477"/>
      <c r="HXD944" s="477"/>
      <c r="HXE944" s="477"/>
      <c r="HXF944" s="477"/>
      <c r="HXG944" s="477"/>
      <c r="HXH944" s="477"/>
      <c r="HXI944" s="477"/>
      <c r="HXJ944" s="477"/>
      <c r="HXK944" s="477"/>
      <c r="HXL944" s="477"/>
      <c r="HXM944" s="477"/>
      <c r="HXN944" s="477"/>
      <c r="HXO944" s="477"/>
      <c r="HXP944" s="477"/>
      <c r="HXQ944" s="477"/>
      <c r="HXR944" s="477"/>
      <c r="HXS944" s="477"/>
      <c r="HXT944" s="477"/>
      <c r="HXU944" s="477"/>
      <c r="HXV944" s="477"/>
      <c r="HXW944" s="477"/>
      <c r="HXX944" s="477"/>
      <c r="HXY944" s="477"/>
      <c r="HXZ944" s="477"/>
      <c r="HYA944" s="477"/>
      <c r="HYB944" s="477"/>
      <c r="HYC944" s="477"/>
      <c r="HYD944" s="477"/>
      <c r="HYE944" s="477"/>
      <c r="HYF944" s="477"/>
      <c r="HYG944" s="477"/>
      <c r="HYH944" s="477"/>
      <c r="HYI944" s="477"/>
      <c r="HYJ944" s="477"/>
      <c r="HYK944" s="477"/>
      <c r="HYL944" s="477"/>
      <c r="HYM944" s="477"/>
      <c r="HYN944" s="477"/>
      <c r="HYO944" s="477"/>
      <c r="HYP944" s="477"/>
      <c r="HYQ944" s="477"/>
      <c r="HYR944" s="477"/>
      <c r="HYS944" s="477"/>
      <c r="HYT944" s="477"/>
      <c r="HYU944" s="477"/>
      <c r="HYV944" s="477"/>
      <c r="HYW944" s="477"/>
      <c r="HYX944" s="477"/>
      <c r="HYY944" s="477"/>
      <c r="HYZ944" s="477"/>
      <c r="HZA944" s="477"/>
      <c r="HZB944" s="477"/>
      <c r="HZC944" s="477"/>
      <c r="HZD944" s="477"/>
      <c r="HZE944" s="477"/>
      <c r="HZF944" s="477"/>
      <c r="HZG944" s="477"/>
      <c r="HZH944" s="477"/>
      <c r="HZI944" s="477"/>
      <c r="HZJ944" s="477"/>
      <c r="HZK944" s="477"/>
      <c r="HZL944" s="477"/>
      <c r="HZM944" s="477"/>
      <c r="HZN944" s="477"/>
      <c r="HZO944" s="477"/>
      <c r="HZP944" s="477"/>
      <c r="HZQ944" s="477"/>
      <c r="HZR944" s="477"/>
      <c r="HZS944" s="477"/>
      <c r="HZT944" s="477"/>
      <c r="HZU944" s="477"/>
      <c r="HZV944" s="477"/>
      <c r="HZW944" s="477"/>
      <c r="HZX944" s="477"/>
      <c r="HZY944" s="477"/>
      <c r="HZZ944" s="477"/>
      <c r="IAA944" s="477"/>
      <c r="IAB944" s="477"/>
      <c r="IAC944" s="477"/>
      <c r="IAD944" s="477"/>
      <c r="IAE944" s="477"/>
      <c r="IAF944" s="477"/>
      <c r="IAG944" s="477"/>
      <c r="IAH944" s="477"/>
      <c r="IAI944" s="477"/>
      <c r="IAJ944" s="477"/>
      <c r="IAK944" s="477"/>
      <c r="IAL944" s="477"/>
      <c r="IAM944" s="477"/>
      <c r="IAN944" s="477"/>
      <c r="IAO944" s="477"/>
      <c r="IAP944" s="477"/>
      <c r="IAQ944" s="477"/>
      <c r="IAR944" s="477"/>
      <c r="IAS944" s="477"/>
      <c r="IAT944" s="477"/>
      <c r="IAU944" s="477"/>
      <c r="IAV944" s="477"/>
      <c r="IAW944" s="477"/>
      <c r="IAX944" s="477"/>
      <c r="IAY944" s="477"/>
      <c r="IAZ944" s="477"/>
      <c r="IBA944" s="477"/>
      <c r="IBB944" s="477"/>
      <c r="IBC944" s="477"/>
      <c r="IBD944" s="477"/>
      <c r="IBE944" s="477"/>
      <c r="IBF944" s="477"/>
      <c r="IBG944" s="477"/>
      <c r="IBH944" s="477"/>
      <c r="IBI944" s="477"/>
      <c r="IBJ944" s="477"/>
      <c r="IBK944" s="477"/>
      <c r="IBL944" s="477"/>
      <c r="IBM944" s="477"/>
      <c r="IBN944" s="477"/>
      <c r="IBO944" s="477"/>
      <c r="IBP944" s="477"/>
      <c r="IBQ944" s="477"/>
      <c r="IBR944" s="477"/>
      <c r="IBS944" s="477"/>
      <c r="IBT944" s="477"/>
      <c r="IBU944" s="477"/>
      <c r="IBV944" s="477"/>
      <c r="IBW944" s="477"/>
      <c r="IBX944" s="477"/>
      <c r="IBY944" s="477"/>
      <c r="IBZ944" s="477"/>
      <c r="ICA944" s="477"/>
      <c r="ICB944" s="477"/>
      <c r="ICC944" s="477"/>
      <c r="ICD944" s="477"/>
      <c r="ICE944" s="477"/>
      <c r="ICF944" s="477"/>
      <c r="ICG944" s="477"/>
      <c r="ICH944" s="477"/>
      <c r="ICI944" s="477"/>
      <c r="ICJ944" s="477"/>
      <c r="ICK944" s="477"/>
      <c r="ICL944" s="477"/>
      <c r="ICM944" s="477"/>
      <c r="ICN944" s="477"/>
      <c r="ICO944" s="477"/>
      <c r="ICP944" s="477"/>
      <c r="ICQ944" s="477"/>
      <c r="ICR944" s="477"/>
      <c r="ICS944" s="477"/>
      <c r="ICT944" s="477"/>
      <c r="ICU944" s="477"/>
      <c r="ICV944" s="477"/>
      <c r="ICW944" s="477"/>
      <c r="ICX944" s="477"/>
      <c r="ICY944" s="477"/>
      <c r="ICZ944" s="477"/>
      <c r="IDA944" s="477"/>
      <c r="IDB944" s="477"/>
      <c r="IDC944" s="477"/>
      <c r="IDD944" s="477"/>
      <c r="IDE944" s="477"/>
      <c r="IDF944" s="477"/>
      <c r="IDG944" s="477"/>
      <c r="IDH944" s="477"/>
      <c r="IDI944" s="477"/>
      <c r="IDJ944" s="477"/>
      <c r="IDK944" s="477"/>
      <c r="IDL944" s="477"/>
      <c r="IDM944" s="477"/>
      <c r="IDN944" s="477"/>
      <c r="IDO944" s="477"/>
      <c r="IDP944" s="477"/>
      <c r="IDQ944" s="477"/>
      <c r="IDR944" s="477"/>
      <c r="IDS944" s="477"/>
      <c r="IDT944" s="477"/>
      <c r="IDU944" s="477"/>
      <c r="IDV944" s="477"/>
      <c r="IDW944" s="477"/>
      <c r="IDX944" s="477"/>
      <c r="IDY944" s="477"/>
      <c r="IDZ944" s="477"/>
      <c r="IEA944" s="477"/>
      <c r="IEB944" s="477"/>
      <c r="IEC944" s="477"/>
      <c r="IED944" s="477"/>
      <c r="IEE944" s="477"/>
      <c r="IEF944" s="477"/>
      <c r="IEG944" s="477"/>
      <c r="IEH944" s="477"/>
      <c r="IEI944" s="477"/>
      <c r="IEJ944" s="477"/>
      <c r="IEK944" s="477"/>
      <c r="IEL944" s="477"/>
      <c r="IEM944" s="477"/>
      <c r="IEN944" s="477"/>
      <c r="IEO944" s="477"/>
      <c r="IEP944" s="477"/>
      <c r="IEQ944" s="477"/>
      <c r="IER944" s="477"/>
      <c r="IES944" s="477"/>
      <c r="IET944" s="477"/>
      <c r="IEU944" s="477"/>
      <c r="IEV944" s="477"/>
      <c r="IEW944" s="477"/>
      <c r="IEX944" s="477"/>
      <c r="IEY944" s="477"/>
      <c r="IEZ944" s="477"/>
      <c r="IFA944" s="477"/>
      <c r="IFB944" s="477"/>
      <c r="IFC944" s="477"/>
      <c r="IFD944" s="477"/>
      <c r="IFE944" s="477"/>
      <c r="IFF944" s="477"/>
      <c r="IFG944" s="477"/>
      <c r="IFH944" s="477"/>
      <c r="IFI944" s="477"/>
      <c r="IFJ944" s="477"/>
      <c r="IFK944" s="477"/>
      <c r="IFL944" s="477"/>
      <c r="IFM944" s="477"/>
      <c r="IFN944" s="477"/>
      <c r="IFO944" s="477"/>
      <c r="IFP944" s="477"/>
      <c r="IFQ944" s="477"/>
      <c r="IFR944" s="477"/>
      <c r="IFS944" s="477"/>
      <c r="IFT944" s="477"/>
      <c r="IFU944" s="477"/>
      <c r="IFV944" s="477"/>
      <c r="IFW944" s="477"/>
      <c r="IFX944" s="477"/>
      <c r="IFY944" s="477"/>
      <c r="IFZ944" s="477"/>
      <c r="IGA944" s="477"/>
      <c r="IGB944" s="477"/>
      <c r="IGC944" s="477"/>
      <c r="IGD944" s="477"/>
      <c r="IGE944" s="477"/>
      <c r="IGF944" s="477"/>
      <c r="IGG944" s="477"/>
      <c r="IGH944" s="477"/>
      <c r="IGI944" s="477"/>
      <c r="IGJ944" s="477"/>
      <c r="IGK944" s="477"/>
      <c r="IGL944" s="477"/>
      <c r="IGM944" s="477"/>
      <c r="IGN944" s="477"/>
      <c r="IGO944" s="477"/>
      <c r="IGP944" s="477"/>
      <c r="IGQ944" s="477"/>
      <c r="IGR944" s="477"/>
      <c r="IGS944" s="477"/>
      <c r="IGT944" s="477"/>
      <c r="IGU944" s="477"/>
      <c r="IGV944" s="477"/>
      <c r="IGW944" s="477"/>
      <c r="IGX944" s="477"/>
      <c r="IGY944" s="477"/>
      <c r="IGZ944" s="477"/>
      <c r="IHA944" s="477"/>
      <c r="IHB944" s="477"/>
      <c r="IHC944" s="477"/>
      <c r="IHD944" s="477"/>
      <c r="IHE944" s="477"/>
      <c r="IHF944" s="477"/>
      <c r="IHG944" s="477"/>
      <c r="IHH944" s="477"/>
      <c r="IHI944" s="477"/>
      <c r="IHJ944" s="477"/>
      <c r="IHK944" s="477"/>
      <c r="IHL944" s="477"/>
      <c r="IHM944" s="477"/>
      <c r="IHN944" s="477"/>
      <c r="IHO944" s="477"/>
      <c r="IHP944" s="477"/>
      <c r="IHQ944" s="477"/>
      <c r="IHR944" s="477"/>
      <c r="IHS944" s="477"/>
      <c r="IHT944" s="477"/>
      <c r="IHU944" s="477"/>
      <c r="IHV944" s="477"/>
      <c r="IHW944" s="477"/>
      <c r="IHX944" s="477"/>
      <c r="IHY944" s="477"/>
      <c r="IHZ944" s="477"/>
      <c r="IIA944" s="477"/>
      <c r="IIB944" s="477"/>
      <c r="IIC944" s="477"/>
      <c r="IID944" s="477"/>
      <c r="IIE944" s="477"/>
      <c r="IIF944" s="477"/>
      <c r="IIG944" s="477"/>
      <c r="IIH944" s="477"/>
      <c r="III944" s="477"/>
      <c r="IIJ944" s="477"/>
      <c r="IIK944" s="477"/>
      <c r="IIL944" s="477"/>
      <c r="IIM944" s="477"/>
      <c r="IIN944" s="477"/>
      <c r="IIO944" s="477"/>
      <c r="IIP944" s="477"/>
      <c r="IIQ944" s="477"/>
      <c r="IIR944" s="477"/>
      <c r="IIS944" s="477"/>
      <c r="IIT944" s="477"/>
      <c r="IIU944" s="477"/>
      <c r="IIV944" s="477"/>
      <c r="IIW944" s="477"/>
      <c r="IIX944" s="477"/>
      <c r="IIY944" s="477"/>
      <c r="IIZ944" s="477"/>
      <c r="IJA944" s="477"/>
      <c r="IJB944" s="477"/>
      <c r="IJC944" s="477"/>
      <c r="IJD944" s="477"/>
      <c r="IJE944" s="477"/>
      <c r="IJF944" s="477"/>
      <c r="IJG944" s="477"/>
      <c r="IJH944" s="477"/>
      <c r="IJI944" s="477"/>
      <c r="IJJ944" s="477"/>
      <c r="IJK944" s="477"/>
      <c r="IJL944" s="477"/>
      <c r="IJM944" s="477"/>
      <c r="IJN944" s="477"/>
      <c r="IJO944" s="477"/>
      <c r="IJP944" s="477"/>
      <c r="IJQ944" s="477"/>
      <c r="IJR944" s="477"/>
      <c r="IJS944" s="477"/>
      <c r="IJT944" s="477"/>
      <c r="IJU944" s="477"/>
      <c r="IJV944" s="477"/>
      <c r="IJW944" s="477"/>
      <c r="IJX944" s="477"/>
      <c r="IJY944" s="477"/>
      <c r="IJZ944" s="477"/>
      <c r="IKA944" s="477"/>
      <c r="IKB944" s="477"/>
      <c r="IKC944" s="477"/>
      <c r="IKD944" s="477"/>
      <c r="IKE944" s="477"/>
      <c r="IKF944" s="477"/>
      <c r="IKG944" s="477"/>
      <c r="IKH944" s="477"/>
      <c r="IKI944" s="477"/>
      <c r="IKJ944" s="477"/>
      <c r="IKK944" s="477"/>
      <c r="IKL944" s="477"/>
      <c r="IKM944" s="477"/>
      <c r="IKN944" s="477"/>
      <c r="IKO944" s="477"/>
      <c r="IKP944" s="477"/>
      <c r="IKQ944" s="477"/>
      <c r="IKR944" s="477"/>
      <c r="IKS944" s="477"/>
      <c r="IKT944" s="477"/>
      <c r="IKU944" s="477"/>
      <c r="IKV944" s="477"/>
      <c r="IKW944" s="477"/>
      <c r="IKX944" s="477"/>
      <c r="IKY944" s="477"/>
      <c r="IKZ944" s="477"/>
      <c r="ILA944" s="477"/>
      <c r="ILB944" s="477"/>
      <c r="ILC944" s="477"/>
      <c r="ILD944" s="477"/>
      <c r="ILE944" s="477"/>
      <c r="ILF944" s="477"/>
      <c r="ILG944" s="477"/>
      <c r="ILH944" s="477"/>
      <c r="ILI944" s="477"/>
      <c r="ILJ944" s="477"/>
      <c r="ILK944" s="477"/>
      <c r="ILL944" s="477"/>
      <c r="ILM944" s="477"/>
      <c r="ILN944" s="477"/>
      <c r="ILO944" s="477"/>
      <c r="ILP944" s="477"/>
      <c r="ILQ944" s="477"/>
      <c r="ILR944" s="477"/>
      <c r="ILS944" s="477"/>
      <c r="ILT944" s="477"/>
      <c r="ILU944" s="477"/>
      <c r="ILV944" s="477"/>
      <c r="ILW944" s="477"/>
      <c r="ILX944" s="477"/>
      <c r="ILY944" s="477"/>
      <c r="ILZ944" s="477"/>
      <c r="IMA944" s="477"/>
      <c r="IMB944" s="477"/>
      <c r="IMC944" s="477"/>
      <c r="IMD944" s="477"/>
      <c r="IME944" s="477"/>
      <c r="IMF944" s="477"/>
      <c r="IMG944" s="477"/>
      <c r="IMH944" s="477"/>
      <c r="IMI944" s="477"/>
      <c r="IMJ944" s="477"/>
      <c r="IMK944" s="477"/>
      <c r="IML944" s="477"/>
      <c r="IMM944" s="477"/>
      <c r="IMN944" s="477"/>
      <c r="IMO944" s="477"/>
      <c r="IMP944" s="477"/>
      <c r="IMQ944" s="477"/>
      <c r="IMR944" s="477"/>
      <c r="IMS944" s="477"/>
      <c r="IMT944" s="477"/>
      <c r="IMU944" s="477"/>
      <c r="IMV944" s="477"/>
      <c r="IMW944" s="477"/>
      <c r="IMX944" s="477"/>
      <c r="IMY944" s="477"/>
      <c r="IMZ944" s="477"/>
      <c r="INA944" s="477"/>
      <c r="INB944" s="477"/>
      <c r="INC944" s="477"/>
      <c r="IND944" s="477"/>
      <c r="INE944" s="477"/>
      <c r="INF944" s="477"/>
      <c r="ING944" s="477"/>
      <c r="INH944" s="477"/>
      <c r="INI944" s="477"/>
      <c r="INJ944" s="477"/>
      <c r="INK944" s="477"/>
      <c r="INL944" s="477"/>
      <c r="INM944" s="477"/>
      <c r="INN944" s="477"/>
      <c r="INO944" s="477"/>
      <c r="INP944" s="477"/>
      <c r="INQ944" s="477"/>
      <c r="INR944" s="477"/>
      <c r="INS944" s="477"/>
      <c r="INT944" s="477"/>
      <c r="INU944" s="477"/>
      <c r="INV944" s="477"/>
      <c r="INW944" s="477"/>
      <c r="INX944" s="477"/>
      <c r="INY944" s="477"/>
      <c r="INZ944" s="477"/>
      <c r="IOA944" s="477"/>
      <c r="IOB944" s="477"/>
      <c r="IOC944" s="477"/>
      <c r="IOD944" s="477"/>
      <c r="IOE944" s="477"/>
      <c r="IOF944" s="477"/>
      <c r="IOG944" s="477"/>
      <c r="IOH944" s="477"/>
      <c r="IOI944" s="477"/>
      <c r="IOJ944" s="477"/>
      <c r="IOK944" s="477"/>
      <c r="IOL944" s="477"/>
      <c r="IOM944" s="477"/>
      <c r="ION944" s="477"/>
      <c r="IOO944" s="477"/>
      <c r="IOP944" s="477"/>
      <c r="IOQ944" s="477"/>
      <c r="IOR944" s="477"/>
      <c r="IOS944" s="477"/>
      <c r="IOT944" s="477"/>
      <c r="IOU944" s="477"/>
      <c r="IOV944" s="477"/>
      <c r="IOW944" s="477"/>
      <c r="IOX944" s="477"/>
      <c r="IOY944" s="477"/>
      <c r="IOZ944" s="477"/>
      <c r="IPA944" s="477"/>
      <c r="IPB944" s="477"/>
      <c r="IPC944" s="477"/>
      <c r="IPD944" s="477"/>
      <c r="IPE944" s="477"/>
      <c r="IPF944" s="477"/>
      <c r="IPG944" s="477"/>
      <c r="IPH944" s="477"/>
      <c r="IPI944" s="477"/>
      <c r="IPJ944" s="477"/>
      <c r="IPK944" s="477"/>
      <c r="IPL944" s="477"/>
      <c r="IPM944" s="477"/>
      <c r="IPN944" s="477"/>
      <c r="IPO944" s="477"/>
      <c r="IPP944" s="477"/>
      <c r="IPQ944" s="477"/>
      <c r="IPR944" s="477"/>
      <c r="IPS944" s="477"/>
      <c r="IPT944" s="477"/>
      <c r="IPU944" s="477"/>
      <c r="IPV944" s="477"/>
      <c r="IPW944" s="477"/>
      <c r="IPX944" s="477"/>
      <c r="IPY944" s="477"/>
      <c r="IPZ944" s="477"/>
      <c r="IQA944" s="477"/>
      <c r="IQB944" s="477"/>
      <c r="IQC944" s="477"/>
      <c r="IQD944" s="477"/>
      <c r="IQE944" s="477"/>
      <c r="IQF944" s="477"/>
      <c r="IQG944" s="477"/>
      <c r="IQH944" s="477"/>
      <c r="IQI944" s="477"/>
      <c r="IQJ944" s="477"/>
      <c r="IQK944" s="477"/>
      <c r="IQL944" s="477"/>
      <c r="IQM944" s="477"/>
      <c r="IQN944" s="477"/>
      <c r="IQO944" s="477"/>
      <c r="IQP944" s="477"/>
      <c r="IQQ944" s="477"/>
      <c r="IQR944" s="477"/>
      <c r="IQS944" s="477"/>
      <c r="IQT944" s="477"/>
      <c r="IQU944" s="477"/>
      <c r="IQV944" s="477"/>
      <c r="IQW944" s="477"/>
      <c r="IQX944" s="477"/>
      <c r="IQY944" s="477"/>
      <c r="IQZ944" s="477"/>
      <c r="IRA944" s="477"/>
      <c r="IRB944" s="477"/>
      <c r="IRC944" s="477"/>
      <c r="IRD944" s="477"/>
      <c r="IRE944" s="477"/>
      <c r="IRF944" s="477"/>
      <c r="IRG944" s="477"/>
      <c r="IRH944" s="477"/>
      <c r="IRI944" s="477"/>
      <c r="IRJ944" s="477"/>
      <c r="IRK944" s="477"/>
      <c r="IRL944" s="477"/>
      <c r="IRM944" s="477"/>
      <c r="IRN944" s="477"/>
      <c r="IRO944" s="477"/>
      <c r="IRP944" s="477"/>
      <c r="IRQ944" s="477"/>
      <c r="IRR944" s="477"/>
      <c r="IRS944" s="477"/>
      <c r="IRT944" s="477"/>
      <c r="IRU944" s="477"/>
      <c r="IRV944" s="477"/>
      <c r="IRW944" s="477"/>
      <c r="IRX944" s="477"/>
      <c r="IRY944" s="477"/>
      <c r="IRZ944" s="477"/>
      <c r="ISA944" s="477"/>
      <c r="ISB944" s="477"/>
      <c r="ISC944" s="477"/>
      <c r="ISD944" s="477"/>
      <c r="ISE944" s="477"/>
      <c r="ISF944" s="477"/>
      <c r="ISG944" s="477"/>
      <c r="ISH944" s="477"/>
      <c r="ISI944" s="477"/>
      <c r="ISJ944" s="477"/>
      <c r="ISK944" s="477"/>
      <c r="ISL944" s="477"/>
      <c r="ISM944" s="477"/>
      <c r="ISN944" s="477"/>
      <c r="ISO944" s="477"/>
      <c r="ISP944" s="477"/>
      <c r="ISQ944" s="477"/>
      <c r="ISR944" s="477"/>
      <c r="ISS944" s="477"/>
      <c r="IST944" s="477"/>
      <c r="ISU944" s="477"/>
      <c r="ISV944" s="477"/>
      <c r="ISW944" s="477"/>
      <c r="ISX944" s="477"/>
      <c r="ISY944" s="477"/>
      <c r="ISZ944" s="477"/>
      <c r="ITA944" s="477"/>
      <c r="ITB944" s="477"/>
      <c r="ITC944" s="477"/>
      <c r="ITD944" s="477"/>
      <c r="ITE944" s="477"/>
      <c r="ITF944" s="477"/>
      <c r="ITG944" s="477"/>
      <c r="ITH944" s="477"/>
      <c r="ITI944" s="477"/>
      <c r="ITJ944" s="477"/>
      <c r="ITK944" s="477"/>
      <c r="ITL944" s="477"/>
      <c r="ITM944" s="477"/>
      <c r="ITN944" s="477"/>
      <c r="ITO944" s="477"/>
      <c r="ITP944" s="477"/>
      <c r="ITQ944" s="477"/>
      <c r="ITR944" s="477"/>
      <c r="ITS944" s="477"/>
      <c r="ITT944" s="477"/>
      <c r="ITU944" s="477"/>
      <c r="ITV944" s="477"/>
      <c r="ITW944" s="477"/>
      <c r="ITX944" s="477"/>
      <c r="ITY944" s="477"/>
      <c r="ITZ944" s="477"/>
      <c r="IUA944" s="477"/>
      <c r="IUB944" s="477"/>
      <c r="IUC944" s="477"/>
      <c r="IUD944" s="477"/>
      <c r="IUE944" s="477"/>
      <c r="IUF944" s="477"/>
      <c r="IUG944" s="477"/>
      <c r="IUH944" s="477"/>
      <c r="IUI944" s="477"/>
      <c r="IUJ944" s="477"/>
      <c r="IUK944" s="477"/>
      <c r="IUL944" s="477"/>
      <c r="IUM944" s="477"/>
      <c r="IUN944" s="477"/>
      <c r="IUO944" s="477"/>
      <c r="IUP944" s="477"/>
      <c r="IUQ944" s="477"/>
      <c r="IUR944" s="477"/>
      <c r="IUS944" s="477"/>
      <c r="IUT944" s="477"/>
      <c r="IUU944" s="477"/>
      <c r="IUV944" s="477"/>
      <c r="IUW944" s="477"/>
      <c r="IUX944" s="477"/>
      <c r="IUY944" s="477"/>
      <c r="IUZ944" s="477"/>
      <c r="IVA944" s="477"/>
      <c r="IVB944" s="477"/>
      <c r="IVC944" s="477"/>
      <c r="IVD944" s="477"/>
      <c r="IVE944" s="477"/>
      <c r="IVF944" s="477"/>
      <c r="IVG944" s="477"/>
      <c r="IVH944" s="477"/>
      <c r="IVI944" s="477"/>
      <c r="IVJ944" s="477"/>
      <c r="IVK944" s="477"/>
      <c r="IVL944" s="477"/>
      <c r="IVM944" s="477"/>
      <c r="IVN944" s="477"/>
      <c r="IVO944" s="477"/>
      <c r="IVP944" s="477"/>
      <c r="IVQ944" s="477"/>
      <c r="IVR944" s="477"/>
      <c r="IVS944" s="477"/>
      <c r="IVT944" s="477"/>
      <c r="IVU944" s="477"/>
      <c r="IVV944" s="477"/>
      <c r="IVW944" s="477"/>
      <c r="IVX944" s="477"/>
      <c r="IVY944" s="477"/>
      <c r="IVZ944" s="477"/>
      <c r="IWA944" s="477"/>
      <c r="IWB944" s="477"/>
      <c r="IWC944" s="477"/>
      <c r="IWD944" s="477"/>
      <c r="IWE944" s="477"/>
      <c r="IWF944" s="477"/>
      <c r="IWG944" s="477"/>
      <c r="IWH944" s="477"/>
      <c r="IWI944" s="477"/>
      <c r="IWJ944" s="477"/>
      <c r="IWK944" s="477"/>
      <c r="IWL944" s="477"/>
      <c r="IWM944" s="477"/>
      <c r="IWN944" s="477"/>
      <c r="IWO944" s="477"/>
      <c r="IWP944" s="477"/>
      <c r="IWQ944" s="477"/>
      <c r="IWR944" s="477"/>
      <c r="IWS944" s="477"/>
      <c r="IWT944" s="477"/>
      <c r="IWU944" s="477"/>
      <c r="IWV944" s="477"/>
      <c r="IWW944" s="477"/>
      <c r="IWX944" s="477"/>
      <c r="IWY944" s="477"/>
      <c r="IWZ944" s="477"/>
      <c r="IXA944" s="477"/>
      <c r="IXB944" s="477"/>
      <c r="IXC944" s="477"/>
      <c r="IXD944" s="477"/>
      <c r="IXE944" s="477"/>
      <c r="IXF944" s="477"/>
      <c r="IXG944" s="477"/>
      <c r="IXH944" s="477"/>
      <c r="IXI944" s="477"/>
      <c r="IXJ944" s="477"/>
      <c r="IXK944" s="477"/>
      <c r="IXL944" s="477"/>
      <c r="IXM944" s="477"/>
      <c r="IXN944" s="477"/>
      <c r="IXO944" s="477"/>
      <c r="IXP944" s="477"/>
      <c r="IXQ944" s="477"/>
      <c r="IXR944" s="477"/>
      <c r="IXS944" s="477"/>
      <c r="IXT944" s="477"/>
      <c r="IXU944" s="477"/>
      <c r="IXV944" s="477"/>
      <c r="IXW944" s="477"/>
      <c r="IXX944" s="477"/>
      <c r="IXY944" s="477"/>
      <c r="IXZ944" s="477"/>
      <c r="IYA944" s="477"/>
      <c r="IYB944" s="477"/>
      <c r="IYC944" s="477"/>
      <c r="IYD944" s="477"/>
      <c r="IYE944" s="477"/>
      <c r="IYF944" s="477"/>
      <c r="IYG944" s="477"/>
      <c r="IYH944" s="477"/>
      <c r="IYI944" s="477"/>
      <c r="IYJ944" s="477"/>
      <c r="IYK944" s="477"/>
      <c r="IYL944" s="477"/>
      <c r="IYM944" s="477"/>
      <c r="IYN944" s="477"/>
      <c r="IYO944" s="477"/>
      <c r="IYP944" s="477"/>
      <c r="IYQ944" s="477"/>
      <c r="IYR944" s="477"/>
      <c r="IYS944" s="477"/>
      <c r="IYT944" s="477"/>
      <c r="IYU944" s="477"/>
      <c r="IYV944" s="477"/>
      <c r="IYW944" s="477"/>
      <c r="IYX944" s="477"/>
      <c r="IYY944" s="477"/>
      <c r="IYZ944" s="477"/>
      <c r="IZA944" s="477"/>
      <c r="IZB944" s="477"/>
      <c r="IZC944" s="477"/>
      <c r="IZD944" s="477"/>
      <c r="IZE944" s="477"/>
      <c r="IZF944" s="477"/>
      <c r="IZG944" s="477"/>
      <c r="IZH944" s="477"/>
      <c r="IZI944" s="477"/>
      <c r="IZJ944" s="477"/>
      <c r="IZK944" s="477"/>
      <c r="IZL944" s="477"/>
      <c r="IZM944" s="477"/>
      <c r="IZN944" s="477"/>
      <c r="IZO944" s="477"/>
      <c r="IZP944" s="477"/>
      <c r="IZQ944" s="477"/>
      <c r="IZR944" s="477"/>
      <c r="IZS944" s="477"/>
      <c r="IZT944" s="477"/>
      <c r="IZU944" s="477"/>
      <c r="IZV944" s="477"/>
      <c r="IZW944" s="477"/>
      <c r="IZX944" s="477"/>
      <c r="IZY944" s="477"/>
      <c r="IZZ944" s="477"/>
      <c r="JAA944" s="477"/>
      <c r="JAB944" s="477"/>
      <c r="JAC944" s="477"/>
      <c r="JAD944" s="477"/>
      <c r="JAE944" s="477"/>
      <c r="JAF944" s="477"/>
      <c r="JAG944" s="477"/>
      <c r="JAH944" s="477"/>
      <c r="JAI944" s="477"/>
      <c r="JAJ944" s="477"/>
      <c r="JAK944" s="477"/>
      <c r="JAL944" s="477"/>
      <c r="JAM944" s="477"/>
      <c r="JAN944" s="477"/>
      <c r="JAO944" s="477"/>
      <c r="JAP944" s="477"/>
      <c r="JAQ944" s="477"/>
      <c r="JAR944" s="477"/>
      <c r="JAS944" s="477"/>
      <c r="JAT944" s="477"/>
      <c r="JAU944" s="477"/>
      <c r="JAV944" s="477"/>
      <c r="JAW944" s="477"/>
      <c r="JAX944" s="477"/>
      <c r="JAY944" s="477"/>
      <c r="JAZ944" s="477"/>
      <c r="JBA944" s="477"/>
      <c r="JBB944" s="477"/>
      <c r="JBC944" s="477"/>
      <c r="JBD944" s="477"/>
      <c r="JBE944" s="477"/>
      <c r="JBF944" s="477"/>
      <c r="JBG944" s="477"/>
      <c r="JBH944" s="477"/>
      <c r="JBI944" s="477"/>
      <c r="JBJ944" s="477"/>
      <c r="JBK944" s="477"/>
      <c r="JBL944" s="477"/>
      <c r="JBM944" s="477"/>
      <c r="JBN944" s="477"/>
      <c r="JBO944" s="477"/>
      <c r="JBP944" s="477"/>
      <c r="JBQ944" s="477"/>
      <c r="JBR944" s="477"/>
      <c r="JBS944" s="477"/>
      <c r="JBT944" s="477"/>
      <c r="JBU944" s="477"/>
      <c r="JBV944" s="477"/>
      <c r="JBW944" s="477"/>
      <c r="JBX944" s="477"/>
      <c r="JBY944" s="477"/>
      <c r="JBZ944" s="477"/>
      <c r="JCA944" s="477"/>
      <c r="JCB944" s="477"/>
      <c r="JCC944" s="477"/>
      <c r="JCD944" s="477"/>
      <c r="JCE944" s="477"/>
      <c r="JCF944" s="477"/>
      <c r="JCG944" s="477"/>
      <c r="JCH944" s="477"/>
      <c r="JCI944" s="477"/>
      <c r="JCJ944" s="477"/>
      <c r="JCK944" s="477"/>
      <c r="JCL944" s="477"/>
      <c r="JCM944" s="477"/>
      <c r="JCN944" s="477"/>
      <c r="JCO944" s="477"/>
      <c r="JCP944" s="477"/>
      <c r="JCQ944" s="477"/>
      <c r="JCR944" s="477"/>
      <c r="JCS944" s="477"/>
      <c r="JCT944" s="477"/>
      <c r="JCU944" s="477"/>
      <c r="JCV944" s="477"/>
      <c r="JCW944" s="477"/>
      <c r="JCX944" s="477"/>
      <c r="JCY944" s="477"/>
      <c r="JCZ944" s="477"/>
      <c r="JDA944" s="477"/>
      <c r="JDB944" s="477"/>
      <c r="JDC944" s="477"/>
      <c r="JDD944" s="477"/>
      <c r="JDE944" s="477"/>
      <c r="JDF944" s="477"/>
      <c r="JDG944" s="477"/>
      <c r="JDH944" s="477"/>
      <c r="JDI944" s="477"/>
      <c r="JDJ944" s="477"/>
      <c r="JDK944" s="477"/>
      <c r="JDL944" s="477"/>
      <c r="JDM944" s="477"/>
      <c r="JDN944" s="477"/>
      <c r="JDO944" s="477"/>
      <c r="JDP944" s="477"/>
      <c r="JDQ944" s="477"/>
      <c r="JDR944" s="477"/>
      <c r="JDS944" s="477"/>
      <c r="JDT944" s="477"/>
      <c r="JDU944" s="477"/>
      <c r="JDV944" s="477"/>
      <c r="JDW944" s="477"/>
      <c r="JDX944" s="477"/>
      <c r="JDY944" s="477"/>
      <c r="JDZ944" s="477"/>
      <c r="JEA944" s="477"/>
      <c r="JEB944" s="477"/>
      <c r="JEC944" s="477"/>
      <c r="JED944" s="477"/>
      <c r="JEE944" s="477"/>
      <c r="JEF944" s="477"/>
      <c r="JEG944" s="477"/>
      <c r="JEH944" s="477"/>
      <c r="JEI944" s="477"/>
      <c r="JEJ944" s="477"/>
      <c r="JEK944" s="477"/>
      <c r="JEL944" s="477"/>
      <c r="JEM944" s="477"/>
      <c r="JEN944" s="477"/>
      <c r="JEO944" s="477"/>
      <c r="JEP944" s="477"/>
      <c r="JEQ944" s="477"/>
      <c r="JER944" s="477"/>
      <c r="JES944" s="477"/>
      <c r="JET944" s="477"/>
      <c r="JEU944" s="477"/>
      <c r="JEV944" s="477"/>
      <c r="JEW944" s="477"/>
      <c r="JEX944" s="477"/>
      <c r="JEY944" s="477"/>
      <c r="JEZ944" s="477"/>
      <c r="JFA944" s="477"/>
      <c r="JFB944" s="477"/>
      <c r="JFC944" s="477"/>
      <c r="JFD944" s="477"/>
      <c r="JFE944" s="477"/>
      <c r="JFF944" s="477"/>
      <c r="JFG944" s="477"/>
      <c r="JFH944" s="477"/>
      <c r="JFI944" s="477"/>
      <c r="JFJ944" s="477"/>
      <c r="JFK944" s="477"/>
      <c r="JFL944" s="477"/>
      <c r="JFM944" s="477"/>
      <c r="JFN944" s="477"/>
      <c r="JFO944" s="477"/>
      <c r="JFP944" s="477"/>
      <c r="JFQ944" s="477"/>
      <c r="JFR944" s="477"/>
      <c r="JFS944" s="477"/>
      <c r="JFT944" s="477"/>
      <c r="JFU944" s="477"/>
      <c r="JFV944" s="477"/>
      <c r="JFW944" s="477"/>
      <c r="JFX944" s="477"/>
      <c r="JFY944" s="477"/>
      <c r="JFZ944" s="477"/>
      <c r="JGA944" s="477"/>
      <c r="JGB944" s="477"/>
      <c r="JGC944" s="477"/>
      <c r="JGD944" s="477"/>
      <c r="JGE944" s="477"/>
      <c r="JGF944" s="477"/>
      <c r="JGG944" s="477"/>
      <c r="JGH944" s="477"/>
      <c r="JGI944" s="477"/>
      <c r="JGJ944" s="477"/>
      <c r="JGK944" s="477"/>
      <c r="JGL944" s="477"/>
      <c r="JGM944" s="477"/>
      <c r="JGN944" s="477"/>
      <c r="JGO944" s="477"/>
      <c r="JGP944" s="477"/>
      <c r="JGQ944" s="477"/>
      <c r="JGR944" s="477"/>
      <c r="JGS944" s="477"/>
      <c r="JGT944" s="477"/>
      <c r="JGU944" s="477"/>
      <c r="JGV944" s="477"/>
      <c r="JGW944" s="477"/>
      <c r="JGX944" s="477"/>
      <c r="JGY944" s="477"/>
      <c r="JGZ944" s="477"/>
      <c r="JHA944" s="477"/>
      <c r="JHB944" s="477"/>
      <c r="JHC944" s="477"/>
      <c r="JHD944" s="477"/>
      <c r="JHE944" s="477"/>
      <c r="JHF944" s="477"/>
      <c r="JHG944" s="477"/>
      <c r="JHH944" s="477"/>
      <c r="JHI944" s="477"/>
      <c r="JHJ944" s="477"/>
      <c r="JHK944" s="477"/>
      <c r="JHL944" s="477"/>
      <c r="JHM944" s="477"/>
      <c r="JHN944" s="477"/>
      <c r="JHO944" s="477"/>
      <c r="JHP944" s="477"/>
      <c r="JHQ944" s="477"/>
      <c r="JHR944" s="477"/>
      <c r="JHS944" s="477"/>
      <c r="JHT944" s="477"/>
      <c r="JHU944" s="477"/>
      <c r="JHV944" s="477"/>
      <c r="JHW944" s="477"/>
      <c r="JHX944" s="477"/>
      <c r="JHY944" s="477"/>
      <c r="JHZ944" s="477"/>
      <c r="JIA944" s="477"/>
      <c r="JIB944" s="477"/>
      <c r="JIC944" s="477"/>
      <c r="JID944" s="477"/>
      <c r="JIE944" s="477"/>
      <c r="JIF944" s="477"/>
      <c r="JIG944" s="477"/>
      <c r="JIH944" s="477"/>
      <c r="JII944" s="477"/>
      <c r="JIJ944" s="477"/>
      <c r="JIK944" s="477"/>
      <c r="JIL944" s="477"/>
      <c r="JIM944" s="477"/>
      <c r="JIN944" s="477"/>
      <c r="JIO944" s="477"/>
      <c r="JIP944" s="477"/>
      <c r="JIQ944" s="477"/>
      <c r="JIR944" s="477"/>
      <c r="JIS944" s="477"/>
      <c r="JIT944" s="477"/>
      <c r="JIU944" s="477"/>
      <c r="JIV944" s="477"/>
      <c r="JIW944" s="477"/>
      <c r="JIX944" s="477"/>
      <c r="JIY944" s="477"/>
      <c r="JIZ944" s="477"/>
      <c r="JJA944" s="477"/>
      <c r="JJB944" s="477"/>
      <c r="JJC944" s="477"/>
      <c r="JJD944" s="477"/>
      <c r="JJE944" s="477"/>
      <c r="JJF944" s="477"/>
      <c r="JJG944" s="477"/>
      <c r="JJH944" s="477"/>
      <c r="JJI944" s="477"/>
      <c r="JJJ944" s="477"/>
      <c r="JJK944" s="477"/>
      <c r="JJL944" s="477"/>
      <c r="JJM944" s="477"/>
      <c r="JJN944" s="477"/>
      <c r="JJO944" s="477"/>
      <c r="JJP944" s="477"/>
      <c r="JJQ944" s="477"/>
      <c r="JJR944" s="477"/>
      <c r="JJS944" s="477"/>
      <c r="JJT944" s="477"/>
      <c r="JJU944" s="477"/>
      <c r="JJV944" s="477"/>
      <c r="JJW944" s="477"/>
      <c r="JJX944" s="477"/>
      <c r="JJY944" s="477"/>
      <c r="JJZ944" s="477"/>
      <c r="JKA944" s="477"/>
      <c r="JKB944" s="477"/>
      <c r="JKC944" s="477"/>
      <c r="JKD944" s="477"/>
      <c r="JKE944" s="477"/>
      <c r="JKF944" s="477"/>
      <c r="JKG944" s="477"/>
      <c r="JKH944" s="477"/>
      <c r="JKI944" s="477"/>
      <c r="JKJ944" s="477"/>
      <c r="JKK944" s="477"/>
      <c r="JKL944" s="477"/>
      <c r="JKM944" s="477"/>
      <c r="JKN944" s="477"/>
      <c r="JKO944" s="477"/>
      <c r="JKP944" s="477"/>
      <c r="JKQ944" s="477"/>
      <c r="JKR944" s="477"/>
      <c r="JKS944" s="477"/>
      <c r="JKT944" s="477"/>
      <c r="JKU944" s="477"/>
      <c r="JKV944" s="477"/>
      <c r="JKW944" s="477"/>
      <c r="JKX944" s="477"/>
      <c r="JKY944" s="477"/>
      <c r="JKZ944" s="477"/>
      <c r="JLA944" s="477"/>
      <c r="JLB944" s="477"/>
      <c r="JLC944" s="477"/>
      <c r="JLD944" s="477"/>
      <c r="JLE944" s="477"/>
      <c r="JLF944" s="477"/>
      <c r="JLG944" s="477"/>
      <c r="JLH944" s="477"/>
      <c r="JLI944" s="477"/>
      <c r="JLJ944" s="477"/>
      <c r="JLK944" s="477"/>
      <c r="JLL944" s="477"/>
      <c r="JLM944" s="477"/>
      <c r="JLN944" s="477"/>
      <c r="JLO944" s="477"/>
      <c r="JLP944" s="477"/>
      <c r="JLQ944" s="477"/>
      <c r="JLR944" s="477"/>
      <c r="JLS944" s="477"/>
      <c r="JLT944" s="477"/>
      <c r="JLU944" s="477"/>
      <c r="JLV944" s="477"/>
      <c r="JLW944" s="477"/>
      <c r="JLX944" s="477"/>
      <c r="JLY944" s="477"/>
      <c r="JLZ944" s="477"/>
      <c r="JMA944" s="477"/>
      <c r="JMB944" s="477"/>
      <c r="JMC944" s="477"/>
      <c r="JMD944" s="477"/>
      <c r="JME944" s="477"/>
      <c r="JMF944" s="477"/>
      <c r="JMG944" s="477"/>
      <c r="JMH944" s="477"/>
      <c r="JMI944" s="477"/>
      <c r="JMJ944" s="477"/>
      <c r="JMK944" s="477"/>
      <c r="JML944" s="477"/>
      <c r="JMM944" s="477"/>
      <c r="JMN944" s="477"/>
      <c r="JMO944" s="477"/>
      <c r="JMP944" s="477"/>
      <c r="JMQ944" s="477"/>
      <c r="JMR944" s="477"/>
      <c r="JMS944" s="477"/>
      <c r="JMT944" s="477"/>
      <c r="JMU944" s="477"/>
      <c r="JMV944" s="477"/>
      <c r="JMW944" s="477"/>
      <c r="JMX944" s="477"/>
      <c r="JMY944" s="477"/>
      <c r="JMZ944" s="477"/>
      <c r="JNA944" s="477"/>
      <c r="JNB944" s="477"/>
      <c r="JNC944" s="477"/>
      <c r="JND944" s="477"/>
      <c r="JNE944" s="477"/>
      <c r="JNF944" s="477"/>
      <c r="JNG944" s="477"/>
      <c r="JNH944" s="477"/>
      <c r="JNI944" s="477"/>
      <c r="JNJ944" s="477"/>
      <c r="JNK944" s="477"/>
      <c r="JNL944" s="477"/>
      <c r="JNM944" s="477"/>
      <c r="JNN944" s="477"/>
      <c r="JNO944" s="477"/>
      <c r="JNP944" s="477"/>
      <c r="JNQ944" s="477"/>
      <c r="JNR944" s="477"/>
      <c r="JNS944" s="477"/>
      <c r="JNT944" s="477"/>
      <c r="JNU944" s="477"/>
      <c r="JNV944" s="477"/>
      <c r="JNW944" s="477"/>
      <c r="JNX944" s="477"/>
      <c r="JNY944" s="477"/>
      <c r="JNZ944" s="477"/>
      <c r="JOA944" s="477"/>
      <c r="JOB944" s="477"/>
      <c r="JOC944" s="477"/>
      <c r="JOD944" s="477"/>
      <c r="JOE944" s="477"/>
      <c r="JOF944" s="477"/>
      <c r="JOG944" s="477"/>
      <c r="JOH944" s="477"/>
      <c r="JOI944" s="477"/>
      <c r="JOJ944" s="477"/>
      <c r="JOK944" s="477"/>
      <c r="JOL944" s="477"/>
      <c r="JOM944" s="477"/>
      <c r="JON944" s="477"/>
      <c r="JOO944" s="477"/>
      <c r="JOP944" s="477"/>
      <c r="JOQ944" s="477"/>
      <c r="JOR944" s="477"/>
      <c r="JOS944" s="477"/>
      <c r="JOT944" s="477"/>
      <c r="JOU944" s="477"/>
      <c r="JOV944" s="477"/>
      <c r="JOW944" s="477"/>
      <c r="JOX944" s="477"/>
      <c r="JOY944" s="477"/>
      <c r="JOZ944" s="477"/>
      <c r="JPA944" s="477"/>
      <c r="JPB944" s="477"/>
      <c r="JPC944" s="477"/>
      <c r="JPD944" s="477"/>
      <c r="JPE944" s="477"/>
      <c r="JPF944" s="477"/>
      <c r="JPG944" s="477"/>
      <c r="JPH944" s="477"/>
      <c r="JPI944" s="477"/>
      <c r="JPJ944" s="477"/>
      <c r="JPK944" s="477"/>
      <c r="JPL944" s="477"/>
      <c r="JPM944" s="477"/>
      <c r="JPN944" s="477"/>
      <c r="JPO944" s="477"/>
      <c r="JPP944" s="477"/>
      <c r="JPQ944" s="477"/>
      <c r="JPR944" s="477"/>
      <c r="JPS944" s="477"/>
      <c r="JPT944" s="477"/>
      <c r="JPU944" s="477"/>
      <c r="JPV944" s="477"/>
      <c r="JPW944" s="477"/>
      <c r="JPX944" s="477"/>
      <c r="JPY944" s="477"/>
      <c r="JPZ944" s="477"/>
      <c r="JQA944" s="477"/>
      <c r="JQB944" s="477"/>
      <c r="JQC944" s="477"/>
      <c r="JQD944" s="477"/>
      <c r="JQE944" s="477"/>
      <c r="JQF944" s="477"/>
      <c r="JQG944" s="477"/>
      <c r="JQH944" s="477"/>
      <c r="JQI944" s="477"/>
      <c r="JQJ944" s="477"/>
      <c r="JQK944" s="477"/>
      <c r="JQL944" s="477"/>
      <c r="JQM944" s="477"/>
      <c r="JQN944" s="477"/>
      <c r="JQO944" s="477"/>
      <c r="JQP944" s="477"/>
      <c r="JQQ944" s="477"/>
      <c r="JQR944" s="477"/>
      <c r="JQS944" s="477"/>
      <c r="JQT944" s="477"/>
      <c r="JQU944" s="477"/>
      <c r="JQV944" s="477"/>
      <c r="JQW944" s="477"/>
      <c r="JQX944" s="477"/>
      <c r="JQY944" s="477"/>
      <c r="JQZ944" s="477"/>
      <c r="JRA944" s="477"/>
      <c r="JRB944" s="477"/>
      <c r="JRC944" s="477"/>
      <c r="JRD944" s="477"/>
      <c r="JRE944" s="477"/>
      <c r="JRF944" s="477"/>
      <c r="JRG944" s="477"/>
      <c r="JRH944" s="477"/>
      <c r="JRI944" s="477"/>
      <c r="JRJ944" s="477"/>
      <c r="JRK944" s="477"/>
      <c r="JRL944" s="477"/>
      <c r="JRM944" s="477"/>
      <c r="JRN944" s="477"/>
      <c r="JRO944" s="477"/>
      <c r="JRP944" s="477"/>
      <c r="JRQ944" s="477"/>
      <c r="JRR944" s="477"/>
      <c r="JRS944" s="477"/>
      <c r="JRT944" s="477"/>
      <c r="JRU944" s="477"/>
      <c r="JRV944" s="477"/>
      <c r="JRW944" s="477"/>
      <c r="JRX944" s="477"/>
      <c r="JRY944" s="477"/>
      <c r="JRZ944" s="477"/>
      <c r="JSA944" s="477"/>
      <c r="JSB944" s="477"/>
      <c r="JSC944" s="477"/>
      <c r="JSD944" s="477"/>
      <c r="JSE944" s="477"/>
      <c r="JSF944" s="477"/>
      <c r="JSG944" s="477"/>
      <c r="JSH944" s="477"/>
      <c r="JSI944" s="477"/>
      <c r="JSJ944" s="477"/>
      <c r="JSK944" s="477"/>
      <c r="JSL944" s="477"/>
      <c r="JSM944" s="477"/>
      <c r="JSN944" s="477"/>
      <c r="JSO944" s="477"/>
      <c r="JSP944" s="477"/>
      <c r="JSQ944" s="477"/>
      <c r="JSR944" s="477"/>
      <c r="JSS944" s="477"/>
      <c r="JST944" s="477"/>
      <c r="JSU944" s="477"/>
      <c r="JSV944" s="477"/>
      <c r="JSW944" s="477"/>
      <c r="JSX944" s="477"/>
      <c r="JSY944" s="477"/>
      <c r="JSZ944" s="477"/>
      <c r="JTA944" s="477"/>
      <c r="JTB944" s="477"/>
      <c r="JTC944" s="477"/>
      <c r="JTD944" s="477"/>
      <c r="JTE944" s="477"/>
      <c r="JTF944" s="477"/>
      <c r="JTG944" s="477"/>
      <c r="JTH944" s="477"/>
      <c r="JTI944" s="477"/>
      <c r="JTJ944" s="477"/>
      <c r="JTK944" s="477"/>
      <c r="JTL944" s="477"/>
      <c r="JTM944" s="477"/>
      <c r="JTN944" s="477"/>
      <c r="JTO944" s="477"/>
      <c r="JTP944" s="477"/>
      <c r="JTQ944" s="477"/>
      <c r="JTR944" s="477"/>
      <c r="JTS944" s="477"/>
      <c r="JTT944" s="477"/>
      <c r="JTU944" s="477"/>
      <c r="JTV944" s="477"/>
      <c r="JTW944" s="477"/>
      <c r="JTX944" s="477"/>
      <c r="JTY944" s="477"/>
      <c r="JTZ944" s="477"/>
      <c r="JUA944" s="477"/>
      <c r="JUB944" s="477"/>
      <c r="JUC944" s="477"/>
      <c r="JUD944" s="477"/>
      <c r="JUE944" s="477"/>
      <c r="JUF944" s="477"/>
      <c r="JUG944" s="477"/>
      <c r="JUH944" s="477"/>
      <c r="JUI944" s="477"/>
      <c r="JUJ944" s="477"/>
      <c r="JUK944" s="477"/>
      <c r="JUL944" s="477"/>
      <c r="JUM944" s="477"/>
      <c r="JUN944" s="477"/>
      <c r="JUO944" s="477"/>
      <c r="JUP944" s="477"/>
      <c r="JUQ944" s="477"/>
      <c r="JUR944" s="477"/>
      <c r="JUS944" s="477"/>
      <c r="JUT944" s="477"/>
      <c r="JUU944" s="477"/>
      <c r="JUV944" s="477"/>
      <c r="JUW944" s="477"/>
      <c r="JUX944" s="477"/>
      <c r="JUY944" s="477"/>
      <c r="JUZ944" s="477"/>
      <c r="JVA944" s="477"/>
      <c r="JVB944" s="477"/>
      <c r="JVC944" s="477"/>
      <c r="JVD944" s="477"/>
      <c r="JVE944" s="477"/>
      <c r="JVF944" s="477"/>
      <c r="JVG944" s="477"/>
      <c r="JVH944" s="477"/>
      <c r="JVI944" s="477"/>
      <c r="JVJ944" s="477"/>
      <c r="JVK944" s="477"/>
      <c r="JVL944" s="477"/>
      <c r="JVM944" s="477"/>
      <c r="JVN944" s="477"/>
      <c r="JVO944" s="477"/>
      <c r="JVP944" s="477"/>
      <c r="JVQ944" s="477"/>
      <c r="JVR944" s="477"/>
      <c r="JVS944" s="477"/>
      <c r="JVT944" s="477"/>
      <c r="JVU944" s="477"/>
      <c r="JVV944" s="477"/>
      <c r="JVW944" s="477"/>
      <c r="JVX944" s="477"/>
      <c r="JVY944" s="477"/>
      <c r="JVZ944" s="477"/>
      <c r="JWA944" s="477"/>
      <c r="JWB944" s="477"/>
      <c r="JWC944" s="477"/>
      <c r="JWD944" s="477"/>
      <c r="JWE944" s="477"/>
      <c r="JWF944" s="477"/>
      <c r="JWG944" s="477"/>
      <c r="JWH944" s="477"/>
      <c r="JWI944" s="477"/>
      <c r="JWJ944" s="477"/>
      <c r="JWK944" s="477"/>
      <c r="JWL944" s="477"/>
      <c r="JWM944" s="477"/>
      <c r="JWN944" s="477"/>
      <c r="JWO944" s="477"/>
      <c r="JWP944" s="477"/>
      <c r="JWQ944" s="477"/>
      <c r="JWR944" s="477"/>
      <c r="JWS944" s="477"/>
      <c r="JWT944" s="477"/>
      <c r="JWU944" s="477"/>
      <c r="JWV944" s="477"/>
      <c r="JWW944" s="477"/>
      <c r="JWX944" s="477"/>
      <c r="JWY944" s="477"/>
      <c r="JWZ944" s="477"/>
      <c r="JXA944" s="477"/>
      <c r="JXB944" s="477"/>
      <c r="JXC944" s="477"/>
      <c r="JXD944" s="477"/>
      <c r="JXE944" s="477"/>
      <c r="JXF944" s="477"/>
      <c r="JXG944" s="477"/>
      <c r="JXH944" s="477"/>
      <c r="JXI944" s="477"/>
      <c r="JXJ944" s="477"/>
      <c r="JXK944" s="477"/>
      <c r="JXL944" s="477"/>
      <c r="JXM944" s="477"/>
      <c r="JXN944" s="477"/>
      <c r="JXO944" s="477"/>
      <c r="JXP944" s="477"/>
      <c r="JXQ944" s="477"/>
      <c r="JXR944" s="477"/>
      <c r="JXS944" s="477"/>
      <c r="JXT944" s="477"/>
      <c r="JXU944" s="477"/>
      <c r="JXV944" s="477"/>
      <c r="JXW944" s="477"/>
      <c r="JXX944" s="477"/>
      <c r="JXY944" s="477"/>
      <c r="JXZ944" s="477"/>
      <c r="JYA944" s="477"/>
      <c r="JYB944" s="477"/>
      <c r="JYC944" s="477"/>
      <c r="JYD944" s="477"/>
      <c r="JYE944" s="477"/>
      <c r="JYF944" s="477"/>
      <c r="JYG944" s="477"/>
      <c r="JYH944" s="477"/>
      <c r="JYI944" s="477"/>
      <c r="JYJ944" s="477"/>
      <c r="JYK944" s="477"/>
      <c r="JYL944" s="477"/>
      <c r="JYM944" s="477"/>
      <c r="JYN944" s="477"/>
      <c r="JYO944" s="477"/>
      <c r="JYP944" s="477"/>
      <c r="JYQ944" s="477"/>
      <c r="JYR944" s="477"/>
      <c r="JYS944" s="477"/>
      <c r="JYT944" s="477"/>
      <c r="JYU944" s="477"/>
      <c r="JYV944" s="477"/>
      <c r="JYW944" s="477"/>
      <c r="JYX944" s="477"/>
      <c r="JYY944" s="477"/>
      <c r="JYZ944" s="477"/>
      <c r="JZA944" s="477"/>
      <c r="JZB944" s="477"/>
      <c r="JZC944" s="477"/>
      <c r="JZD944" s="477"/>
      <c r="JZE944" s="477"/>
      <c r="JZF944" s="477"/>
      <c r="JZG944" s="477"/>
      <c r="JZH944" s="477"/>
      <c r="JZI944" s="477"/>
      <c r="JZJ944" s="477"/>
      <c r="JZK944" s="477"/>
      <c r="JZL944" s="477"/>
      <c r="JZM944" s="477"/>
      <c r="JZN944" s="477"/>
      <c r="JZO944" s="477"/>
      <c r="JZP944" s="477"/>
      <c r="JZQ944" s="477"/>
      <c r="JZR944" s="477"/>
      <c r="JZS944" s="477"/>
      <c r="JZT944" s="477"/>
      <c r="JZU944" s="477"/>
      <c r="JZV944" s="477"/>
      <c r="JZW944" s="477"/>
      <c r="JZX944" s="477"/>
      <c r="JZY944" s="477"/>
      <c r="JZZ944" s="477"/>
      <c r="KAA944" s="477"/>
      <c r="KAB944" s="477"/>
      <c r="KAC944" s="477"/>
      <c r="KAD944" s="477"/>
      <c r="KAE944" s="477"/>
      <c r="KAF944" s="477"/>
      <c r="KAG944" s="477"/>
      <c r="KAH944" s="477"/>
      <c r="KAI944" s="477"/>
      <c r="KAJ944" s="477"/>
      <c r="KAK944" s="477"/>
      <c r="KAL944" s="477"/>
      <c r="KAM944" s="477"/>
      <c r="KAN944" s="477"/>
      <c r="KAO944" s="477"/>
      <c r="KAP944" s="477"/>
      <c r="KAQ944" s="477"/>
      <c r="KAR944" s="477"/>
      <c r="KAS944" s="477"/>
      <c r="KAT944" s="477"/>
      <c r="KAU944" s="477"/>
      <c r="KAV944" s="477"/>
      <c r="KAW944" s="477"/>
      <c r="KAX944" s="477"/>
      <c r="KAY944" s="477"/>
      <c r="KAZ944" s="477"/>
      <c r="KBA944" s="477"/>
      <c r="KBB944" s="477"/>
      <c r="KBC944" s="477"/>
      <c r="KBD944" s="477"/>
      <c r="KBE944" s="477"/>
      <c r="KBF944" s="477"/>
      <c r="KBG944" s="477"/>
      <c r="KBH944" s="477"/>
      <c r="KBI944" s="477"/>
      <c r="KBJ944" s="477"/>
      <c r="KBK944" s="477"/>
      <c r="KBL944" s="477"/>
      <c r="KBM944" s="477"/>
      <c r="KBN944" s="477"/>
      <c r="KBO944" s="477"/>
      <c r="KBP944" s="477"/>
      <c r="KBQ944" s="477"/>
      <c r="KBR944" s="477"/>
      <c r="KBS944" s="477"/>
      <c r="KBT944" s="477"/>
      <c r="KBU944" s="477"/>
      <c r="KBV944" s="477"/>
      <c r="KBW944" s="477"/>
      <c r="KBX944" s="477"/>
      <c r="KBY944" s="477"/>
      <c r="KBZ944" s="477"/>
      <c r="KCA944" s="477"/>
      <c r="KCB944" s="477"/>
      <c r="KCC944" s="477"/>
      <c r="KCD944" s="477"/>
      <c r="KCE944" s="477"/>
      <c r="KCF944" s="477"/>
      <c r="KCG944" s="477"/>
      <c r="KCH944" s="477"/>
      <c r="KCI944" s="477"/>
      <c r="KCJ944" s="477"/>
      <c r="KCK944" s="477"/>
      <c r="KCL944" s="477"/>
      <c r="KCM944" s="477"/>
      <c r="KCN944" s="477"/>
      <c r="KCO944" s="477"/>
      <c r="KCP944" s="477"/>
      <c r="KCQ944" s="477"/>
      <c r="KCR944" s="477"/>
      <c r="KCS944" s="477"/>
      <c r="KCT944" s="477"/>
      <c r="KCU944" s="477"/>
      <c r="KCV944" s="477"/>
      <c r="KCW944" s="477"/>
      <c r="KCX944" s="477"/>
      <c r="KCY944" s="477"/>
      <c r="KCZ944" s="477"/>
      <c r="KDA944" s="477"/>
      <c r="KDB944" s="477"/>
      <c r="KDC944" s="477"/>
      <c r="KDD944" s="477"/>
      <c r="KDE944" s="477"/>
      <c r="KDF944" s="477"/>
      <c r="KDG944" s="477"/>
      <c r="KDH944" s="477"/>
      <c r="KDI944" s="477"/>
      <c r="KDJ944" s="477"/>
      <c r="KDK944" s="477"/>
      <c r="KDL944" s="477"/>
      <c r="KDM944" s="477"/>
      <c r="KDN944" s="477"/>
      <c r="KDO944" s="477"/>
      <c r="KDP944" s="477"/>
      <c r="KDQ944" s="477"/>
      <c r="KDR944" s="477"/>
      <c r="KDS944" s="477"/>
      <c r="KDT944" s="477"/>
      <c r="KDU944" s="477"/>
      <c r="KDV944" s="477"/>
      <c r="KDW944" s="477"/>
      <c r="KDX944" s="477"/>
      <c r="KDY944" s="477"/>
      <c r="KDZ944" s="477"/>
      <c r="KEA944" s="477"/>
      <c r="KEB944" s="477"/>
      <c r="KEC944" s="477"/>
      <c r="KED944" s="477"/>
      <c r="KEE944" s="477"/>
      <c r="KEF944" s="477"/>
      <c r="KEG944" s="477"/>
      <c r="KEH944" s="477"/>
      <c r="KEI944" s="477"/>
      <c r="KEJ944" s="477"/>
      <c r="KEK944" s="477"/>
      <c r="KEL944" s="477"/>
      <c r="KEM944" s="477"/>
      <c r="KEN944" s="477"/>
      <c r="KEO944" s="477"/>
      <c r="KEP944" s="477"/>
      <c r="KEQ944" s="477"/>
      <c r="KER944" s="477"/>
      <c r="KES944" s="477"/>
      <c r="KET944" s="477"/>
      <c r="KEU944" s="477"/>
      <c r="KEV944" s="477"/>
      <c r="KEW944" s="477"/>
      <c r="KEX944" s="477"/>
      <c r="KEY944" s="477"/>
      <c r="KEZ944" s="477"/>
      <c r="KFA944" s="477"/>
      <c r="KFB944" s="477"/>
      <c r="KFC944" s="477"/>
      <c r="KFD944" s="477"/>
      <c r="KFE944" s="477"/>
      <c r="KFF944" s="477"/>
      <c r="KFG944" s="477"/>
      <c r="KFH944" s="477"/>
      <c r="KFI944" s="477"/>
      <c r="KFJ944" s="477"/>
      <c r="KFK944" s="477"/>
      <c r="KFL944" s="477"/>
      <c r="KFM944" s="477"/>
      <c r="KFN944" s="477"/>
      <c r="KFO944" s="477"/>
      <c r="KFP944" s="477"/>
      <c r="KFQ944" s="477"/>
      <c r="KFR944" s="477"/>
      <c r="KFS944" s="477"/>
      <c r="KFT944" s="477"/>
      <c r="KFU944" s="477"/>
      <c r="KFV944" s="477"/>
      <c r="KFW944" s="477"/>
      <c r="KFX944" s="477"/>
      <c r="KFY944" s="477"/>
      <c r="KFZ944" s="477"/>
      <c r="KGA944" s="477"/>
      <c r="KGB944" s="477"/>
      <c r="KGC944" s="477"/>
      <c r="KGD944" s="477"/>
      <c r="KGE944" s="477"/>
      <c r="KGF944" s="477"/>
      <c r="KGG944" s="477"/>
      <c r="KGH944" s="477"/>
      <c r="KGI944" s="477"/>
      <c r="KGJ944" s="477"/>
      <c r="KGK944" s="477"/>
      <c r="KGL944" s="477"/>
      <c r="KGM944" s="477"/>
      <c r="KGN944" s="477"/>
      <c r="KGO944" s="477"/>
      <c r="KGP944" s="477"/>
      <c r="KGQ944" s="477"/>
      <c r="KGR944" s="477"/>
      <c r="KGS944" s="477"/>
      <c r="KGT944" s="477"/>
      <c r="KGU944" s="477"/>
      <c r="KGV944" s="477"/>
      <c r="KGW944" s="477"/>
      <c r="KGX944" s="477"/>
      <c r="KGY944" s="477"/>
      <c r="KGZ944" s="477"/>
      <c r="KHA944" s="477"/>
      <c r="KHB944" s="477"/>
      <c r="KHC944" s="477"/>
      <c r="KHD944" s="477"/>
      <c r="KHE944" s="477"/>
      <c r="KHF944" s="477"/>
      <c r="KHG944" s="477"/>
      <c r="KHH944" s="477"/>
      <c r="KHI944" s="477"/>
      <c r="KHJ944" s="477"/>
      <c r="KHK944" s="477"/>
      <c r="KHL944" s="477"/>
      <c r="KHM944" s="477"/>
      <c r="KHN944" s="477"/>
      <c r="KHO944" s="477"/>
      <c r="KHP944" s="477"/>
      <c r="KHQ944" s="477"/>
      <c r="KHR944" s="477"/>
      <c r="KHS944" s="477"/>
      <c r="KHT944" s="477"/>
      <c r="KHU944" s="477"/>
      <c r="KHV944" s="477"/>
      <c r="KHW944" s="477"/>
      <c r="KHX944" s="477"/>
      <c r="KHY944" s="477"/>
      <c r="KHZ944" s="477"/>
      <c r="KIA944" s="477"/>
      <c r="KIB944" s="477"/>
      <c r="KIC944" s="477"/>
      <c r="KID944" s="477"/>
      <c r="KIE944" s="477"/>
      <c r="KIF944" s="477"/>
      <c r="KIG944" s="477"/>
      <c r="KIH944" s="477"/>
      <c r="KII944" s="477"/>
      <c r="KIJ944" s="477"/>
      <c r="KIK944" s="477"/>
      <c r="KIL944" s="477"/>
      <c r="KIM944" s="477"/>
      <c r="KIN944" s="477"/>
      <c r="KIO944" s="477"/>
      <c r="KIP944" s="477"/>
      <c r="KIQ944" s="477"/>
      <c r="KIR944" s="477"/>
      <c r="KIS944" s="477"/>
      <c r="KIT944" s="477"/>
      <c r="KIU944" s="477"/>
      <c r="KIV944" s="477"/>
      <c r="KIW944" s="477"/>
      <c r="KIX944" s="477"/>
      <c r="KIY944" s="477"/>
      <c r="KIZ944" s="477"/>
      <c r="KJA944" s="477"/>
      <c r="KJB944" s="477"/>
      <c r="KJC944" s="477"/>
      <c r="KJD944" s="477"/>
      <c r="KJE944" s="477"/>
      <c r="KJF944" s="477"/>
      <c r="KJG944" s="477"/>
      <c r="KJH944" s="477"/>
      <c r="KJI944" s="477"/>
      <c r="KJJ944" s="477"/>
      <c r="KJK944" s="477"/>
      <c r="KJL944" s="477"/>
      <c r="KJM944" s="477"/>
      <c r="KJN944" s="477"/>
      <c r="KJO944" s="477"/>
      <c r="KJP944" s="477"/>
      <c r="KJQ944" s="477"/>
      <c r="KJR944" s="477"/>
      <c r="KJS944" s="477"/>
      <c r="KJT944" s="477"/>
      <c r="KJU944" s="477"/>
      <c r="KJV944" s="477"/>
      <c r="KJW944" s="477"/>
      <c r="KJX944" s="477"/>
      <c r="KJY944" s="477"/>
      <c r="KJZ944" s="477"/>
      <c r="KKA944" s="477"/>
      <c r="KKB944" s="477"/>
      <c r="KKC944" s="477"/>
      <c r="KKD944" s="477"/>
      <c r="KKE944" s="477"/>
      <c r="KKF944" s="477"/>
      <c r="KKG944" s="477"/>
      <c r="KKH944" s="477"/>
      <c r="KKI944" s="477"/>
      <c r="KKJ944" s="477"/>
      <c r="KKK944" s="477"/>
      <c r="KKL944" s="477"/>
      <c r="KKM944" s="477"/>
      <c r="KKN944" s="477"/>
      <c r="KKO944" s="477"/>
      <c r="KKP944" s="477"/>
      <c r="KKQ944" s="477"/>
      <c r="KKR944" s="477"/>
      <c r="KKS944" s="477"/>
      <c r="KKT944" s="477"/>
      <c r="KKU944" s="477"/>
      <c r="KKV944" s="477"/>
      <c r="KKW944" s="477"/>
      <c r="KKX944" s="477"/>
      <c r="KKY944" s="477"/>
      <c r="KKZ944" s="477"/>
      <c r="KLA944" s="477"/>
      <c r="KLB944" s="477"/>
      <c r="KLC944" s="477"/>
      <c r="KLD944" s="477"/>
      <c r="KLE944" s="477"/>
      <c r="KLF944" s="477"/>
      <c r="KLG944" s="477"/>
      <c r="KLH944" s="477"/>
      <c r="KLI944" s="477"/>
      <c r="KLJ944" s="477"/>
      <c r="KLK944" s="477"/>
      <c r="KLL944" s="477"/>
      <c r="KLM944" s="477"/>
      <c r="KLN944" s="477"/>
      <c r="KLO944" s="477"/>
      <c r="KLP944" s="477"/>
      <c r="KLQ944" s="477"/>
      <c r="KLR944" s="477"/>
      <c r="KLS944" s="477"/>
      <c r="KLT944" s="477"/>
      <c r="KLU944" s="477"/>
      <c r="KLV944" s="477"/>
      <c r="KLW944" s="477"/>
      <c r="KLX944" s="477"/>
      <c r="KLY944" s="477"/>
      <c r="KLZ944" s="477"/>
      <c r="KMA944" s="477"/>
      <c r="KMB944" s="477"/>
      <c r="KMC944" s="477"/>
      <c r="KMD944" s="477"/>
      <c r="KME944" s="477"/>
      <c r="KMF944" s="477"/>
      <c r="KMG944" s="477"/>
      <c r="KMH944" s="477"/>
      <c r="KMI944" s="477"/>
      <c r="KMJ944" s="477"/>
      <c r="KMK944" s="477"/>
      <c r="KML944" s="477"/>
      <c r="KMM944" s="477"/>
      <c r="KMN944" s="477"/>
      <c r="KMO944" s="477"/>
      <c r="KMP944" s="477"/>
      <c r="KMQ944" s="477"/>
      <c r="KMR944" s="477"/>
      <c r="KMS944" s="477"/>
      <c r="KMT944" s="477"/>
      <c r="KMU944" s="477"/>
      <c r="KMV944" s="477"/>
      <c r="KMW944" s="477"/>
      <c r="KMX944" s="477"/>
      <c r="KMY944" s="477"/>
      <c r="KMZ944" s="477"/>
      <c r="KNA944" s="477"/>
      <c r="KNB944" s="477"/>
      <c r="KNC944" s="477"/>
      <c r="KND944" s="477"/>
      <c r="KNE944" s="477"/>
      <c r="KNF944" s="477"/>
      <c r="KNG944" s="477"/>
      <c r="KNH944" s="477"/>
      <c r="KNI944" s="477"/>
      <c r="KNJ944" s="477"/>
      <c r="KNK944" s="477"/>
      <c r="KNL944" s="477"/>
      <c r="KNM944" s="477"/>
      <c r="KNN944" s="477"/>
      <c r="KNO944" s="477"/>
      <c r="KNP944" s="477"/>
      <c r="KNQ944" s="477"/>
      <c r="KNR944" s="477"/>
      <c r="KNS944" s="477"/>
      <c r="KNT944" s="477"/>
      <c r="KNU944" s="477"/>
      <c r="KNV944" s="477"/>
      <c r="KNW944" s="477"/>
      <c r="KNX944" s="477"/>
      <c r="KNY944" s="477"/>
      <c r="KNZ944" s="477"/>
      <c r="KOA944" s="477"/>
      <c r="KOB944" s="477"/>
      <c r="KOC944" s="477"/>
      <c r="KOD944" s="477"/>
      <c r="KOE944" s="477"/>
      <c r="KOF944" s="477"/>
      <c r="KOG944" s="477"/>
      <c r="KOH944" s="477"/>
      <c r="KOI944" s="477"/>
      <c r="KOJ944" s="477"/>
      <c r="KOK944" s="477"/>
      <c r="KOL944" s="477"/>
      <c r="KOM944" s="477"/>
      <c r="KON944" s="477"/>
      <c r="KOO944" s="477"/>
      <c r="KOP944" s="477"/>
      <c r="KOQ944" s="477"/>
      <c r="KOR944" s="477"/>
      <c r="KOS944" s="477"/>
      <c r="KOT944" s="477"/>
      <c r="KOU944" s="477"/>
      <c r="KOV944" s="477"/>
      <c r="KOW944" s="477"/>
      <c r="KOX944" s="477"/>
      <c r="KOY944" s="477"/>
      <c r="KOZ944" s="477"/>
      <c r="KPA944" s="477"/>
      <c r="KPB944" s="477"/>
      <c r="KPC944" s="477"/>
      <c r="KPD944" s="477"/>
      <c r="KPE944" s="477"/>
      <c r="KPF944" s="477"/>
      <c r="KPG944" s="477"/>
      <c r="KPH944" s="477"/>
      <c r="KPI944" s="477"/>
      <c r="KPJ944" s="477"/>
      <c r="KPK944" s="477"/>
      <c r="KPL944" s="477"/>
      <c r="KPM944" s="477"/>
      <c r="KPN944" s="477"/>
      <c r="KPO944" s="477"/>
      <c r="KPP944" s="477"/>
      <c r="KPQ944" s="477"/>
      <c r="KPR944" s="477"/>
      <c r="KPS944" s="477"/>
      <c r="KPT944" s="477"/>
      <c r="KPU944" s="477"/>
      <c r="KPV944" s="477"/>
      <c r="KPW944" s="477"/>
      <c r="KPX944" s="477"/>
      <c r="KPY944" s="477"/>
      <c r="KPZ944" s="477"/>
      <c r="KQA944" s="477"/>
      <c r="KQB944" s="477"/>
      <c r="KQC944" s="477"/>
      <c r="KQD944" s="477"/>
      <c r="KQE944" s="477"/>
      <c r="KQF944" s="477"/>
      <c r="KQG944" s="477"/>
      <c r="KQH944" s="477"/>
      <c r="KQI944" s="477"/>
      <c r="KQJ944" s="477"/>
      <c r="KQK944" s="477"/>
      <c r="KQL944" s="477"/>
      <c r="KQM944" s="477"/>
      <c r="KQN944" s="477"/>
      <c r="KQO944" s="477"/>
      <c r="KQP944" s="477"/>
      <c r="KQQ944" s="477"/>
      <c r="KQR944" s="477"/>
      <c r="KQS944" s="477"/>
      <c r="KQT944" s="477"/>
      <c r="KQU944" s="477"/>
      <c r="KQV944" s="477"/>
      <c r="KQW944" s="477"/>
      <c r="KQX944" s="477"/>
      <c r="KQY944" s="477"/>
      <c r="KQZ944" s="477"/>
      <c r="KRA944" s="477"/>
      <c r="KRB944" s="477"/>
      <c r="KRC944" s="477"/>
      <c r="KRD944" s="477"/>
      <c r="KRE944" s="477"/>
      <c r="KRF944" s="477"/>
      <c r="KRG944" s="477"/>
      <c r="KRH944" s="477"/>
      <c r="KRI944" s="477"/>
      <c r="KRJ944" s="477"/>
      <c r="KRK944" s="477"/>
      <c r="KRL944" s="477"/>
      <c r="KRM944" s="477"/>
      <c r="KRN944" s="477"/>
      <c r="KRO944" s="477"/>
      <c r="KRP944" s="477"/>
      <c r="KRQ944" s="477"/>
      <c r="KRR944" s="477"/>
      <c r="KRS944" s="477"/>
      <c r="KRT944" s="477"/>
      <c r="KRU944" s="477"/>
      <c r="KRV944" s="477"/>
      <c r="KRW944" s="477"/>
      <c r="KRX944" s="477"/>
      <c r="KRY944" s="477"/>
      <c r="KRZ944" s="477"/>
      <c r="KSA944" s="477"/>
      <c r="KSB944" s="477"/>
      <c r="KSC944" s="477"/>
      <c r="KSD944" s="477"/>
      <c r="KSE944" s="477"/>
      <c r="KSF944" s="477"/>
      <c r="KSG944" s="477"/>
      <c r="KSH944" s="477"/>
      <c r="KSI944" s="477"/>
      <c r="KSJ944" s="477"/>
      <c r="KSK944" s="477"/>
      <c r="KSL944" s="477"/>
      <c r="KSM944" s="477"/>
      <c r="KSN944" s="477"/>
      <c r="KSO944" s="477"/>
      <c r="KSP944" s="477"/>
      <c r="KSQ944" s="477"/>
      <c r="KSR944" s="477"/>
      <c r="KSS944" s="477"/>
      <c r="KST944" s="477"/>
      <c r="KSU944" s="477"/>
      <c r="KSV944" s="477"/>
      <c r="KSW944" s="477"/>
      <c r="KSX944" s="477"/>
      <c r="KSY944" s="477"/>
      <c r="KSZ944" s="477"/>
      <c r="KTA944" s="477"/>
      <c r="KTB944" s="477"/>
      <c r="KTC944" s="477"/>
      <c r="KTD944" s="477"/>
      <c r="KTE944" s="477"/>
      <c r="KTF944" s="477"/>
      <c r="KTG944" s="477"/>
      <c r="KTH944" s="477"/>
      <c r="KTI944" s="477"/>
      <c r="KTJ944" s="477"/>
      <c r="KTK944" s="477"/>
      <c r="KTL944" s="477"/>
      <c r="KTM944" s="477"/>
      <c r="KTN944" s="477"/>
      <c r="KTO944" s="477"/>
      <c r="KTP944" s="477"/>
      <c r="KTQ944" s="477"/>
      <c r="KTR944" s="477"/>
      <c r="KTS944" s="477"/>
      <c r="KTT944" s="477"/>
      <c r="KTU944" s="477"/>
      <c r="KTV944" s="477"/>
      <c r="KTW944" s="477"/>
      <c r="KTX944" s="477"/>
      <c r="KTY944" s="477"/>
      <c r="KTZ944" s="477"/>
      <c r="KUA944" s="477"/>
      <c r="KUB944" s="477"/>
      <c r="KUC944" s="477"/>
      <c r="KUD944" s="477"/>
      <c r="KUE944" s="477"/>
      <c r="KUF944" s="477"/>
      <c r="KUG944" s="477"/>
      <c r="KUH944" s="477"/>
      <c r="KUI944" s="477"/>
      <c r="KUJ944" s="477"/>
      <c r="KUK944" s="477"/>
      <c r="KUL944" s="477"/>
      <c r="KUM944" s="477"/>
      <c r="KUN944" s="477"/>
      <c r="KUO944" s="477"/>
      <c r="KUP944" s="477"/>
      <c r="KUQ944" s="477"/>
      <c r="KUR944" s="477"/>
      <c r="KUS944" s="477"/>
      <c r="KUT944" s="477"/>
      <c r="KUU944" s="477"/>
      <c r="KUV944" s="477"/>
      <c r="KUW944" s="477"/>
      <c r="KUX944" s="477"/>
      <c r="KUY944" s="477"/>
      <c r="KUZ944" s="477"/>
      <c r="KVA944" s="477"/>
      <c r="KVB944" s="477"/>
      <c r="KVC944" s="477"/>
      <c r="KVD944" s="477"/>
      <c r="KVE944" s="477"/>
      <c r="KVF944" s="477"/>
      <c r="KVG944" s="477"/>
      <c r="KVH944" s="477"/>
      <c r="KVI944" s="477"/>
      <c r="KVJ944" s="477"/>
      <c r="KVK944" s="477"/>
      <c r="KVL944" s="477"/>
      <c r="KVM944" s="477"/>
      <c r="KVN944" s="477"/>
      <c r="KVO944" s="477"/>
      <c r="KVP944" s="477"/>
      <c r="KVQ944" s="477"/>
      <c r="KVR944" s="477"/>
      <c r="KVS944" s="477"/>
      <c r="KVT944" s="477"/>
      <c r="KVU944" s="477"/>
      <c r="KVV944" s="477"/>
      <c r="KVW944" s="477"/>
      <c r="KVX944" s="477"/>
      <c r="KVY944" s="477"/>
      <c r="KVZ944" s="477"/>
      <c r="KWA944" s="477"/>
      <c r="KWB944" s="477"/>
      <c r="KWC944" s="477"/>
      <c r="KWD944" s="477"/>
      <c r="KWE944" s="477"/>
      <c r="KWF944" s="477"/>
      <c r="KWG944" s="477"/>
      <c r="KWH944" s="477"/>
      <c r="KWI944" s="477"/>
      <c r="KWJ944" s="477"/>
      <c r="KWK944" s="477"/>
      <c r="KWL944" s="477"/>
      <c r="KWM944" s="477"/>
      <c r="KWN944" s="477"/>
      <c r="KWO944" s="477"/>
      <c r="KWP944" s="477"/>
      <c r="KWQ944" s="477"/>
      <c r="KWR944" s="477"/>
      <c r="KWS944" s="477"/>
      <c r="KWT944" s="477"/>
      <c r="KWU944" s="477"/>
      <c r="KWV944" s="477"/>
      <c r="KWW944" s="477"/>
      <c r="KWX944" s="477"/>
      <c r="KWY944" s="477"/>
      <c r="KWZ944" s="477"/>
      <c r="KXA944" s="477"/>
      <c r="KXB944" s="477"/>
      <c r="KXC944" s="477"/>
      <c r="KXD944" s="477"/>
      <c r="KXE944" s="477"/>
      <c r="KXF944" s="477"/>
      <c r="KXG944" s="477"/>
      <c r="KXH944" s="477"/>
      <c r="KXI944" s="477"/>
      <c r="KXJ944" s="477"/>
      <c r="KXK944" s="477"/>
      <c r="KXL944" s="477"/>
      <c r="KXM944" s="477"/>
      <c r="KXN944" s="477"/>
      <c r="KXO944" s="477"/>
      <c r="KXP944" s="477"/>
      <c r="KXQ944" s="477"/>
      <c r="KXR944" s="477"/>
      <c r="KXS944" s="477"/>
      <c r="KXT944" s="477"/>
      <c r="KXU944" s="477"/>
      <c r="KXV944" s="477"/>
      <c r="KXW944" s="477"/>
      <c r="KXX944" s="477"/>
      <c r="KXY944" s="477"/>
      <c r="KXZ944" s="477"/>
      <c r="KYA944" s="477"/>
      <c r="KYB944" s="477"/>
      <c r="KYC944" s="477"/>
      <c r="KYD944" s="477"/>
      <c r="KYE944" s="477"/>
      <c r="KYF944" s="477"/>
      <c r="KYG944" s="477"/>
      <c r="KYH944" s="477"/>
      <c r="KYI944" s="477"/>
      <c r="KYJ944" s="477"/>
      <c r="KYK944" s="477"/>
      <c r="KYL944" s="477"/>
      <c r="KYM944" s="477"/>
      <c r="KYN944" s="477"/>
      <c r="KYO944" s="477"/>
      <c r="KYP944" s="477"/>
      <c r="KYQ944" s="477"/>
      <c r="KYR944" s="477"/>
      <c r="KYS944" s="477"/>
      <c r="KYT944" s="477"/>
      <c r="KYU944" s="477"/>
      <c r="KYV944" s="477"/>
      <c r="KYW944" s="477"/>
      <c r="KYX944" s="477"/>
      <c r="KYY944" s="477"/>
      <c r="KYZ944" s="477"/>
      <c r="KZA944" s="477"/>
      <c r="KZB944" s="477"/>
      <c r="KZC944" s="477"/>
      <c r="KZD944" s="477"/>
      <c r="KZE944" s="477"/>
      <c r="KZF944" s="477"/>
      <c r="KZG944" s="477"/>
      <c r="KZH944" s="477"/>
      <c r="KZI944" s="477"/>
      <c r="KZJ944" s="477"/>
      <c r="KZK944" s="477"/>
      <c r="KZL944" s="477"/>
      <c r="KZM944" s="477"/>
      <c r="KZN944" s="477"/>
      <c r="KZO944" s="477"/>
      <c r="KZP944" s="477"/>
      <c r="KZQ944" s="477"/>
      <c r="KZR944" s="477"/>
      <c r="KZS944" s="477"/>
      <c r="KZT944" s="477"/>
      <c r="KZU944" s="477"/>
      <c r="KZV944" s="477"/>
      <c r="KZW944" s="477"/>
      <c r="KZX944" s="477"/>
      <c r="KZY944" s="477"/>
      <c r="KZZ944" s="477"/>
      <c r="LAA944" s="477"/>
      <c r="LAB944" s="477"/>
      <c r="LAC944" s="477"/>
      <c r="LAD944" s="477"/>
      <c r="LAE944" s="477"/>
      <c r="LAF944" s="477"/>
      <c r="LAG944" s="477"/>
      <c r="LAH944" s="477"/>
      <c r="LAI944" s="477"/>
      <c r="LAJ944" s="477"/>
      <c r="LAK944" s="477"/>
      <c r="LAL944" s="477"/>
      <c r="LAM944" s="477"/>
      <c r="LAN944" s="477"/>
      <c r="LAO944" s="477"/>
      <c r="LAP944" s="477"/>
      <c r="LAQ944" s="477"/>
      <c r="LAR944" s="477"/>
      <c r="LAS944" s="477"/>
      <c r="LAT944" s="477"/>
      <c r="LAU944" s="477"/>
      <c r="LAV944" s="477"/>
      <c r="LAW944" s="477"/>
      <c r="LAX944" s="477"/>
      <c r="LAY944" s="477"/>
      <c r="LAZ944" s="477"/>
      <c r="LBA944" s="477"/>
      <c r="LBB944" s="477"/>
      <c r="LBC944" s="477"/>
      <c r="LBD944" s="477"/>
      <c r="LBE944" s="477"/>
      <c r="LBF944" s="477"/>
      <c r="LBG944" s="477"/>
      <c r="LBH944" s="477"/>
      <c r="LBI944" s="477"/>
      <c r="LBJ944" s="477"/>
      <c r="LBK944" s="477"/>
      <c r="LBL944" s="477"/>
      <c r="LBM944" s="477"/>
      <c r="LBN944" s="477"/>
      <c r="LBO944" s="477"/>
      <c r="LBP944" s="477"/>
      <c r="LBQ944" s="477"/>
      <c r="LBR944" s="477"/>
      <c r="LBS944" s="477"/>
      <c r="LBT944" s="477"/>
      <c r="LBU944" s="477"/>
      <c r="LBV944" s="477"/>
      <c r="LBW944" s="477"/>
      <c r="LBX944" s="477"/>
      <c r="LBY944" s="477"/>
      <c r="LBZ944" s="477"/>
      <c r="LCA944" s="477"/>
      <c r="LCB944" s="477"/>
      <c r="LCC944" s="477"/>
      <c r="LCD944" s="477"/>
      <c r="LCE944" s="477"/>
      <c r="LCF944" s="477"/>
      <c r="LCG944" s="477"/>
      <c r="LCH944" s="477"/>
      <c r="LCI944" s="477"/>
      <c r="LCJ944" s="477"/>
      <c r="LCK944" s="477"/>
      <c r="LCL944" s="477"/>
      <c r="LCM944" s="477"/>
      <c r="LCN944" s="477"/>
      <c r="LCO944" s="477"/>
      <c r="LCP944" s="477"/>
      <c r="LCQ944" s="477"/>
      <c r="LCR944" s="477"/>
      <c r="LCS944" s="477"/>
      <c r="LCT944" s="477"/>
      <c r="LCU944" s="477"/>
      <c r="LCV944" s="477"/>
      <c r="LCW944" s="477"/>
      <c r="LCX944" s="477"/>
      <c r="LCY944" s="477"/>
      <c r="LCZ944" s="477"/>
      <c r="LDA944" s="477"/>
      <c r="LDB944" s="477"/>
      <c r="LDC944" s="477"/>
      <c r="LDD944" s="477"/>
      <c r="LDE944" s="477"/>
      <c r="LDF944" s="477"/>
      <c r="LDG944" s="477"/>
      <c r="LDH944" s="477"/>
      <c r="LDI944" s="477"/>
      <c r="LDJ944" s="477"/>
      <c r="LDK944" s="477"/>
      <c r="LDL944" s="477"/>
      <c r="LDM944" s="477"/>
      <c r="LDN944" s="477"/>
      <c r="LDO944" s="477"/>
      <c r="LDP944" s="477"/>
      <c r="LDQ944" s="477"/>
      <c r="LDR944" s="477"/>
      <c r="LDS944" s="477"/>
      <c r="LDT944" s="477"/>
      <c r="LDU944" s="477"/>
      <c r="LDV944" s="477"/>
      <c r="LDW944" s="477"/>
      <c r="LDX944" s="477"/>
      <c r="LDY944" s="477"/>
      <c r="LDZ944" s="477"/>
      <c r="LEA944" s="477"/>
      <c r="LEB944" s="477"/>
      <c r="LEC944" s="477"/>
      <c r="LED944" s="477"/>
      <c r="LEE944" s="477"/>
      <c r="LEF944" s="477"/>
      <c r="LEG944" s="477"/>
      <c r="LEH944" s="477"/>
      <c r="LEI944" s="477"/>
      <c r="LEJ944" s="477"/>
      <c r="LEK944" s="477"/>
      <c r="LEL944" s="477"/>
      <c r="LEM944" s="477"/>
      <c r="LEN944" s="477"/>
      <c r="LEO944" s="477"/>
      <c r="LEP944" s="477"/>
      <c r="LEQ944" s="477"/>
      <c r="LER944" s="477"/>
      <c r="LES944" s="477"/>
      <c r="LET944" s="477"/>
      <c r="LEU944" s="477"/>
      <c r="LEV944" s="477"/>
      <c r="LEW944" s="477"/>
      <c r="LEX944" s="477"/>
      <c r="LEY944" s="477"/>
      <c r="LEZ944" s="477"/>
      <c r="LFA944" s="477"/>
      <c r="LFB944" s="477"/>
      <c r="LFC944" s="477"/>
      <c r="LFD944" s="477"/>
      <c r="LFE944" s="477"/>
      <c r="LFF944" s="477"/>
      <c r="LFG944" s="477"/>
      <c r="LFH944" s="477"/>
      <c r="LFI944" s="477"/>
      <c r="LFJ944" s="477"/>
      <c r="LFK944" s="477"/>
      <c r="LFL944" s="477"/>
      <c r="LFM944" s="477"/>
      <c r="LFN944" s="477"/>
      <c r="LFO944" s="477"/>
      <c r="LFP944" s="477"/>
      <c r="LFQ944" s="477"/>
      <c r="LFR944" s="477"/>
      <c r="LFS944" s="477"/>
      <c r="LFT944" s="477"/>
      <c r="LFU944" s="477"/>
      <c r="LFV944" s="477"/>
      <c r="LFW944" s="477"/>
      <c r="LFX944" s="477"/>
      <c r="LFY944" s="477"/>
      <c r="LFZ944" s="477"/>
      <c r="LGA944" s="477"/>
      <c r="LGB944" s="477"/>
      <c r="LGC944" s="477"/>
      <c r="LGD944" s="477"/>
      <c r="LGE944" s="477"/>
      <c r="LGF944" s="477"/>
      <c r="LGG944" s="477"/>
      <c r="LGH944" s="477"/>
      <c r="LGI944" s="477"/>
      <c r="LGJ944" s="477"/>
      <c r="LGK944" s="477"/>
      <c r="LGL944" s="477"/>
      <c r="LGM944" s="477"/>
      <c r="LGN944" s="477"/>
      <c r="LGO944" s="477"/>
      <c r="LGP944" s="477"/>
      <c r="LGQ944" s="477"/>
      <c r="LGR944" s="477"/>
      <c r="LGS944" s="477"/>
      <c r="LGT944" s="477"/>
      <c r="LGU944" s="477"/>
      <c r="LGV944" s="477"/>
      <c r="LGW944" s="477"/>
      <c r="LGX944" s="477"/>
      <c r="LGY944" s="477"/>
      <c r="LGZ944" s="477"/>
      <c r="LHA944" s="477"/>
      <c r="LHB944" s="477"/>
      <c r="LHC944" s="477"/>
      <c r="LHD944" s="477"/>
      <c r="LHE944" s="477"/>
      <c r="LHF944" s="477"/>
      <c r="LHG944" s="477"/>
      <c r="LHH944" s="477"/>
      <c r="LHI944" s="477"/>
      <c r="LHJ944" s="477"/>
      <c r="LHK944" s="477"/>
      <c r="LHL944" s="477"/>
      <c r="LHM944" s="477"/>
      <c r="LHN944" s="477"/>
      <c r="LHO944" s="477"/>
      <c r="LHP944" s="477"/>
      <c r="LHQ944" s="477"/>
      <c r="LHR944" s="477"/>
      <c r="LHS944" s="477"/>
      <c r="LHT944" s="477"/>
      <c r="LHU944" s="477"/>
      <c r="LHV944" s="477"/>
      <c r="LHW944" s="477"/>
      <c r="LHX944" s="477"/>
      <c r="LHY944" s="477"/>
      <c r="LHZ944" s="477"/>
      <c r="LIA944" s="477"/>
      <c r="LIB944" s="477"/>
      <c r="LIC944" s="477"/>
      <c r="LID944" s="477"/>
      <c r="LIE944" s="477"/>
      <c r="LIF944" s="477"/>
      <c r="LIG944" s="477"/>
      <c r="LIH944" s="477"/>
      <c r="LII944" s="477"/>
      <c r="LIJ944" s="477"/>
      <c r="LIK944" s="477"/>
      <c r="LIL944" s="477"/>
      <c r="LIM944" s="477"/>
      <c r="LIN944" s="477"/>
      <c r="LIO944" s="477"/>
      <c r="LIP944" s="477"/>
      <c r="LIQ944" s="477"/>
      <c r="LIR944" s="477"/>
      <c r="LIS944" s="477"/>
      <c r="LIT944" s="477"/>
      <c r="LIU944" s="477"/>
      <c r="LIV944" s="477"/>
      <c r="LIW944" s="477"/>
      <c r="LIX944" s="477"/>
      <c r="LIY944" s="477"/>
      <c r="LIZ944" s="477"/>
      <c r="LJA944" s="477"/>
      <c r="LJB944" s="477"/>
      <c r="LJC944" s="477"/>
      <c r="LJD944" s="477"/>
      <c r="LJE944" s="477"/>
      <c r="LJF944" s="477"/>
      <c r="LJG944" s="477"/>
      <c r="LJH944" s="477"/>
      <c r="LJI944" s="477"/>
      <c r="LJJ944" s="477"/>
      <c r="LJK944" s="477"/>
      <c r="LJL944" s="477"/>
      <c r="LJM944" s="477"/>
      <c r="LJN944" s="477"/>
      <c r="LJO944" s="477"/>
      <c r="LJP944" s="477"/>
      <c r="LJQ944" s="477"/>
      <c r="LJR944" s="477"/>
      <c r="LJS944" s="477"/>
      <c r="LJT944" s="477"/>
      <c r="LJU944" s="477"/>
      <c r="LJV944" s="477"/>
      <c r="LJW944" s="477"/>
      <c r="LJX944" s="477"/>
      <c r="LJY944" s="477"/>
      <c r="LJZ944" s="477"/>
      <c r="LKA944" s="477"/>
      <c r="LKB944" s="477"/>
      <c r="LKC944" s="477"/>
      <c r="LKD944" s="477"/>
      <c r="LKE944" s="477"/>
      <c r="LKF944" s="477"/>
      <c r="LKG944" s="477"/>
      <c r="LKH944" s="477"/>
      <c r="LKI944" s="477"/>
      <c r="LKJ944" s="477"/>
      <c r="LKK944" s="477"/>
      <c r="LKL944" s="477"/>
      <c r="LKM944" s="477"/>
      <c r="LKN944" s="477"/>
      <c r="LKO944" s="477"/>
      <c r="LKP944" s="477"/>
      <c r="LKQ944" s="477"/>
      <c r="LKR944" s="477"/>
      <c r="LKS944" s="477"/>
      <c r="LKT944" s="477"/>
      <c r="LKU944" s="477"/>
      <c r="LKV944" s="477"/>
      <c r="LKW944" s="477"/>
      <c r="LKX944" s="477"/>
      <c r="LKY944" s="477"/>
      <c r="LKZ944" s="477"/>
      <c r="LLA944" s="477"/>
      <c r="LLB944" s="477"/>
      <c r="LLC944" s="477"/>
      <c r="LLD944" s="477"/>
      <c r="LLE944" s="477"/>
      <c r="LLF944" s="477"/>
      <c r="LLG944" s="477"/>
      <c r="LLH944" s="477"/>
      <c r="LLI944" s="477"/>
      <c r="LLJ944" s="477"/>
      <c r="LLK944" s="477"/>
      <c r="LLL944" s="477"/>
      <c r="LLM944" s="477"/>
      <c r="LLN944" s="477"/>
      <c r="LLO944" s="477"/>
      <c r="LLP944" s="477"/>
      <c r="LLQ944" s="477"/>
      <c r="LLR944" s="477"/>
      <c r="LLS944" s="477"/>
      <c r="LLT944" s="477"/>
      <c r="LLU944" s="477"/>
      <c r="LLV944" s="477"/>
      <c r="LLW944" s="477"/>
      <c r="LLX944" s="477"/>
      <c r="LLY944" s="477"/>
      <c r="LLZ944" s="477"/>
      <c r="LMA944" s="477"/>
      <c r="LMB944" s="477"/>
      <c r="LMC944" s="477"/>
      <c r="LMD944" s="477"/>
      <c r="LME944" s="477"/>
      <c r="LMF944" s="477"/>
      <c r="LMG944" s="477"/>
      <c r="LMH944" s="477"/>
      <c r="LMI944" s="477"/>
      <c r="LMJ944" s="477"/>
      <c r="LMK944" s="477"/>
      <c r="LML944" s="477"/>
      <c r="LMM944" s="477"/>
      <c r="LMN944" s="477"/>
      <c r="LMO944" s="477"/>
      <c r="LMP944" s="477"/>
      <c r="LMQ944" s="477"/>
      <c r="LMR944" s="477"/>
      <c r="LMS944" s="477"/>
      <c r="LMT944" s="477"/>
      <c r="LMU944" s="477"/>
      <c r="LMV944" s="477"/>
      <c r="LMW944" s="477"/>
      <c r="LMX944" s="477"/>
      <c r="LMY944" s="477"/>
      <c r="LMZ944" s="477"/>
      <c r="LNA944" s="477"/>
      <c r="LNB944" s="477"/>
      <c r="LNC944" s="477"/>
      <c r="LND944" s="477"/>
      <c r="LNE944" s="477"/>
      <c r="LNF944" s="477"/>
      <c r="LNG944" s="477"/>
      <c r="LNH944" s="477"/>
      <c r="LNI944" s="477"/>
      <c r="LNJ944" s="477"/>
      <c r="LNK944" s="477"/>
      <c r="LNL944" s="477"/>
      <c r="LNM944" s="477"/>
      <c r="LNN944" s="477"/>
      <c r="LNO944" s="477"/>
      <c r="LNP944" s="477"/>
      <c r="LNQ944" s="477"/>
      <c r="LNR944" s="477"/>
      <c r="LNS944" s="477"/>
      <c r="LNT944" s="477"/>
      <c r="LNU944" s="477"/>
      <c r="LNV944" s="477"/>
      <c r="LNW944" s="477"/>
      <c r="LNX944" s="477"/>
      <c r="LNY944" s="477"/>
      <c r="LNZ944" s="477"/>
      <c r="LOA944" s="477"/>
      <c r="LOB944" s="477"/>
      <c r="LOC944" s="477"/>
      <c r="LOD944" s="477"/>
      <c r="LOE944" s="477"/>
      <c r="LOF944" s="477"/>
      <c r="LOG944" s="477"/>
      <c r="LOH944" s="477"/>
      <c r="LOI944" s="477"/>
      <c r="LOJ944" s="477"/>
      <c r="LOK944" s="477"/>
      <c r="LOL944" s="477"/>
      <c r="LOM944" s="477"/>
      <c r="LON944" s="477"/>
      <c r="LOO944" s="477"/>
      <c r="LOP944" s="477"/>
      <c r="LOQ944" s="477"/>
      <c r="LOR944" s="477"/>
      <c r="LOS944" s="477"/>
      <c r="LOT944" s="477"/>
      <c r="LOU944" s="477"/>
      <c r="LOV944" s="477"/>
      <c r="LOW944" s="477"/>
      <c r="LOX944" s="477"/>
      <c r="LOY944" s="477"/>
      <c r="LOZ944" s="477"/>
      <c r="LPA944" s="477"/>
      <c r="LPB944" s="477"/>
      <c r="LPC944" s="477"/>
      <c r="LPD944" s="477"/>
      <c r="LPE944" s="477"/>
      <c r="LPF944" s="477"/>
      <c r="LPG944" s="477"/>
      <c r="LPH944" s="477"/>
      <c r="LPI944" s="477"/>
      <c r="LPJ944" s="477"/>
      <c r="LPK944" s="477"/>
      <c r="LPL944" s="477"/>
      <c r="LPM944" s="477"/>
      <c r="LPN944" s="477"/>
      <c r="LPO944" s="477"/>
      <c r="LPP944" s="477"/>
      <c r="LPQ944" s="477"/>
      <c r="LPR944" s="477"/>
      <c r="LPS944" s="477"/>
      <c r="LPT944" s="477"/>
      <c r="LPU944" s="477"/>
      <c r="LPV944" s="477"/>
      <c r="LPW944" s="477"/>
      <c r="LPX944" s="477"/>
      <c r="LPY944" s="477"/>
      <c r="LPZ944" s="477"/>
      <c r="LQA944" s="477"/>
      <c r="LQB944" s="477"/>
      <c r="LQC944" s="477"/>
      <c r="LQD944" s="477"/>
      <c r="LQE944" s="477"/>
      <c r="LQF944" s="477"/>
      <c r="LQG944" s="477"/>
      <c r="LQH944" s="477"/>
      <c r="LQI944" s="477"/>
      <c r="LQJ944" s="477"/>
      <c r="LQK944" s="477"/>
      <c r="LQL944" s="477"/>
      <c r="LQM944" s="477"/>
      <c r="LQN944" s="477"/>
      <c r="LQO944" s="477"/>
      <c r="LQP944" s="477"/>
      <c r="LQQ944" s="477"/>
      <c r="LQR944" s="477"/>
      <c r="LQS944" s="477"/>
      <c r="LQT944" s="477"/>
      <c r="LQU944" s="477"/>
      <c r="LQV944" s="477"/>
      <c r="LQW944" s="477"/>
      <c r="LQX944" s="477"/>
      <c r="LQY944" s="477"/>
      <c r="LQZ944" s="477"/>
      <c r="LRA944" s="477"/>
      <c r="LRB944" s="477"/>
      <c r="LRC944" s="477"/>
      <c r="LRD944" s="477"/>
      <c r="LRE944" s="477"/>
      <c r="LRF944" s="477"/>
      <c r="LRG944" s="477"/>
      <c r="LRH944" s="477"/>
      <c r="LRI944" s="477"/>
      <c r="LRJ944" s="477"/>
      <c r="LRK944" s="477"/>
      <c r="LRL944" s="477"/>
      <c r="LRM944" s="477"/>
      <c r="LRN944" s="477"/>
      <c r="LRO944" s="477"/>
      <c r="LRP944" s="477"/>
      <c r="LRQ944" s="477"/>
      <c r="LRR944" s="477"/>
      <c r="LRS944" s="477"/>
      <c r="LRT944" s="477"/>
      <c r="LRU944" s="477"/>
      <c r="LRV944" s="477"/>
      <c r="LRW944" s="477"/>
      <c r="LRX944" s="477"/>
      <c r="LRY944" s="477"/>
      <c r="LRZ944" s="477"/>
      <c r="LSA944" s="477"/>
      <c r="LSB944" s="477"/>
      <c r="LSC944" s="477"/>
      <c r="LSD944" s="477"/>
      <c r="LSE944" s="477"/>
      <c r="LSF944" s="477"/>
      <c r="LSG944" s="477"/>
      <c r="LSH944" s="477"/>
      <c r="LSI944" s="477"/>
      <c r="LSJ944" s="477"/>
      <c r="LSK944" s="477"/>
      <c r="LSL944" s="477"/>
      <c r="LSM944" s="477"/>
      <c r="LSN944" s="477"/>
      <c r="LSO944" s="477"/>
      <c r="LSP944" s="477"/>
      <c r="LSQ944" s="477"/>
      <c r="LSR944" s="477"/>
      <c r="LSS944" s="477"/>
      <c r="LST944" s="477"/>
      <c r="LSU944" s="477"/>
      <c r="LSV944" s="477"/>
      <c r="LSW944" s="477"/>
      <c r="LSX944" s="477"/>
      <c r="LSY944" s="477"/>
      <c r="LSZ944" s="477"/>
      <c r="LTA944" s="477"/>
      <c r="LTB944" s="477"/>
      <c r="LTC944" s="477"/>
      <c r="LTD944" s="477"/>
      <c r="LTE944" s="477"/>
      <c r="LTF944" s="477"/>
      <c r="LTG944" s="477"/>
      <c r="LTH944" s="477"/>
      <c r="LTI944" s="477"/>
      <c r="LTJ944" s="477"/>
      <c r="LTK944" s="477"/>
      <c r="LTL944" s="477"/>
      <c r="LTM944" s="477"/>
      <c r="LTN944" s="477"/>
      <c r="LTO944" s="477"/>
      <c r="LTP944" s="477"/>
      <c r="LTQ944" s="477"/>
      <c r="LTR944" s="477"/>
      <c r="LTS944" s="477"/>
      <c r="LTT944" s="477"/>
      <c r="LTU944" s="477"/>
      <c r="LTV944" s="477"/>
      <c r="LTW944" s="477"/>
      <c r="LTX944" s="477"/>
      <c r="LTY944" s="477"/>
      <c r="LTZ944" s="477"/>
      <c r="LUA944" s="477"/>
      <c r="LUB944" s="477"/>
      <c r="LUC944" s="477"/>
      <c r="LUD944" s="477"/>
      <c r="LUE944" s="477"/>
      <c r="LUF944" s="477"/>
      <c r="LUG944" s="477"/>
      <c r="LUH944" s="477"/>
      <c r="LUI944" s="477"/>
      <c r="LUJ944" s="477"/>
      <c r="LUK944" s="477"/>
      <c r="LUL944" s="477"/>
      <c r="LUM944" s="477"/>
      <c r="LUN944" s="477"/>
      <c r="LUO944" s="477"/>
      <c r="LUP944" s="477"/>
      <c r="LUQ944" s="477"/>
      <c r="LUR944" s="477"/>
      <c r="LUS944" s="477"/>
      <c r="LUT944" s="477"/>
      <c r="LUU944" s="477"/>
      <c r="LUV944" s="477"/>
      <c r="LUW944" s="477"/>
      <c r="LUX944" s="477"/>
      <c r="LUY944" s="477"/>
      <c r="LUZ944" s="477"/>
      <c r="LVA944" s="477"/>
      <c r="LVB944" s="477"/>
      <c r="LVC944" s="477"/>
      <c r="LVD944" s="477"/>
      <c r="LVE944" s="477"/>
      <c r="LVF944" s="477"/>
      <c r="LVG944" s="477"/>
      <c r="LVH944" s="477"/>
      <c r="LVI944" s="477"/>
      <c r="LVJ944" s="477"/>
      <c r="LVK944" s="477"/>
      <c r="LVL944" s="477"/>
      <c r="LVM944" s="477"/>
      <c r="LVN944" s="477"/>
      <c r="LVO944" s="477"/>
      <c r="LVP944" s="477"/>
      <c r="LVQ944" s="477"/>
      <c r="LVR944" s="477"/>
      <c r="LVS944" s="477"/>
      <c r="LVT944" s="477"/>
      <c r="LVU944" s="477"/>
      <c r="LVV944" s="477"/>
      <c r="LVW944" s="477"/>
      <c r="LVX944" s="477"/>
      <c r="LVY944" s="477"/>
      <c r="LVZ944" s="477"/>
      <c r="LWA944" s="477"/>
      <c r="LWB944" s="477"/>
      <c r="LWC944" s="477"/>
      <c r="LWD944" s="477"/>
      <c r="LWE944" s="477"/>
      <c r="LWF944" s="477"/>
      <c r="LWG944" s="477"/>
      <c r="LWH944" s="477"/>
      <c r="LWI944" s="477"/>
      <c r="LWJ944" s="477"/>
      <c r="LWK944" s="477"/>
      <c r="LWL944" s="477"/>
      <c r="LWM944" s="477"/>
      <c r="LWN944" s="477"/>
      <c r="LWO944" s="477"/>
      <c r="LWP944" s="477"/>
      <c r="LWQ944" s="477"/>
      <c r="LWR944" s="477"/>
      <c r="LWS944" s="477"/>
      <c r="LWT944" s="477"/>
      <c r="LWU944" s="477"/>
      <c r="LWV944" s="477"/>
      <c r="LWW944" s="477"/>
      <c r="LWX944" s="477"/>
      <c r="LWY944" s="477"/>
      <c r="LWZ944" s="477"/>
      <c r="LXA944" s="477"/>
      <c r="LXB944" s="477"/>
      <c r="LXC944" s="477"/>
      <c r="LXD944" s="477"/>
      <c r="LXE944" s="477"/>
      <c r="LXF944" s="477"/>
      <c r="LXG944" s="477"/>
      <c r="LXH944" s="477"/>
      <c r="LXI944" s="477"/>
      <c r="LXJ944" s="477"/>
      <c r="LXK944" s="477"/>
      <c r="LXL944" s="477"/>
      <c r="LXM944" s="477"/>
      <c r="LXN944" s="477"/>
      <c r="LXO944" s="477"/>
      <c r="LXP944" s="477"/>
      <c r="LXQ944" s="477"/>
      <c r="LXR944" s="477"/>
      <c r="LXS944" s="477"/>
      <c r="LXT944" s="477"/>
      <c r="LXU944" s="477"/>
      <c r="LXV944" s="477"/>
      <c r="LXW944" s="477"/>
      <c r="LXX944" s="477"/>
      <c r="LXY944" s="477"/>
      <c r="LXZ944" s="477"/>
      <c r="LYA944" s="477"/>
      <c r="LYB944" s="477"/>
      <c r="LYC944" s="477"/>
      <c r="LYD944" s="477"/>
      <c r="LYE944" s="477"/>
      <c r="LYF944" s="477"/>
      <c r="LYG944" s="477"/>
      <c r="LYH944" s="477"/>
      <c r="LYI944" s="477"/>
      <c r="LYJ944" s="477"/>
      <c r="LYK944" s="477"/>
      <c r="LYL944" s="477"/>
      <c r="LYM944" s="477"/>
      <c r="LYN944" s="477"/>
      <c r="LYO944" s="477"/>
      <c r="LYP944" s="477"/>
      <c r="LYQ944" s="477"/>
      <c r="LYR944" s="477"/>
      <c r="LYS944" s="477"/>
      <c r="LYT944" s="477"/>
      <c r="LYU944" s="477"/>
      <c r="LYV944" s="477"/>
      <c r="LYW944" s="477"/>
      <c r="LYX944" s="477"/>
      <c r="LYY944" s="477"/>
      <c r="LYZ944" s="477"/>
      <c r="LZA944" s="477"/>
      <c r="LZB944" s="477"/>
      <c r="LZC944" s="477"/>
      <c r="LZD944" s="477"/>
      <c r="LZE944" s="477"/>
      <c r="LZF944" s="477"/>
      <c r="LZG944" s="477"/>
      <c r="LZH944" s="477"/>
      <c r="LZI944" s="477"/>
      <c r="LZJ944" s="477"/>
      <c r="LZK944" s="477"/>
      <c r="LZL944" s="477"/>
      <c r="LZM944" s="477"/>
      <c r="LZN944" s="477"/>
      <c r="LZO944" s="477"/>
      <c r="LZP944" s="477"/>
      <c r="LZQ944" s="477"/>
      <c r="LZR944" s="477"/>
      <c r="LZS944" s="477"/>
      <c r="LZT944" s="477"/>
      <c r="LZU944" s="477"/>
      <c r="LZV944" s="477"/>
      <c r="LZW944" s="477"/>
      <c r="LZX944" s="477"/>
      <c r="LZY944" s="477"/>
      <c r="LZZ944" s="477"/>
      <c r="MAA944" s="477"/>
      <c r="MAB944" s="477"/>
      <c r="MAC944" s="477"/>
      <c r="MAD944" s="477"/>
      <c r="MAE944" s="477"/>
      <c r="MAF944" s="477"/>
      <c r="MAG944" s="477"/>
      <c r="MAH944" s="477"/>
      <c r="MAI944" s="477"/>
      <c r="MAJ944" s="477"/>
      <c r="MAK944" s="477"/>
      <c r="MAL944" s="477"/>
      <c r="MAM944" s="477"/>
      <c r="MAN944" s="477"/>
      <c r="MAO944" s="477"/>
      <c r="MAP944" s="477"/>
      <c r="MAQ944" s="477"/>
      <c r="MAR944" s="477"/>
      <c r="MAS944" s="477"/>
      <c r="MAT944" s="477"/>
      <c r="MAU944" s="477"/>
      <c r="MAV944" s="477"/>
      <c r="MAW944" s="477"/>
      <c r="MAX944" s="477"/>
      <c r="MAY944" s="477"/>
      <c r="MAZ944" s="477"/>
      <c r="MBA944" s="477"/>
      <c r="MBB944" s="477"/>
      <c r="MBC944" s="477"/>
      <c r="MBD944" s="477"/>
      <c r="MBE944" s="477"/>
      <c r="MBF944" s="477"/>
      <c r="MBG944" s="477"/>
      <c r="MBH944" s="477"/>
      <c r="MBI944" s="477"/>
      <c r="MBJ944" s="477"/>
      <c r="MBK944" s="477"/>
      <c r="MBL944" s="477"/>
      <c r="MBM944" s="477"/>
      <c r="MBN944" s="477"/>
      <c r="MBO944" s="477"/>
      <c r="MBP944" s="477"/>
      <c r="MBQ944" s="477"/>
      <c r="MBR944" s="477"/>
      <c r="MBS944" s="477"/>
      <c r="MBT944" s="477"/>
      <c r="MBU944" s="477"/>
      <c r="MBV944" s="477"/>
      <c r="MBW944" s="477"/>
      <c r="MBX944" s="477"/>
      <c r="MBY944" s="477"/>
      <c r="MBZ944" s="477"/>
      <c r="MCA944" s="477"/>
      <c r="MCB944" s="477"/>
      <c r="MCC944" s="477"/>
      <c r="MCD944" s="477"/>
      <c r="MCE944" s="477"/>
      <c r="MCF944" s="477"/>
      <c r="MCG944" s="477"/>
      <c r="MCH944" s="477"/>
      <c r="MCI944" s="477"/>
      <c r="MCJ944" s="477"/>
      <c r="MCK944" s="477"/>
      <c r="MCL944" s="477"/>
      <c r="MCM944" s="477"/>
      <c r="MCN944" s="477"/>
      <c r="MCO944" s="477"/>
      <c r="MCP944" s="477"/>
      <c r="MCQ944" s="477"/>
      <c r="MCR944" s="477"/>
      <c r="MCS944" s="477"/>
      <c r="MCT944" s="477"/>
      <c r="MCU944" s="477"/>
      <c r="MCV944" s="477"/>
      <c r="MCW944" s="477"/>
      <c r="MCX944" s="477"/>
      <c r="MCY944" s="477"/>
      <c r="MCZ944" s="477"/>
      <c r="MDA944" s="477"/>
      <c r="MDB944" s="477"/>
      <c r="MDC944" s="477"/>
      <c r="MDD944" s="477"/>
      <c r="MDE944" s="477"/>
      <c r="MDF944" s="477"/>
      <c r="MDG944" s="477"/>
      <c r="MDH944" s="477"/>
      <c r="MDI944" s="477"/>
      <c r="MDJ944" s="477"/>
      <c r="MDK944" s="477"/>
      <c r="MDL944" s="477"/>
      <c r="MDM944" s="477"/>
      <c r="MDN944" s="477"/>
      <c r="MDO944" s="477"/>
      <c r="MDP944" s="477"/>
      <c r="MDQ944" s="477"/>
      <c r="MDR944" s="477"/>
      <c r="MDS944" s="477"/>
      <c r="MDT944" s="477"/>
      <c r="MDU944" s="477"/>
      <c r="MDV944" s="477"/>
      <c r="MDW944" s="477"/>
      <c r="MDX944" s="477"/>
      <c r="MDY944" s="477"/>
      <c r="MDZ944" s="477"/>
      <c r="MEA944" s="477"/>
      <c r="MEB944" s="477"/>
      <c r="MEC944" s="477"/>
      <c r="MED944" s="477"/>
      <c r="MEE944" s="477"/>
      <c r="MEF944" s="477"/>
      <c r="MEG944" s="477"/>
      <c r="MEH944" s="477"/>
      <c r="MEI944" s="477"/>
      <c r="MEJ944" s="477"/>
      <c r="MEK944" s="477"/>
      <c r="MEL944" s="477"/>
      <c r="MEM944" s="477"/>
      <c r="MEN944" s="477"/>
      <c r="MEO944" s="477"/>
      <c r="MEP944" s="477"/>
      <c r="MEQ944" s="477"/>
      <c r="MER944" s="477"/>
      <c r="MES944" s="477"/>
      <c r="MET944" s="477"/>
      <c r="MEU944" s="477"/>
      <c r="MEV944" s="477"/>
      <c r="MEW944" s="477"/>
      <c r="MEX944" s="477"/>
      <c r="MEY944" s="477"/>
      <c r="MEZ944" s="477"/>
      <c r="MFA944" s="477"/>
      <c r="MFB944" s="477"/>
      <c r="MFC944" s="477"/>
      <c r="MFD944" s="477"/>
      <c r="MFE944" s="477"/>
      <c r="MFF944" s="477"/>
      <c r="MFG944" s="477"/>
      <c r="MFH944" s="477"/>
      <c r="MFI944" s="477"/>
      <c r="MFJ944" s="477"/>
      <c r="MFK944" s="477"/>
      <c r="MFL944" s="477"/>
      <c r="MFM944" s="477"/>
      <c r="MFN944" s="477"/>
      <c r="MFO944" s="477"/>
      <c r="MFP944" s="477"/>
      <c r="MFQ944" s="477"/>
      <c r="MFR944" s="477"/>
      <c r="MFS944" s="477"/>
      <c r="MFT944" s="477"/>
      <c r="MFU944" s="477"/>
      <c r="MFV944" s="477"/>
      <c r="MFW944" s="477"/>
      <c r="MFX944" s="477"/>
      <c r="MFY944" s="477"/>
      <c r="MFZ944" s="477"/>
      <c r="MGA944" s="477"/>
      <c r="MGB944" s="477"/>
      <c r="MGC944" s="477"/>
      <c r="MGD944" s="477"/>
      <c r="MGE944" s="477"/>
      <c r="MGF944" s="477"/>
      <c r="MGG944" s="477"/>
      <c r="MGH944" s="477"/>
      <c r="MGI944" s="477"/>
      <c r="MGJ944" s="477"/>
      <c r="MGK944" s="477"/>
      <c r="MGL944" s="477"/>
      <c r="MGM944" s="477"/>
      <c r="MGN944" s="477"/>
      <c r="MGO944" s="477"/>
      <c r="MGP944" s="477"/>
      <c r="MGQ944" s="477"/>
      <c r="MGR944" s="477"/>
      <c r="MGS944" s="477"/>
      <c r="MGT944" s="477"/>
      <c r="MGU944" s="477"/>
      <c r="MGV944" s="477"/>
      <c r="MGW944" s="477"/>
      <c r="MGX944" s="477"/>
      <c r="MGY944" s="477"/>
      <c r="MGZ944" s="477"/>
      <c r="MHA944" s="477"/>
      <c r="MHB944" s="477"/>
      <c r="MHC944" s="477"/>
      <c r="MHD944" s="477"/>
      <c r="MHE944" s="477"/>
      <c r="MHF944" s="477"/>
      <c r="MHG944" s="477"/>
      <c r="MHH944" s="477"/>
      <c r="MHI944" s="477"/>
      <c r="MHJ944" s="477"/>
      <c r="MHK944" s="477"/>
      <c r="MHL944" s="477"/>
      <c r="MHM944" s="477"/>
      <c r="MHN944" s="477"/>
      <c r="MHO944" s="477"/>
      <c r="MHP944" s="477"/>
      <c r="MHQ944" s="477"/>
      <c r="MHR944" s="477"/>
      <c r="MHS944" s="477"/>
      <c r="MHT944" s="477"/>
      <c r="MHU944" s="477"/>
      <c r="MHV944" s="477"/>
      <c r="MHW944" s="477"/>
      <c r="MHX944" s="477"/>
      <c r="MHY944" s="477"/>
      <c r="MHZ944" s="477"/>
      <c r="MIA944" s="477"/>
      <c r="MIB944" s="477"/>
      <c r="MIC944" s="477"/>
      <c r="MID944" s="477"/>
      <c r="MIE944" s="477"/>
      <c r="MIF944" s="477"/>
      <c r="MIG944" s="477"/>
      <c r="MIH944" s="477"/>
      <c r="MII944" s="477"/>
      <c r="MIJ944" s="477"/>
      <c r="MIK944" s="477"/>
      <c r="MIL944" s="477"/>
      <c r="MIM944" s="477"/>
      <c r="MIN944" s="477"/>
      <c r="MIO944" s="477"/>
      <c r="MIP944" s="477"/>
      <c r="MIQ944" s="477"/>
      <c r="MIR944" s="477"/>
      <c r="MIS944" s="477"/>
      <c r="MIT944" s="477"/>
      <c r="MIU944" s="477"/>
      <c r="MIV944" s="477"/>
      <c r="MIW944" s="477"/>
      <c r="MIX944" s="477"/>
      <c r="MIY944" s="477"/>
      <c r="MIZ944" s="477"/>
      <c r="MJA944" s="477"/>
      <c r="MJB944" s="477"/>
      <c r="MJC944" s="477"/>
      <c r="MJD944" s="477"/>
      <c r="MJE944" s="477"/>
      <c r="MJF944" s="477"/>
      <c r="MJG944" s="477"/>
      <c r="MJH944" s="477"/>
      <c r="MJI944" s="477"/>
      <c r="MJJ944" s="477"/>
      <c r="MJK944" s="477"/>
      <c r="MJL944" s="477"/>
      <c r="MJM944" s="477"/>
      <c r="MJN944" s="477"/>
      <c r="MJO944" s="477"/>
      <c r="MJP944" s="477"/>
      <c r="MJQ944" s="477"/>
      <c r="MJR944" s="477"/>
      <c r="MJS944" s="477"/>
      <c r="MJT944" s="477"/>
      <c r="MJU944" s="477"/>
      <c r="MJV944" s="477"/>
      <c r="MJW944" s="477"/>
      <c r="MJX944" s="477"/>
      <c r="MJY944" s="477"/>
      <c r="MJZ944" s="477"/>
      <c r="MKA944" s="477"/>
      <c r="MKB944" s="477"/>
      <c r="MKC944" s="477"/>
      <c r="MKD944" s="477"/>
      <c r="MKE944" s="477"/>
      <c r="MKF944" s="477"/>
      <c r="MKG944" s="477"/>
      <c r="MKH944" s="477"/>
      <c r="MKI944" s="477"/>
      <c r="MKJ944" s="477"/>
      <c r="MKK944" s="477"/>
      <c r="MKL944" s="477"/>
      <c r="MKM944" s="477"/>
      <c r="MKN944" s="477"/>
      <c r="MKO944" s="477"/>
      <c r="MKP944" s="477"/>
      <c r="MKQ944" s="477"/>
      <c r="MKR944" s="477"/>
      <c r="MKS944" s="477"/>
      <c r="MKT944" s="477"/>
      <c r="MKU944" s="477"/>
      <c r="MKV944" s="477"/>
      <c r="MKW944" s="477"/>
      <c r="MKX944" s="477"/>
      <c r="MKY944" s="477"/>
      <c r="MKZ944" s="477"/>
      <c r="MLA944" s="477"/>
      <c r="MLB944" s="477"/>
      <c r="MLC944" s="477"/>
      <c r="MLD944" s="477"/>
      <c r="MLE944" s="477"/>
      <c r="MLF944" s="477"/>
      <c r="MLG944" s="477"/>
      <c r="MLH944" s="477"/>
      <c r="MLI944" s="477"/>
      <c r="MLJ944" s="477"/>
      <c r="MLK944" s="477"/>
      <c r="MLL944" s="477"/>
      <c r="MLM944" s="477"/>
      <c r="MLN944" s="477"/>
      <c r="MLO944" s="477"/>
      <c r="MLP944" s="477"/>
      <c r="MLQ944" s="477"/>
      <c r="MLR944" s="477"/>
      <c r="MLS944" s="477"/>
      <c r="MLT944" s="477"/>
      <c r="MLU944" s="477"/>
      <c r="MLV944" s="477"/>
      <c r="MLW944" s="477"/>
      <c r="MLX944" s="477"/>
      <c r="MLY944" s="477"/>
      <c r="MLZ944" s="477"/>
      <c r="MMA944" s="477"/>
      <c r="MMB944" s="477"/>
      <c r="MMC944" s="477"/>
      <c r="MMD944" s="477"/>
      <c r="MME944" s="477"/>
      <c r="MMF944" s="477"/>
      <c r="MMG944" s="477"/>
      <c r="MMH944" s="477"/>
      <c r="MMI944" s="477"/>
      <c r="MMJ944" s="477"/>
      <c r="MMK944" s="477"/>
      <c r="MML944" s="477"/>
      <c r="MMM944" s="477"/>
      <c r="MMN944" s="477"/>
      <c r="MMO944" s="477"/>
      <c r="MMP944" s="477"/>
      <c r="MMQ944" s="477"/>
      <c r="MMR944" s="477"/>
      <c r="MMS944" s="477"/>
      <c r="MMT944" s="477"/>
      <c r="MMU944" s="477"/>
      <c r="MMV944" s="477"/>
      <c r="MMW944" s="477"/>
      <c r="MMX944" s="477"/>
      <c r="MMY944" s="477"/>
      <c r="MMZ944" s="477"/>
      <c r="MNA944" s="477"/>
      <c r="MNB944" s="477"/>
      <c r="MNC944" s="477"/>
      <c r="MND944" s="477"/>
      <c r="MNE944" s="477"/>
      <c r="MNF944" s="477"/>
      <c r="MNG944" s="477"/>
      <c r="MNH944" s="477"/>
      <c r="MNI944" s="477"/>
      <c r="MNJ944" s="477"/>
      <c r="MNK944" s="477"/>
      <c r="MNL944" s="477"/>
      <c r="MNM944" s="477"/>
      <c r="MNN944" s="477"/>
      <c r="MNO944" s="477"/>
      <c r="MNP944" s="477"/>
      <c r="MNQ944" s="477"/>
      <c r="MNR944" s="477"/>
      <c r="MNS944" s="477"/>
      <c r="MNT944" s="477"/>
      <c r="MNU944" s="477"/>
      <c r="MNV944" s="477"/>
      <c r="MNW944" s="477"/>
      <c r="MNX944" s="477"/>
      <c r="MNY944" s="477"/>
      <c r="MNZ944" s="477"/>
      <c r="MOA944" s="477"/>
      <c r="MOB944" s="477"/>
      <c r="MOC944" s="477"/>
      <c r="MOD944" s="477"/>
      <c r="MOE944" s="477"/>
      <c r="MOF944" s="477"/>
      <c r="MOG944" s="477"/>
      <c r="MOH944" s="477"/>
      <c r="MOI944" s="477"/>
      <c r="MOJ944" s="477"/>
      <c r="MOK944" s="477"/>
      <c r="MOL944" s="477"/>
      <c r="MOM944" s="477"/>
      <c r="MON944" s="477"/>
      <c r="MOO944" s="477"/>
      <c r="MOP944" s="477"/>
      <c r="MOQ944" s="477"/>
      <c r="MOR944" s="477"/>
      <c r="MOS944" s="477"/>
      <c r="MOT944" s="477"/>
      <c r="MOU944" s="477"/>
      <c r="MOV944" s="477"/>
      <c r="MOW944" s="477"/>
      <c r="MOX944" s="477"/>
      <c r="MOY944" s="477"/>
      <c r="MOZ944" s="477"/>
      <c r="MPA944" s="477"/>
      <c r="MPB944" s="477"/>
      <c r="MPC944" s="477"/>
      <c r="MPD944" s="477"/>
      <c r="MPE944" s="477"/>
      <c r="MPF944" s="477"/>
      <c r="MPG944" s="477"/>
      <c r="MPH944" s="477"/>
      <c r="MPI944" s="477"/>
      <c r="MPJ944" s="477"/>
      <c r="MPK944" s="477"/>
      <c r="MPL944" s="477"/>
      <c r="MPM944" s="477"/>
      <c r="MPN944" s="477"/>
      <c r="MPO944" s="477"/>
      <c r="MPP944" s="477"/>
      <c r="MPQ944" s="477"/>
      <c r="MPR944" s="477"/>
      <c r="MPS944" s="477"/>
      <c r="MPT944" s="477"/>
      <c r="MPU944" s="477"/>
      <c r="MPV944" s="477"/>
      <c r="MPW944" s="477"/>
      <c r="MPX944" s="477"/>
      <c r="MPY944" s="477"/>
      <c r="MPZ944" s="477"/>
      <c r="MQA944" s="477"/>
      <c r="MQB944" s="477"/>
      <c r="MQC944" s="477"/>
      <c r="MQD944" s="477"/>
      <c r="MQE944" s="477"/>
      <c r="MQF944" s="477"/>
      <c r="MQG944" s="477"/>
      <c r="MQH944" s="477"/>
      <c r="MQI944" s="477"/>
      <c r="MQJ944" s="477"/>
      <c r="MQK944" s="477"/>
      <c r="MQL944" s="477"/>
      <c r="MQM944" s="477"/>
      <c r="MQN944" s="477"/>
      <c r="MQO944" s="477"/>
      <c r="MQP944" s="477"/>
      <c r="MQQ944" s="477"/>
      <c r="MQR944" s="477"/>
      <c r="MQS944" s="477"/>
      <c r="MQT944" s="477"/>
      <c r="MQU944" s="477"/>
      <c r="MQV944" s="477"/>
      <c r="MQW944" s="477"/>
      <c r="MQX944" s="477"/>
      <c r="MQY944" s="477"/>
      <c r="MQZ944" s="477"/>
      <c r="MRA944" s="477"/>
      <c r="MRB944" s="477"/>
      <c r="MRC944" s="477"/>
      <c r="MRD944" s="477"/>
      <c r="MRE944" s="477"/>
      <c r="MRF944" s="477"/>
      <c r="MRG944" s="477"/>
      <c r="MRH944" s="477"/>
      <c r="MRI944" s="477"/>
      <c r="MRJ944" s="477"/>
      <c r="MRK944" s="477"/>
      <c r="MRL944" s="477"/>
      <c r="MRM944" s="477"/>
      <c r="MRN944" s="477"/>
      <c r="MRO944" s="477"/>
      <c r="MRP944" s="477"/>
      <c r="MRQ944" s="477"/>
      <c r="MRR944" s="477"/>
      <c r="MRS944" s="477"/>
      <c r="MRT944" s="477"/>
      <c r="MRU944" s="477"/>
      <c r="MRV944" s="477"/>
      <c r="MRW944" s="477"/>
      <c r="MRX944" s="477"/>
      <c r="MRY944" s="477"/>
      <c r="MRZ944" s="477"/>
      <c r="MSA944" s="477"/>
      <c r="MSB944" s="477"/>
      <c r="MSC944" s="477"/>
      <c r="MSD944" s="477"/>
      <c r="MSE944" s="477"/>
      <c r="MSF944" s="477"/>
      <c r="MSG944" s="477"/>
      <c r="MSH944" s="477"/>
      <c r="MSI944" s="477"/>
      <c r="MSJ944" s="477"/>
      <c r="MSK944" s="477"/>
      <c r="MSL944" s="477"/>
      <c r="MSM944" s="477"/>
      <c r="MSN944" s="477"/>
      <c r="MSO944" s="477"/>
      <c r="MSP944" s="477"/>
      <c r="MSQ944" s="477"/>
      <c r="MSR944" s="477"/>
      <c r="MSS944" s="477"/>
      <c r="MST944" s="477"/>
      <c r="MSU944" s="477"/>
      <c r="MSV944" s="477"/>
      <c r="MSW944" s="477"/>
      <c r="MSX944" s="477"/>
      <c r="MSY944" s="477"/>
      <c r="MSZ944" s="477"/>
      <c r="MTA944" s="477"/>
      <c r="MTB944" s="477"/>
      <c r="MTC944" s="477"/>
      <c r="MTD944" s="477"/>
      <c r="MTE944" s="477"/>
      <c r="MTF944" s="477"/>
      <c r="MTG944" s="477"/>
      <c r="MTH944" s="477"/>
      <c r="MTI944" s="477"/>
      <c r="MTJ944" s="477"/>
      <c r="MTK944" s="477"/>
      <c r="MTL944" s="477"/>
      <c r="MTM944" s="477"/>
      <c r="MTN944" s="477"/>
      <c r="MTO944" s="477"/>
      <c r="MTP944" s="477"/>
      <c r="MTQ944" s="477"/>
      <c r="MTR944" s="477"/>
      <c r="MTS944" s="477"/>
      <c r="MTT944" s="477"/>
      <c r="MTU944" s="477"/>
      <c r="MTV944" s="477"/>
      <c r="MTW944" s="477"/>
      <c r="MTX944" s="477"/>
      <c r="MTY944" s="477"/>
      <c r="MTZ944" s="477"/>
      <c r="MUA944" s="477"/>
      <c r="MUB944" s="477"/>
      <c r="MUC944" s="477"/>
      <c r="MUD944" s="477"/>
      <c r="MUE944" s="477"/>
      <c r="MUF944" s="477"/>
      <c r="MUG944" s="477"/>
      <c r="MUH944" s="477"/>
      <c r="MUI944" s="477"/>
      <c r="MUJ944" s="477"/>
      <c r="MUK944" s="477"/>
      <c r="MUL944" s="477"/>
      <c r="MUM944" s="477"/>
      <c r="MUN944" s="477"/>
      <c r="MUO944" s="477"/>
      <c r="MUP944" s="477"/>
      <c r="MUQ944" s="477"/>
      <c r="MUR944" s="477"/>
      <c r="MUS944" s="477"/>
      <c r="MUT944" s="477"/>
      <c r="MUU944" s="477"/>
      <c r="MUV944" s="477"/>
      <c r="MUW944" s="477"/>
      <c r="MUX944" s="477"/>
      <c r="MUY944" s="477"/>
      <c r="MUZ944" s="477"/>
      <c r="MVA944" s="477"/>
      <c r="MVB944" s="477"/>
      <c r="MVC944" s="477"/>
      <c r="MVD944" s="477"/>
      <c r="MVE944" s="477"/>
      <c r="MVF944" s="477"/>
      <c r="MVG944" s="477"/>
      <c r="MVH944" s="477"/>
      <c r="MVI944" s="477"/>
      <c r="MVJ944" s="477"/>
      <c r="MVK944" s="477"/>
      <c r="MVL944" s="477"/>
      <c r="MVM944" s="477"/>
      <c r="MVN944" s="477"/>
      <c r="MVO944" s="477"/>
      <c r="MVP944" s="477"/>
      <c r="MVQ944" s="477"/>
      <c r="MVR944" s="477"/>
      <c r="MVS944" s="477"/>
      <c r="MVT944" s="477"/>
      <c r="MVU944" s="477"/>
      <c r="MVV944" s="477"/>
      <c r="MVW944" s="477"/>
      <c r="MVX944" s="477"/>
      <c r="MVY944" s="477"/>
      <c r="MVZ944" s="477"/>
      <c r="MWA944" s="477"/>
      <c r="MWB944" s="477"/>
      <c r="MWC944" s="477"/>
      <c r="MWD944" s="477"/>
      <c r="MWE944" s="477"/>
      <c r="MWF944" s="477"/>
      <c r="MWG944" s="477"/>
      <c r="MWH944" s="477"/>
      <c r="MWI944" s="477"/>
      <c r="MWJ944" s="477"/>
      <c r="MWK944" s="477"/>
      <c r="MWL944" s="477"/>
      <c r="MWM944" s="477"/>
      <c r="MWN944" s="477"/>
      <c r="MWO944" s="477"/>
      <c r="MWP944" s="477"/>
      <c r="MWQ944" s="477"/>
      <c r="MWR944" s="477"/>
      <c r="MWS944" s="477"/>
      <c r="MWT944" s="477"/>
      <c r="MWU944" s="477"/>
      <c r="MWV944" s="477"/>
      <c r="MWW944" s="477"/>
      <c r="MWX944" s="477"/>
      <c r="MWY944" s="477"/>
      <c r="MWZ944" s="477"/>
      <c r="MXA944" s="477"/>
      <c r="MXB944" s="477"/>
      <c r="MXC944" s="477"/>
      <c r="MXD944" s="477"/>
      <c r="MXE944" s="477"/>
      <c r="MXF944" s="477"/>
      <c r="MXG944" s="477"/>
      <c r="MXH944" s="477"/>
      <c r="MXI944" s="477"/>
      <c r="MXJ944" s="477"/>
      <c r="MXK944" s="477"/>
      <c r="MXL944" s="477"/>
      <c r="MXM944" s="477"/>
      <c r="MXN944" s="477"/>
      <c r="MXO944" s="477"/>
      <c r="MXP944" s="477"/>
      <c r="MXQ944" s="477"/>
      <c r="MXR944" s="477"/>
      <c r="MXS944" s="477"/>
      <c r="MXT944" s="477"/>
      <c r="MXU944" s="477"/>
      <c r="MXV944" s="477"/>
      <c r="MXW944" s="477"/>
      <c r="MXX944" s="477"/>
      <c r="MXY944" s="477"/>
      <c r="MXZ944" s="477"/>
      <c r="MYA944" s="477"/>
      <c r="MYB944" s="477"/>
      <c r="MYC944" s="477"/>
      <c r="MYD944" s="477"/>
      <c r="MYE944" s="477"/>
      <c r="MYF944" s="477"/>
      <c r="MYG944" s="477"/>
      <c r="MYH944" s="477"/>
      <c r="MYI944" s="477"/>
      <c r="MYJ944" s="477"/>
      <c r="MYK944" s="477"/>
      <c r="MYL944" s="477"/>
      <c r="MYM944" s="477"/>
      <c r="MYN944" s="477"/>
      <c r="MYO944" s="477"/>
      <c r="MYP944" s="477"/>
      <c r="MYQ944" s="477"/>
      <c r="MYR944" s="477"/>
      <c r="MYS944" s="477"/>
      <c r="MYT944" s="477"/>
      <c r="MYU944" s="477"/>
      <c r="MYV944" s="477"/>
      <c r="MYW944" s="477"/>
      <c r="MYX944" s="477"/>
      <c r="MYY944" s="477"/>
      <c r="MYZ944" s="477"/>
      <c r="MZA944" s="477"/>
      <c r="MZB944" s="477"/>
      <c r="MZC944" s="477"/>
      <c r="MZD944" s="477"/>
      <c r="MZE944" s="477"/>
      <c r="MZF944" s="477"/>
      <c r="MZG944" s="477"/>
      <c r="MZH944" s="477"/>
      <c r="MZI944" s="477"/>
      <c r="MZJ944" s="477"/>
      <c r="MZK944" s="477"/>
      <c r="MZL944" s="477"/>
      <c r="MZM944" s="477"/>
      <c r="MZN944" s="477"/>
      <c r="MZO944" s="477"/>
      <c r="MZP944" s="477"/>
      <c r="MZQ944" s="477"/>
      <c r="MZR944" s="477"/>
      <c r="MZS944" s="477"/>
      <c r="MZT944" s="477"/>
      <c r="MZU944" s="477"/>
      <c r="MZV944" s="477"/>
      <c r="MZW944" s="477"/>
      <c r="MZX944" s="477"/>
      <c r="MZY944" s="477"/>
      <c r="MZZ944" s="477"/>
      <c r="NAA944" s="477"/>
      <c r="NAB944" s="477"/>
      <c r="NAC944" s="477"/>
      <c r="NAD944" s="477"/>
      <c r="NAE944" s="477"/>
      <c r="NAF944" s="477"/>
      <c r="NAG944" s="477"/>
      <c r="NAH944" s="477"/>
      <c r="NAI944" s="477"/>
      <c r="NAJ944" s="477"/>
      <c r="NAK944" s="477"/>
      <c r="NAL944" s="477"/>
      <c r="NAM944" s="477"/>
      <c r="NAN944" s="477"/>
      <c r="NAO944" s="477"/>
      <c r="NAP944" s="477"/>
      <c r="NAQ944" s="477"/>
      <c r="NAR944" s="477"/>
      <c r="NAS944" s="477"/>
      <c r="NAT944" s="477"/>
      <c r="NAU944" s="477"/>
      <c r="NAV944" s="477"/>
      <c r="NAW944" s="477"/>
      <c r="NAX944" s="477"/>
      <c r="NAY944" s="477"/>
      <c r="NAZ944" s="477"/>
      <c r="NBA944" s="477"/>
      <c r="NBB944" s="477"/>
      <c r="NBC944" s="477"/>
      <c r="NBD944" s="477"/>
      <c r="NBE944" s="477"/>
      <c r="NBF944" s="477"/>
      <c r="NBG944" s="477"/>
      <c r="NBH944" s="477"/>
      <c r="NBI944" s="477"/>
      <c r="NBJ944" s="477"/>
      <c r="NBK944" s="477"/>
      <c r="NBL944" s="477"/>
      <c r="NBM944" s="477"/>
      <c r="NBN944" s="477"/>
      <c r="NBO944" s="477"/>
      <c r="NBP944" s="477"/>
      <c r="NBQ944" s="477"/>
      <c r="NBR944" s="477"/>
      <c r="NBS944" s="477"/>
      <c r="NBT944" s="477"/>
      <c r="NBU944" s="477"/>
      <c r="NBV944" s="477"/>
      <c r="NBW944" s="477"/>
      <c r="NBX944" s="477"/>
      <c r="NBY944" s="477"/>
      <c r="NBZ944" s="477"/>
      <c r="NCA944" s="477"/>
      <c r="NCB944" s="477"/>
      <c r="NCC944" s="477"/>
      <c r="NCD944" s="477"/>
      <c r="NCE944" s="477"/>
      <c r="NCF944" s="477"/>
      <c r="NCG944" s="477"/>
      <c r="NCH944" s="477"/>
      <c r="NCI944" s="477"/>
      <c r="NCJ944" s="477"/>
      <c r="NCK944" s="477"/>
      <c r="NCL944" s="477"/>
      <c r="NCM944" s="477"/>
      <c r="NCN944" s="477"/>
      <c r="NCO944" s="477"/>
      <c r="NCP944" s="477"/>
      <c r="NCQ944" s="477"/>
      <c r="NCR944" s="477"/>
      <c r="NCS944" s="477"/>
      <c r="NCT944" s="477"/>
      <c r="NCU944" s="477"/>
      <c r="NCV944" s="477"/>
      <c r="NCW944" s="477"/>
      <c r="NCX944" s="477"/>
      <c r="NCY944" s="477"/>
      <c r="NCZ944" s="477"/>
      <c r="NDA944" s="477"/>
      <c r="NDB944" s="477"/>
      <c r="NDC944" s="477"/>
      <c r="NDD944" s="477"/>
      <c r="NDE944" s="477"/>
      <c r="NDF944" s="477"/>
      <c r="NDG944" s="477"/>
      <c r="NDH944" s="477"/>
      <c r="NDI944" s="477"/>
      <c r="NDJ944" s="477"/>
      <c r="NDK944" s="477"/>
      <c r="NDL944" s="477"/>
      <c r="NDM944" s="477"/>
      <c r="NDN944" s="477"/>
      <c r="NDO944" s="477"/>
      <c r="NDP944" s="477"/>
      <c r="NDQ944" s="477"/>
      <c r="NDR944" s="477"/>
      <c r="NDS944" s="477"/>
      <c r="NDT944" s="477"/>
      <c r="NDU944" s="477"/>
      <c r="NDV944" s="477"/>
      <c r="NDW944" s="477"/>
      <c r="NDX944" s="477"/>
      <c r="NDY944" s="477"/>
      <c r="NDZ944" s="477"/>
      <c r="NEA944" s="477"/>
      <c r="NEB944" s="477"/>
      <c r="NEC944" s="477"/>
      <c r="NED944" s="477"/>
      <c r="NEE944" s="477"/>
      <c r="NEF944" s="477"/>
      <c r="NEG944" s="477"/>
      <c r="NEH944" s="477"/>
      <c r="NEI944" s="477"/>
      <c r="NEJ944" s="477"/>
      <c r="NEK944" s="477"/>
      <c r="NEL944" s="477"/>
      <c r="NEM944" s="477"/>
      <c r="NEN944" s="477"/>
      <c r="NEO944" s="477"/>
      <c r="NEP944" s="477"/>
      <c r="NEQ944" s="477"/>
      <c r="NER944" s="477"/>
      <c r="NES944" s="477"/>
      <c r="NET944" s="477"/>
      <c r="NEU944" s="477"/>
      <c r="NEV944" s="477"/>
      <c r="NEW944" s="477"/>
      <c r="NEX944" s="477"/>
      <c r="NEY944" s="477"/>
      <c r="NEZ944" s="477"/>
      <c r="NFA944" s="477"/>
      <c r="NFB944" s="477"/>
      <c r="NFC944" s="477"/>
      <c r="NFD944" s="477"/>
      <c r="NFE944" s="477"/>
      <c r="NFF944" s="477"/>
      <c r="NFG944" s="477"/>
      <c r="NFH944" s="477"/>
      <c r="NFI944" s="477"/>
      <c r="NFJ944" s="477"/>
      <c r="NFK944" s="477"/>
      <c r="NFL944" s="477"/>
      <c r="NFM944" s="477"/>
      <c r="NFN944" s="477"/>
      <c r="NFO944" s="477"/>
      <c r="NFP944" s="477"/>
      <c r="NFQ944" s="477"/>
      <c r="NFR944" s="477"/>
      <c r="NFS944" s="477"/>
      <c r="NFT944" s="477"/>
      <c r="NFU944" s="477"/>
      <c r="NFV944" s="477"/>
      <c r="NFW944" s="477"/>
      <c r="NFX944" s="477"/>
      <c r="NFY944" s="477"/>
      <c r="NFZ944" s="477"/>
      <c r="NGA944" s="477"/>
      <c r="NGB944" s="477"/>
      <c r="NGC944" s="477"/>
      <c r="NGD944" s="477"/>
      <c r="NGE944" s="477"/>
      <c r="NGF944" s="477"/>
      <c r="NGG944" s="477"/>
      <c r="NGH944" s="477"/>
      <c r="NGI944" s="477"/>
      <c r="NGJ944" s="477"/>
      <c r="NGK944" s="477"/>
      <c r="NGL944" s="477"/>
      <c r="NGM944" s="477"/>
      <c r="NGN944" s="477"/>
      <c r="NGO944" s="477"/>
      <c r="NGP944" s="477"/>
      <c r="NGQ944" s="477"/>
      <c r="NGR944" s="477"/>
      <c r="NGS944" s="477"/>
      <c r="NGT944" s="477"/>
      <c r="NGU944" s="477"/>
      <c r="NGV944" s="477"/>
      <c r="NGW944" s="477"/>
      <c r="NGX944" s="477"/>
      <c r="NGY944" s="477"/>
      <c r="NGZ944" s="477"/>
      <c r="NHA944" s="477"/>
      <c r="NHB944" s="477"/>
      <c r="NHC944" s="477"/>
      <c r="NHD944" s="477"/>
      <c r="NHE944" s="477"/>
      <c r="NHF944" s="477"/>
      <c r="NHG944" s="477"/>
      <c r="NHH944" s="477"/>
      <c r="NHI944" s="477"/>
      <c r="NHJ944" s="477"/>
      <c r="NHK944" s="477"/>
      <c r="NHL944" s="477"/>
      <c r="NHM944" s="477"/>
      <c r="NHN944" s="477"/>
      <c r="NHO944" s="477"/>
      <c r="NHP944" s="477"/>
      <c r="NHQ944" s="477"/>
      <c r="NHR944" s="477"/>
      <c r="NHS944" s="477"/>
      <c r="NHT944" s="477"/>
      <c r="NHU944" s="477"/>
      <c r="NHV944" s="477"/>
      <c r="NHW944" s="477"/>
      <c r="NHX944" s="477"/>
      <c r="NHY944" s="477"/>
      <c r="NHZ944" s="477"/>
      <c r="NIA944" s="477"/>
      <c r="NIB944" s="477"/>
      <c r="NIC944" s="477"/>
      <c r="NID944" s="477"/>
      <c r="NIE944" s="477"/>
      <c r="NIF944" s="477"/>
      <c r="NIG944" s="477"/>
      <c r="NIH944" s="477"/>
      <c r="NII944" s="477"/>
      <c r="NIJ944" s="477"/>
      <c r="NIK944" s="477"/>
      <c r="NIL944" s="477"/>
      <c r="NIM944" s="477"/>
      <c r="NIN944" s="477"/>
      <c r="NIO944" s="477"/>
      <c r="NIP944" s="477"/>
      <c r="NIQ944" s="477"/>
      <c r="NIR944" s="477"/>
      <c r="NIS944" s="477"/>
      <c r="NIT944" s="477"/>
      <c r="NIU944" s="477"/>
      <c r="NIV944" s="477"/>
      <c r="NIW944" s="477"/>
      <c r="NIX944" s="477"/>
      <c r="NIY944" s="477"/>
      <c r="NIZ944" s="477"/>
      <c r="NJA944" s="477"/>
      <c r="NJB944" s="477"/>
      <c r="NJC944" s="477"/>
      <c r="NJD944" s="477"/>
      <c r="NJE944" s="477"/>
      <c r="NJF944" s="477"/>
      <c r="NJG944" s="477"/>
      <c r="NJH944" s="477"/>
      <c r="NJI944" s="477"/>
      <c r="NJJ944" s="477"/>
      <c r="NJK944" s="477"/>
      <c r="NJL944" s="477"/>
      <c r="NJM944" s="477"/>
      <c r="NJN944" s="477"/>
      <c r="NJO944" s="477"/>
      <c r="NJP944" s="477"/>
      <c r="NJQ944" s="477"/>
      <c r="NJR944" s="477"/>
      <c r="NJS944" s="477"/>
      <c r="NJT944" s="477"/>
      <c r="NJU944" s="477"/>
      <c r="NJV944" s="477"/>
      <c r="NJW944" s="477"/>
      <c r="NJX944" s="477"/>
      <c r="NJY944" s="477"/>
      <c r="NJZ944" s="477"/>
      <c r="NKA944" s="477"/>
      <c r="NKB944" s="477"/>
      <c r="NKC944" s="477"/>
      <c r="NKD944" s="477"/>
      <c r="NKE944" s="477"/>
      <c r="NKF944" s="477"/>
      <c r="NKG944" s="477"/>
      <c r="NKH944" s="477"/>
      <c r="NKI944" s="477"/>
      <c r="NKJ944" s="477"/>
      <c r="NKK944" s="477"/>
      <c r="NKL944" s="477"/>
      <c r="NKM944" s="477"/>
      <c r="NKN944" s="477"/>
      <c r="NKO944" s="477"/>
      <c r="NKP944" s="477"/>
      <c r="NKQ944" s="477"/>
      <c r="NKR944" s="477"/>
      <c r="NKS944" s="477"/>
      <c r="NKT944" s="477"/>
      <c r="NKU944" s="477"/>
      <c r="NKV944" s="477"/>
      <c r="NKW944" s="477"/>
      <c r="NKX944" s="477"/>
      <c r="NKY944" s="477"/>
      <c r="NKZ944" s="477"/>
      <c r="NLA944" s="477"/>
      <c r="NLB944" s="477"/>
      <c r="NLC944" s="477"/>
      <c r="NLD944" s="477"/>
      <c r="NLE944" s="477"/>
      <c r="NLF944" s="477"/>
      <c r="NLG944" s="477"/>
      <c r="NLH944" s="477"/>
      <c r="NLI944" s="477"/>
      <c r="NLJ944" s="477"/>
      <c r="NLK944" s="477"/>
      <c r="NLL944" s="477"/>
      <c r="NLM944" s="477"/>
      <c r="NLN944" s="477"/>
      <c r="NLO944" s="477"/>
      <c r="NLP944" s="477"/>
      <c r="NLQ944" s="477"/>
      <c r="NLR944" s="477"/>
      <c r="NLS944" s="477"/>
      <c r="NLT944" s="477"/>
      <c r="NLU944" s="477"/>
      <c r="NLV944" s="477"/>
      <c r="NLW944" s="477"/>
      <c r="NLX944" s="477"/>
      <c r="NLY944" s="477"/>
      <c r="NLZ944" s="477"/>
      <c r="NMA944" s="477"/>
      <c r="NMB944" s="477"/>
      <c r="NMC944" s="477"/>
      <c r="NMD944" s="477"/>
      <c r="NME944" s="477"/>
      <c r="NMF944" s="477"/>
      <c r="NMG944" s="477"/>
      <c r="NMH944" s="477"/>
      <c r="NMI944" s="477"/>
      <c r="NMJ944" s="477"/>
      <c r="NMK944" s="477"/>
      <c r="NML944" s="477"/>
      <c r="NMM944" s="477"/>
      <c r="NMN944" s="477"/>
      <c r="NMO944" s="477"/>
      <c r="NMP944" s="477"/>
      <c r="NMQ944" s="477"/>
      <c r="NMR944" s="477"/>
      <c r="NMS944" s="477"/>
      <c r="NMT944" s="477"/>
      <c r="NMU944" s="477"/>
      <c r="NMV944" s="477"/>
      <c r="NMW944" s="477"/>
      <c r="NMX944" s="477"/>
      <c r="NMY944" s="477"/>
      <c r="NMZ944" s="477"/>
      <c r="NNA944" s="477"/>
      <c r="NNB944" s="477"/>
      <c r="NNC944" s="477"/>
      <c r="NND944" s="477"/>
      <c r="NNE944" s="477"/>
      <c r="NNF944" s="477"/>
      <c r="NNG944" s="477"/>
      <c r="NNH944" s="477"/>
      <c r="NNI944" s="477"/>
      <c r="NNJ944" s="477"/>
      <c r="NNK944" s="477"/>
      <c r="NNL944" s="477"/>
      <c r="NNM944" s="477"/>
      <c r="NNN944" s="477"/>
      <c r="NNO944" s="477"/>
      <c r="NNP944" s="477"/>
      <c r="NNQ944" s="477"/>
      <c r="NNR944" s="477"/>
      <c r="NNS944" s="477"/>
      <c r="NNT944" s="477"/>
      <c r="NNU944" s="477"/>
      <c r="NNV944" s="477"/>
      <c r="NNW944" s="477"/>
      <c r="NNX944" s="477"/>
      <c r="NNY944" s="477"/>
      <c r="NNZ944" s="477"/>
      <c r="NOA944" s="477"/>
      <c r="NOB944" s="477"/>
      <c r="NOC944" s="477"/>
      <c r="NOD944" s="477"/>
      <c r="NOE944" s="477"/>
      <c r="NOF944" s="477"/>
      <c r="NOG944" s="477"/>
      <c r="NOH944" s="477"/>
      <c r="NOI944" s="477"/>
      <c r="NOJ944" s="477"/>
      <c r="NOK944" s="477"/>
      <c r="NOL944" s="477"/>
      <c r="NOM944" s="477"/>
      <c r="NON944" s="477"/>
      <c r="NOO944" s="477"/>
      <c r="NOP944" s="477"/>
      <c r="NOQ944" s="477"/>
      <c r="NOR944" s="477"/>
      <c r="NOS944" s="477"/>
      <c r="NOT944" s="477"/>
      <c r="NOU944" s="477"/>
      <c r="NOV944" s="477"/>
      <c r="NOW944" s="477"/>
      <c r="NOX944" s="477"/>
      <c r="NOY944" s="477"/>
      <c r="NOZ944" s="477"/>
      <c r="NPA944" s="477"/>
      <c r="NPB944" s="477"/>
      <c r="NPC944" s="477"/>
      <c r="NPD944" s="477"/>
      <c r="NPE944" s="477"/>
      <c r="NPF944" s="477"/>
      <c r="NPG944" s="477"/>
      <c r="NPH944" s="477"/>
      <c r="NPI944" s="477"/>
      <c r="NPJ944" s="477"/>
      <c r="NPK944" s="477"/>
      <c r="NPL944" s="477"/>
      <c r="NPM944" s="477"/>
      <c r="NPN944" s="477"/>
      <c r="NPO944" s="477"/>
      <c r="NPP944" s="477"/>
      <c r="NPQ944" s="477"/>
      <c r="NPR944" s="477"/>
      <c r="NPS944" s="477"/>
      <c r="NPT944" s="477"/>
      <c r="NPU944" s="477"/>
      <c r="NPV944" s="477"/>
      <c r="NPW944" s="477"/>
      <c r="NPX944" s="477"/>
      <c r="NPY944" s="477"/>
      <c r="NPZ944" s="477"/>
      <c r="NQA944" s="477"/>
      <c r="NQB944" s="477"/>
      <c r="NQC944" s="477"/>
      <c r="NQD944" s="477"/>
      <c r="NQE944" s="477"/>
      <c r="NQF944" s="477"/>
      <c r="NQG944" s="477"/>
      <c r="NQH944" s="477"/>
      <c r="NQI944" s="477"/>
      <c r="NQJ944" s="477"/>
      <c r="NQK944" s="477"/>
      <c r="NQL944" s="477"/>
      <c r="NQM944" s="477"/>
      <c r="NQN944" s="477"/>
      <c r="NQO944" s="477"/>
      <c r="NQP944" s="477"/>
      <c r="NQQ944" s="477"/>
      <c r="NQR944" s="477"/>
      <c r="NQS944" s="477"/>
      <c r="NQT944" s="477"/>
      <c r="NQU944" s="477"/>
      <c r="NQV944" s="477"/>
      <c r="NQW944" s="477"/>
      <c r="NQX944" s="477"/>
      <c r="NQY944" s="477"/>
      <c r="NQZ944" s="477"/>
      <c r="NRA944" s="477"/>
      <c r="NRB944" s="477"/>
      <c r="NRC944" s="477"/>
      <c r="NRD944" s="477"/>
      <c r="NRE944" s="477"/>
      <c r="NRF944" s="477"/>
      <c r="NRG944" s="477"/>
      <c r="NRH944" s="477"/>
      <c r="NRI944" s="477"/>
      <c r="NRJ944" s="477"/>
      <c r="NRK944" s="477"/>
      <c r="NRL944" s="477"/>
      <c r="NRM944" s="477"/>
      <c r="NRN944" s="477"/>
      <c r="NRO944" s="477"/>
      <c r="NRP944" s="477"/>
      <c r="NRQ944" s="477"/>
      <c r="NRR944" s="477"/>
      <c r="NRS944" s="477"/>
      <c r="NRT944" s="477"/>
      <c r="NRU944" s="477"/>
      <c r="NRV944" s="477"/>
      <c r="NRW944" s="477"/>
      <c r="NRX944" s="477"/>
      <c r="NRY944" s="477"/>
      <c r="NRZ944" s="477"/>
      <c r="NSA944" s="477"/>
      <c r="NSB944" s="477"/>
      <c r="NSC944" s="477"/>
      <c r="NSD944" s="477"/>
      <c r="NSE944" s="477"/>
      <c r="NSF944" s="477"/>
      <c r="NSG944" s="477"/>
      <c r="NSH944" s="477"/>
      <c r="NSI944" s="477"/>
      <c r="NSJ944" s="477"/>
      <c r="NSK944" s="477"/>
      <c r="NSL944" s="477"/>
      <c r="NSM944" s="477"/>
      <c r="NSN944" s="477"/>
      <c r="NSO944" s="477"/>
      <c r="NSP944" s="477"/>
      <c r="NSQ944" s="477"/>
      <c r="NSR944" s="477"/>
      <c r="NSS944" s="477"/>
      <c r="NST944" s="477"/>
      <c r="NSU944" s="477"/>
      <c r="NSV944" s="477"/>
      <c r="NSW944" s="477"/>
      <c r="NSX944" s="477"/>
      <c r="NSY944" s="477"/>
      <c r="NSZ944" s="477"/>
      <c r="NTA944" s="477"/>
      <c r="NTB944" s="477"/>
      <c r="NTC944" s="477"/>
      <c r="NTD944" s="477"/>
      <c r="NTE944" s="477"/>
      <c r="NTF944" s="477"/>
      <c r="NTG944" s="477"/>
      <c r="NTH944" s="477"/>
      <c r="NTI944" s="477"/>
      <c r="NTJ944" s="477"/>
      <c r="NTK944" s="477"/>
      <c r="NTL944" s="477"/>
      <c r="NTM944" s="477"/>
      <c r="NTN944" s="477"/>
      <c r="NTO944" s="477"/>
      <c r="NTP944" s="477"/>
      <c r="NTQ944" s="477"/>
      <c r="NTR944" s="477"/>
      <c r="NTS944" s="477"/>
      <c r="NTT944" s="477"/>
      <c r="NTU944" s="477"/>
      <c r="NTV944" s="477"/>
      <c r="NTW944" s="477"/>
      <c r="NTX944" s="477"/>
      <c r="NTY944" s="477"/>
      <c r="NTZ944" s="477"/>
      <c r="NUA944" s="477"/>
      <c r="NUB944" s="477"/>
      <c r="NUC944" s="477"/>
      <c r="NUD944" s="477"/>
      <c r="NUE944" s="477"/>
      <c r="NUF944" s="477"/>
      <c r="NUG944" s="477"/>
      <c r="NUH944" s="477"/>
      <c r="NUI944" s="477"/>
      <c r="NUJ944" s="477"/>
      <c r="NUK944" s="477"/>
      <c r="NUL944" s="477"/>
      <c r="NUM944" s="477"/>
      <c r="NUN944" s="477"/>
      <c r="NUO944" s="477"/>
      <c r="NUP944" s="477"/>
      <c r="NUQ944" s="477"/>
      <c r="NUR944" s="477"/>
      <c r="NUS944" s="477"/>
      <c r="NUT944" s="477"/>
      <c r="NUU944" s="477"/>
      <c r="NUV944" s="477"/>
      <c r="NUW944" s="477"/>
      <c r="NUX944" s="477"/>
      <c r="NUY944" s="477"/>
      <c r="NUZ944" s="477"/>
      <c r="NVA944" s="477"/>
      <c r="NVB944" s="477"/>
      <c r="NVC944" s="477"/>
      <c r="NVD944" s="477"/>
      <c r="NVE944" s="477"/>
      <c r="NVF944" s="477"/>
      <c r="NVG944" s="477"/>
      <c r="NVH944" s="477"/>
      <c r="NVI944" s="477"/>
      <c r="NVJ944" s="477"/>
      <c r="NVK944" s="477"/>
      <c r="NVL944" s="477"/>
      <c r="NVM944" s="477"/>
      <c r="NVN944" s="477"/>
      <c r="NVO944" s="477"/>
      <c r="NVP944" s="477"/>
      <c r="NVQ944" s="477"/>
      <c r="NVR944" s="477"/>
      <c r="NVS944" s="477"/>
      <c r="NVT944" s="477"/>
      <c r="NVU944" s="477"/>
      <c r="NVV944" s="477"/>
      <c r="NVW944" s="477"/>
      <c r="NVX944" s="477"/>
      <c r="NVY944" s="477"/>
      <c r="NVZ944" s="477"/>
      <c r="NWA944" s="477"/>
      <c r="NWB944" s="477"/>
      <c r="NWC944" s="477"/>
      <c r="NWD944" s="477"/>
      <c r="NWE944" s="477"/>
      <c r="NWF944" s="477"/>
      <c r="NWG944" s="477"/>
      <c r="NWH944" s="477"/>
      <c r="NWI944" s="477"/>
      <c r="NWJ944" s="477"/>
      <c r="NWK944" s="477"/>
      <c r="NWL944" s="477"/>
      <c r="NWM944" s="477"/>
      <c r="NWN944" s="477"/>
      <c r="NWO944" s="477"/>
      <c r="NWP944" s="477"/>
      <c r="NWQ944" s="477"/>
      <c r="NWR944" s="477"/>
      <c r="NWS944" s="477"/>
      <c r="NWT944" s="477"/>
      <c r="NWU944" s="477"/>
      <c r="NWV944" s="477"/>
      <c r="NWW944" s="477"/>
      <c r="NWX944" s="477"/>
      <c r="NWY944" s="477"/>
      <c r="NWZ944" s="477"/>
      <c r="NXA944" s="477"/>
      <c r="NXB944" s="477"/>
      <c r="NXC944" s="477"/>
      <c r="NXD944" s="477"/>
      <c r="NXE944" s="477"/>
      <c r="NXF944" s="477"/>
      <c r="NXG944" s="477"/>
      <c r="NXH944" s="477"/>
      <c r="NXI944" s="477"/>
      <c r="NXJ944" s="477"/>
      <c r="NXK944" s="477"/>
      <c r="NXL944" s="477"/>
      <c r="NXM944" s="477"/>
      <c r="NXN944" s="477"/>
      <c r="NXO944" s="477"/>
      <c r="NXP944" s="477"/>
      <c r="NXQ944" s="477"/>
      <c r="NXR944" s="477"/>
      <c r="NXS944" s="477"/>
      <c r="NXT944" s="477"/>
      <c r="NXU944" s="477"/>
      <c r="NXV944" s="477"/>
      <c r="NXW944" s="477"/>
      <c r="NXX944" s="477"/>
      <c r="NXY944" s="477"/>
      <c r="NXZ944" s="477"/>
      <c r="NYA944" s="477"/>
      <c r="NYB944" s="477"/>
      <c r="NYC944" s="477"/>
      <c r="NYD944" s="477"/>
      <c r="NYE944" s="477"/>
      <c r="NYF944" s="477"/>
      <c r="NYG944" s="477"/>
      <c r="NYH944" s="477"/>
      <c r="NYI944" s="477"/>
      <c r="NYJ944" s="477"/>
      <c r="NYK944" s="477"/>
      <c r="NYL944" s="477"/>
      <c r="NYM944" s="477"/>
      <c r="NYN944" s="477"/>
      <c r="NYO944" s="477"/>
      <c r="NYP944" s="477"/>
      <c r="NYQ944" s="477"/>
      <c r="NYR944" s="477"/>
      <c r="NYS944" s="477"/>
      <c r="NYT944" s="477"/>
      <c r="NYU944" s="477"/>
      <c r="NYV944" s="477"/>
      <c r="NYW944" s="477"/>
      <c r="NYX944" s="477"/>
      <c r="NYY944" s="477"/>
      <c r="NYZ944" s="477"/>
      <c r="NZA944" s="477"/>
      <c r="NZB944" s="477"/>
      <c r="NZC944" s="477"/>
      <c r="NZD944" s="477"/>
      <c r="NZE944" s="477"/>
      <c r="NZF944" s="477"/>
      <c r="NZG944" s="477"/>
      <c r="NZH944" s="477"/>
      <c r="NZI944" s="477"/>
      <c r="NZJ944" s="477"/>
      <c r="NZK944" s="477"/>
      <c r="NZL944" s="477"/>
      <c r="NZM944" s="477"/>
      <c r="NZN944" s="477"/>
      <c r="NZO944" s="477"/>
      <c r="NZP944" s="477"/>
      <c r="NZQ944" s="477"/>
      <c r="NZR944" s="477"/>
      <c r="NZS944" s="477"/>
      <c r="NZT944" s="477"/>
      <c r="NZU944" s="477"/>
      <c r="NZV944" s="477"/>
      <c r="NZW944" s="477"/>
      <c r="NZX944" s="477"/>
      <c r="NZY944" s="477"/>
      <c r="NZZ944" s="477"/>
      <c r="OAA944" s="477"/>
      <c r="OAB944" s="477"/>
      <c r="OAC944" s="477"/>
      <c r="OAD944" s="477"/>
      <c r="OAE944" s="477"/>
      <c r="OAF944" s="477"/>
      <c r="OAG944" s="477"/>
      <c r="OAH944" s="477"/>
      <c r="OAI944" s="477"/>
      <c r="OAJ944" s="477"/>
      <c r="OAK944" s="477"/>
      <c r="OAL944" s="477"/>
      <c r="OAM944" s="477"/>
      <c r="OAN944" s="477"/>
      <c r="OAO944" s="477"/>
      <c r="OAP944" s="477"/>
      <c r="OAQ944" s="477"/>
      <c r="OAR944" s="477"/>
      <c r="OAS944" s="477"/>
      <c r="OAT944" s="477"/>
      <c r="OAU944" s="477"/>
      <c r="OAV944" s="477"/>
      <c r="OAW944" s="477"/>
      <c r="OAX944" s="477"/>
      <c r="OAY944" s="477"/>
      <c r="OAZ944" s="477"/>
      <c r="OBA944" s="477"/>
      <c r="OBB944" s="477"/>
      <c r="OBC944" s="477"/>
      <c r="OBD944" s="477"/>
      <c r="OBE944" s="477"/>
      <c r="OBF944" s="477"/>
      <c r="OBG944" s="477"/>
      <c r="OBH944" s="477"/>
      <c r="OBI944" s="477"/>
      <c r="OBJ944" s="477"/>
      <c r="OBK944" s="477"/>
      <c r="OBL944" s="477"/>
      <c r="OBM944" s="477"/>
      <c r="OBN944" s="477"/>
      <c r="OBO944" s="477"/>
      <c r="OBP944" s="477"/>
      <c r="OBQ944" s="477"/>
      <c r="OBR944" s="477"/>
      <c r="OBS944" s="477"/>
      <c r="OBT944" s="477"/>
      <c r="OBU944" s="477"/>
      <c r="OBV944" s="477"/>
      <c r="OBW944" s="477"/>
      <c r="OBX944" s="477"/>
      <c r="OBY944" s="477"/>
      <c r="OBZ944" s="477"/>
      <c r="OCA944" s="477"/>
      <c r="OCB944" s="477"/>
      <c r="OCC944" s="477"/>
      <c r="OCD944" s="477"/>
      <c r="OCE944" s="477"/>
      <c r="OCF944" s="477"/>
      <c r="OCG944" s="477"/>
      <c r="OCH944" s="477"/>
      <c r="OCI944" s="477"/>
      <c r="OCJ944" s="477"/>
      <c r="OCK944" s="477"/>
      <c r="OCL944" s="477"/>
      <c r="OCM944" s="477"/>
      <c r="OCN944" s="477"/>
      <c r="OCO944" s="477"/>
      <c r="OCP944" s="477"/>
      <c r="OCQ944" s="477"/>
      <c r="OCR944" s="477"/>
      <c r="OCS944" s="477"/>
      <c r="OCT944" s="477"/>
      <c r="OCU944" s="477"/>
      <c r="OCV944" s="477"/>
      <c r="OCW944" s="477"/>
      <c r="OCX944" s="477"/>
      <c r="OCY944" s="477"/>
      <c r="OCZ944" s="477"/>
      <c r="ODA944" s="477"/>
      <c r="ODB944" s="477"/>
      <c r="ODC944" s="477"/>
      <c r="ODD944" s="477"/>
      <c r="ODE944" s="477"/>
      <c r="ODF944" s="477"/>
      <c r="ODG944" s="477"/>
      <c r="ODH944" s="477"/>
      <c r="ODI944" s="477"/>
      <c r="ODJ944" s="477"/>
      <c r="ODK944" s="477"/>
      <c r="ODL944" s="477"/>
      <c r="ODM944" s="477"/>
      <c r="ODN944" s="477"/>
      <c r="ODO944" s="477"/>
      <c r="ODP944" s="477"/>
      <c r="ODQ944" s="477"/>
      <c r="ODR944" s="477"/>
      <c r="ODS944" s="477"/>
      <c r="ODT944" s="477"/>
      <c r="ODU944" s="477"/>
      <c r="ODV944" s="477"/>
      <c r="ODW944" s="477"/>
      <c r="ODX944" s="477"/>
      <c r="ODY944" s="477"/>
      <c r="ODZ944" s="477"/>
      <c r="OEA944" s="477"/>
      <c r="OEB944" s="477"/>
      <c r="OEC944" s="477"/>
      <c r="OED944" s="477"/>
      <c r="OEE944" s="477"/>
      <c r="OEF944" s="477"/>
      <c r="OEG944" s="477"/>
      <c r="OEH944" s="477"/>
      <c r="OEI944" s="477"/>
      <c r="OEJ944" s="477"/>
      <c r="OEK944" s="477"/>
      <c r="OEL944" s="477"/>
      <c r="OEM944" s="477"/>
      <c r="OEN944" s="477"/>
      <c r="OEO944" s="477"/>
      <c r="OEP944" s="477"/>
      <c r="OEQ944" s="477"/>
      <c r="OER944" s="477"/>
      <c r="OES944" s="477"/>
      <c r="OET944" s="477"/>
      <c r="OEU944" s="477"/>
      <c r="OEV944" s="477"/>
      <c r="OEW944" s="477"/>
      <c r="OEX944" s="477"/>
      <c r="OEY944" s="477"/>
      <c r="OEZ944" s="477"/>
      <c r="OFA944" s="477"/>
      <c r="OFB944" s="477"/>
      <c r="OFC944" s="477"/>
      <c r="OFD944" s="477"/>
      <c r="OFE944" s="477"/>
      <c r="OFF944" s="477"/>
      <c r="OFG944" s="477"/>
      <c r="OFH944" s="477"/>
      <c r="OFI944" s="477"/>
      <c r="OFJ944" s="477"/>
      <c r="OFK944" s="477"/>
      <c r="OFL944" s="477"/>
      <c r="OFM944" s="477"/>
      <c r="OFN944" s="477"/>
      <c r="OFO944" s="477"/>
      <c r="OFP944" s="477"/>
      <c r="OFQ944" s="477"/>
      <c r="OFR944" s="477"/>
      <c r="OFS944" s="477"/>
      <c r="OFT944" s="477"/>
      <c r="OFU944" s="477"/>
      <c r="OFV944" s="477"/>
      <c r="OFW944" s="477"/>
      <c r="OFX944" s="477"/>
      <c r="OFY944" s="477"/>
      <c r="OFZ944" s="477"/>
      <c r="OGA944" s="477"/>
      <c r="OGB944" s="477"/>
      <c r="OGC944" s="477"/>
      <c r="OGD944" s="477"/>
      <c r="OGE944" s="477"/>
      <c r="OGF944" s="477"/>
      <c r="OGG944" s="477"/>
      <c r="OGH944" s="477"/>
      <c r="OGI944" s="477"/>
      <c r="OGJ944" s="477"/>
      <c r="OGK944" s="477"/>
      <c r="OGL944" s="477"/>
      <c r="OGM944" s="477"/>
      <c r="OGN944" s="477"/>
      <c r="OGO944" s="477"/>
      <c r="OGP944" s="477"/>
      <c r="OGQ944" s="477"/>
      <c r="OGR944" s="477"/>
      <c r="OGS944" s="477"/>
      <c r="OGT944" s="477"/>
      <c r="OGU944" s="477"/>
      <c r="OGV944" s="477"/>
      <c r="OGW944" s="477"/>
      <c r="OGX944" s="477"/>
      <c r="OGY944" s="477"/>
      <c r="OGZ944" s="477"/>
      <c r="OHA944" s="477"/>
      <c r="OHB944" s="477"/>
      <c r="OHC944" s="477"/>
      <c r="OHD944" s="477"/>
      <c r="OHE944" s="477"/>
      <c r="OHF944" s="477"/>
      <c r="OHG944" s="477"/>
      <c r="OHH944" s="477"/>
      <c r="OHI944" s="477"/>
      <c r="OHJ944" s="477"/>
      <c r="OHK944" s="477"/>
      <c r="OHL944" s="477"/>
      <c r="OHM944" s="477"/>
      <c r="OHN944" s="477"/>
      <c r="OHO944" s="477"/>
      <c r="OHP944" s="477"/>
      <c r="OHQ944" s="477"/>
      <c r="OHR944" s="477"/>
      <c r="OHS944" s="477"/>
      <c r="OHT944" s="477"/>
      <c r="OHU944" s="477"/>
      <c r="OHV944" s="477"/>
      <c r="OHW944" s="477"/>
      <c r="OHX944" s="477"/>
      <c r="OHY944" s="477"/>
      <c r="OHZ944" s="477"/>
      <c r="OIA944" s="477"/>
      <c r="OIB944" s="477"/>
      <c r="OIC944" s="477"/>
      <c r="OID944" s="477"/>
      <c r="OIE944" s="477"/>
      <c r="OIF944" s="477"/>
      <c r="OIG944" s="477"/>
      <c r="OIH944" s="477"/>
      <c r="OII944" s="477"/>
      <c r="OIJ944" s="477"/>
      <c r="OIK944" s="477"/>
      <c r="OIL944" s="477"/>
      <c r="OIM944" s="477"/>
      <c r="OIN944" s="477"/>
      <c r="OIO944" s="477"/>
      <c r="OIP944" s="477"/>
      <c r="OIQ944" s="477"/>
      <c r="OIR944" s="477"/>
      <c r="OIS944" s="477"/>
      <c r="OIT944" s="477"/>
      <c r="OIU944" s="477"/>
      <c r="OIV944" s="477"/>
      <c r="OIW944" s="477"/>
      <c r="OIX944" s="477"/>
      <c r="OIY944" s="477"/>
      <c r="OIZ944" s="477"/>
      <c r="OJA944" s="477"/>
      <c r="OJB944" s="477"/>
      <c r="OJC944" s="477"/>
      <c r="OJD944" s="477"/>
      <c r="OJE944" s="477"/>
      <c r="OJF944" s="477"/>
      <c r="OJG944" s="477"/>
      <c r="OJH944" s="477"/>
      <c r="OJI944" s="477"/>
      <c r="OJJ944" s="477"/>
      <c r="OJK944" s="477"/>
      <c r="OJL944" s="477"/>
      <c r="OJM944" s="477"/>
      <c r="OJN944" s="477"/>
      <c r="OJO944" s="477"/>
      <c r="OJP944" s="477"/>
      <c r="OJQ944" s="477"/>
      <c r="OJR944" s="477"/>
      <c r="OJS944" s="477"/>
      <c r="OJT944" s="477"/>
      <c r="OJU944" s="477"/>
      <c r="OJV944" s="477"/>
      <c r="OJW944" s="477"/>
      <c r="OJX944" s="477"/>
      <c r="OJY944" s="477"/>
      <c r="OJZ944" s="477"/>
      <c r="OKA944" s="477"/>
      <c r="OKB944" s="477"/>
      <c r="OKC944" s="477"/>
      <c r="OKD944" s="477"/>
      <c r="OKE944" s="477"/>
      <c r="OKF944" s="477"/>
      <c r="OKG944" s="477"/>
      <c r="OKH944" s="477"/>
      <c r="OKI944" s="477"/>
      <c r="OKJ944" s="477"/>
      <c r="OKK944" s="477"/>
      <c r="OKL944" s="477"/>
      <c r="OKM944" s="477"/>
      <c r="OKN944" s="477"/>
      <c r="OKO944" s="477"/>
      <c r="OKP944" s="477"/>
      <c r="OKQ944" s="477"/>
      <c r="OKR944" s="477"/>
      <c r="OKS944" s="477"/>
      <c r="OKT944" s="477"/>
      <c r="OKU944" s="477"/>
      <c r="OKV944" s="477"/>
      <c r="OKW944" s="477"/>
      <c r="OKX944" s="477"/>
      <c r="OKY944" s="477"/>
      <c r="OKZ944" s="477"/>
      <c r="OLA944" s="477"/>
      <c r="OLB944" s="477"/>
      <c r="OLC944" s="477"/>
      <c r="OLD944" s="477"/>
      <c r="OLE944" s="477"/>
      <c r="OLF944" s="477"/>
      <c r="OLG944" s="477"/>
      <c r="OLH944" s="477"/>
      <c r="OLI944" s="477"/>
      <c r="OLJ944" s="477"/>
      <c r="OLK944" s="477"/>
      <c r="OLL944" s="477"/>
      <c r="OLM944" s="477"/>
      <c r="OLN944" s="477"/>
      <c r="OLO944" s="477"/>
      <c r="OLP944" s="477"/>
      <c r="OLQ944" s="477"/>
      <c r="OLR944" s="477"/>
      <c r="OLS944" s="477"/>
      <c r="OLT944" s="477"/>
      <c r="OLU944" s="477"/>
      <c r="OLV944" s="477"/>
      <c r="OLW944" s="477"/>
      <c r="OLX944" s="477"/>
      <c r="OLY944" s="477"/>
      <c r="OLZ944" s="477"/>
      <c r="OMA944" s="477"/>
      <c r="OMB944" s="477"/>
      <c r="OMC944" s="477"/>
      <c r="OMD944" s="477"/>
      <c r="OME944" s="477"/>
      <c r="OMF944" s="477"/>
      <c r="OMG944" s="477"/>
      <c r="OMH944" s="477"/>
      <c r="OMI944" s="477"/>
      <c r="OMJ944" s="477"/>
      <c r="OMK944" s="477"/>
      <c r="OML944" s="477"/>
      <c r="OMM944" s="477"/>
      <c r="OMN944" s="477"/>
      <c r="OMO944" s="477"/>
      <c r="OMP944" s="477"/>
      <c r="OMQ944" s="477"/>
      <c r="OMR944" s="477"/>
      <c r="OMS944" s="477"/>
      <c r="OMT944" s="477"/>
      <c r="OMU944" s="477"/>
      <c r="OMV944" s="477"/>
      <c r="OMW944" s="477"/>
      <c r="OMX944" s="477"/>
      <c r="OMY944" s="477"/>
      <c r="OMZ944" s="477"/>
      <c r="ONA944" s="477"/>
      <c r="ONB944" s="477"/>
      <c r="ONC944" s="477"/>
      <c r="OND944" s="477"/>
      <c r="ONE944" s="477"/>
      <c r="ONF944" s="477"/>
      <c r="ONG944" s="477"/>
      <c r="ONH944" s="477"/>
      <c r="ONI944" s="477"/>
      <c r="ONJ944" s="477"/>
      <c r="ONK944" s="477"/>
      <c r="ONL944" s="477"/>
      <c r="ONM944" s="477"/>
      <c r="ONN944" s="477"/>
      <c r="ONO944" s="477"/>
      <c r="ONP944" s="477"/>
      <c r="ONQ944" s="477"/>
      <c r="ONR944" s="477"/>
      <c r="ONS944" s="477"/>
      <c r="ONT944" s="477"/>
      <c r="ONU944" s="477"/>
      <c r="ONV944" s="477"/>
      <c r="ONW944" s="477"/>
      <c r="ONX944" s="477"/>
      <c r="ONY944" s="477"/>
      <c r="ONZ944" s="477"/>
      <c r="OOA944" s="477"/>
      <c r="OOB944" s="477"/>
      <c r="OOC944" s="477"/>
      <c r="OOD944" s="477"/>
      <c r="OOE944" s="477"/>
      <c r="OOF944" s="477"/>
      <c r="OOG944" s="477"/>
      <c r="OOH944" s="477"/>
      <c r="OOI944" s="477"/>
      <c r="OOJ944" s="477"/>
      <c r="OOK944" s="477"/>
      <c r="OOL944" s="477"/>
      <c r="OOM944" s="477"/>
      <c r="OON944" s="477"/>
      <c r="OOO944" s="477"/>
      <c r="OOP944" s="477"/>
      <c r="OOQ944" s="477"/>
      <c r="OOR944" s="477"/>
      <c r="OOS944" s="477"/>
      <c r="OOT944" s="477"/>
      <c r="OOU944" s="477"/>
      <c r="OOV944" s="477"/>
      <c r="OOW944" s="477"/>
      <c r="OOX944" s="477"/>
      <c r="OOY944" s="477"/>
      <c r="OOZ944" s="477"/>
      <c r="OPA944" s="477"/>
      <c r="OPB944" s="477"/>
      <c r="OPC944" s="477"/>
      <c r="OPD944" s="477"/>
      <c r="OPE944" s="477"/>
      <c r="OPF944" s="477"/>
      <c r="OPG944" s="477"/>
      <c r="OPH944" s="477"/>
      <c r="OPI944" s="477"/>
      <c r="OPJ944" s="477"/>
      <c r="OPK944" s="477"/>
      <c r="OPL944" s="477"/>
      <c r="OPM944" s="477"/>
      <c r="OPN944" s="477"/>
      <c r="OPO944" s="477"/>
      <c r="OPP944" s="477"/>
      <c r="OPQ944" s="477"/>
      <c r="OPR944" s="477"/>
      <c r="OPS944" s="477"/>
      <c r="OPT944" s="477"/>
      <c r="OPU944" s="477"/>
      <c r="OPV944" s="477"/>
      <c r="OPW944" s="477"/>
      <c r="OPX944" s="477"/>
      <c r="OPY944" s="477"/>
      <c r="OPZ944" s="477"/>
      <c r="OQA944" s="477"/>
      <c r="OQB944" s="477"/>
      <c r="OQC944" s="477"/>
      <c r="OQD944" s="477"/>
      <c r="OQE944" s="477"/>
      <c r="OQF944" s="477"/>
      <c r="OQG944" s="477"/>
      <c r="OQH944" s="477"/>
      <c r="OQI944" s="477"/>
      <c r="OQJ944" s="477"/>
      <c r="OQK944" s="477"/>
      <c r="OQL944" s="477"/>
      <c r="OQM944" s="477"/>
      <c r="OQN944" s="477"/>
      <c r="OQO944" s="477"/>
      <c r="OQP944" s="477"/>
      <c r="OQQ944" s="477"/>
      <c r="OQR944" s="477"/>
      <c r="OQS944" s="477"/>
      <c r="OQT944" s="477"/>
      <c r="OQU944" s="477"/>
      <c r="OQV944" s="477"/>
      <c r="OQW944" s="477"/>
      <c r="OQX944" s="477"/>
      <c r="OQY944" s="477"/>
      <c r="OQZ944" s="477"/>
      <c r="ORA944" s="477"/>
      <c r="ORB944" s="477"/>
      <c r="ORC944" s="477"/>
      <c r="ORD944" s="477"/>
      <c r="ORE944" s="477"/>
      <c r="ORF944" s="477"/>
      <c r="ORG944" s="477"/>
      <c r="ORH944" s="477"/>
      <c r="ORI944" s="477"/>
      <c r="ORJ944" s="477"/>
      <c r="ORK944" s="477"/>
      <c r="ORL944" s="477"/>
      <c r="ORM944" s="477"/>
      <c r="ORN944" s="477"/>
      <c r="ORO944" s="477"/>
      <c r="ORP944" s="477"/>
      <c r="ORQ944" s="477"/>
      <c r="ORR944" s="477"/>
      <c r="ORS944" s="477"/>
      <c r="ORT944" s="477"/>
      <c r="ORU944" s="477"/>
      <c r="ORV944" s="477"/>
      <c r="ORW944" s="477"/>
      <c r="ORX944" s="477"/>
      <c r="ORY944" s="477"/>
      <c r="ORZ944" s="477"/>
      <c r="OSA944" s="477"/>
      <c r="OSB944" s="477"/>
      <c r="OSC944" s="477"/>
      <c r="OSD944" s="477"/>
      <c r="OSE944" s="477"/>
      <c r="OSF944" s="477"/>
      <c r="OSG944" s="477"/>
      <c r="OSH944" s="477"/>
      <c r="OSI944" s="477"/>
      <c r="OSJ944" s="477"/>
      <c r="OSK944" s="477"/>
      <c r="OSL944" s="477"/>
      <c r="OSM944" s="477"/>
      <c r="OSN944" s="477"/>
      <c r="OSO944" s="477"/>
      <c r="OSP944" s="477"/>
      <c r="OSQ944" s="477"/>
      <c r="OSR944" s="477"/>
      <c r="OSS944" s="477"/>
      <c r="OST944" s="477"/>
      <c r="OSU944" s="477"/>
      <c r="OSV944" s="477"/>
      <c r="OSW944" s="477"/>
      <c r="OSX944" s="477"/>
      <c r="OSY944" s="477"/>
      <c r="OSZ944" s="477"/>
      <c r="OTA944" s="477"/>
      <c r="OTB944" s="477"/>
      <c r="OTC944" s="477"/>
      <c r="OTD944" s="477"/>
      <c r="OTE944" s="477"/>
      <c r="OTF944" s="477"/>
      <c r="OTG944" s="477"/>
      <c r="OTH944" s="477"/>
      <c r="OTI944" s="477"/>
      <c r="OTJ944" s="477"/>
      <c r="OTK944" s="477"/>
      <c r="OTL944" s="477"/>
      <c r="OTM944" s="477"/>
      <c r="OTN944" s="477"/>
      <c r="OTO944" s="477"/>
      <c r="OTP944" s="477"/>
      <c r="OTQ944" s="477"/>
      <c r="OTR944" s="477"/>
      <c r="OTS944" s="477"/>
      <c r="OTT944" s="477"/>
      <c r="OTU944" s="477"/>
      <c r="OTV944" s="477"/>
      <c r="OTW944" s="477"/>
      <c r="OTX944" s="477"/>
      <c r="OTY944" s="477"/>
      <c r="OTZ944" s="477"/>
      <c r="OUA944" s="477"/>
      <c r="OUB944" s="477"/>
      <c r="OUC944" s="477"/>
      <c r="OUD944" s="477"/>
      <c r="OUE944" s="477"/>
      <c r="OUF944" s="477"/>
      <c r="OUG944" s="477"/>
      <c r="OUH944" s="477"/>
      <c r="OUI944" s="477"/>
      <c r="OUJ944" s="477"/>
      <c r="OUK944" s="477"/>
      <c r="OUL944" s="477"/>
      <c r="OUM944" s="477"/>
      <c r="OUN944" s="477"/>
      <c r="OUO944" s="477"/>
      <c r="OUP944" s="477"/>
      <c r="OUQ944" s="477"/>
      <c r="OUR944" s="477"/>
      <c r="OUS944" s="477"/>
      <c r="OUT944" s="477"/>
      <c r="OUU944" s="477"/>
      <c r="OUV944" s="477"/>
      <c r="OUW944" s="477"/>
      <c r="OUX944" s="477"/>
      <c r="OUY944" s="477"/>
      <c r="OUZ944" s="477"/>
      <c r="OVA944" s="477"/>
      <c r="OVB944" s="477"/>
      <c r="OVC944" s="477"/>
      <c r="OVD944" s="477"/>
      <c r="OVE944" s="477"/>
      <c r="OVF944" s="477"/>
      <c r="OVG944" s="477"/>
      <c r="OVH944" s="477"/>
      <c r="OVI944" s="477"/>
      <c r="OVJ944" s="477"/>
      <c r="OVK944" s="477"/>
      <c r="OVL944" s="477"/>
      <c r="OVM944" s="477"/>
      <c r="OVN944" s="477"/>
      <c r="OVO944" s="477"/>
      <c r="OVP944" s="477"/>
      <c r="OVQ944" s="477"/>
      <c r="OVR944" s="477"/>
      <c r="OVS944" s="477"/>
      <c r="OVT944" s="477"/>
      <c r="OVU944" s="477"/>
      <c r="OVV944" s="477"/>
      <c r="OVW944" s="477"/>
      <c r="OVX944" s="477"/>
      <c r="OVY944" s="477"/>
      <c r="OVZ944" s="477"/>
      <c r="OWA944" s="477"/>
      <c r="OWB944" s="477"/>
      <c r="OWC944" s="477"/>
      <c r="OWD944" s="477"/>
      <c r="OWE944" s="477"/>
      <c r="OWF944" s="477"/>
      <c r="OWG944" s="477"/>
      <c r="OWH944" s="477"/>
      <c r="OWI944" s="477"/>
      <c r="OWJ944" s="477"/>
      <c r="OWK944" s="477"/>
      <c r="OWL944" s="477"/>
      <c r="OWM944" s="477"/>
      <c r="OWN944" s="477"/>
      <c r="OWO944" s="477"/>
      <c r="OWP944" s="477"/>
      <c r="OWQ944" s="477"/>
      <c r="OWR944" s="477"/>
      <c r="OWS944" s="477"/>
      <c r="OWT944" s="477"/>
      <c r="OWU944" s="477"/>
      <c r="OWV944" s="477"/>
      <c r="OWW944" s="477"/>
      <c r="OWX944" s="477"/>
      <c r="OWY944" s="477"/>
      <c r="OWZ944" s="477"/>
      <c r="OXA944" s="477"/>
      <c r="OXB944" s="477"/>
      <c r="OXC944" s="477"/>
      <c r="OXD944" s="477"/>
      <c r="OXE944" s="477"/>
      <c r="OXF944" s="477"/>
      <c r="OXG944" s="477"/>
      <c r="OXH944" s="477"/>
      <c r="OXI944" s="477"/>
      <c r="OXJ944" s="477"/>
      <c r="OXK944" s="477"/>
      <c r="OXL944" s="477"/>
      <c r="OXM944" s="477"/>
      <c r="OXN944" s="477"/>
      <c r="OXO944" s="477"/>
      <c r="OXP944" s="477"/>
      <c r="OXQ944" s="477"/>
      <c r="OXR944" s="477"/>
      <c r="OXS944" s="477"/>
      <c r="OXT944" s="477"/>
      <c r="OXU944" s="477"/>
      <c r="OXV944" s="477"/>
      <c r="OXW944" s="477"/>
      <c r="OXX944" s="477"/>
      <c r="OXY944" s="477"/>
      <c r="OXZ944" s="477"/>
      <c r="OYA944" s="477"/>
      <c r="OYB944" s="477"/>
      <c r="OYC944" s="477"/>
      <c r="OYD944" s="477"/>
      <c r="OYE944" s="477"/>
      <c r="OYF944" s="477"/>
      <c r="OYG944" s="477"/>
      <c r="OYH944" s="477"/>
      <c r="OYI944" s="477"/>
      <c r="OYJ944" s="477"/>
      <c r="OYK944" s="477"/>
      <c r="OYL944" s="477"/>
      <c r="OYM944" s="477"/>
      <c r="OYN944" s="477"/>
      <c r="OYO944" s="477"/>
      <c r="OYP944" s="477"/>
      <c r="OYQ944" s="477"/>
      <c r="OYR944" s="477"/>
      <c r="OYS944" s="477"/>
      <c r="OYT944" s="477"/>
      <c r="OYU944" s="477"/>
      <c r="OYV944" s="477"/>
      <c r="OYW944" s="477"/>
      <c r="OYX944" s="477"/>
      <c r="OYY944" s="477"/>
      <c r="OYZ944" s="477"/>
      <c r="OZA944" s="477"/>
      <c r="OZB944" s="477"/>
      <c r="OZC944" s="477"/>
      <c r="OZD944" s="477"/>
      <c r="OZE944" s="477"/>
      <c r="OZF944" s="477"/>
      <c r="OZG944" s="477"/>
      <c r="OZH944" s="477"/>
      <c r="OZI944" s="477"/>
      <c r="OZJ944" s="477"/>
      <c r="OZK944" s="477"/>
      <c r="OZL944" s="477"/>
      <c r="OZM944" s="477"/>
      <c r="OZN944" s="477"/>
      <c r="OZO944" s="477"/>
      <c r="OZP944" s="477"/>
      <c r="OZQ944" s="477"/>
      <c r="OZR944" s="477"/>
      <c r="OZS944" s="477"/>
      <c r="OZT944" s="477"/>
      <c r="OZU944" s="477"/>
      <c r="OZV944" s="477"/>
      <c r="OZW944" s="477"/>
      <c r="OZX944" s="477"/>
      <c r="OZY944" s="477"/>
      <c r="OZZ944" s="477"/>
      <c r="PAA944" s="477"/>
      <c r="PAB944" s="477"/>
      <c r="PAC944" s="477"/>
      <c r="PAD944" s="477"/>
      <c r="PAE944" s="477"/>
      <c r="PAF944" s="477"/>
      <c r="PAG944" s="477"/>
      <c r="PAH944" s="477"/>
      <c r="PAI944" s="477"/>
      <c r="PAJ944" s="477"/>
      <c r="PAK944" s="477"/>
      <c r="PAL944" s="477"/>
      <c r="PAM944" s="477"/>
      <c r="PAN944" s="477"/>
      <c r="PAO944" s="477"/>
      <c r="PAP944" s="477"/>
      <c r="PAQ944" s="477"/>
      <c r="PAR944" s="477"/>
      <c r="PAS944" s="477"/>
      <c r="PAT944" s="477"/>
      <c r="PAU944" s="477"/>
      <c r="PAV944" s="477"/>
      <c r="PAW944" s="477"/>
      <c r="PAX944" s="477"/>
      <c r="PAY944" s="477"/>
      <c r="PAZ944" s="477"/>
      <c r="PBA944" s="477"/>
      <c r="PBB944" s="477"/>
      <c r="PBC944" s="477"/>
      <c r="PBD944" s="477"/>
      <c r="PBE944" s="477"/>
      <c r="PBF944" s="477"/>
      <c r="PBG944" s="477"/>
      <c r="PBH944" s="477"/>
      <c r="PBI944" s="477"/>
      <c r="PBJ944" s="477"/>
      <c r="PBK944" s="477"/>
      <c r="PBL944" s="477"/>
      <c r="PBM944" s="477"/>
      <c r="PBN944" s="477"/>
      <c r="PBO944" s="477"/>
      <c r="PBP944" s="477"/>
      <c r="PBQ944" s="477"/>
      <c r="PBR944" s="477"/>
      <c r="PBS944" s="477"/>
      <c r="PBT944" s="477"/>
      <c r="PBU944" s="477"/>
      <c r="PBV944" s="477"/>
      <c r="PBW944" s="477"/>
      <c r="PBX944" s="477"/>
      <c r="PBY944" s="477"/>
      <c r="PBZ944" s="477"/>
      <c r="PCA944" s="477"/>
      <c r="PCB944" s="477"/>
      <c r="PCC944" s="477"/>
      <c r="PCD944" s="477"/>
      <c r="PCE944" s="477"/>
      <c r="PCF944" s="477"/>
      <c r="PCG944" s="477"/>
      <c r="PCH944" s="477"/>
      <c r="PCI944" s="477"/>
      <c r="PCJ944" s="477"/>
      <c r="PCK944" s="477"/>
      <c r="PCL944" s="477"/>
      <c r="PCM944" s="477"/>
      <c r="PCN944" s="477"/>
      <c r="PCO944" s="477"/>
      <c r="PCP944" s="477"/>
      <c r="PCQ944" s="477"/>
      <c r="PCR944" s="477"/>
      <c r="PCS944" s="477"/>
      <c r="PCT944" s="477"/>
      <c r="PCU944" s="477"/>
      <c r="PCV944" s="477"/>
      <c r="PCW944" s="477"/>
      <c r="PCX944" s="477"/>
      <c r="PCY944" s="477"/>
      <c r="PCZ944" s="477"/>
      <c r="PDA944" s="477"/>
      <c r="PDB944" s="477"/>
      <c r="PDC944" s="477"/>
      <c r="PDD944" s="477"/>
      <c r="PDE944" s="477"/>
      <c r="PDF944" s="477"/>
      <c r="PDG944" s="477"/>
      <c r="PDH944" s="477"/>
      <c r="PDI944" s="477"/>
      <c r="PDJ944" s="477"/>
      <c r="PDK944" s="477"/>
      <c r="PDL944" s="477"/>
      <c r="PDM944" s="477"/>
      <c r="PDN944" s="477"/>
      <c r="PDO944" s="477"/>
      <c r="PDP944" s="477"/>
      <c r="PDQ944" s="477"/>
      <c r="PDR944" s="477"/>
      <c r="PDS944" s="477"/>
      <c r="PDT944" s="477"/>
      <c r="PDU944" s="477"/>
      <c r="PDV944" s="477"/>
      <c r="PDW944" s="477"/>
      <c r="PDX944" s="477"/>
      <c r="PDY944" s="477"/>
      <c r="PDZ944" s="477"/>
      <c r="PEA944" s="477"/>
      <c r="PEB944" s="477"/>
      <c r="PEC944" s="477"/>
      <c r="PED944" s="477"/>
      <c r="PEE944" s="477"/>
      <c r="PEF944" s="477"/>
      <c r="PEG944" s="477"/>
      <c r="PEH944" s="477"/>
      <c r="PEI944" s="477"/>
      <c r="PEJ944" s="477"/>
      <c r="PEK944" s="477"/>
      <c r="PEL944" s="477"/>
      <c r="PEM944" s="477"/>
      <c r="PEN944" s="477"/>
      <c r="PEO944" s="477"/>
      <c r="PEP944" s="477"/>
      <c r="PEQ944" s="477"/>
      <c r="PER944" s="477"/>
      <c r="PES944" s="477"/>
      <c r="PET944" s="477"/>
      <c r="PEU944" s="477"/>
      <c r="PEV944" s="477"/>
      <c r="PEW944" s="477"/>
      <c r="PEX944" s="477"/>
      <c r="PEY944" s="477"/>
      <c r="PEZ944" s="477"/>
      <c r="PFA944" s="477"/>
      <c r="PFB944" s="477"/>
      <c r="PFC944" s="477"/>
      <c r="PFD944" s="477"/>
      <c r="PFE944" s="477"/>
      <c r="PFF944" s="477"/>
      <c r="PFG944" s="477"/>
      <c r="PFH944" s="477"/>
      <c r="PFI944" s="477"/>
      <c r="PFJ944" s="477"/>
      <c r="PFK944" s="477"/>
      <c r="PFL944" s="477"/>
      <c r="PFM944" s="477"/>
      <c r="PFN944" s="477"/>
      <c r="PFO944" s="477"/>
      <c r="PFP944" s="477"/>
      <c r="PFQ944" s="477"/>
      <c r="PFR944" s="477"/>
      <c r="PFS944" s="477"/>
      <c r="PFT944" s="477"/>
      <c r="PFU944" s="477"/>
      <c r="PFV944" s="477"/>
      <c r="PFW944" s="477"/>
      <c r="PFX944" s="477"/>
      <c r="PFY944" s="477"/>
      <c r="PFZ944" s="477"/>
      <c r="PGA944" s="477"/>
      <c r="PGB944" s="477"/>
      <c r="PGC944" s="477"/>
      <c r="PGD944" s="477"/>
      <c r="PGE944" s="477"/>
      <c r="PGF944" s="477"/>
      <c r="PGG944" s="477"/>
      <c r="PGH944" s="477"/>
      <c r="PGI944" s="477"/>
      <c r="PGJ944" s="477"/>
      <c r="PGK944" s="477"/>
      <c r="PGL944" s="477"/>
      <c r="PGM944" s="477"/>
      <c r="PGN944" s="477"/>
      <c r="PGO944" s="477"/>
      <c r="PGP944" s="477"/>
      <c r="PGQ944" s="477"/>
      <c r="PGR944" s="477"/>
      <c r="PGS944" s="477"/>
      <c r="PGT944" s="477"/>
      <c r="PGU944" s="477"/>
      <c r="PGV944" s="477"/>
      <c r="PGW944" s="477"/>
      <c r="PGX944" s="477"/>
      <c r="PGY944" s="477"/>
      <c r="PGZ944" s="477"/>
      <c r="PHA944" s="477"/>
      <c r="PHB944" s="477"/>
      <c r="PHC944" s="477"/>
      <c r="PHD944" s="477"/>
      <c r="PHE944" s="477"/>
      <c r="PHF944" s="477"/>
      <c r="PHG944" s="477"/>
      <c r="PHH944" s="477"/>
      <c r="PHI944" s="477"/>
      <c r="PHJ944" s="477"/>
      <c r="PHK944" s="477"/>
      <c r="PHL944" s="477"/>
      <c r="PHM944" s="477"/>
      <c r="PHN944" s="477"/>
      <c r="PHO944" s="477"/>
      <c r="PHP944" s="477"/>
      <c r="PHQ944" s="477"/>
      <c r="PHR944" s="477"/>
      <c r="PHS944" s="477"/>
      <c r="PHT944" s="477"/>
      <c r="PHU944" s="477"/>
      <c r="PHV944" s="477"/>
      <c r="PHW944" s="477"/>
      <c r="PHX944" s="477"/>
      <c r="PHY944" s="477"/>
      <c r="PHZ944" s="477"/>
      <c r="PIA944" s="477"/>
      <c r="PIB944" s="477"/>
      <c r="PIC944" s="477"/>
      <c r="PID944" s="477"/>
      <c r="PIE944" s="477"/>
      <c r="PIF944" s="477"/>
      <c r="PIG944" s="477"/>
      <c r="PIH944" s="477"/>
      <c r="PII944" s="477"/>
      <c r="PIJ944" s="477"/>
      <c r="PIK944" s="477"/>
      <c r="PIL944" s="477"/>
      <c r="PIM944" s="477"/>
      <c r="PIN944" s="477"/>
      <c r="PIO944" s="477"/>
      <c r="PIP944" s="477"/>
      <c r="PIQ944" s="477"/>
      <c r="PIR944" s="477"/>
      <c r="PIS944" s="477"/>
      <c r="PIT944" s="477"/>
      <c r="PIU944" s="477"/>
      <c r="PIV944" s="477"/>
      <c r="PIW944" s="477"/>
      <c r="PIX944" s="477"/>
      <c r="PIY944" s="477"/>
      <c r="PIZ944" s="477"/>
      <c r="PJA944" s="477"/>
      <c r="PJB944" s="477"/>
      <c r="PJC944" s="477"/>
      <c r="PJD944" s="477"/>
      <c r="PJE944" s="477"/>
      <c r="PJF944" s="477"/>
      <c r="PJG944" s="477"/>
      <c r="PJH944" s="477"/>
      <c r="PJI944" s="477"/>
      <c r="PJJ944" s="477"/>
      <c r="PJK944" s="477"/>
      <c r="PJL944" s="477"/>
      <c r="PJM944" s="477"/>
      <c r="PJN944" s="477"/>
      <c r="PJO944" s="477"/>
      <c r="PJP944" s="477"/>
      <c r="PJQ944" s="477"/>
      <c r="PJR944" s="477"/>
      <c r="PJS944" s="477"/>
      <c r="PJT944" s="477"/>
      <c r="PJU944" s="477"/>
      <c r="PJV944" s="477"/>
      <c r="PJW944" s="477"/>
      <c r="PJX944" s="477"/>
      <c r="PJY944" s="477"/>
      <c r="PJZ944" s="477"/>
      <c r="PKA944" s="477"/>
      <c r="PKB944" s="477"/>
      <c r="PKC944" s="477"/>
      <c r="PKD944" s="477"/>
      <c r="PKE944" s="477"/>
      <c r="PKF944" s="477"/>
      <c r="PKG944" s="477"/>
      <c r="PKH944" s="477"/>
      <c r="PKI944" s="477"/>
      <c r="PKJ944" s="477"/>
      <c r="PKK944" s="477"/>
      <c r="PKL944" s="477"/>
      <c r="PKM944" s="477"/>
      <c r="PKN944" s="477"/>
      <c r="PKO944" s="477"/>
      <c r="PKP944" s="477"/>
      <c r="PKQ944" s="477"/>
      <c r="PKR944" s="477"/>
      <c r="PKS944" s="477"/>
      <c r="PKT944" s="477"/>
      <c r="PKU944" s="477"/>
      <c r="PKV944" s="477"/>
      <c r="PKW944" s="477"/>
      <c r="PKX944" s="477"/>
      <c r="PKY944" s="477"/>
      <c r="PKZ944" s="477"/>
      <c r="PLA944" s="477"/>
      <c r="PLB944" s="477"/>
      <c r="PLC944" s="477"/>
      <c r="PLD944" s="477"/>
      <c r="PLE944" s="477"/>
      <c r="PLF944" s="477"/>
      <c r="PLG944" s="477"/>
      <c r="PLH944" s="477"/>
      <c r="PLI944" s="477"/>
      <c r="PLJ944" s="477"/>
      <c r="PLK944" s="477"/>
      <c r="PLL944" s="477"/>
      <c r="PLM944" s="477"/>
      <c r="PLN944" s="477"/>
      <c r="PLO944" s="477"/>
      <c r="PLP944" s="477"/>
      <c r="PLQ944" s="477"/>
      <c r="PLR944" s="477"/>
      <c r="PLS944" s="477"/>
      <c r="PLT944" s="477"/>
      <c r="PLU944" s="477"/>
      <c r="PLV944" s="477"/>
      <c r="PLW944" s="477"/>
      <c r="PLX944" s="477"/>
      <c r="PLY944" s="477"/>
      <c r="PLZ944" s="477"/>
      <c r="PMA944" s="477"/>
      <c r="PMB944" s="477"/>
      <c r="PMC944" s="477"/>
      <c r="PMD944" s="477"/>
      <c r="PME944" s="477"/>
      <c r="PMF944" s="477"/>
      <c r="PMG944" s="477"/>
      <c r="PMH944" s="477"/>
      <c r="PMI944" s="477"/>
      <c r="PMJ944" s="477"/>
      <c r="PMK944" s="477"/>
      <c r="PML944" s="477"/>
      <c r="PMM944" s="477"/>
      <c r="PMN944" s="477"/>
      <c r="PMO944" s="477"/>
      <c r="PMP944" s="477"/>
      <c r="PMQ944" s="477"/>
      <c r="PMR944" s="477"/>
      <c r="PMS944" s="477"/>
      <c r="PMT944" s="477"/>
      <c r="PMU944" s="477"/>
      <c r="PMV944" s="477"/>
      <c r="PMW944" s="477"/>
      <c r="PMX944" s="477"/>
      <c r="PMY944" s="477"/>
      <c r="PMZ944" s="477"/>
      <c r="PNA944" s="477"/>
      <c r="PNB944" s="477"/>
      <c r="PNC944" s="477"/>
      <c r="PND944" s="477"/>
      <c r="PNE944" s="477"/>
      <c r="PNF944" s="477"/>
      <c r="PNG944" s="477"/>
      <c r="PNH944" s="477"/>
      <c r="PNI944" s="477"/>
      <c r="PNJ944" s="477"/>
      <c r="PNK944" s="477"/>
      <c r="PNL944" s="477"/>
      <c r="PNM944" s="477"/>
      <c r="PNN944" s="477"/>
      <c r="PNO944" s="477"/>
      <c r="PNP944" s="477"/>
      <c r="PNQ944" s="477"/>
      <c r="PNR944" s="477"/>
      <c r="PNS944" s="477"/>
      <c r="PNT944" s="477"/>
      <c r="PNU944" s="477"/>
      <c r="PNV944" s="477"/>
      <c r="PNW944" s="477"/>
      <c r="PNX944" s="477"/>
      <c r="PNY944" s="477"/>
      <c r="PNZ944" s="477"/>
      <c r="POA944" s="477"/>
      <c r="POB944" s="477"/>
      <c r="POC944" s="477"/>
      <c r="POD944" s="477"/>
      <c r="POE944" s="477"/>
      <c r="POF944" s="477"/>
      <c r="POG944" s="477"/>
      <c r="POH944" s="477"/>
      <c r="POI944" s="477"/>
      <c r="POJ944" s="477"/>
      <c r="POK944" s="477"/>
      <c r="POL944" s="477"/>
      <c r="POM944" s="477"/>
      <c r="PON944" s="477"/>
      <c r="POO944" s="477"/>
      <c r="POP944" s="477"/>
      <c r="POQ944" s="477"/>
      <c r="POR944" s="477"/>
      <c r="POS944" s="477"/>
      <c r="POT944" s="477"/>
      <c r="POU944" s="477"/>
      <c r="POV944" s="477"/>
      <c r="POW944" s="477"/>
      <c r="POX944" s="477"/>
      <c r="POY944" s="477"/>
      <c r="POZ944" s="477"/>
      <c r="PPA944" s="477"/>
      <c r="PPB944" s="477"/>
      <c r="PPC944" s="477"/>
      <c r="PPD944" s="477"/>
      <c r="PPE944" s="477"/>
      <c r="PPF944" s="477"/>
      <c r="PPG944" s="477"/>
      <c r="PPH944" s="477"/>
      <c r="PPI944" s="477"/>
      <c r="PPJ944" s="477"/>
      <c r="PPK944" s="477"/>
      <c r="PPL944" s="477"/>
      <c r="PPM944" s="477"/>
      <c r="PPN944" s="477"/>
      <c r="PPO944" s="477"/>
      <c r="PPP944" s="477"/>
      <c r="PPQ944" s="477"/>
      <c r="PPR944" s="477"/>
      <c r="PPS944" s="477"/>
      <c r="PPT944" s="477"/>
      <c r="PPU944" s="477"/>
      <c r="PPV944" s="477"/>
      <c r="PPW944" s="477"/>
      <c r="PPX944" s="477"/>
      <c r="PPY944" s="477"/>
      <c r="PPZ944" s="477"/>
      <c r="PQA944" s="477"/>
      <c r="PQB944" s="477"/>
      <c r="PQC944" s="477"/>
      <c r="PQD944" s="477"/>
      <c r="PQE944" s="477"/>
      <c r="PQF944" s="477"/>
      <c r="PQG944" s="477"/>
      <c r="PQH944" s="477"/>
      <c r="PQI944" s="477"/>
      <c r="PQJ944" s="477"/>
      <c r="PQK944" s="477"/>
      <c r="PQL944" s="477"/>
      <c r="PQM944" s="477"/>
      <c r="PQN944" s="477"/>
      <c r="PQO944" s="477"/>
      <c r="PQP944" s="477"/>
      <c r="PQQ944" s="477"/>
      <c r="PQR944" s="477"/>
      <c r="PQS944" s="477"/>
      <c r="PQT944" s="477"/>
      <c r="PQU944" s="477"/>
      <c r="PQV944" s="477"/>
      <c r="PQW944" s="477"/>
      <c r="PQX944" s="477"/>
      <c r="PQY944" s="477"/>
      <c r="PQZ944" s="477"/>
      <c r="PRA944" s="477"/>
      <c r="PRB944" s="477"/>
      <c r="PRC944" s="477"/>
      <c r="PRD944" s="477"/>
      <c r="PRE944" s="477"/>
      <c r="PRF944" s="477"/>
      <c r="PRG944" s="477"/>
      <c r="PRH944" s="477"/>
      <c r="PRI944" s="477"/>
      <c r="PRJ944" s="477"/>
      <c r="PRK944" s="477"/>
      <c r="PRL944" s="477"/>
      <c r="PRM944" s="477"/>
      <c r="PRN944" s="477"/>
      <c r="PRO944" s="477"/>
      <c r="PRP944" s="477"/>
      <c r="PRQ944" s="477"/>
      <c r="PRR944" s="477"/>
      <c r="PRS944" s="477"/>
      <c r="PRT944" s="477"/>
      <c r="PRU944" s="477"/>
      <c r="PRV944" s="477"/>
      <c r="PRW944" s="477"/>
      <c r="PRX944" s="477"/>
      <c r="PRY944" s="477"/>
      <c r="PRZ944" s="477"/>
      <c r="PSA944" s="477"/>
      <c r="PSB944" s="477"/>
      <c r="PSC944" s="477"/>
      <c r="PSD944" s="477"/>
      <c r="PSE944" s="477"/>
      <c r="PSF944" s="477"/>
      <c r="PSG944" s="477"/>
      <c r="PSH944" s="477"/>
      <c r="PSI944" s="477"/>
      <c r="PSJ944" s="477"/>
      <c r="PSK944" s="477"/>
      <c r="PSL944" s="477"/>
      <c r="PSM944" s="477"/>
      <c r="PSN944" s="477"/>
      <c r="PSO944" s="477"/>
      <c r="PSP944" s="477"/>
      <c r="PSQ944" s="477"/>
      <c r="PSR944" s="477"/>
      <c r="PSS944" s="477"/>
      <c r="PST944" s="477"/>
      <c r="PSU944" s="477"/>
      <c r="PSV944" s="477"/>
      <c r="PSW944" s="477"/>
      <c r="PSX944" s="477"/>
      <c r="PSY944" s="477"/>
      <c r="PSZ944" s="477"/>
      <c r="PTA944" s="477"/>
      <c r="PTB944" s="477"/>
      <c r="PTC944" s="477"/>
      <c r="PTD944" s="477"/>
      <c r="PTE944" s="477"/>
      <c r="PTF944" s="477"/>
      <c r="PTG944" s="477"/>
      <c r="PTH944" s="477"/>
      <c r="PTI944" s="477"/>
      <c r="PTJ944" s="477"/>
      <c r="PTK944" s="477"/>
      <c r="PTL944" s="477"/>
      <c r="PTM944" s="477"/>
      <c r="PTN944" s="477"/>
      <c r="PTO944" s="477"/>
      <c r="PTP944" s="477"/>
      <c r="PTQ944" s="477"/>
      <c r="PTR944" s="477"/>
      <c r="PTS944" s="477"/>
      <c r="PTT944" s="477"/>
      <c r="PTU944" s="477"/>
      <c r="PTV944" s="477"/>
      <c r="PTW944" s="477"/>
      <c r="PTX944" s="477"/>
      <c r="PTY944" s="477"/>
      <c r="PTZ944" s="477"/>
      <c r="PUA944" s="477"/>
      <c r="PUB944" s="477"/>
      <c r="PUC944" s="477"/>
      <c r="PUD944" s="477"/>
      <c r="PUE944" s="477"/>
      <c r="PUF944" s="477"/>
      <c r="PUG944" s="477"/>
      <c r="PUH944" s="477"/>
      <c r="PUI944" s="477"/>
      <c r="PUJ944" s="477"/>
      <c r="PUK944" s="477"/>
      <c r="PUL944" s="477"/>
      <c r="PUM944" s="477"/>
      <c r="PUN944" s="477"/>
      <c r="PUO944" s="477"/>
      <c r="PUP944" s="477"/>
      <c r="PUQ944" s="477"/>
      <c r="PUR944" s="477"/>
      <c r="PUS944" s="477"/>
      <c r="PUT944" s="477"/>
      <c r="PUU944" s="477"/>
      <c r="PUV944" s="477"/>
      <c r="PUW944" s="477"/>
      <c r="PUX944" s="477"/>
      <c r="PUY944" s="477"/>
      <c r="PUZ944" s="477"/>
      <c r="PVA944" s="477"/>
      <c r="PVB944" s="477"/>
      <c r="PVC944" s="477"/>
      <c r="PVD944" s="477"/>
      <c r="PVE944" s="477"/>
      <c r="PVF944" s="477"/>
      <c r="PVG944" s="477"/>
      <c r="PVH944" s="477"/>
      <c r="PVI944" s="477"/>
      <c r="PVJ944" s="477"/>
      <c r="PVK944" s="477"/>
      <c r="PVL944" s="477"/>
      <c r="PVM944" s="477"/>
      <c r="PVN944" s="477"/>
      <c r="PVO944" s="477"/>
      <c r="PVP944" s="477"/>
      <c r="PVQ944" s="477"/>
      <c r="PVR944" s="477"/>
      <c r="PVS944" s="477"/>
      <c r="PVT944" s="477"/>
      <c r="PVU944" s="477"/>
      <c r="PVV944" s="477"/>
      <c r="PVW944" s="477"/>
      <c r="PVX944" s="477"/>
      <c r="PVY944" s="477"/>
      <c r="PVZ944" s="477"/>
      <c r="PWA944" s="477"/>
      <c r="PWB944" s="477"/>
      <c r="PWC944" s="477"/>
      <c r="PWD944" s="477"/>
      <c r="PWE944" s="477"/>
      <c r="PWF944" s="477"/>
      <c r="PWG944" s="477"/>
      <c r="PWH944" s="477"/>
      <c r="PWI944" s="477"/>
      <c r="PWJ944" s="477"/>
      <c r="PWK944" s="477"/>
      <c r="PWL944" s="477"/>
      <c r="PWM944" s="477"/>
      <c r="PWN944" s="477"/>
      <c r="PWO944" s="477"/>
      <c r="PWP944" s="477"/>
      <c r="PWQ944" s="477"/>
      <c r="PWR944" s="477"/>
      <c r="PWS944" s="477"/>
      <c r="PWT944" s="477"/>
      <c r="PWU944" s="477"/>
      <c r="PWV944" s="477"/>
      <c r="PWW944" s="477"/>
      <c r="PWX944" s="477"/>
      <c r="PWY944" s="477"/>
      <c r="PWZ944" s="477"/>
      <c r="PXA944" s="477"/>
      <c r="PXB944" s="477"/>
      <c r="PXC944" s="477"/>
      <c r="PXD944" s="477"/>
      <c r="PXE944" s="477"/>
      <c r="PXF944" s="477"/>
      <c r="PXG944" s="477"/>
      <c r="PXH944" s="477"/>
      <c r="PXI944" s="477"/>
      <c r="PXJ944" s="477"/>
      <c r="PXK944" s="477"/>
      <c r="PXL944" s="477"/>
      <c r="PXM944" s="477"/>
      <c r="PXN944" s="477"/>
      <c r="PXO944" s="477"/>
      <c r="PXP944" s="477"/>
      <c r="PXQ944" s="477"/>
      <c r="PXR944" s="477"/>
      <c r="PXS944" s="477"/>
      <c r="PXT944" s="477"/>
      <c r="PXU944" s="477"/>
      <c r="PXV944" s="477"/>
      <c r="PXW944" s="477"/>
      <c r="PXX944" s="477"/>
      <c r="PXY944" s="477"/>
      <c r="PXZ944" s="477"/>
      <c r="PYA944" s="477"/>
      <c r="PYB944" s="477"/>
      <c r="PYC944" s="477"/>
      <c r="PYD944" s="477"/>
      <c r="PYE944" s="477"/>
      <c r="PYF944" s="477"/>
      <c r="PYG944" s="477"/>
      <c r="PYH944" s="477"/>
      <c r="PYI944" s="477"/>
      <c r="PYJ944" s="477"/>
      <c r="PYK944" s="477"/>
      <c r="PYL944" s="477"/>
      <c r="PYM944" s="477"/>
      <c r="PYN944" s="477"/>
      <c r="PYO944" s="477"/>
      <c r="PYP944" s="477"/>
      <c r="PYQ944" s="477"/>
      <c r="PYR944" s="477"/>
      <c r="PYS944" s="477"/>
      <c r="PYT944" s="477"/>
      <c r="PYU944" s="477"/>
      <c r="PYV944" s="477"/>
      <c r="PYW944" s="477"/>
      <c r="PYX944" s="477"/>
      <c r="PYY944" s="477"/>
      <c r="PYZ944" s="477"/>
      <c r="PZA944" s="477"/>
      <c r="PZB944" s="477"/>
      <c r="PZC944" s="477"/>
      <c r="PZD944" s="477"/>
      <c r="PZE944" s="477"/>
      <c r="PZF944" s="477"/>
      <c r="PZG944" s="477"/>
      <c r="PZH944" s="477"/>
      <c r="PZI944" s="477"/>
      <c r="PZJ944" s="477"/>
      <c r="PZK944" s="477"/>
      <c r="PZL944" s="477"/>
      <c r="PZM944" s="477"/>
      <c r="PZN944" s="477"/>
      <c r="PZO944" s="477"/>
      <c r="PZP944" s="477"/>
      <c r="PZQ944" s="477"/>
      <c r="PZR944" s="477"/>
      <c r="PZS944" s="477"/>
      <c r="PZT944" s="477"/>
      <c r="PZU944" s="477"/>
      <c r="PZV944" s="477"/>
      <c r="PZW944" s="477"/>
      <c r="PZX944" s="477"/>
      <c r="PZY944" s="477"/>
      <c r="PZZ944" s="477"/>
      <c r="QAA944" s="477"/>
      <c r="QAB944" s="477"/>
      <c r="QAC944" s="477"/>
      <c r="QAD944" s="477"/>
      <c r="QAE944" s="477"/>
      <c r="QAF944" s="477"/>
      <c r="QAG944" s="477"/>
      <c r="QAH944" s="477"/>
      <c r="QAI944" s="477"/>
      <c r="QAJ944" s="477"/>
      <c r="QAK944" s="477"/>
      <c r="QAL944" s="477"/>
      <c r="QAM944" s="477"/>
      <c r="QAN944" s="477"/>
      <c r="QAO944" s="477"/>
      <c r="QAP944" s="477"/>
      <c r="QAQ944" s="477"/>
      <c r="QAR944" s="477"/>
      <c r="QAS944" s="477"/>
      <c r="QAT944" s="477"/>
      <c r="QAU944" s="477"/>
      <c r="QAV944" s="477"/>
      <c r="QAW944" s="477"/>
      <c r="QAX944" s="477"/>
      <c r="QAY944" s="477"/>
      <c r="QAZ944" s="477"/>
      <c r="QBA944" s="477"/>
      <c r="QBB944" s="477"/>
      <c r="QBC944" s="477"/>
      <c r="QBD944" s="477"/>
      <c r="QBE944" s="477"/>
      <c r="QBF944" s="477"/>
      <c r="QBG944" s="477"/>
      <c r="QBH944" s="477"/>
      <c r="QBI944" s="477"/>
      <c r="QBJ944" s="477"/>
      <c r="QBK944" s="477"/>
      <c r="QBL944" s="477"/>
      <c r="QBM944" s="477"/>
      <c r="QBN944" s="477"/>
      <c r="QBO944" s="477"/>
      <c r="QBP944" s="477"/>
      <c r="QBQ944" s="477"/>
      <c r="QBR944" s="477"/>
      <c r="QBS944" s="477"/>
      <c r="QBT944" s="477"/>
      <c r="QBU944" s="477"/>
      <c r="QBV944" s="477"/>
      <c r="QBW944" s="477"/>
      <c r="QBX944" s="477"/>
      <c r="QBY944" s="477"/>
      <c r="QBZ944" s="477"/>
      <c r="QCA944" s="477"/>
      <c r="QCB944" s="477"/>
      <c r="QCC944" s="477"/>
      <c r="QCD944" s="477"/>
      <c r="QCE944" s="477"/>
      <c r="QCF944" s="477"/>
      <c r="QCG944" s="477"/>
      <c r="QCH944" s="477"/>
      <c r="QCI944" s="477"/>
      <c r="QCJ944" s="477"/>
      <c r="QCK944" s="477"/>
      <c r="QCL944" s="477"/>
      <c r="QCM944" s="477"/>
      <c r="QCN944" s="477"/>
      <c r="QCO944" s="477"/>
      <c r="QCP944" s="477"/>
      <c r="QCQ944" s="477"/>
      <c r="QCR944" s="477"/>
      <c r="QCS944" s="477"/>
      <c r="QCT944" s="477"/>
      <c r="QCU944" s="477"/>
      <c r="QCV944" s="477"/>
      <c r="QCW944" s="477"/>
      <c r="QCX944" s="477"/>
      <c r="QCY944" s="477"/>
      <c r="QCZ944" s="477"/>
      <c r="QDA944" s="477"/>
      <c r="QDB944" s="477"/>
      <c r="QDC944" s="477"/>
      <c r="QDD944" s="477"/>
      <c r="QDE944" s="477"/>
      <c r="QDF944" s="477"/>
      <c r="QDG944" s="477"/>
      <c r="QDH944" s="477"/>
      <c r="QDI944" s="477"/>
      <c r="QDJ944" s="477"/>
      <c r="QDK944" s="477"/>
      <c r="QDL944" s="477"/>
      <c r="QDM944" s="477"/>
      <c r="QDN944" s="477"/>
      <c r="QDO944" s="477"/>
      <c r="QDP944" s="477"/>
      <c r="QDQ944" s="477"/>
      <c r="QDR944" s="477"/>
      <c r="QDS944" s="477"/>
      <c r="QDT944" s="477"/>
      <c r="QDU944" s="477"/>
      <c r="QDV944" s="477"/>
      <c r="QDW944" s="477"/>
      <c r="QDX944" s="477"/>
      <c r="QDY944" s="477"/>
      <c r="QDZ944" s="477"/>
      <c r="QEA944" s="477"/>
      <c r="QEB944" s="477"/>
      <c r="QEC944" s="477"/>
      <c r="QED944" s="477"/>
      <c r="QEE944" s="477"/>
      <c r="QEF944" s="477"/>
      <c r="QEG944" s="477"/>
      <c r="QEH944" s="477"/>
      <c r="QEI944" s="477"/>
      <c r="QEJ944" s="477"/>
      <c r="QEK944" s="477"/>
      <c r="QEL944" s="477"/>
      <c r="QEM944" s="477"/>
      <c r="QEN944" s="477"/>
      <c r="QEO944" s="477"/>
      <c r="QEP944" s="477"/>
      <c r="QEQ944" s="477"/>
      <c r="QER944" s="477"/>
      <c r="QES944" s="477"/>
      <c r="QET944" s="477"/>
      <c r="QEU944" s="477"/>
      <c r="QEV944" s="477"/>
      <c r="QEW944" s="477"/>
      <c r="QEX944" s="477"/>
      <c r="QEY944" s="477"/>
      <c r="QEZ944" s="477"/>
      <c r="QFA944" s="477"/>
      <c r="QFB944" s="477"/>
      <c r="QFC944" s="477"/>
      <c r="QFD944" s="477"/>
      <c r="QFE944" s="477"/>
      <c r="QFF944" s="477"/>
      <c r="QFG944" s="477"/>
      <c r="QFH944" s="477"/>
      <c r="QFI944" s="477"/>
      <c r="QFJ944" s="477"/>
      <c r="QFK944" s="477"/>
      <c r="QFL944" s="477"/>
      <c r="QFM944" s="477"/>
      <c r="QFN944" s="477"/>
      <c r="QFO944" s="477"/>
      <c r="QFP944" s="477"/>
      <c r="QFQ944" s="477"/>
      <c r="QFR944" s="477"/>
      <c r="QFS944" s="477"/>
      <c r="QFT944" s="477"/>
      <c r="QFU944" s="477"/>
      <c r="QFV944" s="477"/>
      <c r="QFW944" s="477"/>
      <c r="QFX944" s="477"/>
      <c r="QFY944" s="477"/>
      <c r="QFZ944" s="477"/>
      <c r="QGA944" s="477"/>
      <c r="QGB944" s="477"/>
      <c r="QGC944" s="477"/>
      <c r="QGD944" s="477"/>
      <c r="QGE944" s="477"/>
      <c r="QGF944" s="477"/>
      <c r="QGG944" s="477"/>
      <c r="QGH944" s="477"/>
      <c r="QGI944" s="477"/>
      <c r="QGJ944" s="477"/>
      <c r="QGK944" s="477"/>
      <c r="QGL944" s="477"/>
      <c r="QGM944" s="477"/>
      <c r="QGN944" s="477"/>
      <c r="QGO944" s="477"/>
      <c r="QGP944" s="477"/>
      <c r="QGQ944" s="477"/>
      <c r="QGR944" s="477"/>
      <c r="QGS944" s="477"/>
      <c r="QGT944" s="477"/>
      <c r="QGU944" s="477"/>
      <c r="QGV944" s="477"/>
      <c r="QGW944" s="477"/>
      <c r="QGX944" s="477"/>
      <c r="QGY944" s="477"/>
      <c r="QGZ944" s="477"/>
      <c r="QHA944" s="477"/>
      <c r="QHB944" s="477"/>
      <c r="QHC944" s="477"/>
      <c r="QHD944" s="477"/>
      <c r="QHE944" s="477"/>
      <c r="QHF944" s="477"/>
      <c r="QHG944" s="477"/>
      <c r="QHH944" s="477"/>
      <c r="QHI944" s="477"/>
      <c r="QHJ944" s="477"/>
      <c r="QHK944" s="477"/>
      <c r="QHL944" s="477"/>
      <c r="QHM944" s="477"/>
      <c r="QHN944" s="477"/>
      <c r="QHO944" s="477"/>
      <c r="QHP944" s="477"/>
      <c r="QHQ944" s="477"/>
      <c r="QHR944" s="477"/>
      <c r="QHS944" s="477"/>
      <c r="QHT944" s="477"/>
      <c r="QHU944" s="477"/>
      <c r="QHV944" s="477"/>
      <c r="QHW944" s="477"/>
      <c r="QHX944" s="477"/>
      <c r="QHY944" s="477"/>
      <c r="QHZ944" s="477"/>
      <c r="QIA944" s="477"/>
      <c r="QIB944" s="477"/>
      <c r="QIC944" s="477"/>
      <c r="QID944" s="477"/>
      <c r="QIE944" s="477"/>
      <c r="QIF944" s="477"/>
      <c r="QIG944" s="477"/>
      <c r="QIH944" s="477"/>
      <c r="QII944" s="477"/>
      <c r="QIJ944" s="477"/>
      <c r="QIK944" s="477"/>
      <c r="QIL944" s="477"/>
      <c r="QIM944" s="477"/>
      <c r="QIN944" s="477"/>
      <c r="QIO944" s="477"/>
      <c r="QIP944" s="477"/>
      <c r="QIQ944" s="477"/>
      <c r="QIR944" s="477"/>
      <c r="QIS944" s="477"/>
      <c r="QIT944" s="477"/>
      <c r="QIU944" s="477"/>
      <c r="QIV944" s="477"/>
      <c r="QIW944" s="477"/>
      <c r="QIX944" s="477"/>
      <c r="QIY944" s="477"/>
      <c r="QIZ944" s="477"/>
      <c r="QJA944" s="477"/>
      <c r="QJB944" s="477"/>
      <c r="QJC944" s="477"/>
      <c r="QJD944" s="477"/>
      <c r="QJE944" s="477"/>
      <c r="QJF944" s="477"/>
      <c r="QJG944" s="477"/>
      <c r="QJH944" s="477"/>
      <c r="QJI944" s="477"/>
      <c r="QJJ944" s="477"/>
      <c r="QJK944" s="477"/>
      <c r="QJL944" s="477"/>
      <c r="QJM944" s="477"/>
      <c r="QJN944" s="477"/>
      <c r="QJO944" s="477"/>
      <c r="QJP944" s="477"/>
      <c r="QJQ944" s="477"/>
      <c r="QJR944" s="477"/>
      <c r="QJS944" s="477"/>
      <c r="QJT944" s="477"/>
      <c r="QJU944" s="477"/>
      <c r="QJV944" s="477"/>
      <c r="QJW944" s="477"/>
      <c r="QJX944" s="477"/>
      <c r="QJY944" s="477"/>
      <c r="QJZ944" s="477"/>
      <c r="QKA944" s="477"/>
      <c r="QKB944" s="477"/>
      <c r="QKC944" s="477"/>
      <c r="QKD944" s="477"/>
      <c r="QKE944" s="477"/>
      <c r="QKF944" s="477"/>
      <c r="QKG944" s="477"/>
      <c r="QKH944" s="477"/>
      <c r="QKI944" s="477"/>
      <c r="QKJ944" s="477"/>
      <c r="QKK944" s="477"/>
      <c r="QKL944" s="477"/>
      <c r="QKM944" s="477"/>
      <c r="QKN944" s="477"/>
      <c r="QKO944" s="477"/>
      <c r="QKP944" s="477"/>
      <c r="QKQ944" s="477"/>
      <c r="QKR944" s="477"/>
      <c r="QKS944" s="477"/>
      <c r="QKT944" s="477"/>
      <c r="QKU944" s="477"/>
      <c r="QKV944" s="477"/>
      <c r="QKW944" s="477"/>
      <c r="QKX944" s="477"/>
      <c r="QKY944" s="477"/>
      <c r="QKZ944" s="477"/>
      <c r="QLA944" s="477"/>
      <c r="QLB944" s="477"/>
      <c r="QLC944" s="477"/>
      <c r="QLD944" s="477"/>
      <c r="QLE944" s="477"/>
      <c r="QLF944" s="477"/>
      <c r="QLG944" s="477"/>
      <c r="QLH944" s="477"/>
      <c r="QLI944" s="477"/>
      <c r="QLJ944" s="477"/>
      <c r="QLK944" s="477"/>
      <c r="QLL944" s="477"/>
      <c r="QLM944" s="477"/>
      <c r="QLN944" s="477"/>
      <c r="QLO944" s="477"/>
      <c r="QLP944" s="477"/>
      <c r="QLQ944" s="477"/>
      <c r="QLR944" s="477"/>
      <c r="QLS944" s="477"/>
      <c r="QLT944" s="477"/>
      <c r="QLU944" s="477"/>
      <c r="QLV944" s="477"/>
      <c r="QLW944" s="477"/>
      <c r="QLX944" s="477"/>
      <c r="QLY944" s="477"/>
      <c r="QLZ944" s="477"/>
      <c r="QMA944" s="477"/>
      <c r="QMB944" s="477"/>
      <c r="QMC944" s="477"/>
      <c r="QMD944" s="477"/>
      <c r="QME944" s="477"/>
      <c r="QMF944" s="477"/>
      <c r="QMG944" s="477"/>
      <c r="QMH944" s="477"/>
      <c r="QMI944" s="477"/>
      <c r="QMJ944" s="477"/>
      <c r="QMK944" s="477"/>
      <c r="QML944" s="477"/>
      <c r="QMM944" s="477"/>
      <c r="QMN944" s="477"/>
      <c r="QMO944" s="477"/>
      <c r="QMP944" s="477"/>
      <c r="QMQ944" s="477"/>
      <c r="QMR944" s="477"/>
      <c r="QMS944" s="477"/>
      <c r="QMT944" s="477"/>
      <c r="QMU944" s="477"/>
      <c r="QMV944" s="477"/>
      <c r="QMW944" s="477"/>
      <c r="QMX944" s="477"/>
      <c r="QMY944" s="477"/>
      <c r="QMZ944" s="477"/>
      <c r="QNA944" s="477"/>
      <c r="QNB944" s="477"/>
      <c r="QNC944" s="477"/>
      <c r="QND944" s="477"/>
      <c r="QNE944" s="477"/>
      <c r="QNF944" s="477"/>
      <c r="QNG944" s="477"/>
      <c r="QNH944" s="477"/>
      <c r="QNI944" s="477"/>
      <c r="QNJ944" s="477"/>
      <c r="QNK944" s="477"/>
      <c r="QNL944" s="477"/>
      <c r="QNM944" s="477"/>
      <c r="QNN944" s="477"/>
      <c r="QNO944" s="477"/>
      <c r="QNP944" s="477"/>
      <c r="QNQ944" s="477"/>
      <c r="QNR944" s="477"/>
      <c r="QNS944" s="477"/>
      <c r="QNT944" s="477"/>
      <c r="QNU944" s="477"/>
      <c r="QNV944" s="477"/>
      <c r="QNW944" s="477"/>
      <c r="QNX944" s="477"/>
      <c r="QNY944" s="477"/>
      <c r="QNZ944" s="477"/>
      <c r="QOA944" s="477"/>
      <c r="QOB944" s="477"/>
      <c r="QOC944" s="477"/>
      <c r="QOD944" s="477"/>
      <c r="QOE944" s="477"/>
      <c r="QOF944" s="477"/>
      <c r="QOG944" s="477"/>
      <c r="QOH944" s="477"/>
      <c r="QOI944" s="477"/>
      <c r="QOJ944" s="477"/>
      <c r="QOK944" s="477"/>
      <c r="QOL944" s="477"/>
      <c r="QOM944" s="477"/>
      <c r="QON944" s="477"/>
      <c r="QOO944" s="477"/>
      <c r="QOP944" s="477"/>
      <c r="QOQ944" s="477"/>
      <c r="QOR944" s="477"/>
      <c r="QOS944" s="477"/>
      <c r="QOT944" s="477"/>
      <c r="QOU944" s="477"/>
      <c r="QOV944" s="477"/>
      <c r="QOW944" s="477"/>
      <c r="QOX944" s="477"/>
      <c r="QOY944" s="477"/>
      <c r="QOZ944" s="477"/>
      <c r="QPA944" s="477"/>
      <c r="QPB944" s="477"/>
      <c r="QPC944" s="477"/>
      <c r="QPD944" s="477"/>
      <c r="QPE944" s="477"/>
      <c r="QPF944" s="477"/>
      <c r="QPG944" s="477"/>
      <c r="QPH944" s="477"/>
      <c r="QPI944" s="477"/>
      <c r="QPJ944" s="477"/>
      <c r="QPK944" s="477"/>
      <c r="QPL944" s="477"/>
      <c r="QPM944" s="477"/>
      <c r="QPN944" s="477"/>
      <c r="QPO944" s="477"/>
      <c r="QPP944" s="477"/>
      <c r="QPQ944" s="477"/>
      <c r="QPR944" s="477"/>
      <c r="QPS944" s="477"/>
      <c r="QPT944" s="477"/>
      <c r="QPU944" s="477"/>
      <c r="QPV944" s="477"/>
      <c r="QPW944" s="477"/>
      <c r="QPX944" s="477"/>
      <c r="QPY944" s="477"/>
      <c r="QPZ944" s="477"/>
      <c r="QQA944" s="477"/>
      <c r="QQB944" s="477"/>
      <c r="QQC944" s="477"/>
      <c r="QQD944" s="477"/>
      <c r="QQE944" s="477"/>
      <c r="QQF944" s="477"/>
      <c r="QQG944" s="477"/>
      <c r="QQH944" s="477"/>
      <c r="QQI944" s="477"/>
      <c r="QQJ944" s="477"/>
      <c r="QQK944" s="477"/>
      <c r="QQL944" s="477"/>
      <c r="QQM944" s="477"/>
      <c r="QQN944" s="477"/>
      <c r="QQO944" s="477"/>
      <c r="QQP944" s="477"/>
      <c r="QQQ944" s="477"/>
      <c r="QQR944" s="477"/>
      <c r="QQS944" s="477"/>
      <c r="QQT944" s="477"/>
      <c r="QQU944" s="477"/>
      <c r="QQV944" s="477"/>
      <c r="QQW944" s="477"/>
      <c r="QQX944" s="477"/>
      <c r="QQY944" s="477"/>
      <c r="QQZ944" s="477"/>
      <c r="QRA944" s="477"/>
      <c r="QRB944" s="477"/>
      <c r="QRC944" s="477"/>
      <c r="QRD944" s="477"/>
      <c r="QRE944" s="477"/>
      <c r="QRF944" s="477"/>
      <c r="QRG944" s="477"/>
      <c r="QRH944" s="477"/>
      <c r="QRI944" s="477"/>
      <c r="QRJ944" s="477"/>
      <c r="QRK944" s="477"/>
      <c r="QRL944" s="477"/>
      <c r="QRM944" s="477"/>
      <c r="QRN944" s="477"/>
      <c r="QRO944" s="477"/>
      <c r="QRP944" s="477"/>
      <c r="QRQ944" s="477"/>
      <c r="QRR944" s="477"/>
      <c r="QRS944" s="477"/>
      <c r="QRT944" s="477"/>
      <c r="QRU944" s="477"/>
      <c r="QRV944" s="477"/>
      <c r="QRW944" s="477"/>
      <c r="QRX944" s="477"/>
      <c r="QRY944" s="477"/>
      <c r="QRZ944" s="477"/>
      <c r="QSA944" s="477"/>
      <c r="QSB944" s="477"/>
      <c r="QSC944" s="477"/>
      <c r="QSD944" s="477"/>
      <c r="QSE944" s="477"/>
      <c r="QSF944" s="477"/>
      <c r="QSG944" s="477"/>
      <c r="QSH944" s="477"/>
      <c r="QSI944" s="477"/>
      <c r="QSJ944" s="477"/>
      <c r="QSK944" s="477"/>
      <c r="QSL944" s="477"/>
      <c r="QSM944" s="477"/>
      <c r="QSN944" s="477"/>
      <c r="QSO944" s="477"/>
      <c r="QSP944" s="477"/>
      <c r="QSQ944" s="477"/>
      <c r="QSR944" s="477"/>
      <c r="QSS944" s="477"/>
      <c r="QST944" s="477"/>
      <c r="QSU944" s="477"/>
      <c r="QSV944" s="477"/>
      <c r="QSW944" s="477"/>
      <c r="QSX944" s="477"/>
      <c r="QSY944" s="477"/>
      <c r="QSZ944" s="477"/>
      <c r="QTA944" s="477"/>
      <c r="QTB944" s="477"/>
      <c r="QTC944" s="477"/>
      <c r="QTD944" s="477"/>
      <c r="QTE944" s="477"/>
      <c r="QTF944" s="477"/>
      <c r="QTG944" s="477"/>
      <c r="QTH944" s="477"/>
      <c r="QTI944" s="477"/>
      <c r="QTJ944" s="477"/>
      <c r="QTK944" s="477"/>
      <c r="QTL944" s="477"/>
      <c r="QTM944" s="477"/>
      <c r="QTN944" s="477"/>
      <c r="QTO944" s="477"/>
      <c r="QTP944" s="477"/>
      <c r="QTQ944" s="477"/>
      <c r="QTR944" s="477"/>
      <c r="QTS944" s="477"/>
      <c r="QTT944" s="477"/>
      <c r="QTU944" s="477"/>
      <c r="QTV944" s="477"/>
      <c r="QTW944" s="477"/>
      <c r="QTX944" s="477"/>
      <c r="QTY944" s="477"/>
      <c r="QTZ944" s="477"/>
      <c r="QUA944" s="477"/>
      <c r="QUB944" s="477"/>
      <c r="QUC944" s="477"/>
      <c r="QUD944" s="477"/>
      <c r="QUE944" s="477"/>
      <c r="QUF944" s="477"/>
      <c r="QUG944" s="477"/>
      <c r="QUH944" s="477"/>
      <c r="QUI944" s="477"/>
      <c r="QUJ944" s="477"/>
      <c r="QUK944" s="477"/>
      <c r="QUL944" s="477"/>
      <c r="QUM944" s="477"/>
      <c r="QUN944" s="477"/>
      <c r="QUO944" s="477"/>
      <c r="QUP944" s="477"/>
      <c r="QUQ944" s="477"/>
      <c r="QUR944" s="477"/>
      <c r="QUS944" s="477"/>
      <c r="QUT944" s="477"/>
      <c r="QUU944" s="477"/>
      <c r="QUV944" s="477"/>
      <c r="QUW944" s="477"/>
      <c r="QUX944" s="477"/>
      <c r="QUY944" s="477"/>
      <c r="QUZ944" s="477"/>
      <c r="QVA944" s="477"/>
      <c r="QVB944" s="477"/>
      <c r="QVC944" s="477"/>
      <c r="QVD944" s="477"/>
      <c r="QVE944" s="477"/>
      <c r="QVF944" s="477"/>
      <c r="QVG944" s="477"/>
      <c r="QVH944" s="477"/>
      <c r="QVI944" s="477"/>
      <c r="QVJ944" s="477"/>
      <c r="QVK944" s="477"/>
      <c r="QVL944" s="477"/>
      <c r="QVM944" s="477"/>
      <c r="QVN944" s="477"/>
      <c r="QVO944" s="477"/>
      <c r="QVP944" s="477"/>
      <c r="QVQ944" s="477"/>
      <c r="QVR944" s="477"/>
      <c r="QVS944" s="477"/>
      <c r="QVT944" s="477"/>
      <c r="QVU944" s="477"/>
      <c r="QVV944" s="477"/>
      <c r="QVW944" s="477"/>
      <c r="QVX944" s="477"/>
      <c r="QVY944" s="477"/>
      <c r="QVZ944" s="477"/>
      <c r="QWA944" s="477"/>
      <c r="QWB944" s="477"/>
      <c r="QWC944" s="477"/>
      <c r="QWD944" s="477"/>
      <c r="QWE944" s="477"/>
      <c r="QWF944" s="477"/>
      <c r="QWG944" s="477"/>
      <c r="QWH944" s="477"/>
      <c r="QWI944" s="477"/>
      <c r="QWJ944" s="477"/>
      <c r="QWK944" s="477"/>
      <c r="QWL944" s="477"/>
      <c r="QWM944" s="477"/>
      <c r="QWN944" s="477"/>
      <c r="QWO944" s="477"/>
      <c r="QWP944" s="477"/>
      <c r="QWQ944" s="477"/>
      <c r="QWR944" s="477"/>
      <c r="QWS944" s="477"/>
      <c r="QWT944" s="477"/>
      <c r="QWU944" s="477"/>
      <c r="QWV944" s="477"/>
      <c r="QWW944" s="477"/>
      <c r="QWX944" s="477"/>
      <c r="QWY944" s="477"/>
      <c r="QWZ944" s="477"/>
      <c r="QXA944" s="477"/>
      <c r="QXB944" s="477"/>
      <c r="QXC944" s="477"/>
      <c r="QXD944" s="477"/>
      <c r="QXE944" s="477"/>
      <c r="QXF944" s="477"/>
      <c r="QXG944" s="477"/>
      <c r="QXH944" s="477"/>
      <c r="QXI944" s="477"/>
      <c r="QXJ944" s="477"/>
      <c r="QXK944" s="477"/>
      <c r="QXL944" s="477"/>
      <c r="QXM944" s="477"/>
      <c r="QXN944" s="477"/>
      <c r="QXO944" s="477"/>
      <c r="QXP944" s="477"/>
      <c r="QXQ944" s="477"/>
      <c r="QXR944" s="477"/>
      <c r="QXS944" s="477"/>
      <c r="QXT944" s="477"/>
      <c r="QXU944" s="477"/>
      <c r="QXV944" s="477"/>
      <c r="QXW944" s="477"/>
      <c r="QXX944" s="477"/>
      <c r="QXY944" s="477"/>
      <c r="QXZ944" s="477"/>
      <c r="QYA944" s="477"/>
      <c r="QYB944" s="477"/>
      <c r="QYC944" s="477"/>
      <c r="QYD944" s="477"/>
      <c r="QYE944" s="477"/>
      <c r="QYF944" s="477"/>
      <c r="QYG944" s="477"/>
      <c r="QYH944" s="477"/>
      <c r="QYI944" s="477"/>
      <c r="QYJ944" s="477"/>
      <c r="QYK944" s="477"/>
      <c r="QYL944" s="477"/>
      <c r="QYM944" s="477"/>
      <c r="QYN944" s="477"/>
      <c r="QYO944" s="477"/>
      <c r="QYP944" s="477"/>
      <c r="QYQ944" s="477"/>
      <c r="QYR944" s="477"/>
      <c r="QYS944" s="477"/>
      <c r="QYT944" s="477"/>
      <c r="QYU944" s="477"/>
      <c r="QYV944" s="477"/>
      <c r="QYW944" s="477"/>
      <c r="QYX944" s="477"/>
      <c r="QYY944" s="477"/>
      <c r="QYZ944" s="477"/>
      <c r="QZA944" s="477"/>
      <c r="QZB944" s="477"/>
      <c r="QZC944" s="477"/>
      <c r="QZD944" s="477"/>
      <c r="QZE944" s="477"/>
      <c r="QZF944" s="477"/>
      <c r="QZG944" s="477"/>
      <c r="QZH944" s="477"/>
      <c r="QZI944" s="477"/>
      <c r="QZJ944" s="477"/>
      <c r="QZK944" s="477"/>
      <c r="QZL944" s="477"/>
      <c r="QZM944" s="477"/>
      <c r="QZN944" s="477"/>
      <c r="QZO944" s="477"/>
      <c r="QZP944" s="477"/>
      <c r="QZQ944" s="477"/>
      <c r="QZR944" s="477"/>
      <c r="QZS944" s="477"/>
      <c r="QZT944" s="477"/>
      <c r="QZU944" s="477"/>
      <c r="QZV944" s="477"/>
      <c r="QZW944" s="477"/>
      <c r="QZX944" s="477"/>
      <c r="QZY944" s="477"/>
      <c r="QZZ944" s="477"/>
      <c r="RAA944" s="477"/>
      <c r="RAB944" s="477"/>
      <c r="RAC944" s="477"/>
      <c r="RAD944" s="477"/>
      <c r="RAE944" s="477"/>
      <c r="RAF944" s="477"/>
      <c r="RAG944" s="477"/>
      <c r="RAH944" s="477"/>
      <c r="RAI944" s="477"/>
      <c r="RAJ944" s="477"/>
      <c r="RAK944" s="477"/>
      <c r="RAL944" s="477"/>
      <c r="RAM944" s="477"/>
      <c r="RAN944" s="477"/>
      <c r="RAO944" s="477"/>
      <c r="RAP944" s="477"/>
      <c r="RAQ944" s="477"/>
      <c r="RAR944" s="477"/>
      <c r="RAS944" s="477"/>
      <c r="RAT944" s="477"/>
      <c r="RAU944" s="477"/>
      <c r="RAV944" s="477"/>
      <c r="RAW944" s="477"/>
      <c r="RAX944" s="477"/>
      <c r="RAY944" s="477"/>
      <c r="RAZ944" s="477"/>
      <c r="RBA944" s="477"/>
      <c r="RBB944" s="477"/>
      <c r="RBC944" s="477"/>
      <c r="RBD944" s="477"/>
      <c r="RBE944" s="477"/>
      <c r="RBF944" s="477"/>
      <c r="RBG944" s="477"/>
      <c r="RBH944" s="477"/>
      <c r="RBI944" s="477"/>
      <c r="RBJ944" s="477"/>
      <c r="RBK944" s="477"/>
      <c r="RBL944" s="477"/>
      <c r="RBM944" s="477"/>
      <c r="RBN944" s="477"/>
      <c r="RBO944" s="477"/>
      <c r="RBP944" s="477"/>
      <c r="RBQ944" s="477"/>
      <c r="RBR944" s="477"/>
      <c r="RBS944" s="477"/>
      <c r="RBT944" s="477"/>
      <c r="RBU944" s="477"/>
      <c r="RBV944" s="477"/>
      <c r="RBW944" s="477"/>
      <c r="RBX944" s="477"/>
      <c r="RBY944" s="477"/>
      <c r="RBZ944" s="477"/>
      <c r="RCA944" s="477"/>
      <c r="RCB944" s="477"/>
      <c r="RCC944" s="477"/>
      <c r="RCD944" s="477"/>
      <c r="RCE944" s="477"/>
      <c r="RCF944" s="477"/>
      <c r="RCG944" s="477"/>
      <c r="RCH944" s="477"/>
      <c r="RCI944" s="477"/>
      <c r="RCJ944" s="477"/>
      <c r="RCK944" s="477"/>
      <c r="RCL944" s="477"/>
      <c r="RCM944" s="477"/>
      <c r="RCN944" s="477"/>
      <c r="RCO944" s="477"/>
      <c r="RCP944" s="477"/>
      <c r="RCQ944" s="477"/>
      <c r="RCR944" s="477"/>
      <c r="RCS944" s="477"/>
      <c r="RCT944" s="477"/>
      <c r="RCU944" s="477"/>
      <c r="RCV944" s="477"/>
      <c r="RCW944" s="477"/>
      <c r="RCX944" s="477"/>
      <c r="RCY944" s="477"/>
      <c r="RCZ944" s="477"/>
      <c r="RDA944" s="477"/>
      <c r="RDB944" s="477"/>
      <c r="RDC944" s="477"/>
      <c r="RDD944" s="477"/>
      <c r="RDE944" s="477"/>
      <c r="RDF944" s="477"/>
      <c r="RDG944" s="477"/>
      <c r="RDH944" s="477"/>
      <c r="RDI944" s="477"/>
      <c r="RDJ944" s="477"/>
      <c r="RDK944" s="477"/>
      <c r="RDL944" s="477"/>
      <c r="RDM944" s="477"/>
      <c r="RDN944" s="477"/>
      <c r="RDO944" s="477"/>
      <c r="RDP944" s="477"/>
      <c r="RDQ944" s="477"/>
      <c r="RDR944" s="477"/>
      <c r="RDS944" s="477"/>
      <c r="RDT944" s="477"/>
      <c r="RDU944" s="477"/>
      <c r="RDV944" s="477"/>
      <c r="RDW944" s="477"/>
      <c r="RDX944" s="477"/>
      <c r="RDY944" s="477"/>
      <c r="RDZ944" s="477"/>
      <c r="REA944" s="477"/>
      <c r="REB944" s="477"/>
      <c r="REC944" s="477"/>
      <c r="RED944" s="477"/>
      <c r="REE944" s="477"/>
      <c r="REF944" s="477"/>
      <c r="REG944" s="477"/>
      <c r="REH944" s="477"/>
      <c r="REI944" s="477"/>
      <c r="REJ944" s="477"/>
      <c r="REK944" s="477"/>
      <c r="REL944" s="477"/>
      <c r="REM944" s="477"/>
      <c r="REN944" s="477"/>
      <c r="REO944" s="477"/>
      <c r="REP944" s="477"/>
      <c r="REQ944" s="477"/>
      <c r="RER944" s="477"/>
      <c r="RES944" s="477"/>
      <c r="RET944" s="477"/>
      <c r="REU944" s="477"/>
      <c r="REV944" s="477"/>
      <c r="REW944" s="477"/>
      <c r="REX944" s="477"/>
      <c r="REY944" s="477"/>
      <c r="REZ944" s="477"/>
      <c r="RFA944" s="477"/>
      <c r="RFB944" s="477"/>
      <c r="RFC944" s="477"/>
      <c r="RFD944" s="477"/>
      <c r="RFE944" s="477"/>
      <c r="RFF944" s="477"/>
      <c r="RFG944" s="477"/>
      <c r="RFH944" s="477"/>
      <c r="RFI944" s="477"/>
      <c r="RFJ944" s="477"/>
      <c r="RFK944" s="477"/>
      <c r="RFL944" s="477"/>
      <c r="RFM944" s="477"/>
      <c r="RFN944" s="477"/>
      <c r="RFO944" s="477"/>
      <c r="RFP944" s="477"/>
      <c r="RFQ944" s="477"/>
      <c r="RFR944" s="477"/>
      <c r="RFS944" s="477"/>
      <c r="RFT944" s="477"/>
      <c r="RFU944" s="477"/>
      <c r="RFV944" s="477"/>
      <c r="RFW944" s="477"/>
      <c r="RFX944" s="477"/>
      <c r="RFY944" s="477"/>
      <c r="RFZ944" s="477"/>
      <c r="RGA944" s="477"/>
      <c r="RGB944" s="477"/>
      <c r="RGC944" s="477"/>
      <c r="RGD944" s="477"/>
      <c r="RGE944" s="477"/>
      <c r="RGF944" s="477"/>
      <c r="RGG944" s="477"/>
      <c r="RGH944" s="477"/>
      <c r="RGI944" s="477"/>
      <c r="RGJ944" s="477"/>
      <c r="RGK944" s="477"/>
      <c r="RGL944" s="477"/>
      <c r="RGM944" s="477"/>
      <c r="RGN944" s="477"/>
      <c r="RGO944" s="477"/>
      <c r="RGP944" s="477"/>
      <c r="RGQ944" s="477"/>
      <c r="RGR944" s="477"/>
      <c r="RGS944" s="477"/>
      <c r="RGT944" s="477"/>
      <c r="RGU944" s="477"/>
      <c r="RGV944" s="477"/>
      <c r="RGW944" s="477"/>
      <c r="RGX944" s="477"/>
      <c r="RGY944" s="477"/>
      <c r="RGZ944" s="477"/>
      <c r="RHA944" s="477"/>
      <c r="RHB944" s="477"/>
      <c r="RHC944" s="477"/>
      <c r="RHD944" s="477"/>
      <c r="RHE944" s="477"/>
      <c r="RHF944" s="477"/>
      <c r="RHG944" s="477"/>
      <c r="RHH944" s="477"/>
      <c r="RHI944" s="477"/>
      <c r="RHJ944" s="477"/>
      <c r="RHK944" s="477"/>
      <c r="RHL944" s="477"/>
      <c r="RHM944" s="477"/>
      <c r="RHN944" s="477"/>
      <c r="RHO944" s="477"/>
      <c r="RHP944" s="477"/>
      <c r="RHQ944" s="477"/>
      <c r="RHR944" s="477"/>
      <c r="RHS944" s="477"/>
      <c r="RHT944" s="477"/>
      <c r="RHU944" s="477"/>
      <c r="RHV944" s="477"/>
      <c r="RHW944" s="477"/>
      <c r="RHX944" s="477"/>
      <c r="RHY944" s="477"/>
      <c r="RHZ944" s="477"/>
      <c r="RIA944" s="477"/>
      <c r="RIB944" s="477"/>
      <c r="RIC944" s="477"/>
      <c r="RID944" s="477"/>
      <c r="RIE944" s="477"/>
      <c r="RIF944" s="477"/>
      <c r="RIG944" s="477"/>
      <c r="RIH944" s="477"/>
      <c r="RII944" s="477"/>
      <c r="RIJ944" s="477"/>
      <c r="RIK944" s="477"/>
      <c r="RIL944" s="477"/>
      <c r="RIM944" s="477"/>
      <c r="RIN944" s="477"/>
      <c r="RIO944" s="477"/>
      <c r="RIP944" s="477"/>
      <c r="RIQ944" s="477"/>
      <c r="RIR944" s="477"/>
      <c r="RIS944" s="477"/>
      <c r="RIT944" s="477"/>
      <c r="RIU944" s="477"/>
      <c r="RIV944" s="477"/>
      <c r="RIW944" s="477"/>
      <c r="RIX944" s="477"/>
      <c r="RIY944" s="477"/>
      <c r="RIZ944" s="477"/>
      <c r="RJA944" s="477"/>
      <c r="RJB944" s="477"/>
      <c r="RJC944" s="477"/>
      <c r="RJD944" s="477"/>
      <c r="RJE944" s="477"/>
      <c r="RJF944" s="477"/>
      <c r="RJG944" s="477"/>
      <c r="RJH944" s="477"/>
      <c r="RJI944" s="477"/>
      <c r="RJJ944" s="477"/>
      <c r="RJK944" s="477"/>
      <c r="RJL944" s="477"/>
      <c r="RJM944" s="477"/>
      <c r="RJN944" s="477"/>
      <c r="RJO944" s="477"/>
      <c r="RJP944" s="477"/>
      <c r="RJQ944" s="477"/>
      <c r="RJR944" s="477"/>
      <c r="RJS944" s="477"/>
      <c r="RJT944" s="477"/>
      <c r="RJU944" s="477"/>
      <c r="RJV944" s="477"/>
      <c r="RJW944" s="477"/>
      <c r="RJX944" s="477"/>
      <c r="RJY944" s="477"/>
      <c r="RJZ944" s="477"/>
      <c r="RKA944" s="477"/>
      <c r="RKB944" s="477"/>
      <c r="RKC944" s="477"/>
      <c r="RKD944" s="477"/>
      <c r="RKE944" s="477"/>
      <c r="RKF944" s="477"/>
      <c r="RKG944" s="477"/>
      <c r="RKH944" s="477"/>
      <c r="RKI944" s="477"/>
      <c r="RKJ944" s="477"/>
      <c r="RKK944" s="477"/>
      <c r="RKL944" s="477"/>
      <c r="RKM944" s="477"/>
      <c r="RKN944" s="477"/>
      <c r="RKO944" s="477"/>
      <c r="RKP944" s="477"/>
      <c r="RKQ944" s="477"/>
      <c r="RKR944" s="477"/>
      <c r="RKS944" s="477"/>
      <c r="RKT944" s="477"/>
      <c r="RKU944" s="477"/>
      <c r="RKV944" s="477"/>
      <c r="RKW944" s="477"/>
      <c r="RKX944" s="477"/>
      <c r="RKY944" s="477"/>
      <c r="RKZ944" s="477"/>
      <c r="RLA944" s="477"/>
      <c r="RLB944" s="477"/>
      <c r="RLC944" s="477"/>
      <c r="RLD944" s="477"/>
      <c r="RLE944" s="477"/>
      <c r="RLF944" s="477"/>
      <c r="RLG944" s="477"/>
      <c r="RLH944" s="477"/>
      <c r="RLI944" s="477"/>
      <c r="RLJ944" s="477"/>
      <c r="RLK944" s="477"/>
      <c r="RLL944" s="477"/>
      <c r="RLM944" s="477"/>
      <c r="RLN944" s="477"/>
      <c r="RLO944" s="477"/>
      <c r="RLP944" s="477"/>
      <c r="RLQ944" s="477"/>
      <c r="RLR944" s="477"/>
      <c r="RLS944" s="477"/>
      <c r="RLT944" s="477"/>
      <c r="RLU944" s="477"/>
      <c r="RLV944" s="477"/>
      <c r="RLW944" s="477"/>
      <c r="RLX944" s="477"/>
      <c r="RLY944" s="477"/>
      <c r="RLZ944" s="477"/>
      <c r="RMA944" s="477"/>
      <c r="RMB944" s="477"/>
      <c r="RMC944" s="477"/>
      <c r="RMD944" s="477"/>
      <c r="RME944" s="477"/>
      <c r="RMF944" s="477"/>
      <c r="RMG944" s="477"/>
      <c r="RMH944" s="477"/>
      <c r="RMI944" s="477"/>
      <c r="RMJ944" s="477"/>
      <c r="RMK944" s="477"/>
      <c r="RML944" s="477"/>
      <c r="RMM944" s="477"/>
      <c r="RMN944" s="477"/>
      <c r="RMO944" s="477"/>
      <c r="RMP944" s="477"/>
      <c r="RMQ944" s="477"/>
      <c r="RMR944" s="477"/>
      <c r="RMS944" s="477"/>
      <c r="RMT944" s="477"/>
      <c r="RMU944" s="477"/>
      <c r="RMV944" s="477"/>
      <c r="RMW944" s="477"/>
      <c r="RMX944" s="477"/>
      <c r="RMY944" s="477"/>
      <c r="RMZ944" s="477"/>
      <c r="RNA944" s="477"/>
      <c r="RNB944" s="477"/>
      <c r="RNC944" s="477"/>
      <c r="RND944" s="477"/>
      <c r="RNE944" s="477"/>
      <c r="RNF944" s="477"/>
      <c r="RNG944" s="477"/>
      <c r="RNH944" s="477"/>
      <c r="RNI944" s="477"/>
      <c r="RNJ944" s="477"/>
      <c r="RNK944" s="477"/>
      <c r="RNL944" s="477"/>
      <c r="RNM944" s="477"/>
      <c r="RNN944" s="477"/>
      <c r="RNO944" s="477"/>
      <c r="RNP944" s="477"/>
      <c r="RNQ944" s="477"/>
      <c r="RNR944" s="477"/>
      <c r="RNS944" s="477"/>
      <c r="RNT944" s="477"/>
      <c r="RNU944" s="477"/>
      <c r="RNV944" s="477"/>
      <c r="RNW944" s="477"/>
      <c r="RNX944" s="477"/>
      <c r="RNY944" s="477"/>
      <c r="RNZ944" s="477"/>
      <c r="ROA944" s="477"/>
      <c r="ROB944" s="477"/>
      <c r="ROC944" s="477"/>
      <c r="ROD944" s="477"/>
      <c r="ROE944" s="477"/>
      <c r="ROF944" s="477"/>
      <c r="ROG944" s="477"/>
      <c r="ROH944" s="477"/>
      <c r="ROI944" s="477"/>
      <c r="ROJ944" s="477"/>
      <c r="ROK944" s="477"/>
      <c r="ROL944" s="477"/>
      <c r="ROM944" s="477"/>
      <c r="RON944" s="477"/>
      <c r="ROO944" s="477"/>
      <c r="ROP944" s="477"/>
      <c r="ROQ944" s="477"/>
      <c r="ROR944" s="477"/>
      <c r="ROS944" s="477"/>
      <c r="ROT944" s="477"/>
      <c r="ROU944" s="477"/>
      <c r="ROV944" s="477"/>
      <c r="ROW944" s="477"/>
      <c r="ROX944" s="477"/>
      <c r="ROY944" s="477"/>
      <c r="ROZ944" s="477"/>
      <c r="RPA944" s="477"/>
      <c r="RPB944" s="477"/>
      <c r="RPC944" s="477"/>
      <c r="RPD944" s="477"/>
      <c r="RPE944" s="477"/>
      <c r="RPF944" s="477"/>
      <c r="RPG944" s="477"/>
      <c r="RPH944" s="477"/>
      <c r="RPI944" s="477"/>
      <c r="RPJ944" s="477"/>
      <c r="RPK944" s="477"/>
      <c r="RPL944" s="477"/>
      <c r="RPM944" s="477"/>
      <c r="RPN944" s="477"/>
      <c r="RPO944" s="477"/>
      <c r="RPP944" s="477"/>
      <c r="RPQ944" s="477"/>
      <c r="RPR944" s="477"/>
      <c r="RPS944" s="477"/>
      <c r="RPT944" s="477"/>
      <c r="RPU944" s="477"/>
      <c r="RPV944" s="477"/>
      <c r="RPW944" s="477"/>
      <c r="RPX944" s="477"/>
      <c r="RPY944" s="477"/>
      <c r="RPZ944" s="477"/>
      <c r="RQA944" s="477"/>
      <c r="RQB944" s="477"/>
      <c r="RQC944" s="477"/>
      <c r="RQD944" s="477"/>
      <c r="RQE944" s="477"/>
      <c r="RQF944" s="477"/>
      <c r="RQG944" s="477"/>
      <c r="RQH944" s="477"/>
      <c r="RQI944" s="477"/>
      <c r="RQJ944" s="477"/>
      <c r="RQK944" s="477"/>
      <c r="RQL944" s="477"/>
      <c r="RQM944" s="477"/>
      <c r="RQN944" s="477"/>
      <c r="RQO944" s="477"/>
      <c r="RQP944" s="477"/>
      <c r="RQQ944" s="477"/>
      <c r="RQR944" s="477"/>
      <c r="RQS944" s="477"/>
      <c r="RQT944" s="477"/>
      <c r="RQU944" s="477"/>
      <c r="RQV944" s="477"/>
      <c r="RQW944" s="477"/>
      <c r="RQX944" s="477"/>
      <c r="RQY944" s="477"/>
      <c r="RQZ944" s="477"/>
      <c r="RRA944" s="477"/>
      <c r="RRB944" s="477"/>
      <c r="RRC944" s="477"/>
      <c r="RRD944" s="477"/>
      <c r="RRE944" s="477"/>
      <c r="RRF944" s="477"/>
      <c r="RRG944" s="477"/>
      <c r="RRH944" s="477"/>
      <c r="RRI944" s="477"/>
      <c r="RRJ944" s="477"/>
      <c r="RRK944" s="477"/>
      <c r="RRL944" s="477"/>
      <c r="RRM944" s="477"/>
      <c r="RRN944" s="477"/>
      <c r="RRO944" s="477"/>
      <c r="RRP944" s="477"/>
      <c r="RRQ944" s="477"/>
      <c r="RRR944" s="477"/>
      <c r="RRS944" s="477"/>
      <c r="RRT944" s="477"/>
      <c r="RRU944" s="477"/>
      <c r="RRV944" s="477"/>
      <c r="RRW944" s="477"/>
      <c r="RRX944" s="477"/>
      <c r="RRY944" s="477"/>
      <c r="RRZ944" s="477"/>
      <c r="RSA944" s="477"/>
      <c r="RSB944" s="477"/>
      <c r="RSC944" s="477"/>
      <c r="RSD944" s="477"/>
      <c r="RSE944" s="477"/>
      <c r="RSF944" s="477"/>
      <c r="RSG944" s="477"/>
      <c r="RSH944" s="477"/>
      <c r="RSI944" s="477"/>
      <c r="RSJ944" s="477"/>
      <c r="RSK944" s="477"/>
      <c r="RSL944" s="477"/>
      <c r="RSM944" s="477"/>
      <c r="RSN944" s="477"/>
      <c r="RSO944" s="477"/>
      <c r="RSP944" s="477"/>
      <c r="RSQ944" s="477"/>
      <c r="RSR944" s="477"/>
      <c r="RSS944" s="477"/>
      <c r="RST944" s="477"/>
      <c r="RSU944" s="477"/>
      <c r="RSV944" s="477"/>
      <c r="RSW944" s="477"/>
      <c r="RSX944" s="477"/>
      <c r="RSY944" s="477"/>
      <c r="RSZ944" s="477"/>
      <c r="RTA944" s="477"/>
      <c r="RTB944" s="477"/>
      <c r="RTC944" s="477"/>
      <c r="RTD944" s="477"/>
      <c r="RTE944" s="477"/>
      <c r="RTF944" s="477"/>
      <c r="RTG944" s="477"/>
      <c r="RTH944" s="477"/>
      <c r="RTI944" s="477"/>
      <c r="RTJ944" s="477"/>
      <c r="RTK944" s="477"/>
      <c r="RTL944" s="477"/>
      <c r="RTM944" s="477"/>
      <c r="RTN944" s="477"/>
      <c r="RTO944" s="477"/>
      <c r="RTP944" s="477"/>
      <c r="RTQ944" s="477"/>
      <c r="RTR944" s="477"/>
      <c r="RTS944" s="477"/>
      <c r="RTT944" s="477"/>
      <c r="RTU944" s="477"/>
      <c r="RTV944" s="477"/>
      <c r="RTW944" s="477"/>
      <c r="RTX944" s="477"/>
      <c r="RTY944" s="477"/>
      <c r="RTZ944" s="477"/>
      <c r="RUA944" s="477"/>
      <c r="RUB944" s="477"/>
      <c r="RUC944" s="477"/>
      <c r="RUD944" s="477"/>
      <c r="RUE944" s="477"/>
      <c r="RUF944" s="477"/>
      <c r="RUG944" s="477"/>
      <c r="RUH944" s="477"/>
      <c r="RUI944" s="477"/>
      <c r="RUJ944" s="477"/>
      <c r="RUK944" s="477"/>
      <c r="RUL944" s="477"/>
      <c r="RUM944" s="477"/>
      <c r="RUN944" s="477"/>
      <c r="RUO944" s="477"/>
      <c r="RUP944" s="477"/>
      <c r="RUQ944" s="477"/>
      <c r="RUR944" s="477"/>
      <c r="RUS944" s="477"/>
      <c r="RUT944" s="477"/>
      <c r="RUU944" s="477"/>
      <c r="RUV944" s="477"/>
      <c r="RUW944" s="477"/>
      <c r="RUX944" s="477"/>
      <c r="RUY944" s="477"/>
      <c r="RUZ944" s="477"/>
      <c r="RVA944" s="477"/>
      <c r="RVB944" s="477"/>
      <c r="RVC944" s="477"/>
      <c r="RVD944" s="477"/>
      <c r="RVE944" s="477"/>
      <c r="RVF944" s="477"/>
      <c r="RVG944" s="477"/>
      <c r="RVH944" s="477"/>
      <c r="RVI944" s="477"/>
      <c r="RVJ944" s="477"/>
      <c r="RVK944" s="477"/>
      <c r="RVL944" s="477"/>
      <c r="RVM944" s="477"/>
      <c r="RVN944" s="477"/>
      <c r="RVO944" s="477"/>
      <c r="RVP944" s="477"/>
      <c r="RVQ944" s="477"/>
      <c r="RVR944" s="477"/>
      <c r="RVS944" s="477"/>
      <c r="RVT944" s="477"/>
      <c r="RVU944" s="477"/>
      <c r="RVV944" s="477"/>
      <c r="RVW944" s="477"/>
      <c r="RVX944" s="477"/>
      <c r="RVY944" s="477"/>
      <c r="RVZ944" s="477"/>
      <c r="RWA944" s="477"/>
      <c r="RWB944" s="477"/>
      <c r="RWC944" s="477"/>
      <c r="RWD944" s="477"/>
      <c r="RWE944" s="477"/>
      <c r="RWF944" s="477"/>
      <c r="RWG944" s="477"/>
      <c r="RWH944" s="477"/>
      <c r="RWI944" s="477"/>
      <c r="RWJ944" s="477"/>
      <c r="RWK944" s="477"/>
      <c r="RWL944" s="477"/>
      <c r="RWM944" s="477"/>
      <c r="RWN944" s="477"/>
      <c r="RWO944" s="477"/>
      <c r="RWP944" s="477"/>
      <c r="RWQ944" s="477"/>
      <c r="RWR944" s="477"/>
      <c r="RWS944" s="477"/>
      <c r="RWT944" s="477"/>
      <c r="RWU944" s="477"/>
      <c r="RWV944" s="477"/>
      <c r="RWW944" s="477"/>
      <c r="RWX944" s="477"/>
      <c r="RWY944" s="477"/>
      <c r="RWZ944" s="477"/>
      <c r="RXA944" s="477"/>
      <c r="RXB944" s="477"/>
      <c r="RXC944" s="477"/>
      <c r="RXD944" s="477"/>
      <c r="RXE944" s="477"/>
      <c r="RXF944" s="477"/>
      <c r="RXG944" s="477"/>
      <c r="RXH944" s="477"/>
      <c r="RXI944" s="477"/>
      <c r="RXJ944" s="477"/>
      <c r="RXK944" s="477"/>
      <c r="RXL944" s="477"/>
      <c r="RXM944" s="477"/>
      <c r="RXN944" s="477"/>
      <c r="RXO944" s="477"/>
      <c r="RXP944" s="477"/>
      <c r="RXQ944" s="477"/>
      <c r="RXR944" s="477"/>
      <c r="RXS944" s="477"/>
      <c r="RXT944" s="477"/>
      <c r="RXU944" s="477"/>
      <c r="RXV944" s="477"/>
      <c r="RXW944" s="477"/>
      <c r="RXX944" s="477"/>
      <c r="RXY944" s="477"/>
      <c r="RXZ944" s="477"/>
      <c r="RYA944" s="477"/>
      <c r="RYB944" s="477"/>
      <c r="RYC944" s="477"/>
      <c r="RYD944" s="477"/>
      <c r="RYE944" s="477"/>
      <c r="RYF944" s="477"/>
      <c r="RYG944" s="477"/>
      <c r="RYH944" s="477"/>
      <c r="RYI944" s="477"/>
      <c r="RYJ944" s="477"/>
      <c r="RYK944" s="477"/>
      <c r="RYL944" s="477"/>
      <c r="RYM944" s="477"/>
      <c r="RYN944" s="477"/>
      <c r="RYO944" s="477"/>
      <c r="RYP944" s="477"/>
      <c r="RYQ944" s="477"/>
      <c r="RYR944" s="477"/>
      <c r="RYS944" s="477"/>
      <c r="RYT944" s="477"/>
      <c r="RYU944" s="477"/>
      <c r="RYV944" s="477"/>
      <c r="RYW944" s="477"/>
      <c r="RYX944" s="477"/>
      <c r="RYY944" s="477"/>
      <c r="RYZ944" s="477"/>
      <c r="RZA944" s="477"/>
      <c r="RZB944" s="477"/>
      <c r="RZC944" s="477"/>
      <c r="RZD944" s="477"/>
      <c r="RZE944" s="477"/>
      <c r="RZF944" s="477"/>
      <c r="RZG944" s="477"/>
      <c r="RZH944" s="477"/>
      <c r="RZI944" s="477"/>
      <c r="RZJ944" s="477"/>
      <c r="RZK944" s="477"/>
      <c r="RZL944" s="477"/>
      <c r="RZM944" s="477"/>
      <c r="RZN944" s="477"/>
      <c r="RZO944" s="477"/>
      <c r="RZP944" s="477"/>
      <c r="RZQ944" s="477"/>
      <c r="RZR944" s="477"/>
      <c r="RZS944" s="477"/>
      <c r="RZT944" s="477"/>
      <c r="RZU944" s="477"/>
      <c r="RZV944" s="477"/>
      <c r="RZW944" s="477"/>
      <c r="RZX944" s="477"/>
      <c r="RZY944" s="477"/>
      <c r="RZZ944" s="477"/>
      <c r="SAA944" s="477"/>
      <c r="SAB944" s="477"/>
      <c r="SAC944" s="477"/>
      <c r="SAD944" s="477"/>
      <c r="SAE944" s="477"/>
      <c r="SAF944" s="477"/>
      <c r="SAG944" s="477"/>
      <c r="SAH944" s="477"/>
      <c r="SAI944" s="477"/>
      <c r="SAJ944" s="477"/>
      <c r="SAK944" s="477"/>
      <c r="SAL944" s="477"/>
      <c r="SAM944" s="477"/>
      <c r="SAN944" s="477"/>
      <c r="SAO944" s="477"/>
      <c r="SAP944" s="477"/>
      <c r="SAQ944" s="477"/>
      <c r="SAR944" s="477"/>
      <c r="SAS944" s="477"/>
      <c r="SAT944" s="477"/>
      <c r="SAU944" s="477"/>
      <c r="SAV944" s="477"/>
      <c r="SAW944" s="477"/>
      <c r="SAX944" s="477"/>
      <c r="SAY944" s="477"/>
      <c r="SAZ944" s="477"/>
      <c r="SBA944" s="477"/>
      <c r="SBB944" s="477"/>
      <c r="SBC944" s="477"/>
      <c r="SBD944" s="477"/>
      <c r="SBE944" s="477"/>
      <c r="SBF944" s="477"/>
      <c r="SBG944" s="477"/>
      <c r="SBH944" s="477"/>
      <c r="SBI944" s="477"/>
      <c r="SBJ944" s="477"/>
      <c r="SBK944" s="477"/>
      <c r="SBL944" s="477"/>
      <c r="SBM944" s="477"/>
      <c r="SBN944" s="477"/>
      <c r="SBO944" s="477"/>
      <c r="SBP944" s="477"/>
      <c r="SBQ944" s="477"/>
      <c r="SBR944" s="477"/>
      <c r="SBS944" s="477"/>
      <c r="SBT944" s="477"/>
      <c r="SBU944" s="477"/>
      <c r="SBV944" s="477"/>
      <c r="SBW944" s="477"/>
      <c r="SBX944" s="477"/>
      <c r="SBY944" s="477"/>
      <c r="SBZ944" s="477"/>
      <c r="SCA944" s="477"/>
      <c r="SCB944" s="477"/>
      <c r="SCC944" s="477"/>
      <c r="SCD944" s="477"/>
      <c r="SCE944" s="477"/>
      <c r="SCF944" s="477"/>
      <c r="SCG944" s="477"/>
      <c r="SCH944" s="477"/>
      <c r="SCI944" s="477"/>
      <c r="SCJ944" s="477"/>
      <c r="SCK944" s="477"/>
      <c r="SCL944" s="477"/>
      <c r="SCM944" s="477"/>
      <c r="SCN944" s="477"/>
      <c r="SCO944" s="477"/>
      <c r="SCP944" s="477"/>
      <c r="SCQ944" s="477"/>
      <c r="SCR944" s="477"/>
      <c r="SCS944" s="477"/>
      <c r="SCT944" s="477"/>
      <c r="SCU944" s="477"/>
      <c r="SCV944" s="477"/>
      <c r="SCW944" s="477"/>
      <c r="SCX944" s="477"/>
      <c r="SCY944" s="477"/>
      <c r="SCZ944" s="477"/>
      <c r="SDA944" s="477"/>
      <c r="SDB944" s="477"/>
      <c r="SDC944" s="477"/>
      <c r="SDD944" s="477"/>
      <c r="SDE944" s="477"/>
      <c r="SDF944" s="477"/>
      <c r="SDG944" s="477"/>
      <c r="SDH944" s="477"/>
      <c r="SDI944" s="477"/>
      <c r="SDJ944" s="477"/>
      <c r="SDK944" s="477"/>
      <c r="SDL944" s="477"/>
      <c r="SDM944" s="477"/>
      <c r="SDN944" s="477"/>
      <c r="SDO944" s="477"/>
      <c r="SDP944" s="477"/>
      <c r="SDQ944" s="477"/>
      <c r="SDR944" s="477"/>
      <c r="SDS944" s="477"/>
      <c r="SDT944" s="477"/>
      <c r="SDU944" s="477"/>
      <c r="SDV944" s="477"/>
      <c r="SDW944" s="477"/>
      <c r="SDX944" s="477"/>
      <c r="SDY944" s="477"/>
      <c r="SDZ944" s="477"/>
      <c r="SEA944" s="477"/>
      <c r="SEB944" s="477"/>
      <c r="SEC944" s="477"/>
      <c r="SED944" s="477"/>
      <c r="SEE944" s="477"/>
      <c r="SEF944" s="477"/>
      <c r="SEG944" s="477"/>
      <c r="SEH944" s="477"/>
      <c r="SEI944" s="477"/>
      <c r="SEJ944" s="477"/>
      <c r="SEK944" s="477"/>
      <c r="SEL944" s="477"/>
      <c r="SEM944" s="477"/>
      <c r="SEN944" s="477"/>
      <c r="SEO944" s="477"/>
      <c r="SEP944" s="477"/>
      <c r="SEQ944" s="477"/>
      <c r="SER944" s="477"/>
      <c r="SES944" s="477"/>
      <c r="SET944" s="477"/>
      <c r="SEU944" s="477"/>
      <c r="SEV944" s="477"/>
      <c r="SEW944" s="477"/>
      <c r="SEX944" s="477"/>
      <c r="SEY944" s="477"/>
      <c r="SEZ944" s="477"/>
      <c r="SFA944" s="477"/>
      <c r="SFB944" s="477"/>
      <c r="SFC944" s="477"/>
      <c r="SFD944" s="477"/>
      <c r="SFE944" s="477"/>
      <c r="SFF944" s="477"/>
      <c r="SFG944" s="477"/>
      <c r="SFH944" s="477"/>
      <c r="SFI944" s="477"/>
      <c r="SFJ944" s="477"/>
      <c r="SFK944" s="477"/>
      <c r="SFL944" s="477"/>
      <c r="SFM944" s="477"/>
      <c r="SFN944" s="477"/>
      <c r="SFO944" s="477"/>
      <c r="SFP944" s="477"/>
      <c r="SFQ944" s="477"/>
      <c r="SFR944" s="477"/>
      <c r="SFS944" s="477"/>
      <c r="SFT944" s="477"/>
      <c r="SFU944" s="477"/>
      <c r="SFV944" s="477"/>
      <c r="SFW944" s="477"/>
      <c r="SFX944" s="477"/>
      <c r="SFY944" s="477"/>
      <c r="SFZ944" s="477"/>
      <c r="SGA944" s="477"/>
      <c r="SGB944" s="477"/>
      <c r="SGC944" s="477"/>
      <c r="SGD944" s="477"/>
      <c r="SGE944" s="477"/>
      <c r="SGF944" s="477"/>
      <c r="SGG944" s="477"/>
      <c r="SGH944" s="477"/>
      <c r="SGI944" s="477"/>
      <c r="SGJ944" s="477"/>
      <c r="SGK944" s="477"/>
      <c r="SGL944" s="477"/>
      <c r="SGM944" s="477"/>
      <c r="SGN944" s="477"/>
      <c r="SGO944" s="477"/>
      <c r="SGP944" s="477"/>
      <c r="SGQ944" s="477"/>
      <c r="SGR944" s="477"/>
      <c r="SGS944" s="477"/>
      <c r="SGT944" s="477"/>
      <c r="SGU944" s="477"/>
      <c r="SGV944" s="477"/>
      <c r="SGW944" s="477"/>
      <c r="SGX944" s="477"/>
      <c r="SGY944" s="477"/>
      <c r="SGZ944" s="477"/>
      <c r="SHA944" s="477"/>
      <c r="SHB944" s="477"/>
      <c r="SHC944" s="477"/>
      <c r="SHD944" s="477"/>
      <c r="SHE944" s="477"/>
      <c r="SHF944" s="477"/>
      <c r="SHG944" s="477"/>
      <c r="SHH944" s="477"/>
      <c r="SHI944" s="477"/>
      <c r="SHJ944" s="477"/>
      <c r="SHK944" s="477"/>
      <c r="SHL944" s="477"/>
      <c r="SHM944" s="477"/>
      <c r="SHN944" s="477"/>
      <c r="SHO944" s="477"/>
      <c r="SHP944" s="477"/>
      <c r="SHQ944" s="477"/>
      <c r="SHR944" s="477"/>
      <c r="SHS944" s="477"/>
      <c r="SHT944" s="477"/>
      <c r="SHU944" s="477"/>
      <c r="SHV944" s="477"/>
      <c r="SHW944" s="477"/>
      <c r="SHX944" s="477"/>
      <c r="SHY944" s="477"/>
      <c r="SHZ944" s="477"/>
      <c r="SIA944" s="477"/>
      <c r="SIB944" s="477"/>
      <c r="SIC944" s="477"/>
      <c r="SID944" s="477"/>
      <c r="SIE944" s="477"/>
      <c r="SIF944" s="477"/>
      <c r="SIG944" s="477"/>
      <c r="SIH944" s="477"/>
      <c r="SII944" s="477"/>
      <c r="SIJ944" s="477"/>
      <c r="SIK944" s="477"/>
      <c r="SIL944" s="477"/>
      <c r="SIM944" s="477"/>
      <c r="SIN944" s="477"/>
      <c r="SIO944" s="477"/>
      <c r="SIP944" s="477"/>
      <c r="SIQ944" s="477"/>
      <c r="SIR944" s="477"/>
      <c r="SIS944" s="477"/>
      <c r="SIT944" s="477"/>
      <c r="SIU944" s="477"/>
      <c r="SIV944" s="477"/>
      <c r="SIW944" s="477"/>
      <c r="SIX944" s="477"/>
      <c r="SIY944" s="477"/>
      <c r="SIZ944" s="477"/>
      <c r="SJA944" s="477"/>
      <c r="SJB944" s="477"/>
      <c r="SJC944" s="477"/>
      <c r="SJD944" s="477"/>
      <c r="SJE944" s="477"/>
      <c r="SJF944" s="477"/>
      <c r="SJG944" s="477"/>
      <c r="SJH944" s="477"/>
      <c r="SJI944" s="477"/>
      <c r="SJJ944" s="477"/>
      <c r="SJK944" s="477"/>
      <c r="SJL944" s="477"/>
      <c r="SJM944" s="477"/>
      <c r="SJN944" s="477"/>
      <c r="SJO944" s="477"/>
      <c r="SJP944" s="477"/>
      <c r="SJQ944" s="477"/>
      <c r="SJR944" s="477"/>
      <c r="SJS944" s="477"/>
      <c r="SJT944" s="477"/>
      <c r="SJU944" s="477"/>
      <c r="SJV944" s="477"/>
      <c r="SJW944" s="477"/>
      <c r="SJX944" s="477"/>
      <c r="SJY944" s="477"/>
      <c r="SJZ944" s="477"/>
      <c r="SKA944" s="477"/>
      <c r="SKB944" s="477"/>
      <c r="SKC944" s="477"/>
      <c r="SKD944" s="477"/>
      <c r="SKE944" s="477"/>
      <c r="SKF944" s="477"/>
      <c r="SKG944" s="477"/>
      <c r="SKH944" s="477"/>
      <c r="SKI944" s="477"/>
      <c r="SKJ944" s="477"/>
      <c r="SKK944" s="477"/>
      <c r="SKL944" s="477"/>
      <c r="SKM944" s="477"/>
      <c r="SKN944" s="477"/>
      <c r="SKO944" s="477"/>
      <c r="SKP944" s="477"/>
      <c r="SKQ944" s="477"/>
      <c r="SKR944" s="477"/>
      <c r="SKS944" s="477"/>
      <c r="SKT944" s="477"/>
      <c r="SKU944" s="477"/>
      <c r="SKV944" s="477"/>
      <c r="SKW944" s="477"/>
      <c r="SKX944" s="477"/>
      <c r="SKY944" s="477"/>
      <c r="SKZ944" s="477"/>
      <c r="SLA944" s="477"/>
      <c r="SLB944" s="477"/>
      <c r="SLC944" s="477"/>
      <c r="SLD944" s="477"/>
      <c r="SLE944" s="477"/>
      <c r="SLF944" s="477"/>
      <c r="SLG944" s="477"/>
      <c r="SLH944" s="477"/>
      <c r="SLI944" s="477"/>
      <c r="SLJ944" s="477"/>
      <c r="SLK944" s="477"/>
      <c r="SLL944" s="477"/>
      <c r="SLM944" s="477"/>
      <c r="SLN944" s="477"/>
      <c r="SLO944" s="477"/>
      <c r="SLP944" s="477"/>
      <c r="SLQ944" s="477"/>
      <c r="SLR944" s="477"/>
      <c r="SLS944" s="477"/>
      <c r="SLT944" s="477"/>
      <c r="SLU944" s="477"/>
      <c r="SLV944" s="477"/>
      <c r="SLW944" s="477"/>
      <c r="SLX944" s="477"/>
      <c r="SLY944" s="477"/>
      <c r="SLZ944" s="477"/>
      <c r="SMA944" s="477"/>
      <c r="SMB944" s="477"/>
      <c r="SMC944" s="477"/>
      <c r="SMD944" s="477"/>
      <c r="SME944" s="477"/>
      <c r="SMF944" s="477"/>
      <c r="SMG944" s="477"/>
      <c r="SMH944" s="477"/>
      <c r="SMI944" s="477"/>
      <c r="SMJ944" s="477"/>
      <c r="SMK944" s="477"/>
      <c r="SML944" s="477"/>
      <c r="SMM944" s="477"/>
      <c r="SMN944" s="477"/>
      <c r="SMO944" s="477"/>
      <c r="SMP944" s="477"/>
      <c r="SMQ944" s="477"/>
      <c r="SMR944" s="477"/>
      <c r="SMS944" s="477"/>
      <c r="SMT944" s="477"/>
      <c r="SMU944" s="477"/>
      <c r="SMV944" s="477"/>
      <c r="SMW944" s="477"/>
      <c r="SMX944" s="477"/>
      <c r="SMY944" s="477"/>
      <c r="SMZ944" s="477"/>
      <c r="SNA944" s="477"/>
      <c r="SNB944" s="477"/>
      <c r="SNC944" s="477"/>
      <c r="SND944" s="477"/>
      <c r="SNE944" s="477"/>
      <c r="SNF944" s="477"/>
      <c r="SNG944" s="477"/>
      <c r="SNH944" s="477"/>
      <c r="SNI944" s="477"/>
      <c r="SNJ944" s="477"/>
      <c r="SNK944" s="477"/>
      <c r="SNL944" s="477"/>
      <c r="SNM944" s="477"/>
      <c r="SNN944" s="477"/>
      <c r="SNO944" s="477"/>
      <c r="SNP944" s="477"/>
      <c r="SNQ944" s="477"/>
      <c r="SNR944" s="477"/>
      <c r="SNS944" s="477"/>
      <c r="SNT944" s="477"/>
      <c r="SNU944" s="477"/>
      <c r="SNV944" s="477"/>
      <c r="SNW944" s="477"/>
      <c r="SNX944" s="477"/>
      <c r="SNY944" s="477"/>
      <c r="SNZ944" s="477"/>
      <c r="SOA944" s="477"/>
      <c r="SOB944" s="477"/>
      <c r="SOC944" s="477"/>
      <c r="SOD944" s="477"/>
      <c r="SOE944" s="477"/>
      <c r="SOF944" s="477"/>
      <c r="SOG944" s="477"/>
      <c r="SOH944" s="477"/>
      <c r="SOI944" s="477"/>
      <c r="SOJ944" s="477"/>
      <c r="SOK944" s="477"/>
      <c r="SOL944" s="477"/>
      <c r="SOM944" s="477"/>
      <c r="SON944" s="477"/>
      <c r="SOO944" s="477"/>
      <c r="SOP944" s="477"/>
      <c r="SOQ944" s="477"/>
      <c r="SOR944" s="477"/>
      <c r="SOS944" s="477"/>
      <c r="SOT944" s="477"/>
      <c r="SOU944" s="477"/>
      <c r="SOV944" s="477"/>
      <c r="SOW944" s="477"/>
      <c r="SOX944" s="477"/>
      <c r="SOY944" s="477"/>
      <c r="SOZ944" s="477"/>
      <c r="SPA944" s="477"/>
      <c r="SPB944" s="477"/>
      <c r="SPC944" s="477"/>
      <c r="SPD944" s="477"/>
      <c r="SPE944" s="477"/>
      <c r="SPF944" s="477"/>
      <c r="SPG944" s="477"/>
      <c r="SPH944" s="477"/>
      <c r="SPI944" s="477"/>
      <c r="SPJ944" s="477"/>
      <c r="SPK944" s="477"/>
      <c r="SPL944" s="477"/>
      <c r="SPM944" s="477"/>
      <c r="SPN944" s="477"/>
      <c r="SPO944" s="477"/>
      <c r="SPP944" s="477"/>
      <c r="SPQ944" s="477"/>
      <c r="SPR944" s="477"/>
      <c r="SPS944" s="477"/>
      <c r="SPT944" s="477"/>
      <c r="SPU944" s="477"/>
      <c r="SPV944" s="477"/>
      <c r="SPW944" s="477"/>
      <c r="SPX944" s="477"/>
      <c r="SPY944" s="477"/>
      <c r="SPZ944" s="477"/>
      <c r="SQA944" s="477"/>
      <c r="SQB944" s="477"/>
      <c r="SQC944" s="477"/>
      <c r="SQD944" s="477"/>
      <c r="SQE944" s="477"/>
      <c r="SQF944" s="477"/>
      <c r="SQG944" s="477"/>
      <c r="SQH944" s="477"/>
      <c r="SQI944" s="477"/>
      <c r="SQJ944" s="477"/>
      <c r="SQK944" s="477"/>
      <c r="SQL944" s="477"/>
      <c r="SQM944" s="477"/>
      <c r="SQN944" s="477"/>
      <c r="SQO944" s="477"/>
      <c r="SQP944" s="477"/>
      <c r="SQQ944" s="477"/>
      <c r="SQR944" s="477"/>
      <c r="SQS944" s="477"/>
      <c r="SQT944" s="477"/>
      <c r="SQU944" s="477"/>
      <c r="SQV944" s="477"/>
      <c r="SQW944" s="477"/>
      <c r="SQX944" s="477"/>
      <c r="SQY944" s="477"/>
      <c r="SQZ944" s="477"/>
      <c r="SRA944" s="477"/>
      <c r="SRB944" s="477"/>
      <c r="SRC944" s="477"/>
      <c r="SRD944" s="477"/>
      <c r="SRE944" s="477"/>
      <c r="SRF944" s="477"/>
      <c r="SRG944" s="477"/>
      <c r="SRH944" s="477"/>
      <c r="SRI944" s="477"/>
      <c r="SRJ944" s="477"/>
      <c r="SRK944" s="477"/>
      <c r="SRL944" s="477"/>
      <c r="SRM944" s="477"/>
      <c r="SRN944" s="477"/>
      <c r="SRO944" s="477"/>
      <c r="SRP944" s="477"/>
      <c r="SRQ944" s="477"/>
      <c r="SRR944" s="477"/>
      <c r="SRS944" s="477"/>
      <c r="SRT944" s="477"/>
      <c r="SRU944" s="477"/>
      <c r="SRV944" s="477"/>
      <c r="SRW944" s="477"/>
      <c r="SRX944" s="477"/>
      <c r="SRY944" s="477"/>
      <c r="SRZ944" s="477"/>
      <c r="SSA944" s="477"/>
      <c r="SSB944" s="477"/>
      <c r="SSC944" s="477"/>
      <c r="SSD944" s="477"/>
      <c r="SSE944" s="477"/>
      <c r="SSF944" s="477"/>
      <c r="SSG944" s="477"/>
      <c r="SSH944" s="477"/>
      <c r="SSI944" s="477"/>
      <c r="SSJ944" s="477"/>
      <c r="SSK944" s="477"/>
      <c r="SSL944" s="477"/>
      <c r="SSM944" s="477"/>
      <c r="SSN944" s="477"/>
      <c r="SSO944" s="477"/>
      <c r="SSP944" s="477"/>
      <c r="SSQ944" s="477"/>
      <c r="SSR944" s="477"/>
      <c r="SSS944" s="477"/>
      <c r="SST944" s="477"/>
      <c r="SSU944" s="477"/>
      <c r="SSV944" s="477"/>
      <c r="SSW944" s="477"/>
      <c r="SSX944" s="477"/>
      <c r="SSY944" s="477"/>
      <c r="SSZ944" s="477"/>
      <c r="STA944" s="477"/>
      <c r="STB944" s="477"/>
      <c r="STC944" s="477"/>
      <c r="STD944" s="477"/>
      <c r="STE944" s="477"/>
      <c r="STF944" s="477"/>
      <c r="STG944" s="477"/>
      <c r="STH944" s="477"/>
      <c r="STI944" s="477"/>
      <c r="STJ944" s="477"/>
      <c r="STK944" s="477"/>
      <c r="STL944" s="477"/>
      <c r="STM944" s="477"/>
      <c r="STN944" s="477"/>
      <c r="STO944" s="477"/>
      <c r="STP944" s="477"/>
      <c r="STQ944" s="477"/>
      <c r="STR944" s="477"/>
      <c r="STS944" s="477"/>
      <c r="STT944" s="477"/>
      <c r="STU944" s="477"/>
      <c r="STV944" s="477"/>
      <c r="STW944" s="477"/>
      <c r="STX944" s="477"/>
      <c r="STY944" s="477"/>
      <c r="STZ944" s="477"/>
      <c r="SUA944" s="477"/>
      <c r="SUB944" s="477"/>
      <c r="SUC944" s="477"/>
      <c r="SUD944" s="477"/>
      <c r="SUE944" s="477"/>
      <c r="SUF944" s="477"/>
      <c r="SUG944" s="477"/>
      <c r="SUH944" s="477"/>
      <c r="SUI944" s="477"/>
      <c r="SUJ944" s="477"/>
      <c r="SUK944" s="477"/>
      <c r="SUL944" s="477"/>
      <c r="SUM944" s="477"/>
      <c r="SUN944" s="477"/>
      <c r="SUO944" s="477"/>
      <c r="SUP944" s="477"/>
      <c r="SUQ944" s="477"/>
      <c r="SUR944" s="477"/>
      <c r="SUS944" s="477"/>
      <c r="SUT944" s="477"/>
      <c r="SUU944" s="477"/>
      <c r="SUV944" s="477"/>
      <c r="SUW944" s="477"/>
      <c r="SUX944" s="477"/>
      <c r="SUY944" s="477"/>
      <c r="SUZ944" s="477"/>
      <c r="SVA944" s="477"/>
      <c r="SVB944" s="477"/>
      <c r="SVC944" s="477"/>
      <c r="SVD944" s="477"/>
      <c r="SVE944" s="477"/>
      <c r="SVF944" s="477"/>
      <c r="SVG944" s="477"/>
      <c r="SVH944" s="477"/>
      <c r="SVI944" s="477"/>
      <c r="SVJ944" s="477"/>
      <c r="SVK944" s="477"/>
      <c r="SVL944" s="477"/>
      <c r="SVM944" s="477"/>
      <c r="SVN944" s="477"/>
      <c r="SVO944" s="477"/>
      <c r="SVP944" s="477"/>
      <c r="SVQ944" s="477"/>
      <c r="SVR944" s="477"/>
      <c r="SVS944" s="477"/>
      <c r="SVT944" s="477"/>
      <c r="SVU944" s="477"/>
      <c r="SVV944" s="477"/>
      <c r="SVW944" s="477"/>
      <c r="SVX944" s="477"/>
      <c r="SVY944" s="477"/>
      <c r="SVZ944" s="477"/>
      <c r="SWA944" s="477"/>
      <c r="SWB944" s="477"/>
      <c r="SWC944" s="477"/>
      <c r="SWD944" s="477"/>
      <c r="SWE944" s="477"/>
      <c r="SWF944" s="477"/>
      <c r="SWG944" s="477"/>
      <c r="SWH944" s="477"/>
      <c r="SWI944" s="477"/>
      <c r="SWJ944" s="477"/>
      <c r="SWK944" s="477"/>
      <c r="SWL944" s="477"/>
      <c r="SWM944" s="477"/>
      <c r="SWN944" s="477"/>
      <c r="SWO944" s="477"/>
      <c r="SWP944" s="477"/>
      <c r="SWQ944" s="477"/>
      <c r="SWR944" s="477"/>
      <c r="SWS944" s="477"/>
      <c r="SWT944" s="477"/>
      <c r="SWU944" s="477"/>
      <c r="SWV944" s="477"/>
      <c r="SWW944" s="477"/>
      <c r="SWX944" s="477"/>
      <c r="SWY944" s="477"/>
      <c r="SWZ944" s="477"/>
      <c r="SXA944" s="477"/>
      <c r="SXB944" s="477"/>
      <c r="SXC944" s="477"/>
      <c r="SXD944" s="477"/>
      <c r="SXE944" s="477"/>
      <c r="SXF944" s="477"/>
      <c r="SXG944" s="477"/>
      <c r="SXH944" s="477"/>
      <c r="SXI944" s="477"/>
      <c r="SXJ944" s="477"/>
      <c r="SXK944" s="477"/>
      <c r="SXL944" s="477"/>
      <c r="SXM944" s="477"/>
      <c r="SXN944" s="477"/>
      <c r="SXO944" s="477"/>
      <c r="SXP944" s="477"/>
      <c r="SXQ944" s="477"/>
      <c r="SXR944" s="477"/>
      <c r="SXS944" s="477"/>
      <c r="SXT944" s="477"/>
      <c r="SXU944" s="477"/>
      <c r="SXV944" s="477"/>
      <c r="SXW944" s="477"/>
      <c r="SXX944" s="477"/>
      <c r="SXY944" s="477"/>
      <c r="SXZ944" s="477"/>
      <c r="SYA944" s="477"/>
      <c r="SYB944" s="477"/>
      <c r="SYC944" s="477"/>
      <c r="SYD944" s="477"/>
      <c r="SYE944" s="477"/>
      <c r="SYF944" s="477"/>
      <c r="SYG944" s="477"/>
      <c r="SYH944" s="477"/>
      <c r="SYI944" s="477"/>
      <c r="SYJ944" s="477"/>
      <c r="SYK944" s="477"/>
      <c r="SYL944" s="477"/>
      <c r="SYM944" s="477"/>
      <c r="SYN944" s="477"/>
      <c r="SYO944" s="477"/>
      <c r="SYP944" s="477"/>
      <c r="SYQ944" s="477"/>
      <c r="SYR944" s="477"/>
      <c r="SYS944" s="477"/>
      <c r="SYT944" s="477"/>
      <c r="SYU944" s="477"/>
      <c r="SYV944" s="477"/>
      <c r="SYW944" s="477"/>
      <c r="SYX944" s="477"/>
      <c r="SYY944" s="477"/>
      <c r="SYZ944" s="477"/>
      <c r="SZA944" s="477"/>
      <c r="SZB944" s="477"/>
      <c r="SZC944" s="477"/>
      <c r="SZD944" s="477"/>
      <c r="SZE944" s="477"/>
      <c r="SZF944" s="477"/>
      <c r="SZG944" s="477"/>
      <c r="SZH944" s="477"/>
      <c r="SZI944" s="477"/>
      <c r="SZJ944" s="477"/>
      <c r="SZK944" s="477"/>
      <c r="SZL944" s="477"/>
      <c r="SZM944" s="477"/>
      <c r="SZN944" s="477"/>
      <c r="SZO944" s="477"/>
      <c r="SZP944" s="477"/>
      <c r="SZQ944" s="477"/>
      <c r="SZR944" s="477"/>
      <c r="SZS944" s="477"/>
      <c r="SZT944" s="477"/>
      <c r="SZU944" s="477"/>
      <c r="SZV944" s="477"/>
      <c r="SZW944" s="477"/>
      <c r="SZX944" s="477"/>
      <c r="SZY944" s="477"/>
      <c r="SZZ944" s="477"/>
      <c r="TAA944" s="477"/>
      <c r="TAB944" s="477"/>
      <c r="TAC944" s="477"/>
      <c r="TAD944" s="477"/>
      <c r="TAE944" s="477"/>
      <c r="TAF944" s="477"/>
      <c r="TAG944" s="477"/>
      <c r="TAH944" s="477"/>
      <c r="TAI944" s="477"/>
      <c r="TAJ944" s="477"/>
      <c r="TAK944" s="477"/>
      <c r="TAL944" s="477"/>
      <c r="TAM944" s="477"/>
      <c r="TAN944" s="477"/>
      <c r="TAO944" s="477"/>
      <c r="TAP944" s="477"/>
      <c r="TAQ944" s="477"/>
      <c r="TAR944" s="477"/>
      <c r="TAS944" s="477"/>
      <c r="TAT944" s="477"/>
      <c r="TAU944" s="477"/>
      <c r="TAV944" s="477"/>
      <c r="TAW944" s="477"/>
      <c r="TAX944" s="477"/>
      <c r="TAY944" s="477"/>
      <c r="TAZ944" s="477"/>
      <c r="TBA944" s="477"/>
      <c r="TBB944" s="477"/>
      <c r="TBC944" s="477"/>
      <c r="TBD944" s="477"/>
      <c r="TBE944" s="477"/>
      <c r="TBF944" s="477"/>
      <c r="TBG944" s="477"/>
      <c r="TBH944" s="477"/>
      <c r="TBI944" s="477"/>
      <c r="TBJ944" s="477"/>
      <c r="TBK944" s="477"/>
      <c r="TBL944" s="477"/>
      <c r="TBM944" s="477"/>
      <c r="TBN944" s="477"/>
      <c r="TBO944" s="477"/>
      <c r="TBP944" s="477"/>
      <c r="TBQ944" s="477"/>
      <c r="TBR944" s="477"/>
      <c r="TBS944" s="477"/>
      <c r="TBT944" s="477"/>
      <c r="TBU944" s="477"/>
      <c r="TBV944" s="477"/>
      <c r="TBW944" s="477"/>
      <c r="TBX944" s="477"/>
      <c r="TBY944" s="477"/>
      <c r="TBZ944" s="477"/>
      <c r="TCA944" s="477"/>
      <c r="TCB944" s="477"/>
      <c r="TCC944" s="477"/>
      <c r="TCD944" s="477"/>
      <c r="TCE944" s="477"/>
      <c r="TCF944" s="477"/>
      <c r="TCG944" s="477"/>
      <c r="TCH944" s="477"/>
      <c r="TCI944" s="477"/>
      <c r="TCJ944" s="477"/>
      <c r="TCK944" s="477"/>
      <c r="TCL944" s="477"/>
      <c r="TCM944" s="477"/>
      <c r="TCN944" s="477"/>
      <c r="TCO944" s="477"/>
      <c r="TCP944" s="477"/>
      <c r="TCQ944" s="477"/>
      <c r="TCR944" s="477"/>
      <c r="TCS944" s="477"/>
      <c r="TCT944" s="477"/>
      <c r="TCU944" s="477"/>
      <c r="TCV944" s="477"/>
      <c r="TCW944" s="477"/>
      <c r="TCX944" s="477"/>
      <c r="TCY944" s="477"/>
      <c r="TCZ944" s="477"/>
      <c r="TDA944" s="477"/>
      <c r="TDB944" s="477"/>
      <c r="TDC944" s="477"/>
      <c r="TDD944" s="477"/>
      <c r="TDE944" s="477"/>
      <c r="TDF944" s="477"/>
      <c r="TDG944" s="477"/>
      <c r="TDH944" s="477"/>
      <c r="TDI944" s="477"/>
      <c r="TDJ944" s="477"/>
      <c r="TDK944" s="477"/>
      <c r="TDL944" s="477"/>
      <c r="TDM944" s="477"/>
      <c r="TDN944" s="477"/>
      <c r="TDO944" s="477"/>
      <c r="TDP944" s="477"/>
      <c r="TDQ944" s="477"/>
      <c r="TDR944" s="477"/>
      <c r="TDS944" s="477"/>
      <c r="TDT944" s="477"/>
      <c r="TDU944" s="477"/>
      <c r="TDV944" s="477"/>
      <c r="TDW944" s="477"/>
      <c r="TDX944" s="477"/>
      <c r="TDY944" s="477"/>
      <c r="TDZ944" s="477"/>
      <c r="TEA944" s="477"/>
      <c r="TEB944" s="477"/>
      <c r="TEC944" s="477"/>
      <c r="TED944" s="477"/>
      <c r="TEE944" s="477"/>
      <c r="TEF944" s="477"/>
      <c r="TEG944" s="477"/>
      <c r="TEH944" s="477"/>
      <c r="TEI944" s="477"/>
      <c r="TEJ944" s="477"/>
      <c r="TEK944" s="477"/>
      <c r="TEL944" s="477"/>
      <c r="TEM944" s="477"/>
      <c r="TEN944" s="477"/>
      <c r="TEO944" s="477"/>
      <c r="TEP944" s="477"/>
      <c r="TEQ944" s="477"/>
      <c r="TER944" s="477"/>
      <c r="TES944" s="477"/>
      <c r="TET944" s="477"/>
      <c r="TEU944" s="477"/>
      <c r="TEV944" s="477"/>
      <c r="TEW944" s="477"/>
      <c r="TEX944" s="477"/>
      <c r="TEY944" s="477"/>
      <c r="TEZ944" s="477"/>
      <c r="TFA944" s="477"/>
      <c r="TFB944" s="477"/>
      <c r="TFC944" s="477"/>
      <c r="TFD944" s="477"/>
      <c r="TFE944" s="477"/>
      <c r="TFF944" s="477"/>
      <c r="TFG944" s="477"/>
      <c r="TFH944" s="477"/>
      <c r="TFI944" s="477"/>
      <c r="TFJ944" s="477"/>
      <c r="TFK944" s="477"/>
      <c r="TFL944" s="477"/>
      <c r="TFM944" s="477"/>
      <c r="TFN944" s="477"/>
      <c r="TFO944" s="477"/>
      <c r="TFP944" s="477"/>
      <c r="TFQ944" s="477"/>
      <c r="TFR944" s="477"/>
      <c r="TFS944" s="477"/>
      <c r="TFT944" s="477"/>
      <c r="TFU944" s="477"/>
      <c r="TFV944" s="477"/>
      <c r="TFW944" s="477"/>
      <c r="TFX944" s="477"/>
      <c r="TFY944" s="477"/>
      <c r="TFZ944" s="477"/>
      <c r="TGA944" s="477"/>
      <c r="TGB944" s="477"/>
      <c r="TGC944" s="477"/>
      <c r="TGD944" s="477"/>
      <c r="TGE944" s="477"/>
      <c r="TGF944" s="477"/>
      <c r="TGG944" s="477"/>
      <c r="TGH944" s="477"/>
      <c r="TGI944" s="477"/>
      <c r="TGJ944" s="477"/>
      <c r="TGK944" s="477"/>
      <c r="TGL944" s="477"/>
      <c r="TGM944" s="477"/>
      <c r="TGN944" s="477"/>
      <c r="TGO944" s="477"/>
      <c r="TGP944" s="477"/>
      <c r="TGQ944" s="477"/>
      <c r="TGR944" s="477"/>
      <c r="TGS944" s="477"/>
      <c r="TGT944" s="477"/>
      <c r="TGU944" s="477"/>
      <c r="TGV944" s="477"/>
      <c r="TGW944" s="477"/>
      <c r="TGX944" s="477"/>
      <c r="TGY944" s="477"/>
      <c r="TGZ944" s="477"/>
      <c r="THA944" s="477"/>
      <c r="THB944" s="477"/>
      <c r="THC944" s="477"/>
      <c r="THD944" s="477"/>
      <c r="THE944" s="477"/>
      <c r="THF944" s="477"/>
      <c r="THG944" s="477"/>
      <c r="THH944" s="477"/>
      <c r="THI944" s="477"/>
      <c r="THJ944" s="477"/>
      <c r="THK944" s="477"/>
      <c r="THL944" s="477"/>
      <c r="THM944" s="477"/>
      <c r="THN944" s="477"/>
      <c r="THO944" s="477"/>
      <c r="THP944" s="477"/>
      <c r="THQ944" s="477"/>
      <c r="THR944" s="477"/>
      <c r="THS944" s="477"/>
      <c r="THT944" s="477"/>
      <c r="THU944" s="477"/>
      <c r="THV944" s="477"/>
      <c r="THW944" s="477"/>
      <c r="THX944" s="477"/>
      <c r="THY944" s="477"/>
      <c r="THZ944" s="477"/>
      <c r="TIA944" s="477"/>
      <c r="TIB944" s="477"/>
      <c r="TIC944" s="477"/>
      <c r="TID944" s="477"/>
      <c r="TIE944" s="477"/>
      <c r="TIF944" s="477"/>
      <c r="TIG944" s="477"/>
      <c r="TIH944" s="477"/>
      <c r="TII944" s="477"/>
      <c r="TIJ944" s="477"/>
      <c r="TIK944" s="477"/>
      <c r="TIL944" s="477"/>
      <c r="TIM944" s="477"/>
      <c r="TIN944" s="477"/>
      <c r="TIO944" s="477"/>
      <c r="TIP944" s="477"/>
      <c r="TIQ944" s="477"/>
      <c r="TIR944" s="477"/>
      <c r="TIS944" s="477"/>
      <c r="TIT944" s="477"/>
      <c r="TIU944" s="477"/>
      <c r="TIV944" s="477"/>
      <c r="TIW944" s="477"/>
      <c r="TIX944" s="477"/>
      <c r="TIY944" s="477"/>
      <c r="TIZ944" s="477"/>
      <c r="TJA944" s="477"/>
      <c r="TJB944" s="477"/>
      <c r="TJC944" s="477"/>
      <c r="TJD944" s="477"/>
      <c r="TJE944" s="477"/>
      <c r="TJF944" s="477"/>
      <c r="TJG944" s="477"/>
      <c r="TJH944" s="477"/>
      <c r="TJI944" s="477"/>
      <c r="TJJ944" s="477"/>
      <c r="TJK944" s="477"/>
      <c r="TJL944" s="477"/>
      <c r="TJM944" s="477"/>
      <c r="TJN944" s="477"/>
      <c r="TJO944" s="477"/>
      <c r="TJP944" s="477"/>
      <c r="TJQ944" s="477"/>
      <c r="TJR944" s="477"/>
      <c r="TJS944" s="477"/>
      <c r="TJT944" s="477"/>
      <c r="TJU944" s="477"/>
      <c r="TJV944" s="477"/>
      <c r="TJW944" s="477"/>
      <c r="TJX944" s="477"/>
      <c r="TJY944" s="477"/>
      <c r="TJZ944" s="477"/>
      <c r="TKA944" s="477"/>
      <c r="TKB944" s="477"/>
      <c r="TKC944" s="477"/>
      <c r="TKD944" s="477"/>
      <c r="TKE944" s="477"/>
      <c r="TKF944" s="477"/>
      <c r="TKG944" s="477"/>
      <c r="TKH944" s="477"/>
      <c r="TKI944" s="477"/>
      <c r="TKJ944" s="477"/>
      <c r="TKK944" s="477"/>
      <c r="TKL944" s="477"/>
      <c r="TKM944" s="477"/>
      <c r="TKN944" s="477"/>
      <c r="TKO944" s="477"/>
      <c r="TKP944" s="477"/>
      <c r="TKQ944" s="477"/>
      <c r="TKR944" s="477"/>
      <c r="TKS944" s="477"/>
      <c r="TKT944" s="477"/>
      <c r="TKU944" s="477"/>
      <c r="TKV944" s="477"/>
      <c r="TKW944" s="477"/>
      <c r="TKX944" s="477"/>
      <c r="TKY944" s="477"/>
      <c r="TKZ944" s="477"/>
      <c r="TLA944" s="477"/>
      <c r="TLB944" s="477"/>
      <c r="TLC944" s="477"/>
      <c r="TLD944" s="477"/>
      <c r="TLE944" s="477"/>
      <c r="TLF944" s="477"/>
      <c r="TLG944" s="477"/>
      <c r="TLH944" s="477"/>
      <c r="TLI944" s="477"/>
      <c r="TLJ944" s="477"/>
      <c r="TLK944" s="477"/>
      <c r="TLL944" s="477"/>
      <c r="TLM944" s="477"/>
      <c r="TLN944" s="477"/>
      <c r="TLO944" s="477"/>
      <c r="TLP944" s="477"/>
      <c r="TLQ944" s="477"/>
      <c r="TLR944" s="477"/>
      <c r="TLS944" s="477"/>
      <c r="TLT944" s="477"/>
      <c r="TLU944" s="477"/>
      <c r="TLV944" s="477"/>
      <c r="TLW944" s="477"/>
      <c r="TLX944" s="477"/>
      <c r="TLY944" s="477"/>
      <c r="TLZ944" s="477"/>
      <c r="TMA944" s="477"/>
      <c r="TMB944" s="477"/>
      <c r="TMC944" s="477"/>
      <c r="TMD944" s="477"/>
      <c r="TME944" s="477"/>
      <c r="TMF944" s="477"/>
      <c r="TMG944" s="477"/>
      <c r="TMH944" s="477"/>
      <c r="TMI944" s="477"/>
      <c r="TMJ944" s="477"/>
      <c r="TMK944" s="477"/>
      <c r="TML944" s="477"/>
      <c r="TMM944" s="477"/>
      <c r="TMN944" s="477"/>
      <c r="TMO944" s="477"/>
      <c r="TMP944" s="477"/>
      <c r="TMQ944" s="477"/>
      <c r="TMR944" s="477"/>
      <c r="TMS944" s="477"/>
      <c r="TMT944" s="477"/>
      <c r="TMU944" s="477"/>
      <c r="TMV944" s="477"/>
      <c r="TMW944" s="477"/>
      <c r="TMX944" s="477"/>
      <c r="TMY944" s="477"/>
      <c r="TMZ944" s="477"/>
      <c r="TNA944" s="477"/>
      <c r="TNB944" s="477"/>
      <c r="TNC944" s="477"/>
      <c r="TND944" s="477"/>
      <c r="TNE944" s="477"/>
      <c r="TNF944" s="477"/>
      <c r="TNG944" s="477"/>
      <c r="TNH944" s="477"/>
      <c r="TNI944" s="477"/>
      <c r="TNJ944" s="477"/>
      <c r="TNK944" s="477"/>
      <c r="TNL944" s="477"/>
      <c r="TNM944" s="477"/>
      <c r="TNN944" s="477"/>
      <c r="TNO944" s="477"/>
      <c r="TNP944" s="477"/>
      <c r="TNQ944" s="477"/>
      <c r="TNR944" s="477"/>
      <c r="TNS944" s="477"/>
      <c r="TNT944" s="477"/>
      <c r="TNU944" s="477"/>
      <c r="TNV944" s="477"/>
      <c r="TNW944" s="477"/>
      <c r="TNX944" s="477"/>
      <c r="TNY944" s="477"/>
      <c r="TNZ944" s="477"/>
      <c r="TOA944" s="477"/>
      <c r="TOB944" s="477"/>
      <c r="TOC944" s="477"/>
      <c r="TOD944" s="477"/>
      <c r="TOE944" s="477"/>
      <c r="TOF944" s="477"/>
      <c r="TOG944" s="477"/>
      <c r="TOH944" s="477"/>
      <c r="TOI944" s="477"/>
      <c r="TOJ944" s="477"/>
      <c r="TOK944" s="477"/>
      <c r="TOL944" s="477"/>
      <c r="TOM944" s="477"/>
      <c r="TON944" s="477"/>
      <c r="TOO944" s="477"/>
      <c r="TOP944" s="477"/>
      <c r="TOQ944" s="477"/>
      <c r="TOR944" s="477"/>
      <c r="TOS944" s="477"/>
      <c r="TOT944" s="477"/>
      <c r="TOU944" s="477"/>
      <c r="TOV944" s="477"/>
      <c r="TOW944" s="477"/>
      <c r="TOX944" s="477"/>
      <c r="TOY944" s="477"/>
      <c r="TOZ944" s="477"/>
      <c r="TPA944" s="477"/>
      <c r="TPB944" s="477"/>
      <c r="TPC944" s="477"/>
      <c r="TPD944" s="477"/>
      <c r="TPE944" s="477"/>
      <c r="TPF944" s="477"/>
      <c r="TPG944" s="477"/>
      <c r="TPH944" s="477"/>
      <c r="TPI944" s="477"/>
      <c r="TPJ944" s="477"/>
      <c r="TPK944" s="477"/>
      <c r="TPL944" s="477"/>
      <c r="TPM944" s="477"/>
      <c r="TPN944" s="477"/>
      <c r="TPO944" s="477"/>
      <c r="TPP944" s="477"/>
      <c r="TPQ944" s="477"/>
      <c r="TPR944" s="477"/>
      <c r="TPS944" s="477"/>
      <c r="TPT944" s="477"/>
      <c r="TPU944" s="477"/>
      <c r="TPV944" s="477"/>
      <c r="TPW944" s="477"/>
      <c r="TPX944" s="477"/>
      <c r="TPY944" s="477"/>
      <c r="TPZ944" s="477"/>
      <c r="TQA944" s="477"/>
      <c r="TQB944" s="477"/>
      <c r="TQC944" s="477"/>
      <c r="TQD944" s="477"/>
      <c r="TQE944" s="477"/>
      <c r="TQF944" s="477"/>
      <c r="TQG944" s="477"/>
      <c r="TQH944" s="477"/>
      <c r="TQI944" s="477"/>
      <c r="TQJ944" s="477"/>
      <c r="TQK944" s="477"/>
      <c r="TQL944" s="477"/>
      <c r="TQM944" s="477"/>
      <c r="TQN944" s="477"/>
      <c r="TQO944" s="477"/>
      <c r="TQP944" s="477"/>
      <c r="TQQ944" s="477"/>
      <c r="TQR944" s="477"/>
      <c r="TQS944" s="477"/>
      <c r="TQT944" s="477"/>
      <c r="TQU944" s="477"/>
      <c r="TQV944" s="477"/>
      <c r="TQW944" s="477"/>
      <c r="TQX944" s="477"/>
      <c r="TQY944" s="477"/>
      <c r="TQZ944" s="477"/>
      <c r="TRA944" s="477"/>
      <c r="TRB944" s="477"/>
      <c r="TRC944" s="477"/>
      <c r="TRD944" s="477"/>
      <c r="TRE944" s="477"/>
      <c r="TRF944" s="477"/>
      <c r="TRG944" s="477"/>
      <c r="TRH944" s="477"/>
      <c r="TRI944" s="477"/>
      <c r="TRJ944" s="477"/>
      <c r="TRK944" s="477"/>
      <c r="TRL944" s="477"/>
      <c r="TRM944" s="477"/>
      <c r="TRN944" s="477"/>
      <c r="TRO944" s="477"/>
      <c r="TRP944" s="477"/>
      <c r="TRQ944" s="477"/>
      <c r="TRR944" s="477"/>
      <c r="TRS944" s="477"/>
      <c r="TRT944" s="477"/>
      <c r="TRU944" s="477"/>
      <c r="TRV944" s="477"/>
      <c r="TRW944" s="477"/>
      <c r="TRX944" s="477"/>
      <c r="TRY944" s="477"/>
      <c r="TRZ944" s="477"/>
      <c r="TSA944" s="477"/>
      <c r="TSB944" s="477"/>
      <c r="TSC944" s="477"/>
      <c r="TSD944" s="477"/>
      <c r="TSE944" s="477"/>
      <c r="TSF944" s="477"/>
      <c r="TSG944" s="477"/>
      <c r="TSH944" s="477"/>
      <c r="TSI944" s="477"/>
      <c r="TSJ944" s="477"/>
      <c r="TSK944" s="477"/>
      <c r="TSL944" s="477"/>
      <c r="TSM944" s="477"/>
      <c r="TSN944" s="477"/>
      <c r="TSO944" s="477"/>
      <c r="TSP944" s="477"/>
      <c r="TSQ944" s="477"/>
      <c r="TSR944" s="477"/>
      <c r="TSS944" s="477"/>
      <c r="TST944" s="477"/>
      <c r="TSU944" s="477"/>
      <c r="TSV944" s="477"/>
      <c r="TSW944" s="477"/>
      <c r="TSX944" s="477"/>
      <c r="TSY944" s="477"/>
      <c r="TSZ944" s="477"/>
      <c r="TTA944" s="477"/>
      <c r="TTB944" s="477"/>
      <c r="TTC944" s="477"/>
      <c r="TTD944" s="477"/>
      <c r="TTE944" s="477"/>
      <c r="TTF944" s="477"/>
      <c r="TTG944" s="477"/>
      <c r="TTH944" s="477"/>
      <c r="TTI944" s="477"/>
      <c r="TTJ944" s="477"/>
      <c r="TTK944" s="477"/>
      <c r="TTL944" s="477"/>
      <c r="TTM944" s="477"/>
      <c r="TTN944" s="477"/>
      <c r="TTO944" s="477"/>
      <c r="TTP944" s="477"/>
      <c r="TTQ944" s="477"/>
      <c r="TTR944" s="477"/>
      <c r="TTS944" s="477"/>
      <c r="TTT944" s="477"/>
      <c r="TTU944" s="477"/>
      <c r="TTV944" s="477"/>
      <c r="TTW944" s="477"/>
      <c r="TTX944" s="477"/>
      <c r="TTY944" s="477"/>
      <c r="TTZ944" s="477"/>
      <c r="TUA944" s="477"/>
      <c r="TUB944" s="477"/>
      <c r="TUC944" s="477"/>
      <c r="TUD944" s="477"/>
      <c r="TUE944" s="477"/>
      <c r="TUF944" s="477"/>
      <c r="TUG944" s="477"/>
      <c r="TUH944" s="477"/>
      <c r="TUI944" s="477"/>
      <c r="TUJ944" s="477"/>
      <c r="TUK944" s="477"/>
      <c r="TUL944" s="477"/>
      <c r="TUM944" s="477"/>
      <c r="TUN944" s="477"/>
      <c r="TUO944" s="477"/>
      <c r="TUP944" s="477"/>
      <c r="TUQ944" s="477"/>
      <c r="TUR944" s="477"/>
      <c r="TUS944" s="477"/>
      <c r="TUT944" s="477"/>
      <c r="TUU944" s="477"/>
      <c r="TUV944" s="477"/>
      <c r="TUW944" s="477"/>
      <c r="TUX944" s="477"/>
      <c r="TUY944" s="477"/>
      <c r="TUZ944" s="477"/>
      <c r="TVA944" s="477"/>
      <c r="TVB944" s="477"/>
      <c r="TVC944" s="477"/>
      <c r="TVD944" s="477"/>
      <c r="TVE944" s="477"/>
      <c r="TVF944" s="477"/>
      <c r="TVG944" s="477"/>
      <c r="TVH944" s="477"/>
      <c r="TVI944" s="477"/>
      <c r="TVJ944" s="477"/>
      <c r="TVK944" s="477"/>
      <c r="TVL944" s="477"/>
      <c r="TVM944" s="477"/>
      <c r="TVN944" s="477"/>
      <c r="TVO944" s="477"/>
      <c r="TVP944" s="477"/>
      <c r="TVQ944" s="477"/>
      <c r="TVR944" s="477"/>
      <c r="TVS944" s="477"/>
      <c r="TVT944" s="477"/>
      <c r="TVU944" s="477"/>
      <c r="TVV944" s="477"/>
      <c r="TVW944" s="477"/>
      <c r="TVX944" s="477"/>
      <c r="TVY944" s="477"/>
      <c r="TVZ944" s="477"/>
      <c r="TWA944" s="477"/>
      <c r="TWB944" s="477"/>
      <c r="TWC944" s="477"/>
      <c r="TWD944" s="477"/>
      <c r="TWE944" s="477"/>
      <c r="TWF944" s="477"/>
      <c r="TWG944" s="477"/>
      <c r="TWH944" s="477"/>
      <c r="TWI944" s="477"/>
      <c r="TWJ944" s="477"/>
      <c r="TWK944" s="477"/>
      <c r="TWL944" s="477"/>
      <c r="TWM944" s="477"/>
      <c r="TWN944" s="477"/>
      <c r="TWO944" s="477"/>
      <c r="TWP944" s="477"/>
      <c r="TWQ944" s="477"/>
      <c r="TWR944" s="477"/>
      <c r="TWS944" s="477"/>
      <c r="TWT944" s="477"/>
      <c r="TWU944" s="477"/>
      <c r="TWV944" s="477"/>
      <c r="TWW944" s="477"/>
      <c r="TWX944" s="477"/>
      <c r="TWY944" s="477"/>
      <c r="TWZ944" s="477"/>
      <c r="TXA944" s="477"/>
      <c r="TXB944" s="477"/>
      <c r="TXC944" s="477"/>
      <c r="TXD944" s="477"/>
      <c r="TXE944" s="477"/>
      <c r="TXF944" s="477"/>
      <c r="TXG944" s="477"/>
      <c r="TXH944" s="477"/>
      <c r="TXI944" s="477"/>
      <c r="TXJ944" s="477"/>
      <c r="TXK944" s="477"/>
      <c r="TXL944" s="477"/>
      <c r="TXM944" s="477"/>
      <c r="TXN944" s="477"/>
      <c r="TXO944" s="477"/>
      <c r="TXP944" s="477"/>
      <c r="TXQ944" s="477"/>
      <c r="TXR944" s="477"/>
      <c r="TXS944" s="477"/>
      <c r="TXT944" s="477"/>
      <c r="TXU944" s="477"/>
      <c r="TXV944" s="477"/>
      <c r="TXW944" s="477"/>
      <c r="TXX944" s="477"/>
      <c r="TXY944" s="477"/>
      <c r="TXZ944" s="477"/>
      <c r="TYA944" s="477"/>
      <c r="TYB944" s="477"/>
      <c r="TYC944" s="477"/>
      <c r="TYD944" s="477"/>
      <c r="TYE944" s="477"/>
      <c r="TYF944" s="477"/>
      <c r="TYG944" s="477"/>
      <c r="TYH944" s="477"/>
      <c r="TYI944" s="477"/>
      <c r="TYJ944" s="477"/>
      <c r="TYK944" s="477"/>
      <c r="TYL944" s="477"/>
      <c r="TYM944" s="477"/>
      <c r="TYN944" s="477"/>
      <c r="TYO944" s="477"/>
      <c r="TYP944" s="477"/>
      <c r="TYQ944" s="477"/>
      <c r="TYR944" s="477"/>
      <c r="TYS944" s="477"/>
      <c r="TYT944" s="477"/>
      <c r="TYU944" s="477"/>
      <c r="TYV944" s="477"/>
      <c r="TYW944" s="477"/>
      <c r="TYX944" s="477"/>
      <c r="TYY944" s="477"/>
      <c r="TYZ944" s="477"/>
      <c r="TZA944" s="477"/>
      <c r="TZB944" s="477"/>
      <c r="TZC944" s="477"/>
      <c r="TZD944" s="477"/>
      <c r="TZE944" s="477"/>
      <c r="TZF944" s="477"/>
      <c r="TZG944" s="477"/>
      <c r="TZH944" s="477"/>
      <c r="TZI944" s="477"/>
      <c r="TZJ944" s="477"/>
      <c r="TZK944" s="477"/>
      <c r="TZL944" s="477"/>
      <c r="TZM944" s="477"/>
      <c r="TZN944" s="477"/>
      <c r="TZO944" s="477"/>
      <c r="TZP944" s="477"/>
      <c r="TZQ944" s="477"/>
      <c r="TZR944" s="477"/>
      <c r="TZS944" s="477"/>
      <c r="TZT944" s="477"/>
      <c r="TZU944" s="477"/>
      <c r="TZV944" s="477"/>
      <c r="TZW944" s="477"/>
      <c r="TZX944" s="477"/>
      <c r="TZY944" s="477"/>
      <c r="TZZ944" s="477"/>
      <c r="UAA944" s="477"/>
      <c r="UAB944" s="477"/>
      <c r="UAC944" s="477"/>
      <c r="UAD944" s="477"/>
      <c r="UAE944" s="477"/>
      <c r="UAF944" s="477"/>
      <c r="UAG944" s="477"/>
      <c r="UAH944" s="477"/>
      <c r="UAI944" s="477"/>
      <c r="UAJ944" s="477"/>
      <c r="UAK944" s="477"/>
      <c r="UAL944" s="477"/>
      <c r="UAM944" s="477"/>
      <c r="UAN944" s="477"/>
      <c r="UAO944" s="477"/>
      <c r="UAP944" s="477"/>
      <c r="UAQ944" s="477"/>
      <c r="UAR944" s="477"/>
      <c r="UAS944" s="477"/>
      <c r="UAT944" s="477"/>
      <c r="UAU944" s="477"/>
      <c r="UAV944" s="477"/>
      <c r="UAW944" s="477"/>
      <c r="UAX944" s="477"/>
      <c r="UAY944" s="477"/>
      <c r="UAZ944" s="477"/>
      <c r="UBA944" s="477"/>
      <c r="UBB944" s="477"/>
      <c r="UBC944" s="477"/>
      <c r="UBD944" s="477"/>
      <c r="UBE944" s="477"/>
      <c r="UBF944" s="477"/>
      <c r="UBG944" s="477"/>
      <c r="UBH944" s="477"/>
      <c r="UBI944" s="477"/>
      <c r="UBJ944" s="477"/>
      <c r="UBK944" s="477"/>
      <c r="UBL944" s="477"/>
      <c r="UBM944" s="477"/>
      <c r="UBN944" s="477"/>
      <c r="UBO944" s="477"/>
      <c r="UBP944" s="477"/>
      <c r="UBQ944" s="477"/>
      <c r="UBR944" s="477"/>
      <c r="UBS944" s="477"/>
      <c r="UBT944" s="477"/>
      <c r="UBU944" s="477"/>
      <c r="UBV944" s="477"/>
      <c r="UBW944" s="477"/>
      <c r="UBX944" s="477"/>
      <c r="UBY944" s="477"/>
      <c r="UBZ944" s="477"/>
      <c r="UCA944" s="477"/>
      <c r="UCB944" s="477"/>
      <c r="UCC944" s="477"/>
      <c r="UCD944" s="477"/>
      <c r="UCE944" s="477"/>
      <c r="UCF944" s="477"/>
      <c r="UCG944" s="477"/>
      <c r="UCH944" s="477"/>
      <c r="UCI944" s="477"/>
      <c r="UCJ944" s="477"/>
      <c r="UCK944" s="477"/>
      <c r="UCL944" s="477"/>
      <c r="UCM944" s="477"/>
      <c r="UCN944" s="477"/>
      <c r="UCO944" s="477"/>
      <c r="UCP944" s="477"/>
      <c r="UCQ944" s="477"/>
      <c r="UCR944" s="477"/>
      <c r="UCS944" s="477"/>
      <c r="UCT944" s="477"/>
      <c r="UCU944" s="477"/>
      <c r="UCV944" s="477"/>
      <c r="UCW944" s="477"/>
      <c r="UCX944" s="477"/>
      <c r="UCY944" s="477"/>
      <c r="UCZ944" s="477"/>
      <c r="UDA944" s="477"/>
      <c r="UDB944" s="477"/>
      <c r="UDC944" s="477"/>
      <c r="UDD944" s="477"/>
      <c r="UDE944" s="477"/>
      <c r="UDF944" s="477"/>
      <c r="UDG944" s="477"/>
      <c r="UDH944" s="477"/>
      <c r="UDI944" s="477"/>
      <c r="UDJ944" s="477"/>
      <c r="UDK944" s="477"/>
      <c r="UDL944" s="477"/>
      <c r="UDM944" s="477"/>
      <c r="UDN944" s="477"/>
      <c r="UDO944" s="477"/>
      <c r="UDP944" s="477"/>
      <c r="UDQ944" s="477"/>
      <c r="UDR944" s="477"/>
      <c r="UDS944" s="477"/>
      <c r="UDT944" s="477"/>
      <c r="UDU944" s="477"/>
      <c r="UDV944" s="477"/>
      <c r="UDW944" s="477"/>
      <c r="UDX944" s="477"/>
      <c r="UDY944" s="477"/>
      <c r="UDZ944" s="477"/>
      <c r="UEA944" s="477"/>
      <c r="UEB944" s="477"/>
      <c r="UEC944" s="477"/>
      <c r="UED944" s="477"/>
      <c r="UEE944" s="477"/>
      <c r="UEF944" s="477"/>
      <c r="UEG944" s="477"/>
      <c r="UEH944" s="477"/>
      <c r="UEI944" s="477"/>
      <c r="UEJ944" s="477"/>
      <c r="UEK944" s="477"/>
      <c r="UEL944" s="477"/>
      <c r="UEM944" s="477"/>
      <c r="UEN944" s="477"/>
      <c r="UEO944" s="477"/>
      <c r="UEP944" s="477"/>
      <c r="UEQ944" s="477"/>
      <c r="UER944" s="477"/>
      <c r="UES944" s="477"/>
      <c r="UET944" s="477"/>
      <c r="UEU944" s="477"/>
      <c r="UEV944" s="477"/>
      <c r="UEW944" s="477"/>
      <c r="UEX944" s="477"/>
      <c r="UEY944" s="477"/>
      <c r="UEZ944" s="477"/>
      <c r="UFA944" s="477"/>
      <c r="UFB944" s="477"/>
      <c r="UFC944" s="477"/>
      <c r="UFD944" s="477"/>
      <c r="UFE944" s="477"/>
      <c r="UFF944" s="477"/>
      <c r="UFG944" s="477"/>
      <c r="UFH944" s="477"/>
      <c r="UFI944" s="477"/>
      <c r="UFJ944" s="477"/>
      <c r="UFK944" s="477"/>
      <c r="UFL944" s="477"/>
      <c r="UFM944" s="477"/>
      <c r="UFN944" s="477"/>
      <c r="UFO944" s="477"/>
      <c r="UFP944" s="477"/>
      <c r="UFQ944" s="477"/>
      <c r="UFR944" s="477"/>
      <c r="UFS944" s="477"/>
      <c r="UFT944" s="477"/>
      <c r="UFU944" s="477"/>
      <c r="UFV944" s="477"/>
      <c r="UFW944" s="477"/>
      <c r="UFX944" s="477"/>
      <c r="UFY944" s="477"/>
      <c r="UFZ944" s="477"/>
      <c r="UGA944" s="477"/>
      <c r="UGB944" s="477"/>
      <c r="UGC944" s="477"/>
      <c r="UGD944" s="477"/>
      <c r="UGE944" s="477"/>
      <c r="UGF944" s="477"/>
      <c r="UGG944" s="477"/>
      <c r="UGH944" s="477"/>
      <c r="UGI944" s="477"/>
      <c r="UGJ944" s="477"/>
      <c r="UGK944" s="477"/>
      <c r="UGL944" s="477"/>
      <c r="UGM944" s="477"/>
      <c r="UGN944" s="477"/>
      <c r="UGO944" s="477"/>
      <c r="UGP944" s="477"/>
      <c r="UGQ944" s="477"/>
      <c r="UGR944" s="477"/>
      <c r="UGS944" s="477"/>
      <c r="UGT944" s="477"/>
      <c r="UGU944" s="477"/>
      <c r="UGV944" s="477"/>
      <c r="UGW944" s="477"/>
      <c r="UGX944" s="477"/>
      <c r="UGY944" s="477"/>
      <c r="UGZ944" s="477"/>
      <c r="UHA944" s="477"/>
      <c r="UHB944" s="477"/>
      <c r="UHC944" s="477"/>
      <c r="UHD944" s="477"/>
      <c r="UHE944" s="477"/>
      <c r="UHF944" s="477"/>
      <c r="UHG944" s="477"/>
      <c r="UHH944" s="477"/>
      <c r="UHI944" s="477"/>
      <c r="UHJ944" s="477"/>
      <c r="UHK944" s="477"/>
      <c r="UHL944" s="477"/>
      <c r="UHM944" s="477"/>
      <c r="UHN944" s="477"/>
      <c r="UHO944" s="477"/>
      <c r="UHP944" s="477"/>
      <c r="UHQ944" s="477"/>
      <c r="UHR944" s="477"/>
      <c r="UHS944" s="477"/>
      <c r="UHT944" s="477"/>
      <c r="UHU944" s="477"/>
      <c r="UHV944" s="477"/>
      <c r="UHW944" s="477"/>
      <c r="UHX944" s="477"/>
      <c r="UHY944" s="477"/>
      <c r="UHZ944" s="477"/>
      <c r="UIA944" s="477"/>
      <c r="UIB944" s="477"/>
      <c r="UIC944" s="477"/>
      <c r="UID944" s="477"/>
      <c r="UIE944" s="477"/>
      <c r="UIF944" s="477"/>
      <c r="UIG944" s="477"/>
      <c r="UIH944" s="477"/>
      <c r="UII944" s="477"/>
      <c r="UIJ944" s="477"/>
      <c r="UIK944" s="477"/>
      <c r="UIL944" s="477"/>
      <c r="UIM944" s="477"/>
      <c r="UIN944" s="477"/>
      <c r="UIO944" s="477"/>
      <c r="UIP944" s="477"/>
      <c r="UIQ944" s="477"/>
      <c r="UIR944" s="477"/>
      <c r="UIS944" s="477"/>
      <c r="UIT944" s="477"/>
      <c r="UIU944" s="477"/>
      <c r="UIV944" s="477"/>
      <c r="UIW944" s="477"/>
      <c r="UIX944" s="477"/>
      <c r="UIY944" s="477"/>
      <c r="UIZ944" s="477"/>
      <c r="UJA944" s="477"/>
      <c r="UJB944" s="477"/>
      <c r="UJC944" s="477"/>
      <c r="UJD944" s="477"/>
      <c r="UJE944" s="477"/>
      <c r="UJF944" s="477"/>
      <c r="UJG944" s="477"/>
      <c r="UJH944" s="477"/>
      <c r="UJI944" s="477"/>
      <c r="UJJ944" s="477"/>
      <c r="UJK944" s="477"/>
      <c r="UJL944" s="477"/>
      <c r="UJM944" s="477"/>
      <c r="UJN944" s="477"/>
      <c r="UJO944" s="477"/>
      <c r="UJP944" s="477"/>
      <c r="UJQ944" s="477"/>
      <c r="UJR944" s="477"/>
      <c r="UJS944" s="477"/>
      <c r="UJT944" s="477"/>
      <c r="UJU944" s="477"/>
      <c r="UJV944" s="477"/>
      <c r="UJW944" s="477"/>
      <c r="UJX944" s="477"/>
      <c r="UJY944" s="477"/>
      <c r="UJZ944" s="477"/>
      <c r="UKA944" s="477"/>
      <c r="UKB944" s="477"/>
      <c r="UKC944" s="477"/>
      <c r="UKD944" s="477"/>
      <c r="UKE944" s="477"/>
      <c r="UKF944" s="477"/>
      <c r="UKG944" s="477"/>
      <c r="UKH944" s="477"/>
      <c r="UKI944" s="477"/>
      <c r="UKJ944" s="477"/>
      <c r="UKK944" s="477"/>
      <c r="UKL944" s="477"/>
      <c r="UKM944" s="477"/>
      <c r="UKN944" s="477"/>
      <c r="UKO944" s="477"/>
      <c r="UKP944" s="477"/>
      <c r="UKQ944" s="477"/>
      <c r="UKR944" s="477"/>
      <c r="UKS944" s="477"/>
      <c r="UKT944" s="477"/>
      <c r="UKU944" s="477"/>
      <c r="UKV944" s="477"/>
      <c r="UKW944" s="477"/>
      <c r="UKX944" s="477"/>
      <c r="UKY944" s="477"/>
      <c r="UKZ944" s="477"/>
      <c r="ULA944" s="477"/>
      <c r="ULB944" s="477"/>
      <c r="ULC944" s="477"/>
      <c r="ULD944" s="477"/>
      <c r="ULE944" s="477"/>
      <c r="ULF944" s="477"/>
      <c r="ULG944" s="477"/>
      <c r="ULH944" s="477"/>
      <c r="ULI944" s="477"/>
      <c r="ULJ944" s="477"/>
      <c r="ULK944" s="477"/>
      <c r="ULL944" s="477"/>
      <c r="ULM944" s="477"/>
      <c r="ULN944" s="477"/>
      <c r="ULO944" s="477"/>
      <c r="ULP944" s="477"/>
      <c r="ULQ944" s="477"/>
      <c r="ULR944" s="477"/>
      <c r="ULS944" s="477"/>
      <c r="ULT944" s="477"/>
      <c r="ULU944" s="477"/>
      <c r="ULV944" s="477"/>
      <c r="ULW944" s="477"/>
      <c r="ULX944" s="477"/>
      <c r="ULY944" s="477"/>
      <c r="ULZ944" s="477"/>
      <c r="UMA944" s="477"/>
      <c r="UMB944" s="477"/>
      <c r="UMC944" s="477"/>
      <c r="UMD944" s="477"/>
      <c r="UME944" s="477"/>
      <c r="UMF944" s="477"/>
      <c r="UMG944" s="477"/>
      <c r="UMH944" s="477"/>
      <c r="UMI944" s="477"/>
      <c r="UMJ944" s="477"/>
      <c r="UMK944" s="477"/>
      <c r="UML944" s="477"/>
      <c r="UMM944" s="477"/>
      <c r="UMN944" s="477"/>
      <c r="UMO944" s="477"/>
      <c r="UMP944" s="477"/>
      <c r="UMQ944" s="477"/>
      <c r="UMR944" s="477"/>
      <c r="UMS944" s="477"/>
      <c r="UMT944" s="477"/>
      <c r="UMU944" s="477"/>
      <c r="UMV944" s="477"/>
      <c r="UMW944" s="477"/>
      <c r="UMX944" s="477"/>
      <c r="UMY944" s="477"/>
      <c r="UMZ944" s="477"/>
      <c r="UNA944" s="477"/>
      <c r="UNB944" s="477"/>
      <c r="UNC944" s="477"/>
      <c r="UND944" s="477"/>
      <c r="UNE944" s="477"/>
      <c r="UNF944" s="477"/>
      <c r="UNG944" s="477"/>
      <c r="UNH944" s="477"/>
      <c r="UNI944" s="477"/>
      <c r="UNJ944" s="477"/>
      <c r="UNK944" s="477"/>
      <c r="UNL944" s="477"/>
      <c r="UNM944" s="477"/>
      <c r="UNN944" s="477"/>
      <c r="UNO944" s="477"/>
      <c r="UNP944" s="477"/>
      <c r="UNQ944" s="477"/>
      <c r="UNR944" s="477"/>
      <c r="UNS944" s="477"/>
      <c r="UNT944" s="477"/>
      <c r="UNU944" s="477"/>
      <c r="UNV944" s="477"/>
      <c r="UNW944" s="477"/>
      <c r="UNX944" s="477"/>
      <c r="UNY944" s="477"/>
      <c r="UNZ944" s="477"/>
      <c r="UOA944" s="477"/>
      <c r="UOB944" s="477"/>
      <c r="UOC944" s="477"/>
      <c r="UOD944" s="477"/>
      <c r="UOE944" s="477"/>
      <c r="UOF944" s="477"/>
      <c r="UOG944" s="477"/>
      <c r="UOH944" s="477"/>
      <c r="UOI944" s="477"/>
      <c r="UOJ944" s="477"/>
      <c r="UOK944" s="477"/>
      <c r="UOL944" s="477"/>
      <c r="UOM944" s="477"/>
      <c r="UON944" s="477"/>
      <c r="UOO944" s="477"/>
      <c r="UOP944" s="477"/>
      <c r="UOQ944" s="477"/>
      <c r="UOR944" s="477"/>
      <c r="UOS944" s="477"/>
      <c r="UOT944" s="477"/>
      <c r="UOU944" s="477"/>
      <c r="UOV944" s="477"/>
      <c r="UOW944" s="477"/>
      <c r="UOX944" s="477"/>
      <c r="UOY944" s="477"/>
      <c r="UOZ944" s="477"/>
      <c r="UPA944" s="477"/>
      <c r="UPB944" s="477"/>
      <c r="UPC944" s="477"/>
      <c r="UPD944" s="477"/>
      <c r="UPE944" s="477"/>
      <c r="UPF944" s="477"/>
      <c r="UPG944" s="477"/>
      <c r="UPH944" s="477"/>
      <c r="UPI944" s="477"/>
      <c r="UPJ944" s="477"/>
      <c r="UPK944" s="477"/>
      <c r="UPL944" s="477"/>
      <c r="UPM944" s="477"/>
      <c r="UPN944" s="477"/>
      <c r="UPO944" s="477"/>
      <c r="UPP944" s="477"/>
      <c r="UPQ944" s="477"/>
      <c r="UPR944" s="477"/>
      <c r="UPS944" s="477"/>
      <c r="UPT944" s="477"/>
      <c r="UPU944" s="477"/>
      <c r="UPV944" s="477"/>
      <c r="UPW944" s="477"/>
      <c r="UPX944" s="477"/>
      <c r="UPY944" s="477"/>
      <c r="UPZ944" s="477"/>
      <c r="UQA944" s="477"/>
      <c r="UQB944" s="477"/>
      <c r="UQC944" s="477"/>
      <c r="UQD944" s="477"/>
      <c r="UQE944" s="477"/>
      <c r="UQF944" s="477"/>
      <c r="UQG944" s="477"/>
      <c r="UQH944" s="477"/>
      <c r="UQI944" s="477"/>
      <c r="UQJ944" s="477"/>
      <c r="UQK944" s="477"/>
      <c r="UQL944" s="477"/>
      <c r="UQM944" s="477"/>
      <c r="UQN944" s="477"/>
      <c r="UQO944" s="477"/>
      <c r="UQP944" s="477"/>
      <c r="UQQ944" s="477"/>
      <c r="UQR944" s="477"/>
      <c r="UQS944" s="477"/>
      <c r="UQT944" s="477"/>
      <c r="UQU944" s="477"/>
      <c r="UQV944" s="477"/>
      <c r="UQW944" s="477"/>
      <c r="UQX944" s="477"/>
      <c r="UQY944" s="477"/>
      <c r="UQZ944" s="477"/>
      <c r="URA944" s="477"/>
      <c r="URB944" s="477"/>
      <c r="URC944" s="477"/>
      <c r="URD944" s="477"/>
      <c r="URE944" s="477"/>
      <c r="URF944" s="477"/>
      <c r="URG944" s="477"/>
      <c r="URH944" s="477"/>
      <c r="URI944" s="477"/>
      <c r="URJ944" s="477"/>
      <c r="URK944" s="477"/>
      <c r="URL944" s="477"/>
      <c r="URM944" s="477"/>
      <c r="URN944" s="477"/>
      <c r="URO944" s="477"/>
      <c r="URP944" s="477"/>
      <c r="URQ944" s="477"/>
      <c r="URR944" s="477"/>
      <c r="URS944" s="477"/>
      <c r="URT944" s="477"/>
      <c r="URU944" s="477"/>
      <c r="URV944" s="477"/>
      <c r="URW944" s="477"/>
      <c r="URX944" s="477"/>
      <c r="URY944" s="477"/>
      <c r="URZ944" s="477"/>
      <c r="USA944" s="477"/>
      <c r="USB944" s="477"/>
      <c r="USC944" s="477"/>
      <c r="USD944" s="477"/>
      <c r="USE944" s="477"/>
      <c r="USF944" s="477"/>
      <c r="USG944" s="477"/>
      <c r="USH944" s="477"/>
      <c r="USI944" s="477"/>
      <c r="USJ944" s="477"/>
      <c r="USK944" s="477"/>
      <c r="USL944" s="477"/>
      <c r="USM944" s="477"/>
      <c r="USN944" s="477"/>
      <c r="USO944" s="477"/>
      <c r="USP944" s="477"/>
      <c r="USQ944" s="477"/>
      <c r="USR944" s="477"/>
      <c r="USS944" s="477"/>
      <c r="UST944" s="477"/>
      <c r="USU944" s="477"/>
      <c r="USV944" s="477"/>
      <c r="USW944" s="477"/>
      <c r="USX944" s="477"/>
      <c r="USY944" s="477"/>
      <c r="USZ944" s="477"/>
      <c r="UTA944" s="477"/>
      <c r="UTB944" s="477"/>
      <c r="UTC944" s="477"/>
      <c r="UTD944" s="477"/>
      <c r="UTE944" s="477"/>
      <c r="UTF944" s="477"/>
      <c r="UTG944" s="477"/>
      <c r="UTH944" s="477"/>
      <c r="UTI944" s="477"/>
      <c r="UTJ944" s="477"/>
      <c r="UTK944" s="477"/>
      <c r="UTL944" s="477"/>
      <c r="UTM944" s="477"/>
      <c r="UTN944" s="477"/>
      <c r="UTO944" s="477"/>
      <c r="UTP944" s="477"/>
      <c r="UTQ944" s="477"/>
      <c r="UTR944" s="477"/>
      <c r="UTS944" s="477"/>
      <c r="UTT944" s="477"/>
      <c r="UTU944" s="477"/>
      <c r="UTV944" s="477"/>
      <c r="UTW944" s="477"/>
      <c r="UTX944" s="477"/>
      <c r="UTY944" s="477"/>
      <c r="UTZ944" s="477"/>
      <c r="UUA944" s="477"/>
      <c r="UUB944" s="477"/>
      <c r="UUC944" s="477"/>
      <c r="UUD944" s="477"/>
      <c r="UUE944" s="477"/>
      <c r="UUF944" s="477"/>
      <c r="UUG944" s="477"/>
      <c r="UUH944" s="477"/>
      <c r="UUI944" s="477"/>
      <c r="UUJ944" s="477"/>
      <c r="UUK944" s="477"/>
      <c r="UUL944" s="477"/>
      <c r="UUM944" s="477"/>
      <c r="UUN944" s="477"/>
      <c r="UUO944" s="477"/>
      <c r="UUP944" s="477"/>
      <c r="UUQ944" s="477"/>
      <c r="UUR944" s="477"/>
      <c r="UUS944" s="477"/>
      <c r="UUT944" s="477"/>
      <c r="UUU944" s="477"/>
      <c r="UUV944" s="477"/>
      <c r="UUW944" s="477"/>
      <c r="UUX944" s="477"/>
      <c r="UUY944" s="477"/>
      <c r="UUZ944" s="477"/>
      <c r="UVA944" s="477"/>
      <c r="UVB944" s="477"/>
      <c r="UVC944" s="477"/>
      <c r="UVD944" s="477"/>
      <c r="UVE944" s="477"/>
      <c r="UVF944" s="477"/>
      <c r="UVG944" s="477"/>
      <c r="UVH944" s="477"/>
      <c r="UVI944" s="477"/>
      <c r="UVJ944" s="477"/>
      <c r="UVK944" s="477"/>
      <c r="UVL944" s="477"/>
      <c r="UVM944" s="477"/>
      <c r="UVN944" s="477"/>
      <c r="UVO944" s="477"/>
      <c r="UVP944" s="477"/>
      <c r="UVQ944" s="477"/>
      <c r="UVR944" s="477"/>
      <c r="UVS944" s="477"/>
      <c r="UVT944" s="477"/>
      <c r="UVU944" s="477"/>
      <c r="UVV944" s="477"/>
      <c r="UVW944" s="477"/>
      <c r="UVX944" s="477"/>
      <c r="UVY944" s="477"/>
      <c r="UVZ944" s="477"/>
      <c r="UWA944" s="477"/>
      <c r="UWB944" s="477"/>
      <c r="UWC944" s="477"/>
      <c r="UWD944" s="477"/>
      <c r="UWE944" s="477"/>
      <c r="UWF944" s="477"/>
      <c r="UWG944" s="477"/>
      <c r="UWH944" s="477"/>
      <c r="UWI944" s="477"/>
      <c r="UWJ944" s="477"/>
      <c r="UWK944" s="477"/>
      <c r="UWL944" s="477"/>
      <c r="UWM944" s="477"/>
      <c r="UWN944" s="477"/>
      <c r="UWO944" s="477"/>
      <c r="UWP944" s="477"/>
      <c r="UWQ944" s="477"/>
      <c r="UWR944" s="477"/>
      <c r="UWS944" s="477"/>
      <c r="UWT944" s="477"/>
      <c r="UWU944" s="477"/>
      <c r="UWV944" s="477"/>
      <c r="UWW944" s="477"/>
      <c r="UWX944" s="477"/>
      <c r="UWY944" s="477"/>
      <c r="UWZ944" s="477"/>
      <c r="UXA944" s="477"/>
      <c r="UXB944" s="477"/>
      <c r="UXC944" s="477"/>
      <c r="UXD944" s="477"/>
      <c r="UXE944" s="477"/>
      <c r="UXF944" s="477"/>
      <c r="UXG944" s="477"/>
      <c r="UXH944" s="477"/>
      <c r="UXI944" s="477"/>
      <c r="UXJ944" s="477"/>
      <c r="UXK944" s="477"/>
      <c r="UXL944" s="477"/>
      <c r="UXM944" s="477"/>
      <c r="UXN944" s="477"/>
      <c r="UXO944" s="477"/>
      <c r="UXP944" s="477"/>
      <c r="UXQ944" s="477"/>
      <c r="UXR944" s="477"/>
      <c r="UXS944" s="477"/>
      <c r="UXT944" s="477"/>
      <c r="UXU944" s="477"/>
      <c r="UXV944" s="477"/>
      <c r="UXW944" s="477"/>
      <c r="UXX944" s="477"/>
      <c r="UXY944" s="477"/>
      <c r="UXZ944" s="477"/>
      <c r="UYA944" s="477"/>
      <c r="UYB944" s="477"/>
      <c r="UYC944" s="477"/>
      <c r="UYD944" s="477"/>
      <c r="UYE944" s="477"/>
      <c r="UYF944" s="477"/>
      <c r="UYG944" s="477"/>
      <c r="UYH944" s="477"/>
      <c r="UYI944" s="477"/>
      <c r="UYJ944" s="477"/>
      <c r="UYK944" s="477"/>
      <c r="UYL944" s="477"/>
      <c r="UYM944" s="477"/>
      <c r="UYN944" s="477"/>
      <c r="UYO944" s="477"/>
      <c r="UYP944" s="477"/>
      <c r="UYQ944" s="477"/>
      <c r="UYR944" s="477"/>
      <c r="UYS944" s="477"/>
      <c r="UYT944" s="477"/>
      <c r="UYU944" s="477"/>
      <c r="UYV944" s="477"/>
      <c r="UYW944" s="477"/>
      <c r="UYX944" s="477"/>
      <c r="UYY944" s="477"/>
      <c r="UYZ944" s="477"/>
      <c r="UZA944" s="477"/>
      <c r="UZB944" s="477"/>
      <c r="UZC944" s="477"/>
      <c r="UZD944" s="477"/>
      <c r="UZE944" s="477"/>
      <c r="UZF944" s="477"/>
      <c r="UZG944" s="477"/>
      <c r="UZH944" s="477"/>
      <c r="UZI944" s="477"/>
      <c r="UZJ944" s="477"/>
      <c r="UZK944" s="477"/>
      <c r="UZL944" s="477"/>
      <c r="UZM944" s="477"/>
      <c r="UZN944" s="477"/>
      <c r="UZO944" s="477"/>
      <c r="UZP944" s="477"/>
      <c r="UZQ944" s="477"/>
      <c r="UZR944" s="477"/>
      <c r="UZS944" s="477"/>
      <c r="UZT944" s="477"/>
      <c r="UZU944" s="477"/>
      <c r="UZV944" s="477"/>
      <c r="UZW944" s="477"/>
      <c r="UZX944" s="477"/>
      <c r="UZY944" s="477"/>
      <c r="UZZ944" s="477"/>
      <c r="VAA944" s="477"/>
      <c r="VAB944" s="477"/>
      <c r="VAC944" s="477"/>
      <c r="VAD944" s="477"/>
      <c r="VAE944" s="477"/>
      <c r="VAF944" s="477"/>
      <c r="VAG944" s="477"/>
      <c r="VAH944" s="477"/>
      <c r="VAI944" s="477"/>
      <c r="VAJ944" s="477"/>
      <c r="VAK944" s="477"/>
      <c r="VAL944" s="477"/>
      <c r="VAM944" s="477"/>
      <c r="VAN944" s="477"/>
      <c r="VAO944" s="477"/>
      <c r="VAP944" s="477"/>
      <c r="VAQ944" s="477"/>
      <c r="VAR944" s="477"/>
      <c r="VAS944" s="477"/>
      <c r="VAT944" s="477"/>
      <c r="VAU944" s="477"/>
      <c r="VAV944" s="477"/>
      <c r="VAW944" s="477"/>
      <c r="VAX944" s="477"/>
      <c r="VAY944" s="477"/>
      <c r="VAZ944" s="477"/>
      <c r="VBA944" s="477"/>
      <c r="VBB944" s="477"/>
      <c r="VBC944" s="477"/>
      <c r="VBD944" s="477"/>
      <c r="VBE944" s="477"/>
      <c r="VBF944" s="477"/>
      <c r="VBG944" s="477"/>
      <c r="VBH944" s="477"/>
      <c r="VBI944" s="477"/>
      <c r="VBJ944" s="477"/>
      <c r="VBK944" s="477"/>
      <c r="VBL944" s="477"/>
      <c r="VBM944" s="477"/>
      <c r="VBN944" s="477"/>
      <c r="VBO944" s="477"/>
      <c r="VBP944" s="477"/>
      <c r="VBQ944" s="477"/>
      <c r="VBR944" s="477"/>
      <c r="VBS944" s="477"/>
      <c r="VBT944" s="477"/>
      <c r="VBU944" s="477"/>
      <c r="VBV944" s="477"/>
      <c r="VBW944" s="477"/>
      <c r="VBX944" s="477"/>
      <c r="VBY944" s="477"/>
      <c r="VBZ944" s="477"/>
      <c r="VCA944" s="477"/>
      <c r="VCB944" s="477"/>
      <c r="VCC944" s="477"/>
      <c r="VCD944" s="477"/>
      <c r="VCE944" s="477"/>
      <c r="VCF944" s="477"/>
      <c r="VCG944" s="477"/>
      <c r="VCH944" s="477"/>
      <c r="VCI944" s="477"/>
      <c r="VCJ944" s="477"/>
      <c r="VCK944" s="477"/>
      <c r="VCL944" s="477"/>
      <c r="VCM944" s="477"/>
      <c r="VCN944" s="477"/>
      <c r="VCO944" s="477"/>
      <c r="VCP944" s="477"/>
      <c r="VCQ944" s="477"/>
      <c r="VCR944" s="477"/>
      <c r="VCS944" s="477"/>
      <c r="VCT944" s="477"/>
      <c r="VCU944" s="477"/>
      <c r="VCV944" s="477"/>
      <c r="VCW944" s="477"/>
      <c r="VCX944" s="477"/>
      <c r="VCY944" s="477"/>
      <c r="VCZ944" s="477"/>
      <c r="VDA944" s="477"/>
      <c r="VDB944" s="477"/>
      <c r="VDC944" s="477"/>
      <c r="VDD944" s="477"/>
      <c r="VDE944" s="477"/>
      <c r="VDF944" s="477"/>
      <c r="VDG944" s="477"/>
      <c r="VDH944" s="477"/>
      <c r="VDI944" s="477"/>
      <c r="VDJ944" s="477"/>
      <c r="VDK944" s="477"/>
      <c r="VDL944" s="477"/>
      <c r="VDM944" s="477"/>
      <c r="VDN944" s="477"/>
      <c r="VDO944" s="477"/>
      <c r="VDP944" s="477"/>
      <c r="VDQ944" s="477"/>
      <c r="VDR944" s="477"/>
      <c r="VDS944" s="477"/>
      <c r="VDT944" s="477"/>
      <c r="VDU944" s="477"/>
      <c r="VDV944" s="477"/>
      <c r="VDW944" s="477"/>
      <c r="VDX944" s="477"/>
      <c r="VDY944" s="477"/>
      <c r="VDZ944" s="477"/>
      <c r="VEA944" s="477"/>
      <c r="VEB944" s="477"/>
      <c r="VEC944" s="477"/>
      <c r="VED944" s="477"/>
      <c r="VEE944" s="477"/>
      <c r="VEF944" s="477"/>
      <c r="VEG944" s="477"/>
      <c r="VEH944" s="477"/>
      <c r="VEI944" s="477"/>
      <c r="VEJ944" s="477"/>
      <c r="VEK944" s="477"/>
      <c r="VEL944" s="477"/>
      <c r="VEM944" s="477"/>
      <c r="VEN944" s="477"/>
      <c r="VEO944" s="477"/>
      <c r="VEP944" s="477"/>
      <c r="VEQ944" s="477"/>
      <c r="VER944" s="477"/>
      <c r="VES944" s="477"/>
      <c r="VET944" s="477"/>
      <c r="VEU944" s="477"/>
      <c r="VEV944" s="477"/>
      <c r="VEW944" s="477"/>
      <c r="VEX944" s="477"/>
      <c r="VEY944" s="477"/>
      <c r="VEZ944" s="477"/>
      <c r="VFA944" s="477"/>
      <c r="VFB944" s="477"/>
      <c r="VFC944" s="477"/>
      <c r="VFD944" s="477"/>
      <c r="VFE944" s="477"/>
      <c r="VFF944" s="477"/>
      <c r="VFG944" s="477"/>
      <c r="VFH944" s="477"/>
      <c r="VFI944" s="477"/>
      <c r="VFJ944" s="477"/>
      <c r="VFK944" s="477"/>
      <c r="VFL944" s="477"/>
      <c r="VFM944" s="477"/>
      <c r="VFN944" s="477"/>
      <c r="VFO944" s="477"/>
      <c r="VFP944" s="477"/>
      <c r="VFQ944" s="477"/>
      <c r="VFR944" s="477"/>
      <c r="VFS944" s="477"/>
      <c r="VFT944" s="477"/>
      <c r="VFU944" s="477"/>
      <c r="VFV944" s="477"/>
      <c r="VFW944" s="477"/>
      <c r="VFX944" s="477"/>
      <c r="VFY944" s="477"/>
      <c r="VFZ944" s="477"/>
      <c r="VGA944" s="477"/>
      <c r="VGB944" s="477"/>
      <c r="VGC944" s="477"/>
      <c r="VGD944" s="477"/>
      <c r="VGE944" s="477"/>
      <c r="VGF944" s="477"/>
      <c r="VGG944" s="477"/>
      <c r="VGH944" s="477"/>
      <c r="VGI944" s="477"/>
      <c r="VGJ944" s="477"/>
      <c r="VGK944" s="477"/>
      <c r="VGL944" s="477"/>
      <c r="VGM944" s="477"/>
      <c r="VGN944" s="477"/>
      <c r="VGO944" s="477"/>
      <c r="VGP944" s="477"/>
      <c r="VGQ944" s="477"/>
      <c r="VGR944" s="477"/>
      <c r="VGS944" s="477"/>
      <c r="VGT944" s="477"/>
      <c r="VGU944" s="477"/>
      <c r="VGV944" s="477"/>
      <c r="VGW944" s="477"/>
      <c r="VGX944" s="477"/>
      <c r="VGY944" s="477"/>
      <c r="VGZ944" s="477"/>
      <c r="VHA944" s="477"/>
      <c r="VHB944" s="477"/>
      <c r="VHC944" s="477"/>
      <c r="VHD944" s="477"/>
      <c r="VHE944" s="477"/>
      <c r="VHF944" s="477"/>
      <c r="VHG944" s="477"/>
      <c r="VHH944" s="477"/>
      <c r="VHI944" s="477"/>
      <c r="VHJ944" s="477"/>
      <c r="VHK944" s="477"/>
      <c r="VHL944" s="477"/>
      <c r="VHM944" s="477"/>
      <c r="VHN944" s="477"/>
      <c r="VHO944" s="477"/>
      <c r="VHP944" s="477"/>
      <c r="VHQ944" s="477"/>
      <c r="VHR944" s="477"/>
      <c r="VHS944" s="477"/>
      <c r="VHT944" s="477"/>
      <c r="VHU944" s="477"/>
      <c r="VHV944" s="477"/>
      <c r="VHW944" s="477"/>
      <c r="VHX944" s="477"/>
      <c r="VHY944" s="477"/>
      <c r="VHZ944" s="477"/>
      <c r="VIA944" s="477"/>
      <c r="VIB944" s="477"/>
      <c r="VIC944" s="477"/>
      <c r="VID944" s="477"/>
      <c r="VIE944" s="477"/>
      <c r="VIF944" s="477"/>
      <c r="VIG944" s="477"/>
      <c r="VIH944" s="477"/>
      <c r="VII944" s="477"/>
      <c r="VIJ944" s="477"/>
      <c r="VIK944" s="477"/>
      <c r="VIL944" s="477"/>
      <c r="VIM944" s="477"/>
      <c r="VIN944" s="477"/>
      <c r="VIO944" s="477"/>
      <c r="VIP944" s="477"/>
      <c r="VIQ944" s="477"/>
      <c r="VIR944" s="477"/>
      <c r="VIS944" s="477"/>
      <c r="VIT944" s="477"/>
      <c r="VIU944" s="477"/>
      <c r="VIV944" s="477"/>
      <c r="VIW944" s="477"/>
      <c r="VIX944" s="477"/>
      <c r="VIY944" s="477"/>
      <c r="VIZ944" s="477"/>
      <c r="VJA944" s="477"/>
      <c r="VJB944" s="477"/>
      <c r="VJC944" s="477"/>
      <c r="VJD944" s="477"/>
      <c r="VJE944" s="477"/>
      <c r="VJF944" s="477"/>
      <c r="VJG944" s="477"/>
      <c r="VJH944" s="477"/>
      <c r="VJI944" s="477"/>
      <c r="VJJ944" s="477"/>
      <c r="VJK944" s="477"/>
      <c r="VJL944" s="477"/>
      <c r="VJM944" s="477"/>
      <c r="VJN944" s="477"/>
      <c r="VJO944" s="477"/>
      <c r="VJP944" s="477"/>
      <c r="VJQ944" s="477"/>
      <c r="VJR944" s="477"/>
      <c r="VJS944" s="477"/>
      <c r="VJT944" s="477"/>
      <c r="VJU944" s="477"/>
      <c r="VJV944" s="477"/>
      <c r="VJW944" s="477"/>
      <c r="VJX944" s="477"/>
      <c r="VJY944" s="477"/>
      <c r="VJZ944" s="477"/>
      <c r="VKA944" s="477"/>
      <c r="VKB944" s="477"/>
      <c r="VKC944" s="477"/>
      <c r="VKD944" s="477"/>
      <c r="VKE944" s="477"/>
      <c r="VKF944" s="477"/>
      <c r="VKG944" s="477"/>
      <c r="VKH944" s="477"/>
      <c r="VKI944" s="477"/>
      <c r="VKJ944" s="477"/>
      <c r="VKK944" s="477"/>
      <c r="VKL944" s="477"/>
      <c r="VKM944" s="477"/>
      <c r="VKN944" s="477"/>
      <c r="VKO944" s="477"/>
      <c r="VKP944" s="477"/>
      <c r="VKQ944" s="477"/>
      <c r="VKR944" s="477"/>
      <c r="VKS944" s="477"/>
      <c r="VKT944" s="477"/>
      <c r="VKU944" s="477"/>
      <c r="VKV944" s="477"/>
      <c r="VKW944" s="477"/>
      <c r="VKX944" s="477"/>
      <c r="VKY944" s="477"/>
      <c r="VKZ944" s="477"/>
      <c r="VLA944" s="477"/>
      <c r="VLB944" s="477"/>
      <c r="VLC944" s="477"/>
      <c r="VLD944" s="477"/>
      <c r="VLE944" s="477"/>
      <c r="VLF944" s="477"/>
      <c r="VLG944" s="477"/>
      <c r="VLH944" s="477"/>
      <c r="VLI944" s="477"/>
      <c r="VLJ944" s="477"/>
      <c r="VLK944" s="477"/>
      <c r="VLL944" s="477"/>
      <c r="VLM944" s="477"/>
      <c r="VLN944" s="477"/>
      <c r="VLO944" s="477"/>
      <c r="VLP944" s="477"/>
      <c r="VLQ944" s="477"/>
      <c r="VLR944" s="477"/>
      <c r="VLS944" s="477"/>
      <c r="VLT944" s="477"/>
      <c r="VLU944" s="477"/>
      <c r="VLV944" s="477"/>
      <c r="VLW944" s="477"/>
      <c r="VLX944" s="477"/>
      <c r="VLY944" s="477"/>
      <c r="VLZ944" s="477"/>
      <c r="VMA944" s="477"/>
      <c r="VMB944" s="477"/>
      <c r="VMC944" s="477"/>
      <c r="VMD944" s="477"/>
      <c r="VME944" s="477"/>
      <c r="VMF944" s="477"/>
      <c r="VMG944" s="477"/>
      <c r="VMH944" s="477"/>
      <c r="VMI944" s="477"/>
      <c r="VMJ944" s="477"/>
      <c r="VMK944" s="477"/>
      <c r="VML944" s="477"/>
      <c r="VMM944" s="477"/>
      <c r="VMN944" s="477"/>
      <c r="VMO944" s="477"/>
      <c r="VMP944" s="477"/>
      <c r="VMQ944" s="477"/>
      <c r="VMR944" s="477"/>
      <c r="VMS944" s="477"/>
      <c r="VMT944" s="477"/>
      <c r="VMU944" s="477"/>
      <c r="VMV944" s="477"/>
      <c r="VMW944" s="477"/>
      <c r="VMX944" s="477"/>
      <c r="VMY944" s="477"/>
      <c r="VMZ944" s="477"/>
      <c r="VNA944" s="477"/>
      <c r="VNB944" s="477"/>
      <c r="VNC944" s="477"/>
      <c r="VND944" s="477"/>
      <c r="VNE944" s="477"/>
      <c r="VNF944" s="477"/>
      <c r="VNG944" s="477"/>
      <c r="VNH944" s="477"/>
      <c r="VNI944" s="477"/>
      <c r="VNJ944" s="477"/>
      <c r="VNK944" s="477"/>
      <c r="VNL944" s="477"/>
      <c r="VNM944" s="477"/>
      <c r="VNN944" s="477"/>
      <c r="VNO944" s="477"/>
      <c r="VNP944" s="477"/>
      <c r="VNQ944" s="477"/>
      <c r="VNR944" s="477"/>
      <c r="VNS944" s="477"/>
      <c r="VNT944" s="477"/>
      <c r="VNU944" s="477"/>
      <c r="VNV944" s="477"/>
      <c r="VNW944" s="477"/>
      <c r="VNX944" s="477"/>
      <c r="VNY944" s="477"/>
      <c r="VNZ944" s="477"/>
      <c r="VOA944" s="477"/>
      <c r="VOB944" s="477"/>
      <c r="VOC944" s="477"/>
      <c r="VOD944" s="477"/>
      <c r="VOE944" s="477"/>
      <c r="VOF944" s="477"/>
      <c r="VOG944" s="477"/>
      <c r="VOH944" s="477"/>
      <c r="VOI944" s="477"/>
      <c r="VOJ944" s="477"/>
      <c r="VOK944" s="477"/>
      <c r="VOL944" s="477"/>
      <c r="VOM944" s="477"/>
      <c r="VON944" s="477"/>
      <c r="VOO944" s="477"/>
      <c r="VOP944" s="477"/>
      <c r="VOQ944" s="477"/>
      <c r="VOR944" s="477"/>
      <c r="VOS944" s="477"/>
      <c r="VOT944" s="477"/>
      <c r="VOU944" s="477"/>
      <c r="VOV944" s="477"/>
      <c r="VOW944" s="477"/>
      <c r="VOX944" s="477"/>
      <c r="VOY944" s="477"/>
      <c r="VOZ944" s="477"/>
      <c r="VPA944" s="477"/>
      <c r="VPB944" s="477"/>
      <c r="VPC944" s="477"/>
      <c r="VPD944" s="477"/>
      <c r="VPE944" s="477"/>
      <c r="VPF944" s="477"/>
      <c r="VPG944" s="477"/>
      <c r="VPH944" s="477"/>
      <c r="VPI944" s="477"/>
      <c r="VPJ944" s="477"/>
      <c r="VPK944" s="477"/>
      <c r="VPL944" s="477"/>
      <c r="VPM944" s="477"/>
      <c r="VPN944" s="477"/>
      <c r="VPO944" s="477"/>
      <c r="VPP944" s="477"/>
      <c r="VPQ944" s="477"/>
      <c r="VPR944" s="477"/>
      <c r="VPS944" s="477"/>
      <c r="VPT944" s="477"/>
      <c r="VPU944" s="477"/>
      <c r="VPV944" s="477"/>
      <c r="VPW944" s="477"/>
      <c r="VPX944" s="477"/>
      <c r="VPY944" s="477"/>
      <c r="VPZ944" s="477"/>
      <c r="VQA944" s="477"/>
      <c r="VQB944" s="477"/>
      <c r="VQC944" s="477"/>
      <c r="VQD944" s="477"/>
      <c r="VQE944" s="477"/>
      <c r="VQF944" s="477"/>
      <c r="VQG944" s="477"/>
      <c r="VQH944" s="477"/>
      <c r="VQI944" s="477"/>
      <c r="VQJ944" s="477"/>
      <c r="VQK944" s="477"/>
      <c r="VQL944" s="477"/>
      <c r="VQM944" s="477"/>
      <c r="VQN944" s="477"/>
      <c r="VQO944" s="477"/>
      <c r="VQP944" s="477"/>
      <c r="VQQ944" s="477"/>
      <c r="VQR944" s="477"/>
      <c r="VQS944" s="477"/>
      <c r="VQT944" s="477"/>
      <c r="VQU944" s="477"/>
      <c r="VQV944" s="477"/>
      <c r="VQW944" s="477"/>
      <c r="VQX944" s="477"/>
      <c r="VQY944" s="477"/>
      <c r="VQZ944" s="477"/>
      <c r="VRA944" s="477"/>
      <c r="VRB944" s="477"/>
      <c r="VRC944" s="477"/>
      <c r="VRD944" s="477"/>
      <c r="VRE944" s="477"/>
      <c r="VRF944" s="477"/>
      <c r="VRG944" s="477"/>
      <c r="VRH944" s="477"/>
      <c r="VRI944" s="477"/>
      <c r="VRJ944" s="477"/>
      <c r="VRK944" s="477"/>
      <c r="VRL944" s="477"/>
      <c r="VRM944" s="477"/>
      <c r="VRN944" s="477"/>
      <c r="VRO944" s="477"/>
      <c r="VRP944" s="477"/>
      <c r="VRQ944" s="477"/>
      <c r="VRR944" s="477"/>
      <c r="VRS944" s="477"/>
      <c r="VRT944" s="477"/>
      <c r="VRU944" s="477"/>
      <c r="VRV944" s="477"/>
      <c r="VRW944" s="477"/>
      <c r="VRX944" s="477"/>
      <c r="VRY944" s="477"/>
      <c r="VRZ944" s="477"/>
      <c r="VSA944" s="477"/>
      <c r="VSB944" s="477"/>
      <c r="VSC944" s="477"/>
      <c r="VSD944" s="477"/>
      <c r="VSE944" s="477"/>
      <c r="VSF944" s="477"/>
      <c r="VSG944" s="477"/>
      <c r="VSH944" s="477"/>
      <c r="VSI944" s="477"/>
      <c r="VSJ944" s="477"/>
      <c r="VSK944" s="477"/>
      <c r="VSL944" s="477"/>
      <c r="VSM944" s="477"/>
      <c r="VSN944" s="477"/>
      <c r="VSO944" s="477"/>
      <c r="VSP944" s="477"/>
      <c r="VSQ944" s="477"/>
      <c r="VSR944" s="477"/>
      <c r="VSS944" s="477"/>
      <c r="VST944" s="477"/>
      <c r="VSU944" s="477"/>
      <c r="VSV944" s="477"/>
      <c r="VSW944" s="477"/>
      <c r="VSX944" s="477"/>
      <c r="VSY944" s="477"/>
      <c r="VSZ944" s="477"/>
      <c r="VTA944" s="477"/>
      <c r="VTB944" s="477"/>
      <c r="VTC944" s="477"/>
      <c r="VTD944" s="477"/>
      <c r="VTE944" s="477"/>
      <c r="VTF944" s="477"/>
      <c r="VTG944" s="477"/>
      <c r="VTH944" s="477"/>
      <c r="VTI944" s="477"/>
      <c r="VTJ944" s="477"/>
      <c r="VTK944" s="477"/>
      <c r="VTL944" s="477"/>
      <c r="VTM944" s="477"/>
      <c r="VTN944" s="477"/>
      <c r="VTO944" s="477"/>
      <c r="VTP944" s="477"/>
      <c r="VTQ944" s="477"/>
      <c r="VTR944" s="477"/>
      <c r="VTS944" s="477"/>
      <c r="VTT944" s="477"/>
      <c r="VTU944" s="477"/>
      <c r="VTV944" s="477"/>
      <c r="VTW944" s="477"/>
      <c r="VTX944" s="477"/>
      <c r="VTY944" s="477"/>
      <c r="VTZ944" s="477"/>
      <c r="VUA944" s="477"/>
      <c r="VUB944" s="477"/>
      <c r="VUC944" s="477"/>
      <c r="VUD944" s="477"/>
      <c r="VUE944" s="477"/>
      <c r="VUF944" s="477"/>
      <c r="VUG944" s="477"/>
      <c r="VUH944" s="477"/>
      <c r="VUI944" s="477"/>
      <c r="VUJ944" s="477"/>
      <c r="VUK944" s="477"/>
      <c r="VUL944" s="477"/>
      <c r="VUM944" s="477"/>
      <c r="VUN944" s="477"/>
      <c r="VUO944" s="477"/>
      <c r="VUP944" s="477"/>
      <c r="VUQ944" s="477"/>
      <c r="VUR944" s="477"/>
      <c r="VUS944" s="477"/>
      <c r="VUT944" s="477"/>
      <c r="VUU944" s="477"/>
      <c r="VUV944" s="477"/>
      <c r="VUW944" s="477"/>
      <c r="VUX944" s="477"/>
      <c r="VUY944" s="477"/>
      <c r="VUZ944" s="477"/>
      <c r="VVA944" s="477"/>
      <c r="VVB944" s="477"/>
      <c r="VVC944" s="477"/>
      <c r="VVD944" s="477"/>
      <c r="VVE944" s="477"/>
      <c r="VVF944" s="477"/>
      <c r="VVG944" s="477"/>
      <c r="VVH944" s="477"/>
      <c r="VVI944" s="477"/>
      <c r="VVJ944" s="477"/>
      <c r="VVK944" s="477"/>
      <c r="VVL944" s="477"/>
      <c r="VVM944" s="477"/>
      <c r="VVN944" s="477"/>
      <c r="VVO944" s="477"/>
      <c r="VVP944" s="477"/>
      <c r="VVQ944" s="477"/>
      <c r="VVR944" s="477"/>
      <c r="VVS944" s="477"/>
      <c r="VVT944" s="477"/>
      <c r="VVU944" s="477"/>
      <c r="VVV944" s="477"/>
      <c r="VVW944" s="477"/>
      <c r="VVX944" s="477"/>
      <c r="VVY944" s="477"/>
      <c r="VVZ944" s="477"/>
      <c r="VWA944" s="477"/>
      <c r="VWB944" s="477"/>
      <c r="VWC944" s="477"/>
      <c r="VWD944" s="477"/>
      <c r="VWE944" s="477"/>
      <c r="VWF944" s="477"/>
      <c r="VWG944" s="477"/>
      <c r="VWH944" s="477"/>
      <c r="VWI944" s="477"/>
      <c r="VWJ944" s="477"/>
      <c r="VWK944" s="477"/>
      <c r="VWL944" s="477"/>
      <c r="VWM944" s="477"/>
      <c r="VWN944" s="477"/>
      <c r="VWO944" s="477"/>
      <c r="VWP944" s="477"/>
      <c r="VWQ944" s="477"/>
      <c r="VWR944" s="477"/>
      <c r="VWS944" s="477"/>
      <c r="VWT944" s="477"/>
      <c r="VWU944" s="477"/>
      <c r="VWV944" s="477"/>
      <c r="VWW944" s="477"/>
      <c r="VWX944" s="477"/>
      <c r="VWY944" s="477"/>
      <c r="VWZ944" s="477"/>
      <c r="VXA944" s="477"/>
      <c r="VXB944" s="477"/>
      <c r="VXC944" s="477"/>
      <c r="VXD944" s="477"/>
      <c r="VXE944" s="477"/>
      <c r="VXF944" s="477"/>
      <c r="VXG944" s="477"/>
      <c r="VXH944" s="477"/>
      <c r="VXI944" s="477"/>
      <c r="VXJ944" s="477"/>
      <c r="VXK944" s="477"/>
      <c r="VXL944" s="477"/>
      <c r="VXM944" s="477"/>
      <c r="VXN944" s="477"/>
      <c r="VXO944" s="477"/>
      <c r="VXP944" s="477"/>
      <c r="VXQ944" s="477"/>
      <c r="VXR944" s="477"/>
      <c r="VXS944" s="477"/>
      <c r="VXT944" s="477"/>
      <c r="VXU944" s="477"/>
      <c r="VXV944" s="477"/>
      <c r="VXW944" s="477"/>
      <c r="VXX944" s="477"/>
      <c r="VXY944" s="477"/>
      <c r="VXZ944" s="477"/>
      <c r="VYA944" s="477"/>
      <c r="VYB944" s="477"/>
      <c r="VYC944" s="477"/>
      <c r="VYD944" s="477"/>
      <c r="VYE944" s="477"/>
      <c r="VYF944" s="477"/>
      <c r="VYG944" s="477"/>
      <c r="VYH944" s="477"/>
      <c r="VYI944" s="477"/>
      <c r="VYJ944" s="477"/>
      <c r="VYK944" s="477"/>
      <c r="VYL944" s="477"/>
      <c r="VYM944" s="477"/>
      <c r="VYN944" s="477"/>
      <c r="VYO944" s="477"/>
      <c r="VYP944" s="477"/>
      <c r="VYQ944" s="477"/>
      <c r="VYR944" s="477"/>
      <c r="VYS944" s="477"/>
      <c r="VYT944" s="477"/>
      <c r="VYU944" s="477"/>
      <c r="VYV944" s="477"/>
      <c r="VYW944" s="477"/>
      <c r="VYX944" s="477"/>
      <c r="VYY944" s="477"/>
      <c r="VYZ944" s="477"/>
      <c r="VZA944" s="477"/>
      <c r="VZB944" s="477"/>
      <c r="VZC944" s="477"/>
      <c r="VZD944" s="477"/>
      <c r="VZE944" s="477"/>
      <c r="VZF944" s="477"/>
      <c r="VZG944" s="477"/>
      <c r="VZH944" s="477"/>
      <c r="VZI944" s="477"/>
      <c r="VZJ944" s="477"/>
      <c r="VZK944" s="477"/>
      <c r="VZL944" s="477"/>
      <c r="VZM944" s="477"/>
      <c r="VZN944" s="477"/>
      <c r="VZO944" s="477"/>
      <c r="VZP944" s="477"/>
      <c r="VZQ944" s="477"/>
      <c r="VZR944" s="477"/>
      <c r="VZS944" s="477"/>
      <c r="VZT944" s="477"/>
      <c r="VZU944" s="477"/>
      <c r="VZV944" s="477"/>
      <c r="VZW944" s="477"/>
      <c r="VZX944" s="477"/>
      <c r="VZY944" s="477"/>
      <c r="VZZ944" s="477"/>
      <c r="WAA944" s="477"/>
      <c r="WAB944" s="477"/>
      <c r="WAC944" s="477"/>
      <c r="WAD944" s="477"/>
      <c r="WAE944" s="477"/>
      <c r="WAF944" s="477"/>
      <c r="WAG944" s="477"/>
      <c r="WAH944" s="477"/>
      <c r="WAI944" s="477"/>
      <c r="WAJ944" s="477"/>
      <c r="WAK944" s="477"/>
      <c r="WAL944" s="477"/>
      <c r="WAM944" s="477"/>
      <c r="WAN944" s="477"/>
      <c r="WAO944" s="477"/>
      <c r="WAP944" s="477"/>
      <c r="WAQ944" s="477"/>
      <c r="WAR944" s="477"/>
      <c r="WAS944" s="477"/>
      <c r="WAT944" s="477"/>
      <c r="WAU944" s="477"/>
      <c r="WAV944" s="477"/>
      <c r="WAW944" s="477"/>
      <c r="WAX944" s="477"/>
      <c r="WAY944" s="477"/>
      <c r="WAZ944" s="477"/>
      <c r="WBA944" s="477"/>
      <c r="WBB944" s="477"/>
      <c r="WBC944" s="477"/>
      <c r="WBD944" s="477"/>
      <c r="WBE944" s="477"/>
      <c r="WBF944" s="477"/>
      <c r="WBG944" s="477"/>
      <c r="WBH944" s="477"/>
      <c r="WBI944" s="477"/>
      <c r="WBJ944" s="477"/>
      <c r="WBK944" s="477"/>
      <c r="WBL944" s="477"/>
      <c r="WBM944" s="477"/>
      <c r="WBN944" s="477"/>
      <c r="WBO944" s="477"/>
      <c r="WBP944" s="477"/>
      <c r="WBQ944" s="477"/>
      <c r="WBR944" s="477"/>
      <c r="WBS944" s="477"/>
      <c r="WBT944" s="477"/>
      <c r="WBU944" s="477"/>
      <c r="WBV944" s="477"/>
      <c r="WBW944" s="477"/>
      <c r="WBX944" s="477"/>
      <c r="WBY944" s="477"/>
      <c r="WBZ944" s="477"/>
      <c r="WCA944" s="477"/>
      <c r="WCB944" s="477"/>
      <c r="WCC944" s="477"/>
      <c r="WCD944" s="477"/>
      <c r="WCE944" s="477"/>
      <c r="WCF944" s="477"/>
      <c r="WCG944" s="477"/>
      <c r="WCH944" s="477"/>
      <c r="WCI944" s="477"/>
      <c r="WCJ944" s="477"/>
      <c r="WCK944" s="477"/>
      <c r="WCL944" s="477"/>
      <c r="WCM944" s="477"/>
      <c r="WCN944" s="477"/>
      <c r="WCO944" s="477"/>
      <c r="WCP944" s="477"/>
      <c r="WCQ944" s="477"/>
      <c r="WCR944" s="477"/>
      <c r="WCS944" s="477"/>
      <c r="WCT944" s="477"/>
      <c r="WCU944" s="477"/>
      <c r="WCV944" s="477"/>
      <c r="WCW944" s="477"/>
      <c r="WCX944" s="477"/>
      <c r="WCY944" s="477"/>
      <c r="WCZ944" s="477"/>
      <c r="WDA944" s="477"/>
      <c r="WDB944" s="477"/>
      <c r="WDC944" s="477"/>
      <c r="WDD944" s="477"/>
      <c r="WDE944" s="477"/>
      <c r="WDF944" s="477"/>
      <c r="WDG944" s="477"/>
      <c r="WDH944" s="477"/>
      <c r="WDI944" s="477"/>
      <c r="WDJ944" s="477"/>
      <c r="WDK944" s="477"/>
      <c r="WDL944" s="477"/>
      <c r="WDM944" s="477"/>
      <c r="WDN944" s="477"/>
      <c r="WDO944" s="477"/>
      <c r="WDP944" s="477"/>
      <c r="WDQ944" s="477"/>
      <c r="WDR944" s="477"/>
      <c r="WDS944" s="477"/>
      <c r="WDT944" s="477"/>
      <c r="WDU944" s="477"/>
      <c r="WDV944" s="477"/>
      <c r="WDW944" s="477"/>
      <c r="WDX944" s="477"/>
      <c r="WDY944" s="477"/>
      <c r="WDZ944" s="477"/>
      <c r="WEA944" s="477"/>
      <c r="WEB944" s="477"/>
      <c r="WEC944" s="477"/>
      <c r="WED944" s="477"/>
      <c r="WEE944" s="477"/>
      <c r="WEF944" s="477"/>
      <c r="WEG944" s="477"/>
      <c r="WEH944" s="477"/>
      <c r="WEI944" s="477"/>
      <c r="WEJ944" s="477"/>
      <c r="WEK944" s="477"/>
      <c r="WEL944" s="477"/>
      <c r="WEM944" s="477"/>
      <c r="WEN944" s="477"/>
      <c r="WEO944" s="477"/>
      <c r="WEP944" s="477"/>
      <c r="WEQ944" s="477"/>
      <c r="WER944" s="477"/>
      <c r="WES944" s="477"/>
      <c r="WET944" s="477"/>
      <c r="WEU944" s="477"/>
      <c r="WEV944" s="477"/>
      <c r="WEW944" s="477"/>
      <c r="WEX944" s="477"/>
      <c r="WEY944" s="477"/>
      <c r="WEZ944" s="477"/>
      <c r="WFA944" s="477"/>
      <c r="WFB944" s="477"/>
      <c r="WFC944" s="477"/>
      <c r="WFD944" s="477"/>
      <c r="WFE944" s="477"/>
      <c r="WFF944" s="477"/>
      <c r="WFG944" s="477"/>
      <c r="WFH944" s="477"/>
      <c r="WFI944" s="477"/>
      <c r="WFJ944" s="477"/>
      <c r="WFK944" s="477"/>
      <c r="WFL944" s="477"/>
      <c r="WFM944" s="477"/>
      <c r="WFN944" s="477"/>
      <c r="WFO944" s="477"/>
      <c r="WFP944" s="477"/>
      <c r="WFQ944" s="477"/>
      <c r="WFR944" s="477"/>
      <c r="WFS944" s="477"/>
      <c r="WFT944" s="477"/>
      <c r="WFU944" s="477"/>
      <c r="WFV944" s="477"/>
      <c r="WFW944" s="477"/>
      <c r="WFX944" s="477"/>
      <c r="WFY944" s="477"/>
      <c r="WFZ944" s="477"/>
      <c r="WGA944" s="477"/>
      <c r="WGB944" s="477"/>
      <c r="WGC944" s="477"/>
      <c r="WGD944" s="477"/>
      <c r="WGE944" s="477"/>
      <c r="WGF944" s="477"/>
      <c r="WGG944" s="477"/>
      <c r="WGH944" s="477"/>
      <c r="WGI944" s="477"/>
      <c r="WGJ944" s="477"/>
      <c r="WGK944" s="477"/>
      <c r="WGL944" s="477"/>
      <c r="WGM944" s="477"/>
      <c r="WGN944" s="477"/>
      <c r="WGO944" s="477"/>
      <c r="WGP944" s="477"/>
      <c r="WGQ944" s="477"/>
      <c r="WGR944" s="477"/>
      <c r="WGS944" s="477"/>
      <c r="WGT944" s="477"/>
      <c r="WGU944" s="477"/>
      <c r="WGV944" s="477"/>
      <c r="WGW944" s="477"/>
      <c r="WGX944" s="477"/>
      <c r="WGY944" s="477"/>
      <c r="WGZ944" s="477"/>
      <c r="WHA944" s="477"/>
      <c r="WHB944" s="477"/>
      <c r="WHC944" s="477"/>
      <c r="WHD944" s="477"/>
      <c r="WHE944" s="477"/>
      <c r="WHF944" s="477"/>
      <c r="WHG944" s="477"/>
      <c r="WHH944" s="477"/>
      <c r="WHI944" s="477"/>
      <c r="WHJ944" s="477"/>
      <c r="WHK944" s="477"/>
      <c r="WHL944" s="477"/>
      <c r="WHM944" s="477"/>
      <c r="WHN944" s="477"/>
      <c r="WHO944" s="477"/>
      <c r="WHP944" s="477"/>
      <c r="WHQ944" s="477"/>
      <c r="WHR944" s="477"/>
      <c r="WHS944" s="477"/>
      <c r="WHT944" s="477"/>
      <c r="WHU944" s="477"/>
      <c r="WHV944" s="477"/>
      <c r="WHW944" s="477"/>
      <c r="WHX944" s="477"/>
      <c r="WHY944" s="477"/>
      <c r="WHZ944" s="477"/>
      <c r="WIA944" s="477"/>
      <c r="WIB944" s="477"/>
      <c r="WIC944" s="477"/>
      <c r="WID944" s="477"/>
      <c r="WIE944" s="477"/>
      <c r="WIF944" s="477"/>
      <c r="WIG944" s="477"/>
      <c r="WIH944" s="477"/>
      <c r="WII944" s="477"/>
      <c r="WIJ944" s="477"/>
      <c r="WIK944" s="477"/>
      <c r="WIL944" s="477"/>
      <c r="WIM944" s="477"/>
      <c r="WIN944" s="477"/>
      <c r="WIO944" s="477"/>
      <c r="WIP944" s="477"/>
      <c r="WIQ944" s="477"/>
      <c r="WIR944" s="477"/>
      <c r="WIS944" s="477"/>
      <c r="WIT944" s="477"/>
      <c r="WIU944" s="477"/>
      <c r="WIV944" s="477"/>
      <c r="WIW944" s="477"/>
      <c r="WIX944" s="477"/>
      <c r="WIY944" s="477"/>
      <c r="WIZ944" s="477"/>
      <c r="WJA944" s="477"/>
      <c r="WJB944" s="477"/>
      <c r="WJC944" s="477"/>
      <c r="WJD944" s="477"/>
      <c r="WJE944" s="477"/>
      <c r="WJF944" s="477"/>
      <c r="WJG944" s="477"/>
      <c r="WJH944" s="477"/>
      <c r="WJI944" s="477"/>
      <c r="WJJ944" s="477"/>
      <c r="WJK944" s="477"/>
      <c r="WJL944" s="477"/>
      <c r="WJM944" s="477"/>
      <c r="WJN944" s="477"/>
      <c r="WJO944" s="477"/>
      <c r="WJP944" s="477"/>
      <c r="WJQ944" s="477"/>
      <c r="WJR944" s="477"/>
      <c r="WJS944" s="477"/>
      <c r="WJT944" s="477"/>
      <c r="WJU944" s="477"/>
      <c r="WJV944" s="477"/>
      <c r="WJW944" s="477"/>
      <c r="WJX944" s="477"/>
      <c r="WJY944" s="477"/>
      <c r="WJZ944" s="477"/>
      <c r="WKA944" s="477"/>
      <c r="WKB944" s="477"/>
      <c r="WKC944" s="477"/>
      <c r="WKD944" s="477"/>
      <c r="WKE944" s="477"/>
      <c r="WKF944" s="477"/>
      <c r="WKG944" s="477"/>
      <c r="WKH944" s="477"/>
      <c r="WKI944" s="477"/>
      <c r="WKJ944" s="477"/>
      <c r="WKK944" s="477"/>
      <c r="WKL944" s="477"/>
      <c r="WKM944" s="477"/>
      <c r="WKN944" s="477"/>
      <c r="WKO944" s="477"/>
      <c r="WKP944" s="477"/>
      <c r="WKQ944" s="477"/>
      <c r="WKR944" s="477"/>
      <c r="WKS944" s="477"/>
      <c r="WKT944" s="477"/>
      <c r="WKU944" s="477"/>
      <c r="WKV944" s="477"/>
      <c r="WKW944" s="477"/>
      <c r="WKX944" s="477"/>
      <c r="WKY944" s="477"/>
      <c r="WKZ944" s="477"/>
      <c r="WLA944" s="477"/>
      <c r="WLB944" s="477"/>
      <c r="WLC944" s="477"/>
      <c r="WLD944" s="477"/>
      <c r="WLE944" s="477"/>
      <c r="WLF944" s="477"/>
      <c r="WLG944" s="477"/>
      <c r="WLH944" s="477"/>
      <c r="WLI944" s="477"/>
      <c r="WLJ944" s="477"/>
      <c r="WLK944" s="477"/>
      <c r="WLL944" s="477"/>
      <c r="WLM944" s="477"/>
      <c r="WLN944" s="477"/>
      <c r="WLO944" s="477"/>
      <c r="WLP944" s="477"/>
      <c r="WLQ944" s="477"/>
      <c r="WLR944" s="477"/>
      <c r="WLS944" s="477"/>
      <c r="WLT944" s="477"/>
      <c r="WLU944" s="477"/>
      <c r="WLV944" s="477"/>
      <c r="WLW944" s="477"/>
      <c r="WLX944" s="477"/>
      <c r="WLY944" s="477"/>
      <c r="WLZ944" s="477"/>
      <c r="WMA944" s="477"/>
      <c r="WMB944" s="477"/>
      <c r="WMC944" s="477"/>
      <c r="WMD944" s="477"/>
      <c r="WME944" s="477"/>
      <c r="WMF944" s="477"/>
      <c r="WMG944" s="477"/>
      <c r="WMH944" s="477"/>
      <c r="WMI944" s="477"/>
      <c r="WMJ944" s="477"/>
      <c r="WMK944" s="477"/>
      <c r="WML944" s="477"/>
      <c r="WMM944" s="477"/>
      <c r="WMN944" s="477"/>
      <c r="WMO944" s="477"/>
      <c r="WMP944" s="477"/>
      <c r="WMQ944" s="477"/>
      <c r="WMR944" s="477"/>
      <c r="WMS944" s="477"/>
      <c r="WMT944" s="477"/>
      <c r="WMU944" s="477"/>
      <c r="WMV944" s="477"/>
      <c r="WMW944" s="477"/>
      <c r="WMX944" s="477"/>
      <c r="WMY944" s="477"/>
      <c r="WMZ944" s="477"/>
      <c r="WNA944" s="477"/>
      <c r="WNB944" s="477"/>
      <c r="WNC944" s="477"/>
      <c r="WND944" s="477"/>
      <c r="WNE944" s="477"/>
      <c r="WNF944" s="477"/>
      <c r="WNG944" s="477"/>
      <c r="WNH944" s="477"/>
      <c r="WNI944" s="477"/>
      <c r="WNJ944" s="477"/>
      <c r="WNK944" s="477"/>
      <c r="WNL944" s="477"/>
      <c r="WNM944" s="477"/>
      <c r="WNN944" s="477"/>
      <c r="WNO944" s="477"/>
      <c r="WNP944" s="477"/>
      <c r="WNQ944" s="477"/>
      <c r="WNR944" s="477"/>
      <c r="WNS944" s="477"/>
      <c r="WNT944" s="477"/>
      <c r="WNU944" s="477"/>
      <c r="WNV944" s="477"/>
      <c r="WNW944" s="477"/>
      <c r="WNX944" s="477"/>
      <c r="WNY944" s="477"/>
      <c r="WNZ944" s="477"/>
      <c r="WOA944" s="477"/>
      <c r="WOB944" s="477"/>
      <c r="WOC944" s="477"/>
      <c r="WOD944" s="477"/>
      <c r="WOE944" s="477"/>
      <c r="WOF944" s="477"/>
      <c r="WOG944" s="477"/>
      <c r="WOH944" s="477"/>
      <c r="WOI944" s="477"/>
      <c r="WOJ944" s="477"/>
      <c r="WOK944" s="477"/>
      <c r="WOL944" s="477"/>
      <c r="WOM944" s="477"/>
      <c r="WON944" s="477"/>
      <c r="WOO944" s="477"/>
      <c r="WOP944" s="477"/>
      <c r="WOQ944" s="477"/>
      <c r="WOR944" s="477"/>
      <c r="WOS944" s="477"/>
      <c r="WOT944" s="477"/>
      <c r="WOU944" s="477"/>
      <c r="WOV944" s="477"/>
      <c r="WOW944" s="477"/>
      <c r="WOX944" s="477"/>
      <c r="WOY944" s="477"/>
      <c r="WOZ944" s="477"/>
      <c r="WPA944" s="477"/>
      <c r="WPB944" s="477"/>
      <c r="WPC944" s="477"/>
      <c r="WPD944" s="477"/>
      <c r="WPE944" s="477"/>
      <c r="WPF944" s="477"/>
      <c r="WPG944" s="477"/>
      <c r="WPH944" s="477"/>
      <c r="WPI944" s="477"/>
      <c r="WPJ944" s="477"/>
      <c r="WPK944" s="477"/>
      <c r="WPL944" s="477"/>
      <c r="WPM944" s="477"/>
      <c r="WPN944" s="477"/>
      <c r="WPO944" s="477"/>
      <c r="WPP944" s="477"/>
      <c r="WPQ944" s="477"/>
      <c r="WPR944" s="477"/>
      <c r="WPS944" s="477"/>
      <c r="WPT944" s="477"/>
      <c r="WPU944" s="477"/>
      <c r="WPV944" s="477"/>
      <c r="WPW944" s="477"/>
      <c r="WPX944" s="477"/>
      <c r="WPY944" s="477"/>
      <c r="WPZ944" s="477"/>
      <c r="WQA944" s="477"/>
      <c r="WQB944" s="477"/>
      <c r="WQC944" s="477"/>
      <c r="WQD944" s="477"/>
      <c r="WQE944" s="477"/>
      <c r="WQF944" s="477"/>
      <c r="WQG944" s="477"/>
      <c r="WQH944" s="477"/>
      <c r="WQI944" s="477"/>
      <c r="WQJ944" s="477"/>
      <c r="WQK944" s="477"/>
      <c r="WQL944" s="477"/>
      <c r="WQM944" s="477"/>
      <c r="WQN944" s="477"/>
      <c r="WQO944" s="477"/>
      <c r="WQP944" s="477"/>
      <c r="WQQ944" s="477"/>
      <c r="WQR944" s="477"/>
      <c r="WQS944" s="477"/>
      <c r="WQT944" s="477"/>
      <c r="WQU944" s="477"/>
      <c r="WQV944" s="477"/>
      <c r="WQW944" s="477"/>
      <c r="WQX944" s="477"/>
      <c r="WQY944" s="477"/>
      <c r="WQZ944" s="477"/>
      <c r="WRA944" s="477"/>
      <c r="WRB944" s="477"/>
      <c r="WRC944" s="477"/>
      <c r="WRD944" s="477"/>
      <c r="WRE944" s="477"/>
      <c r="WRF944" s="477"/>
      <c r="WRG944" s="477"/>
      <c r="WRH944" s="477"/>
      <c r="WRI944" s="477"/>
      <c r="WRJ944" s="477"/>
      <c r="WRK944" s="477"/>
      <c r="WRL944" s="477"/>
      <c r="WRM944" s="477"/>
      <c r="WRN944" s="477"/>
      <c r="WRO944" s="477"/>
      <c r="WRP944" s="477"/>
      <c r="WRQ944" s="477"/>
      <c r="WRR944" s="477"/>
      <c r="WRS944" s="477"/>
      <c r="WRT944" s="477"/>
      <c r="WRU944" s="477"/>
      <c r="WRV944" s="477"/>
      <c r="WRW944" s="477"/>
      <c r="WRX944" s="477"/>
      <c r="WRY944" s="477"/>
      <c r="WRZ944" s="477"/>
      <c r="WSA944" s="477"/>
      <c r="WSB944" s="477"/>
      <c r="WSC944" s="477"/>
      <c r="WSD944" s="477"/>
      <c r="WSE944" s="477"/>
      <c r="WSF944" s="477"/>
      <c r="WSG944" s="477"/>
      <c r="WSH944" s="477"/>
      <c r="WSI944" s="477"/>
      <c r="WSJ944" s="477"/>
      <c r="WSK944" s="477"/>
      <c r="WSL944" s="477"/>
      <c r="WSM944" s="477"/>
      <c r="WSN944" s="477"/>
      <c r="WSO944" s="477"/>
      <c r="WSP944" s="477"/>
      <c r="WSQ944" s="477"/>
      <c r="WSR944" s="477"/>
      <c r="WSS944" s="477"/>
      <c r="WST944" s="477"/>
      <c r="WSU944" s="477"/>
      <c r="WSV944" s="477"/>
      <c r="WSW944" s="477"/>
      <c r="WSX944" s="477"/>
      <c r="WSY944" s="477"/>
      <c r="WSZ944" s="477"/>
      <c r="WTA944" s="477"/>
      <c r="WTB944" s="477"/>
      <c r="WTC944" s="477"/>
      <c r="WTD944" s="477"/>
      <c r="WTE944" s="477"/>
      <c r="WTF944" s="477"/>
      <c r="WTG944" s="477"/>
      <c r="WTH944" s="477"/>
      <c r="WTI944" s="477"/>
      <c r="WTJ944" s="477"/>
      <c r="WTK944" s="477"/>
      <c r="WTL944" s="477"/>
      <c r="WTM944" s="477"/>
      <c r="WTN944" s="477"/>
      <c r="WTO944" s="477"/>
      <c r="WTP944" s="477"/>
      <c r="WTQ944" s="477"/>
      <c r="WTR944" s="477"/>
      <c r="WTS944" s="477"/>
      <c r="WTT944" s="477"/>
      <c r="WTU944" s="477"/>
      <c r="WTV944" s="477"/>
      <c r="WTW944" s="477"/>
      <c r="WTX944" s="477"/>
      <c r="WTY944" s="477"/>
      <c r="WTZ944" s="477"/>
      <c r="WUA944" s="477"/>
      <c r="WUB944" s="477"/>
      <c r="WUC944" s="477"/>
      <c r="WUD944" s="477"/>
      <c r="WUE944" s="477"/>
      <c r="WUF944" s="477"/>
      <c r="WUG944" s="477"/>
      <c r="WUH944" s="477"/>
      <c r="WUI944" s="477"/>
      <c r="WUJ944" s="477"/>
      <c r="WUK944" s="477"/>
      <c r="WUL944" s="477"/>
      <c r="WUM944" s="477"/>
      <c r="WUN944" s="477"/>
      <c r="WUO944" s="477"/>
      <c r="WUP944" s="477"/>
      <c r="WUQ944" s="477"/>
      <c r="WUR944" s="477"/>
      <c r="WUS944" s="477"/>
      <c r="WUT944" s="477"/>
      <c r="WUU944" s="477"/>
      <c r="WUV944" s="477"/>
      <c r="WUW944" s="477"/>
      <c r="WUX944" s="477"/>
      <c r="WUY944" s="477"/>
      <c r="WUZ944" s="477"/>
      <c r="WVA944" s="477"/>
      <c r="WVB944" s="477"/>
      <c r="WVC944" s="477"/>
      <c r="WVD944" s="477"/>
      <c r="WVE944" s="477"/>
      <c r="WVF944" s="477"/>
      <c r="WVG944" s="477"/>
      <c r="WVH944" s="477"/>
      <c r="WVI944" s="477"/>
      <c r="WVJ944" s="477"/>
      <c r="WVK944" s="477"/>
      <c r="WVL944" s="477"/>
      <c r="WVM944" s="477"/>
      <c r="WVN944" s="477"/>
      <c r="WVO944" s="477"/>
      <c r="WVP944" s="477"/>
      <c r="WVQ944" s="477"/>
      <c r="WVR944" s="477"/>
      <c r="WVS944" s="477"/>
      <c r="WVT944" s="477"/>
      <c r="WVU944" s="477"/>
      <c r="WVV944" s="477"/>
      <c r="WVW944" s="477"/>
      <c r="WVX944" s="477"/>
      <c r="WVY944" s="477"/>
      <c r="WVZ944" s="477"/>
      <c r="WWA944" s="477"/>
      <c r="WWB944" s="477"/>
      <c r="WWC944" s="477"/>
      <c r="WWD944" s="477"/>
      <c r="WWE944" s="477"/>
      <c r="WWF944" s="477"/>
      <c r="WWG944" s="477"/>
      <c r="WWH944" s="477"/>
      <c r="WWI944" s="477"/>
      <c r="WWJ944" s="477"/>
      <c r="WWK944" s="477"/>
      <c r="WWL944" s="477"/>
      <c r="WWM944" s="477"/>
      <c r="WWN944" s="477"/>
      <c r="WWO944" s="477"/>
      <c r="WWP944" s="477"/>
      <c r="WWQ944" s="477"/>
      <c r="WWR944" s="477"/>
      <c r="WWS944" s="477"/>
      <c r="WWT944" s="477"/>
      <c r="WWU944" s="477"/>
      <c r="WWV944" s="477"/>
      <c r="WWW944" s="477"/>
      <c r="WWX944" s="477"/>
      <c r="WWY944" s="477"/>
      <c r="WWZ944" s="477"/>
      <c r="WXA944" s="477"/>
      <c r="WXB944" s="477"/>
      <c r="WXC944" s="477"/>
      <c r="WXD944" s="477"/>
      <c r="WXE944" s="477"/>
      <c r="WXF944" s="477"/>
      <c r="WXG944" s="477"/>
      <c r="WXH944" s="477"/>
      <c r="WXI944" s="477"/>
      <c r="WXJ944" s="477"/>
      <c r="WXK944" s="477"/>
      <c r="WXL944" s="477"/>
      <c r="WXM944" s="477"/>
      <c r="WXN944" s="477"/>
      <c r="WXO944" s="477"/>
      <c r="WXP944" s="477"/>
      <c r="WXQ944" s="477"/>
      <c r="WXR944" s="477"/>
      <c r="WXS944" s="477"/>
      <c r="WXT944" s="477"/>
      <c r="WXU944" s="477"/>
      <c r="WXV944" s="477"/>
      <c r="WXW944" s="477"/>
      <c r="WXX944" s="477"/>
      <c r="WXY944" s="477"/>
      <c r="WXZ944" s="477"/>
      <c r="WYA944" s="477"/>
      <c r="WYB944" s="477"/>
      <c r="WYC944" s="477"/>
      <c r="WYD944" s="477"/>
      <c r="WYE944" s="477"/>
      <c r="WYF944" s="477"/>
      <c r="WYG944" s="477"/>
      <c r="WYH944" s="477"/>
      <c r="WYI944" s="477"/>
      <c r="WYJ944" s="477"/>
      <c r="WYK944" s="477"/>
      <c r="WYL944" s="477"/>
      <c r="WYM944" s="477"/>
      <c r="WYN944" s="477"/>
      <c r="WYO944" s="477"/>
      <c r="WYP944" s="477"/>
      <c r="WYQ944" s="477"/>
      <c r="WYR944" s="477"/>
      <c r="WYS944" s="477"/>
      <c r="WYT944" s="477"/>
      <c r="WYU944" s="477"/>
      <c r="WYV944" s="477"/>
      <c r="WYW944" s="477"/>
      <c r="WYX944" s="477"/>
      <c r="WYY944" s="477"/>
      <c r="WYZ944" s="477"/>
      <c r="WZA944" s="477"/>
      <c r="WZB944" s="477"/>
      <c r="WZC944" s="477"/>
      <c r="WZD944" s="477"/>
      <c r="WZE944" s="477"/>
      <c r="WZF944" s="477"/>
      <c r="WZG944" s="477"/>
      <c r="WZH944" s="477"/>
      <c r="WZI944" s="477"/>
      <c r="WZJ944" s="477"/>
      <c r="WZK944" s="477"/>
      <c r="WZL944" s="477"/>
      <c r="WZM944" s="477"/>
      <c r="WZN944" s="477"/>
      <c r="WZO944" s="477"/>
      <c r="WZP944" s="477"/>
      <c r="WZQ944" s="477"/>
      <c r="WZR944" s="477"/>
      <c r="WZS944" s="477"/>
      <c r="WZT944" s="477"/>
      <c r="WZU944" s="477"/>
      <c r="WZV944" s="477"/>
      <c r="WZW944" s="477"/>
      <c r="WZX944" s="477"/>
      <c r="WZY944" s="477"/>
      <c r="WZZ944" s="477"/>
      <c r="XAA944" s="477"/>
      <c r="XAB944" s="477"/>
      <c r="XAC944" s="477"/>
      <c r="XAD944" s="477"/>
      <c r="XAE944" s="477"/>
      <c r="XAF944" s="477"/>
      <c r="XAG944" s="477"/>
      <c r="XAH944" s="477"/>
      <c r="XAI944" s="477"/>
      <c r="XAJ944" s="477"/>
      <c r="XAK944" s="477"/>
      <c r="XAL944" s="477"/>
      <c r="XAM944" s="477"/>
      <c r="XAN944" s="477"/>
      <c r="XAO944" s="477"/>
      <c r="XAP944" s="477"/>
      <c r="XAQ944" s="477"/>
      <c r="XAR944" s="477"/>
      <c r="XAS944" s="477"/>
      <c r="XAT944" s="477"/>
      <c r="XAU944" s="477"/>
      <c r="XAV944" s="477"/>
      <c r="XAW944" s="477"/>
      <c r="XAX944" s="477"/>
      <c r="XAY944" s="477"/>
      <c r="XAZ944" s="477"/>
      <c r="XBA944" s="477"/>
      <c r="XBB944" s="477"/>
      <c r="XBC944" s="477"/>
      <c r="XBD944" s="477"/>
      <c r="XBE944" s="477"/>
      <c r="XBF944" s="477"/>
      <c r="XBG944" s="477"/>
      <c r="XBH944" s="477"/>
      <c r="XBI944" s="477"/>
      <c r="XBJ944" s="477"/>
      <c r="XBK944" s="477"/>
      <c r="XBL944" s="477"/>
      <c r="XBM944" s="477"/>
      <c r="XBN944" s="477"/>
      <c r="XBO944" s="477"/>
      <c r="XBP944" s="477"/>
      <c r="XBQ944" s="477"/>
      <c r="XBR944" s="477"/>
      <c r="XBS944" s="477"/>
      <c r="XBT944" s="477"/>
      <c r="XBU944" s="477"/>
      <c r="XBV944" s="477"/>
      <c r="XBW944" s="477"/>
      <c r="XBX944" s="477"/>
      <c r="XBY944" s="477"/>
      <c r="XBZ944" s="477"/>
      <c r="XCA944" s="477"/>
      <c r="XCB944" s="477"/>
      <c r="XCC944" s="477"/>
      <c r="XCD944" s="477"/>
      <c r="XCE944" s="477"/>
      <c r="XCF944" s="477"/>
      <c r="XCG944" s="477"/>
      <c r="XCH944" s="477"/>
      <c r="XCI944" s="477"/>
      <c r="XCJ944" s="477"/>
      <c r="XCK944" s="477"/>
      <c r="XCL944" s="477"/>
      <c r="XCM944" s="477"/>
      <c r="XCN944" s="477"/>
      <c r="XCO944" s="477"/>
      <c r="XCP944" s="477"/>
      <c r="XCQ944" s="477"/>
      <c r="XCR944" s="477"/>
      <c r="XCS944" s="477"/>
      <c r="XCT944" s="477"/>
      <c r="XCU944" s="477"/>
      <c r="XCV944" s="477"/>
      <c r="XCW944" s="477"/>
      <c r="XCX944" s="477"/>
      <c r="XCY944" s="477"/>
      <c r="XCZ944" s="477"/>
      <c r="XDA944" s="477"/>
      <c r="XDB944" s="477"/>
      <c r="XDC944" s="477"/>
      <c r="XDD944" s="477"/>
      <c r="XDE944" s="477"/>
      <c r="XDF944" s="477"/>
      <c r="XDG944" s="477"/>
      <c r="XDH944" s="477"/>
      <c r="XDI944" s="477"/>
      <c r="XDJ944" s="477"/>
      <c r="XDK944" s="477"/>
      <c r="XDL944" s="477"/>
      <c r="XDM944" s="477"/>
      <c r="XDN944" s="477"/>
      <c r="XDO944" s="477"/>
      <c r="XDP944" s="477"/>
      <c r="XDQ944" s="477"/>
      <c r="XDR944" s="477"/>
      <c r="XDS944" s="477"/>
      <c r="XDT944" s="477"/>
      <c r="XDU944" s="477"/>
      <c r="XDV944" s="477"/>
      <c r="XDW944" s="477"/>
      <c r="XDX944" s="477"/>
      <c r="XDY944" s="477"/>
      <c r="XDZ944" s="477"/>
      <c r="XEA944" s="477"/>
      <c r="XEB944" s="477"/>
      <c r="XEC944" s="477"/>
      <c r="XED944" s="477"/>
      <c r="XEE944" s="477"/>
      <c r="XEF944" s="477"/>
      <c r="XEG944" s="477"/>
      <c r="XEH944" s="477"/>
      <c r="XEI944" s="477"/>
      <c r="XEJ944" s="477"/>
      <c r="XEK944" s="477"/>
      <c r="XEL944" s="477"/>
      <c r="XEM944" s="477"/>
      <c r="XEN944" s="477"/>
      <c r="XEO944" s="477"/>
      <c r="XEP944" s="477"/>
      <c r="XEQ944" s="477"/>
      <c r="XER944" s="477"/>
      <c r="XES944" s="477"/>
      <c r="XET944" s="477"/>
      <c r="XEU944" s="477"/>
      <c r="XEV944" s="477"/>
      <c r="XEW944" s="477"/>
      <c r="XEX944" s="477"/>
      <c r="XEY944" s="477"/>
      <c r="XEZ944" s="477"/>
      <c r="XFA944" s="477"/>
      <c r="XFB944" s="477"/>
    </row>
    <row r="945" spans="1:16382" ht="30" customHeight="1" x14ac:dyDescent="0.7">
      <c r="A945" s="477"/>
      <c r="B945" s="316"/>
      <c r="C945" s="446"/>
      <c r="D945" s="408"/>
      <c r="E945" s="464"/>
      <c r="F945" s="469"/>
      <c r="G945" s="466"/>
      <c r="H945" s="403"/>
      <c r="I945" s="366"/>
      <c r="J945" s="324"/>
      <c r="K945" s="481"/>
      <c r="L945" s="486"/>
      <c r="M945" s="477"/>
      <c r="N945" s="477"/>
      <c r="O945" s="477"/>
      <c r="P945" s="477"/>
      <c r="Q945" s="477"/>
      <c r="R945" s="477"/>
      <c r="S945" s="477"/>
      <c r="T945" s="477"/>
      <c r="U945" s="477"/>
      <c r="V945" s="477"/>
      <c r="W945" s="477"/>
      <c r="X945" s="477"/>
      <c r="Y945" s="477"/>
      <c r="Z945" s="477"/>
      <c r="AA945" s="477"/>
      <c r="AB945" s="477"/>
      <c r="AC945" s="477"/>
      <c r="AD945" s="477"/>
      <c r="AE945" s="477"/>
      <c r="AF945" s="477"/>
      <c r="AG945" s="477"/>
      <c r="AH945" s="477"/>
      <c r="AI945" s="477"/>
      <c r="AJ945" s="477"/>
      <c r="AK945" s="477"/>
      <c r="AL945" s="477"/>
      <c r="AM945" s="477"/>
      <c r="AN945" s="477"/>
      <c r="AO945" s="477"/>
      <c r="AP945" s="477"/>
      <c r="AQ945" s="477"/>
      <c r="AR945" s="477"/>
      <c r="AS945" s="477"/>
      <c r="AT945" s="477"/>
      <c r="AU945" s="477"/>
      <c r="AV945" s="477"/>
      <c r="AW945" s="477"/>
      <c r="AX945" s="477"/>
      <c r="AY945" s="477"/>
      <c r="AZ945" s="477"/>
      <c r="BA945" s="477"/>
      <c r="BB945" s="477"/>
      <c r="BC945" s="477"/>
      <c r="BD945" s="477"/>
      <c r="BE945" s="477"/>
      <c r="BF945" s="477"/>
      <c r="BG945" s="477"/>
      <c r="BH945" s="477"/>
      <c r="BI945" s="477"/>
      <c r="BJ945" s="477"/>
      <c r="BK945" s="477"/>
      <c r="BL945" s="477"/>
      <c r="BM945" s="477"/>
      <c r="BN945" s="477"/>
      <c r="BO945" s="477"/>
      <c r="BP945" s="477"/>
      <c r="BQ945" s="477"/>
      <c r="BR945" s="477"/>
      <c r="BS945" s="477"/>
      <c r="BT945" s="477"/>
      <c r="BU945" s="477"/>
      <c r="BV945" s="477"/>
      <c r="BW945" s="477"/>
      <c r="BX945" s="477"/>
      <c r="BY945" s="477"/>
      <c r="BZ945" s="477"/>
      <c r="CA945" s="477"/>
      <c r="CB945" s="477"/>
      <c r="CC945" s="477"/>
      <c r="CD945" s="477"/>
      <c r="CE945" s="477"/>
      <c r="CF945" s="477"/>
      <c r="CG945" s="477"/>
      <c r="CH945" s="477"/>
      <c r="CI945" s="477"/>
      <c r="CJ945" s="477"/>
      <c r="CK945" s="477"/>
      <c r="CL945" s="477"/>
      <c r="CM945" s="477"/>
      <c r="CN945" s="477"/>
      <c r="CO945" s="477"/>
      <c r="CP945" s="477"/>
      <c r="CQ945" s="477"/>
      <c r="CR945" s="477"/>
      <c r="CS945" s="477"/>
      <c r="CT945" s="477"/>
      <c r="CU945" s="477"/>
      <c r="CV945" s="477"/>
      <c r="CW945" s="477"/>
      <c r="CX945" s="477"/>
      <c r="CY945" s="477"/>
      <c r="CZ945" s="477"/>
      <c r="DA945" s="477"/>
      <c r="DB945" s="477"/>
      <c r="DC945" s="477"/>
      <c r="DD945" s="477"/>
      <c r="DE945" s="477"/>
      <c r="DF945" s="477"/>
      <c r="DG945" s="477"/>
      <c r="DH945" s="477"/>
      <c r="DI945" s="477"/>
      <c r="DJ945" s="477"/>
      <c r="DK945" s="477"/>
      <c r="DL945" s="477"/>
      <c r="DM945" s="477"/>
      <c r="DN945" s="477"/>
      <c r="DO945" s="477"/>
      <c r="DP945" s="477"/>
      <c r="DQ945" s="477"/>
      <c r="DR945" s="477"/>
      <c r="DS945" s="477"/>
      <c r="DT945" s="477"/>
      <c r="DU945" s="477"/>
      <c r="DV945" s="477"/>
      <c r="DW945" s="477"/>
      <c r="DX945" s="477"/>
      <c r="DY945" s="477"/>
      <c r="DZ945" s="477"/>
      <c r="EA945" s="477"/>
      <c r="EB945" s="477"/>
      <c r="EC945" s="477"/>
      <c r="ED945" s="477"/>
      <c r="EE945" s="477"/>
      <c r="EF945" s="477"/>
      <c r="EG945" s="477"/>
      <c r="EH945" s="477"/>
      <c r="EI945" s="477"/>
      <c r="EJ945" s="477"/>
      <c r="EK945" s="477"/>
      <c r="EL945" s="477"/>
      <c r="EM945" s="477"/>
      <c r="EN945" s="477"/>
      <c r="EO945" s="477"/>
      <c r="EP945" s="477"/>
      <c r="EQ945" s="477"/>
      <c r="ER945" s="477"/>
      <c r="ES945" s="477"/>
      <c r="ET945" s="477"/>
      <c r="EU945" s="477"/>
      <c r="EV945" s="477"/>
      <c r="EW945" s="477"/>
      <c r="EX945" s="477"/>
      <c r="EY945" s="477"/>
      <c r="EZ945" s="477"/>
      <c r="FA945" s="477"/>
      <c r="FB945" s="477"/>
      <c r="FC945" s="477"/>
      <c r="FD945" s="477"/>
      <c r="FE945" s="477"/>
      <c r="FF945" s="477"/>
      <c r="FG945" s="477"/>
      <c r="FH945" s="477"/>
      <c r="FI945" s="477"/>
      <c r="FJ945" s="477"/>
      <c r="FK945" s="477"/>
      <c r="FL945" s="477"/>
      <c r="FM945" s="477"/>
      <c r="FN945" s="477"/>
      <c r="FO945" s="477"/>
      <c r="FP945" s="477"/>
      <c r="FQ945" s="477"/>
      <c r="FR945" s="477"/>
      <c r="FS945" s="477"/>
      <c r="FT945" s="477"/>
      <c r="FU945" s="477"/>
      <c r="FV945" s="477"/>
      <c r="FW945" s="477"/>
      <c r="FX945" s="477"/>
      <c r="FY945" s="477"/>
      <c r="FZ945" s="477"/>
      <c r="GA945" s="477"/>
      <c r="GB945" s="477"/>
      <c r="GC945" s="477"/>
      <c r="GD945" s="477"/>
      <c r="GE945" s="477"/>
      <c r="GF945" s="477"/>
      <c r="GG945" s="477"/>
      <c r="GH945" s="477"/>
      <c r="GI945" s="477"/>
      <c r="GJ945" s="477"/>
      <c r="GK945" s="477"/>
      <c r="GL945" s="477"/>
      <c r="GM945" s="477"/>
      <c r="GN945" s="477"/>
      <c r="GO945" s="477"/>
      <c r="GP945" s="477"/>
      <c r="GQ945" s="477"/>
      <c r="GR945" s="477"/>
      <c r="GS945" s="477"/>
      <c r="GT945" s="477"/>
      <c r="GU945" s="477"/>
      <c r="GV945" s="477"/>
      <c r="GW945" s="477"/>
      <c r="GX945" s="477"/>
      <c r="GY945" s="477"/>
      <c r="GZ945" s="477"/>
      <c r="HA945" s="477"/>
      <c r="HB945" s="477"/>
      <c r="HC945" s="477"/>
      <c r="HD945" s="477"/>
      <c r="HE945" s="477"/>
      <c r="HF945" s="477"/>
      <c r="HG945" s="477"/>
      <c r="HH945" s="477"/>
      <c r="HI945" s="477"/>
      <c r="HJ945" s="477"/>
      <c r="HK945" s="477"/>
      <c r="HL945" s="477"/>
      <c r="HM945" s="477"/>
      <c r="HN945" s="477"/>
      <c r="HO945" s="477"/>
      <c r="HP945" s="477"/>
      <c r="HQ945" s="477"/>
      <c r="HR945" s="477"/>
      <c r="HS945" s="477"/>
      <c r="HT945" s="477"/>
      <c r="HU945" s="477"/>
      <c r="HV945" s="477"/>
      <c r="HW945" s="477"/>
      <c r="HX945" s="477"/>
      <c r="HY945" s="477"/>
      <c r="HZ945" s="477"/>
      <c r="IA945" s="477"/>
      <c r="IB945" s="477"/>
      <c r="IC945" s="477"/>
      <c r="ID945" s="477"/>
      <c r="IE945" s="477"/>
      <c r="IF945" s="477"/>
      <c r="IG945" s="477"/>
      <c r="IH945" s="477"/>
      <c r="II945" s="477"/>
      <c r="IJ945" s="477"/>
      <c r="IK945" s="477"/>
      <c r="IL945" s="477"/>
      <c r="IM945" s="477"/>
      <c r="IN945" s="477"/>
      <c r="IO945" s="477"/>
      <c r="IP945" s="477"/>
      <c r="IQ945" s="477"/>
      <c r="IR945" s="477"/>
      <c r="IS945" s="477"/>
      <c r="IT945" s="477"/>
      <c r="IU945" s="477"/>
      <c r="IV945" s="477"/>
      <c r="IW945" s="477"/>
      <c r="IX945" s="477"/>
      <c r="IY945" s="477"/>
      <c r="IZ945" s="477"/>
      <c r="JA945" s="477"/>
      <c r="JB945" s="477"/>
      <c r="JC945" s="477"/>
      <c r="JD945" s="477"/>
      <c r="JE945" s="477"/>
      <c r="JF945" s="477"/>
      <c r="JG945" s="477"/>
      <c r="JH945" s="477"/>
      <c r="JI945" s="477"/>
      <c r="JJ945" s="477"/>
      <c r="JK945" s="477"/>
      <c r="JL945" s="477"/>
      <c r="JM945" s="477"/>
      <c r="JN945" s="477"/>
      <c r="JO945" s="477"/>
      <c r="JP945" s="477"/>
      <c r="JQ945" s="477"/>
      <c r="JR945" s="477"/>
      <c r="JS945" s="477"/>
      <c r="JT945" s="477"/>
      <c r="JU945" s="477"/>
      <c r="JV945" s="477"/>
      <c r="JW945" s="477"/>
      <c r="JX945" s="477"/>
      <c r="JY945" s="477"/>
      <c r="JZ945" s="477"/>
      <c r="KA945" s="477"/>
      <c r="KB945" s="477"/>
      <c r="KC945" s="477"/>
      <c r="KD945" s="477"/>
      <c r="KE945" s="477"/>
      <c r="KF945" s="477"/>
      <c r="KG945" s="477"/>
      <c r="KH945" s="477"/>
      <c r="KI945" s="477"/>
      <c r="KJ945" s="477"/>
      <c r="KK945" s="477"/>
      <c r="KL945" s="477"/>
      <c r="KM945" s="477"/>
      <c r="KN945" s="477"/>
      <c r="KO945" s="477"/>
      <c r="KP945" s="477"/>
      <c r="KQ945" s="477"/>
      <c r="KR945" s="477"/>
      <c r="KS945" s="477"/>
      <c r="KT945" s="477"/>
      <c r="KU945" s="477"/>
      <c r="KV945" s="477"/>
      <c r="KW945" s="477"/>
      <c r="KX945" s="477"/>
      <c r="KY945" s="477"/>
      <c r="KZ945" s="477"/>
      <c r="LA945" s="477"/>
      <c r="LB945" s="477"/>
      <c r="LC945" s="477"/>
      <c r="LD945" s="477"/>
      <c r="LE945" s="477"/>
      <c r="LF945" s="477"/>
      <c r="LG945" s="477"/>
      <c r="LH945" s="477"/>
      <c r="LI945" s="477"/>
      <c r="LJ945" s="477"/>
      <c r="LK945" s="477"/>
      <c r="LL945" s="477"/>
      <c r="LM945" s="477"/>
      <c r="LN945" s="477"/>
      <c r="LO945" s="477"/>
      <c r="LP945" s="477"/>
      <c r="LQ945" s="477"/>
      <c r="LR945" s="477"/>
      <c r="LS945" s="477"/>
      <c r="LT945" s="477"/>
      <c r="LU945" s="477"/>
      <c r="LV945" s="477"/>
      <c r="LW945" s="477"/>
      <c r="LX945" s="477"/>
      <c r="LY945" s="477"/>
      <c r="LZ945" s="477"/>
      <c r="MA945" s="477"/>
      <c r="MB945" s="477"/>
      <c r="MC945" s="477"/>
      <c r="MD945" s="477"/>
      <c r="ME945" s="477"/>
      <c r="MF945" s="477"/>
      <c r="MG945" s="477"/>
      <c r="MH945" s="477"/>
      <c r="MI945" s="477"/>
      <c r="MJ945" s="477"/>
      <c r="MK945" s="477"/>
      <c r="ML945" s="477"/>
      <c r="MM945" s="477"/>
      <c r="MN945" s="477"/>
      <c r="MO945" s="477"/>
      <c r="MP945" s="477"/>
      <c r="MQ945" s="477"/>
      <c r="MR945" s="477"/>
      <c r="MS945" s="477"/>
      <c r="MT945" s="477"/>
      <c r="MU945" s="477"/>
      <c r="MV945" s="477"/>
      <c r="MW945" s="477"/>
      <c r="MX945" s="477"/>
      <c r="MY945" s="477"/>
      <c r="MZ945" s="477"/>
      <c r="NA945" s="477"/>
      <c r="NB945" s="477"/>
      <c r="NC945" s="477"/>
      <c r="ND945" s="477"/>
      <c r="NE945" s="477"/>
      <c r="NF945" s="477"/>
      <c r="NG945" s="477"/>
      <c r="NH945" s="477"/>
      <c r="NI945" s="477"/>
      <c r="NJ945" s="477"/>
      <c r="NK945" s="477"/>
      <c r="NL945" s="477"/>
      <c r="NM945" s="477"/>
      <c r="NN945" s="477"/>
      <c r="NO945" s="477"/>
      <c r="NP945" s="477"/>
      <c r="NQ945" s="477"/>
      <c r="NR945" s="477"/>
      <c r="NS945" s="477"/>
      <c r="NT945" s="477"/>
      <c r="NU945" s="477"/>
      <c r="NV945" s="477"/>
      <c r="NW945" s="477"/>
      <c r="NX945" s="477"/>
      <c r="NY945" s="477"/>
      <c r="NZ945" s="477"/>
      <c r="OA945" s="477"/>
      <c r="OB945" s="477"/>
      <c r="OC945" s="477"/>
      <c r="OD945" s="477"/>
      <c r="OE945" s="477"/>
      <c r="OF945" s="477"/>
      <c r="OG945" s="477"/>
      <c r="OH945" s="477"/>
      <c r="OI945" s="477"/>
      <c r="OJ945" s="477"/>
      <c r="OK945" s="477"/>
      <c r="OL945" s="477"/>
      <c r="OM945" s="477"/>
      <c r="ON945" s="477"/>
      <c r="OO945" s="477"/>
      <c r="OP945" s="477"/>
      <c r="OQ945" s="477"/>
      <c r="OR945" s="477"/>
      <c r="OS945" s="477"/>
      <c r="OT945" s="477"/>
      <c r="OU945" s="477"/>
      <c r="OV945" s="477"/>
      <c r="OW945" s="477"/>
      <c r="OX945" s="477"/>
      <c r="OY945" s="477"/>
      <c r="OZ945" s="477"/>
      <c r="PA945" s="477"/>
      <c r="PB945" s="477"/>
      <c r="PC945" s="477"/>
      <c r="PD945" s="477"/>
      <c r="PE945" s="477"/>
      <c r="PF945" s="477"/>
      <c r="PG945" s="477"/>
      <c r="PH945" s="477"/>
      <c r="PI945" s="477"/>
      <c r="PJ945" s="477"/>
      <c r="PK945" s="477"/>
      <c r="PL945" s="477"/>
      <c r="PM945" s="477"/>
      <c r="PN945" s="477"/>
      <c r="PO945" s="477"/>
      <c r="PP945" s="477"/>
      <c r="PQ945" s="477"/>
      <c r="PR945" s="477"/>
      <c r="PS945" s="477"/>
      <c r="PT945" s="477"/>
      <c r="PU945" s="477"/>
      <c r="PV945" s="477"/>
      <c r="PW945" s="477"/>
      <c r="PX945" s="477"/>
      <c r="PY945" s="477"/>
      <c r="PZ945" s="477"/>
      <c r="QA945" s="477"/>
      <c r="QB945" s="477"/>
      <c r="QC945" s="477"/>
      <c r="QD945" s="477"/>
      <c r="QE945" s="477"/>
      <c r="QF945" s="477"/>
      <c r="QG945" s="477"/>
      <c r="QH945" s="477"/>
      <c r="QI945" s="477"/>
      <c r="QJ945" s="477"/>
      <c r="QK945" s="477"/>
      <c r="QL945" s="477"/>
      <c r="QM945" s="477"/>
      <c r="QN945" s="477"/>
      <c r="QO945" s="477"/>
      <c r="QP945" s="477"/>
      <c r="QQ945" s="477"/>
      <c r="QR945" s="477"/>
      <c r="QS945" s="477"/>
      <c r="QT945" s="477"/>
      <c r="QU945" s="477"/>
      <c r="QV945" s="477"/>
      <c r="QW945" s="477"/>
      <c r="QX945" s="477"/>
      <c r="QY945" s="477"/>
      <c r="QZ945" s="477"/>
      <c r="RA945" s="477"/>
      <c r="RB945" s="477"/>
      <c r="RC945" s="477"/>
      <c r="RD945" s="477"/>
      <c r="RE945" s="477"/>
      <c r="RF945" s="477"/>
      <c r="RG945" s="477"/>
      <c r="RH945" s="477"/>
      <c r="RI945" s="477"/>
      <c r="RJ945" s="477"/>
      <c r="RK945" s="477"/>
      <c r="RL945" s="477"/>
      <c r="RM945" s="477"/>
      <c r="RN945" s="477"/>
      <c r="RO945" s="477"/>
      <c r="RP945" s="477"/>
      <c r="RQ945" s="477"/>
      <c r="RR945" s="477"/>
      <c r="RS945" s="477"/>
      <c r="RT945" s="477"/>
      <c r="RU945" s="477"/>
      <c r="RV945" s="477"/>
      <c r="RW945" s="477"/>
      <c r="RX945" s="477"/>
      <c r="RY945" s="477"/>
      <c r="RZ945" s="477"/>
      <c r="SA945" s="477"/>
      <c r="SB945" s="477"/>
      <c r="SC945" s="477"/>
      <c r="SD945" s="477"/>
      <c r="SE945" s="477"/>
      <c r="SF945" s="477"/>
      <c r="SG945" s="477"/>
      <c r="SH945" s="477"/>
      <c r="SI945" s="477"/>
      <c r="SJ945" s="477"/>
      <c r="SK945" s="477"/>
      <c r="SL945" s="477"/>
      <c r="SM945" s="477"/>
      <c r="SN945" s="477"/>
      <c r="SO945" s="477"/>
      <c r="SP945" s="477"/>
      <c r="SQ945" s="477"/>
      <c r="SR945" s="477"/>
      <c r="SS945" s="477"/>
      <c r="ST945" s="477"/>
      <c r="SU945" s="477"/>
      <c r="SV945" s="477"/>
      <c r="SW945" s="477"/>
      <c r="SX945" s="477"/>
      <c r="SY945" s="477"/>
      <c r="SZ945" s="477"/>
      <c r="TA945" s="477"/>
      <c r="TB945" s="477"/>
      <c r="TC945" s="477"/>
      <c r="TD945" s="477"/>
      <c r="TE945" s="477"/>
      <c r="TF945" s="477"/>
      <c r="TG945" s="477"/>
      <c r="TH945" s="477"/>
      <c r="TI945" s="477"/>
      <c r="TJ945" s="477"/>
      <c r="TK945" s="477"/>
      <c r="TL945" s="477"/>
      <c r="TM945" s="477"/>
      <c r="TN945" s="477"/>
      <c r="TO945" s="477"/>
      <c r="TP945" s="477"/>
      <c r="TQ945" s="477"/>
      <c r="TR945" s="477"/>
      <c r="TS945" s="477"/>
      <c r="TT945" s="477"/>
      <c r="TU945" s="477"/>
      <c r="TV945" s="477"/>
      <c r="TW945" s="477"/>
      <c r="TX945" s="477"/>
      <c r="TY945" s="477"/>
      <c r="TZ945" s="477"/>
      <c r="UA945" s="477"/>
      <c r="UB945" s="477"/>
      <c r="UC945" s="477"/>
      <c r="UD945" s="477"/>
      <c r="UE945" s="477"/>
      <c r="UF945" s="477"/>
      <c r="UG945" s="477"/>
      <c r="UH945" s="477"/>
      <c r="UI945" s="477"/>
      <c r="UJ945" s="477"/>
      <c r="UK945" s="477"/>
      <c r="UL945" s="477"/>
      <c r="UM945" s="477"/>
      <c r="UN945" s="477"/>
      <c r="UO945" s="477"/>
      <c r="UP945" s="477"/>
      <c r="UQ945" s="477"/>
      <c r="UR945" s="477"/>
      <c r="US945" s="477"/>
      <c r="UT945" s="477"/>
      <c r="UU945" s="477"/>
      <c r="UV945" s="477"/>
      <c r="UW945" s="477"/>
      <c r="UX945" s="477"/>
      <c r="UY945" s="477"/>
      <c r="UZ945" s="477"/>
      <c r="VA945" s="477"/>
      <c r="VB945" s="477"/>
      <c r="VC945" s="477"/>
      <c r="VD945" s="477"/>
      <c r="VE945" s="477"/>
      <c r="VF945" s="477"/>
      <c r="VG945" s="477"/>
      <c r="VH945" s="477"/>
      <c r="VI945" s="477"/>
      <c r="VJ945" s="477"/>
      <c r="VK945" s="477"/>
      <c r="VL945" s="477"/>
      <c r="VM945" s="477"/>
      <c r="VN945" s="477"/>
      <c r="VO945" s="477"/>
      <c r="VP945" s="477"/>
      <c r="VQ945" s="477"/>
      <c r="VR945" s="477"/>
      <c r="VS945" s="477"/>
      <c r="VT945" s="477"/>
      <c r="VU945" s="477"/>
      <c r="VV945" s="477"/>
      <c r="VW945" s="477"/>
      <c r="VX945" s="477"/>
      <c r="VY945" s="477"/>
      <c r="VZ945" s="477"/>
      <c r="WA945" s="477"/>
      <c r="WB945" s="477"/>
      <c r="WC945" s="477"/>
      <c r="WD945" s="477"/>
      <c r="WE945" s="477"/>
      <c r="WF945" s="477"/>
      <c r="WG945" s="477"/>
      <c r="WH945" s="477"/>
      <c r="WI945" s="477"/>
      <c r="WJ945" s="477"/>
      <c r="WK945" s="477"/>
      <c r="WL945" s="477"/>
      <c r="WM945" s="477"/>
      <c r="WN945" s="477"/>
      <c r="WO945" s="477"/>
      <c r="WP945" s="477"/>
      <c r="WQ945" s="477"/>
      <c r="WR945" s="477"/>
      <c r="WS945" s="477"/>
      <c r="WT945" s="477"/>
      <c r="WU945" s="477"/>
      <c r="WV945" s="477"/>
      <c r="WW945" s="477"/>
      <c r="WX945" s="477"/>
      <c r="WY945" s="477"/>
      <c r="WZ945" s="477"/>
      <c r="XA945" s="477"/>
      <c r="XB945" s="477"/>
      <c r="XC945" s="477"/>
      <c r="XD945" s="477"/>
      <c r="XE945" s="477"/>
      <c r="XF945" s="477"/>
      <c r="XG945" s="477"/>
      <c r="XH945" s="477"/>
      <c r="XI945" s="477"/>
      <c r="XJ945" s="477"/>
      <c r="XK945" s="477"/>
      <c r="XL945" s="477"/>
      <c r="XM945" s="477"/>
      <c r="XN945" s="477"/>
      <c r="XO945" s="477"/>
      <c r="XP945" s="477"/>
      <c r="XQ945" s="477"/>
      <c r="XR945" s="477"/>
      <c r="XS945" s="477"/>
      <c r="XT945" s="477"/>
      <c r="XU945" s="477"/>
      <c r="XV945" s="477"/>
      <c r="XW945" s="477"/>
      <c r="XX945" s="477"/>
      <c r="XY945" s="477"/>
      <c r="XZ945" s="477"/>
      <c r="YA945" s="477"/>
      <c r="YB945" s="477"/>
      <c r="YC945" s="477"/>
      <c r="YD945" s="477"/>
      <c r="YE945" s="477"/>
      <c r="YF945" s="477"/>
      <c r="YG945" s="477"/>
      <c r="YH945" s="477"/>
      <c r="YI945" s="477"/>
      <c r="YJ945" s="477"/>
      <c r="YK945" s="477"/>
      <c r="YL945" s="477"/>
      <c r="YM945" s="477"/>
      <c r="YN945" s="477"/>
      <c r="YO945" s="477"/>
      <c r="YP945" s="477"/>
      <c r="YQ945" s="477"/>
      <c r="YR945" s="477"/>
      <c r="YS945" s="477"/>
      <c r="YT945" s="477"/>
      <c r="YU945" s="477"/>
      <c r="YV945" s="477"/>
      <c r="YW945" s="477"/>
      <c r="YX945" s="477"/>
      <c r="YY945" s="477"/>
      <c r="YZ945" s="477"/>
      <c r="ZA945" s="477"/>
      <c r="ZB945" s="477"/>
      <c r="ZC945" s="477"/>
      <c r="ZD945" s="477"/>
      <c r="ZE945" s="477"/>
      <c r="ZF945" s="477"/>
      <c r="ZG945" s="477"/>
      <c r="ZH945" s="477"/>
      <c r="ZI945" s="477"/>
      <c r="ZJ945" s="477"/>
      <c r="ZK945" s="477"/>
      <c r="ZL945" s="477"/>
      <c r="ZM945" s="477"/>
      <c r="ZN945" s="477"/>
      <c r="ZO945" s="477"/>
      <c r="ZP945" s="477"/>
      <c r="ZQ945" s="477"/>
      <c r="ZR945" s="477"/>
      <c r="ZS945" s="477"/>
      <c r="ZT945" s="477"/>
      <c r="ZU945" s="477"/>
      <c r="ZV945" s="477"/>
      <c r="ZW945" s="477"/>
      <c r="ZX945" s="477"/>
      <c r="ZY945" s="477"/>
      <c r="ZZ945" s="477"/>
      <c r="AAA945" s="477"/>
      <c r="AAB945" s="477"/>
      <c r="AAC945" s="477"/>
      <c r="AAD945" s="477"/>
      <c r="AAE945" s="477"/>
      <c r="AAF945" s="477"/>
      <c r="AAG945" s="477"/>
      <c r="AAH945" s="477"/>
      <c r="AAI945" s="477"/>
      <c r="AAJ945" s="477"/>
      <c r="AAK945" s="477"/>
      <c r="AAL945" s="477"/>
      <c r="AAM945" s="477"/>
      <c r="AAN945" s="477"/>
      <c r="AAO945" s="477"/>
      <c r="AAP945" s="477"/>
      <c r="AAQ945" s="477"/>
      <c r="AAR945" s="477"/>
      <c r="AAS945" s="477"/>
      <c r="AAT945" s="477"/>
      <c r="AAU945" s="477"/>
      <c r="AAV945" s="477"/>
      <c r="AAW945" s="477"/>
      <c r="AAX945" s="477"/>
      <c r="AAY945" s="477"/>
      <c r="AAZ945" s="477"/>
      <c r="ABA945" s="477"/>
      <c r="ABB945" s="477"/>
      <c r="ABC945" s="477"/>
      <c r="ABD945" s="477"/>
      <c r="ABE945" s="477"/>
      <c r="ABF945" s="477"/>
      <c r="ABG945" s="477"/>
      <c r="ABH945" s="477"/>
      <c r="ABI945" s="477"/>
      <c r="ABJ945" s="477"/>
      <c r="ABK945" s="477"/>
      <c r="ABL945" s="477"/>
      <c r="ABM945" s="477"/>
      <c r="ABN945" s="477"/>
      <c r="ABO945" s="477"/>
      <c r="ABP945" s="477"/>
      <c r="ABQ945" s="477"/>
      <c r="ABR945" s="477"/>
      <c r="ABS945" s="477"/>
      <c r="ABT945" s="477"/>
      <c r="ABU945" s="477"/>
      <c r="ABV945" s="477"/>
      <c r="ABW945" s="477"/>
      <c r="ABX945" s="477"/>
      <c r="ABY945" s="477"/>
      <c r="ABZ945" s="477"/>
      <c r="ACA945" s="477"/>
      <c r="ACB945" s="477"/>
      <c r="ACC945" s="477"/>
      <c r="ACD945" s="477"/>
      <c r="ACE945" s="477"/>
      <c r="ACF945" s="477"/>
      <c r="ACG945" s="477"/>
      <c r="ACH945" s="477"/>
      <c r="ACI945" s="477"/>
      <c r="ACJ945" s="477"/>
      <c r="ACK945" s="477"/>
      <c r="ACL945" s="477"/>
      <c r="ACM945" s="477"/>
      <c r="ACN945" s="477"/>
      <c r="ACO945" s="477"/>
      <c r="ACP945" s="477"/>
      <c r="ACQ945" s="477"/>
      <c r="ACR945" s="477"/>
      <c r="ACS945" s="477"/>
      <c r="ACT945" s="477"/>
      <c r="ACU945" s="477"/>
      <c r="ACV945" s="477"/>
      <c r="ACW945" s="477"/>
      <c r="ACX945" s="477"/>
      <c r="ACY945" s="477"/>
      <c r="ACZ945" s="477"/>
      <c r="ADA945" s="477"/>
      <c r="ADB945" s="477"/>
      <c r="ADC945" s="477"/>
      <c r="ADD945" s="477"/>
      <c r="ADE945" s="477"/>
      <c r="ADF945" s="477"/>
      <c r="ADG945" s="477"/>
      <c r="ADH945" s="477"/>
      <c r="ADI945" s="477"/>
      <c r="ADJ945" s="477"/>
      <c r="ADK945" s="477"/>
      <c r="ADL945" s="477"/>
      <c r="ADM945" s="477"/>
      <c r="ADN945" s="477"/>
      <c r="ADO945" s="477"/>
      <c r="ADP945" s="477"/>
      <c r="ADQ945" s="477"/>
      <c r="ADR945" s="477"/>
      <c r="ADS945" s="477"/>
      <c r="ADT945" s="477"/>
      <c r="ADU945" s="477"/>
      <c r="ADV945" s="477"/>
      <c r="ADW945" s="477"/>
      <c r="ADX945" s="477"/>
      <c r="ADY945" s="477"/>
      <c r="ADZ945" s="477"/>
      <c r="AEA945" s="477"/>
      <c r="AEB945" s="477"/>
      <c r="AEC945" s="477"/>
      <c r="AED945" s="477"/>
      <c r="AEE945" s="477"/>
      <c r="AEF945" s="477"/>
      <c r="AEG945" s="477"/>
      <c r="AEH945" s="477"/>
      <c r="AEI945" s="477"/>
      <c r="AEJ945" s="477"/>
      <c r="AEK945" s="477"/>
      <c r="AEL945" s="477"/>
      <c r="AEM945" s="477"/>
      <c r="AEN945" s="477"/>
      <c r="AEO945" s="477"/>
      <c r="AEP945" s="477"/>
      <c r="AEQ945" s="477"/>
      <c r="AER945" s="477"/>
      <c r="AES945" s="477"/>
      <c r="AET945" s="477"/>
      <c r="AEU945" s="477"/>
      <c r="AEV945" s="477"/>
      <c r="AEW945" s="477"/>
      <c r="AEX945" s="477"/>
      <c r="AEY945" s="477"/>
      <c r="AEZ945" s="477"/>
      <c r="AFA945" s="477"/>
      <c r="AFB945" s="477"/>
      <c r="AFC945" s="477"/>
      <c r="AFD945" s="477"/>
      <c r="AFE945" s="477"/>
      <c r="AFF945" s="477"/>
      <c r="AFG945" s="477"/>
      <c r="AFH945" s="477"/>
      <c r="AFI945" s="477"/>
      <c r="AFJ945" s="477"/>
      <c r="AFK945" s="477"/>
      <c r="AFL945" s="477"/>
      <c r="AFM945" s="477"/>
      <c r="AFN945" s="477"/>
      <c r="AFO945" s="477"/>
      <c r="AFP945" s="477"/>
      <c r="AFQ945" s="477"/>
      <c r="AFR945" s="477"/>
      <c r="AFS945" s="477"/>
      <c r="AFT945" s="477"/>
      <c r="AFU945" s="477"/>
      <c r="AFV945" s="477"/>
      <c r="AFW945" s="477"/>
      <c r="AFX945" s="477"/>
      <c r="AFY945" s="477"/>
      <c r="AFZ945" s="477"/>
      <c r="AGA945" s="477"/>
      <c r="AGB945" s="477"/>
      <c r="AGC945" s="477"/>
      <c r="AGD945" s="477"/>
      <c r="AGE945" s="477"/>
      <c r="AGF945" s="477"/>
      <c r="AGG945" s="477"/>
      <c r="AGH945" s="477"/>
      <c r="AGI945" s="477"/>
      <c r="AGJ945" s="477"/>
      <c r="AGK945" s="477"/>
      <c r="AGL945" s="477"/>
      <c r="AGM945" s="477"/>
      <c r="AGN945" s="477"/>
      <c r="AGO945" s="477"/>
      <c r="AGP945" s="477"/>
      <c r="AGQ945" s="477"/>
      <c r="AGR945" s="477"/>
      <c r="AGS945" s="477"/>
      <c r="AGT945" s="477"/>
      <c r="AGU945" s="477"/>
      <c r="AGV945" s="477"/>
      <c r="AGW945" s="477"/>
      <c r="AGX945" s="477"/>
      <c r="AGY945" s="477"/>
      <c r="AGZ945" s="477"/>
      <c r="AHA945" s="477"/>
      <c r="AHB945" s="477"/>
      <c r="AHC945" s="477"/>
      <c r="AHD945" s="477"/>
      <c r="AHE945" s="477"/>
      <c r="AHF945" s="477"/>
      <c r="AHG945" s="477"/>
      <c r="AHH945" s="477"/>
      <c r="AHI945" s="477"/>
      <c r="AHJ945" s="477"/>
      <c r="AHK945" s="477"/>
      <c r="AHL945" s="477"/>
      <c r="AHM945" s="477"/>
      <c r="AHN945" s="477"/>
      <c r="AHO945" s="477"/>
      <c r="AHP945" s="477"/>
      <c r="AHQ945" s="477"/>
      <c r="AHR945" s="477"/>
      <c r="AHS945" s="477"/>
      <c r="AHT945" s="477"/>
      <c r="AHU945" s="477"/>
      <c r="AHV945" s="477"/>
      <c r="AHW945" s="477"/>
      <c r="AHX945" s="477"/>
      <c r="AHY945" s="477"/>
      <c r="AHZ945" s="477"/>
      <c r="AIA945" s="477"/>
      <c r="AIB945" s="477"/>
      <c r="AIC945" s="477"/>
      <c r="AID945" s="477"/>
      <c r="AIE945" s="477"/>
      <c r="AIF945" s="477"/>
      <c r="AIG945" s="477"/>
      <c r="AIH945" s="477"/>
      <c r="AII945" s="477"/>
      <c r="AIJ945" s="477"/>
      <c r="AIK945" s="477"/>
      <c r="AIL945" s="477"/>
      <c r="AIM945" s="477"/>
      <c r="AIN945" s="477"/>
      <c r="AIO945" s="477"/>
      <c r="AIP945" s="477"/>
      <c r="AIQ945" s="477"/>
      <c r="AIR945" s="477"/>
      <c r="AIS945" s="477"/>
      <c r="AIT945" s="477"/>
      <c r="AIU945" s="477"/>
      <c r="AIV945" s="477"/>
      <c r="AIW945" s="477"/>
      <c r="AIX945" s="477"/>
      <c r="AIY945" s="477"/>
      <c r="AIZ945" s="477"/>
      <c r="AJA945" s="477"/>
      <c r="AJB945" s="477"/>
      <c r="AJC945" s="477"/>
      <c r="AJD945" s="477"/>
      <c r="AJE945" s="477"/>
      <c r="AJF945" s="477"/>
      <c r="AJG945" s="477"/>
      <c r="AJH945" s="477"/>
      <c r="AJI945" s="477"/>
      <c r="AJJ945" s="477"/>
      <c r="AJK945" s="477"/>
      <c r="AJL945" s="477"/>
      <c r="AJM945" s="477"/>
      <c r="AJN945" s="477"/>
      <c r="AJO945" s="477"/>
      <c r="AJP945" s="477"/>
      <c r="AJQ945" s="477"/>
      <c r="AJR945" s="477"/>
      <c r="AJS945" s="477"/>
      <c r="AJT945" s="477"/>
      <c r="AJU945" s="477"/>
      <c r="AJV945" s="477"/>
      <c r="AJW945" s="477"/>
      <c r="AJX945" s="477"/>
      <c r="AJY945" s="477"/>
      <c r="AJZ945" s="477"/>
      <c r="AKA945" s="477"/>
      <c r="AKB945" s="477"/>
      <c r="AKC945" s="477"/>
      <c r="AKD945" s="477"/>
      <c r="AKE945" s="477"/>
      <c r="AKF945" s="477"/>
      <c r="AKG945" s="477"/>
      <c r="AKH945" s="477"/>
      <c r="AKI945" s="477"/>
      <c r="AKJ945" s="477"/>
      <c r="AKK945" s="477"/>
      <c r="AKL945" s="477"/>
      <c r="AKM945" s="477"/>
      <c r="AKN945" s="477"/>
      <c r="AKO945" s="477"/>
      <c r="AKP945" s="477"/>
      <c r="AKQ945" s="477"/>
      <c r="AKR945" s="477"/>
      <c r="AKS945" s="477"/>
      <c r="AKT945" s="477"/>
      <c r="AKU945" s="477"/>
      <c r="AKV945" s="477"/>
      <c r="AKW945" s="477"/>
      <c r="AKX945" s="477"/>
      <c r="AKY945" s="477"/>
      <c r="AKZ945" s="477"/>
      <c r="ALA945" s="477"/>
      <c r="ALB945" s="477"/>
      <c r="ALC945" s="477"/>
      <c r="ALD945" s="477"/>
      <c r="ALE945" s="477"/>
      <c r="ALF945" s="477"/>
      <c r="ALG945" s="477"/>
      <c r="ALH945" s="477"/>
      <c r="ALI945" s="477"/>
      <c r="ALJ945" s="477"/>
      <c r="ALK945" s="477"/>
      <c r="ALL945" s="477"/>
      <c r="ALM945" s="477"/>
      <c r="ALN945" s="477"/>
      <c r="ALO945" s="477"/>
      <c r="ALP945" s="477"/>
      <c r="ALQ945" s="477"/>
      <c r="ALR945" s="477"/>
      <c r="ALS945" s="477"/>
      <c r="ALT945" s="477"/>
      <c r="ALU945" s="477"/>
      <c r="ALV945" s="477"/>
      <c r="ALW945" s="477"/>
      <c r="ALX945" s="477"/>
      <c r="ALY945" s="477"/>
      <c r="ALZ945" s="477"/>
      <c r="AMA945" s="477"/>
      <c r="AMB945" s="477"/>
      <c r="AMC945" s="477"/>
      <c r="AMD945" s="477"/>
      <c r="AME945" s="477"/>
      <c r="AMF945" s="477"/>
      <c r="AMG945" s="477"/>
      <c r="AMH945" s="477"/>
      <c r="AMI945" s="477"/>
      <c r="AMJ945" s="477"/>
      <c r="AMK945" s="477"/>
      <c r="AML945" s="477"/>
      <c r="AMM945" s="477"/>
      <c r="AMN945" s="477"/>
      <c r="AMO945" s="477"/>
      <c r="AMP945" s="477"/>
      <c r="AMQ945" s="477"/>
      <c r="AMR945" s="477"/>
      <c r="AMS945" s="477"/>
      <c r="AMT945" s="477"/>
      <c r="AMU945" s="477"/>
      <c r="AMV945" s="477"/>
      <c r="AMW945" s="477"/>
      <c r="AMX945" s="477"/>
      <c r="AMY945" s="477"/>
      <c r="AMZ945" s="477"/>
      <c r="ANA945" s="477"/>
      <c r="ANB945" s="477"/>
      <c r="ANC945" s="477"/>
      <c r="AND945" s="477"/>
      <c r="ANE945" s="477"/>
      <c r="ANF945" s="477"/>
      <c r="ANG945" s="477"/>
      <c r="ANH945" s="477"/>
      <c r="ANI945" s="477"/>
      <c r="ANJ945" s="477"/>
      <c r="ANK945" s="477"/>
      <c r="ANL945" s="477"/>
      <c r="ANM945" s="477"/>
      <c r="ANN945" s="477"/>
      <c r="ANO945" s="477"/>
      <c r="ANP945" s="477"/>
      <c r="ANQ945" s="477"/>
      <c r="ANR945" s="477"/>
      <c r="ANS945" s="477"/>
      <c r="ANT945" s="477"/>
      <c r="ANU945" s="477"/>
      <c r="ANV945" s="477"/>
      <c r="ANW945" s="477"/>
      <c r="ANX945" s="477"/>
      <c r="ANY945" s="477"/>
      <c r="ANZ945" s="477"/>
      <c r="AOA945" s="477"/>
      <c r="AOB945" s="477"/>
      <c r="AOC945" s="477"/>
      <c r="AOD945" s="477"/>
      <c r="AOE945" s="477"/>
      <c r="AOF945" s="477"/>
      <c r="AOG945" s="477"/>
      <c r="AOH945" s="477"/>
      <c r="AOI945" s="477"/>
      <c r="AOJ945" s="477"/>
      <c r="AOK945" s="477"/>
      <c r="AOL945" s="477"/>
      <c r="AOM945" s="477"/>
      <c r="AON945" s="477"/>
      <c r="AOO945" s="477"/>
      <c r="AOP945" s="477"/>
      <c r="AOQ945" s="477"/>
      <c r="AOR945" s="477"/>
      <c r="AOS945" s="477"/>
      <c r="AOT945" s="477"/>
      <c r="AOU945" s="477"/>
      <c r="AOV945" s="477"/>
      <c r="AOW945" s="477"/>
      <c r="AOX945" s="477"/>
      <c r="AOY945" s="477"/>
      <c r="AOZ945" s="477"/>
      <c r="APA945" s="477"/>
      <c r="APB945" s="477"/>
      <c r="APC945" s="477"/>
      <c r="APD945" s="477"/>
      <c r="APE945" s="477"/>
      <c r="APF945" s="477"/>
      <c r="APG945" s="477"/>
      <c r="APH945" s="477"/>
      <c r="API945" s="477"/>
      <c r="APJ945" s="477"/>
      <c r="APK945" s="477"/>
      <c r="APL945" s="477"/>
      <c r="APM945" s="477"/>
      <c r="APN945" s="477"/>
      <c r="APO945" s="477"/>
      <c r="APP945" s="477"/>
      <c r="APQ945" s="477"/>
      <c r="APR945" s="477"/>
      <c r="APS945" s="477"/>
      <c r="APT945" s="477"/>
      <c r="APU945" s="477"/>
      <c r="APV945" s="477"/>
      <c r="APW945" s="477"/>
      <c r="APX945" s="477"/>
      <c r="APY945" s="477"/>
      <c r="APZ945" s="477"/>
      <c r="AQA945" s="477"/>
      <c r="AQB945" s="477"/>
      <c r="AQC945" s="477"/>
      <c r="AQD945" s="477"/>
      <c r="AQE945" s="477"/>
      <c r="AQF945" s="477"/>
      <c r="AQG945" s="477"/>
      <c r="AQH945" s="477"/>
      <c r="AQI945" s="477"/>
      <c r="AQJ945" s="477"/>
      <c r="AQK945" s="477"/>
      <c r="AQL945" s="477"/>
      <c r="AQM945" s="477"/>
      <c r="AQN945" s="477"/>
      <c r="AQO945" s="477"/>
      <c r="AQP945" s="477"/>
      <c r="AQQ945" s="477"/>
      <c r="AQR945" s="477"/>
      <c r="AQS945" s="477"/>
      <c r="AQT945" s="477"/>
      <c r="AQU945" s="477"/>
      <c r="AQV945" s="477"/>
      <c r="AQW945" s="477"/>
      <c r="AQX945" s="477"/>
      <c r="AQY945" s="477"/>
      <c r="AQZ945" s="477"/>
      <c r="ARA945" s="477"/>
      <c r="ARB945" s="477"/>
      <c r="ARC945" s="477"/>
      <c r="ARD945" s="477"/>
      <c r="ARE945" s="477"/>
      <c r="ARF945" s="477"/>
      <c r="ARG945" s="477"/>
      <c r="ARH945" s="477"/>
      <c r="ARI945" s="477"/>
      <c r="ARJ945" s="477"/>
      <c r="ARK945" s="477"/>
      <c r="ARL945" s="477"/>
      <c r="ARM945" s="477"/>
      <c r="ARN945" s="477"/>
      <c r="ARO945" s="477"/>
      <c r="ARP945" s="477"/>
      <c r="ARQ945" s="477"/>
      <c r="ARR945" s="477"/>
      <c r="ARS945" s="477"/>
      <c r="ART945" s="477"/>
      <c r="ARU945" s="477"/>
      <c r="ARV945" s="477"/>
      <c r="ARW945" s="477"/>
      <c r="ARX945" s="477"/>
      <c r="ARY945" s="477"/>
      <c r="ARZ945" s="477"/>
      <c r="ASA945" s="477"/>
      <c r="ASB945" s="477"/>
      <c r="ASC945" s="477"/>
      <c r="ASD945" s="477"/>
      <c r="ASE945" s="477"/>
      <c r="ASF945" s="477"/>
      <c r="ASG945" s="477"/>
      <c r="ASH945" s="477"/>
      <c r="ASI945" s="477"/>
      <c r="ASJ945" s="477"/>
      <c r="ASK945" s="477"/>
      <c r="ASL945" s="477"/>
      <c r="ASM945" s="477"/>
      <c r="ASN945" s="477"/>
      <c r="ASO945" s="477"/>
      <c r="ASP945" s="477"/>
      <c r="ASQ945" s="477"/>
      <c r="ASR945" s="477"/>
      <c r="ASS945" s="477"/>
      <c r="AST945" s="477"/>
      <c r="ASU945" s="477"/>
      <c r="ASV945" s="477"/>
      <c r="ASW945" s="477"/>
      <c r="ASX945" s="477"/>
      <c r="ASY945" s="477"/>
      <c r="ASZ945" s="477"/>
      <c r="ATA945" s="477"/>
      <c r="ATB945" s="477"/>
      <c r="ATC945" s="477"/>
      <c r="ATD945" s="477"/>
      <c r="ATE945" s="477"/>
      <c r="ATF945" s="477"/>
      <c r="ATG945" s="477"/>
      <c r="ATH945" s="477"/>
      <c r="ATI945" s="477"/>
      <c r="ATJ945" s="477"/>
      <c r="ATK945" s="477"/>
      <c r="ATL945" s="477"/>
      <c r="ATM945" s="477"/>
      <c r="ATN945" s="477"/>
      <c r="ATO945" s="477"/>
      <c r="ATP945" s="477"/>
      <c r="ATQ945" s="477"/>
      <c r="ATR945" s="477"/>
      <c r="ATS945" s="477"/>
      <c r="ATT945" s="477"/>
      <c r="ATU945" s="477"/>
      <c r="ATV945" s="477"/>
      <c r="ATW945" s="477"/>
      <c r="ATX945" s="477"/>
      <c r="ATY945" s="477"/>
      <c r="ATZ945" s="477"/>
      <c r="AUA945" s="477"/>
      <c r="AUB945" s="477"/>
      <c r="AUC945" s="477"/>
      <c r="AUD945" s="477"/>
      <c r="AUE945" s="477"/>
      <c r="AUF945" s="477"/>
      <c r="AUG945" s="477"/>
      <c r="AUH945" s="477"/>
      <c r="AUI945" s="477"/>
      <c r="AUJ945" s="477"/>
      <c r="AUK945" s="477"/>
      <c r="AUL945" s="477"/>
      <c r="AUM945" s="477"/>
      <c r="AUN945" s="477"/>
      <c r="AUO945" s="477"/>
      <c r="AUP945" s="477"/>
      <c r="AUQ945" s="477"/>
      <c r="AUR945" s="477"/>
      <c r="AUS945" s="477"/>
      <c r="AUT945" s="477"/>
      <c r="AUU945" s="477"/>
      <c r="AUV945" s="477"/>
      <c r="AUW945" s="477"/>
      <c r="AUX945" s="477"/>
      <c r="AUY945" s="477"/>
      <c r="AUZ945" s="477"/>
      <c r="AVA945" s="477"/>
      <c r="AVB945" s="477"/>
      <c r="AVC945" s="477"/>
      <c r="AVD945" s="477"/>
      <c r="AVE945" s="477"/>
      <c r="AVF945" s="477"/>
      <c r="AVG945" s="477"/>
      <c r="AVH945" s="477"/>
      <c r="AVI945" s="477"/>
      <c r="AVJ945" s="477"/>
      <c r="AVK945" s="477"/>
      <c r="AVL945" s="477"/>
      <c r="AVM945" s="477"/>
      <c r="AVN945" s="477"/>
      <c r="AVO945" s="477"/>
      <c r="AVP945" s="477"/>
      <c r="AVQ945" s="477"/>
      <c r="AVR945" s="477"/>
      <c r="AVS945" s="477"/>
      <c r="AVT945" s="477"/>
      <c r="AVU945" s="477"/>
      <c r="AVV945" s="477"/>
      <c r="AVW945" s="477"/>
      <c r="AVX945" s="477"/>
      <c r="AVY945" s="477"/>
      <c r="AVZ945" s="477"/>
      <c r="AWA945" s="477"/>
      <c r="AWB945" s="477"/>
      <c r="AWC945" s="477"/>
      <c r="AWD945" s="477"/>
      <c r="AWE945" s="477"/>
      <c r="AWF945" s="477"/>
      <c r="AWG945" s="477"/>
      <c r="AWH945" s="477"/>
      <c r="AWI945" s="477"/>
      <c r="AWJ945" s="477"/>
      <c r="AWK945" s="477"/>
      <c r="AWL945" s="477"/>
      <c r="AWM945" s="477"/>
      <c r="AWN945" s="477"/>
      <c r="AWO945" s="477"/>
      <c r="AWP945" s="477"/>
      <c r="AWQ945" s="477"/>
      <c r="AWR945" s="477"/>
      <c r="AWS945" s="477"/>
      <c r="AWT945" s="477"/>
      <c r="AWU945" s="477"/>
      <c r="AWV945" s="477"/>
      <c r="AWW945" s="477"/>
      <c r="AWX945" s="477"/>
      <c r="AWY945" s="477"/>
      <c r="AWZ945" s="477"/>
      <c r="AXA945" s="477"/>
      <c r="AXB945" s="477"/>
      <c r="AXC945" s="477"/>
      <c r="AXD945" s="477"/>
      <c r="AXE945" s="477"/>
      <c r="AXF945" s="477"/>
      <c r="AXG945" s="477"/>
      <c r="AXH945" s="477"/>
      <c r="AXI945" s="477"/>
      <c r="AXJ945" s="477"/>
      <c r="AXK945" s="477"/>
      <c r="AXL945" s="477"/>
      <c r="AXM945" s="477"/>
      <c r="AXN945" s="477"/>
      <c r="AXO945" s="477"/>
      <c r="AXP945" s="477"/>
      <c r="AXQ945" s="477"/>
      <c r="AXR945" s="477"/>
      <c r="AXS945" s="477"/>
      <c r="AXT945" s="477"/>
      <c r="AXU945" s="477"/>
      <c r="AXV945" s="477"/>
      <c r="AXW945" s="477"/>
      <c r="AXX945" s="477"/>
      <c r="AXY945" s="477"/>
      <c r="AXZ945" s="477"/>
      <c r="AYA945" s="477"/>
      <c r="AYB945" s="477"/>
      <c r="AYC945" s="477"/>
      <c r="AYD945" s="477"/>
      <c r="AYE945" s="477"/>
      <c r="AYF945" s="477"/>
      <c r="AYG945" s="477"/>
      <c r="AYH945" s="477"/>
      <c r="AYI945" s="477"/>
      <c r="AYJ945" s="477"/>
      <c r="AYK945" s="477"/>
      <c r="AYL945" s="477"/>
      <c r="AYM945" s="477"/>
      <c r="AYN945" s="477"/>
      <c r="AYO945" s="477"/>
      <c r="AYP945" s="477"/>
      <c r="AYQ945" s="477"/>
      <c r="AYR945" s="477"/>
      <c r="AYS945" s="477"/>
      <c r="AYT945" s="477"/>
      <c r="AYU945" s="477"/>
      <c r="AYV945" s="477"/>
      <c r="AYW945" s="477"/>
      <c r="AYX945" s="477"/>
      <c r="AYY945" s="477"/>
      <c r="AYZ945" s="477"/>
      <c r="AZA945" s="477"/>
      <c r="AZB945" s="477"/>
      <c r="AZC945" s="477"/>
      <c r="AZD945" s="477"/>
      <c r="AZE945" s="477"/>
      <c r="AZF945" s="477"/>
      <c r="AZG945" s="477"/>
      <c r="AZH945" s="477"/>
      <c r="AZI945" s="477"/>
      <c r="AZJ945" s="477"/>
      <c r="AZK945" s="477"/>
      <c r="AZL945" s="477"/>
      <c r="AZM945" s="477"/>
      <c r="AZN945" s="477"/>
      <c r="AZO945" s="477"/>
      <c r="AZP945" s="477"/>
      <c r="AZQ945" s="477"/>
      <c r="AZR945" s="477"/>
      <c r="AZS945" s="477"/>
      <c r="AZT945" s="477"/>
      <c r="AZU945" s="477"/>
      <c r="AZV945" s="477"/>
      <c r="AZW945" s="477"/>
      <c r="AZX945" s="477"/>
      <c r="AZY945" s="477"/>
      <c r="AZZ945" s="477"/>
      <c r="BAA945" s="477"/>
      <c r="BAB945" s="477"/>
      <c r="BAC945" s="477"/>
      <c r="BAD945" s="477"/>
      <c r="BAE945" s="477"/>
      <c r="BAF945" s="477"/>
      <c r="BAG945" s="477"/>
      <c r="BAH945" s="477"/>
      <c r="BAI945" s="477"/>
      <c r="BAJ945" s="477"/>
      <c r="BAK945" s="477"/>
      <c r="BAL945" s="477"/>
      <c r="BAM945" s="477"/>
      <c r="BAN945" s="477"/>
      <c r="BAO945" s="477"/>
      <c r="BAP945" s="477"/>
      <c r="BAQ945" s="477"/>
      <c r="BAR945" s="477"/>
      <c r="BAS945" s="477"/>
      <c r="BAT945" s="477"/>
      <c r="BAU945" s="477"/>
      <c r="BAV945" s="477"/>
      <c r="BAW945" s="477"/>
      <c r="BAX945" s="477"/>
      <c r="BAY945" s="477"/>
      <c r="BAZ945" s="477"/>
      <c r="BBA945" s="477"/>
      <c r="BBB945" s="477"/>
      <c r="BBC945" s="477"/>
      <c r="BBD945" s="477"/>
      <c r="BBE945" s="477"/>
      <c r="BBF945" s="477"/>
      <c r="BBG945" s="477"/>
      <c r="BBH945" s="477"/>
      <c r="BBI945" s="477"/>
      <c r="BBJ945" s="477"/>
      <c r="BBK945" s="477"/>
      <c r="BBL945" s="477"/>
      <c r="BBM945" s="477"/>
      <c r="BBN945" s="477"/>
      <c r="BBO945" s="477"/>
      <c r="BBP945" s="477"/>
      <c r="BBQ945" s="477"/>
      <c r="BBR945" s="477"/>
      <c r="BBS945" s="477"/>
      <c r="BBT945" s="477"/>
      <c r="BBU945" s="477"/>
      <c r="BBV945" s="477"/>
      <c r="BBW945" s="477"/>
      <c r="BBX945" s="477"/>
      <c r="BBY945" s="477"/>
      <c r="BBZ945" s="477"/>
      <c r="BCA945" s="477"/>
      <c r="BCB945" s="477"/>
      <c r="BCC945" s="477"/>
      <c r="BCD945" s="477"/>
      <c r="BCE945" s="477"/>
      <c r="BCF945" s="477"/>
      <c r="BCG945" s="477"/>
      <c r="BCH945" s="477"/>
      <c r="BCI945" s="477"/>
      <c r="BCJ945" s="477"/>
      <c r="BCK945" s="477"/>
      <c r="BCL945" s="477"/>
      <c r="BCM945" s="477"/>
      <c r="BCN945" s="477"/>
      <c r="BCO945" s="477"/>
      <c r="BCP945" s="477"/>
      <c r="BCQ945" s="477"/>
      <c r="BCR945" s="477"/>
      <c r="BCS945" s="477"/>
      <c r="BCT945" s="477"/>
      <c r="BCU945" s="477"/>
      <c r="BCV945" s="477"/>
      <c r="BCW945" s="477"/>
      <c r="BCX945" s="477"/>
      <c r="BCY945" s="477"/>
      <c r="BCZ945" s="477"/>
      <c r="BDA945" s="477"/>
      <c r="BDB945" s="477"/>
      <c r="BDC945" s="477"/>
      <c r="BDD945" s="477"/>
      <c r="BDE945" s="477"/>
      <c r="BDF945" s="477"/>
      <c r="BDG945" s="477"/>
      <c r="BDH945" s="477"/>
      <c r="BDI945" s="477"/>
      <c r="BDJ945" s="477"/>
      <c r="BDK945" s="477"/>
      <c r="BDL945" s="477"/>
      <c r="BDM945" s="477"/>
      <c r="BDN945" s="477"/>
      <c r="BDO945" s="477"/>
      <c r="BDP945" s="477"/>
      <c r="BDQ945" s="477"/>
      <c r="BDR945" s="477"/>
      <c r="BDS945" s="477"/>
      <c r="BDT945" s="477"/>
      <c r="BDU945" s="477"/>
      <c r="BDV945" s="477"/>
      <c r="BDW945" s="477"/>
      <c r="BDX945" s="477"/>
      <c r="BDY945" s="477"/>
      <c r="BDZ945" s="477"/>
      <c r="BEA945" s="477"/>
      <c r="BEB945" s="477"/>
      <c r="BEC945" s="477"/>
      <c r="BED945" s="477"/>
      <c r="BEE945" s="477"/>
      <c r="BEF945" s="477"/>
      <c r="BEG945" s="477"/>
      <c r="BEH945" s="477"/>
      <c r="BEI945" s="477"/>
      <c r="BEJ945" s="477"/>
      <c r="BEK945" s="477"/>
      <c r="BEL945" s="477"/>
      <c r="BEM945" s="477"/>
      <c r="BEN945" s="477"/>
      <c r="BEO945" s="477"/>
      <c r="BEP945" s="477"/>
      <c r="BEQ945" s="477"/>
      <c r="BER945" s="477"/>
      <c r="BES945" s="477"/>
      <c r="BET945" s="477"/>
      <c r="BEU945" s="477"/>
      <c r="BEV945" s="477"/>
      <c r="BEW945" s="477"/>
      <c r="BEX945" s="477"/>
      <c r="BEY945" s="477"/>
      <c r="BEZ945" s="477"/>
      <c r="BFA945" s="477"/>
      <c r="BFB945" s="477"/>
      <c r="BFC945" s="477"/>
      <c r="BFD945" s="477"/>
      <c r="BFE945" s="477"/>
      <c r="BFF945" s="477"/>
      <c r="BFG945" s="477"/>
      <c r="BFH945" s="477"/>
      <c r="BFI945" s="477"/>
      <c r="BFJ945" s="477"/>
      <c r="BFK945" s="477"/>
      <c r="BFL945" s="477"/>
      <c r="BFM945" s="477"/>
      <c r="BFN945" s="477"/>
      <c r="BFO945" s="477"/>
      <c r="BFP945" s="477"/>
      <c r="BFQ945" s="477"/>
      <c r="BFR945" s="477"/>
      <c r="BFS945" s="477"/>
      <c r="BFT945" s="477"/>
      <c r="BFU945" s="477"/>
      <c r="BFV945" s="477"/>
      <c r="BFW945" s="477"/>
      <c r="BFX945" s="477"/>
      <c r="BFY945" s="477"/>
      <c r="BFZ945" s="477"/>
      <c r="BGA945" s="477"/>
      <c r="BGB945" s="477"/>
      <c r="BGC945" s="477"/>
      <c r="BGD945" s="477"/>
      <c r="BGE945" s="477"/>
      <c r="BGF945" s="477"/>
      <c r="BGG945" s="477"/>
      <c r="BGH945" s="477"/>
      <c r="BGI945" s="477"/>
      <c r="BGJ945" s="477"/>
      <c r="BGK945" s="477"/>
      <c r="BGL945" s="477"/>
      <c r="BGM945" s="477"/>
      <c r="BGN945" s="477"/>
      <c r="BGO945" s="477"/>
      <c r="BGP945" s="477"/>
      <c r="BGQ945" s="477"/>
      <c r="BGR945" s="477"/>
      <c r="BGS945" s="477"/>
      <c r="BGT945" s="477"/>
      <c r="BGU945" s="477"/>
      <c r="BGV945" s="477"/>
      <c r="BGW945" s="477"/>
      <c r="BGX945" s="477"/>
      <c r="BGY945" s="477"/>
      <c r="BGZ945" s="477"/>
      <c r="BHA945" s="477"/>
      <c r="BHB945" s="477"/>
      <c r="BHC945" s="477"/>
      <c r="BHD945" s="477"/>
      <c r="BHE945" s="477"/>
      <c r="BHF945" s="477"/>
      <c r="BHG945" s="477"/>
      <c r="BHH945" s="477"/>
      <c r="BHI945" s="477"/>
      <c r="BHJ945" s="477"/>
      <c r="BHK945" s="477"/>
      <c r="BHL945" s="477"/>
      <c r="BHM945" s="477"/>
      <c r="BHN945" s="477"/>
      <c r="BHO945" s="477"/>
      <c r="BHP945" s="477"/>
      <c r="BHQ945" s="477"/>
      <c r="BHR945" s="477"/>
      <c r="BHS945" s="477"/>
      <c r="BHT945" s="477"/>
      <c r="BHU945" s="477"/>
      <c r="BHV945" s="477"/>
      <c r="BHW945" s="477"/>
      <c r="BHX945" s="477"/>
      <c r="BHY945" s="477"/>
      <c r="BHZ945" s="477"/>
      <c r="BIA945" s="477"/>
      <c r="BIB945" s="477"/>
      <c r="BIC945" s="477"/>
      <c r="BID945" s="477"/>
      <c r="BIE945" s="477"/>
      <c r="BIF945" s="477"/>
      <c r="BIG945" s="477"/>
      <c r="BIH945" s="477"/>
      <c r="BII945" s="477"/>
      <c r="BIJ945" s="477"/>
      <c r="BIK945" s="477"/>
      <c r="BIL945" s="477"/>
      <c r="BIM945" s="477"/>
      <c r="BIN945" s="477"/>
      <c r="BIO945" s="477"/>
      <c r="BIP945" s="477"/>
      <c r="BIQ945" s="477"/>
      <c r="BIR945" s="477"/>
      <c r="BIS945" s="477"/>
      <c r="BIT945" s="477"/>
      <c r="BIU945" s="477"/>
      <c r="BIV945" s="477"/>
      <c r="BIW945" s="477"/>
      <c r="BIX945" s="477"/>
      <c r="BIY945" s="477"/>
      <c r="BIZ945" s="477"/>
      <c r="BJA945" s="477"/>
      <c r="BJB945" s="477"/>
      <c r="BJC945" s="477"/>
      <c r="BJD945" s="477"/>
      <c r="BJE945" s="477"/>
      <c r="BJF945" s="477"/>
      <c r="BJG945" s="477"/>
      <c r="BJH945" s="477"/>
      <c r="BJI945" s="477"/>
      <c r="BJJ945" s="477"/>
      <c r="BJK945" s="477"/>
      <c r="BJL945" s="477"/>
      <c r="BJM945" s="477"/>
      <c r="BJN945" s="477"/>
      <c r="BJO945" s="477"/>
      <c r="BJP945" s="477"/>
      <c r="BJQ945" s="477"/>
      <c r="BJR945" s="477"/>
      <c r="BJS945" s="477"/>
      <c r="BJT945" s="477"/>
      <c r="BJU945" s="477"/>
      <c r="BJV945" s="477"/>
      <c r="BJW945" s="477"/>
      <c r="BJX945" s="477"/>
      <c r="BJY945" s="477"/>
      <c r="BJZ945" s="477"/>
      <c r="BKA945" s="477"/>
      <c r="BKB945" s="477"/>
      <c r="BKC945" s="477"/>
      <c r="BKD945" s="477"/>
      <c r="BKE945" s="477"/>
      <c r="BKF945" s="477"/>
      <c r="BKG945" s="477"/>
      <c r="BKH945" s="477"/>
      <c r="BKI945" s="477"/>
      <c r="BKJ945" s="477"/>
      <c r="BKK945" s="477"/>
      <c r="BKL945" s="477"/>
      <c r="BKM945" s="477"/>
      <c r="BKN945" s="477"/>
      <c r="BKO945" s="477"/>
      <c r="BKP945" s="477"/>
      <c r="BKQ945" s="477"/>
      <c r="BKR945" s="477"/>
      <c r="BKS945" s="477"/>
      <c r="BKT945" s="477"/>
      <c r="BKU945" s="477"/>
      <c r="BKV945" s="477"/>
      <c r="BKW945" s="477"/>
      <c r="BKX945" s="477"/>
      <c r="BKY945" s="477"/>
      <c r="BKZ945" s="477"/>
      <c r="BLA945" s="477"/>
      <c r="BLB945" s="477"/>
      <c r="BLC945" s="477"/>
      <c r="BLD945" s="477"/>
      <c r="BLE945" s="477"/>
      <c r="BLF945" s="477"/>
      <c r="BLG945" s="477"/>
      <c r="BLH945" s="477"/>
      <c r="BLI945" s="477"/>
      <c r="BLJ945" s="477"/>
      <c r="BLK945" s="477"/>
      <c r="BLL945" s="477"/>
      <c r="BLM945" s="477"/>
      <c r="BLN945" s="477"/>
      <c r="BLO945" s="477"/>
      <c r="BLP945" s="477"/>
      <c r="BLQ945" s="477"/>
      <c r="BLR945" s="477"/>
      <c r="BLS945" s="477"/>
      <c r="BLT945" s="477"/>
      <c r="BLU945" s="477"/>
      <c r="BLV945" s="477"/>
      <c r="BLW945" s="477"/>
      <c r="BLX945" s="477"/>
      <c r="BLY945" s="477"/>
      <c r="BLZ945" s="477"/>
      <c r="BMA945" s="477"/>
      <c r="BMB945" s="477"/>
      <c r="BMC945" s="477"/>
      <c r="BMD945" s="477"/>
      <c r="BME945" s="477"/>
      <c r="BMF945" s="477"/>
      <c r="BMG945" s="477"/>
      <c r="BMH945" s="477"/>
      <c r="BMI945" s="477"/>
      <c r="BMJ945" s="477"/>
      <c r="BMK945" s="477"/>
      <c r="BML945" s="477"/>
      <c r="BMM945" s="477"/>
      <c r="BMN945" s="477"/>
      <c r="BMO945" s="477"/>
      <c r="BMP945" s="477"/>
      <c r="BMQ945" s="477"/>
      <c r="BMR945" s="477"/>
      <c r="BMS945" s="477"/>
      <c r="BMT945" s="477"/>
      <c r="BMU945" s="477"/>
      <c r="BMV945" s="477"/>
      <c r="BMW945" s="477"/>
      <c r="BMX945" s="477"/>
      <c r="BMY945" s="477"/>
      <c r="BMZ945" s="477"/>
      <c r="BNA945" s="477"/>
      <c r="BNB945" s="477"/>
      <c r="BNC945" s="477"/>
      <c r="BND945" s="477"/>
      <c r="BNE945" s="477"/>
      <c r="BNF945" s="477"/>
      <c r="BNG945" s="477"/>
      <c r="BNH945" s="477"/>
      <c r="BNI945" s="477"/>
      <c r="BNJ945" s="477"/>
      <c r="BNK945" s="477"/>
      <c r="BNL945" s="477"/>
      <c r="BNM945" s="477"/>
      <c r="BNN945" s="477"/>
      <c r="BNO945" s="477"/>
      <c r="BNP945" s="477"/>
      <c r="BNQ945" s="477"/>
      <c r="BNR945" s="477"/>
      <c r="BNS945" s="477"/>
      <c r="BNT945" s="477"/>
      <c r="BNU945" s="477"/>
      <c r="BNV945" s="477"/>
      <c r="BNW945" s="477"/>
      <c r="BNX945" s="477"/>
      <c r="BNY945" s="477"/>
      <c r="BNZ945" s="477"/>
      <c r="BOA945" s="477"/>
      <c r="BOB945" s="477"/>
      <c r="BOC945" s="477"/>
      <c r="BOD945" s="477"/>
      <c r="BOE945" s="477"/>
      <c r="BOF945" s="477"/>
      <c r="BOG945" s="477"/>
      <c r="BOH945" s="477"/>
      <c r="BOI945" s="477"/>
      <c r="BOJ945" s="477"/>
      <c r="BOK945" s="477"/>
      <c r="BOL945" s="477"/>
      <c r="BOM945" s="477"/>
      <c r="BON945" s="477"/>
      <c r="BOO945" s="477"/>
      <c r="BOP945" s="477"/>
      <c r="BOQ945" s="477"/>
      <c r="BOR945" s="477"/>
      <c r="BOS945" s="477"/>
      <c r="BOT945" s="477"/>
      <c r="BOU945" s="477"/>
      <c r="BOV945" s="477"/>
      <c r="BOW945" s="477"/>
      <c r="BOX945" s="477"/>
      <c r="BOY945" s="477"/>
      <c r="BOZ945" s="477"/>
      <c r="BPA945" s="477"/>
      <c r="BPB945" s="477"/>
      <c r="BPC945" s="477"/>
      <c r="BPD945" s="477"/>
      <c r="BPE945" s="477"/>
      <c r="BPF945" s="477"/>
      <c r="BPG945" s="477"/>
      <c r="BPH945" s="477"/>
      <c r="BPI945" s="477"/>
      <c r="BPJ945" s="477"/>
      <c r="BPK945" s="477"/>
      <c r="BPL945" s="477"/>
      <c r="BPM945" s="477"/>
      <c r="BPN945" s="477"/>
      <c r="BPO945" s="477"/>
      <c r="BPP945" s="477"/>
      <c r="BPQ945" s="477"/>
      <c r="BPR945" s="477"/>
      <c r="BPS945" s="477"/>
      <c r="BPT945" s="477"/>
      <c r="BPU945" s="477"/>
      <c r="BPV945" s="477"/>
      <c r="BPW945" s="477"/>
      <c r="BPX945" s="477"/>
      <c r="BPY945" s="477"/>
      <c r="BPZ945" s="477"/>
      <c r="BQA945" s="477"/>
      <c r="BQB945" s="477"/>
      <c r="BQC945" s="477"/>
      <c r="BQD945" s="477"/>
      <c r="BQE945" s="477"/>
      <c r="BQF945" s="477"/>
      <c r="BQG945" s="477"/>
      <c r="BQH945" s="477"/>
      <c r="BQI945" s="477"/>
      <c r="BQJ945" s="477"/>
      <c r="BQK945" s="477"/>
      <c r="BQL945" s="477"/>
      <c r="BQM945" s="477"/>
      <c r="BQN945" s="477"/>
      <c r="BQO945" s="477"/>
      <c r="BQP945" s="477"/>
      <c r="BQQ945" s="477"/>
      <c r="BQR945" s="477"/>
      <c r="BQS945" s="477"/>
      <c r="BQT945" s="477"/>
      <c r="BQU945" s="477"/>
      <c r="BQV945" s="477"/>
      <c r="BQW945" s="477"/>
      <c r="BQX945" s="477"/>
      <c r="BQY945" s="477"/>
      <c r="BQZ945" s="477"/>
      <c r="BRA945" s="477"/>
      <c r="BRB945" s="477"/>
      <c r="BRC945" s="477"/>
      <c r="BRD945" s="477"/>
      <c r="BRE945" s="477"/>
      <c r="BRF945" s="477"/>
      <c r="BRG945" s="477"/>
      <c r="BRH945" s="477"/>
      <c r="BRI945" s="477"/>
      <c r="BRJ945" s="477"/>
      <c r="BRK945" s="477"/>
      <c r="BRL945" s="477"/>
      <c r="BRM945" s="477"/>
      <c r="BRN945" s="477"/>
      <c r="BRO945" s="477"/>
      <c r="BRP945" s="477"/>
      <c r="BRQ945" s="477"/>
      <c r="BRR945" s="477"/>
      <c r="BRS945" s="477"/>
      <c r="BRT945" s="477"/>
      <c r="BRU945" s="477"/>
      <c r="BRV945" s="477"/>
      <c r="BRW945" s="477"/>
      <c r="BRX945" s="477"/>
      <c r="BRY945" s="477"/>
      <c r="BRZ945" s="477"/>
      <c r="BSA945" s="477"/>
      <c r="BSB945" s="477"/>
      <c r="BSC945" s="477"/>
      <c r="BSD945" s="477"/>
      <c r="BSE945" s="477"/>
      <c r="BSF945" s="477"/>
      <c r="BSG945" s="477"/>
      <c r="BSH945" s="477"/>
      <c r="BSI945" s="477"/>
      <c r="BSJ945" s="477"/>
      <c r="BSK945" s="477"/>
      <c r="BSL945" s="477"/>
      <c r="BSM945" s="477"/>
      <c r="BSN945" s="477"/>
      <c r="BSO945" s="477"/>
      <c r="BSP945" s="477"/>
      <c r="BSQ945" s="477"/>
      <c r="BSR945" s="477"/>
      <c r="BSS945" s="477"/>
      <c r="BST945" s="477"/>
      <c r="BSU945" s="477"/>
      <c r="BSV945" s="477"/>
      <c r="BSW945" s="477"/>
      <c r="BSX945" s="477"/>
      <c r="BSY945" s="477"/>
      <c r="BSZ945" s="477"/>
      <c r="BTA945" s="477"/>
      <c r="BTB945" s="477"/>
      <c r="BTC945" s="477"/>
      <c r="BTD945" s="477"/>
      <c r="BTE945" s="477"/>
      <c r="BTF945" s="477"/>
      <c r="BTG945" s="477"/>
      <c r="BTH945" s="477"/>
      <c r="BTI945" s="477"/>
      <c r="BTJ945" s="477"/>
      <c r="BTK945" s="477"/>
      <c r="BTL945" s="477"/>
      <c r="BTM945" s="477"/>
      <c r="BTN945" s="477"/>
      <c r="BTO945" s="477"/>
      <c r="BTP945" s="477"/>
      <c r="BTQ945" s="477"/>
      <c r="BTR945" s="477"/>
      <c r="BTS945" s="477"/>
      <c r="BTT945" s="477"/>
      <c r="BTU945" s="477"/>
      <c r="BTV945" s="477"/>
      <c r="BTW945" s="477"/>
      <c r="BTX945" s="477"/>
      <c r="BTY945" s="477"/>
      <c r="BTZ945" s="477"/>
      <c r="BUA945" s="477"/>
      <c r="BUB945" s="477"/>
      <c r="BUC945" s="477"/>
      <c r="BUD945" s="477"/>
      <c r="BUE945" s="477"/>
      <c r="BUF945" s="477"/>
      <c r="BUG945" s="477"/>
      <c r="BUH945" s="477"/>
      <c r="BUI945" s="477"/>
      <c r="BUJ945" s="477"/>
      <c r="BUK945" s="477"/>
      <c r="BUL945" s="477"/>
      <c r="BUM945" s="477"/>
      <c r="BUN945" s="477"/>
      <c r="BUO945" s="477"/>
      <c r="BUP945" s="477"/>
      <c r="BUQ945" s="477"/>
      <c r="BUR945" s="477"/>
      <c r="BUS945" s="477"/>
      <c r="BUT945" s="477"/>
      <c r="BUU945" s="477"/>
      <c r="BUV945" s="477"/>
      <c r="BUW945" s="477"/>
      <c r="BUX945" s="477"/>
      <c r="BUY945" s="477"/>
      <c r="BUZ945" s="477"/>
      <c r="BVA945" s="477"/>
      <c r="BVB945" s="477"/>
      <c r="BVC945" s="477"/>
      <c r="BVD945" s="477"/>
      <c r="BVE945" s="477"/>
      <c r="BVF945" s="477"/>
      <c r="BVG945" s="477"/>
      <c r="BVH945" s="477"/>
      <c r="BVI945" s="477"/>
      <c r="BVJ945" s="477"/>
      <c r="BVK945" s="477"/>
      <c r="BVL945" s="477"/>
      <c r="BVM945" s="477"/>
      <c r="BVN945" s="477"/>
      <c r="BVO945" s="477"/>
      <c r="BVP945" s="477"/>
      <c r="BVQ945" s="477"/>
      <c r="BVR945" s="477"/>
      <c r="BVS945" s="477"/>
      <c r="BVT945" s="477"/>
      <c r="BVU945" s="477"/>
      <c r="BVV945" s="477"/>
      <c r="BVW945" s="477"/>
      <c r="BVX945" s="477"/>
      <c r="BVY945" s="477"/>
      <c r="BVZ945" s="477"/>
      <c r="BWA945" s="477"/>
      <c r="BWB945" s="477"/>
      <c r="BWC945" s="477"/>
      <c r="BWD945" s="477"/>
      <c r="BWE945" s="477"/>
      <c r="BWF945" s="477"/>
      <c r="BWG945" s="477"/>
      <c r="BWH945" s="477"/>
      <c r="BWI945" s="477"/>
      <c r="BWJ945" s="477"/>
      <c r="BWK945" s="477"/>
      <c r="BWL945" s="477"/>
      <c r="BWM945" s="477"/>
      <c r="BWN945" s="477"/>
      <c r="BWO945" s="477"/>
      <c r="BWP945" s="477"/>
      <c r="BWQ945" s="477"/>
      <c r="BWR945" s="477"/>
      <c r="BWS945" s="477"/>
      <c r="BWT945" s="477"/>
      <c r="BWU945" s="477"/>
      <c r="BWV945" s="477"/>
      <c r="BWW945" s="477"/>
      <c r="BWX945" s="477"/>
      <c r="BWY945" s="477"/>
      <c r="BWZ945" s="477"/>
      <c r="BXA945" s="477"/>
      <c r="BXB945" s="477"/>
      <c r="BXC945" s="477"/>
      <c r="BXD945" s="477"/>
      <c r="BXE945" s="477"/>
      <c r="BXF945" s="477"/>
      <c r="BXG945" s="477"/>
      <c r="BXH945" s="477"/>
      <c r="BXI945" s="477"/>
      <c r="BXJ945" s="477"/>
      <c r="BXK945" s="477"/>
      <c r="BXL945" s="477"/>
      <c r="BXM945" s="477"/>
      <c r="BXN945" s="477"/>
      <c r="BXO945" s="477"/>
      <c r="BXP945" s="477"/>
      <c r="BXQ945" s="477"/>
      <c r="BXR945" s="477"/>
      <c r="BXS945" s="477"/>
      <c r="BXT945" s="477"/>
      <c r="BXU945" s="477"/>
      <c r="BXV945" s="477"/>
      <c r="BXW945" s="477"/>
      <c r="BXX945" s="477"/>
      <c r="BXY945" s="477"/>
      <c r="BXZ945" s="477"/>
      <c r="BYA945" s="477"/>
      <c r="BYB945" s="477"/>
      <c r="BYC945" s="477"/>
      <c r="BYD945" s="477"/>
      <c r="BYE945" s="477"/>
      <c r="BYF945" s="477"/>
      <c r="BYG945" s="477"/>
      <c r="BYH945" s="477"/>
      <c r="BYI945" s="477"/>
      <c r="BYJ945" s="477"/>
      <c r="BYK945" s="477"/>
      <c r="BYL945" s="477"/>
      <c r="BYM945" s="477"/>
      <c r="BYN945" s="477"/>
      <c r="BYO945" s="477"/>
      <c r="BYP945" s="477"/>
      <c r="BYQ945" s="477"/>
      <c r="BYR945" s="477"/>
      <c r="BYS945" s="477"/>
      <c r="BYT945" s="477"/>
      <c r="BYU945" s="477"/>
      <c r="BYV945" s="477"/>
      <c r="BYW945" s="477"/>
      <c r="BYX945" s="477"/>
      <c r="BYY945" s="477"/>
      <c r="BYZ945" s="477"/>
      <c r="BZA945" s="477"/>
      <c r="BZB945" s="477"/>
      <c r="BZC945" s="477"/>
      <c r="BZD945" s="477"/>
      <c r="BZE945" s="477"/>
      <c r="BZF945" s="477"/>
      <c r="BZG945" s="477"/>
      <c r="BZH945" s="477"/>
      <c r="BZI945" s="477"/>
      <c r="BZJ945" s="477"/>
      <c r="BZK945" s="477"/>
      <c r="BZL945" s="477"/>
      <c r="BZM945" s="477"/>
      <c r="BZN945" s="477"/>
      <c r="BZO945" s="477"/>
      <c r="BZP945" s="477"/>
      <c r="BZQ945" s="477"/>
      <c r="BZR945" s="477"/>
      <c r="BZS945" s="477"/>
      <c r="BZT945" s="477"/>
      <c r="BZU945" s="477"/>
      <c r="BZV945" s="477"/>
      <c r="BZW945" s="477"/>
      <c r="BZX945" s="477"/>
      <c r="BZY945" s="477"/>
      <c r="BZZ945" s="477"/>
      <c r="CAA945" s="477"/>
      <c r="CAB945" s="477"/>
      <c r="CAC945" s="477"/>
      <c r="CAD945" s="477"/>
      <c r="CAE945" s="477"/>
      <c r="CAF945" s="477"/>
      <c r="CAG945" s="477"/>
      <c r="CAH945" s="477"/>
      <c r="CAI945" s="477"/>
      <c r="CAJ945" s="477"/>
      <c r="CAK945" s="477"/>
      <c r="CAL945" s="477"/>
      <c r="CAM945" s="477"/>
      <c r="CAN945" s="477"/>
      <c r="CAO945" s="477"/>
      <c r="CAP945" s="477"/>
      <c r="CAQ945" s="477"/>
      <c r="CAR945" s="477"/>
      <c r="CAS945" s="477"/>
      <c r="CAT945" s="477"/>
      <c r="CAU945" s="477"/>
      <c r="CAV945" s="477"/>
      <c r="CAW945" s="477"/>
      <c r="CAX945" s="477"/>
      <c r="CAY945" s="477"/>
      <c r="CAZ945" s="477"/>
      <c r="CBA945" s="477"/>
      <c r="CBB945" s="477"/>
      <c r="CBC945" s="477"/>
      <c r="CBD945" s="477"/>
      <c r="CBE945" s="477"/>
      <c r="CBF945" s="477"/>
      <c r="CBG945" s="477"/>
      <c r="CBH945" s="477"/>
      <c r="CBI945" s="477"/>
      <c r="CBJ945" s="477"/>
      <c r="CBK945" s="477"/>
      <c r="CBL945" s="477"/>
      <c r="CBM945" s="477"/>
      <c r="CBN945" s="477"/>
      <c r="CBO945" s="477"/>
      <c r="CBP945" s="477"/>
      <c r="CBQ945" s="477"/>
      <c r="CBR945" s="477"/>
      <c r="CBS945" s="477"/>
      <c r="CBT945" s="477"/>
      <c r="CBU945" s="477"/>
      <c r="CBV945" s="477"/>
      <c r="CBW945" s="477"/>
      <c r="CBX945" s="477"/>
      <c r="CBY945" s="477"/>
      <c r="CBZ945" s="477"/>
      <c r="CCA945" s="477"/>
      <c r="CCB945" s="477"/>
      <c r="CCC945" s="477"/>
      <c r="CCD945" s="477"/>
      <c r="CCE945" s="477"/>
      <c r="CCF945" s="477"/>
      <c r="CCG945" s="477"/>
      <c r="CCH945" s="477"/>
      <c r="CCI945" s="477"/>
      <c r="CCJ945" s="477"/>
      <c r="CCK945" s="477"/>
      <c r="CCL945" s="477"/>
      <c r="CCM945" s="477"/>
      <c r="CCN945" s="477"/>
      <c r="CCO945" s="477"/>
      <c r="CCP945" s="477"/>
      <c r="CCQ945" s="477"/>
      <c r="CCR945" s="477"/>
      <c r="CCS945" s="477"/>
      <c r="CCT945" s="477"/>
      <c r="CCU945" s="477"/>
      <c r="CCV945" s="477"/>
      <c r="CCW945" s="477"/>
      <c r="CCX945" s="477"/>
      <c r="CCY945" s="477"/>
      <c r="CCZ945" s="477"/>
      <c r="CDA945" s="477"/>
      <c r="CDB945" s="477"/>
      <c r="CDC945" s="477"/>
      <c r="CDD945" s="477"/>
      <c r="CDE945" s="477"/>
      <c r="CDF945" s="477"/>
      <c r="CDG945" s="477"/>
      <c r="CDH945" s="477"/>
      <c r="CDI945" s="477"/>
      <c r="CDJ945" s="477"/>
      <c r="CDK945" s="477"/>
      <c r="CDL945" s="477"/>
      <c r="CDM945" s="477"/>
      <c r="CDN945" s="477"/>
      <c r="CDO945" s="477"/>
      <c r="CDP945" s="477"/>
      <c r="CDQ945" s="477"/>
      <c r="CDR945" s="477"/>
      <c r="CDS945" s="477"/>
      <c r="CDT945" s="477"/>
      <c r="CDU945" s="477"/>
      <c r="CDV945" s="477"/>
      <c r="CDW945" s="477"/>
      <c r="CDX945" s="477"/>
      <c r="CDY945" s="477"/>
      <c r="CDZ945" s="477"/>
      <c r="CEA945" s="477"/>
      <c r="CEB945" s="477"/>
      <c r="CEC945" s="477"/>
      <c r="CED945" s="477"/>
      <c r="CEE945" s="477"/>
      <c r="CEF945" s="477"/>
      <c r="CEG945" s="477"/>
      <c r="CEH945" s="477"/>
      <c r="CEI945" s="477"/>
      <c r="CEJ945" s="477"/>
      <c r="CEK945" s="477"/>
      <c r="CEL945" s="477"/>
      <c r="CEM945" s="477"/>
      <c r="CEN945" s="477"/>
      <c r="CEO945" s="477"/>
      <c r="CEP945" s="477"/>
      <c r="CEQ945" s="477"/>
      <c r="CER945" s="477"/>
      <c r="CES945" s="477"/>
      <c r="CET945" s="477"/>
      <c r="CEU945" s="477"/>
      <c r="CEV945" s="477"/>
      <c r="CEW945" s="477"/>
      <c r="CEX945" s="477"/>
      <c r="CEY945" s="477"/>
      <c r="CEZ945" s="477"/>
      <c r="CFA945" s="477"/>
      <c r="CFB945" s="477"/>
      <c r="CFC945" s="477"/>
      <c r="CFD945" s="477"/>
      <c r="CFE945" s="477"/>
      <c r="CFF945" s="477"/>
      <c r="CFG945" s="477"/>
      <c r="CFH945" s="477"/>
      <c r="CFI945" s="477"/>
      <c r="CFJ945" s="477"/>
      <c r="CFK945" s="477"/>
      <c r="CFL945" s="477"/>
      <c r="CFM945" s="477"/>
      <c r="CFN945" s="477"/>
      <c r="CFO945" s="477"/>
      <c r="CFP945" s="477"/>
      <c r="CFQ945" s="477"/>
      <c r="CFR945" s="477"/>
      <c r="CFS945" s="477"/>
      <c r="CFT945" s="477"/>
      <c r="CFU945" s="477"/>
      <c r="CFV945" s="477"/>
      <c r="CFW945" s="477"/>
      <c r="CFX945" s="477"/>
      <c r="CFY945" s="477"/>
      <c r="CFZ945" s="477"/>
      <c r="CGA945" s="477"/>
      <c r="CGB945" s="477"/>
      <c r="CGC945" s="477"/>
      <c r="CGD945" s="477"/>
      <c r="CGE945" s="477"/>
      <c r="CGF945" s="477"/>
      <c r="CGG945" s="477"/>
      <c r="CGH945" s="477"/>
      <c r="CGI945" s="477"/>
      <c r="CGJ945" s="477"/>
      <c r="CGK945" s="477"/>
      <c r="CGL945" s="477"/>
      <c r="CGM945" s="477"/>
      <c r="CGN945" s="477"/>
      <c r="CGO945" s="477"/>
      <c r="CGP945" s="477"/>
      <c r="CGQ945" s="477"/>
      <c r="CGR945" s="477"/>
      <c r="CGS945" s="477"/>
      <c r="CGT945" s="477"/>
      <c r="CGU945" s="477"/>
      <c r="CGV945" s="477"/>
      <c r="CGW945" s="477"/>
      <c r="CGX945" s="477"/>
      <c r="CGY945" s="477"/>
      <c r="CGZ945" s="477"/>
      <c r="CHA945" s="477"/>
      <c r="CHB945" s="477"/>
      <c r="CHC945" s="477"/>
      <c r="CHD945" s="477"/>
      <c r="CHE945" s="477"/>
      <c r="CHF945" s="477"/>
      <c r="CHG945" s="477"/>
      <c r="CHH945" s="477"/>
      <c r="CHI945" s="477"/>
      <c r="CHJ945" s="477"/>
      <c r="CHK945" s="477"/>
      <c r="CHL945" s="477"/>
      <c r="CHM945" s="477"/>
      <c r="CHN945" s="477"/>
      <c r="CHO945" s="477"/>
      <c r="CHP945" s="477"/>
      <c r="CHQ945" s="477"/>
      <c r="CHR945" s="477"/>
      <c r="CHS945" s="477"/>
      <c r="CHT945" s="477"/>
      <c r="CHU945" s="477"/>
      <c r="CHV945" s="477"/>
      <c r="CHW945" s="477"/>
      <c r="CHX945" s="477"/>
      <c r="CHY945" s="477"/>
      <c r="CHZ945" s="477"/>
      <c r="CIA945" s="477"/>
      <c r="CIB945" s="477"/>
      <c r="CIC945" s="477"/>
      <c r="CID945" s="477"/>
      <c r="CIE945" s="477"/>
      <c r="CIF945" s="477"/>
      <c r="CIG945" s="477"/>
      <c r="CIH945" s="477"/>
      <c r="CII945" s="477"/>
      <c r="CIJ945" s="477"/>
      <c r="CIK945" s="477"/>
      <c r="CIL945" s="477"/>
      <c r="CIM945" s="477"/>
      <c r="CIN945" s="477"/>
      <c r="CIO945" s="477"/>
      <c r="CIP945" s="477"/>
      <c r="CIQ945" s="477"/>
      <c r="CIR945" s="477"/>
      <c r="CIS945" s="477"/>
      <c r="CIT945" s="477"/>
      <c r="CIU945" s="477"/>
      <c r="CIV945" s="477"/>
      <c r="CIW945" s="477"/>
      <c r="CIX945" s="477"/>
      <c r="CIY945" s="477"/>
      <c r="CIZ945" s="477"/>
      <c r="CJA945" s="477"/>
      <c r="CJB945" s="477"/>
      <c r="CJC945" s="477"/>
      <c r="CJD945" s="477"/>
      <c r="CJE945" s="477"/>
      <c r="CJF945" s="477"/>
      <c r="CJG945" s="477"/>
      <c r="CJH945" s="477"/>
      <c r="CJI945" s="477"/>
      <c r="CJJ945" s="477"/>
      <c r="CJK945" s="477"/>
      <c r="CJL945" s="477"/>
      <c r="CJM945" s="477"/>
      <c r="CJN945" s="477"/>
      <c r="CJO945" s="477"/>
      <c r="CJP945" s="477"/>
      <c r="CJQ945" s="477"/>
      <c r="CJR945" s="477"/>
      <c r="CJS945" s="477"/>
      <c r="CJT945" s="477"/>
      <c r="CJU945" s="477"/>
      <c r="CJV945" s="477"/>
      <c r="CJW945" s="477"/>
      <c r="CJX945" s="477"/>
      <c r="CJY945" s="477"/>
      <c r="CJZ945" s="477"/>
      <c r="CKA945" s="477"/>
      <c r="CKB945" s="477"/>
      <c r="CKC945" s="477"/>
      <c r="CKD945" s="477"/>
      <c r="CKE945" s="477"/>
      <c r="CKF945" s="477"/>
      <c r="CKG945" s="477"/>
      <c r="CKH945" s="477"/>
      <c r="CKI945" s="477"/>
      <c r="CKJ945" s="477"/>
      <c r="CKK945" s="477"/>
      <c r="CKL945" s="477"/>
      <c r="CKM945" s="477"/>
      <c r="CKN945" s="477"/>
      <c r="CKO945" s="477"/>
      <c r="CKP945" s="477"/>
      <c r="CKQ945" s="477"/>
      <c r="CKR945" s="477"/>
      <c r="CKS945" s="477"/>
      <c r="CKT945" s="477"/>
      <c r="CKU945" s="477"/>
      <c r="CKV945" s="477"/>
      <c r="CKW945" s="477"/>
      <c r="CKX945" s="477"/>
      <c r="CKY945" s="477"/>
      <c r="CKZ945" s="477"/>
      <c r="CLA945" s="477"/>
      <c r="CLB945" s="477"/>
      <c r="CLC945" s="477"/>
      <c r="CLD945" s="477"/>
      <c r="CLE945" s="477"/>
      <c r="CLF945" s="477"/>
      <c r="CLG945" s="477"/>
      <c r="CLH945" s="477"/>
      <c r="CLI945" s="477"/>
      <c r="CLJ945" s="477"/>
      <c r="CLK945" s="477"/>
      <c r="CLL945" s="477"/>
      <c r="CLM945" s="477"/>
      <c r="CLN945" s="477"/>
      <c r="CLO945" s="477"/>
      <c r="CLP945" s="477"/>
      <c r="CLQ945" s="477"/>
      <c r="CLR945" s="477"/>
      <c r="CLS945" s="477"/>
      <c r="CLT945" s="477"/>
      <c r="CLU945" s="477"/>
      <c r="CLV945" s="477"/>
      <c r="CLW945" s="477"/>
      <c r="CLX945" s="477"/>
      <c r="CLY945" s="477"/>
      <c r="CLZ945" s="477"/>
      <c r="CMA945" s="477"/>
      <c r="CMB945" s="477"/>
      <c r="CMC945" s="477"/>
      <c r="CMD945" s="477"/>
      <c r="CME945" s="477"/>
      <c r="CMF945" s="477"/>
      <c r="CMG945" s="477"/>
      <c r="CMH945" s="477"/>
      <c r="CMI945" s="477"/>
      <c r="CMJ945" s="477"/>
      <c r="CMK945" s="477"/>
      <c r="CML945" s="477"/>
      <c r="CMM945" s="477"/>
      <c r="CMN945" s="477"/>
      <c r="CMO945" s="477"/>
      <c r="CMP945" s="477"/>
      <c r="CMQ945" s="477"/>
      <c r="CMR945" s="477"/>
      <c r="CMS945" s="477"/>
      <c r="CMT945" s="477"/>
      <c r="CMU945" s="477"/>
      <c r="CMV945" s="477"/>
      <c r="CMW945" s="477"/>
      <c r="CMX945" s="477"/>
      <c r="CMY945" s="477"/>
      <c r="CMZ945" s="477"/>
      <c r="CNA945" s="477"/>
      <c r="CNB945" s="477"/>
      <c r="CNC945" s="477"/>
      <c r="CND945" s="477"/>
      <c r="CNE945" s="477"/>
      <c r="CNF945" s="477"/>
      <c r="CNG945" s="477"/>
      <c r="CNH945" s="477"/>
      <c r="CNI945" s="477"/>
      <c r="CNJ945" s="477"/>
      <c r="CNK945" s="477"/>
      <c r="CNL945" s="477"/>
      <c r="CNM945" s="477"/>
      <c r="CNN945" s="477"/>
      <c r="CNO945" s="477"/>
      <c r="CNP945" s="477"/>
      <c r="CNQ945" s="477"/>
      <c r="CNR945" s="477"/>
      <c r="CNS945" s="477"/>
      <c r="CNT945" s="477"/>
      <c r="CNU945" s="477"/>
      <c r="CNV945" s="477"/>
      <c r="CNW945" s="477"/>
      <c r="CNX945" s="477"/>
      <c r="CNY945" s="477"/>
      <c r="CNZ945" s="477"/>
      <c r="COA945" s="477"/>
      <c r="COB945" s="477"/>
      <c r="COC945" s="477"/>
      <c r="COD945" s="477"/>
      <c r="COE945" s="477"/>
      <c r="COF945" s="477"/>
      <c r="COG945" s="477"/>
      <c r="COH945" s="477"/>
      <c r="COI945" s="477"/>
      <c r="COJ945" s="477"/>
      <c r="COK945" s="477"/>
      <c r="COL945" s="477"/>
      <c r="COM945" s="477"/>
      <c r="CON945" s="477"/>
      <c r="COO945" s="477"/>
      <c r="COP945" s="477"/>
      <c r="COQ945" s="477"/>
      <c r="COR945" s="477"/>
      <c r="COS945" s="477"/>
      <c r="COT945" s="477"/>
      <c r="COU945" s="477"/>
      <c r="COV945" s="477"/>
      <c r="COW945" s="477"/>
      <c r="COX945" s="477"/>
      <c r="COY945" s="477"/>
      <c r="COZ945" s="477"/>
      <c r="CPA945" s="477"/>
      <c r="CPB945" s="477"/>
      <c r="CPC945" s="477"/>
      <c r="CPD945" s="477"/>
      <c r="CPE945" s="477"/>
      <c r="CPF945" s="477"/>
      <c r="CPG945" s="477"/>
      <c r="CPH945" s="477"/>
      <c r="CPI945" s="477"/>
      <c r="CPJ945" s="477"/>
      <c r="CPK945" s="477"/>
      <c r="CPL945" s="477"/>
      <c r="CPM945" s="477"/>
      <c r="CPN945" s="477"/>
      <c r="CPO945" s="477"/>
      <c r="CPP945" s="477"/>
      <c r="CPQ945" s="477"/>
      <c r="CPR945" s="477"/>
      <c r="CPS945" s="477"/>
      <c r="CPT945" s="477"/>
      <c r="CPU945" s="477"/>
      <c r="CPV945" s="477"/>
      <c r="CPW945" s="477"/>
      <c r="CPX945" s="477"/>
      <c r="CPY945" s="477"/>
      <c r="CPZ945" s="477"/>
      <c r="CQA945" s="477"/>
      <c r="CQB945" s="477"/>
      <c r="CQC945" s="477"/>
      <c r="CQD945" s="477"/>
      <c r="CQE945" s="477"/>
      <c r="CQF945" s="477"/>
      <c r="CQG945" s="477"/>
      <c r="CQH945" s="477"/>
      <c r="CQI945" s="477"/>
      <c r="CQJ945" s="477"/>
      <c r="CQK945" s="477"/>
      <c r="CQL945" s="477"/>
      <c r="CQM945" s="477"/>
      <c r="CQN945" s="477"/>
      <c r="CQO945" s="477"/>
      <c r="CQP945" s="477"/>
      <c r="CQQ945" s="477"/>
      <c r="CQR945" s="477"/>
      <c r="CQS945" s="477"/>
      <c r="CQT945" s="477"/>
      <c r="CQU945" s="477"/>
      <c r="CQV945" s="477"/>
      <c r="CQW945" s="477"/>
      <c r="CQX945" s="477"/>
      <c r="CQY945" s="477"/>
      <c r="CQZ945" s="477"/>
      <c r="CRA945" s="477"/>
      <c r="CRB945" s="477"/>
      <c r="CRC945" s="477"/>
      <c r="CRD945" s="477"/>
      <c r="CRE945" s="477"/>
      <c r="CRF945" s="477"/>
      <c r="CRG945" s="477"/>
      <c r="CRH945" s="477"/>
      <c r="CRI945" s="477"/>
      <c r="CRJ945" s="477"/>
      <c r="CRK945" s="477"/>
      <c r="CRL945" s="477"/>
      <c r="CRM945" s="477"/>
      <c r="CRN945" s="477"/>
      <c r="CRO945" s="477"/>
      <c r="CRP945" s="477"/>
      <c r="CRQ945" s="477"/>
      <c r="CRR945" s="477"/>
      <c r="CRS945" s="477"/>
      <c r="CRT945" s="477"/>
      <c r="CRU945" s="477"/>
      <c r="CRV945" s="477"/>
      <c r="CRW945" s="477"/>
      <c r="CRX945" s="477"/>
      <c r="CRY945" s="477"/>
      <c r="CRZ945" s="477"/>
      <c r="CSA945" s="477"/>
      <c r="CSB945" s="477"/>
      <c r="CSC945" s="477"/>
      <c r="CSD945" s="477"/>
      <c r="CSE945" s="477"/>
      <c r="CSF945" s="477"/>
      <c r="CSG945" s="477"/>
      <c r="CSH945" s="477"/>
      <c r="CSI945" s="477"/>
      <c r="CSJ945" s="477"/>
      <c r="CSK945" s="477"/>
      <c r="CSL945" s="477"/>
      <c r="CSM945" s="477"/>
      <c r="CSN945" s="477"/>
      <c r="CSO945" s="477"/>
      <c r="CSP945" s="477"/>
      <c r="CSQ945" s="477"/>
      <c r="CSR945" s="477"/>
      <c r="CSS945" s="477"/>
      <c r="CST945" s="477"/>
      <c r="CSU945" s="477"/>
      <c r="CSV945" s="477"/>
      <c r="CSW945" s="477"/>
      <c r="CSX945" s="477"/>
      <c r="CSY945" s="477"/>
      <c r="CSZ945" s="477"/>
      <c r="CTA945" s="477"/>
      <c r="CTB945" s="477"/>
      <c r="CTC945" s="477"/>
      <c r="CTD945" s="477"/>
      <c r="CTE945" s="477"/>
      <c r="CTF945" s="477"/>
      <c r="CTG945" s="477"/>
      <c r="CTH945" s="477"/>
      <c r="CTI945" s="477"/>
      <c r="CTJ945" s="477"/>
      <c r="CTK945" s="477"/>
      <c r="CTL945" s="477"/>
      <c r="CTM945" s="477"/>
      <c r="CTN945" s="477"/>
      <c r="CTO945" s="477"/>
      <c r="CTP945" s="477"/>
      <c r="CTQ945" s="477"/>
      <c r="CTR945" s="477"/>
      <c r="CTS945" s="477"/>
      <c r="CTT945" s="477"/>
      <c r="CTU945" s="477"/>
      <c r="CTV945" s="477"/>
      <c r="CTW945" s="477"/>
      <c r="CTX945" s="477"/>
      <c r="CTY945" s="477"/>
      <c r="CTZ945" s="477"/>
      <c r="CUA945" s="477"/>
      <c r="CUB945" s="477"/>
      <c r="CUC945" s="477"/>
      <c r="CUD945" s="477"/>
      <c r="CUE945" s="477"/>
      <c r="CUF945" s="477"/>
      <c r="CUG945" s="477"/>
      <c r="CUH945" s="477"/>
      <c r="CUI945" s="477"/>
      <c r="CUJ945" s="477"/>
      <c r="CUK945" s="477"/>
      <c r="CUL945" s="477"/>
      <c r="CUM945" s="477"/>
      <c r="CUN945" s="477"/>
      <c r="CUO945" s="477"/>
      <c r="CUP945" s="477"/>
      <c r="CUQ945" s="477"/>
      <c r="CUR945" s="477"/>
      <c r="CUS945" s="477"/>
      <c r="CUT945" s="477"/>
      <c r="CUU945" s="477"/>
      <c r="CUV945" s="477"/>
      <c r="CUW945" s="477"/>
      <c r="CUX945" s="477"/>
      <c r="CUY945" s="477"/>
      <c r="CUZ945" s="477"/>
      <c r="CVA945" s="477"/>
      <c r="CVB945" s="477"/>
      <c r="CVC945" s="477"/>
      <c r="CVD945" s="477"/>
      <c r="CVE945" s="477"/>
      <c r="CVF945" s="477"/>
      <c r="CVG945" s="477"/>
      <c r="CVH945" s="477"/>
      <c r="CVI945" s="477"/>
      <c r="CVJ945" s="477"/>
      <c r="CVK945" s="477"/>
      <c r="CVL945" s="477"/>
      <c r="CVM945" s="477"/>
      <c r="CVN945" s="477"/>
      <c r="CVO945" s="477"/>
      <c r="CVP945" s="477"/>
      <c r="CVQ945" s="477"/>
      <c r="CVR945" s="477"/>
      <c r="CVS945" s="477"/>
      <c r="CVT945" s="477"/>
      <c r="CVU945" s="477"/>
      <c r="CVV945" s="477"/>
      <c r="CVW945" s="477"/>
      <c r="CVX945" s="477"/>
      <c r="CVY945" s="477"/>
      <c r="CVZ945" s="477"/>
      <c r="CWA945" s="477"/>
      <c r="CWB945" s="477"/>
      <c r="CWC945" s="477"/>
      <c r="CWD945" s="477"/>
      <c r="CWE945" s="477"/>
      <c r="CWF945" s="477"/>
      <c r="CWG945" s="477"/>
      <c r="CWH945" s="477"/>
      <c r="CWI945" s="477"/>
      <c r="CWJ945" s="477"/>
      <c r="CWK945" s="477"/>
      <c r="CWL945" s="477"/>
      <c r="CWM945" s="477"/>
      <c r="CWN945" s="477"/>
      <c r="CWO945" s="477"/>
      <c r="CWP945" s="477"/>
      <c r="CWQ945" s="477"/>
      <c r="CWR945" s="477"/>
      <c r="CWS945" s="477"/>
      <c r="CWT945" s="477"/>
      <c r="CWU945" s="477"/>
      <c r="CWV945" s="477"/>
      <c r="CWW945" s="477"/>
      <c r="CWX945" s="477"/>
      <c r="CWY945" s="477"/>
      <c r="CWZ945" s="477"/>
      <c r="CXA945" s="477"/>
      <c r="CXB945" s="477"/>
      <c r="CXC945" s="477"/>
      <c r="CXD945" s="477"/>
      <c r="CXE945" s="477"/>
      <c r="CXF945" s="477"/>
      <c r="CXG945" s="477"/>
      <c r="CXH945" s="477"/>
      <c r="CXI945" s="477"/>
      <c r="CXJ945" s="477"/>
      <c r="CXK945" s="477"/>
      <c r="CXL945" s="477"/>
      <c r="CXM945" s="477"/>
      <c r="CXN945" s="477"/>
      <c r="CXO945" s="477"/>
      <c r="CXP945" s="477"/>
      <c r="CXQ945" s="477"/>
      <c r="CXR945" s="477"/>
      <c r="CXS945" s="477"/>
      <c r="CXT945" s="477"/>
      <c r="CXU945" s="477"/>
      <c r="CXV945" s="477"/>
      <c r="CXW945" s="477"/>
      <c r="CXX945" s="477"/>
      <c r="CXY945" s="477"/>
      <c r="CXZ945" s="477"/>
      <c r="CYA945" s="477"/>
      <c r="CYB945" s="477"/>
      <c r="CYC945" s="477"/>
      <c r="CYD945" s="477"/>
      <c r="CYE945" s="477"/>
      <c r="CYF945" s="477"/>
      <c r="CYG945" s="477"/>
      <c r="CYH945" s="477"/>
      <c r="CYI945" s="477"/>
      <c r="CYJ945" s="477"/>
      <c r="CYK945" s="477"/>
      <c r="CYL945" s="477"/>
      <c r="CYM945" s="477"/>
      <c r="CYN945" s="477"/>
      <c r="CYO945" s="477"/>
      <c r="CYP945" s="477"/>
      <c r="CYQ945" s="477"/>
      <c r="CYR945" s="477"/>
      <c r="CYS945" s="477"/>
      <c r="CYT945" s="477"/>
      <c r="CYU945" s="477"/>
      <c r="CYV945" s="477"/>
      <c r="CYW945" s="477"/>
      <c r="CYX945" s="477"/>
      <c r="CYY945" s="477"/>
      <c r="CYZ945" s="477"/>
      <c r="CZA945" s="477"/>
      <c r="CZB945" s="477"/>
      <c r="CZC945" s="477"/>
      <c r="CZD945" s="477"/>
      <c r="CZE945" s="477"/>
      <c r="CZF945" s="477"/>
      <c r="CZG945" s="477"/>
      <c r="CZH945" s="477"/>
      <c r="CZI945" s="477"/>
      <c r="CZJ945" s="477"/>
      <c r="CZK945" s="477"/>
      <c r="CZL945" s="477"/>
      <c r="CZM945" s="477"/>
      <c r="CZN945" s="477"/>
      <c r="CZO945" s="477"/>
      <c r="CZP945" s="477"/>
      <c r="CZQ945" s="477"/>
      <c r="CZR945" s="477"/>
      <c r="CZS945" s="477"/>
      <c r="CZT945" s="477"/>
      <c r="CZU945" s="477"/>
      <c r="CZV945" s="477"/>
      <c r="CZW945" s="477"/>
      <c r="CZX945" s="477"/>
      <c r="CZY945" s="477"/>
      <c r="CZZ945" s="477"/>
      <c r="DAA945" s="477"/>
      <c r="DAB945" s="477"/>
      <c r="DAC945" s="477"/>
      <c r="DAD945" s="477"/>
      <c r="DAE945" s="477"/>
      <c r="DAF945" s="477"/>
      <c r="DAG945" s="477"/>
      <c r="DAH945" s="477"/>
      <c r="DAI945" s="477"/>
      <c r="DAJ945" s="477"/>
      <c r="DAK945" s="477"/>
      <c r="DAL945" s="477"/>
      <c r="DAM945" s="477"/>
      <c r="DAN945" s="477"/>
      <c r="DAO945" s="477"/>
      <c r="DAP945" s="477"/>
      <c r="DAQ945" s="477"/>
      <c r="DAR945" s="477"/>
      <c r="DAS945" s="477"/>
      <c r="DAT945" s="477"/>
      <c r="DAU945" s="477"/>
      <c r="DAV945" s="477"/>
      <c r="DAW945" s="477"/>
      <c r="DAX945" s="477"/>
      <c r="DAY945" s="477"/>
      <c r="DAZ945" s="477"/>
      <c r="DBA945" s="477"/>
      <c r="DBB945" s="477"/>
      <c r="DBC945" s="477"/>
      <c r="DBD945" s="477"/>
      <c r="DBE945" s="477"/>
      <c r="DBF945" s="477"/>
      <c r="DBG945" s="477"/>
      <c r="DBH945" s="477"/>
      <c r="DBI945" s="477"/>
      <c r="DBJ945" s="477"/>
      <c r="DBK945" s="477"/>
      <c r="DBL945" s="477"/>
      <c r="DBM945" s="477"/>
      <c r="DBN945" s="477"/>
      <c r="DBO945" s="477"/>
      <c r="DBP945" s="477"/>
      <c r="DBQ945" s="477"/>
      <c r="DBR945" s="477"/>
      <c r="DBS945" s="477"/>
      <c r="DBT945" s="477"/>
      <c r="DBU945" s="477"/>
      <c r="DBV945" s="477"/>
      <c r="DBW945" s="477"/>
      <c r="DBX945" s="477"/>
      <c r="DBY945" s="477"/>
      <c r="DBZ945" s="477"/>
      <c r="DCA945" s="477"/>
      <c r="DCB945" s="477"/>
      <c r="DCC945" s="477"/>
      <c r="DCD945" s="477"/>
      <c r="DCE945" s="477"/>
      <c r="DCF945" s="477"/>
      <c r="DCG945" s="477"/>
      <c r="DCH945" s="477"/>
      <c r="DCI945" s="477"/>
      <c r="DCJ945" s="477"/>
      <c r="DCK945" s="477"/>
      <c r="DCL945" s="477"/>
      <c r="DCM945" s="477"/>
      <c r="DCN945" s="477"/>
      <c r="DCO945" s="477"/>
      <c r="DCP945" s="477"/>
      <c r="DCQ945" s="477"/>
      <c r="DCR945" s="477"/>
      <c r="DCS945" s="477"/>
      <c r="DCT945" s="477"/>
      <c r="DCU945" s="477"/>
      <c r="DCV945" s="477"/>
      <c r="DCW945" s="477"/>
      <c r="DCX945" s="477"/>
      <c r="DCY945" s="477"/>
      <c r="DCZ945" s="477"/>
      <c r="DDA945" s="477"/>
      <c r="DDB945" s="477"/>
      <c r="DDC945" s="477"/>
      <c r="DDD945" s="477"/>
      <c r="DDE945" s="477"/>
      <c r="DDF945" s="477"/>
      <c r="DDG945" s="477"/>
      <c r="DDH945" s="477"/>
      <c r="DDI945" s="477"/>
      <c r="DDJ945" s="477"/>
      <c r="DDK945" s="477"/>
      <c r="DDL945" s="477"/>
      <c r="DDM945" s="477"/>
      <c r="DDN945" s="477"/>
      <c r="DDO945" s="477"/>
      <c r="DDP945" s="477"/>
      <c r="DDQ945" s="477"/>
      <c r="DDR945" s="477"/>
      <c r="DDS945" s="477"/>
      <c r="DDT945" s="477"/>
      <c r="DDU945" s="477"/>
      <c r="DDV945" s="477"/>
      <c r="DDW945" s="477"/>
      <c r="DDX945" s="477"/>
      <c r="DDY945" s="477"/>
      <c r="DDZ945" s="477"/>
      <c r="DEA945" s="477"/>
      <c r="DEB945" s="477"/>
      <c r="DEC945" s="477"/>
      <c r="DED945" s="477"/>
      <c r="DEE945" s="477"/>
      <c r="DEF945" s="477"/>
      <c r="DEG945" s="477"/>
      <c r="DEH945" s="477"/>
      <c r="DEI945" s="477"/>
      <c r="DEJ945" s="477"/>
      <c r="DEK945" s="477"/>
      <c r="DEL945" s="477"/>
      <c r="DEM945" s="477"/>
      <c r="DEN945" s="477"/>
      <c r="DEO945" s="477"/>
      <c r="DEP945" s="477"/>
      <c r="DEQ945" s="477"/>
      <c r="DER945" s="477"/>
      <c r="DES945" s="477"/>
      <c r="DET945" s="477"/>
      <c r="DEU945" s="477"/>
      <c r="DEV945" s="477"/>
      <c r="DEW945" s="477"/>
      <c r="DEX945" s="477"/>
      <c r="DEY945" s="477"/>
      <c r="DEZ945" s="477"/>
      <c r="DFA945" s="477"/>
      <c r="DFB945" s="477"/>
      <c r="DFC945" s="477"/>
      <c r="DFD945" s="477"/>
      <c r="DFE945" s="477"/>
      <c r="DFF945" s="477"/>
      <c r="DFG945" s="477"/>
      <c r="DFH945" s="477"/>
      <c r="DFI945" s="477"/>
      <c r="DFJ945" s="477"/>
      <c r="DFK945" s="477"/>
      <c r="DFL945" s="477"/>
      <c r="DFM945" s="477"/>
      <c r="DFN945" s="477"/>
      <c r="DFO945" s="477"/>
      <c r="DFP945" s="477"/>
      <c r="DFQ945" s="477"/>
      <c r="DFR945" s="477"/>
      <c r="DFS945" s="477"/>
      <c r="DFT945" s="477"/>
      <c r="DFU945" s="477"/>
      <c r="DFV945" s="477"/>
      <c r="DFW945" s="477"/>
      <c r="DFX945" s="477"/>
      <c r="DFY945" s="477"/>
      <c r="DFZ945" s="477"/>
      <c r="DGA945" s="477"/>
      <c r="DGB945" s="477"/>
      <c r="DGC945" s="477"/>
      <c r="DGD945" s="477"/>
      <c r="DGE945" s="477"/>
      <c r="DGF945" s="477"/>
      <c r="DGG945" s="477"/>
      <c r="DGH945" s="477"/>
      <c r="DGI945" s="477"/>
      <c r="DGJ945" s="477"/>
      <c r="DGK945" s="477"/>
      <c r="DGL945" s="477"/>
      <c r="DGM945" s="477"/>
      <c r="DGN945" s="477"/>
      <c r="DGO945" s="477"/>
      <c r="DGP945" s="477"/>
      <c r="DGQ945" s="477"/>
      <c r="DGR945" s="477"/>
      <c r="DGS945" s="477"/>
      <c r="DGT945" s="477"/>
      <c r="DGU945" s="477"/>
      <c r="DGV945" s="477"/>
      <c r="DGW945" s="477"/>
      <c r="DGX945" s="477"/>
      <c r="DGY945" s="477"/>
      <c r="DGZ945" s="477"/>
      <c r="DHA945" s="477"/>
      <c r="DHB945" s="477"/>
      <c r="DHC945" s="477"/>
      <c r="DHD945" s="477"/>
      <c r="DHE945" s="477"/>
      <c r="DHF945" s="477"/>
      <c r="DHG945" s="477"/>
      <c r="DHH945" s="477"/>
      <c r="DHI945" s="477"/>
      <c r="DHJ945" s="477"/>
      <c r="DHK945" s="477"/>
      <c r="DHL945" s="477"/>
      <c r="DHM945" s="477"/>
      <c r="DHN945" s="477"/>
      <c r="DHO945" s="477"/>
      <c r="DHP945" s="477"/>
      <c r="DHQ945" s="477"/>
      <c r="DHR945" s="477"/>
      <c r="DHS945" s="477"/>
      <c r="DHT945" s="477"/>
      <c r="DHU945" s="477"/>
      <c r="DHV945" s="477"/>
      <c r="DHW945" s="477"/>
      <c r="DHX945" s="477"/>
      <c r="DHY945" s="477"/>
      <c r="DHZ945" s="477"/>
      <c r="DIA945" s="477"/>
      <c r="DIB945" s="477"/>
      <c r="DIC945" s="477"/>
      <c r="DID945" s="477"/>
      <c r="DIE945" s="477"/>
      <c r="DIF945" s="477"/>
      <c r="DIG945" s="477"/>
      <c r="DIH945" s="477"/>
      <c r="DII945" s="477"/>
      <c r="DIJ945" s="477"/>
      <c r="DIK945" s="477"/>
      <c r="DIL945" s="477"/>
      <c r="DIM945" s="477"/>
      <c r="DIN945" s="477"/>
      <c r="DIO945" s="477"/>
      <c r="DIP945" s="477"/>
      <c r="DIQ945" s="477"/>
      <c r="DIR945" s="477"/>
      <c r="DIS945" s="477"/>
      <c r="DIT945" s="477"/>
      <c r="DIU945" s="477"/>
      <c r="DIV945" s="477"/>
      <c r="DIW945" s="477"/>
      <c r="DIX945" s="477"/>
      <c r="DIY945" s="477"/>
      <c r="DIZ945" s="477"/>
      <c r="DJA945" s="477"/>
      <c r="DJB945" s="477"/>
      <c r="DJC945" s="477"/>
      <c r="DJD945" s="477"/>
      <c r="DJE945" s="477"/>
      <c r="DJF945" s="477"/>
      <c r="DJG945" s="477"/>
      <c r="DJH945" s="477"/>
      <c r="DJI945" s="477"/>
      <c r="DJJ945" s="477"/>
      <c r="DJK945" s="477"/>
      <c r="DJL945" s="477"/>
      <c r="DJM945" s="477"/>
      <c r="DJN945" s="477"/>
      <c r="DJO945" s="477"/>
      <c r="DJP945" s="477"/>
      <c r="DJQ945" s="477"/>
      <c r="DJR945" s="477"/>
      <c r="DJS945" s="477"/>
      <c r="DJT945" s="477"/>
      <c r="DJU945" s="477"/>
      <c r="DJV945" s="477"/>
      <c r="DJW945" s="477"/>
      <c r="DJX945" s="477"/>
      <c r="DJY945" s="477"/>
      <c r="DJZ945" s="477"/>
      <c r="DKA945" s="477"/>
      <c r="DKB945" s="477"/>
      <c r="DKC945" s="477"/>
      <c r="DKD945" s="477"/>
      <c r="DKE945" s="477"/>
      <c r="DKF945" s="477"/>
      <c r="DKG945" s="477"/>
      <c r="DKH945" s="477"/>
      <c r="DKI945" s="477"/>
      <c r="DKJ945" s="477"/>
      <c r="DKK945" s="477"/>
      <c r="DKL945" s="477"/>
      <c r="DKM945" s="477"/>
      <c r="DKN945" s="477"/>
      <c r="DKO945" s="477"/>
      <c r="DKP945" s="477"/>
      <c r="DKQ945" s="477"/>
      <c r="DKR945" s="477"/>
      <c r="DKS945" s="477"/>
      <c r="DKT945" s="477"/>
      <c r="DKU945" s="477"/>
      <c r="DKV945" s="477"/>
      <c r="DKW945" s="477"/>
      <c r="DKX945" s="477"/>
      <c r="DKY945" s="477"/>
      <c r="DKZ945" s="477"/>
      <c r="DLA945" s="477"/>
      <c r="DLB945" s="477"/>
      <c r="DLC945" s="477"/>
      <c r="DLD945" s="477"/>
      <c r="DLE945" s="477"/>
      <c r="DLF945" s="477"/>
      <c r="DLG945" s="477"/>
      <c r="DLH945" s="477"/>
      <c r="DLI945" s="477"/>
      <c r="DLJ945" s="477"/>
      <c r="DLK945" s="477"/>
      <c r="DLL945" s="477"/>
      <c r="DLM945" s="477"/>
      <c r="DLN945" s="477"/>
      <c r="DLO945" s="477"/>
      <c r="DLP945" s="477"/>
      <c r="DLQ945" s="477"/>
      <c r="DLR945" s="477"/>
      <c r="DLS945" s="477"/>
      <c r="DLT945" s="477"/>
      <c r="DLU945" s="477"/>
      <c r="DLV945" s="477"/>
      <c r="DLW945" s="477"/>
      <c r="DLX945" s="477"/>
      <c r="DLY945" s="477"/>
      <c r="DLZ945" s="477"/>
      <c r="DMA945" s="477"/>
      <c r="DMB945" s="477"/>
      <c r="DMC945" s="477"/>
      <c r="DMD945" s="477"/>
      <c r="DME945" s="477"/>
      <c r="DMF945" s="477"/>
      <c r="DMG945" s="477"/>
      <c r="DMH945" s="477"/>
      <c r="DMI945" s="477"/>
      <c r="DMJ945" s="477"/>
      <c r="DMK945" s="477"/>
      <c r="DML945" s="477"/>
      <c r="DMM945" s="477"/>
      <c r="DMN945" s="477"/>
      <c r="DMO945" s="477"/>
      <c r="DMP945" s="477"/>
      <c r="DMQ945" s="477"/>
      <c r="DMR945" s="477"/>
      <c r="DMS945" s="477"/>
      <c r="DMT945" s="477"/>
      <c r="DMU945" s="477"/>
      <c r="DMV945" s="477"/>
      <c r="DMW945" s="477"/>
      <c r="DMX945" s="477"/>
      <c r="DMY945" s="477"/>
      <c r="DMZ945" s="477"/>
      <c r="DNA945" s="477"/>
      <c r="DNB945" s="477"/>
      <c r="DNC945" s="477"/>
      <c r="DND945" s="477"/>
      <c r="DNE945" s="477"/>
      <c r="DNF945" s="477"/>
      <c r="DNG945" s="477"/>
      <c r="DNH945" s="477"/>
      <c r="DNI945" s="477"/>
      <c r="DNJ945" s="477"/>
      <c r="DNK945" s="477"/>
      <c r="DNL945" s="477"/>
      <c r="DNM945" s="477"/>
      <c r="DNN945" s="477"/>
      <c r="DNO945" s="477"/>
      <c r="DNP945" s="477"/>
      <c r="DNQ945" s="477"/>
      <c r="DNR945" s="477"/>
      <c r="DNS945" s="477"/>
      <c r="DNT945" s="477"/>
      <c r="DNU945" s="477"/>
      <c r="DNV945" s="477"/>
      <c r="DNW945" s="477"/>
      <c r="DNX945" s="477"/>
      <c r="DNY945" s="477"/>
      <c r="DNZ945" s="477"/>
      <c r="DOA945" s="477"/>
      <c r="DOB945" s="477"/>
      <c r="DOC945" s="477"/>
      <c r="DOD945" s="477"/>
      <c r="DOE945" s="477"/>
      <c r="DOF945" s="477"/>
      <c r="DOG945" s="477"/>
      <c r="DOH945" s="477"/>
      <c r="DOI945" s="477"/>
      <c r="DOJ945" s="477"/>
      <c r="DOK945" s="477"/>
      <c r="DOL945" s="477"/>
      <c r="DOM945" s="477"/>
      <c r="DON945" s="477"/>
      <c r="DOO945" s="477"/>
      <c r="DOP945" s="477"/>
      <c r="DOQ945" s="477"/>
      <c r="DOR945" s="477"/>
      <c r="DOS945" s="477"/>
      <c r="DOT945" s="477"/>
      <c r="DOU945" s="477"/>
      <c r="DOV945" s="477"/>
      <c r="DOW945" s="477"/>
      <c r="DOX945" s="477"/>
      <c r="DOY945" s="477"/>
      <c r="DOZ945" s="477"/>
      <c r="DPA945" s="477"/>
      <c r="DPB945" s="477"/>
      <c r="DPC945" s="477"/>
      <c r="DPD945" s="477"/>
      <c r="DPE945" s="477"/>
      <c r="DPF945" s="477"/>
      <c r="DPG945" s="477"/>
      <c r="DPH945" s="477"/>
      <c r="DPI945" s="477"/>
      <c r="DPJ945" s="477"/>
      <c r="DPK945" s="477"/>
      <c r="DPL945" s="477"/>
      <c r="DPM945" s="477"/>
      <c r="DPN945" s="477"/>
      <c r="DPO945" s="477"/>
      <c r="DPP945" s="477"/>
      <c r="DPQ945" s="477"/>
      <c r="DPR945" s="477"/>
      <c r="DPS945" s="477"/>
      <c r="DPT945" s="477"/>
      <c r="DPU945" s="477"/>
      <c r="DPV945" s="477"/>
      <c r="DPW945" s="477"/>
      <c r="DPX945" s="477"/>
      <c r="DPY945" s="477"/>
      <c r="DPZ945" s="477"/>
      <c r="DQA945" s="477"/>
      <c r="DQB945" s="477"/>
      <c r="DQC945" s="477"/>
      <c r="DQD945" s="477"/>
      <c r="DQE945" s="477"/>
      <c r="DQF945" s="477"/>
      <c r="DQG945" s="477"/>
      <c r="DQH945" s="477"/>
      <c r="DQI945" s="477"/>
      <c r="DQJ945" s="477"/>
      <c r="DQK945" s="477"/>
      <c r="DQL945" s="477"/>
      <c r="DQM945" s="477"/>
      <c r="DQN945" s="477"/>
      <c r="DQO945" s="477"/>
      <c r="DQP945" s="477"/>
      <c r="DQQ945" s="477"/>
      <c r="DQR945" s="477"/>
      <c r="DQS945" s="477"/>
      <c r="DQT945" s="477"/>
      <c r="DQU945" s="477"/>
      <c r="DQV945" s="477"/>
      <c r="DQW945" s="477"/>
      <c r="DQX945" s="477"/>
      <c r="DQY945" s="477"/>
      <c r="DQZ945" s="477"/>
      <c r="DRA945" s="477"/>
      <c r="DRB945" s="477"/>
      <c r="DRC945" s="477"/>
      <c r="DRD945" s="477"/>
      <c r="DRE945" s="477"/>
      <c r="DRF945" s="477"/>
      <c r="DRG945" s="477"/>
      <c r="DRH945" s="477"/>
      <c r="DRI945" s="477"/>
      <c r="DRJ945" s="477"/>
      <c r="DRK945" s="477"/>
      <c r="DRL945" s="477"/>
      <c r="DRM945" s="477"/>
      <c r="DRN945" s="477"/>
      <c r="DRO945" s="477"/>
      <c r="DRP945" s="477"/>
      <c r="DRQ945" s="477"/>
      <c r="DRR945" s="477"/>
      <c r="DRS945" s="477"/>
      <c r="DRT945" s="477"/>
      <c r="DRU945" s="477"/>
      <c r="DRV945" s="477"/>
      <c r="DRW945" s="477"/>
      <c r="DRX945" s="477"/>
      <c r="DRY945" s="477"/>
      <c r="DRZ945" s="477"/>
      <c r="DSA945" s="477"/>
      <c r="DSB945" s="477"/>
      <c r="DSC945" s="477"/>
      <c r="DSD945" s="477"/>
      <c r="DSE945" s="477"/>
      <c r="DSF945" s="477"/>
      <c r="DSG945" s="477"/>
      <c r="DSH945" s="477"/>
      <c r="DSI945" s="477"/>
      <c r="DSJ945" s="477"/>
      <c r="DSK945" s="477"/>
      <c r="DSL945" s="477"/>
      <c r="DSM945" s="477"/>
      <c r="DSN945" s="477"/>
      <c r="DSO945" s="477"/>
      <c r="DSP945" s="477"/>
      <c r="DSQ945" s="477"/>
      <c r="DSR945" s="477"/>
      <c r="DSS945" s="477"/>
      <c r="DST945" s="477"/>
      <c r="DSU945" s="477"/>
      <c r="DSV945" s="477"/>
      <c r="DSW945" s="477"/>
      <c r="DSX945" s="477"/>
      <c r="DSY945" s="477"/>
      <c r="DSZ945" s="477"/>
      <c r="DTA945" s="477"/>
      <c r="DTB945" s="477"/>
      <c r="DTC945" s="477"/>
      <c r="DTD945" s="477"/>
      <c r="DTE945" s="477"/>
      <c r="DTF945" s="477"/>
      <c r="DTG945" s="477"/>
      <c r="DTH945" s="477"/>
      <c r="DTI945" s="477"/>
      <c r="DTJ945" s="477"/>
      <c r="DTK945" s="477"/>
      <c r="DTL945" s="477"/>
      <c r="DTM945" s="477"/>
      <c r="DTN945" s="477"/>
      <c r="DTO945" s="477"/>
      <c r="DTP945" s="477"/>
      <c r="DTQ945" s="477"/>
      <c r="DTR945" s="477"/>
      <c r="DTS945" s="477"/>
      <c r="DTT945" s="477"/>
      <c r="DTU945" s="477"/>
      <c r="DTV945" s="477"/>
      <c r="DTW945" s="477"/>
      <c r="DTX945" s="477"/>
      <c r="DTY945" s="477"/>
      <c r="DTZ945" s="477"/>
      <c r="DUA945" s="477"/>
      <c r="DUB945" s="477"/>
      <c r="DUC945" s="477"/>
      <c r="DUD945" s="477"/>
      <c r="DUE945" s="477"/>
      <c r="DUF945" s="477"/>
      <c r="DUG945" s="477"/>
      <c r="DUH945" s="477"/>
      <c r="DUI945" s="477"/>
      <c r="DUJ945" s="477"/>
      <c r="DUK945" s="477"/>
      <c r="DUL945" s="477"/>
      <c r="DUM945" s="477"/>
      <c r="DUN945" s="477"/>
      <c r="DUO945" s="477"/>
      <c r="DUP945" s="477"/>
      <c r="DUQ945" s="477"/>
      <c r="DUR945" s="477"/>
      <c r="DUS945" s="477"/>
      <c r="DUT945" s="477"/>
      <c r="DUU945" s="477"/>
      <c r="DUV945" s="477"/>
      <c r="DUW945" s="477"/>
      <c r="DUX945" s="477"/>
      <c r="DUY945" s="477"/>
      <c r="DUZ945" s="477"/>
      <c r="DVA945" s="477"/>
      <c r="DVB945" s="477"/>
      <c r="DVC945" s="477"/>
      <c r="DVD945" s="477"/>
      <c r="DVE945" s="477"/>
      <c r="DVF945" s="477"/>
      <c r="DVG945" s="477"/>
      <c r="DVH945" s="477"/>
      <c r="DVI945" s="477"/>
      <c r="DVJ945" s="477"/>
      <c r="DVK945" s="477"/>
      <c r="DVL945" s="477"/>
      <c r="DVM945" s="477"/>
      <c r="DVN945" s="477"/>
      <c r="DVO945" s="477"/>
      <c r="DVP945" s="477"/>
      <c r="DVQ945" s="477"/>
      <c r="DVR945" s="477"/>
      <c r="DVS945" s="477"/>
      <c r="DVT945" s="477"/>
      <c r="DVU945" s="477"/>
      <c r="DVV945" s="477"/>
      <c r="DVW945" s="477"/>
      <c r="DVX945" s="477"/>
      <c r="DVY945" s="477"/>
      <c r="DVZ945" s="477"/>
      <c r="DWA945" s="477"/>
      <c r="DWB945" s="477"/>
      <c r="DWC945" s="477"/>
      <c r="DWD945" s="477"/>
      <c r="DWE945" s="477"/>
      <c r="DWF945" s="477"/>
      <c r="DWG945" s="477"/>
      <c r="DWH945" s="477"/>
      <c r="DWI945" s="477"/>
      <c r="DWJ945" s="477"/>
      <c r="DWK945" s="477"/>
      <c r="DWL945" s="477"/>
      <c r="DWM945" s="477"/>
      <c r="DWN945" s="477"/>
      <c r="DWO945" s="477"/>
      <c r="DWP945" s="477"/>
      <c r="DWQ945" s="477"/>
      <c r="DWR945" s="477"/>
      <c r="DWS945" s="477"/>
      <c r="DWT945" s="477"/>
      <c r="DWU945" s="477"/>
      <c r="DWV945" s="477"/>
      <c r="DWW945" s="477"/>
      <c r="DWX945" s="477"/>
      <c r="DWY945" s="477"/>
      <c r="DWZ945" s="477"/>
      <c r="DXA945" s="477"/>
      <c r="DXB945" s="477"/>
      <c r="DXC945" s="477"/>
      <c r="DXD945" s="477"/>
      <c r="DXE945" s="477"/>
      <c r="DXF945" s="477"/>
      <c r="DXG945" s="477"/>
      <c r="DXH945" s="477"/>
      <c r="DXI945" s="477"/>
      <c r="DXJ945" s="477"/>
      <c r="DXK945" s="477"/>
      <c r="DXL945" s="477"/>
      <c r="DXM945" s="477"/>
      <c r="DXN945" s="477"/>
      <c r="DXO945" s="477"/>
      <c r="DXP945" s="477"/>
      <c r="DXQ945" s="477"/>
      <c r="DXR945" s="477"/>
      <c r="DXS945" s="477"/>
      <c r="DXT945" s="477"/>
      <c r="DXU945" s="477"/>
      <c r="DXV945" s="477"/>
      <c r="DXW945" s="477"/>
      <c r="DXX945" s="477"/>
      <c r="DXY945" s="477"/>
      <c r="DXZ945" s="477"/>
      <c r="DYA945" s="477"/>
      <c r="DYB945" s="477"/>
      <c r="DYC945" s="477"/>
      <c r="DYD945" s="477"/>
      <c r="DYE945" s="477"/>
      <c r="DYF945" s="477"/>
      <c r="DYG945" s="477"/>
      <c r="DYH945" s="477"/>
      <c r="DYI945" s="477"/>
      <c r="DYJ945" s="477"/>
      <c r="DYK945" s="477"/>
      <c r="DYL945" s="477"/>
      <c r="DYM945" s="477"/>
      <c r="DYN945" s="477"/>
      <c r="DYO945" s="477"/>
      <c r="DYP945" s="477"/>
      <c r="DYQ945" s="477"/>
      <c r="DYR945" s="477"/>
      <c r="DYS945" s="477"/>
      <c r="DYT945" s="477"/>
      <c r="DYU945" s="477"/>
      <c r="DYV945" s="477"/>
      <c r="DYW945" s="477"/>
      <c r="DYX945" s="477"/>
      <c r="DYY945" s="477"/>
      <c r="DYZ945" s="477"/>
      <c r="DZA945" s="477"/>
      <c r="DZB945" s="477"/>
      <c r="DZC945" s="477"/>
      <c r="DZD945" s="477"/>
      <c r="DZE945" s="477"/>
      <c r="DZF945" s="477"/>
      <c r="DZG945" s="477"/>
      <c r="DZH945" s="477"/>
      <c r="DZI945" s="477"/>
      <c r="DZJ945" s="477"/>
      <c r="DZK945" s="477"/>
      <c r="DZL945" s="477"/>
      <c r="DZM945" s="477"/>
      <c r="DZN945" s="477"/>
      <c r="DZO945" s="477"/>
      <c r="DZP945" s="477"/>
      <c r="DZQ945" s="477"/>
      <c r="DZR945" s="477"/>
      <c r="DZS945" s="477"/>
      <c r="DZT945" s="477"/>
      <c r="DZU945" s="477"/>
      <c r="DZV945" s="477"/>
      <c r="DZW945" s="477"/>
      <c r="DZX945" s="477"/>
      <c r="DZY945" s="477"/>
      <c r="DZZ945" s="477"/>
      <c r="EAA945" s="477"/>
      <c r="EAB945" s="477"/>
      <c r="EAC945" s="477"/>
      <c r="EAD945" s="477"/>
      <c r="EAE945" s="477"/>
      <c r="EAF945" s="477"/>
      <c r="EAG945" s="477"/>
      <c r="EAH945" s="477"/>
      <c r="EAI945" s="477"/>
      <c r="EAJ945" s="477"/>
      <c r="EAK945" s="477"/>
      <c r="EAL945" s="477"/>
      <c r="EAM945" s="477"/>
      <c r="EAN945" s="477"/>
      <c r="EAO945" s="477"/>
      <c r="EAP945" s="477"/>
      <c r="EAQ945" s="477"/>
      <c r="EAR945" s="477"/>
      <c r="EAS945" s="477"/>
      <c r="EAT945" s="477"/>
      <c r="EAU945" s="477"/>
      <c r="EAV945" s="477"/>
      <c r="EAW945" s="477"/>
      <c r="EAX945" s="477"/>
      <c r="EAY945" s="477"/>
      <c r="EAZ945" s="477"/>
      <c r="EBA945" s="477"/>
      <c r="EBB945" s="477"/>
      <c r="EBC945" s="477"/>
      <c r="EBD945" s="477"/>
      <c r="EBE945" s="477"/>
      <c r="EBF945" s="477"/>
      <c r="EBG945" s="477"/>
      <c r="EBH945" s="477"/>
      <c r="EBI945" s="477"/>
      <c r="EBJ945" s="477"/>
      <c r="EBK945" s="477"/>
      <c r="EBL945" s="477"/>
      <c r="EBM945" s="477"/>
      <c r="EBN945" s="477"/>
      <c r="EBO945" s="477"/>
      <c r="EBP945" s="477"/>
      <c r="EBQ945" s="477"/>
      <c r="EBR945" s="477"/>
      <c r="EBS945" s="477"/>
      <c r="EBT945" s="477"/>
      <c r="EBU945" s="477"/>
      <c r="EBV945" s="477"/>
      <c r="EBW945" s="477"/>
      <c r="EBX945" s="477"/>
      <c r="EBY945" s="477"/>
      <c r="EBZ945" s="477"/>
      <c r="ECA945" s="477"/>
      <c r="ECB945" s="477"/>
      <c r="ECC945" s="477"/>
      <c r="ECD945" s="477"/>
      <c r="ECE945" s="477"/>
      <c r="ECF945" s="477"/>
      <c r="ECG945" s="477"/>
      <c r="ECH945" s="477"/>
      <c r="ECI945" s="477"/>
      <c r="ECJ945" s="477"/>
      <c r="ECK945" s="477"/>
      <c r="ECL945" s="477"/>
      <c r="ECM945" s="477"/>
      <c r="ECN945" s="477"/>
      <c r="ECO945" s="477"/>
      <c r="ECP945" s="477"/>
      <c r="ECQ945" s="477"/>
      <c r="ECR945" s="477"/>
      <c r="ECS945" s="477"/>
      <c r="ECT945" s="477"/>
      <c r="ECU945" s="477"/>
      <c r="ECV945" s="477"/>
      <c r="ECW945" s="477"/>
      <c r="ECX945" s="477"/>
      <c r="ECY945" s="477"/>
      <c r="ECZ945" s="477"/>
      <c r="EDA945" s="477"/>
      <c r="EDB945" s="477"/>
      <c r="EDC945" s="477"/>
      <c r="EDD945" s="477"/>
      <c r="EDE945" s="477"/>
      <c r="EDF945" s="477"/>
      <c r="EDG945" s="477"/>
      <c r="EDH945" s="477"/>
      <c r="EDI945" s="477"/>
      <c r="EDJ945" s="477"/>
      <c r="EDK945" s="477"/>
      <c r="EDL945" s="477"/>
      <c r="EDM945" s="477"/>
      <c r="EDN945" s="477"/>
      <c r="EDO945" s="477"/>
      <c r="EDP945" s="477"/>
      <c r="EDQ945" s="477"/>
      <c r="EDR945" s="477"/>
      <c r="EDS945" s="477"/>
      <c r="EDT945" s="477"/>
      <c r="EDU945" s="477"/>
      <c r="EDV945" s="477"/>
      <c r="EDW945" s="477"/>
      <c r="EDX945" s="477"/>
      <c r="EDY945" s="477"/>
      <c r="EDZ945" s="477"/>
      <c r="EEA945" s="477"/>
      <c r="EEB945" s="477"/>
      <c r="EEC945" s="477"/>
      <c r="EED945" s="477"/>
      <c r="EEE945" s="477"/>
      <c r="EEF945" s="477"/>
      <c r="EEG945" s="477"/>
      <c r="EEH945" s="477"/>
      <c r="EEI945" s="477"/>
      <c r="EEJ945" s="477"/>
      <c r="EEK945" s="477"/>
      <c r="EEL945" s="477"/>
      <c r="EEM945" s="477"/>
      <c r="EEN945" s="477"/>
      <c r="EEO945" s="477"/>
      <c r="EEP945" s="477"/>
      <c r="EEQ945" s="477"/>
      <c r="EER945" s="477"/>
      <c r="EES945" s="477"/>
      <c r="EET945" s="477"/>
      <c r="EEU945" s="477"/>
      <c r="EEV945" s="477"/>
      <c r="EEW945" s="477"/>
      <c r="EEX945" s="477"/>
      <c r="EEY945" s="477"/>
      <c r="EEZ945" s="477"/>
      <c r="EFA945" s="477"/>
      <c r="EFB945" s="477"/>
      <c r="EFC945" s="477"/>
      <c r="EFD945" s="477"/>
      <c r="EFE945" s="477"/>
      <c r="EFF945" s="477"/>
      <c r="EFG945" s="477"/>
      <c r="EFH945" s="477"/>
      <c r="EFI945" s="477"/>
      <c r="EFJ945" s="477"/>
      <c r="EFK945" s="477"/>
      <c r="EFL945" s="477"/>
      <c r="EFM945" s="477"/>
      <c r="EFN945" s="477"/>
      <c r="EFO945" s="477"/>
      <c r="EFP945" s="477"/>
      <c r="EFQ945" s="477"/>
      <c r="EFR945" s="477"/>
      <c r="EFS945" s="477"/>
      <c r="EFT945" s="477"/>
      <c r="EFU945" s="477"/>
      <c r="EFV945" s="477"/>
      <c r="EFW945" s="477"/>
      <c r="EFX945" s="477"/>
      <c r="EFY945" s="477"/>
      <c r="EFZ945" s="477"/>
      <c r="EGA945" s="477"/>
      <c r="EGB945" s="477"/>
      <c r="EGC945" s="477"/>
      <c r="EGD945" s="477"/>
      <c r="EGE945" s="477"/>
      <c r="EGF945" s="477"/>
      <c r="EGG945" s="477"/>
      <c r="EGH945" s="477"/>
      <c r="EGI945" s="477"/>
      <c r="EGJ945" s="477"/>
      <c r="EGK945" s="477"/>
      <c r="EGL945" s="477"/>
      <c r="EGM945" s="477"/>
      <c r="EGN945" s="477"/>
      <c r="EGO945" s="477"/>
      <c r="EGP945" s="477"/>
      <c r="EGQ945" s="477"/>
      <c r="EGR945" s="477"/>
      <c r="EGS945" s="477"/>
      <c r="EGT945" s="477"/>
      <c r="EGU945" s="477"/>
      <c r="EGV945" s="477"/>
      <c r="EGW945" s="477"/>
      <c r="EGX945" s="477"/>
      <c r="EGY945" s="477"/>
      <c r="EGZ945" s="477"/>
      <c r="EHA945" s="477"/>
      <c r="EHB945" s="477"/>
      <c r="EHC945" s="477"/>
      <c r="EHD945" s="477"/>
      <c r="EHE945" s="477"/>
      <c r="EHF945" s="477"/>
      <c r="EHG945" s="477"/>
      <c r="EHH945" s="477"/>
      <c r="EHI945" s="477"/>
      <c r="EHJ945" s="477"/>
      <c r="EHK945" s="477"/>
      <c r="EHL945" s="477"/>
      <c r="EHM945" s="477"/>
      <c r="EHN945" s="477"/>
      <c r="EHO945" s="477"/>
      <c r="EHP945" s="477"/>
      <c r="EHQ945" s="477"/>
      <c r="EHR945" s="477"/>
      <c r="EHS945" s="477"/>
      <c r="EHT945" s="477"/>
      <c r="EHU945" s="477"/>
      <c r="EHV945" s="477"/>
      <c r="EHW945" s="477"/>
      <c r="EHX945" s="477"/>
      <c r="EHY945" s="477"/>
      <c r="EHZ945" s="477"/>
      <c r="EIA945" s="477"/>
      <c r="EIB945" s="477"/>
      <c r="EIC945" s="477"/>
      <c r="EID945" s="477"/>
      <c r="EIE945" s="477"/>
      <c r="EIF945" s="477"/>
      <c r="EIG945" s="477"/>
      <c r="EIH945" s="477"/>
      <c r="EII945" s="477"/>
      <c r="EIJ945" s="477"/>
      <c r="EIK945" s="477"/>
      <c r="EIL945" s="477"/>
      <c r="EIM945" s="477"/>
      <c r="EIN945" s="477"/>
      <c r="EIO945" s="477"/>
      <c r="EIP945" s="477"/>
      <c r="EIQ945" s="477"/>
      <c r="EIR945" s="477"/>
      <c r="EIS945" s="477"/>
      <c r="EIT945" s="477"/>
      <c r="EIU945" s="477"/>
      <c r="EIV945" s="477"/>
      <c r="EIW945" s="477"/>
      <c r="EIX945" s="477"/>
      <c r="EIY945" s="477"/>
      <c r="EIZ945" s="477"/>
      <c r="EJA945" s="477"/>
      <c r="EJB945" s="477"/>
      <c r="EJC945" s="477"/>
      <c r="EJD945" s="477"/>
      <c r="EJE945" s="477"/>
      <c r="EJF945" s="477"/>
      <c r="EJG945" s="477"/>
      <c r="EJH945" s="477"/>
      <c r="EJI945" s="477"/>
      <c r="EJJ945" s="477"/>
      <c r="EJK945" s="477"/>
      <c r="EJL945" s="477"/>
      <c r="EJM945" s="477"/>
      <c r="EJN945" s="477"/>
      <c r="EJO945" s="477"/>
      <c r="EJP945" s="477"/>
      <c r="EJQ945" s="477"/>
      <c r="EJR945" s="477"/>
      <c r="EJS945" s="477"/>
      <c r="EJT945" s="477"/>
      <c r="EJU945" s="477"/>
      <c r="EJV945" s="477"/>
      <c r="EJW945" s="477"/>
      <c r="EJX945" s="477"/>
      <c r="EJY945" s="477"/>
      <c r="EJZ945" s="477"/>
      <c r="EKA945" s="477"/>
      <c r="EKB945" s="477"/>
      <c r="EKC945" s="477"/>
      <c r="EKD945" s="477"/>
      <c r="EKE945" s="477"/>
      <c r="EKF945" s="477"/>
      <c r="EKG945" s="477"/>
      <c r="EKH945" s="477"/>
      <c r="EKI945" s="477"/>
      <c r="EKJ945" s="477"/>
      <c r="EKK945" s="477"/>
      <c r="EKL945" s="477"/>
      <c r="EKM945" s="477"/>
      <c r="EKN945" s="477"/>
      <c r="EKO945" s="477"/>
      <c r="EKP945" s="477"/>
      <c r="EKQ945" s="477"/>
      <c r="EKR945" s="477"/>
      <c r="EKS945" s="477"/>
      <c r="EKT945" s="477"/>
      <c r="EKU945" s="477"/>
      <c r="EKV945" s="477"/>
      <c r="EKW945" s="477"/>
      <c r="EKX945" s="477"/>
      <c r="EKY945" s="477"/>
      <c r="EKZ945" s="477"/>
      <c r="ELA945" s="477"/>
      <c r="ELB945" s="477"/>
      <c r="ELC945" s="477"/>
      <c r="ELD945" s="477"/>
      <c r="ELE945" s="477"/>
      <c r="ELF945" s="477"/>
      <c r="ELG945" s="477"/>
      <c r="ELH945" s="477"/>
      <c r="ELI945" s="477"/>
      <c r="ELJ945" s="477"/>
      <c r="ELK945" s="477"/>
      <c r="ELL945" s="477"/>
      <c r="ELM945" s="477"/>
      <c r="ELN945" s="477"/>
      <c r="ELO945" s="477"/>
      <c r="ELP945" s="477"/>
      <c r="ELQ945" s="477"/>
      <c r="ELR945" s="477"/>
      <c r="ELS945" s="477"/>
      <c r="ELT945" s="477"/>
      <c r="ELU945" s="477"/>
      <c r="ELV945" s="477"/>
      <c r="ELW945" s="477"/>
      <c r="ELX945" s="477"/>
      <c r="ELY945" s="477"/>
      <c r="ELZ945" s="477"/>
      <c r="EMA945" s="477"/>
      <c r="EMB945" s="477"/>
      <c r="EMC945" s="477"/>
      <c r="EMD945" s="477"/>
      <c r="EME945" s="477"/>
      <c r="EMF945" s="477"/>
      <c r="EMG945" s="477"/>
      <c r="EMH945" s="477"/>
      <c r="EMI945" s="477"/>
      <c r="EMJ945" s="477"/>
      <c r="EMK945" s="477"/>
      <c r="EML945" s="477"/>
      <c r="EMM945" s="477"/>
      <c r="EMN945" s="477"/>
      <c r="EMO945" s="477"/>
      <c r="EMP945" s="477"/>
      <c r="EMQ945" s="477"/>
      <c r="EMR945" s="477"/>
      <c r="EMS945" s="477"/>
      <c r="EMT945" s="477"/>
      <c r="EMU945" s="477"/>
      <c r="EMV945" s="477"/>
      <c r="EMW945" s="477"/>
      <c r="EMX945" s="477"/>
      <c r="EMY945" s="477"/>
      <c r="EMZ945" s="477"/>
      <c r="ENA945" s="477"/>
      <c r="ENB945" s="477"/>
      <c r="ENC945" s="477"/>
      <c r="END945" s="477"/>
      <c r="ENE945" s="477"/>
      <c r="ENF945" s="477"/>
      <c r="ENG945" s="477"/>
      <c r="ENH945" s="477"/>
      <c r="ENI945" s="477"/>
      <c r="ENJ945" s="477"/>
      <c r="ENK945" s="477"/>
      <c r="ENL945" s="477"/>
      <c r="ENM945" s="477"/>
      <c r="ENN945" s="477"/>
      <c r="ENO945" s="477"/>
      <c r="ENP945" s="477"/>
      <c r="ENQ945" s="477"/>
      <c r="ENR945" s="477"/>
      <c r="ENS945" s="477"/>
      <c r="ENT945" s="477"/>
      <c r="ENU945" s="477"/>
      <c r="ENV945" s="477"/>
      <c r="ENW945" s="477"/>
      <c r="ENX945" s="477"/>
      <c r="ENY945" s="477"/>
      <c r="ENZ945" s="477"/>
      <c r="EOA945" s="477"/>
      <c r="EOB945" s="477"/>
      <c r="EOC945" s="477"/>
      <c r="EOD945" s="477"/>
      <c r="EOE945" s="477"/>
      <c r="EOF945" s="477"/>
      <c r="EOG945" s="477"/>
      <c r="EOH945" s="477"/>
      <c r="EOI945" s="477"/>
      <c r="EOJ945" s="477"/>
      <c r="EOK945" s="477"/>
      <c r="EOL945" s="477"/>
      <c r="EOM945" s="477"/>
      <c r="EON945" s="477"/>
      <c r="EOO945" s="477"/>
      <c r="EOP945" s="477"/>
      <c r="EOQ945" s="477"/>
      <c r="EOR945" s="477"/>
      <c r="EOS945" s="477"/>
      <c r="EOT945" s="477"/>
      <c r="EOU945" s="477"/>
      <c r="EOV945" s="477"/>
      <c r="EOW945" s="477"/>
      <c r="EOX945" s="477"/>
      <c r="EOY945" s="477"/>
      <c r="EOZ945" s="477"/>
      <c r="EPA945" s="477"/>
      <c r="EPB945" s="477"/>
      <c r="EPC945" s="477"/>
      <c r="EPD945" s="477"/>
      <c r="EPE945" s="477"/>
      <c r="EPF945" s="477"/>
      <c r="EPG945" s="477"/>
      <c r="EPH945" s="477"/>
      <c r="EPI945" s="477"/>
      <c r="EPJ945" s="477"/>
      <c r="EPK945" s="477"/>
      <c r="EPL945" s="477"/>
      <c r="EPM945" s="477"/>
      <c r="EPN945" s="477"/>
      <c r="EPO945" s="477"/>
      <c r="EPP945" s="477"/>
      <c r="EPQ945" s="477"/>
      <c r="EPR945" s="477"/>
      <c r="EPS945" s="477"/>
      <c r="EPT945" s="477"/>
      <c r="EPU945" s="477"/>
      <c r="EPV945" s="477"/>
      <c r="EPW945" s="477"/>
      <c r="EPX945" s="477"/>
      <c r="EPY945" s="477"/>
      <c r="EPZ945" s="477"/>
      <c r="EQA945" s="477"/>
      <c r="EQB945" s="477"/>
      <c r="EQC945" s="477"/>
      <c r="EQD945" s="477"/>
      <c r="EQE945" s="477"/>
      <c r="EQF945" s="477"/>
      <c r="EQG945" s="477"/>
      <c r="EQH945" s="477"/>
      <c r="EQI945" s="477"/>
      <c r="EQJ945" s="477"/>
      <c r="EQK945" s="477"/>
      <c r="EQL945" s="477"/>
      <c r="EQM945" s="477"/>
      <c r="EQN945" s="477"/>
      <c r="EQO945" s="477"/>
      <c r="EQP945" s="477"/>
      <c r="EQQ945" s="477"/>
      <c r="EQR945" s="477"/>
      <c r="EQS945" s="477"/>
      <c r="EQT945" s="477"/>
      <c r="EQU945" s="477"/>
      <c r="EQV945" s="477"/>
      <c r="EQW945" s="477"/>
      <c r="EQX945" s="477"/>
      <c r="EQY945" s="477"/>
      <c r="EQZ945" s="477"/>
      <c r="ERA945" s="477"/>
      <c r="ERB945" s="477"/>
      <c r="ERC945" s="477"/>
      <c r="ERD945" s="477"/>
      <c r="ERE945" s="477"/>
      <c r="ERF945" s="477"/>
      <c r="ERG945" s="477"/>
      <c r="ERH945" s="477"/>
      <c r="ERI945" s="477"/>
      <c r="ERJ945" s="477"/>
      <c r="ERK945" s="477"/>
      <c r="ERL945" s="477"/>
      <c r="ERM945" s="477"/>
      <c r="ERN945" s="477"/>
      <c r="ERO945" s="477"/>
      <c r="ERP945" s="477"/>
      <c r="ERQ945" s="477"/>
      <c r="ERR945" s="477"/>
      <c r="ERS945" s="477"/>
      <c r="ERT945" s="477"/>
      <c r="ERU945" s="477"/>
      <c r="ERV945" s="477"/>
      <c r="ERW945" s="477"/>
      <c r="ERX945" s="477"/>
      <c r="ERY945" s="477"/>
      <c r="ERZ945" s="477"/>
      <c r="ESA945" s="477"/>
      <c r="ESB945" s="477"/>
      <c r="ESC945" s="477"/>
      <c r="ESD945" s="477"/>
      <c r="ESE945" s="477"/>
      <c r="ESF945" s="477"/>
      <c r="ESG945" s="477"/>
      <c r="ESH945" s="477"/>
      <c r="ESI945" s="477"/>
      <c r="ESJ945" s="477"/>
      <c r="ESK945" s="477"/>
      <c r="ESL945" s="477"/>
      <c r="ESM945" s="477"/>
      <c r="ESN945" s="477"/>
      <c r="ESO945" s="477"/>
      <c r="ESP945" s="477"/>
      <c r="ESQ945" s="477"/>
      <c r="ESR945" s="477"/>
      <c r="ESS945" s="477"/>
      <c r="EST945" s="477"/>
      <c r="ESU945" s="477"/>
      <c r="ESV945" s="477"/>
      <c r="ESW945" s="477"/>
      <c r="ESX945" s="477"/>
      <c r="ESY945" s="477"/>
      <c r="ESZ945" s="477"/>
      <c r="ETA945" s="477"/>
      <c r="ETB945" s="477"/>
      <c r="ETC945" s="477"/>
      <c r="ETD945" s="477"/>
      <c r="ETE945" s="477"/>
      <c r="ETF945" s="477"/>
      <c r="ETG945" s="477"/>
      <c r="ETH945" s="477"/>
      <c r="ETI945" s="477"/>
      <c r="ETJ945" s="477"/>
      <c r="ETK945" s="477"/>
      <c r="ETL945" s="477"/>
      <c r="ETM945" s="477"/>
      <c r="ETN945" s="477"/>
      <c r="ETO945" s="477"/>
      <c r="ETP945" s="477"/>
      <c r="ETQ945" s="477"/>
      <c r="ETR945" s="477"/>
      <c r="ETS945" s="477"/>
      <c r="ETT945" s="477"/>
      <c r="ETU945" s="477"/>
      <c r="ETV945" s="477"/>
      <c r="ETW945" s="477"/>
      <c r="ETX945" s="477"/>
      <c r="ETY945" s="477"/>
      <c r="ETZ945" s="477"/>
      <c r="EUA945" s="477"/>
      <c r="EUB945" s="477"/>
      <c r="EUC945" s="477"/>
      <c r="EUD945" s="477"/>
      <c r="EUE945" s="477"/>
      <c r="EUF945" s="477"/>
      <c r="EUG945" s="477"/>
      <c r="EUH945" s="477"/>
      <c r="EUI945" s="477"/>
      <c r="EUJ945" s="477"/>
      <c r="EUK945" s="477"/>
      <c r="EUL945" s="477"/>
      <c r="EUM945" s="477"/>
      <c r="EUN945" s="477"/>
      <c r="EUO945" s="477"/>
      <c r="EUP945" s="477"/>
      <c r="EUQ945" s="477"/>
      <c r="EUR945" s="477"/>
      <c r="EUS945" s="477"/>
      <c r="EUT945" s="477"/>
      <c r="EUU945" s="477"/>
      <c r="EUV945" s="477"/>
      <c r="EUW945" s="477"/>
      <c r="EUX945" s="477"/>
      <c r="EUY945" s="477"/>
      <c r="EUZ945" s="477"/>
      <c r="EVA945" s="477"/>
      <c r="EVB945" s="477"/>
      <c r="EVC945" s="477"/>
      <c r="EVD945" s="477"/>
      <c r="EVE945" s="477"/>
      <c r="EVF945" s="477"/>
      <c r="EVG945" s="477"/>
      <c r="EVH945" s="477"/>
      <c r="EVI945" s="477"/>
      <c r="EVJ945" s="477"/>
      <c r="EVK945" s="477"/>
      <c r="EVL945" s="477"/>
      <c r="EVM945" s="477"/>
      <c r="EVN945" s="477"/>
      <c r="EVO945" s="477"/>
      <c r="EVP945" s="477"/>
      <c r="EVQ945" s="477"/>
      <c r="EVR945" s="477"/>
      <c r="EVS945" s="477"/>
      <c r="EVT945" s="477"/>
      <c r="EVU945" s="477"/>
      <c r="EVV945" s="477"/>
      <c r="EVW945" s="477"/>
      <c r="EVX945" s="477"/>
      <c r="EVY945" s="477"/>
      <c r="EVZ945" s="477"/>
      <c r="EWA945" s="477"/>
      <c r="EWB945" s="477"/>
      <c r="EWC945" s="477"/>
      <c r="EWD945" s="477"/>
      <c r="EWE945" s="477"/>
      <c r="EWF945" s="477"/>
      <c r="EWG945" s="477"/>
      <c r="EWH945" s="477"/>
      <c r="EWI945" s="477"/>
      <c r="EWJ945" s="477"/>
      <c r="EWK945" s="477"/>
      <c r="EWL945" s="477"/>
      <c r="EWM945" s="477"/>
      <c r="EWN945" s="477"/>
      <c r="EWO945" s="477"/>
      <c r="EWP945" s="477"/>
      <c r="EWQ945" s="477"/>
      <c r="EWR945" s="477"/>
      <c r="EWS945" s="477"/>
      <c r="EWT945" s="477"/>
      <c r="EWU945" s="477"/>
      <c r="EWV945" s="477"/>
      <c r="EWW945" s="477"/>
      <c r="EWX945" s="477"/>
      <c r="EWY945" s="477"/>
      <c r="EWZ945" s="477"/>
      <c r="EXA945" s="477"/>
      <c r="EXB945" s="477"/>
      <c r="EXC945" s="477"/>
      <c r="EXD945" s="477"/>
      <c r="EXE945" s="477"/>
      <c r="EXF945" s="477"/>
      <c r="EXG945" s="477"/>
      <c r="EXH945" s="477"/>
      <c r="EXI945" s="477"/>
      <c r="EXJ945" s="477"/>
      <c r="EXK945" s="477"/>
      <c r="EXL945" s="477"/>
      <c r="EXM945" s="477"/>
      <c r="EXN945" s="477"/>
      <c r="EXO945" s="477"/>
      <c r="EXP945" s="477"/>
      <c r="EXQ945" s="477"/>
      <c r="EXR945" s="477"/>
      <c r="EXS945" s="477"/>
      <c r="EXT945" s="477"/>
      <c r="EXU945" s="477"/>
      <c r="EXV945" s="477"/>
      <c r="EXW945" s="477"/>
      <c r="EXX945" s="477"/>
      <c r="EXY945" s="477"/>
      <c r="EXZ945" s="477"/>
      <c r="EYA945" s="477"/>
      <c r="EYB945" s="477"/>
      <c r="EYC945" s="477"/>
      <c r="EYD945" s="477"/>
      <c r="EYE945" s="477"/>
      <c r="EYF945" s="477"/>
      <c r="EYG945" s="477"/>
      <c r="EYH945" s="477"/>
      <c r="EYI945" s="477"/>
      <c r="EYJ945" s="477"/>
      <c r="EYK945" s="477"/>
      <c r="EYL945" s="477"/>
      <c r="EYM945" s="477"/>
      <c r="EYN945" s="477"/>
      <c r="EYO945" s="477"/>
      <c r="EYP945" s="477"/>
      <c r="EYQ945" s="477"/>
      <c r="EYR945" s="477"/>
      <c r="EYS945" s="477"/>
      <c r="EYT945" s="477"/>
      <c r="EYU945" s="477"/>
      <c r="EYV945" s="477"/>
      <c r="EYW945" s="477"/>
      <c r="EYX945" s="477"/>
      <c r="EYY945" s="477"/>
      <c r="EYZ945" s="477"/>
      <c r="EZA945" s="477"/>
      <c r="EZB945" s="477"/>
      <c r="EZC945" s="477"/>
      <c r="EZD945" s="477"/>
      <c r="EZE945" s="477"/>
      <c r="EZF945" s="477"/>
      <c r="EZG945" s="477"/>
      <c r="EZH945" s="477"/>
      <c r="EZI945" s="477"/>
      <c r="EZJ945" s="477"/>
      <c r="EZK945" s="477"/>
      <c r="EZL945" s="477"/>
      <c r="EZM945" s="477"/>
      <c r="EZN945" s="477"/>
      <c r="EZO945" s="477"/>
      <c r="EZP945" s="477"/>
      <c r="EZQ945" s="477"/>
      <c r="EZR945" s="477"/>
      <c r="EZS945" s="477"/>
      <c r="EZT945" s="477"/>
      <c r="EZU945" s="477"/>
      <c r="EZV945" s="477"/>
      <c r="EZW945" s="477"/>
      <c r="EZX945" s="477"/>
      <c r="EZY945" s="477"/>
      <c r="EZZ945" s="477"/>
      <c r="FAA945" s="477"/>
      <c r="FAB945" s="477"/>
      <c r="FAC945" s="477"/>
      <c r="FAD945" s="477"/>
      <c r="FAE945" s="477"/>
      <c r="FAF945" s="477"/>
      <c r="FAG945" s="477"/>
      <c r="FAH945" s="477"/>
      <c r="FAI945" s="477"/>
      <c r="FAJ945" s="477"/>
      <c r="FAK945" s="477"/>
      <c r="FAL945" s="477"/>
      <c r="FAM945" s="477"/>
      <c r="FAN945" s="477"/>
      <c r="FAO945" s="477"/>
      <c r="FAP945" s="477"/>
      <c r="FAQ945" s="477"/>
      <c r="FAR945" s="477"/>
      <c r="FAS945" s="477"/>
      <c r="FAT945" s="477"/>
      <c r="FAU945" s="477"/>
      <c r="FAV945" s="477"/>
      <c r="FAW945" s="477"/>
      <c r="FAX945" s="477"/>
      <c r="FAY945" s="477"/>
      <c r="FAZ945" s="477"/>
      <c r="FBA945" s="477"/>
      <c r="FBB945" s="477"/>
      <c r="FBC945" s="477"/>
      <c r="FBD945" s="477"/>
      <c r="FBE945" s="477"/>
      <c r="FBF945" s="477"/>
      <c r="FBG945" s="477"/>
      <c r="FBH945" s="477"/>
      <c r="FBI945" s="477"/>
      <c r="FBJ945" s="477"/>
      <c r="FBK945" s="477"/>
      <c r="FBL945" s="477"/>
      <c r="FBM945" s="477"/>
      <c r="FBN945" s="477"/>
      <c r="FBO945" s="477"/>
      <c r="FBP945" s="477"/>
      <c r="FBQ945" s="477"/>
      <c r="FBR945" s="477"/>
      <c r="FBS945" s="477"/>
      <c r="FBT945" s="477"/>
      <c r="FBU945" s="477"/>
      <c r="FBV945" s="477"/>
      <c r="FBW945" s="477"/>
      <c r="FBX945" s="477"/>
      <c r="FBY945" s="477"/>
      <c r="FBZ945" s="477"/>
      <c r="FCA945" s="477"/>
      <c r="FCB945" s="477"/>
      <c r="FCC945" s="477"/>
      <c r="FCD945" s="477"/>
      <c r="FCE945" s="477"/>
      <c r="FCF945" s="477"/>
      <c r="FCG945" s="477"/>
      <c r="FCH945" s="477"/>
      <c r="FCI945" s="477"/>
      <c r="FCJ945" s="477"/>
      <c r="FCK945" s="477"/>
      <c r="FCL945" s="477"/>
      <c r="FCM945" s="477"/>
      <c r="FCN945" s="477"/>
      <c r="FCO945" s="477"/>
      <c r="FCP945" s="477"/>
      <c r="FCQ945" s="477"/>
      <c r="FCR945" s="477"/>
      <c r="FCS945" s="477"/>
      <c r="FCT945" s="477"/>
      <c r="FCU945" s="477"/>
      <c r="FCV945" s="477"/>
      <c r="FCW945" s="477"/>
      <c r="FCX945" s="477"/>
      <c r="FCY945" s="477"/>
      <c r="FCZ945" s="477"/>
      <c r="FDA945" s="477"/>
      <c r="FDB945" s="477"/>
      <c r="FDC945" s="477"/>
      <c r="FDD945" s="477"/>
      <c r="FDE945" s="477"/>
      <c r="FDF945" s="477"/>
      <c r="FDG945" s="477"/>
      <c r="FDH945" s="477"/>
      <c r="FDI945" s="477"/>
      <c r="FDJ945" s="477"/>
      <c r="FDK945" s="477"/>
      <c r="FDL945" s="477"/>
      <c r="FDM945" s="477"/>
      <c r="FDN945" s="477"/>
      <c r="FDO945" s="477"/>
      <c r="FDP945" s="477"/>
      <c r="FDQ945" s="477"/>
      <c r="FDR945" s="477"/>
      <c r="FDS945" s="477"/>
      <c r="FDT945" s="477"/>
      <c r="FDU945" s="477"/>
      <c r="FDV945" s="477"/>
      <c r="FDW945" s="477"/>
      <c r="FDX945" s="477"/>
      <c r="FDY945" s="477"/>
      <c r="FDZ945" s="477"/>
      <c r="FEA945" s="477"/>
      <c r="FEB945" s="477"/>
      <c r="FEC945" s="477"/>
      <c r="FED945" s="477"/>
      <c r="FEE945" s="477"/>
      <c r="FEF945" s="477"/>
      <c r="FEG945" s="477"/>
      <c r="FEH945" s="477"/>
      <c r="FEI945" s="477"/>
      <c r="FEJ945" s="477"/>
      <c r="FEK945" s="477"/>
      <c r="FEL945" s="477"/>
      <c r="FEM945" s="477"/>
      <c r="FEN945" s="477"/>
      <c r="FEO945" s="477"/>
      <c r="FEP945" s="477"/>
      <c r="FEQ945" s="477"/>
      <c r="FER945" s="477"/>
      <c r="FES945" s="477"/>
      <c r="FET945" s="477"/>
      <c r="FEU945" s="477"/>
      <c r="FEV945" s="477"/>
      <c r="FEW945" s="477"/>
      <c r="FEX945" s="477"/>
      <c r="FEY945" s="477"/>
      <c r="FEZ945" s="477"/>
      <c r="FFA945" s="477"/>
      <c r="FFB945" s="477"/>
      <c r="FFC945" s="477"/>
      <c r="FFD945" s="477"/>
      <c r="FFE945" s="477"/>
      <c r="FFF945" s="477"/>
      <c r="FFG945" s="477"/>
      <c r="FFH945" s="477"/>
      <c r="FFI945" s="477"/>
      <c r="FFJ945" s="477"/>
      <c r="FFK945" s="477"/>
      <c r="FFL945" s="477"/>
      <c r="FFM945" s="477"/>
      <c r="FFN945" s="477"/>
      <c r="FFO945" s="477"/>
      <c r="FFP945" s="477"/>
      <c r="FFQ945" s="477"/>
      <c r="FFR945" s="477"/>
      <c r="FFS945" s="477"/>
      <c r="FFT945" s="477"/>
      <c r="FFU945" s="477"/>
      <c r="FFV945" s="477"/>
      <c r="FFW945" s="477"/>
      <c r="FFX945" s="477"/>
      <c r="FFY945" s="477"/>
      <c r="FFZ945" s="477"/>
      <c r="FGA945" s="477"/>
      <c r="FGB945" s="477"/>
      <c r="FGC945" s="477"/>
      <c r="FGD945" s="477"/>
      <c r="FGE945" s="477"/>
      <c r="FGF945" s="477"/>
      <c r="FGG945" s="477"/>
      <c r="FGH945" s="477"/>
      <c r="FGI945" s="477"/>
      <c r="FGJ945" s="477"/>
      <c r="FGK945" s="477"/>
      <c r="FGL945" s="477"/>
      <c r="FGM945" s="477"/>
      <c r="FGN945" s="477"/>
      <c r="FGO945" s="477"/>
      <c r="FGP945" s="477"/>
      <c r="FGQ945" s="477"/>
      <c r="FGR945" s="477"/>
      <c r="FGS945" s="477"/>
      <c r="FGT945" s="477"/>
      <c r="FGU945" s="477"/>
      <c r="FGV945" s="477"/>
      <c r="FGW945" s="477"/>
      <c r="FGX945" s="477"/>
      <c r="FGY945" s="477"/>
      <c r="FGZ945" s="477"/>
      <c r="FHA945" s="477"/>
      <c r="FHB945" s="477"/>
      <c r="FHC945" s="477"/>
      <c r="FHD945" s="477"/>
      <c r="FHE945" s="477"/>
      <c r="FHF945" s="477"/>
      <c r="FHG945" s="477"/>
      <c r="FHH945" s="477"/>
      <c r="FHI945" s="477"/>
      <c r="FHJ945" s="477"/>
      <c r="FHK945" s="477"/>
      <c r="FHL945" s="477"/>
      <c r="FHM945" s="477"/>
      <c r="FHN945" s="477"/>
      <c r="FHO945" s="477"/>
      <c r="FHP945" s="477"/>
      <c r="FHQ945" s="477"/>
      <c r="FHR945" s="477"/>
      <c r="FHS945" s="477"/>
      <c r="FHT945" s="477"/>
      <c r="FHU945" s="477"/>
      <c r="FHV945" s="477"/>
      <c r="FHW945" s="477"/>
      <c r="FHX945" s="477"/>
      <c r="FHY945" s="477"/>
      <c r="FHZ945" s="477"/>
      <c r="FIA945" s="477"/>
      <c r="FIB945" s="477"/>
      <c r="FIC945" s="477"/>
      <c r="FID945" s="477"/>
      <c r="FIE945" s="477"/>
      <c r="FIF945" s="477"/>
      <c r="FIG945" s="477"/>
      <c r="FIH945" s="477"/>
      <c r="FII945" s="477"/>
      <c r="FIJ945" s="477"/>
      <c r="FIK945" s="477"/>
      <c r="FIL945" s="477"/>
      <c r="FIM945" s="477"/>
      <c r="FIN945" s="477"/>
      <c r="FIO945" s="477"/>
      <c r="FIP945" s="477"/>
      <c r="FIQ945" s="477"/>
      <c r="FIR945" s="477"/>
      <c r="FIS945" s="477"/>
      <c r="FIT945" s="477"/>
      <c r="FIU945" s="477"/>
      <c r="FIV945" s="477"/>
      <c r="FIW945" s="477"/>
      <c r="FIX945" s="477"/>
      <c r="FIY945" s="477"/>
      <c r="FIZ945" s="477"/>
      <c r="FJA945" s="477"/>
      <c r="FJB945" s="477"/>
      <c r="FJC945" s="477"/>
      <c r="FJD945" s="477"/>
      <c r="FJE945" s="477"/>
      <c r="FJF945" s="477"/>
      <c r="FJG945" s="477"/>
      <c r="FJH945" s="477"/>
      <c r="FJI945" s="477"/>
      <c r="FJJ945" s="477"/>
      <c r="FJK945" s="477"/>
      <c r="FJL945" s="477"/>
      <c r="FJM945" s="477"/>
      <c r="FJN945" s="477"/>
      <c r="FJO945" s="477"/>
      <c r="FJP945" s="477"/>
      <c r="FJQ945" s="477"/>
      <c r="FJR945" s="477"/>
      <c r="FJS945" s="477"/>
      <c r="FJT945" s="477"/>
      <c r="FJU945" s="477"/>
      <c r="FJV945" s="477"/>
      <c r="FJW945" s="477"/>
      <c r="FJX945" s="477"/>
      <c r="FJY945" s="477"/>
      <c r="FJZ945" s="477"/>
      <c r="FKA945" s="477"/>
      <c r="FKB945" s="477"/>
      <c r="FKC945" s="477"/>
      <c r="FKD945" s="477"/>
      <c r="FKE945" s="477"/>
      <c r="FKF945" s="477"/>
      <c r="FKG945" s="477"/>
      <c r="FKH945" s="477"/>
      <c r="FKI945" s="477"/>
      <c r="FKJ945" s="477"/>
      <c r="FKK945" s="477"/>
      <c r="FKL945" s="477"/>
      <c r="FKM945" s="477"/>
      <c r="FKN945" s="477"/>
      <c r="FKO945" s="477"/>
      <c r="FKP945" s="477"/>
      <c r="FKQ945" s="477"/>
      <c r="FKR945" s="477"/>
      <c r="FKS945" s="477"/>
      <c r="FKT945" s="477"/>
      <c r="FKU945" s="477"/>
      <c r="FKV945" s="477"/>
      <c r="FKW945" s="477"/>
      <c r="FKX945" s="477"/>
      <c r="FKY945" s="477"/>
      <c r="FKZ945" s="477"/>
      <c r="FLA945" s="477"/>
      <c r="FLB945" s="477"/>
      <c r="FLC945" s="477"/>
      <c r="FLD945" s="477"/>
      <c r="FLE945" s="477"/>
      <c r="FLF945" s="477"/>
      <c r="FLG945" s="477"/>
      <c r="FLH945" s="477"/>
      <c r="FLI945" s="477"/>
      <c r="FLJ945" s="477"/>
      <c r="FLK945" s="477"/>
      <c r="FLL945" s="477"/>
      <c r="FLM945" s="477"/>
      <c r="FLN945" s="477"/>
      <c r="FLO945" s="477"/>
      <c r="FLP945" s="477"/>
      <c r="FLQ945" s="477"/>
      <c r="FLR945" s="477"/>
      <c r="FLS945" s="477"/>
      <c r="FLT945" s="477"/>
      <c r="FLU945" s="477"/>
      <c r="FLV945" s="477"/>
      <c r="FLW945" s="477"/>
      <c r="FLX945" s="477"/>
      <c r="FLY945" s="477"/>
      <c r="FLZ945" s="477"/>
      <c r="FMA945" s="477"/>
      <c r="FMB945" s="477"/>
      <c r="FMC945" s="477"/>
      <c r="FMD945" s="477"/>
      <c r="FME945" s="477"/>
      <c r="FMF945" s="477"/>
      <c r="FMG945" s="477"/>
      <c r="FMH945" s="477"/>
      <c r="FMI945" s="477"/>
      <c r="FMJ945" s="477"/>
      <c r="FMK945" s="477"/>
      <c r="FML945" s="477"/>
      <c r="FMM945" s="477"/>
      <c r="FMN945" s="477"/>
      <c r="FMO945" s="477"/>
      <c r="FMP945" s="477"/>
      <c r="FMQ945" s="477"/>
      <c r="FMR945" s="477"/>
      <c r="FMS945" s="477"/>
      <c r="FMT945" s="477"/>
      <c r="FMU945" s="477"/>
      <c r="FMV945" s="477"/>
      <c r="FMW945" s="477"/>
      <c r="FMX945" s="477"/>
      <c r="FMY945" s="477"/>
      <c r="FMZ945" s="477"/>
      <c r="FNA945" s="477"/>
      <c r="FNB945" s="477"/>
      <c r="FNC945" s="477"/>
      <c r="FND945" s="477"/>
      <c r="FNE945" s="477"/>
      <c r="FNF945" s="477"/>
      <c r="FNG945" s="477"/>
      <c r="FNH945" s="477"/>
      <c r="FNI945" s="477"/>
      <c r="FNJ945" s="477"/>
      <c r="FNK945" s="477"/>
      <c r="FNL945" s="477"/>
      <c r="FNM945" s="477"/>
      <c r="FNN945" s="477"/>
      <c r="FNO945" s="477"/>
      <c r="FNP945" s="477"/>
      <c r="FNQ945" s="477"/>
      <c r="FNR945" s="477"/>
      <c r="FNS945" s="477"/>
      <c r="FNT945" s="477"/>
      <c r="FNU945" s="477"/>
      <c r="FNV945" s="477"/>
      <c r="FNW945" s="477"/>
      <c r="FNX945" s="477"/>
      <c r="FNY945" s="477"/>
      <c r="FNZ945" s="477"/>
      <c r="FOA945" s="477"/>
      <c r="FOB945" s="477"/>
      <c r="FOC945" s="477"/>
      <c r="FOD945" s="477"/>
      <c r="FOE945" s="477"/>
      <c r="FOF945" s="477"/>
      <c r="FOG945" s="477"/>
      <c r="FOH945" s="477"/>
      <c r="FOI945" s="477"/>
      <c r="FOJ945" s="477"/>
      <c r="FOK945" s="477"/>
      <c r="FOL945" s="477"/>
      <c r="FOM945" s="477"/>
      <c r="FON945" s="477"/>
      <c r="FOO945" s="477"/>
      <c r="FOP945" s="477"/>
      <c r="FOQ945" s="477"/>
      <c r="FOR945" s="477"/>
      <c r="FOS945" s="477"/>
      <c r="FOT945" s="477"/>
      <c r="FOU945" s="477"/>
      <c r="FOV945" s="477"/>
      <c r="FOW945" s="477"/>
      <c r="FOX945" s="477"/>
      <c r="FOY945" s="477"/>
      <c r="FOZ945" s="477"/>
      <c r="FPA945" s="477"/>
      <c r="FPB945" s="477"/>
      <c r="FPC945" s="477"/>
      <c r="FPD945" s="477"/>
      <c r="FPE945" s="477"/>
      <c r="FPF945" s="477"/>
      <c r="FPG945" s="477"/>
      <c r="FPH945" s="477"/>
      <c r="FPI945" s="477"/>
      <c r="FPJ945" s="477"/>
      <c r="FPK945" s="477"/>
      <c r="FPL945" s="477"/>
      <c r="FPM945" s="477"/>
      <c r="FPN945" s="477"/>
      <c r="FPO945" s="477"/>
      <c r="FPP945" s="477"/>
      <c r="FPQ945" s="477"/>
      <c r="FPR945" s="477"/>
      <c r="FPS945" s="477"/>
      <c r="FPT945" s="477"/>
      <c r="FPU945" s="477"/>
      <c r="FPV945" s="477"/>
      <c r="FPW945" s="477"/>
      <c r="FPX945" s="477"/>
      <c r="FPY945" s="477"/>
      <c r="FPZ945" s="477"/>
      <c r="FQA945" s="477"/>
      <c r="FQB945" s="477"/>
      <c r="FQC945" s="477"/>
      <c r="FQD945" s="477"/>
      <c r="FQE945" s="477"/>
      <c r="FQF945" s="477"/>
      <c r="FQG945" s="477"/>
      <c r="FQH945" s="477"/>
      <c r="FQI945" s="477"/>
      <c r="FQJ945" s="477"/>
      <c r="FQK945" s="477"/>
      <c r="FQL945" s="477"/>
      <c r="FQM945" s="477"/>
      <c r="FQN945" s="477"/>
      <c r="FQO945" s="477"/>
      <c r="FQP945" s="477"/>
      <c r="FQQ945" s="477"/>
      <c r="FQR945" s="477"/>
      <c r="FQS945" s="477"/>
      <c r="FQT945" s="477"/>
      <c r="FQU945" s="477"/>
      <c r="FQV945" s="477"/>
      <c r="FQW945" s="477"/>
      <c r="FQX945" s="477"/>
      <c r="FQY945" s="477"/>
      <c r="FQZ945" s="477"/>
      <c r="FRA945" s="477"/>
      <c r="FRB945" s="477"/>
      <c r="FRC945" s="477"/>
      <c r="FRD945" s="477"/>
      <c r="FRE945" s="477"/>
      <c r="FRF945" s="477"/>
      <c r="FRG945" s="477"/>
      <c r="FRH945" s="477"/>
      <c r="FRI945" s="477"/>
      <c r="FRJ945" s="477"/>
      <c r="FRK945" s="477"/>
      <c r="FRL945" s="477"/>
      <c r="FRM945" s="477"/>
      <c r="FRN945" s="477"/>
      <c r="FRO945" s="477"/>
      <c r="FRP945" s="477"/>
      <c r="FRQ945" s="477"/>
      <c r="FRR945" s="477"/>
      <c r="FRS945" s="477"/>
      <c r="FRT945" s="477"/>
      <c r="FRU945" s="477"/>
      <c r="FRV945" s="477"/>
      <c r="FRW945" s="477"/>
      <c r="FRX945" s="477"/>
      <c r="FRY945" s="477"/>
      <c r="FRZ945" s="477"/>
      <c r="FSA945" s="477"/>
      <c r="FSB945" s="477"/>
      <c r="FSC945" s="477"/>
      <c r="FSD945" s="477"/>
      <c r="FSE945" s="477"/>
      <c r="FSF945" s="477"/>
      <c r="FSG945" s="477"/>
      <c r="FSH945" s="477"/>
      <c r="FSI945" s="477"/>
      <c r="FSJ945" s="477"/>
      <c r="FSK945" s="477"/>
      <c r="FSL945" s="477"/>
      <c r="FSM945" s="477"/>
      <c r="FSN945" s="477"/>
      <c r="FSO945" s="477"/>
      <c r="FSP945" s="477"/>
      <c r="FSQ945" s="477"/>
      <c r="FSR945" s="477"/>
      <c r="FSS945" s="477"/>
      <c r="FST945" s="477"/>
      <c r="FSU945" s="477"/>
      <c r="FSV945" s="477"/>
      <c r="FSW945" s="477"/>
      <c r="FSX945" s="477"/>
      <c r="FSY945" s="477"/>
      <c r="FSZ945" s="477"/>
      <c r="FTA945" s="477"/>
      <c r="FTB945" s="477"/>
      <c r="FTC945" s="477"/>
      <c r="FTD945" s="477"/>
      <c r="FTE945" s="477"/>
      <c r="FTF945" s="477"/>
      <c r="FTG945" s="477"/>
      <c r="FTH945" s="477"/>
      <c r="FTI945" s="477"/>
      <c r="FTJ945" s="477"/>
      <c r="FTK945" s="477"/>
      <c r="FTL945" s="477"/>
      <c r="FTM945" s="477"/>
      <c r="FTN945" s="477"/>
      <c r="FTO945" s="477"/>
      <c r="FTP945" s="477"/>
      <c r="FTQ945" s="477"/>
      <c r="FTR945" s="477"/>
      <c r="FTS945" s="477"/>
      <c r="FTT945" s="477"/>
      <c r="FTU945" s="477"/>
      <c r="FTV945" s="477"/>
      <c r="FTW945" s="477"/>
      <c r="FTX945" s="477"/>
      <c r="FTY945" s="477"/>
      <c r="FTZ945" s="477"/>
      <c r="FUA945" s="477"/>
      <c r="FUB945" s="477"/>
      <c r="FUC945" s="477"/>
      <c r="FUD945" s="477"/>
      <c r="FUE945" s="477"/>
      <c r="FUF945" s="477"/>
      <c r="FUG945" s="477"/>
      <c r="FUH945" s="477"/>
      <c r="FUI945" s="477"/>
      <c r="FUJ945" s="477"/>
      <c r="FUK945" s="477"/>
      <c r="FUL945" s="477"/>
      <c r="FUM945" s="477"/>
      <c r="FUN945" s="477"/>
      <c r="FUO945" s="477"/>
      <c r="FUP945" s="477"/>
      <c r="FUQ945" s="477"/>
      <c r="FUR945" s="477"/>
      <c r="FUS945" s="477"/>
      <c r="FUT945" s="477"/>
      <c r="FUU945" s="477"/>
      <c r="FUV945" s="477"/>
      <c r="FUW945" s="477"/>
      <c r="FUX945" s="477"/>
      <c r="FUY945" s="477"/>
      <c r="FUZ945" s="477"/>
      <c r="FVA945" s="477"/>
      <c r="FVB945" s="477"/>
      <c r="FVC945" s="477"/>
      <c r="FVD945" s="477"/>
      <c r="FVE945" s="477"/>
      <c r="FVF945" s="477"/>
      <c r="FVG945" s="477"/>
      <c r="FVH945" s="477"/>
      <c r="FVI945" s="477"/>
      <c r="FVJ945" s="477"/>
      <c r="FVK945" s="477"/>
      <c r="FVL945" s="477"/>
      <c r="FVM945" s="477"/>
      <c r="FVN945" s="477"/>
      <c r="FVO945" s="477"/>
      <c r="FVP945" s="477"/>
      <c r="FVQ945" s="477"/>
      <c r="FVR945" s="477"/>
      <c r="FVS945" s="477"/>
      <c r="FVT945" s="477"/>
      <c r="FVU945" s="477"/>
      <c r="FVV945" s="477"/>
      <c r="FVW945" s="477"/>
      <c r="FVX945" s="477"/>
      <c r="FVY945" s="477"/>
      <c r="FVZ945" s="477"/>
      <c r="FWA945" s="477"/>
      <c r="FWB945" s="477"/>
      <c r="FWC945" s="477"/>
      <c r="FWD945" s="477"/>
      <c r="FWE945" s="477"/>
      <c r="FWF945" s="477"/>
      <c r="FWG945" s="477"/>
      <c r="FWH945" s="477"/>
      <c r="FWI945" s="477"/>
      <c r="FWJ945" s="477"/>
      <c r="FWK945" s="477"/>
      <c r="FWL945" s="477"/>
      <c r="FWM945" s="477"/>
      <c r="FWN945" s="477"/>
      <c r="FWO945" s="477"/>
      <c r="FWP945" s="477"/>
      <c r="FWQ945" s="477"/>
      <c r="FWR945" s="477"/>
      <c r="FWS945" s="477"/>
      <c r="FWT945" s="477"/>
      <c r="FWU945" s="477"/>
      <c r="FWV945" s="477"/>
      <c r="FWW945" s="477"/>
      <c r="FWX945" s="477"/>
      <c r="FWY945" s="477"/>
      <c r="FWZ945" s="477"/>
      <c r="FXA945" s="477"/>
      <c r="FXB945" s="477"/>
      <c r="FXC945" s="477"/>
      <c r="FXD945" s="477"/>
      <c r="FXE945" s="477"/>
      <c r="FXF945" s="477"/>
      <c r="FXG945" s="477"/>
      <c r="FXH945" s="477"/>
      <c r="FXI945" s="477"/>
      <c r="FXJ945" s="477"/>
      <c r="FXK945" s="477"/>
      <c r="FXL945" s="477"/>
      <c r="FXM945" s="477"/>
      <c r="FXN945" s="477"/>
      <c r="FXO945" s="477"/>
      <c r="FXP945" s="477"/>
      <c r="FXQ945" s="477"/>
      <c r="FXR945" s="477"/>
      <c r="FXS945" s="477"/>
      <c r="FXT945" s="477"/>
      <c r="FXU945" s="477"/>
      <c r="FXV945" s="477"/>
      <c r="FXW945" s="477"/>
      <c r="FXX945" s="477"/>
      <c r="FXY945" s="477"/>
      <c r="FXZ945" s="477"/>
      <c r="FYA945" s="477"/>
      <c r="FYB945" s="477"/>
      <c r="FYC945" s="477"/>
      <c r="FYD945" s="477"/>
      <c r="FYE945" s="477"/>
      <c r="FYF945" s="477"/>
      <c r="FYG945" s="477"/>
      <c r="FYH945" s="477"/>
      <c r="FYI945" s="477"/>
      <c r="FYJ945" s="477"/>
      <c r="FYK945" s="477"/>
      <c r="FYL945" s="477"/>
      <c r="FYM945" s="477"/>
      <c r="FYN945" s="477"/>
      <c r="FYO945" s="477"/>
      <c r="FYP945" s="477"/>
      <c r="FYQ945" s="477"/>
      <c r="FYR945" s="477"/>
      <c r="FYS945" s="477"/>
      <c r="FYT945" s="477"/>
      <c r="FYU945" s="477"/>
      <c r="FYV945" s="477"/>
      <c r="FYW945" s="477"/>
      <c r="FYX945" s="477"/>
      <c r="FYY945" s="477"/>
      <c r="FYZ945" s="477"/>
      <c r="FZA945" s="477"/>
      <c r="FZB945" s="477"/>
      <c r="FZC945" s="477"/>
      <c r="FZD945" s="477"/>
      <c r="FZE945" s="477"/>
      <c r="FZF945" s="477"/>
      <c r="FZG945" s="477"/>
      <c r="FZH945" s="477"/>
      <c r="FZI945" s="477"/>
      <c r="FZJ945" s="477"/>
      <c r="FZK945" s="477"/>
      <c r="FZL945" s="477"/>
      <c r="FZM945" s="477"/>
      <c r="FZN945" s="477"/>
      <c r="FZO945" s="477"/>
      <c r="FZP945" s="477"/>
      <c r="FZQ945" s="477"/>
      <c r="FZR945" s="477"/>
      <c r="FZS945" s="477"/>
      <c r="FZT945" s="477"/>
      <c r="FZU945" s="477"/>
      <c r="FZV945" s="477"/>
      <c r="FZW945" s="477"/>
      <c r="FZX945" s="477"/>
      <c r="FZY945" s="477"/>
      <c r="FZZ945" s="477"/>
      <c r="GAA945" s="477"/>
      <c r="GAB945" s="477"/>
      <c r="GAC945" s="477"/>
      <c r="GAD945" s="477"/>
      <c r="GAE945" s="477"/>
      <c r="GAF945" s="477"/>
      <c r="GAG945" s="477"/>
      <c r="GAH945" s="477"/>
      <c r="GAI945" s="477"/>
      <c r="GAJ945" s="477"/>
      <c r="GAK945" s="477"/>
      <c r="GAL945" s="477"/>
      <c r="GAM945" s="477"/>
      <c r="GAN945" s="477"/>
      <c r="GAO945" s="477"/>
      <c r="GAP945" s="477"/>
      <c r="GAQ945" s="477"/>
      <c r="GAR945" s="477"/>
      <c r="GAS945" s="477"/>
      <c r="GAT945" s="477"/>
      <c r="GAU945" s="477"/>
      <c r="GAV945" s="477"/>
      <c r="GAW945" s="477"/>
      <c r="GAX945" s="477"/>
      <c r="GAY945" s="477"/>
      <c r="GAZ945" s="477"/>
      <c r="GBA945" s="477"/>
      <c r="GBB945" s="477"/>
      <c r="GBC945" s="477"/>
      <c r="GBD945" s="477"/>
      <c r="GBE945" s="477"/>
      <c r="GBF945" s="477"/>
      <c r="GBG945" s="477"/>
      <c r="GBH945" s="477"/>
      <c r="GBI945" s="477"/>
      <c r="GBJ945" s="477"/>
      <c r="GBK945" s="477"/>
      <c r="GBL945" s="477"/>
      <c r="GBM945" s="477"/>
      <c r="GBN945" s="477"/>
      <c r="GBO945" s="477"/>
      <c r="GBP945" s="477"/>
      <c r="GBQ945" s="477"/>
      <c r="GBR945" s="477"/>
      <c r="GBS945" s="477"/>
      <c r="GBT945" s="477"/>
      <c r="GBU945" s="477"/>
      <c r="GBV945" s="477"/>
      <c r="GBW945" s="477"/>
      <c r="GBX945" s="477"/>
      <c r="GBY945" s="477"/>
      <c r="GBZ945" s="477"/>
      <c r="GCA945" s="477"/>
      <c r="GCB945" s="477"/>
      <c r="GCC945" s="477"/>
      <c r="GCD945" s="477"/>
      <c r="GCE945" s="477"/>
      <c r="GCF945" s="477"/>
      <c r="GCG945" s="477"/>
      <c r="GCH945" s="477"/>
      <c r="GCI945" s="477"/>
      <c r="GCJ945" s="477"/>
      <c r="GCK945" s="477"/>
      <c r="GCL945" s="477"/>
      <c r="GCM945" s="477"/>
      <c r="GCN945" s="477"/>
      <c r="GCO945" s="477"/>
      <c r="GCP945" s="477"/>
      <c r="GCQ945" s="477"/>
      <c r="GCR945" s="477"/>
      <c r="GCS945" s="477"/>
      <c r="GCT945" s="477"/>
      <c r="GCU945" s="477"/>
      <c r="GCV945" s="477"/>
      <c r="GCW945" s="477"/>
      <c r="GCX945" s="477"/>
      <c r="GCY945" s="477"/>
      <c r="GCZ945" s="477"/>
      <c r="GDA945" s="477"/>
      <c r="GDB945" s="477"/>
      <c r="GDC945" s="477"/>
      <c r="GDD945" s="477"/>
      <c r="GDE945" s="477"/>
      <c r="GDF945" s="477"/>
      <c r="GDG945" s="477"/>
      <c r="GDH945" s="477"/>
      <c r="GDI945" s="477"/>
      <c r="GDJ945" s="477"/>
      <c r="GDK945" s="477"/>
      <c r="GDL945" s="477"/>
      <c r="GDM945" s="477"/>
      <c r="GDN945" s="477"/>
      <c r="GDO945" s="477"/>
      <c r="GDP945" s="477"/>
      <c r="GDQ945" s="477"/>
      <c r="GDR945" s="477"/>
      <c r="GDS945" s="477"/>
      <c r="GDT945" s="477"/>
      <c r="GDU945" s="477"/>
      <c r="GDV945" s="477"/>
      <c r="GDW945" s="477"/>
      <c r="GDX945" s="477"/>
      <c r="GDY945" s="477"/>
      <c r="GDZ945" s="477"/>
      <c r="GEA945" s="477"/>
      <c r="GEB945" s="477"/>
      <c r="GEC945" s="477"/>
      <c r="GED945" s="477"/>
      <c r="GEE945" s="477"/>
      <c r="GEF945" s="477"/>
      <c r="GEG945" s="477"/>
      <c r="GEH945" s="477"/>
      <c r="GEI945" s="477"/>
      <c r="GEJ945" s="477"/>
      <c r="GEK945" s="477"/>
      <c r="GEL945" s="477"/>
      <c r="GEM945" s="477"/>
      <c r="GEN945" s="477"/>
      <c r="GEO945" s="477"/>
      <c r="GEP945" s="477"/>
      <c r="GEQ945" s="477"/>
      <c r="GER945" s="477"/>
      <c r="GES945" s="477"/>
      <c r="GET945" s="477"/>
      <c r="GEU945" s="477"/>
      <c r="GEV945" s="477"/>
      <c r="GEW945" s="477"/>
      <c r="GEX945" s="477"/>
      <c r="GEY945" s="477"/>
      <c r="GEZ945" s="477"/>
      <c r="GFA945" s="477"/>
      <c r="GFB945" s="477"/>
      <c r="GFC945" s="477"/>
      <c r="GFD945" s="477"/>
      <c r="GFE945" s="477"/>
      <c r="GFF945" s="477"/>
      <c r="GFG945" s="477"/>
      <c r="GFH945" s="477"/>
      <c r="GFI945" s="477"/>
      <c r="GFJ945" s="477"/>
      <c r="GFK945" s="477"/>
      <c r="GFL945" s="477"/>
      <c r="GFM945" s="477"/>
      <c r="GFN945" s="477"/>
      <c r="GFO945" s="477"/>
      <c r="GFP945" s="477"/>
      <c r="GFQ945" s="477"/>
      <c r="GFR945" s="477"/>
      <c r="GFS945" s="477"/>
      <c r="GFT945" s="477"/>
      <c r="GFU945" s="477"/>
      <c r="GFV945" s="477"/>
      <c r="GFW945" s="477"/>
      <c r="GFX945" s="477"/>
      <c r="GFY945" s="477"/>
      <c r="GFZ945" s="477"/>
      <c r="GGA945" s="477"/>
      <c r="GGB945" s="477"/>
      <c r="GGC945" s="477"/>
      <c r="GGD945" s="477"/>
      <c r="GGE945" s="477"/>
      <c r="GGF945" s="477"/>
      <c r="GGG945" s="477"/>
      <c r="GGH945" s="477"/>
      <c r="GGI945" s="477"/>
      <c r="GGJ945" s="477"/>
      <c r="GGK945" s="477"/>
      <c r="GGL945" s="477"/>
      <c r="GGM945" s="477"/>
      <c r="GGN945" s="477"/>
      <c r="GGO945" s="477"/>
      <c r="GGP945" s="477"/>
      <c r="GGQ945" s="477"/>
      <c r="GGR945" s="477"/>
      <c r="GGS945" s="477"/>
      <c r="GGT945" s="477"/>
      <c r="GGU945" s="477"/>
      <c r="GGV945" s="477"/>
      <c r="GGW945" s="477"/>
      <c r="GGX945" s="477"/>
      <c r="GGY945" s="477"/>
      <c r="GGZ945" s="477"/>
      <c r="GHA945" s="477"/>
      <c r="GHB945" s="477"/>
      <c r="GHC945" s="477"/>
      <c r="GHD945" s="477"/>
      <c r="GHE945" s="477"/>
      <c r="GHF945" s="477"/>
      <c r="GHG945" s="477"/>
      <c r="GHH945" s="477"/>
      <c r="GHI945" s="477"/>
      <c r="GHJ945" s="477"/>
      <c r="GHK945" s="477"/>
      <c r="GHL945" s="477"/>
      <c r="GHM945" s="477"/>
      <c r="GHN945" s="477"/>
      <c r="GHO945" s="477"/>
      <c r="GHP945" s="477"/>
      <c r="GHQ945" s="477"/>
      <c r="GHR945" s="477"/>
      <c r="GHS945" s="477"/>
      <c r="GHT945" s="477"/>
      <c r="GHU945" s="477"/>
      <c r="GHV945" s="477"/>
      <c r="GHW945" s="477"/>
      <c r="GHX945" s="477"/>
      <c r="GHY945" s="477"/>
      <c r="GHZ945" s="477"/>
      <c r="GIA945" s="477"/>
      <c r="GIB945" s="477"/>
      <c r="GIC945" s="477"/>
      <c r="GID945" s="477"/>
      <c r="GIE945" s="477"/>
      <c r="GIF945" s="477"/>
      <c r="GIG945" s="477"/>
      <c r="GIH945" s="477"/>
      <c r="GII945" s="477"/>
      <c r="GIJ945" s="477"/>
      <c r="GIK945" s="477"/>
      <c r="GIL945" s="477"/>
      <c r="GIM945" s="477"/>
      <c r="GIN945" s="477"/>
      <c r="GIO945" s="477"/>
      <c r="GIP945" s="477"/>
      <c r="GIQ945" s="477"/>
      <c r="GIR945" s="477"/>
      <c r="GIS945" s="477"/>
      <c r="GIT945" s="477"/>
      <c r="GIU945" s="477"/>
      <c r="GIV945" s="477"/>
      <c r="GIW945" s="477"/>
      <c r="GIX945" s="477"/>
      <c r="GIY945" s="477"/>
      <c r="GIZ945" s="477"/>
      <c r="GJA945" s="477"/>
      <c r="GJB945" s="477"/>
      <c r="GJC945" s="477"/>
      <c r="GJD945" s="477"/>
      <c r="GJE945" s="477"/>
      <c r="GJF945" s="477"/>
      <c r="GJG945" s="477"/>
      <c r="GJH945" s="477"/>
      <c r="GJI945" s="477"/>
      <c r="GJJ945" s="477"/>
      <c r="GJK945" s="477"/>
      <c r="GJL945" s="477"/>
      <c r="GJM945" s="477"/>
      <c r="GJN945" s="477"/>
      <c r="GJO945" s="477"/>
      <c r="GJP945" s="477"/>
      <c r="GJQ945" s="477"/>
      <c r="GJR945" s="477"/>
      <c r="GJS945" s="477"/>
      <c r="GJT945" s="477"/>
      <c r="GJU945" s="477"/>
      <c r="GJV945" s="477"/>
      <c r="GJW945" s="477"/>
      <c r="GJX945" s="477"/>
      <c r="GJY945" s="477"/>
      <c r="GJZ945" s="477"/>
      <c r="GKA945" s="477"/>
      <c r="GKB945" s="477"/>
      <c r="GKC945" s="477"/>
      <c r="GKD945" s="477"/>
      <c r="GKE945" s="477"/>
      <c r="GKF945" s="477"/>
      <c r="GKG945" s="477"/>
      <c r="GKH945" s="477"/>
      <c r="GKI945" s="477"/>
      <c r="GKJ945" s="477"/>
      <c r="GKK945" s="477"/>
      <c r="GKL945" s="477"/>
      <c r="GKM945" s="477"/>
      <c r="GKN945" s="477"/>
      <c r="GKO945" s="477"/>
      <c r="GKP945" s="477"/>
      <c r="GKQ945" s="477"/>
      <c r="GKR945" s="477"/>
      <c r="GKS945" s="477"/>
      <c r="GKT945" s="477"/>
      <c r="GKU945" s="477"/>
      <c r="GKV945" s="477"/>
      <c r="GKW945" s="477"/>
      <c r="GKX945" s="477"/>
      <c r="GKY945" s="477"/>
      <c r="GKZ945" s="477"/>
      <c r="GLA945" s="477"/>
      <c r="GLB945" s="477"/>
      <c r="GLC945" s="477"/>
      <c r="GLD945" s="477"/>
      <c r="GLE945" s="477"/>
      <c r="GLF945" s="477"/>
      <c r="GLG945" s="477"/>
      <c r="GLH945" s="477"/>
      <c r="GLI945" s="477"/>
      <c r="GLJ945" s="477"/>
      <c r="GLK945" s="477"/>
      <c r="GLL945" s="477"/>
      <c r="GLM945" s="477"/>
      <c r="GLN945" s="477"/>
      <c r="GLO945" s="477"/>
      <c r="GLP945" s="477"/>
      <c r="GLQ945" s="477"/>
      <c r="GLR945" s="477"/>
      <c r="GLS945" s="477"/>
      <c r="GLT945" s="477"/>
      <c r="GLU945" s="477"/>
      <c r="GLV945" s="477"/>
      <c r="GLW945" s="477"/>
      <c r="GLX945" s="477"/>
      <c r="GLY945" s="477"/>
      <c r="GLZ945" s="477"/>
      <c r="GMA945" s="477"/>
      <c r="GMB945" s="477"/>
      <c r="GMC945" s="477"/>
      <c r="GMD945" s="477"/>
      <c r="GME945" s="477"/>
      <c r="GMF945" s="477"/>
      <c r="GMG945" s="477"/>
      <c r="GMH945" s="477"/>
      <c r="GMI945" s="477"/>
      <c r="GMJ945" s="477"/>
      <c r="GMK945" s="477"/>
      <c r="GML945" s="477"/>
      <c r="GMM945" s="477"/>
      <c r="GMN945" s="477"/>
      <c r="GMO945" s="477"/>
      <c r="GMP945" s="477"/>
      <c r="GMQ945" s="477"/>
      <c r="GMR945" s="477"/>
      <c r="GMS945" s="477"/>
      <c r="GMT945" s="477"/>
      <c r="GMU945" s="477"/>
      <c r="GMV945" s="477"/>
      <c r="GMW945" s="477"/>
      <c r="GMX945" s="477"/>
      <c r="GMY945" s="477"/>
      <c r="GMZ945" s="477"/>
      <c r="GNA945" s="477"/>
      <c r="GNB945" s="477"/>
      <c r="GNC945" s="477"/>
      <c r="GND945" s="477"/>
      <c r="GNE945" s="477"/>
      <c r="GNF945" s="477"/>
      <c r="GNG945" s="477"/>
      <c r="GNH945" s="477"/>
      <c r="GNI945" s="477"/>
      <c r="GNJ945" s="477"/>
      <c r="GNK945" s="477"/>
      <c r="GNL945" s="477"/>
      <c r="GNM945" s="477"/>
      <c r="GNN945" s="477"/>
      <c r="GNO945" s="477"/>
      <c r="GNP945" s="477"/>
      <c r="GNQ945" s="477"/>
      <c r="GNR945" s="477"/>
      <c r="GNS945" s="477"/>
      <c r="GNT945" s="477"/>
      <c r="GNU945" s="477"/>
      <c r="GNV945" s="477"/>
      <c r="GNW945" s="477"/>
      <c r="GNX945" s="477"/>
      <c r="GNY945" s="477"/>
      <c r="GNZ945" s="477"/>
      <c r="GOA945" s="477"/>
      <c r="GOB945" s="477"/>
      <c r="GOC945" s="477"/>
      <c r="GOD945" s="477"/>
      <c r="GOE945" s="477"/>
      <c r="GOF945" s="477"/>
      <c r="GOG945" s="477"/>
      <c r="GOH945" s="477"/>
      <c r="GOI945" s="477"/>
      <c r="GOJ945" s="477"/>
      <c r="GOK945" s="477"/>
      <c r="GOL945" s="477"/>
      <c r="GOM945" s="477"/>
      <c r="GON945" s="477"/>
      <c r="GOO945" s="477"/>
      <c r="GOP945" s="477"/>
      <c r="GOQ945" s="477"/>
      <c r="GOR945" s="477"/>
      <c r="GOS945" s="477"/>
      <c r="GOT945" s="477"/>
      <c r="GOU945" s="477"/>
      <c r="GOV945" s="477"/>
      <c r="GOW945" s="477"/>
      <c r="GOX945" s="477"/>
      <c r="GOY945" s="477"/>
      <c r="GOZ945" s="477"/>
      <c r="GPA945" s="477"/>
      <c r="GPB945" s="477"/>
      <c r="GPC945" s="477"/>
      <c r="GPD945" s="477"/>
      <c r="GPE945" s="477"/>
      <c r="GPF945" s="477"/>
      <c r="GPG945" s="477"/>
      <c r="GPH945" s="477"/>
      <c r="GPI945" s="477"/>
      <c r="GPJ945" s="477"/>
      <c r="GPK945" s="477"/>
      <c r="GPL945" s="477"/>
      <c r="GPM945" s="477"/>
      <c r="GPN945" s="477"/>
      <c r="GPO945" s="477"/>
      <c r="GPP945" s="477"/>
      <c r="GPQ945" s="477"/>
      <c r="GPR945" s="477"/>
      <c r="GPS945" s="477"/>
      <c r="GPT945" s="477"/>
      <c r="GPU945" s="477"/>
      <c r="GPV945" s="477"/>
      <c r="GPW945" s="477"/>
      <c r="GPX945" s="477"/>
      <c r="GPY945" s="477"/>
      <c r="GPZ945" s="477"/>
      <c r="GQA945" s="477"/>
      <c r="GQB945" s="477"/>
      <c r="GQC945" s="477"/>
      <c r="GQD945" s="477"/>
      <c r="GQE945" s="477"/>
      <c r="GQF945" s="477"/>
      <c r="GQG945" s="477"/>
      <c r="GQH945" s="477"/>
      <c r="GQI945" s="477"/>
      <c r="GQJ945" s="477"/>
      <c r="GQK945" s="477"/>
      <c r="GQL945" s="477"/>
      <c r="GQM945" s="477"/>
      <c r="GQN945" s="477"/>
      <c r="GQO945" s="477"/>
      <c r="GQP945" s="477"/>
      <c r="GQQ945" s="477"/>
      <c r="GQR945" s="477"/>
      <c r="GQS945" s="477"/>
      <c r="GQT945" s="477"/>
      <c r="GQU945" s="477"/>
      <c r="GQV945" s="477"/>
      <c r="GQW945" s="477"/>
      <c r="GQX945" s="477"/>
      <c r="GQY945" s="477"/>
      <c r="GQZ945" s="477"/>
      <c r="GRA945" s="477"/>
      <c r="GRB945" s="477"/>
      <c r="GRC945" s="477"/>
      <c r="GRD945" s="477"/>
      <c r="GRE945" s="477"/>
      <c r="GRF945" s="477"/>
      <c r="GRG945" s="477"/>
      <c r="GRH945" s="477"/>
      <c r="GRI945" s="477"/>
      <c r="GRJ945" s="477"/>
      <c r="GRK945" s="477"/>
      <c r="GRL945" s="477"/>
      <c r="GRM945" s="477"/>
      <c r="GRN945" s="477"/>
      <c r="GRO945" s="477"/>
      <c r="GRP945" s="477"/>
      <c r="GRQ945" s="477"/>
      <c r="GRR945" s="477"/>
      <c r="GRS945" s="477"/>
      <c r="GRT945" s="477"/>
      <c r="GRU945" s="477"/>
      <c r="GRV945" s="477"/>
      <c r="GRW945" s="477"/>
      <c r="GRX945" s="477"/>
      <c r="GRY945" s="477"/>
      <c r="GRZ945" s="477"/>
      <c r="GSA945" s="477"/>
      <c r="GSB945" s="477"/>
      <c r="GSC945" s="477"/>
      <c r="GSD945" s="477"/>
      <c r="GSE945" s="477"/>
      <c r="GSF945" s="477"/>
      <c r="GSG945" s="477"/>
      <c r="GSH945" s="477"/>
      <c r="GSI945" s="477"/>
      <c r="GSJ945" s="477"/>
      <c r="GSK945" s="477"/>
      <c r="GSL945" s="477"/>
      <c r="GSM945" s="477"/>
      <c r="GSN945" s="477"/>
      <c r="GSO945" s="477"/>
      <c r="GSP945" s="477"/>
      <c r="GSQ945" s="477"/>
      <c r="GSR945" s="477"/>
      <c r="GSS945" s="477"/>
      <c r="GST945" s="477"/>
      <c r="GSU945" s="477"/>
      <c r="GSV945" s="477"/>
      <c r="GSW945" s="477"/>
      <c r="GSX945" s="477"/>
      <c r="GSY945" s="477"/>
      <c r="GSZ945" s="477"/>
      <c r="GTA945" s="477"/>
      <c r="GTB945" s="477"/>
      <c r="GTC945" s="477"/>
      <c r="GTD945" s="477"/>
      <c r="GTE945" s="477"/>
      <c r="GTF945" s="477"/>
      <c r="GTG945" s="477"/>
      <c r="GTH945" s="477"/>
      <c r="GTI945" s="477"/>
      <c r="GTJ945" s="477"/>
      <c r="GTK945" s="477"/>
      <c r="GTL945" s="477"/>
      <c r="GTM945" s="477"/>
      <c r="GTN945" s="477"/>
      <c r="GTO945" s="477"/>
      <c r="GTP945" s="477"/>
      <c r="GTQ945" s="477"/>
      <c r="GTR945" s="477"/>
      <c r="GTS945" s="477"/>
      <c r="GTT945" s="477"/>
      <c r="GTU945" s="477"/>
      <c r="GTV945" s="477"/>
      <c r="GTW945" s="477"/>
      <c r="GTX945" s="477"/>
      <c r="GTY945" s="477"/>
      <c r="GTZ945" s="477"/>
      <c r="GUA945" s="477"/>
      <c r="GUB945" s="477"/>
      <c r="GUC945" s="477"/>
      <c r="GUD945" s="477"/>
      <c r="GUE945" s="477"/>
      <c r="GUF945" s="477"/>
      <c r="GUG945" s="477"/>
      <c r="GUH945" s="477"/>
      <c r="GUI945" s="477"/>
      <c r="GUJ945" s="477"/>
      <c r="GUK945" s="477"/>
      <c r="GUL945" s="477"/>
      <c r="GUM945" s="477"/>
      <c r="GUN945" s="477"/>
      <c r="GUO945" s="477"/>
      <c r="GUP945" s="477"/>
      <c r="GUQ945" s="477"/>
      <c r="GUR945" s="477"/>
      <c r="GUS945" s="477"/>
      <c r="GUT945" s="477"/>
      <c r="GUU945" s="477"/>
      <c r="GUV945" s="477"/>
      <c r="GUW945" s="477"/>
      <c r="GUX945" s="477"/>
      <c r="GUY945" s="477"/>
      <c r="GUZ945" s="477"/>
      <c r="GVA945" s="477"/>
      <c r="GVB945" s="477"/>
      <c r="GVC945" s="477"/>
      <c r="GVD945" s="477"/>
      <c r="GVE945" s="477"/>
      <c r="GVF945" s="477"/>
      <c r="GVG945" s="477"/>
      <c r="GVH945" s="477"/>
      <c r="GVI945" s="477"/>
      <c r="GVJ945" s="477"/>
      <c r="GVK945" s="477"/>
      <c r="GVL945" s="477"/>
      <c r="GVM945" s="477"/>
      <c r="GVN945" s="477"/>
      <c r="GVO945" s="477"/>
      <c r="GVP945" s="477"/>
      <c r="GVQ945" s="477"/>
      <c r="GVR945" s="477"/>
      <c r="GVS945" s="477"/>
      <c r="GVT945" s="477"/>
      <c r="GVU945" s="477"/>
      <c r="GVV945" s="477"/>
      <c r="GVW945" s="477"/>
      <c r="GVX945" s="477"/>
      <c r="GVY945" s="477"/>
      <c r="GVZ945" s="477"/>
      <c r="GWA945" s="477"/>
      <c r="GWB945" s="477"/>
      <c r="GWC945" s="477"/>
      <c r="GWD945" s="477"/>
      <c r="GWE945" s="477"/>
      <c r="GWF945" s="477"/>
      <c r="GWG945" s="477"/>
      <c r="GWH945" s="477"/>
      <c r="GWI945" s="477"/>
      <c r="GWJ945" s="477"/>
      <c r="GWK945" s="477"/>
      <c r="GWL945" s="477"/>
      <c r="GWM945" s="477"/>
      <c r="GWN945" s="477"/>
      <c r="GWO945" s="477"/>
      <c r="GWP945" s="477"/>
      <c r="GWQ945" s="477"/>
      <c r="GWR945" s="477"/>
      <c r="GWS945" s="477"/>
      <c r="GWT945" s="477"/>
      <c r="GWU945" s="477"/>
      <c r="GWV945" s="477"/>
      <c r="GWW945" s="477"/>
      <c r="GWX945" s="477"/>
      <c r="GWY945" s="477"/>
      <c r="GWZ945" s="477"/>
      <c r="GXA945" s="477"/>
      <c r="GXB945" s="477"/>
      <c r="GXC945" s="477"/>
      <c r="GXD945" s="477"/>
      <c r="GXE945" s="477"/>
      <c r="GXF945" s="477"/>
      <c r="GXG945" s="477"/>
      <c r="GXH945" s="477"/>
      <c r="GXI945" s="477"/>
      <c r="GXJ945" s="477"/>
      <c r="GXK945" s="477"/>
      <c r="GXL945" s="477"/>
      <c r="GXM945" s="477"/>
      <c r="GXN945" s="477"/>
      <c r="GXO945" s="477"/>
      <c r="GXP945" s="477"/>
      <c r="GXQ945" s="477"/>
      <c r="GXR945" s="477"/>
      <c r="GXS945" s="477"/>
      <c r="GXT945" s="477"/>
      <c r="GXU945" s="477"/>
      <c r="GXV945" s="477"/>
      <c r="GXW945" s="477"/>
      <c r="GXX945" s="477"/>
      <c r="GXY945" s="477"/>
      <c r="GXZ945" s="477"/>
      <c r="GYA945" s="477"/>
      <c r="GYB945" s="477"/>
      <c r="GYC945" s="477"/>
      <c r="GYD945" s="477"/>
      <c r="GYE945" s="477"/>
      <c r="GYF945" s="477"/>
      <c r="GYG945" s="477"/>
      <c r="GYH945" s="477"/>
      <c r="GYI945" s="477"/>
      <c r="GYJ945" s="477"/>
      <c r="GYK945" s="477"/>
      <c r="GYL945" s="477"/>
      <c r="GYM945" s="477"/>
      <c r="GYN945" s="477"/>
      <c r="GYO945" s="477"/>
      <c r="GYP945" s="477"/>
      <c r="GYQ945" s="477"/>
      <c r="GYR945" s="477"/>
      <c r="GYS945" s="477"/>
      <c r="GYT945" s="477"/>
      <c r="GYU945" s="477"/>
      <c r="GYV945" s="477"/>
      <c r="GYW945" s="477"/>
      <c r="GYX945" s="477"/>
      <c r="GYY945" s="477"/>
      <c r="GYZ945" s="477"/>
      <c r="GZA945" s="477"/>
      <c r="GZB945" s="477"/>
      <c r="GZC945" s="477"/>
      <c r="GZD945" s="477"/>
      <c r="GZE945" s="477"/>
      <c r="GZF945" s="477"/>
      <c r="GZG945" s="477"/>
      <c r="GZH945" s="477"/>
      <c r="GZI945" s="477"/>
      <c r="GZJ945" s="477"/>
      <c r="GZK945" s="477"/>
      <c r="GZL945" s="477"/>
      <c r="GZM945" s="477"/>
      <c r="GZN945" s="477"/>
      <c r="GZO945" s="477"/>
      <c r="GZP945" s="477"/>
      <c r="GZQ945" s="477"/>
      <c r="GZR945" s="477"/>
      <c r="GZS945" s="477"/>
      <c r="GZT945" s="477"/>
      <c r="GZU945" s="477"/>
      <c r="GZV945" s="477"/>
      <c r="GZW945" s="477"/>
      <c r="GZX945" s="477"/>
      <c r="GZY945" s="477"/>
      <c r="GZZ945" s="477"/>
      <c r="HAA945" s="477"/>
      <c r="HAB945" s="477"/>
      <c r="HAC945" s="477"/>
      <c r="HAD945" s="477"/>
      <c r="HAE945" s="477"/>
      <c r="HAF945" s="477"/>
      <c r="HAG945" s="477"/>
      <c r="HAH945" s="477"/>
      <c r="HAI945" s="477"/>
      <c r="HAJ945" s="477"/>
      <c r="HAK945" s="477"/>
      <c r="HAL945" s="477"/>
      <c r="HAM945" s="477"/>
      <c r="HAN945" s="477"/>
      <c r="HAO945" s="477"/>
      <c r="HAP945" s="477"/>
      <c r="HAQ945" s="477"/>
      <c r="HAR945" s="477"/>
      <c r="HAS945" s="477"/>
      <c r="HAT945" s="477"/>
      <c r="HAU945" s="477"/>
      <c r="HAV945" s="477"/>
      <c r="HAW945" s="477"/>
      <c r="HAX945" s="477"/>
      <c r="HAY945" s="477"/>
      <c r="HAZ945" s="477"/>
      <c r="HBA945" s="477"/>
      <c r="HBB945" s="477"/>
      <c r="HBC945" s="477"/>
      <c r="HBD945" s="477"/>
      <c r="HBE945" s="477"/>
      <c r="HBF945" s="477"/>
      <c r="HBG945" s="477"/>
      <c r="HBH945" s="477"/>
      <c r="HBI945" s="477"/>
      <c r="HBJ945" s="477"/>
      <c r="HBK945" s="477"/>
      <c r="HBL945" s="477"/>
      <c r="HBM945" s="477"/>
      <c r="HBN945" s="477"/>
      <c r="HBO945" s="477"/>
      <c r="HBP945" s="477"/>
      <c r="HBQ945" s="477"/>
      <c r="HBR945" s="477"/>
      <c r="HBS945" s="477"/>
      <c r="HBT945" s="477"/>
      <c r="HBU945" s="477"/>
      <c r="HBV945" s="477"/>
      <c r="HBW945" s="477"/>
      <c r="HBX945" s="477"/>
      <c r="HBY945" s="477"/>
      <c r="HBZ945" s="477"/>
      <c r="HCA945" s="477"/>
      <c r="HCB945" s="477"/>
      <c r="HCC945" s="477"/>
      <c r="HCD945" s="477"/>
      <c r="HCE945" s="477"/>
      <c r="HCF945" s="477"/>
      <c r="HCG945" s="477"/>
      <c r="HCH945" s="477"/>
      <c r="HCI945" s="477"/>
      <c r="HCJ945" s="477"/>
      <c r="HCK945" s="477"/>
      <c r="HCL945" s="477"/>
      <c r="HCM945" s="477"/>
      <c r="HCN945" s="477"/>
      <c r="HCO945" s="477"/>
      <c r="HCP945" s="477"/>
      <c r="HCQ945" s="477"/>
      <c r="HCR945" s="477"/>
      <c r="HCS945" s="477"/>
      <c r="HCT945" s="477"/>
      <c r="HCU945" s="477"/>
      <c r="HCV945" s="477"/>
      <c r="HCW945" s="477"/>
      <c r="HCX945" s="477"/>
      <c r="HCY945" s="477"/>
      <c r="HCZ945" s="477"/>
      <c r="HDA945" s="477"/>
      <c r="HDB945" s="477"/>
      <c r="HDC945" s="477"/>
      <c r="HDD945" s="477"/>
      <c r="HDE945" s="477"/>
      <c r="HDF945" s="477"/>
      <c r="HDG945" s="477"/>
      <c r="HDH945" s="477"/>
      <c r="HDI945" s="477"/>
      <c r="HDJ945" s="477"/>
      <c r="HDK945" s="477"/>
      <c r="HDL945" s="477"/>
      <c r="HDM945" s="477"/>
      <c r="HDN945" s="477"/>
      <c r="HDO945" s="477"/>
      <c r="HDP945" s="477"/>
      <c r="HDQ945" s="477"/>
      <c r="HDR945" s="477"/>
      <c r="HDS945" s="477"/>
      <c r="HDT945" s="477"/>
      <c r="HDU945" s="477"/>
      <c r="HDV945" s="477"/>
      <c r="HDW945" s="477"/>
      <c r="HDX945" s="477"/>
      <c r="HDY945" s="477"/>
      <c r="HDZ945" s="477"/>
      <c r="HEA945" s="477"/>
      <c r="HEB945" s="477"/>
      <c r="HEC945" s="477"/>
      <c r="HED945" s="477"/>
      <c r="HEE945" s="477"/>
      <c r="HEF945" s="477"/>
      <c r="HEG945" s="477"/>
      <c r="HEH945" s="477"/>
      <c r="HEI945" s="477"/>
      <c r="HEJ945" s="477"/>
      <c r="HEK945" s="477"/>
      <c r="HEL945" s="477"/>
      <c r="HEM945" s="477"/>
      <c r="HEN945" s="477"/>
      <c r="HEO945" s="477"/>
      <c r="HEP945" s="477"/>
      <c r="HEQ945" s="477"/>
      <c r="HER945" s="477"/>
      <c r="HES945" s="477"/>
      <c r="HET945" s="477"/>
      <c r="HEU945" s="477"/>
      <c r="HEV945" s="477"/>
      <c r="HEW945" s="477"/>
      <c r="HEX945" s="477"/>
      <c r="HEY945" s="477"/>
      <c r="HEZ945" s="477"/>
      <c r="HFA945" s="477"/>
      <c r="HFB945" s="477"/>
      <c r="HFC945" s="477"/>
      <c r="HFD945" s="477"/>
      <c r="HFE945" s="477"/>
      <c r="HFF945" s="477"/>
      <c r="HFG945" s="477"/>
      <c r="HFH945" s="477"/>
      <c r="HFI945" s="477"/>
      <c r="HFJ945" s="477"/>
      <c r="HFK945" s="477"/>
      <c r="HFL945" s="477"/>
      <c r="HFM945" s="477"/>
      <c r="HFN945" s="477"/>
      <c r="HFO945" s="477"/>
      <c r="HFP945" s="477"/>
      <c r="HFQ945" s="477"/>
      <c r="HFR945" s="477"/>
      <c r="HFS945" s="477"/>
      <c r="HFT945" s="477"/>
      <c r="HFU945" s="477"/>
      <c r="HFV945" s="477"/>
      <c r="HFW945" s="477"/>
      <c r="HFX945" s="477"/>
      <c r="HFY945" s="477"/>
      <c r="HFZ945" s="477"/>
      <c r="HGA945" s="477"/>
      <c r="HGB945" s="477"/>
      <c r="HGC945" s="477"/>
      <c r="HGD945" s="477"/>
      <c r="HGE945" s="477"/>
      <c r="HGF945" s="477"/>
      <c r="HGG945" s="477"/>
      <c r="HGH945" s="477"/>
      <c r="HGI945" s="477"/>
      <c r="HGJ945" s="477"/>
      <c r="HGK945" s="477"/>
      <c r="HGL945" s="477"/>
      <c r="HGM945" s="477"/>
      <c r="HGN945" s="477"/>
      <c r="HGO945" s="477"/>
      <c r="HGP945" s="477"/>
      <c r="HGQ945" s="477"/>
      <c r="HGR945" s="477"/>
      <c r="HGS945" s="477"/>
      <c r="HGT945" s="477"/>
      <c r="HGU945" s="477"/>
      <c r="HGV945" s="477"/>
      <c r="HGW945" s="477"/>
      <c r="HGX945" s="477"/>
      <c r="HGY945" s="477"/>
      <c r="HGZ945" s="477"/>
      <c r="HHA945" s="477"/>
      <c r="HHB945" s="477"/>
      <c r="HHC945" s="477"/>
      <c r="HHD945" s="477"/>
      <c r="HHE945" s="477"/>
      <c r="HHF945" s="477"/>
      <c r="HHG945" s="477"/>
      <c r="HHH945" s="477"/>
      <c r="HHI945" s="477"/>
      <c r="HHJ945" s="477"/>
      <c r="HHK945" s="477"/>
      <c r="HHL945" s="477"/>
      <c r="HHM945" s="477"/>
      <c r="HHN945" s="477"/>
      <c r="HHO945" s="477"/>
      <c r="HHP945" s="477"/>
      <c r="HHQ945" s="477"/>
      <c r="HHR945" s="477"/>
      <c r="HHS945" s="477"/>
      <c r="HHT945" s="477"/>
      <c r="HHU945" s="477"/>
      <c r="HHV945" s="477"/>
      <c r="HHW945" s="477"/>
      <c r="HHX945" s="477"/>
      <c r="HHY945" s="477"/>
      <c r="HHZ945" s="477"/>
      <c r="HIA945" s="477"/>
      <c r="HIB945" s="477"/>
      <c r="HIC945" s="477"/>
      <c r="HID945" s="477"/>
      <c r="HIE945" s="477"/>
      <c r="HIF945" s="477"/>
      <c r="HIG945" s="477"/>
      <c r="HIH945" s="477"/>
      <c r="HII945" s="477"/>
      <c r="HIJ945" s="477"/>
      <c r="HIK945" s="477"/>
      <c r="HIL945" s="477"/>
      <c r="HIM945" s="477"/>
      <c r="HIN945" s="477"/>
      <c r="HIO945" s="477"/>
      <c r="HIP945" s="477"/>
      <c r="HIQ945" s="477"/>
      <c r="HIR945" s="477"/>
      <c r="HIS945" s="477"/>
      <c r="HIT945" s="477"/>
      <c r="HIU945" s="477"/>
      <c r="HIV945" s="477"/>
      <c r="HIW945" s="477"/>
      <c r="HIX945" s="477"/>
      <c r="HIY945" s="477"/>
      <c r="HIZ945" s="477"/>
      <c r="HJA945" s="477"/>
      <c r="HJB945" s="477"/>
      <c r="HJC945" s="477"/>
      <c r="HJD945" s="477"/>
      <c r="HJE945" s="477"/>
      <c r="HJF945" s="477"/>
      <c r="HJG945" s="477"/>
      <c r="HJH945" s="477"/>
      <c r="HJI945" s="477"/>
      <c r="HJJ945" s="477"/>
      <c r="HJK945" s="477"/>
      <c r="HJL945" s="477"/>
      <c r="HJM945" s="477"/>
      <c r="HJN945" s="477"/>
      <c r="HJO945" s="477"/>
      <c r="HJP945" s="477"/>
      <c r="HJQ945" s="477"/>
      <c r="HJR945" s="477"/>
      <c r="HJS945" s="477"/>
      <c r="HJT945" s="477"/>
      <c r="HJU945" s="477"/>
      <c r="HJV945" s="477"/>
      <c r="HJW945" s="477"/>
      <c r="HJX945" s="477"/>
      <c r="HJY945" s="477"/>
      <c r="HJZ945" s="477"/>
      <c r="HKA945" s="477"/>
      <c r="HKB945" s="477"/>
      <c r="HKC945" s="477"/>
      <c r="HKD945" s="477"/>
      <c r="HKE945" s="477"/>
      <c r="HKF945" s="477"/>
      <c r="HKG945" s="477"/>
      <c r="HKH945" s="477"/>
      <c r="HKI945" s="477"/>
      <c r="HKJ945" s="477"/>
      <c r="HKK945" s="477"/>
      <c r="HKL945" s="477"/>
      <c r="HKM945" s="477"/>
      <c r="HKN945" s="477"/>
      <c r="HKO945" s="477"/>
      <c r="HKP945" s="477"/>
      <c r="HKQ945" s="477"/>
      <c r="HKR945" s="477"/>
      <c r="HKS945" s="477"/>
      <c r="HKT945" s="477"/>
      <c r="HKU945" s="477"/>
      <c r="HKV945" s="477"/>
      <c r="HKW945" s="477"/>
      <c r="HKX945" s="477"/>
      <c r="HKY945" s="477"/>
      <c r="HKZ945" s="477"/>
      <c r="HLA945" s="477"/>
      <c r="HLB945" s="477"/>
      <c r="HLC945" s="477"/>
      <c r="HLD945" s="477"/>
      <c r="HLE945" s="477"/>
      <c r="HLF945" s="477"/>
      <c r="HLG945" s="477"/>
      <c r="HLH945" s="477"/>
      <c r="HLI945" s="477"/>
      <c r="HLJ945" s="477"/>
      <c r="HLK945" s="477"/>
      <c r="HLL945" s="477"/>
      <c r="HLM945" s="477"/>
      <c r="HLN945" s="477"/>
      <c r="HLO945" s="477"/>
      <c r="HLP945" s="477"/>
      <c r="HLQ945" s="477"/>
      <c r="HLR945" s="477"/>
      <c r="HLS945" s="477"/>
      <c r="HLT945" s="477"/>
      <c r="HLU945" s="477"/>
      <c r="HLV945" s="477"/>
      <c r="HLW945" s="477"/>
      <c r="HLX945" s="477"/>
      <c r="HLY945" s="477"/>
      <c r="HLZ945" s="477"/>
      <c r="HMA945" s="477"/>
      <c r="HMB945" s="477"/>
      <c r="HMC945" s="477"/>
      <c r="HMD945" s="477"/>
      <c r="HME945" s="477"/>
      <c r="HMF945" s="477"/>
      <c r="HMG945" s="477"/>
      <c r="HMH945" s="477"/>
      <c r="HMI945" s="477"/>
      <c r="HMJ945" s="477"/>
      <c r="HMK945" s="477"/>
      <c r="HML945" s="477"/>
      <c r="HMM945" s="477"/>
      <c r="HMN945" s="477"/>
      <c r="HMO945" s="477"/>
      <c r="HMP945" s="477"/>
      <c r="HMQ945" s="477"/>
      <c r="HMR945" s="477"/>
      <c r="HMS945" s="477"/>
      <c r="HMT945" s="477"/>
      <c r="HMU945" s="477"/>
      <c r="HMV945" s="477"/>
      <c r="HMW945" s="477"/>
      <c r="HMX945" s="477"/>
      <c r="HMY945" s="477"/>
      <c r="HMZ945" s="477"/>
      <c r="HNA945" s="477"/>
      <c r="HNB945" s="477"/>
      <c r="HNC945" s="477"/>
      <c r="HND945" s="477"/>
      <c r="HNE945" s="477"/>
      <c r="HNF945" s="477"/>
      <c r="HNG945" s="477"/>
      <c r="HNH945" s="477"/>
      <c r="HNI945" s="477"/>
      <c r="HNJ945" s="477"/>
      <c r="HNK945" s="477"/>
      <c r="HNL945" s="477"/>
      <c r="HNM945" s="477"/>
      <c r="HNN945" s="477"/>
      <c r="HNO945" s="477"/>
      <c r="HNP945" s="477"/>
      <c r="HNQ945" s="477"/>
      <c r="HNR945" s="477"/>
      <c r="HNS945" s="477"/>
      <c r="HNT945" s="477"/>
      <c r="HNU945" s="477"/>
      <c r="HNV945" s="477"/>
      <c r="HNW945" s="477"/>
      <c r="HNX945" s="477"/>
      <c r="HNY945" s="477"/>
      <c r="HNZ945" s="477"/>
      <c r="HOA945" s="477"/>
      <c r="HOB945" s="477"/>
      <c r="HOC945" s="477"/>
      <c r="HOD945" s="477"/>
      <c r="HOE945" s="477"/>
      <c r="HOF945" s="477"/>
      <c r="HOG945" s="477"/>
      <c r="HOH945" s="477"/>
      <c r="HOI945" s="477"/>
      <c r="HOJ945" s="477"/>
      <c r="HOK945" s="477"/>
      <c r="HOL945" s="477"/>
      <c r="HOM945" s="477"/>
      <c r="HON945" s="477"/>
      <c r="HOO945" s="477"/>
      <c r="HOP945" s="477"/>
      <c r="HOQ945" s="477"/>
      <c r="HOR945" s="477"/>
      <c r="HOS945" s="477"/>
      <c r="HOT945" s="477"/>
      <c r="HOU945" s="477"/>
      <c r="HOV945" s="477"/>
      <c r="HOW945" s="477"/>
      <c r="HOX945" s="477"/>
      <c r="HOY945" s="477"/>
      <c r="HOZ945" s="477"/>
      <c r="HPA945" s="477"/>
      <c r="HPB945" s="477"/>
      <c r="HPC945" s="477"/>
      <c r="HPD945" s="477"/>
      <c r="HPE945" s="477"/>
      <c r="HPF945" s="477"/>
      <c r="HPG945" s="477"/>
      <c r="HPH945" s="477"/>
      <c r="HPI945" s="477"/>
      <c r="HPJ945" s="477"/>
      <c r="HPK945" s="477"/>
      <c r="HPL945" s="477"/>
      <c r="HPM945" s="477"/>
      <c r="HPN945" s="477"/>
      <c r="HPO945" s="477"/>
      <c r="HPP945" s="477"/>
      <c r="HPQ945" s="477"/>
      <c r="HPR945" s="477"/>
      <c r="HPS945" s="477"/>
      <c r="HPT945" s="477"/>
      <c r="HPU945" s="477"/>
      <c r="HPV945" s="477"/>
      <c r="HPW945" s="477"/>
      <c r="HPX945" s="477"/>
      <c r="HPY945" s="477"/>
      <c r="HPZ945" s="477"/>
      <c r="HQA945" s="477"/>
      <c r="HQB945" s="477"/>
      <c r="HQC945" s="477"/>
      <c r="HQD945" s="477"/>
      <c r="HQE945" s="477"/>
      <c r="HQF945" s="477"/>
      <c r="HQG945" s="477"/>
      <c r="HQH945" s="477"/>
      <c r="HQI945" s="477"/>
      <c r="HQJ945" s="477"/>
      <c r="HQK945" s="477"/>
      <c r="HQL945" s="477"/>
      <c r="HQM945" s="477"/>
      <c r="HQN945" s="477"/>
      <c r="HQO945" s="477"/>
      <c r="HQP945" s="477"/>
      <c r="HQQ945" s="477"/>
      <c r="HQR945" s="477"/>
      <c r="HQS945" s="477"/>
      <c r="HQT945" s="477"/>
      <c r="HQU945" s="477"/>
      <c r="HQV945" s="477"/>
      <c r="HQW945" s="477"/>
      <c r="HQX945" s="477"/>
      <c r="HQY945" s="477"/>
      <c r="HQZ945" s="477"/>
      <c r="HRA945" s="477"/>
      <c r="HRB945" s="477"/>
      <c r="HRC945" s="477"/>
      <c r="HRD945" s="477"/>
      <c r="HRE945" s="477"/>
      <c r="HRF945" s="477"/>
      <c r="HRG945" s="477"/>
      <c r="HRH945" s="477"/>
      <c r="HRI945" s="477"/>
      <c r="HRJ945" s="477"/>
      <c r="HRK945" s="477"/>
      <c r="HRL945" s="477"/>
      <c r="HRM945" s="477"/>
      <c r="HRN945" s="477"/>
      <c r="HRO945" s="477"/>
      <c r="HRP945" s="477"/>
      <c r="HRQ945" s="477"/>
      <c r="HRR945" s="477"/>
      <c r="HRS945" s="477"/>
      <c r="HRT945" s="477"/>
      <c r="HRU945" s="477"/>
      <c r="HRV945" s="477"/>
      <c r="HRW945" s="477"/>
      <c r="HRX945" s="477"/>
      <c r="HRY945" s="477"/>
      <c r="HRZ945" s="477"/>
      <c r="HSA945" s="477"/>
      <c r="HSB945" s="477"/>
      <c r="HSC945" s="477"/>
      <c r="HSD945" s="477"/>
      <c r="HSE945" s="477"/>
      <c r="HSF945" s="477"/>
      <c r="HSG945" s="477"/>
      <c r="HSH945" s="477"/>
      <c r="HSI945" s="477"/>
      <c r="HSJ945" s="477"/>
      <c r="HSK945" s="477"/>
      <c r="HSL945" s="477"/>
      <c r="HSM945" s="477"/>
      <c r="HSN945" s="477"/>
      <c r="HSO945" s="477"/>
      <c r="HSP945" s="477"/>
      <c r="HSQ945" s="477"/>
      <c r="HSR945" s="477"/>
      <c r="HSS945" s="477"/>
      <c r="HST945" s="477"/>
      <c r="HSU945" s="477"/>
      <c r="HSV945" s="477"/>
      <c r="HSW945" s="477"/>
      <c r="HSX945" s="477"/>
      <c r="HSY945" s="477"/>
      <c r="HSZ945" s="477"/>
      <c r="HTA945" s="477"/>
      <c r="HTB945" s="477"/>
      <c r="HTC945" s="477"/>
      <c r="HTD945" s="477"/>
      <c r="HTE945" s="477"/>
      <c r="HTF945" s="477"/>
      <c r="HTG945" s="477"/>
      <c r="HTH945" s="477"/>
      <c r="HTI945" s="477"/>
      <c r="HTJ945" s="477"/>
      <c r="HTK945" s="477"/>
      <c r="HTL945" s="477"/>
      <c r="HTM945" s="477"/>
      <c r="HTN945" s="477"/>
      <c r="HTO945" s="477"/>
      <c r="HTP945" s="477"/>
      <c r="HTQ945" s="477"/>
      <c r="HTR945" s="477"/>
      <c r="HTS945" s="477"/>
      <c r="HTT945" s="477"/>
      <c r="HTU945" s="477"/>
      <c r="HTV945" s="477"/>
      <c r="HTW945" s="477"/>
      <c r="HTX945" s="477"/>
      <c r="HTY945" s="477"/>
      <c r="HTZ945" s="477"/>
      <c r="HUA945" s="477"/>
      <c r="HUB945" s="477"/>
      <c r="HUC945" s="477"/>
      <c r="HUD945" s="477"/>
      <c r="HUE945" s="477"/>
      <c r="HUF945" s="477"/>
      <c r="HUG945" s="477"/>
      <c r="HUH945" s="477"/>
      <c r="HUI945" s="477"/>
      <c r="HUJ945" s="477"/>
      <c r="HUK945" s="477"/>
      <c r="HUL945" s="477"/>
      <c r="HUM945" s="477"/>
      <c r="HUN945" s="477"/>
      <c r="HUO945" s="477"/>
      <c r="HUP945" s="477"/>
      <c r="HUQ945" s="477"/>
      <c r="HUR945" s="477"/>
      <c r="HUS945" s="477"/>
      <c r="HUT945" s="477"/>
      <c r="HUU945" s="477"/>
      <c r="HUV945" s="477"/>
      <c r="HUW945" s="477"/>
      <c r="HUX945" s="477"/>
      <c r="HUY945" s="477"/>
      <c r="HUZ945" s="477"/>
      <c r="HVA945" s="477"/>
      <c r="HVB945" s="477"/>
      <c r="HVC945" s="477"/>
      <c r="HVD945" s="477"/>
      <c r="HVE945" s="477"/>
      <c r="HVF945" s="477"/>
      <c r="HVG945" s="477"/>
      <c r="HVH945" s="477"/>
      <c r="HVI945" s="477"/>
      <c r="HVJ945" s="477"/>
      <c r="HVK945" s="477"/>
      <c r="HVL945" s="477"/>
      <c r="HVM945" s="477"/>
      <c r="HVN945" s="477"/>
      <c r="HVO945" s="477"/>
      <c r="HVP945" s="477"/>
      <c r="HVQ945" s="477"/>
      <c r="HVR945" s="477"/>
      <c r="HVS945" s="477"/>
      <c r="HVT945" s="477"/>
      <c r="HVU945" s="477"/>
      <c r="HVV945" s="477"/>
      <c r="HVW945" s="477"/>
      <c r="HVX945" s="477"/>
      <c r="HVY945" s="477"/>
      <c r="HVZ945" s="477"/>
      <c r="HWA945" s="477"/>
      <c r="HWB945" s="477"/>
      <c r="HWC945" s="477"/>
      <c r="HWD945" s="477"/>
      <c r="HWE945" s="477"/>
      <c r="HWF945" s="477"/>
      <c r="HWG945" s="477"/>
      <c r="HWH945" s="477"/>
      <c r="HWI945" s="477"/>
      <c r="HWJ945" s="477"/>
      <c r="HWK945" s="477"/>
      <c r="HWL945" s="477"/>
      <c r="HWM945" s="477"/>
      <c r="HWN945" s="477"/>
      <c r="HWO945" s="477"/>
      <c r="HWP945" s="477"/>
      <c r="HWQ945" s="477"/>
      <c r="HWR945" s="477"/>
      <c r="HWS945" s="477"/>
      <c r="HWT945" s="477"/>
      <c r="HWU945" s="477"/>
      <c r="HWV945" s="477"/>
      <c r="HWW945" s="477"/>
      <c r="HWX945" s="477"/>
      <c r="HWY945" s="477"/>
      <c r="HWZ945" s="477"/>
      <c r="HXA945" s="477"/>
      <c r="HXB945" s="477"/>
      <c r="HXC945" s="477"/>
      <c r="HXD945" s="477"/>
      <c r="HXE945" s="477"/>
      <c r="HXF945" s="477"/>
      <c r="HXG945" s="477"/>
      <c r="HXH945" s="477"/>
      <c r="HXI945" s="477"/>
      <c r="HXJ945" s="477"/>
      <c r="HXK945" s="477"/>
      <c r="HXL945" s="477"/>
      <c r="HXM945" s="477"/>
      <c r="HXN945" s="477"/>
      <c r="HXO945" s="477"/>
      <c r="HXP945" s="477"/>
      <c r="HXQ945" s="477"/>
      <c r="HXR945" s="477"/>
      <c r="HXS945" s="477"/>
      <c r="HXT945" s="477"/>
      <c r="HXU945" s="477"/>
      <c r="HXV945" s="477"/>
      <c r="HXW945" s="477"/>
      <c r="HXX945" s="477"/>
      <c r="HXY945" s="477"/>
      <c r="HXZ945" s="477"/>
      <c r="HYA945" s="477"/>
      <c r="HYB945" s="477"/>
      <c r="HYC945" s="477"/>
      <c r="HYD945" s="477"/>
      <c r="HYE945" s="477"/>
      <c r="HYF945" s="477"/>
      <c r="HYG945" s="477"/>
      <c r="HYH945" s="477"/>
      <c r="HYI945" s="477"/>
      <c r="HYJ945" s="477"/>
      <c r="HYK945" s="477"/>
      <c r="HYL945" s="477"/>
      <c r="HYM945" s="477"/>
      <c r="HYN945" s="477"/>
      <c r="HYO945" s="477"/>
      <c r="HYP945" s="477"/>
      <c r="HYQ945" s="477"/>
      <c r="HYR945" s="477"/>
      <c r="HYS945" s="477"/>
      <c r="HYT945" s="477"/>
      <c r="HYU945" s="477"/>
      <c r="HYV945" s="477"/>
      <c r="HYW945" s="477"/>
      <c r="HYX945" s="477"/>
      <c r="HYY945" s="477"/>
      <c r="HYZ945" s="477"/>
      <c r="HZA945" s="477"/>
      <c r="HZB945" s="477"/>
      <c r="HZC945" s="477"/>
      <c r="HZD945" s="477"/>
      <c r="HZE945" s="477"/>
      <c r="HZF945" s="477"/>
      <c r="HZG945" s="477"/>
      <c r="HZH945" s="477"/>
      <c r="HZI945" s="477"/>
      <c r="HZJ945" s="477"/>
      <c r="HZK945" s="477"/>
      <c r="HZL945" s="477"/>
      <c r="HZM945" s="477"/>
      <c r="HZN945" s="477"/>
      <c r="HZO945" s="477"/>
      <c r="HZP945" s="477"/>
      <c r="HZQ945" s="477"/>
      <c r="HZR945" s="477"/>
      <c r="HZS945" s="477"/>
      <c r="HZT945" s="477"/>
      <c r="HZU945" s="477"/>
      <c r="HZV945" s="477"/>
      <c r="HZW945" s="477"/>
      <c r="HZX945" s="477"/>
      <c r="HZY945" s="477"/>
      <c r="HZZ945" s="477"/>
      <c r="IAA945" s="477"/>
      <c r="IAB945" s="477"/>
      <c r="IAC945" s="477"/>
      <c r="IAD945" s="477"/>
      <c r="IAE945" s="477"/>
      <c r="IAF945" s="477"/>
      <c r="IAG945" s="477"/>
      <c r="IAH945" s="477"/>
      <c r="IAI945" s="477"/>
      <c r="IAJ945" s="477"/>
      <c r="IAK945" s="477"/>
      <c r="IAL945" s="477"/>
      <c r="IAM945" s="477"/>
      <c r="IAN945" s="477"/>
      <c r="IAO945" s="477"/>
      <c r="IAP945" s="477"/>
      <c r="IAQ945" s="477"/>
      <c r="IAR945" s="477"/>
      <c r="IAS945" s="477"/>
      <c r="IAT945" s="477"/>
      <c r="IAU945" s="477"/>
      <c r="IAV945" s="477"/>
      <c r="IAW945" s="477"/>
      <c r="IAX945" s="477"/>
      <c r="IAY945" s="477"/>
      <c r="IAZ945" s="477"/>
      <c r="IBA945" s="477"/>
      <c r="IBB945" s="477"/>
      <c r="IBC945" s="477"/>
      <c r="IBD945" s="477"/>
      <c r="IBE945" s="477"/>
      <c r="IBF945" s="477"/>
      <c r="IBG945" s="477"/>
      <c r="IBH945" s="477"/>
      <c r="IBI945" s="477"/>
      <c r="IBJ945" s="477"/>
      <c r="IBK945" s="477"/>
      <c r="IBL945" s="477"/>
      <c r="IBM945" s="477"/>
      <c r="IBN945" s="477"/>
      <c r="IBO945" s="477"/>
      <c r="IBP945" s="477"/>
      <c r="IBQ945" s="477"/>
      <c r="IBR945" s="477"/>
      <c r="IBS945" s="477"/>
      <c r="IBT945" s="477"/>
      <c r="IBU945" s="477"/>
      <c r="IBV945" s="477"/>
      <c r="IBW945" s="477"/>
      <c r="IBX945" s="477"/>
      <c r="IBY945" s="477"/>
      <c r="IBZ945" s="477"/>
      <c r="ICA945" s="477"/>
      <c r="ICB945" s="477"/>
      <c r="ICC945" s="477"/>
      <c r="ICD945" s="477"/>
      <c r="ICE945" s="477"/>
      <c r="ICF945" s="477"/>
      <c r="ICG945" s="477"/>
      <c r="ICH945" s="477"/>
      <c r="ICI945" s="477"/>
      <c r="ICJ945" s="477"/>
      <c r="ICK945" s="477"/>
      <c r="ICL945" s="477"/>
      <c r="ICM945" s="477"/>
      <c r="ICN945" s="477"/>
      <c r="ICO945" s="477"/>
      <c r="ICP945" s="477"/>
      <c r="ICQ945" s="477"/>
      <c r="ICR945" s="477"/>
      <c r="ICS945" s="477"/>
      <c r="ICT945" s="477"/>
      <c r="ICU945" s="477"/>
      <c r="ICV945" s="477"/>
      <c r="ICW945" s="477"/>
      <c r="ICX945" s="477"/>
      <c r="ICY945" s="477"/>
      <c r="ICZ945" s="477"/>
      <c r="IDA945" s="477"/>
      <c r="IDB945" s="477"/>
      <c r="IDC945" s="477"/>
      <c r="IDD945" s="477"/>
      <c r="IDE945" s="477"/>
      <c r="IDF945" s="477"/>
      <c r="IDG945" s="477"/>
      <c r="IDH945" s="477"/>
      <c r="IDI945" s="477"/>
      <c r="IDJ945" s="477"/>
      <c r="IDK945" s="477"/>
      <c r="IDL945" s="477"/>
      <c r="IDM945" s="477"/>
      <c r="IDN945" s="477"/>
      <c r="IDO945" s="477"/>
      <c r="IDP945" s="477"/>
      <c r="IDQ945" s="477"/>
      <c r="IDR945" s="477"/>
      <c r="IDS945" s="477"/>
      <c r="IDT945" s="477"/>
      <c r="IDU945" s="477"/>
      <c r="IDV945" s="477"/>
      <c r="IDW945" s="477"/>
      <c r="IDX945" s="477"/>
      <c r="IDY945" s="477"/>
      <c r="IDZ945" s="477"/>
      <c r="IEA945" s="477"/>
      <c r="IEB945" s="477"/>
      <c r="IEC945" s="477"/>
      <c r="IED945" s="477"/>
      <c r="IEE945" s="477"/>
      <c r="IEF945" s="477"/>
      <c r="IEG945" s="477"/>
      <c r="IEH945" s="477"/>
      <c r="IEI945" s="477"/>
      <c r="IEJ945" s="477"/>
      <c r="IEK945" s="477"/>
      <c r="IEL945" s="477"/>
      <c r="IEM945" s="477"/>
      <c r="IEN945" s="477"/>
      <c r="IEO945" s="477"/>
      <c r="IEP945" s="477"/>
      <c r="IEQ945" s="477"/>
      <c r="IER945" s="477"/>
      <c r="IES945" s="477"/>
      <c r="IET945" s="477"/>
      <c r="IEU945" s="477"/>
      <c r="IEV945" s="477"/>
      <c r="IEW945" s="477"/>
      <c r="IEX945" s="477"/>
      <c r="IEY945" s="477"/>
      <c r="IEZ945" s="477"/>
      <c r="IFA945" s="477"/>
      <c r="IFB945" s="477"/>
      <c r="IFC945" s="477"/>
      <c r="IFD945" s="477"/>
      <c r="IFE945" s="477"/>
      <c r="IFF945" s="477"/>
      <c r="IFG945" s="477"/>
      <c r="IFH945" s="477"/>
      <c r="IFI945" s="477"/>
      <c r="IFJ945" s="477"/>
      <c r="IFK945" s="477"/>
      <c r="IFL945" s="477"/>
      <c r="IFM945" s="477"/>
      <c r="IFN945" s="477"/>
      <c r="IFO945" s="477"/>
      <c r="IFP945" s="477"/>
      <c r="IFQ945" s="477"/>
      <c r="IFR945" s="477"/>
      <c r="IFS945" s="477"/>
      <c r="IFT945" s="477"/>
      <c r="IFU945" s="477"/>
      <c r="IFV945" s="477"/>
      <c r="IFW945" s="477"/>
      <c r="IFX945" s="477"/>
      <c r="IFY945" s="477"/>
      <c r="IFZ945" s="477"/>
      <c r="IGA945" s="477"/>
      <c r="IGB945" s="477"/>
      <c r="IGC945" s="477"/>
      <c r="IGD945" s="477"/>
      <c r="IGE945" s="477"/>
      <c r="IGF945" s="477"/>
      <c r="IGG945" s="477"/>
      <c r="IGH945" s="477"/>
      <c r="IGI945" s="477"/>
      <c r="IGJ945" s="477"/>
      <c r="IGK945" s="477"/>
      <c r="IGL945" s="477"/>
      <c r="IGM945" s="477"/>
      <c r="IGN945" s="477"/>
      <c r="IGO945" s="477"/>
      <c r="IGP945" s="477"/>
      <c r="IGQ945" s="477"/>
      <c r="IGR945" s="477"/>
      <c r="IGS945" s="477"/>
      <c r="IGT945" s="477"/>
      <c r="IGU945" s="477"/>
      <c r="IGV945" s="477"/>
      <c r="IGW945" s="477"/>
      <c r="IGX945" s="477"/>
      <c r="IGY945" s="477"/>
      <c r="IGZ945" s="477"/>
      <c r="IHA945" s="477"/>
      <c r="IHB945" s="477"/>
      <c r="IHC945" s="477"/>
      <c r="IHD945" s="477"/>
      <c r="IHE945" s="477"/>
      <c r="IHF945" s="477"/>
      <c r="IHG945" s="477"/>
      <c r="IHH945" s="477"/>
      <c r="IHI945" s="477"/>
      <c r="IHJ945" s="477"/>
      <c r="IHK945" s="477"/>
      <c r="IHL945" s="477"/>
      <c r="IHM945" s="477"/>
      <c r="IHN945" s="477"/>
      <c r="IHO945" s="477"/>
      <c r="IHP945" s="477"/>
      <c r="IHQ945" s="477"/>
      <c r="IHR945" s="477"/>
      <c r="IHS945" s="477"/>
      <c r="IHT945" s="477"/>
      <c r="IHU945" s="477"/>
      <c r="IHV945" s="477"/>
      <c r="IHW945" s="477"/>
      <c r="IHX945" s="477"/>
      <c r="IHY945" s="477"/>
      <c r="IHZ945" s="477"/>
      <c r="IIA945" s="477"/>
      <c r="IIB945" s="477"/>
      <c r="IIC945" s="477"/>
      <c r="IID945" s="477"/>
      <c r="IIE945" s="477"/>
      <c r="IIF945" s="477"/>
      <c r="IIG945" s="477"/>
      <c r="IIH945" s="477"/>
      <c r="III945" s="477"/>
      <c r="IIJ945" s="477"/>
      <c r="IIK945" s="477"/>
      <c r="IIL945" s="477"/>
      <c r="IIM945" s="477"/>
      <c r="IIN945" s="477"/>
      <c r="IIO945" s="477"/>
      <c r="IIP945" s="477"/>
      <c r="IIQ945" s="477"/>
      <c r="IIR945" s="477"/>
      <c r="IIS945" s="477"/>
      <c r="IIT945" s="477"/>
      <c r="IIU945" s="477"/>
      <c r="IIV945" s="477"/>
      <c r="IIW945" s="477"/>
      <c r="IIX945" s="477"/>
      <c r="IIY945" s="477"/>
      <c r="IIZ945" s="477"/>
      <c r="IJA945" s="477"/>
      <c r="IJB945" s="477"/>
      <c r="IJC945" s="477"/>
      <c r="IJD945" s="477"/>
      <c r="IJE945" s="477"/>
      <c r="IJF945" s="477"/>
      <c r="IJG945" s="477"/>
      <c r="IJH945" s="477"/>
      <c r="IJI945" s="477"/>
      <c r="IJJ945" s="477"/>
      <c r="IJK945" s="477"/>
      <c r="IJL945" s="477"/>
      <c r="IJM945" s="477"/>
      <c r="IJN945" s="477"/>
      <c r="IJO945" s="477"/>
      <c r="IJP945" s="477"/>
      <c r="IJQ945" s="477"/>
      <c r="IJR945" s="477"/>
      <c r="IJS945" s="477"/>
      <c r="IJT945" s="477"/>
      <c r="IJU945" s="477"/>
      <c r="IJV945" s="477"/>
      <c r="IJW945" s="477"/>
      <c r="IJX945" s="477"/>
      <c r="IJY945" s="477"/>
      <c r="IJZ945" s="477"/>
      <c r="IKA945" s="477"/>
      <c r="IKB945" s="477"/>
      <c r="IKC945" s="477"/>
      <c r="IKD945" s="477"/>
      <c r="IKE945" s="477"/>
      <c r="IKF945" s="477"/>
      <c r="IKG945" s="477"/>
      <c r="IKH945" s="477"/>
      <c r="IKI945" s="477"/>
      <c r="IKJ945" s="477"/>
      <c r="IKK945" s="477"/>
      <c r="IKL945" s="477"/>
      <c r="IKM945" s="477"/>
      <c r="IKN945" s="477"/>
      <c r="IKO945" s="477"/>
      <c r="IKP945" s="477"/>
      <c r="IKQ945" s="477"/>
      <c r="IKR945" s="477"/>
      <c r="IKS945" s="477"/>
      <c r="IKT945" s="477"/>
      <c r="IKU945" s="477"/>
      <c r="IKV945" s="477"/>
      <c r="IKW945" s="477"/>
      <c r="IKX945" s="477"/>
      <c r="IKY945" s="477"/>
      <c r="IKZ945" s="477"/>
      <c r="ILA945" s="477"/>
      <c r="ILB945" s="477"/>
      <c r="ILC945" s="477"/>
      <c r="ILD945" s="477"/>
      <c r="ILE945" s="477"/>
      <c r="ILF945" s="477"/>
      <c r="ILG945" s="477"/>
      <c r="ILH945" s="477"/>
      <c r="ILI945" s="477"/>
      <c r="ILJ945" s="477"/>
      <c r="ILK945" s="477"/>
      <c r="ILL945" s="477"/>
      <c r="ILM945" s="477"/>
      <c r="ILN945" s="477"/>
      <c r="ILO945" s="477"/>
      <c r="ILP945" s="477"/>
      <c r="ILQ945" s="477"/>
      <c r="ILR945" s="477"/>
      <c r="ILS945" s="477"/>
      <c r="ILT945" s="477"/>
      <c r="ILU945" s="477"/>
      <c r="ILV945" s="477"/>
      <c r="ILW945" s="477"/>
      <c r="ILX945" s="477"/>
      <c r="ILY945" s="477"/>
      <c r="ILZ945" s="477"/>
      <c r="IMA945" s="477"/>
      <c r="IMB945" s="477"/>
      <c r="IMC945" s="477"/>
      <c r="IMD945" s="477"/>
      <c r="IME945" s="477"/>
      <c r="IMF945" s="477"/>
      <c r="IMG945" s="477"/>
      <c r="IMH945" s="477"/>
      <c r="IMI945" s="477"/>
      <c r="IMJ945" s="477"/>
      <c r="IMK945" s="477"/>
      <c r="IML945" s="477"/>
      <c r="IMM945" s="477"/>
      <c r="IMN945" s="477"/>
      <c r="IMO945" s="477"/>
      <c r="IMP945" s="477"/>
      <c r="IMQ945" s="477"/>
      <c r="IMR945" s="477"/>
      <c r="IMS945" s="477"/>
      <c r="IMT945" s="477"/>
      <c r="IMU945" s="477"/>
      <c r="IMV945" s="477"/>
      <c r="IMW945" s="477"/>
      <c r="IMX945" s="477"/>
      <c r="IMY945" s="477"/>
      <c r="IMZ945" s="477"/>
      <c r="INA945" s="477"/>
      <c r="INB945" s="477"/>
      <c r="INC945" s="477"/>
      <c r="IND945" s="477"/>
      <c r="INE945" s="477"/>
      <c r="INF945" s="477"/>
      <c r="ING945" s="477"/>
      <c r="INH945" s="477"/>
      <c r="INI945" s="477"/>
      <c r="INJ945" s="477"/>
      <c r="INK945" s="477"/>
      <c r="INL945" s="477"/>
      <c r="INM945" s="477"/>
      <c r="INN945" s="477"/>
      <c r="INO945" s="477"/>
      <c r="INP945" s="477"/>
      <c r="INQ945" s="477"/>
      <c r="INR945" s="477"/>
      <c r="INS945" s="477"/>
      <c r="INT945" s="477"/>
      <c r="INU945" s="477"/>
      <c r="INV945" s="477"/>
      <c r="INW945" s="477"/>
      <c r="INX945" s="477"/>
      <c r="INY945" s="477"/>
      <c r="INZ945" s="477"/>
      <c r="IOA945" s="477"/>
      <c r="IOB945" s="477"/>
      <c r="IOC945" s="477"/>
      <c r="IOD945" s="477"/>
      <c r="IOE945" s="477"/>
      <c r="IOF945" s="477"/>
      <c r="IOG945" s="477"/>
      <c r="IOH945" s="477"/>
      <c r="IOI945" s="477"/>
      <c r="IOJ945" s="477"/>
      <c r="IOK945" s="477"/>
      <c r="IOL945" s="477"/>
      <c r="IOM945" s="477"/>
      <c r="ION945" s="477"/>
      <c r="IOO945" s="477"/>
      <c r="IOP945" s="477"/>
      <c r="IOQ945" s="477"/>
      <c r="IOR945" s="477"/>
      <c r="IOS945" s="477"/>
      <c r="IOT945" s="477"/>
      <c r="IOU945" s="477"/>
      <c r="IOV945" s="477"/>
      <c r="IOW945" s="477"/>
      <c r="IOX945" s="477"/>
      <c r="IOY945" s="477"/>
      <c r="IOZ945" s="477"/>
      <c r="IPA945" s="477"/>
      <c r="IPB945" s="477"/>
      <c r="IPC945" s="477"/>
      <c r="IPD945" s="477"/>
      <c r="IPE945" s="477"/>
      <c r="IPF945" s="477"/>
      <c r="IPG945" s="477"/>
      <c r="IPH945" s="477"/>
      <c r="IPI945" s="477"/>
      <c r="IPJ945" s="477"/>
      <c r="IPK945" s="477"/>
      <c r="IPL945" s="477"/>
      <c r="IPM945" s="477"/>
      <c r="IPN945" s="477"/>
      <c r="IPO945" s="477"/>
      <c r="IPP945" s="477"/>
      <c r="IPQ945" s="477"/>
      <c r="IPR945" s="477"/>
      <c r="IPS945" s="477"/>
      <c r="IPT945" s="477"/>
      <c r="IPU945" s="477"/>
      <c r="IPV945" s="477"/>
      <c r="IPW945" s="477"/>
      <c r="IPX945" s="477"/>
      <c r="IPY945" s="477"/>
      <c r="IPZ945" s="477"/>
      <c r="IQA945" s="477"/>
      <c r="IQB945" s="477"/>
      <c r="IQC945" s="477"/>
      <c r="IQD945" s="477"/>
      <c r="IQE945" s="477"/>
      <c r="IQF945" s="477"/>
      <c r="IQG945" s="477"/>
      <c r="IQH945" s="477"/>
      <c r="IQI945" s="477"/>
      <c r="IQJ945" s="477"/>
      <c r="IQK945" s="477"/>
      <c r="IQL945" s="477"/>
      <c r="IQM945" s="477"/>
      <c r="IQN945" s="477"/>
      <c r="IQO945" s="477"/>
      <c r="IQP945" s="477"/>
      <c r="IQQ945" s="477"/>
      <c r="IQR945" s="477"/>
      <c r="IQS945" s="477"/>
      <c r="IQT945" s="477"/>
      <c r="IQU945" s="477"/>
      <c r="IQV945" s="477"/>
      <c r="IQW945" s="477"/>
      <c r="IQX945" s="477"/>
      <c r="IQY945" s="477"/>
      <c r="IQZ945" s="477"/>
      <c r="IRA945" s="477"/>
      <c r="IRB945" s="477"/>
      <c r="IRC945" s="477"/>
      <c r="IRD945" s="477"/>
      <c r="IRE945" s="477"/>
      <c r="IRF945" s="477"/>
      <c r="IRG945" s="477"/>
      <c r="IRH945" s="477"/>
      <c r="IRI945" s="477"/>
      <c r="IRJ945" s="477"/>
      <c r="IRK945" s="477"/>
      <c r="IRL945" s="477"/>
      <c r="IRM945" s="477"/>
      <c r="IRN945" s="477"/>
      <c r="IRO945" s="477"/>
      <c r="IRP945" s="477"/>
      <c r="IRQ945" s="477"/>
      <c r="IRR945" s="477"/>
      <c r="IRS945" s="477"/>
      <c r="IRT945" s="477"/>
      <c r="IRU945" s="477"/>
      <c r="IRV945" s="477"/>
      <c r="IRW945" s="477"/>
      <c r="IRX945" s="477"/>
      <c r="IRY945" s="477"/>
      <c r="IRZ945" s="477"/>
      <c r="ISA945" s="477"/>
      <c r="ISB945" s="477"/>
      <c r="ISC945" s="477"/>
      <c r="ISD945" s="477"/>
      <c r="ISE945" s="477"/>
      <c r="ISF945" s="477"/>
      <c r="ISG945" s="477"/>
      <c r="ISH945" s="477"/>
      <c r="ISI945" s="477"/>
      <c r="ISJ945" s="477"/>
      <c r="ISK945" s="477"/>
      <c r="ISL945" s="477"/>
      <c r="ISM945" s="477"/>
      <c r="ISN945" s="477"/>
      <c r="ISO945" s="477"/>
      <c r="ISP945" s="477"/>
      <c r="ISQ945" s="477"/>
      <c r="ISR945" s="477"/>
      <c r="ISS945" s="477"/>
      <c r="IST945" s="477"/>
      <c r="ISU945" s="477"/>
      <c r="ISV945" s="477"/>
      <c r="ISW945" s="477"/>
      <c r="ISX945" s="477"/>
      <c r="ISY945" s="477"/>
      <c r="ISZ945" s="477"/>
      <c r="ITA945" s="477"/>
      <c r="ITB945" s="477"/>
      <c r="ITC945" s="477"/>
      <c r="ITD945" s="477"/>
      <c r="ITE945" s="477"/>
      <c r="ITF945" s="477"/>
      <c r="ITG945" s="477"/>
      <c r="ITH945" s="477"/>
      <c r="ITI945" s="477"/>
      <c r="ITJ945" s="477"/>
      <c r="ITK945" s="477"/>
      <c r="ITL945" s="477"/>
      <c r="ITM945" s="477"/>
      <c r="ITN945" s="477"/>
      <c r="ITO945" s="477"/>
      <c r="ITP945" s="477"/>
      <c r="ITQ945" s="477"/>
      <c r="ITR945" s="477"/>
      <c r="ITS945" s="477"/>
      <c r="ITT945" s="477"/>
      <c r="ITU945" s="477"/>
      <c r="ITV945" s="477"/>
      <c r="ITW945" s="477"/>
      <c r="ITX945" s="477"/>
      <c r="ITY945" s="477"/>
      <c r="ITZ945" s="477"/>
      <c r="IUA945" s="477"/>
      <c r="IUB945" s="477"/>
      <c r="IUC945" s="477"/>
      <c r="IUD945" s="477"/>
      <c r="IUE945" s="477"/>
      <c r="IUF945" s="477"/>
      <c r="IUG945" s="477"/>
      <c r="IUH945" s="477"/>
      <c r="IUI945" s="477"/>
      <c r="IUJ945" s="477"/>
      <c r="IUK945" s="477"/>
      <c r="IUL945" s="477"/>
      <c r="IUM945" s="477"/>
      <c r="IUN945" s="477"/>
      <c r="IUO945" s="477"/>
      <c r="IUP945" s="477"/>
      <c r="IUQ945" s="477"/>
      <c r="IUR945" s="477"/>
      <c r="IUS945" s="477"/>
      <c r="IUT945" s="477"/>
      <c r="IUU945" s="477"/>
      <c r="IUV945" s="477"/>
      <c r="IUW945" s="477"/>
      <c r="IUX945" s="477"/>
      <c r="IUY945" s="477"/>
      <c r="IUZ945" s="477"/>
      <c r="IVA945" s="477"/>
      <c r="IVB945" s="477"/>
      <c r="IVC945" s="477"/>
      <c r="IVD945" s="477"/>
      <c r="IVE945" s="477"/>
      <c r="IVF945" s="477"/>
      <c r="IVG945" s="477"/>
      <c r="IVH945" s="477"/>
      <c r="IVI945" s="477"/>
      <c r="IVJ945" s="477"/>
      <c r="IVK945" s="477"/>
      <c r="IVL945" s="477"/>
      <c r="IVM945" s="477"/>
      <c r="IVN945" s="477"/>
      <c r="IVO945" s="477"/>
      <c r="IVP945" s="477"/>
      <c r="IVQ945" s="477"/>
      <c r="IVR945" s="477"/>
      <c r="IVS945" s="477"/>
      <c r="IVT945" s="477"/>
      <c r="IVU945" s="477"/>
      <c r="IVV945" s="477"/>
      <c r="IVW945" s="477"/>
      <c r="IVX945" s="477"/>
      <c r="IVY945" s="477"/>
      <c r="IVZ945" s="477"/>
      <c r="IWA945" s="477"/>
      <c r="IWB945" s="477"/>
      <c r="IWC945" s="477"/>
      <c r="IWD945" s="477"/>
      <c r="IWE945" s="477"/>
      <c r="IWF945" s="477"/>
      <c r="IWG945" s="477"/>
      <c r="IWH945" s="477"/>
      <c r="IWI945" s="477"/>
      <c r="IWJ945" s="477"/>
      <c r="IWK945" s="477"/>
      <c r="IWL945" s="477"/>
      <c r="IWM945" s="477"/>
      <c r="IWN945" s="477"/>
      <c r="IWO945" s="477"/>
      <c r="IWP945" s="477"/>
      <c r="IWQ945" s="477"/>
      <c r="IWR945" s="477"/>
      <c r="IWS945" s="477"/>
      <c r="IWT945" s="477"/>
      <c r="IWU945" s="477"/>
      <c r="IWV945" s="477"/>
      <c r="IWW945" s="477"/>
      <c r="IWX945" s="477"/>
      <c r="IWY945" s="477"/>
      <c r="IWZ945" s="477"/>
      <c r="IXA945" s="477"/>
      <c r="IXB945" s="477"/>
      <c r="IXC945" s="477"/>
      <c r="IXD945" s="477"/>
      <c r="IXE945" s="477"/>
      <c r="IXF945" s="477"/>
      <c r="IXG945" s="477"/>
      <c r="IXH945" s="477"/>
      <c r="IXI945" s="477"/>
      <c r="IXJ945" s="477"/>
      <c r="IXK945" s="477"/>
      <c r="IXL945" s="477"/>
      <c r="IXM945" s="477"/>
      <c r="IXN945" s="477"/>
      <c r="IXO945" s="477"/>
      <c r="IXP945" s="477"/>
      <c r="IXQ945" s="477"/>
      <c r="IXR945" s="477"/>
      <c r="IXS945" s="477"/>
      <c r="IXT945" s="477"/>
      <c r="IXU945" s="477"/>
      <c r="IXV945" s="477"/>
      <c r="IXW945" s="477"/>
      <c r="IXX945" s="477"/>
      <c r="IXY945" s="477"/>
      <c r="IXZ945" s="477"/>
      <c r="IYA945" s="477"/>
      <c r="IYB945" s="477"/>
      <c r="IYC945" s="477"/>
      <c r="IYD945" s="477"/>
      <c r="IYE945" s="477"/>
      <c r="IYF945" s="477"/>
      <c r="IYG945" s="477"/>
      <c r="IYH945" s="477"/>
      <c r="IYI945" s="477"/>
      <c r="IYJ945" s="477"/>
      <c r="IYK945" s="477"/>
      <c r="IYL945" s="477"/>
      <c r="IYM945" s="477"/>
      <c r="IYN945" s="477"/>
      <c r="IYO945" s="477"/>
      <c r="IYP945" s="477"/>
      <c r="IYQ945" s="477"/>
      <c r="IYR945" s="477"/>
      <c r="IYS945" s="477"/>
      <c r="IYT945" s="477"/>
      <c r="IYU945" s="477"/>
      <c r="IYV945" s="477"/>
      <c r="IYW945" s="477"/>
      <c r="IYX945" s="477"/>
      <c r="IYY945" s="477"/>
      <c r="IYZ945" s="477"/>
      <c r="IZA945" s="477"/>
      <c r="IZB945" s="477"/>
      <c r="IZC945" s="477"/>
      <c r="IZD945" s="477"/>
      <c r="IZE945" s="477"/>
      <c r="IZF945" s="477"/>
      <c r="IZG945" s="477"/>
      <c r="IZH945" s="477"/>
      <c r="IZI945" s="477"/>
      <c r="IZJ945" s="477"/>
      <c r="IZK945" s="477"/>
      <c r="IZL945" s="477"/>
      <c r="IZM945" s="477"/>
      <c r="IZN945" s="477"/>
      <c r="IZO945" s="477"/>
      <c r="IZP945" s="477"/>
      <c r="IZQ945" s="477"/>
      <c r="IZR945" s="477"/>
      <c r="IZS945" s="477"/>
      <c r="IZT945" s="477"/>
      <c r="IZU945" s="477"/>
      <c r="IZV945" s="477"/>
      <c r="IZW945" s="477"/>
      <c r="IZX945" s="477"/>
      <c r="IZY945" s="477"/>
      <c r="IZZ945" s="477"/>
      <c r="JAA945" s="477"/>
      <c r="JAB945" s="477"/>
      <c r="JAC945" s="477"/>
      <c r="JAD945" s="477"/>
      <c r="JAE945" s="477"/>
      <c r="JAF945" s="477"/>
      <c r="JAG945" s="477"/>
      <c r="JAH945" s="477"/>
      <c r="JAI945" s="477"/>
      <c r="JAJ945" s="477"/>
      <c r="JAK945" s="477"/>
      <c r="JAL945" s="477"/>
      <c r="JAM945" s="477"/>
      <c r="JAN945" s="477"/>
      <c r="JAO945" s="477"/>
      <c r="JAP945" s="477"/>
      <c r="JAQ945" s="477"/>
      <c r="JAR945" s="477"/>
      <c r="JAS945" s="477"/>
      <c r="JAT945" s="477"/>
      <c r="JAU945" s="477"/>
      <c r="JAV945" s="477"/>
      <c r="JAW945" s="477"/>
      <c r="JAX945" s="477"/>
      <c r="JAY945" s="477"/>
      <c r="JAZ945" s="477"/>
      <c r="JBA945" s="477"/>
      <c r="JBB945" s="477"/>
      <c r="JBC945" s="477"/>
      <c r="JBD945" s="477"/>
      <c r="JBE945" s="477"/>
      <c r="JBF945" s="477"/>
      <c r="JBG945" s="477"/>
      <c r="JBH945" s="477"/>
      <c r="JBI945" s="477"/>
      <c r="JBJ945" s="477"/>
      <c r="JBK945" s="477"/>
      <c r="JBL945" s="477"/>
      <c r="JBM945" s="477"/>
      <c r="JBN945" s="477"/>
      <c r="JBO945" s="477"/>
      <c r="JBP945" s="477"/>
      <c r="JBQ945" s="477"/>
      <c r="JBR945" s="477"/>
      <c r="JBS945" s="477"/>
      <c r="JBT945" s="477"/>
      <c r="JBU945" s="477"/>
      <c r="JBV945" s="477"/>
      <c r="JBW945" s="477"/>
      <c r="JBX945" s="477"/>
      <c r="JBY945" s="477"/>
      <c r="JBZ945" s="477"/>
      <c r="JCA945" s="477"/>
      <c r="JCB945" s="477"/>
      <c r="JCC945" s="477"/>
      <c r="JCD945" s="477"/>
      <c r="JCE945" s="477"/>
      <c r="JCF945" s="477"/>
      <c r="JCG945" s="477"/>
      <c r="JCH945" s="477"/>
      <c r="JCI945" s="477"/>
      <c r="JCJ945" s="477"/>
      <c r="JCK945" s="477"/>
      <c r="JCL945" s="477"/>
      <c r="JCM945" s="477"/>
      <c r="JCN945" s="477"/>
      <c r="JCO945" s="477"/>
      <c r="JCP945" s="477"/>
      <c r="JCQ945" s="477"/>
      <c r="JCR945" s="477"/>
      <c r="JCS945" s="477"/>
      <c r="JCT945" s="477"/>
      <c r="JCU945" s="477"/>
      <c r="JCV945" s="477"/>
      <c r="JCW945" s="477"/>
      <c r="JCX945" s="477"/>
      <c r="JCY945" s="477"/>
      <c r="JCZ945" s="477"/>
      <c r="JDA945" s="477"/>
      <c r="JDB945" s="477"/>
      <c r="JDC945" s="477"/>
      <c r="JDD945" s="477"/>
      <c r="JDE945" s="477"/>
      <c r="JDF945" s="477"/>
      <c r="JDG945" s="477"/>
      <c r="JDH945" s="477"/>
      <c r="JDI945" s="477"/>
      <c r="JDJ945" s="477"/>
      <c r="JDK945" s="477"/>
      <c r="JDL945" s="477"/>
      <c r="JDM945" s="477"/>
      <c r="JDN945" s="477"/>
      <c r="JDO945" s="477"/>
      <c r="JDP945" s="477"/>
      <c r="JDQ945" s="477"/>
      <c r="JDR945" s="477"/>
      <c r="JDS945" s="477"/>
      <c r="JDT945" s="477"/>
      <c r="JDU945" s="477"/>
      <c r="JDV945" s="477"/>
      <c r="JDW945" s="477"/>
      <c r="JDX945" s="477"/>
      <c r="JDY945" s="477"/>
      <c r="JDZ945" s="477"/>
      <c r="JEA945" s="477"/>
      <c r="JEB945" s="477"/>
      <c r="JEC945" s="477"/>
      <c r="JED945" s="477"/>
      <c r="JEE945" s="477"/>
      <c r="JEF945" s="477"/>
      <c r="JEG945" s="477"/>
      <c r="JEH945" s="477"/>
      <c r="JEI945" s="477"/>
      <c r="JEJ945" s="477"/>
      <c r="JEK945" s="477"/>
      <c r="JEL945" s="477"/>
      <c r="JEM945" s="477"/>
      <c r="JEN945" s="477"/>
      <c r="JEO945" s="477"/>
      <c r="JEP945" s="477"/>
      <c r="JEQ945" s="477"/>
      <c r="JER945" s="477"/>
      <c r="JES945" s="477"/>
      <c r="JET945" s="477"/>
      <c r="JEU945" s="477"/>
      <c r="JEV945" s="477"/>
      <c r="JEW945" s="477"/>
      <c r="JEX945" s="477"/>
      <c r="JEY945" s="477"/>
      <c r="JEZ945" s="477"/>
      <c r="JFA945" s="477"/>
      <c r="JFB945" s="477"/>
      <c r="JFC945" s="477"/>
      <c r="JFD945" s="477"/>
      <c r="JFE945" s="477"/>
      <c r="JFF945" s="477"/>
      <c r="JFG945" s="477"/>
      <c r="JFH945" s="477"/>
      <c r="JFI945" s="477"/>
      <c r="JFJ945" s="477"/>
      <c r="JFK945" s="477"/>
      <c r="JFL945" s="477"/>
      <c r="JFM945" s="477"/>
      <c r="JFN945" s="477"/>
      <c r="JFO945" s="477"/>
      <c r="JFP945" s="477"/>
      <c r="JFQ945" s="477"/>
      <c r="JFR945" s="477"/>
      <c r="JFS945" s="477"/>
      <c r="JFT945" s="477"/>
      <c r="JFU945" s="477"/>
      <c r="JFV945" s="477"/>
      <c r="JFW945" s="477"/>
      <c r="JFX945" s="477"/>
      <c r="JFY945" s="477"/>
      <c r="JFZ945" s="477"/>
      <c r="JGA945" s="477"/>
      <c r="JGB945" s="477"/>
      <c r="JGC945" s="477"/>
      <c r="JGD945" s="477"/>
      <c r="JGE945" s="477"/>
      <c r="JGF945" s="477"/>
      <c r="JGG945" s="477"/>
      <c r="JGH945" s="477"/>
      <c r="JGI945" s="477"/>
      <c r="JGJ945" s="477"/>
      <c r="JGK945" s="477"/>
      <c r="JGL945" s="477"/>
      <c r="JGM945" s="477"/>
      <c r="JGN945" s="477"/>
      <c r="JGO945" s="477"/>
      <c r="JGP945" s="477"/>
      <c r="JGQ945" s="477"/>
      <c r="JGR945" s="477"/>
      <c r="JGS945" s="477"/>
      <c r="JGT945" s="477"/>
      <c r="JGU945" s="477"/>
      <c r="JGV945" s="477"/>
      <c r="JGW945" s="477"/>
      <c r="JGX945" s="477"/>
      <c r="JGY945" s="477"/>
      <c r="JGZ945" s="477"/>
      <c r="JHA945" s="477"/>
      <c r="JHB945" s="477"/>
      <c r="JHC945" s="477"/>
      <c r="JHD945" s="477"/>
      <c r="JHE945" s="477"/>
      <c r="JHF945" s="477"/>
      <c r="JHG945" s="477"/>
      <c r="JHH945" s="477"/>
      <c r="JHI945" s="477"/>
      <c r="JHJ945" s="477"/>
      <c r="JHK945" s="477"/>
      <c r="JHL945" s="477"/>
      <c r="JHM945" s="477"/>
      <c r="JHN945" s="477"/>
      <c r="JHO945" s="477"/>
      <c r="JHP945" s="477"/>
      <c r="JHQ945" s="477"/>
      <c r="JHR945" s="477"/>
      <c r="JHS945" s="477"/>
      <c r="JHT945" s="477"/>
      <c r="JHU945" s="477"/>
      <c r="JHV945" s="477"/>
      <c r="JHW945" s="477"/>
      <c r="JHX945" s="477"/>
      <c r="JHY945" s="477"/>
      <c r="JHZ945" s="477"/>
      <c r="JIA945" s="477"/>
      <c r="JIB945" s="477"/>
      <c r="JIC945" s="477"/>
      <c r="JID945" s="477"/>
      <c r="JIE945" s="477"/>
      <c r="JIF945" s="477"/>
      <c r="JIG945" s="477"/>
      <c r="JIH945" s="477"/>
      <c r="JII945" s="477"/>
      <c r="JIJ945" s="477"/>
      <c r="JIK945" s="477"/>
      <c r="JIL945" s="477"/>
      <c r="JIM945" s="477"/>
      <c r="JIN945" s="477"/>
      <c r="JIO945" s="477"/>
      <c r="JIP945" s="477"/>
      <c r="JIQ945" s="477"/>
      <c r="JIR945" s="477"/>
      <c r="JIS945" s="477"/>
      <c r="JIT945" s="477"/>
      <c r="JIU945" s="477"/>
      <c r="JIV945" s="477"/>
      <c r="JIW945" s="477"/>
      <c r="JIX945" s="477"/>
      <c r="JIY945" s="477"/>
      <c r="JIZ945" s="477"/>
      <c r="JJA945" s="477"/>
      <c r="JJB945" s="477"/>
      <c r="JJC945" s="477"/>
      <c r="JJD945" s="477"/>
      <c r="JJE945" s="477"/>
      <c r="JJF945" s="477"/>
      <c r="JJG945" s="477"/>
      <c r="JJH945" s="477"/>
      <c r="JJI945" s="477"/>
      <c r="JJJ945" s="477"/>
      <c r="JJK945" s="477"/>
      <c r="JJL945" s="477"/>
      <c r="JJM945" s="477"/>
      <c r="JJN945" s="477"/>
      <c r="JJO945" s="477"/>
      <c r="JJP945" s="477"/>
      <c r="JJQ945" s="477"/>
      <c r="JJR945" s="477"/>
      <c r="JJS945" s="477"/>
      <c r="JJT945" s="477"/>
      <c r="JJU945" s="477"/>
      <c r="JJV945" s="477"/>
      <c r="JJW945" s="477"/>
      <c r="JJX945" s="477"/>
      <c r="JJY945" s="477"/>
      <c r="JJZ945" s="477"/>
      <c r="JKA945" s="477"/>
      <c r="JKB945" s="477"/>
      <c r="JKC945" s="477"/>
      <c r="JKD945" s="477"/>
      <c r="JKE945" s="477"/>
      <c r="JKF945" s="477"/>
      <c r="JKG945" s="477"/>
      <c r="JKH945" s="477"/>
      <c r="JKI945" s="477"/>
      <c r="JKJ945" s="477"/>
      <c r="JKK945" s="477"/>
      <c r="JKL945" s="477"/>
      <c r="JKM945" s="477"/>
      <c r="JKN945" s="477"/>
      <c r="JKO945" s="477"/>
      <c r="JKP945" s="477"/>
      <c r="JKQ945" s="477"/>
      <c r="JKR945" s="477"/>
      <c r="JKS945" s="477"/>
      <c r="JKT945" s="477"/>
      <c r="JKU945" s="477"/>
      <c r="JKV945" s="477"/>
      <c r="JKW945" s="477"/>
      <c r="JKX945" s="477"/>
      <c r="JKY945" s="477"/>
      <c r="JKZ945" s="477"/>
      <c r="JLA945" s="477"/>
      <c r="JLB945" s="477"/>
      <c r="JLC945" s="477"/>
      <c r="JLD945" s="477"/>
      <c r="JLE945" s="477"/>
      <c r="JLF945" s="477"/>
      <c r="JLG945" s="477"/>
      <c r="JLH945" s="477"/>
      <c r="JLI945" s="477"/>
      <c r="JLJ945" s="477"/>
      <c r="JLK945" s="477"/>
      <c r="JLL945" s="477"/>
      <c r="JLM945" s="477"/>
      <c r="JLN945" s="477"/>
      <c r="JLO945" s="477"/>
      <c r="JLP945" s="477"/>
      <c r="JLQ945" s="477"/>
      <c r="JLR945" s="477"/>
      <c r="JLS945" s="477"/>
      <c r="JLT945" s="477"/>
      <c r="JLU945" s="477"/>
      <c r="JLV945" s="477"/>
      <c r="JLW945" s="477"/>
      <c r="JLX945" s="477"/>
      <c r="JLY945" s="477"/>
      <c r="JLZ945" s="477"/>
      <c r="JMA945" s="477"/>
      <c r="JMB945" s="477"/>
      <c r="JMC945" s="477"/>
      <c r="JMD945" s="477"/>
      <c r="JME945" s="477"/>
      <c r="JMF945" s="477"/>
      <c r="JMG945" s="477"/>
      <c r="JMH945" s="477"/>
      <c r="JMI945" s="477"/>
      <c r="JMJ945" s="477"/>
      <c r="JMK945" s="477"/>
      <c r="JML945" s="477"/>
      <c r="JMM945" s="477"/>
      <c r="JMN945" s="477"/>
      <c r="JMO945" s="477"/>
      <c r="JMP945" s="477"/>
      <c r="JMQ945" s="477"/>
      <c r="JMR945" s="477"/>
      <c r="JMS945" s="477"/>
      <c r="JMT945" s="477"/>
      <c r="JMU945" s="477"/>
      <c r="JMV945" s="477"/>
      <c r="JMW945" s="477"/>
      <c r="JMX945" s="477"/>
      <c r="JMY945" s="477"/>
      <c r="JMZ945" s="477"/>
      <c r="JNA945" s="477"/>
      <c r="JNB945" s="477"/>
      <c r="JNC945" s="477"/>
      <c r="JND945" s="477"/>
      <c r="JNE945" s="477"/>
      <c r="JNF945" s="477"/>
      <c r="JNG945" s="477"/>
      <c r="JNH945" s="477"/>
      <c r="JNI945" s="477"/>
      <c r="JNJ945" s="477"/>
      <c r="JNK945" s="477"/>
      <c r="JNL945" s="477"/>
      <c r="JNM945" s="477"/>
      <c r="JNN945" s="477"/>
      <c r="JNO945" s="477"/>
      <c r="JNP945" s="477"/>
      <c r="JNQ945" s="477"/>
      <c r="JNR945" s="477"/>
      <c r="JNS945" s="477"/>
      <c r="JNT945" s="477"/>
      <c r="JNU945" s="477"/>
      <c r="JNV945" s="477"/>
      <c r="JNW945" s="477"/>
      <c r="JNX945" s="477"/>
      <c r="JNY945" s="477"/>
      <c r="JNZ945" s="477"/>
      <c r="JOA945" s="477"/>
      <c r="JOB945" s="477"/>
      <c r="JOC945" s="477"/>
      <c r="JOD945" s="477"/>
      <c r="JOE945" s="477"/>
      <c r="JOF945" s="477"/>
      <c r="JOG945" s="477"/>
      <c r="JOH945" s="477"/>
      <c r="JOI945" s="477"/>
      <c r="JOJ945" s="477"/>
      <c r="JOK945" s="477"/>
      <c r="JOL945" s="477"/>
      <c r="JOM945" s="477"/>
      <c r="JON945" s="477"/>
      <c r="JOO945" s="477"/>
      <c r="JOP945" s="477"/>
      <c r="JOQ945" s="477"/>
      <c r="JOR945" s="477"/>
      <c r="JOS945" s="477"/>
      <c r="JOT945" s="477"/>
      <c r="JOU945" s="477"/>
      <c r="JOV945" s="477"/>
      <c r="JOW945" s="477"/>
      <c r="JOX945" s="477"/>
      <c r="JOY945" s="477"/>
      <c r="JOZ945" s="477"/>
      <c r="JPA945" s="477"/>
      <c r="JPB945" s="477"/>
      <c r="JPC945" s="477"/>
      <c r="JPD945" s="477"/>
      <c r="JPE945" s="477"/>
      <c r="JPF945" s="477"/>
      <c r="JPG945" s="477"/>
      <c r="JPH945" s="477"/>
      <c r="JPI945" s="477"/>
      <c r="JPJ945" s="477"/>
      <c r="JPK945" s="477"/>
      <c r="JPL945" s="477"/>
      <c r="JPM945" s="477"/>
      <c r="JPN945" s="477"/>
      <c r="JPO945" s="477"/>
      <c r="JPP945" s="477"/>
      <c r="JPQ945" s="477"/>
      <c r="JPR945" s="477"/>
      <c r="JPS945" s="477"/>
      <c r="JPT945" s="477"/>
      <c r="JPU945" s="477"/>
      <c r="JPV945" s="477"/>
      <c r="JPW945" s="477"/>
      <c r="JPX945" s="477"/>
      <c r="JPY945" s="477"/>
      <c r="JPZ945" s="477"/>
      <c r="JQA945" s="477"/>
      <c r="JQB945" s="477"/>
      <c r="JQC945" s="477"/>
      <c r="JQD945" s="477"/>
      <c r="JQE945" s="477"/>
      <c r="JQF945" s="477"/>
      <c r="JQG945" s="477"/>
      <c r="JQH945" s="477"/>
      <c r="JQI945" s="477"/>
      <c r="JQJ945" s="477"/>
      <c r="JQK945" s="477"/>
      <c r="JQL945" s="477"/>
      <c r="JQM945" s="477"/>
      <c r="JQN945" s="477"/>
      <c r="JQO945" s="477"/>
      <c r="JQP945" s="477"/>
      <c r="JQQ945" s="477"/>
      <c r="JQR945" s="477"/>
      <c r="JQS945" s="477"/>
      <c r="JQT945" s="477"/>
      <c r="JQU945" s="477"/>
      <c r="JQV945" s="477"/>
      <c r="JQW945" s="477"/>
      <c r="JQX945" s="477"/>
      <c r="JQY945" s="477"/>
      <c r="JQZ945" s="477"/>
      <c r="JRA945" s="477"/>
      <c r="JRB945" s="477"/>
      <c r="JRC945" s="477"/>
      <c r="JRD945" s="477"/>
      <c r="JRE945" s="477"/>
      <c r="JRF945" s="477"/>
      <c r="JRG945" s="477"/>
      <c r="JRH945" s="477"/>
      <c r="JRI945" s="477"/>
      <c r="JRJ945" s="477"/>
      <c r="JRK945" s="477"/>
      <c r="JRL945" s="477"/>
      <c r="JRM945" s="477"/>
      <c r="JRN945" s="477"/>
      <c r="JRO945" s="477"/>
      <c r="JRP945" s="477"/>
      <c r="JRQ945" s="477"/>
      <c r="JRR945" s="477"/>
      <c r="JRS945" s="477"/>
      <c r="JRT945" s="477"/>
      <c r="JRU945" s="477"/>
      <c r="JRV945" s="477"/>
      <c r="JRW945" s="477"/>
      <c r="JRX945" s="477"/>
      <c r="JRY945" s="477"/>
      <c r="JRZ945" s="477"/>
      <c r="JSA945" s="477"/>
      <c r="JSB945" s="477"/>
      <c r="JSC945" s="477"/>
      <c r="JSD945" s="477"/>
      <c r="JSE945" s="477"/>
      <c r="JSF945" s="477"/>
      <c r="JSG945" s="477"/>
      <c r="JSH945" s="477"/>
      <c r="JSI945" s="477"/>
      <c r="JSJ945" s="477"/>
      <c r="JSK945" s="477"/>
      <c r="JSL945" s="477"/>
      <c r="JSM945" s="477"/>
      <c r="JSN945" s="477"/>
      <c r="JSO945" s="477"/>
      <c r="JSP945" s="477"/>
      <c r="JSQ945" s="477"/>
      <c r="JSR945" s="477"/>
      <c r="JSS945" s="477"/>
      <c r="JST945" s="477"/>
      <c r="JSU945" s="477"/>
      <c r="JSV945" s="477"/>
      <c r="JSW945" s="477"/>
      <c r="JSX945" s="477"/>
      <c r="JSY945" s="477"/>
      <c r="JSZ945" s="477"/>
      <c r="JTA945" s="477"/>
      <c r="JTB945" s="477"/>
      <c r="JTC945" s="477"/>
      <c r="JTD945" s="477"/>
      <c r="JTE945" s="477"/>
      <c r="JTF945" s="477"/>
      <c r="JTG945" s="477"/>
      <c r="JTH945" s="477"/>
      <c r="JTI945" s="477"/>
      <c r="JTJ945" s="477"/>
      <c r="JTK945" s="477"/>
      <c r="JTL945" s="477"/>
      <c r="JTM945" s="477"/>
      <c r="JTN945" s="477"/>
      <c r="JTO945" s="477"/>
      <c r="JTP945" s="477"/>
      <c r="JTQ945" s="477"/>
      <c r="JTR945" s="477"/>
      <c r="JTS945" s="477"/>
      <c r="JTT945" s="477"/>
      <c r="JTU945" s="477"/>
      <c r="JTV945" s="477"/>
      <c r="JTW945" s="477"/>
      <c r="JTX945" s="477"/>
      <c r="JTY945" s="477"/>
      <c r="JTZ945" s="477"/>
      <c r="JUA945" s="477"/>
      <c r="JUB945" s="477"/>
      <c r="JUC945" s="477"/>
      <c r="JUD945" s="477"/>
      <c r="JUE945" s="477"/>
      <c r="JUF945" s="477"/>
      <c r="JUG945" s="477"/>
      <c r="JUH945" s="477"/>
      <c r="JUI945" s="477"/>
      <c r="JUJ945" s="477"/>
      <c r="JUK945" s="477"/>
      <c r="JUL945" s="477"/>
      <c r="JUM945" s="477"/>
      <c r="JUN945" s="477"/>
      <c r="JUO945" s="477"/>
      <c r="JUP945" s="477"/>
      <c r="JUQ945" s="477"/>
      <c r="JUR945" s="477"/>
      <c r="JUS945" s="477"/>
      <c r="JUT945" s="477"/>
      <c r="JUU945" s="477"/>
      <c r="JUV945" s="477"/>
      <c r="JUW945" s="477"/>
      <c r="JUX945" s="477"/>
      <c r="JUY945" s="477"/>
      <c r="JUZ945" s="477"/>
      <c r="JVA945" s="477"/>
      <c r="JVB945" s="477"/>
      <c r="JVC945" s="477"/>
      <c r="JVD945" s="477"/>
      <c r="JVE945" s="477"/>
      <c r="JVF945" s="477"/>
      <c r="JVG945" s="477"/>
      <c r="JVH945" s="477"/>
      <c r="JVI945" s="477"/>
      <c r="JVJ945" s="477"/>
      <c r="JVK945" s="477"/>
      <c r="JVL945" s="477"/>
      <c r="JVM945" s="477"/>
      <c r="JVN945" s="477"/>
      <c r="JVO945" s="477"/>
      <c r="JVP945" s="477"/>
      <c r="JVQ945" s="477"/>
      <c r="JVR945" s="477"/>
      <c r="JVS945" s="477"/>
      <c r="JVT945" s="477"/>
      <c r="JVU945" s="477"/>
      <c r="JVV945" s="477"/>
      <c r="JVW945" s="477"/>
      <c r="JVX945" s="477"/>
      <c r="JVY945" s="477"/>
      <c r="JVZ945" s="477"/>
      <c r="JWA945" s="477"/>
      <c r="JWB945" s="477"/>
      <c r="JWC945" s="477"/>
      <c r="JWD945" s="477"/>
      <c r="JWE945" s="477"/>
      <c r="JWF945" s="477"/>
      <c r="JWG945" s="477"/>
      <c r="JWH945" s="477"/>
      <c r="JWI945" s="477"/>
      <c r="JWJ945" s="477"/>
      <c r="JWK945" s="477"/>
      <c r="JWL945" s="477"/>
      <c r="JWM945" s="477"/>
      <c r="JWN945" s="477"/>
      <c r="JWO945" s="477"/>
      <c r="JWP945" s="477"/>
      <c r="JWQ945" s="477"/>
      <c r="JWR945" s="477"/>
      <c r="JWS945" s="477"/>
      <c r="JWT945" s="477"/>
      <c r="JWU945" s="477"/>
      <c r="JWV945" s="477"/>
      <c r="JWW945" s="477"/>
      <c r="JWX945" s="477"/>
      <c r="JWY945" s="477"/>
      <c r="JWZ945" s="477"/>
      <c r="JXA945" s="477"/>
      <c r="JXB945" s="477"/>
      <c r="JXC945" s="477"/>
      <c r="JXD945" s="477"/>
      <c r="JXE945" s="477"/>
      <c r="JXF945" s="477"/>
      <c r="JXG945" s="477"/>
      <c r="JXH945" s="477"/>
      <c r="JXI945" s="477"/>
      <c r="JXJ945" s="477"/>
      <c r="JXK945" s="477"/>
      <c r="JXL945" s="477"/>
      <c r="JXM945" s="477"/>
      <c r="JXN945" s="477"/>
      <c r="JXO945" s="477"/>
      <c r="JXP945" s="477"/>
      <c r="JXQ945" s="477"/>
      <c r="JXR945" s="477"/>
      <c r="JXS945" s="477"/>
      <c r="JXT945" s="477"/>
      <c r="JXU945" s="477"/>
      <c r="JXV945" s="477"/>
      <c r="JXW945" s="477"/>
      <c r="JXX945" s="477"/>
      <c r="JXY945" s="477"/>
      <c r="JXZ945" s="477"/>
      <c r="JYA945" s="477"/>
      <c r="JYB945" s="477"/>
      <c r="JYC945" s="477"/>
      <c r="JYD945" s="477"/>
      <c r="JYE945" s="477"/>
      <c r="JYF945" s="477"/>
      <c r="JYG945" s="477"/>
      <c r="JYH945" s="477"/>
      <c r="JYI945" s="477"/>
      <c r="JYJ945" s="477"/>
      <c r="JYK945" s="477"/>
      <c r="JYL945" s="477"/>
      <c r="JYM945" s="477"/>
      <c r="JYN945" s="477"/>
      <c r="JYO945" s="477"/>
      <c r="JYP945" s="477"/>
      <c r="JYQ945" s="477"/>
      <c r="JYR945" s="477"/>
      <c r="JYS945" s="477"/>
      <c r="JYT945" s="477"/>
      <c r="JYU945" s="477"/>
      <c r="JYV945" s="477"/>
      <c r="JYW945" s="477"/>
      <c r="JYX945" s="477"/>
      <c r="JYY945" s="477"/>
      <c r="JYZ945" s="477"/>
      <c r="JZA945" s="477"/>
      <c r="JZB945" s="477"/>
      <c r="JZC945" s="477"/>
      <c r="JZD945" s="477"/>
      <c r="JZE945" s="477"/>
      <c r="JZF945" s="477"/>
      <c r="JZG945" s="477"/>
      <c r="JZH945" s="477"/>
      <c r="JZI945" s="477"/>
      <c r="JZJ945" s="477"/>
      <c r="JZK945" s="477"/>
      <c r="JZL945" s="477"/>
      <c r="JZM945" s="477"/>
      <c r="JZN945" s="477"/>
      <c r="JZO945" s="477"/>
      <c r="JZP945" s="477"/>
      <c r="JZQ945" s="477"/>
      <c r="JZR945" s="477"/>
      <c r="JZS945" s="477"/>
      <c r="JZT945" s="477"/>
      <c r="JZU945" s="477"/>
      <c r="JZV945" s="477"/>
      <c r="JZW945" s="477"/>
      <c r="JZX945" s="477"/>
      <c r="JZY945" s="477"/>
      <c r="JZZ945" s="477"/>
      <c r="KAA945" s="477"/>
      <c r="KAB945" s="477"/>
      <c r="KAC945" s="477"/>
      <c r="KAD945" s="477"/>
      <c r="KAE945" s="477"/>
      <c r="KAF945" s="477"/>
      <c r="KAG945" s="477"/>
      <c r="KAH945" s="477"/>
      <c r="KAI945" s="477"/>
      <c r="KAJ945" s="477"/>
      <c r="KAK945" s="477"/>
      <c r="KAL945" s="477"/>
      <c r="KAM945" s="477"/>
      <c r="KAN945" s="477"/>
      <c r="KAO945" s="477"/>
      <c r="KAP945" s="477"/>
      <c r="KAQ945" s="477"/>
      <c r="KAR945" s="477"/>
      <c r="KAS945" s="477"/>
      <c r="KAT945" s="477"/>
      <c r="KAU945" s="477"/>
      <c r="KAV945" s="477"/>
      <c r="KAW945" s="477"/>
      <c r="KAX945" s="477"/>
      <c r="KAY945" s="477"/>
      <c r="KAZ945" s="477"/>
      <c r="KBA945" s="477"/>
      <c r="KBB945" s="477"/>
      <c r="KBC945" s="477"/>
      <c r="KBD945" s="477"/>
      <c r="KBE945" s="477"/>
      <c r="KBF945" s="477"/>
      <c r="KBG945" s="477"/>
      <c r="KBH945" s="477"/>
      <c r="KBI945" s="477"/>
      <c r="KBJ945" s="477"/>
      <c r="KBK945" s="477"/>
      <c r="KBL945" s="477"/>
      <c r="KBM945" s="477"/>
      <c r="KBN945" s="477"/>
      <c r="KBO945" s="477"/>
      <c r="KBP945" s="477"/>
      <c r="KBQ945" s="477"/>
      <c r="KBR945" s="477"/>
      <c r="KBS945" s="477"/>
      <c r="KBT945" s="477"/>
      <c r="KBU945" s="477"/>
      <c r="KBV945" s="477"/>
      <c r="KBW945" s="477"/>
      <c r="KBX945" s="477"/>
      <c r="KBY945" s="477"/>
      <c r="KBZ945" s="477"/>
      <c r="KCA945" s="477"/>
      <c r="KCB945" s="477"/>
      <c r="KCC945" s="477"/>
      <c r="KCD945" s="477"/>
      <c r="KCE945" s="477"/>
      <c r="KCF945" s="477"/>
      <c r="KCG945" s="477"/>
      <c r="KCH945" s="477"/>
      <c r="KCI945" s="477"/>
      <c r="KCJ945" s="477"/>
      <c r="KCK945" s="477"/>
      <c r="KCL945" s="477"/>
      <c r="KCM945" s="477"/>
      <c r="KCN945" s="477"/>
      <c r="KCO945" s="477"/>
      <c r="KCP945" s="477"/>
      <c r="KCQ945" s="477"/>
      <c r="KCR945" s="477"/>
      <c r="KCS945" s="477"/>
      <c r="KCT945" s="477"/>
      <c r="KCU945" s="477"/>
      <c r="KCV945" s="477"/>
      <c r="KCW945" s="477"/>
      <c r="KCX945" s="477"/>
      <c r="KCY945" s="477"/>
      <c r="KCZ945" s="477"/>
      <c r="KDA945" s="477"/>
      <c r="KDB945" s="477"/>
      <c r="KDC945" s="477"/>
      <c r="KDD945" s="477"/>
      <c r="KDE945" s="477"/>
      <c r="KDF945" s="477"/>
      <c r="KDG945" s="477"/>
      <c r="KDH945" s="477"/>
      <c r="KDI945" s="477"/>
      <c r="KDJ945" s="477"/>
      <c r="KDK945" s="477"/>
      <c r="KDL945" s="477"/>
      <c r="KDM945" s="477"/>
      <c r="KDN945" s="477"/>
      <c r="KDO945" s="477"/>
      <c r="KDP945" s="477"/>
      <c r="KDQ945" s="477"/>
      <c r="KDR945" s="477"/>
      <c r="KDS945" s="477"/>
      <c r="KDT945" s="477"/>
      <c r="KDU945" s="477"/>
      <c r="KDV945" s="477"/>
      <c r="KDW945" s="477"/>
      <c r="KDX945" s="477"/>
      <c r="KDY945" s="477"/>
      <c r="KDZ945" s="477"/>
      <c r="KEA945" s="477"/>
      <c r="KEB945" s="477"/>
      <c r="KEC945" s="477"/>
      <c r="KED945" s="477"/>
      <c r="KEE945" s="477"/>
      <c r="KEF945" s="477"/>
      <c r="KEG945" s="477"/>
      <c r="KEH945" s="477"/>
      <c r="KEI945" s="477"/>
      <c r="KEJ945" s="477"/>
      <c r="KEK945" s="477"/>
      <c r="KEL945" s="477"/>
      <c r="KEM945" s="477"/>
      <c r="KEN945" s="477"/>
      <c r="KEO945" s="477"/>
      <c r="KEP945" s="477"/>
      <c r="KEQ945" s="477"/>
      <c r="KER945" s="477"/>
      <c r="KES945" s="477"/>
      <c r="KET945" s="477"/>
      <c r="KEU945" s="477"/>
      <c r="KEV945" s="477"/>
      <c r="KEW945" s="477"/>
      <c r="KEX945" s="477"/>
      <c r="KEY945" s="477"/>
      <c r="KEZ945" s="477"/>
      <c r="KFA945" s="477"/>
      <c r="KFB945" s="477"/>
      <c r="KFC945" s="477"/>
      <c r="KFD945" s="477"/>
      <c r="KFE945" s="477"/>
      <c r="KFF945" s="477"/>
      <c r="KFG945" s="477"/>
      <c r="KFH945" s="477"/>
      <c r="KFI945" s="477"/>
      <c r="KFJ945" s="477"/>
      <c r="KFK945" s="477"/>
      <c r="KFL945" s="477"/>
      <c r="KFM945" s="477"/>
      <c r="KFN945" s="477"/>
      <c r="KFO945" s="477"/>
      <c r="KFP945" s="477"/>
      <c r="KFQ945" s="477"/>
      <c r="KFR945" s="477"/>
      <c r="KFS945" s="477"/>
      <c r="KFT945" s="477"/>
      <c r="KFU945" s="477"/>
      <c r="KFV945" s="477"/>
      <c r="KFW945" s="477"/>
      <c r="KFX945" s="477"/>
      <c r="KFY945" s="477"/>
      <c r="KFZ945" s="477"/>
      <c r="KGA945" s="477"/>
      <c r="KGB945" s="477"/>
      <c r="KGC945" s="477"/>
      <c r="KGD945" s="477"/>
      <c r="KGE945" s="477"/>
      <c r="KGF945" s="477"/>
      <c r="KGG945" s="477"/>
      <c r="KGH945" s="477"/>
      <c r="KGI945" s="477"/>
      <c r="KGJ945" s="477"/>
      <c r="KGK945" s="477"/>
      <c r="KGL945" s="477"/>
      <c r="KGM945" s="477"/>
      <c r="KGN945" s="477"/>
      <c r="KGO945" s="477"/>
      <c r="KGP945" s="477"/>
      <c r="KGQ945" s="477"/>
      <c r="KGR945" s="477"/>
      <c r="KGS945" s="477"/>
      <c r="KGT945" s="477"/>
      <c r="KGU945" s="477"/>
      <c r="KGV945" s="477"/>
      <c r="KGW945" s="477"/>
      <c r="KGX945" s="477"/>
      <c r="KGY945" s="477"/>
      <c r="KGZ945" s="477"/>
      <c r="KHA945" s="477"/>
      <c r="KHB945" s="477"/>
      <c r="KHC945" s="477"/>
      <c r="KHD945" s="477"/>
      <c r="KHE945" s="477"/>
      <c r="KHF945" s="477"/>
      <c r="KHG945" s="477"/>
      <c r="KHH945" s="477"/>
      <c r="KHI945" s="477"/>
      <c r="KHJ945" s="477"/>
      <c r="KHK945" s="477"/>
      <c r="KHL945" s="477"/>
      <c r="KHM945" s="477"/>
      <c r="KHN945" s="477"/>
      <c r="KHO945" s="477"/>
      <c r="KHP945" s="477"/>
      <c r="KHQ945" s="477"/>
      <c r="KHR945" s="477"/>
      <c r="KHS945" s="477"/>
      <c r="KHT945" s="477"/>
      <c r="KHU945" s="477"/>
      <c r="KHV945" s="477"/>
      <c r="KHW945" s="477"/>
      <c r="KHX945" s="477"/>
      <c r="KHY945" s="477"/>
      <c r="KHZ945" s="477"/>
      <c r="KIA945" s="477"/>
      <c r="KIB945" s="477"/>
      <c r="KIC945" s="477"/>
      <c r="KID945" s="477"/>
      <c r="KIE945" s="477"/>
      <c r="KIF945" s="477"/>
      <c r="KIG945" s="477"/>
      <c r="KIH945" s="477"/>
      <c r="KII945" s="477"/>
      <c r="KIJ945" s="477"/>
      <c r="KIK945" s="477"/>
      <c r="KIL945" s="477"/>
      <c r="KIM945" s="477"/>
      <c r="KIN945" s="477"/>
      <c r="KIO945" s="477"/>
      <c r="KIP945" s="477"/>
      <c r="KIQ945" s="477"/>
      <c r="KIR945" s="477"/>
      <c r="KIS945" s="477"/>
      <c r="KIT945" s="477"/>
      <c r="KIU945" s="477"/>
      <c r="KIV945" s="477"/>
      <c r="KIW945" s="477"/>
      <c r="KIX945" s="477"/>
      <c r="KIY945" s="477"/>
      <c r="KIZ945" s="477"/>
      <c r="KJA945" s="477"/>
      <c r="KJB945" s="477"/>
      <c r="KJC945" s="477"/>
      <c r="KJD945" s="477"/>
      <c r="KJE945" s="477"/>
      <c r="KJF945" s="477"/>
      <c r="KJG945" s="477"/>
      <c r="KJH945" s="477"/>
      <c r="KJI945" s="477"/>
      <c r="KJJ945" s="477"/>
      <c r="KJK945" s="477"/>
      <c r="KJL945" s="477"/>
      <c r="KJM945" s="477"/>
      <c r="KJN945" s="477"/>
      <c r="KJO945" s="477"/>
      <c r="KJP945" s="477"/>
      <c r="KJQ945" s="477"/>
      <c r="KJR945" s="477"/>
      <c r="KJS945" s="477"/>
      <c r="KJT945" s="477"/>
      <c r="KJU945" s="477"/>
      <c r="KJV945" s="477"/>
      <c r="KJW945" s="477"/>
      <c r="KJX945" s="477"/>
      <c r="KJY945" s="477"/>
      <c r="KJZ945" s="477"/>
      <c r="KKA945" s="477"/>
      <c r="KKB945" s="477"/>
      <c r="KKC945" s="477"/>
      <c r="KKD945" s="477"/>
      <c r="KKE945" s="477"/>
      <c r="KKF945" s="477"/>
      <c r="KKG945" s="477"/>
      <c r="KKH945" s="477"/>
      <c r="KKI945" s="477"/>
      <c r="KKJ945" s="477"/>
      <c r="KKK945" s="477"/>
      <c r="KKL945" s="477"/>
      <c r="KKM945" s="477"/>
      <c r="KKN945" s="477"/>
      <c r="KKO945" s="477"/>
      <c r="KKP945" s="477"/>
      <c r="KKQ945" s="477"/>
      <c r="KKR945" s="477"/>
      <c r="KKS945" s="477"/>
      <c r="KKT945" s="477"/>
      <c r="KKU945" s="477"/>
      <c r="KKV945" s="477"/>
      <c r="KKW945" s="477"/>
      <c r="KKX945" s="477"/>
      <c r="KKY945" s="477"/>
      <c r="KKZ945" s="477"/>
      <c r="KLA945" s="477"/>
      <c r="KLB945" s="477"/>
      <c r="KLC945" s="477"/>
      <c r="KLD945" s="477"/>
      <c r="KLE945" s="477"/>
      <c r="KLF945" s="477"/>
      <c r="KLG945" s="477"/>
      <c r="KLH945" s="477"/>
      <c r="KLI945" s="477"/>
      <c r="KLJ945" s="477"/>
      <c r="KLK945" s="477"/>
      <c r="KLL945" s="477"/>
      <c r="KLM945" s="477"/>
      <c r="KLN945" s="477"/>
      <c r="KLO945" s="477"/>
      <c r="KLP945" s="477"/>
      <c r="KLQ945" s="477"/>
      <c r="KLR945" s="477"/>
      <c r="KLS945" s="477"/>
      <c r="KLT945" s="477"/>
      <c r="KLU945" s="477"/>
      <c r="KLV945" s="477"/>
      <c r="KLW945" s="477"/>
      <c r="KLX945" s="477"/>
      <c r="KLY945" s="477"/>
      <c r="KLZ945" s="477"/>
      <c r="KMA945" s="477"/>
      <c r="KMB945" s="477"/>
      <c r="KMC945" s="477"/>
      <c r="KMD945" s="477"/>
      <c r="KME945" s="477"/>
      <c r="KMF945" s="477"/>
      <c r="KMG945" s="477"/>
      <c r="KMH945" s="477"/>
      <c r="KMI945" s="477"/>
      <c r="KMJ945" s="477"/>
      <c r="KMK945" s="477"/>
      <c r="KML945" s="477"/>
      <c r="KMM945" s="477"/>
      <c r="KMN945" s="477"/>
      <c r="KMO945" s="477"/>
      <c r="KMP945" s="477"/>
      <c r="KMQ945" s="477"/>
      <c r="KMR945" s="477"/>
      <c r="KMS945" s="477"/>
      <c r="KMT945" s="477"/>
      <c r="KMU945" s="477"/>
      <c r="KMV945" s="477"/>
      <c r="KMW945" s="477"/>
      <c r="KMX945" s="477"/>
      <c r="KMY945" s="477"/>
      <c r="KMZ945" s="477"/>
      <c r="KNA945" s="477"/>
      <c r="KNB945" s="477"/>
      <c r="KNC945" s="477"/>
      <c r="KND945" s="477"/>
      <c r="KNE945" s="477"/>
      <c r="KNF945" s="477"/>
      <c r="KNG945" s="477"/>
      <c r="KNH945" s="477"/>
      <c r="KNI945" s="477"/>
      <c r="KNJ945" s="477"/>
      <c r="KNK945" s="477"/>
      <c r="KNL945" s="477"/>
      <c r="KNM945" s="477"/>
      <c r="KNN945" s="477"/>
      <c r="KNO945" s="477"/>
      <c r="KNP945" s="477"/>
      <c r="KNQ945" s="477"/>
      <c r="KNR945" s="477"/>
      <c r="KNS945" s="477"/>
      <c r="KNT945" s="477"/>
      <c r="KNU945" s="477"/>
      <c r="KNV945" s="477"/>
      <c r="KNW945" s="477"/>
      <c r="KNX945" s="477"/>
      <c r="KNY945" s="477"/>
      <c r="KNZ945" s="477"/>
      <c r="KOA945" s="477"/>
      <c r="KOB945" s="477"/>
      <c r="KOC945" s="477"/>
      <c r="KOD945" s="477"/>
      <c r="KOE945" s="477"/>
      <c r="KOF945" s="477"/>
      <c r="KOG945" s="477"/>
      <c r="KOH945" s="477"/>
      <c r="KOI945" s="477"/>
      <c r="KOJ945" s="477"/>
      <c r="KOK945" s="477"/>
      <c r="KOL945" s="477"/>
      <c r="KOM945" s="477"/>
      <c r="KON945" s="477"/>
      <c r="KOO945" s="477"/>
      <c r="KOP945" s="477"/>
      <c r="KOQ945" s="477"/>
      <c r="KOR945" s="477"/>
      <c r="KOS945" s="477"/>
      <c r="KOT945" s="477"/>
      <c r="KOU945" s="477"/>
      <c r="KOV945" s="477"/>
      <c r="KOW945" s="477"/>
      <c r="KOX945" s="477"/>
      <c r="KOY945" s="477"/>
      <c r="KOZ945" s="477"/>
      <c r="KPA945" s="477"/>
      <c r="KPB945" s="477"/>
      <c r="KPC945" s="477"/>
      <c r="KPD945" s="477"/>
      <c r="KPE945" s="477"/>
      <c r="KPF945" s="477"/>
      <c r="KPG945" s="477"/>
      <c r="KPH945" s="477"/>
      <c r="KPI945" s="477"/>
      <c r="KPJ945" s="477"/>
      <c r="KPK945" s="477"/>
      <c r="KPL945" s="477"/>
      <c r="KPM945" s="477"/>
      <c r="KPN945" s="477"/>
      <c r="KPO945" s="477"/>
      <c r="KPP945" s="477"/>
      <c r="KPQ945" s="477"/>
      <c r="KPR945" s="477"/>
      <c r="KPS945" s="477"/>
      <c r="KPT945" s="477"/>
      <c r="KPU945" s="477"/>
      <c r="KPV945" s="477"/>
      <c r="KPW945" s="477"/>
      <c r="KPX945" s="477"/>
      <c r="KPY945" s="477"/>
      <c r="KPZ945" s="477"/>
      <c r="KQA945" s="477"/>
      <c r="KQB945" s="477"/>
      <c r="KQC945" s="477"/>
      <c r="KQD945" s="477"/>
      <c r="KQE945" s="477"/>
      <c r="KQF945" s="477"/>
      <c r="KQG945" s="477"/>
      <c r="KQH945" s="477"/>
      <c r="KQI945" s="477"/>
      <c r="KQJ945" s="477"/>
      <c r="KQK945" s="477"/>
      <c r="KQL945" s="477"/>
      <c r="KQM945" s="477"/>
      <c r="KQN945" s="477"/>
      <c r="KQO945" s="477"/>
      <c r="KQP945" s="477"/>
      <c r="KQQ945" s="477"/>
      <c r="KQR945" s="477"/>
      <c r="KQS945" s="477"/>
      <c r="KQT945" s="477"/>
      <c r="KQU945" s="477"/>
      <c r="KQV945" s="477"/>
      <c r="KQW945" s="477"/>
      <c r="KQX945" s="477"/>
      <c r="KQY945" s="477"/>
      <c r="KQZ945" s="477"/>
      <c r="KRA945" s="477"/>
      <c r="KRB945" s="477"/>
      <c r="KRC945" s="477"/>
      <c r="KRD945" s="477"/>
      <c r="KRE945" s="477"/>
      <c r="KRF945" s="477"/>
      <c r="KRG945" s="477"/>
      <c r="KRH945" s="477"/>
      <c r="KRI945" s="477"/>
      <c r="KRJ945" s="477"/>
      <c r="KRK945" s="477"/>
      <c r="KRL945" s="477"/>
      <c r="KRM945" s="477"/>
      <c r="KRN945" s="477"/>
      <c r="KRO945" s="477"/>
      <c r="KRP945" s="477"/>
      <c r="KRQ945" s="477"/>
      <c r="KRR945" s="477"/>
      <c r="KRS945" s="477"/>
      <c r="KRT945" s="477"/>
      <c r="KRU945" s="477"/>
      <c r="KRV945" s="477"/>
      <c r="KRW945" s="477"/>
      <c r="KRX945" s="477"/>
      <c r="KRY945" s="477"/>
      <c r="KRZ945" s="477"/>
      <c r="KSA945" s="477"/>
      <c r="KSB945" s="477"/>
      <c r="KSC945" s="477"/>
      <c r="KSD945" s="477"/>
      <c r="KSE945" s="477"/>
      <c r="KSF945" s="477"/>
      <c r="KSG945" s="477"/>
      <c r="KSH945" s="477"/>
      <c r="KSI945" s="477"/>
      <c r="KSJ945" s="477"/>
      <c r="KSK945" s="477"/>
      <c r="KSL945" s="477"/>
      <c r="KSM945" s="477"/>
      <c r="KSN945" s="477"/>
      <c r="KSO945" s="477"/>
      <c r="KSP945" s="477"/>
      <c r="KSQ945" s="477"/>
      <c r="KSR945" s="477"/>
      <c r="KSS945" s="477"/>
      <c r="KST945" s="477"/>
      <c r="KSU945" s="477"/>
      <c r="KSV945" s="477"/>
      <c r="KSW945" s="477"/>
      <c r="KSX945" s="477"/>
      <c r="KSY945" s="477"/>
      <c r="KSZ945" s="477"/>
      <c r="KTA945" s="477"/>
      <c r="KTB945" s="477"/>
      <c r="KTC945" s="477"/>
      <c r="KTD945" s="477"/>
      <c r="KTE945" s="477"/>
      <c r="KTF945" s="477"/>
      <c r="KTG945" s="477"/>
      <c r="KTH945" s="477"/>
      <c r="KTI945" s="477"/>
      <c r="KTJ945" s="477"/>
      <c r="KTK945" s="477"/>
      <c r="KTL945" s="477"/>
      <c r="KTM945" s="477"/>
      <c r="KTN945" s="477"/>
      <c r="KTO945" s="477"/>
      <c r="KTP945" s="477"/>
      <c r="KTQ945" s="477"/>
      <c r="KTR945" s="477"/>
      <c r="KTS945" s="477"/>
      <c r="KTT945" s="477"/>
      <c r="KTU945" s="477"/>
      <c r="KTV945" s="477"/>
      <c r="KTW945" s="477"/>
      <c r="KTX945" s="477"/>
      <c r="KTY945" s="477"/>
      <c r="KTZ945" s="477"/>
      <c r="KUA945" s="477"/>
      <c r="KUB945" s="477"/>
      <c r="KUC945" s="477"/>
      <c r="KUD945" s="477"/>
      <c r="KUE945" s="477"/>
      <c r="KUF945" s="477"/>
      <c r="KUG945" s="477"/>
      <c r="KUH945" s="477"/>
      <c r="KUI945" s="477"/>
      <c r="KUJ945" s="477"/>
      <c r="KUK945" s="477"/>
      <c r="KUL945" s="477"/>
      <c r="KUM945" s="477"/>
      <c r="KUN945" s="477"/>
      <c r="KUO945" s="477"/>
      <c r="KUP945" s="477"/>
      <c r="KUQ945" s="477"/>
      <c r="KUR945" s="477"/>
      <c r="KUS945" s="477"/>
      <c r="KUT945" s="477"/>
      <c r="KUU945" s="477"/>
      <c r="KUV945" s="477"/>
      <c r="KUW945" s="477"/>
      <c r="KUX945" s="477"/>
      <c r="KUY945" s="477"/>
      <c r="KUZ945" s="477"/>
      <c r="KVA945" s="477"/>
      <c r="KVB945" s="477"/>
      <c r="KVC945" s="477"/>
      <c r="KVD945" s="477"/>
      <c r="KVE945" s="477"/>
      <c r="KVF945" s="477"/>
      <c r="KVG945" s="477"/>
      <c r="KVH945" s="477"/>
      <c r="KVI945" s="477"/>
      <c r="KVJ945" s="477"/>
      <c r="KVK945" s="477"/>
      <c r="KVL945" s="477"/>
      <c r="KVM945" s="477"/>
      <c r="KVN945" s="477"/>
      <c r="KVO945" s="477"/>
      <c r="KVP945" s="477"/>
      <c r="KVQ945" s="477"/>
      <c r="KVR945" s="477"/>
      <c r="KVS945" s="477"/>
      <c r="KVT945" s="477"/>
      <c r="KVU945" s="477"/>
      <c r="KVV945" s="477"/>
      <c r="KVW945" s="477"/>
      <c r="KVX945" s="477"/>
      <c r="KVY945" s="477"/>
      <c r="KVZ945" s="477"/>
      <c r="KWA945" s="477"/>
      <c r="KWB945" s="477"/>
      <c r="KWC945" s="477"/>
      <c r="KWD945" s="477"/>
      <c r="KWE945" s="477"/>
      <c r="KWF945" s="477"/>
      <c r="KWG945" s="477"/>
      <c r="KWH945" s="477"/>
      <c r="KWI945" s="477"/>
      <c r="KWJ945" s="477"/>
      <c r="KWK945" s="477"/>
      <c r="KWL945" s="477"/>
      <c r="KWM945" s="477"/>
      <c r="KWN945" s="477"/>
      <c r="KWO945" s="477"/>
      <c r="KWP945" s="477"/>
      <c r="KWQ945" s="477"/>
      <c r="KWR945" s="477"/>
      <c r="KWS945" s="477"/>
      <c r="KWT945" s="477"/>
      <c r="KWU945" s="477"/>
      <c r="KWV945" s="477"/>
      <c r="KWW945" s="477"/>
      <c r="KWX945" s="477"/>
      <c r="KWY945" s="477"/>
      <c r="KWZ945" s="477"/>
      <c r="KXA945" s="477"/>
      <c r="KXB945" s="477"/>
      <c r="KXC945" s="477"/>
      <c r="KXD945" s="477"/>
      <c r="KXE945" s="477"/>
      <c r="KXF945" s="477"/>
      <c r="KXG945" s="477"/>
      <c r="KXH945" s="477"/>
      <c r="KXI945" s="477"/>
      <c r="KXJ945" s="477"/>
      <c r="KXK945" s="477"/>
      <c r="KXL945" s="477"/>
      <c r="KXM945" s="477"/>
      <c r="KXN945" s="477"/>
      <c r="KXO945" s="477"/>
      <c r="KXP945" s="477"/>
      <c r="KXQ945" s="477"/>
      <c r="KXR945" s="477"/>
      <c r="KXS945" s="477"/>
      <c r="KXT945" s="477"/>
      <c r="KXU945" s="477"/>
      <c r="KXV945" s="477"/>
      <c r="KXW945" s="477"/>
      <c r="KXX945" s="477"/>
      <c r="KXY945" s="477"/>
      <c r="KXZ945" s="477"/>
      <c r="KYA945" s="477"/>
      <c r="KYB945" s="477"/>
      <c r="KYC945" s="477"/>
      <c r="KYD945" s="477"/>
      <c r="KYE945" s="477"/>
      <c r="KYF945" s="477"/>
      <c r="KYG945" s="477"/>
      <c r="KYH945" s="477"/>
      <c r="KYI945" s="477"/>
      <c r="KYJ945" s="477"/>
      <c r="KYK945" s="477"/>
      <c r="KYL945" s="477"/>
      <c r="KYM945" s="477"/>
      <c r="KYN945" s="477"/>
      <c r="KYO945" s="477"/>
      <c r="KYP945" s="477"/>
      <c r="KYQ945" s="477"/>
      <c r="KYR945" s="477"/>
      <c r="KYS945" s="477"/>
      <c r="KYT945" s="477"/>
      <c r="KYU945" s="477"/>
      <c r="KYV945" s="477"/>
      <c r="KYW945" s="477"/>
      <c r="KYX945" s="477"/>
      <c r="KYY945" s="477"/>
      <c r="KYZ945" s="477"/>
      <c r="KZA945" s="477"/>
      <c r="KZB945" s="477"/>
      <c r="KZC945" s="477"/>
      <c r="KZD945" s="477"/>
      <c r="KZE945" s="477"/>
      <c r="KZF945" s="477"/>
      <c r="KZG945" s="477"/>
      <c r="KZH945" s="477"/>
      <c r="KZI945" s="477"/>
      <c r="KZJ945" s="477"/>
      <c r="KZK945" s="477"/>
      <c r="KZL945" s="477"/>
      <c r="KZM945" s="477"/>
      <c r="KZN945" s="477"/>
      <c r="KZO945" s="477"/>
      <c r="KZP945" s="477"/>
      <c r="KZQ945" s="477"/>
      <c r="KZR945" s="477"/>
      <c r="KZS945" s="477"/>
      <c r="KZT945" s="477"/>
      <c r="KZU945" s="477"/>
      <c r="KZV945" s="477"/>
      <c r="KZW945" s="477"/>
      <c r="KZX945" s="477"/>
      <c r="KZY945" s="477"/>
      <c r="KZZ945" s="477"/>
      <c r="LAA945" s="477"/>
      <c r="LAB945" s="477"/>
      <c r="LAC945" s="477"/>
      <c r="LAD945" s="477"/>
      <c r="LAE945" s="477"/>
      <c r="LAF945" s="477"/>
      <c r="LAG945" s="477"/>
      <c r="LAH945" s="477"/>
      <c r="LAI945" s="477"/>
      <c r="LAJ945" s="477"/>
      <c r="LAK945" s="477"/>
      <c r="LAL945" s="477"/>
      <c r="LAM945" s="477"/>
      <c r="LAN945" s="477"/>
      <c r="LAO945" s="477"/>
      <c r="LAP945" s="477"/>
      <c r="LAQ945" s="477"/>
      <c r="LAR945" s="477"/>
      <c r="LAS945" s="477"/>
      <c r="LAT945" s="477"/>
      <c r="LAU945" s="477"/>
      <c r="LAV945" s="477"/>
      <c r="LAW945" s="477"/>
      <c r="LAX945" s="477"/>
      <c r="LAY945" s="477"/>
      <c r="LAZ945" s="477"/>
      <c r="LBA945" s="477"/>
      <c r="LBB945" s="477"/>
      <c r="LBC945" s="477"/>
      <c r="LBD945" s="477"/>
      <c r="LBE945" s="477"/>
      <c r="LBF945" s="477"/>
      <c r="LBG945" s="477"/>
      <c r="LBH945" s="477"/>
      <c r="LBI945" s="477"/>
      <c r="LBJ945" s="477"/>
      <c r="LBK945" s="477"/>
      <c r="LBL945" s="477"/>
      <c r="LBM945" s="477"/>
      <c r="LBN945" s="477"/>
      <c r="LBO945" s="477"/>
      <c r="LBP945" s="477"/>
      <c r="LBQ945" s="477"/>
      <c r="LBR945" s="477"/>
      <c r="LBS945" s="477"/>
      <c r="LBT945" s="477"/>
      <c r="LBU945" s="477"/>
      <c r="LBV945" s="477"/>
      <c r="LBW945" s="477"/>
      <c r="LBX945" s="477"/>
      <c r="LBY945" s="477"/>
      <c r="LBZ945" s="477"/>
      <c r="LCA945" s="477"/>
      <c r="LCB945" s="477"/>
      <c r="LCC945" s="477"/>
      <c r="LCD945" s="477"/>
      <c r="LCE945" s="477"/>
      <c r="LCF945" s="477"/>
      <c r="LCG945" s="477"/>
      <c r="LCH945" s="477"/>
      <c r="LCI945" s="477"/>
      <c r="LCJ945" s="477"/>
      <c r="LCK945" s="477"/>
      <c r="LCL945" s="477"/>
      <c r="LCM945" s="477"/>
      <c r="LCN945" s="477"/>
      <c r="LCO945" s="477"/>
      <c r="LCP945" s="477"/>
      <c r="LCQ945" s="477"/>
      <c r="LCR945" s="477"/>
      <c r="LCS945" s="477"/>
      <c r="LCT945" s="477"/>
      <c r="LCU945" s="477"/>
      <c r="LCV945" s="477"/>
      <c r="LCW945" s="477"/>
      <c r="LCX945" s="477"/>
      <c r="LCY945" s="477"/>
      <c r="LCZ945" s="477"/>
      <c r="LDA945" s="477"/>
      <c r="LDB945" s="477"/>
      <c r="LDC945" s="477"/>
      <c r="LDD945" s="477"/>
      <c r="LDE945" s="477"/>
      <c r="LDF945" s="477"/>
      <c r="LDG945" s="477"/>
      <c r="LDH945" s="477"/>
      <c r="LDI945" s="477"/>
      <c r="LDJ945" s="477"/>
      <c r="LDK945" s="477"/>
      <c r="LDL945" s="477"/>
      <c r="LDM945" s="477"/>
      <c r="LDN945" s="477"/>
      <c r="LDO945" s="477"/>
      <c r="LDP945" s="477"/>
      <c r="LDQ945" s="477"/>
      <c r="LDR945" s="477"/>
      <c r="LDS945" s="477"/>
      <c r="LDT945" s="477"/>
      <c r="LDU945" s="477"/>
      <c r="LDV945" s="477"/>
      <c r="LDW945" s="477"/>
      <c r="LDX945" s="477"/>
      <c r="LDY945" s="477"/>
      <c r="LDZ945" s="477"/>
      <c r="LEA945" s="477"/>
      <c r="LEB945" s="477"/>
      <c r="LEC945" s="477"/>
      <c r="LED945" s="477"/>
      <c r="LEE945" s="477"/>
      <c r="LEF945" s="477"/>
      <c r="LEG945" s="477"/>
      <c r="LEH945" s="477"/>
      <c r="LEI945" s="477"/>
      <c r="LEJ945" s="477"/>
      <c r="LEK945" s="477"/>
      <c r="LEL945" s="477"/>
      <c r="LEM945" s="477"/>
      <c r="LEN945" s="477"/>
      <c r="LEO945" s="477"/>
      <c r="LEP945" s="477"/>
      <c r="LEQ945" s="477"/>
      <c r="LER945" s="477"/>
      <c r="LES945" s="477"/>
      <c r="LET945" s="477"/>
      <c r="LEU945" s="477"/>
      <c r="LEV945" s="477"/>
      <c r="LEW945" s="477"/>
      <c r="LEX945" s="477"/>
      <c r="LEY945" s="477"/>
      <c r="LEZ945" s="477"/>
      <c r="LFA945" s="477"/>
      <c r="LFB945" s="477"/>
      <c r="LFC945" s="477"/>
      <c r="LFD945" s="477"/>
      <c r="LFE945" s="477"/>
      <c r="LFF945" s="477"/>
      <c r="LFG945" s="477"/>
      <c r="LFH945" s="477"/>
      <c r="LFI945" s="477"/>
      <c r="LFJ945" s="477"/>
      <c r="LFK945" s="477"/>
      <c r="LFL945" s="477"/>
      <c r="LFM945" s="477"/>
      <c r="LFN945" s="477"/>
      <c r="LFO945" s="477"/>
      <c r="LFP945" s="477"/>
      <c r="LFQ945" s="477"/>
      <c r="LFR945" s="477"/>
      <c r="LFS945" s="477"/>
      <c r="LFT945" s="477"/>
      <c r="LFU945" s="477"/>
      <c r="LFV945" s="477"/>
      <c r="LFW945" s="477"/>
      <c r="LFX945" s="477"/>
      <c r="LFY945" s="477"/>
      <c r="LFZ945" s="477"/>
      <c r="LGA945" s="477"/>
      <c r="LGB945" s="477"/>
      <c r="LGC945" s="477"/>
      <c r="LGD945" s="477"/>
      <c r="LGE945" s="477"/>
      <c r="LGF945" s="477"/>
      <c r="LGG945" s="477"/>
      <c r="LGH945" s="477"/>
      <c r="LGI945" s="477"/>
      <c r="LGJ945" s="477"/>
      <c r="LGK945" s="477"/>
      <c r="LGL945" s="477"/>
      <c r="LGM945" s="477"/>
      <c r="LGN945" s="477"/>
      <c r="LGO945" s="477"/>
      <c r="LGP945" s="477"/>
      <c r="LGQ945" s="477"/>
      <c r="LGR945" s="477"/>
      <c r="LGS945" s="477"/>
      <c r="LGT945" s="477"/>
      <c r="LGU945" s="477"/>
      <c r="LGV945" s="477"/>
      <c r="LGW945" s="477"/>
      <c r="LGX945" s="477"/>
      <c r="LGY945" s="477"/>
      <c r="LGZ945" s="477"/>
      <c r="LHA945" s="477"/>
      <c r="LHB945" s="477"/>
      <c r="LHC945" s="477"/>
      <c r="LHD945" s="477"/>
      <c r="LHE945" s="477"/>
      <c r="LHF945" s="477"/>
      <c r="LHG945" s="477"/>
      <c r="LHH945" s="477"/>
      <c r="LHI945" s="477"/>
      <c r="LHJ945" s="477"/>
      <c r="LHK945" s="477"/>
      <c r="LHL945" s="477"/>
      <c r="LHM945" s="477"/>
      <c r="LHN945" s="477"/>
      <c r="LHO945" s="477"/>
      <c r="LHP945" s="477"/>
      <c r="LHQ945" s="477"/>
      <c r="LHR945" s="477"/>
      <c r="LHS945" s="477"/>
      <c r="LHT945" s="477"/>
      <c r="LHU945" s="477"/>
      <c r="LHV945" s="477"/>
      <c r="LHW945" s="477"/>
      <c r="LHX945" s="477"/>
      <c r="LHY945" s="477"/>
      <c r="LHZ945" s="477"/>
      <c r="LIA945" s="477"/>
      <c r="LIB945" s="477"/>
      <c r="LIC945" s="477"/>
      <c r="LID945" s="477"/>
      <c r="LIE945" s="477"/>
      <c r="LIF945" s="477"/>
      <c r="LIG945" s="477"/>
      <c r="LIH945" s="477"/>
      <c r="LII945" s="477"/>
      <c r="LIJ945" s="477"/>
      <c r="LIK945" s="477"/>
      <c r="LIL945" s="477"/>
      <c r="LIM945" s="477"/>
      <c r="LIN945" s="477"/>
      <c r="LIO945" s="477"/>
      <c r="LIP945" s="477"/>
      <c r="LIQ945" s="477"/>
      <c r="LIR945" s="477"/>
      <c r="LIS945" s="477"/>
      <c r="LIT945" s="477"/>
      <c r="LIU945" s="477"/>
      <c r="LIV945" s="477"/>
      <c r="LIW945" s="477"/>
      <c r="LIX945" s="477"/>
      <c r="LIY945" s="477"/>
      <c r="LIZ945" s="477"/>
      <c r="LJA945" s="477"/>
      <c r="LJB945" s="477"/>
      <c r="LJC945" s="477"/>
      <c r="LJD945" s="477"/>
      <c r="LJE945" s="477"/>
      <c r="LJF945" s="477"/>
      <c r="LJG945" s="477"/>
      <c r="LJH945" s="477"/>
      <c r="LJI945" s="477"/>
      <c r="LJJ945" s="477"/>
      <c r="LJK945" s="477"/>
      <c r="LJL945" s="477"/>
      <c r="LJM945" s="477"/>
      <c r="LJN945" s="477"/>
      <c r="LJO945" s="477"/>
      <c r="LJP945" s="477"/>
      <c r="LJQ945" s="477"/>
      <c r="LJR945" s="477"/>
      <c r="LJS945" s="477"/>
      <c r="LJT945" s="477"/>
      <c r="LJU945" s="477"/>
      <c r="LJV945" s="477"/>
      <c r="LJW945" s="477"/>
      <c r="LJX945" s="477"/>
      <c r="LJY945" s="477"/>
      <c r="LJZ945" s="477"/>
      <c r="LKA945" s="477"/>
      <c r="LKB945" s="477"/>
      <c r="LKC945" s="477"/>
      <c r="LKD945" s="477"/>
      <c r="LKE945" s="477"/>
      <c r="LKF945" s="477"/>
      <c r="LKG945" s="477"/>
      <c r="LKH945" s="477"/>
      <c r="LKI945" s="477"/>
      <c r="LKJ945" s="477"/>
      <c r="LKK945" s="477"/>
      <c r="LKL945" s="477"/>
      <c r="LKM945" s="477"/>
      <c r="LKN945" s="477"/>
      <c r="LKO945" s="477"/>
      <c r="LKP945" s="477"/>
      <c r="LKQ945" s="477"/>
      <c r="LKR945" s="477"/>
      <c r="LKS945" s="477"/>
      <c r="LKT945" s="477"/>
      <c r="LKU945" s="477"/>
      <c r="LKV945" s="477"/>
      <c r="LKW945" s="477"/>
      <c r="LKX945" s="477"/>
      <c r="LKY945" s="477"/>
      <c r="LKZ945" s="477"/>
      <c r="LLA945" s="477"/>
      <c r="LLB945" s="477"/>
      <c r="LLC945" s="477"/>
      <c r="LLD945" s="477"/>
      <c r="LLE945" s="477"/>
      <c r="LLF945" s="477"/>
      <c r="LLG945" s="477"/>
      <c r="LLH945" s="477"/>
      <c r="LLI945" s="477"/>
      <c r="LLJ945" s="477"/>
      <c r="LLK945" s="477"/>
      <c r="LLL945" s="477"/>
      <c r="LLM945" s="477"/>
      <c r="LLN945" s="477"/>
      <c r="LLO945" s="477"/>
      <c r="LLP945" s="477"/>
      <c r="LLQ945" s="477"/>
      <c r="LLR945" s="477"/>
      <c r="LLS945" s="477"/>
      <c r="LLT945" s="477"/>
      <c r="LLU945" s="477"/>
      <c r="LLV945" s="477"/>
      <c r="LLW945" s="477"/>
      <c r="LLX945" s="477"/>
      <c r="LLY945" s="477"/>
      <c r="LLZ945" s="477"/>
      <c r="LMA945" s="477"/>
      <c r="LMB945" s="477"/>
      <c r="LMC945" s="477"/>
      <c r="LMD945" s="477"/>
      <c r="LME945" s="477"/>
      <c r="LMF945" s="477"/>
      <c r="LMG945" s="477"/>
      <c r="LMH945" s="477"/>
      <c r="LMI945" s="477"/>
      <c r="LMJ945" s="477"/>
      <c r="LMK945" s="477"/>
      <c r="LML945" s="477"/>
      <c r="LMM945" s="477"/>
      <c r="LMN945" s="477"/>
      <c r="LMO945" s="477"/>
      <c r="LMP945" s="477"/>
      <c r="LMQ945" s="477"/>
      <c r="LMR945" s="477"/>
      <c r="LMS945" s="477"/>
      <c r="LMT945" s="477"/>
      <c r="LMU945" s="477"/>
      <c r="LMV945" s="477"/>
      <c r="LMW945" s="477"/>
      <c r="LMX945" s="477"/>
      <c r="LMY945" s="477"/>
      <c r="LMZ945" s="477"/>
      <c r="LNA945" s="477"/>
      <c r="LNB945" s="477"/>
      <c r="LNC945" s="477"/>
      <c r="LND945" s="477"/>
      <c r="LNE945" s="477"/>
      <c r="LNF945" s="477"/>
      <c r="LNG945" s="477"/>
      <c r="LNH945" s="477"/>
      <c r="LNI945" s="477"/>
      <c r="LNJ945" s="477"/>
      <c r="LNK945" s="477"/>
      <c r="LNL945" s="477"/>
      <c r="LNM945" s="477"/>
      <c r="LNN945" s="477"/>
      <c r="LNO945" s="477"/>
      <c r="LNP945" s="477"/>
      <c r="LNQ945" s="477"/>
      <c r="LNR945" s="477"/>
      <c r="LNS945" s="477"/>
      <c r="LNT945" s="477"/>
      <c r="LNU945" s="477"/>
      <c r="LNV945" s="477"/>
      <c r="LNW945" s="477"/>
      <c r="LNX945" s="477"/>
      <c r="LNY945" s="477"/>
      <c r="LNZ945" s="477"/>
      <c r="LOA945" s="477"/>
      <c r="LOB945" s="477"/>
      <c r="LOC945" s="477"/>
      <c r="LOD945" s="477"/>
      <c r="LOE945" s="477"/>
      <c r="LOF945" s="477"/>
      <c r="LOG945" s="477"/>
      <c r="LOH945" s="477"/>
      <c r="LOI945" s="477"/>
      <c r="LOJ945" s="477"/>
      <c r="LOK945" s="477"/>
      <c r="LOL945" s="477"/>
      <c r="LOM945" s="477"/>
      <c r="LON945" s="477"/>
      <c r="LOO945" s="477"/>
      <c r="LOP945" s="477"/>
      <c r="LOQ945" s="477"/>
      <c r="LOR945" s="477"/>
      <c r="LOS945" s="477"/>
      <c r="LOT945" s="477"/>
      <c r="LOU945" s="477"/>
      <c r="LOV945" s="477"/>
      <c r="LOW945" s="477"/>
      <c r="LOX945" s="477"/>
      <c r="LOY945" s="477"/>
      <c r="LOZ945" s="477"/>
      <c r="LPA945" s="477"/>
      <c r="LPB945" s="477"/>
      <c r="LPC945" s="477"/>
      <c r="LPD945" s="477"/>
      <c r="LPE945" s="477"/>
      <c r="LPF945" s="477"/>
      <c r="LPG945" s="477"/>
      <c r="LPH945" s="477"/>
      <c r="LPI945" s="477"/>
      <c r="LPJ945" s="477"/>
      <c r="LPK945" s="477"/>
      <c r="LPL945" s="477"/>
      <c r="LPM945" s="477"/>
      <c r="LPN945" s="477"/>
      <c r="LPO945" s="477"/>
      <c r="LPP945" s="477"/>
      <c r="LPQ945" s="477"/>
      <c r="LPR945" s="477"/>
      <c r="LPS945" s="477"/>
      <c r="LPT945" s="477"/>
      <c r="LPU945" s="477"/>
      <c r="LPV945" s="477"/>
      <c r="LPW945" s="477"/>
      <c r="LPX945" s="477"/>
      <c r="LPY945" s="477"/>
      <c r="LPZ945" s="477"/>
      <c r="LQA945" s="477"/>
      <c r="LQB945" s="477"/>
      <c r="LQC945" s="477"/>
      <c r="LQD945" s="477"/>
      <c r="LQE945" s="477"/>
      <c r="LQF945" s="477"/>
      <c r="LQG945" s="477"/>
      <c r="LQH945" s="477"/>
      <c r="LQI945" s="477"/>
      <c r="LQJ945" s="477"/>
      <c r="LQK945" s="477"/>
      <c r="LQL945" s="477"/>
      <c r="LQM945" s="477"/>
      <c r="LQN945" s="477"/>
      <c r="LQO945" s="477"/>
      <c r="LQP945" s="477"/>
      <c r="LQQ945" s="477"/>
      <c r="LQR945" s="477"/>
      <c r="LQS945" s="477"/>
      <c r="LQT945" s="477"/>
      <c r="LQU945" s="477"/>
      <c r="LQV945" s="477"/>
      <c r="LQW945" s="477"/>
      <c r="LQX945" s="477"/>
      <c r="LQY945" s="477"/>
      <c r="LQZ945" s="477"/>
      <c r="LRA945" s="477"/>
      <c r="LRB945" s="477"/>
      <c r="LRC945" s="477"/>
      <c r="LRD945" s="477"/>
      <c r="LRE945" s="477"/>
      <c r="LRF945" s="477"/>
      <c r="LRG945" s="477"/>
      <c r="LRH945" s="477"/>
      <c r="LRI945" s="477"/>
      <c r="LRJ945" s="477"/>
      <c r="LRK945" s="477"/>
      <c r="LRL945" s="477"/>
      <c r="LRM945" s="477"/>
      <c r="LRN945" s="477"/>
      <c r="LRO945" s="477"/>
      <c r="LRP945" s="477"/>
      <c r="LRQ945" s="477"/>
      <c r="LRR945" s="477"/>
      <c r="LRS945" s="477"/>
      <c r="LRT945" s="477"/>
      <c r="LRU945" s="477"/>
      <c r="LRV945" s="477"/>
      <c r="LRW945" s="477"/>
      <c r="LRX945" s="477"/>
      <c r="LRY945" s="477"/>
      <c r="LRZ945" s="477"/>
      <c r="LSA945" s="477"/>
      <c r="LSB945" s="477"/>
      <c r="LSC945" s="477"/>
      <c r="LSD945" s="477"/>
      <c r="LSE945" s="477"/>
      <c r="LSF945" s="477"/>
      <c r="LSG945" s="477"/>
      <c r="LSH945" s="477"/>
      <c r="LSI945" s="477"/>
      <c r="LSJ945" s="477"/>
      <c r="LSK945" s="477"/>
      <c r="LSL945" s="477"/>
      <c r="LSM945" s="477"/>
      <c r="LSN945" s="477"/>
      <c r="LSO945" s="477"/>
      <c r="LSP945" s="477"/>
      <c r="LSQ945" s="477"/>
      <c r="LSR945" s="477"/>
      <c r="LSS945" s="477"/>
      <c r="LST945" s="477"/>
      <c r="LSU945" s="477"/>
      <c r="LSV945" s="477"/>
      <c r="LSW945" s="477"/>
      <c r="LSX945" s="477"/>
      <c r="LSY945" s="477"/>
      <c r="LSZ945" s="477"/>
      <c r="LTA945" s="477"/>
      <c r="LTB945" s="477"/>
      <c r="LTC945" s="477"/>
      <c r="LTD945" s="477"/>
      <c r="LTE945" s="477"/>
      <c r="LTF945" s="477"/>
      <c r="LTG945" s="477"/>
      <c r="LTH945" s="477"/>
      <c r="LTI945" s="477"/>
      <c r="LTJ945" s="477"/>
      <c r="LTK945" s="477"/>
      <c r="LTL945" s="477"/>
      <c r="LTM945" s="477"/>
      <c r="LTN945" s="477"/>
      <c r="LTO945" s="477"/>
      <c r="LTP945" s="477"/>
      <c r="LTQ945" s="477"/>
      <c r="LTR945" s="477"/>
      <c r="LTS945" s="477"/>
      <c r="LTT945" s="477"/>
      <c r="LTU945" s="477"/>
      <c r="LTV945" s="477"/>
      <c r="LTW945" s="477"/>
      <c r="LTX945" s="477"/>
      <c r="LTY945" s="477"/>
      <c r="LTZ945" s="477"/>
      <c r="LUA945" s="477"/>
      <c r="LUB945" s="477"/>
      <c r="LUC945" s="477"/>
      <c r="LUD945" s="477"/>
      <c r="LUE945" s="477"/>
      <c r="LUF945" s="477"/>
      <c r="LUG945" s="477"/>
      <c r="LUH945" s="477"/>
      <c r="LUI945" s="477"/>
      <c r="LUJ945" s="477"/>
      <c r="LUK945" s="477"/>
      <c r="LUL945" s="477"/>
      <c r="LUM945" s="477"/>
      <c r="LUN945" s="477"/>
      <c r="LUO945" s="477"/>
      <c r="LUP945" s="477"/>
      <c r="LUQ945" s="477"/>
      <c r="LUR945" s="477"/>
      <c r="LUS945" s="477"/>
      <c r="LUT945" s="477"/>
      <c r="LUU945" s="477"/>
      <c r="LUV945" s="477"/>
      <c r="LUW945" s="477"/>
      <c r="LUX945" s="477"/>
      <c r="LUY945" s="477"/>
      <c r="LUZ945" s="477"/>
      <c r="LVA945" s="477"/>
      <c r="LVB945" s="477"/>
      <c r="LVC945" s="477"/>
      <c r="LVD945" s="477"/>
      <c r="LVE945" s="477"/>
      <c r="LVF945" s="477"/>
      <c r="LVG945" s="477"/>
      <c r="LVH945" s="477"/>
      <c r="LVI945" s="477"/>
      <c r="LVJ945" s="477"/>
      <c r="LVK945" s="477"/>
      <c r="LVL945" s="477"/>
      <c r="LVM945" s="477"/>
      <c r="LVN945" s="477"/>
      <c r="LVO945" s="477"/>
      <c r="LVP945" s="477"/>
      <c r="LVQ945" s="477"/>
      <c r="LVR945" s="477"/>
      <c r="LVS945" s="477"/>
      <c r="LVT945" s="477"/>
      <c r="LVU945" s="477"/>
      <c r="LVV945" s="477"/>
      <c r="LVW945" s="477"/>
      <c r="LVX945" s="477"/>
      <c r="LVY945" s="477"/>
      <c r="LVZ945" s="477"/>
      <c r="LWA945" s="477"/>
      <c r="LWB945" s="477"/>
      <c r="LWC945" s="477"/>
      <c r="LWD945" s="477"/>
      <c r="LWE945" s="477"/>
      <c r="LWF945" s="477"/>
      <c r="LWG945" s="477"/>
      <c r="LWH945" s="477"/>
      <c r="LWI945" s="477"/>
      <c r="LWJ945" s="477"/>
      <c r="LWK945" s="477"/>
      <c r="LWL945" s="477"/>
      <c r="LWM945" s="477"/>
      <c r="LWN945" s="477"/>
      <c r="LWO945" s="477"/>
      <c r="LWP945" s="477"/>
      <c r="LWQ945" s="477"/>
      <c r="LWR945" s="477"/>
      <c r="LWS945" s="477"/>
      <c r="LWT945" s="477"/>
      <c r="LWU945" s="477"/>
      <c r="LWV945" s="477"/>
      <c r="LWW945" s="477"/>
      <c r="LWX945" s="477"/>
      <c r="LWY945" s="477"/>
      <c r="LWZ945" s="477"/>
      <c r="LXA945" s="477"/>
      <c r="LXB945" s="477"/>
      <c r="LXC945" s="477"/>
      <c r="LXD945" s="477"/>
      <c r="LXE945" s="477"/>
      <c r="LXF945" s="477"/>
      <c r="LXG945" s="477"/>
      <c r="LXH945" s="477"/>
      <c r="LXI945" s="477"/>
      <c r="LXJ945" s="477"/>
      <c r="LXK945" s="477"/>
      <c r="LXL945" s="477"/>
      <c r="LXM945" s="477"/>
      <c r="LXN945" s="477"/>
      <c r="LXO945" s="477"/>
      <c r="LXP945" s="477"/>
      <c r="LXQ945" s="477"/>
      <c r="LXR945" s="477"/>
      <c r="LXS945" s="477"/>
      <c r="LXT945" s="477"/>
      <c r="LXU945" s="477"/>
      <c r="LXV945" s="477"/>
      <c r="LXW945" s="477"/>
      <c r="LXX945" s="477"/>
      <c r="LXY945" s="477"/>
      <c r="LXZ945" s="477"/>
      <c r="LYA945" s="477"/>
      <c r="LYB945" s="477"/>
      <c r="LYC945" s="477"/>
      <c r="LYD945" s="477"/>
      <c r="LYE945" s="477"/>
      <c r="LYF945" s="477"/>
      <c r="LYG945" s="477"/>
      <c r="LYH945" s="477"/>
      <c r="LYI945" s="477"/>
      <c r="LYJ945" s="477"/>
      <c r="LYK945" s="477"/>
      <c r="LYL945" s="477"/>
      <c r="LYM945" s="477"/>
      <c r="LYN945" s="477"/>
      <c r="LYO945" s="477"/>
      <c r="LYP945" s="477"/>
      <c r="LYQ945" s="477"/>
      <c r="LYR945" s="477"/>
      <c r="LYS945" s="477"/>
      <c r="LYT945" s="477"/>
      <c r="LYU945" s="477"/>
      <c r="LYV945" s="477"/>
      <c r="LYW945" s="477"/>
      <c r="LYX945" s="477"/>
      <c r="LYY945" s="477"/>
      <c r="LYZ945" s="477"/>
      <c r="LZA945" s="477"/>
      <c r="LZB945" s="477"/>
      <c r="LZC945" s="477"/>
      <c r="LZD945" s="477"/>
      <c r="LZE945" s="477"/>
      <c r="LZF945" s="477"/>
      <c r="LZG945" s="477"/>
      <c r="LZH945" s="477"/>
      <c r="LZI945" s="477"/>
      <c r="LZJ945" s="477"/>
      <c r="LZK945" s="477"/>
      <c r="LZL945" s="477"/>
      <c r="LZM945" s="477"/>
      <c r="LZN945" s="477"/>
      <c r="LZO945" s="477"/>
      <c r="LZP945" s="477"/>
      <c r="LZQ945" s="477"/>
      <c r="LZR945" s="477"/>
      <c r="LZS945" s="477"/>
      <c r="LZT945" s="477"/>
      <c r="LZU945" s="477"/>
      <c r="LZV945" s="477"/>
      <c r="LZW945" s="477"/>
      <c r="LZX945" s="477"/>
      <c r="LZY945" s="477"/>
      <c r="LZZ945" s="477"/>
      <c r="MAA945" s="477"/>
      <c r="MAB945" s="477"/>
      <c r="MAC945" s="477"/>
      <c r="MAD945" s="477"/>
      <c r="MAE945" s="477"/>
      <c r="MAF945" s="477"/>
      <c r="MAG945" s="477"/>
      <c r="MAH945" s="477"/>
      <c r="MAI945" s="477"/>
      <c r="MAJ945" s="477"/>
      <c r="MAK945" s="477"/>
      <c r="MAL945" s="477"/>
      <c r="MAM945" s="477"/>
      <c r="MAN945" s="477"/>
      <c r="MAO945" s="477"/>
      <c r="MAP945" s="477"/>
      <c r="MAQ945" s="477"/>
      <c r="MAR945" s="477"/>
      <c r="MAS945" s="477"/>
      <c r="MAT945" s="477"/>
      <c r="MAU945" s="477"/>
      <c r="MAV945" s="477"/>
      <c r="MAW945" s="477"/>
      <c r="MAX945" s="477"/>
      <c r="MAY945" s="477"/>
      <c r="MAZ945" s="477"/>
      <c r="MBA945" s="477"/>
      <c r="MBB945" s="477"/>
      <c r="MBC945" s="477"/>
      <c r="MBD945" s="477"/>
      <c r="MBE945" s="477"/>
      <c r="MBF945" s="477"/>
      <c r="MBG945" s="477"/>
      <c r="MBH945" s="477"/>
      <c r="MBI945" s="477"/>
      <c r="MBJ945" s="477"/>
      <c r="MBK945" s="477"/>
      <c r="MBL945" s="477"/>
      <c r="MBM945" s="477"/>
      <c r="MBN945" s="477"/>
      <c r="MBO945" s="477"/>
      <c r="MBP945" s="477"/>
      <c r="MBQ945" s="477"/>
      <c r="MBR945" s="477"/>
      <c r="MBS945" s="477"/>
      <c r="MBT945" s="477"/>
      <c r="MBU945" s="477"/>
      <c r="MBV945" s="477"/>
      <c r="MBW945" s="477"/>
      <c r="MBX945" s="477"/>
      <c r="MBY945" s="477"/>
      <c r="MBZ945" s="477"/>
      <c r="MCA945" s="477"/>
      <c r="MCB945" s="477"/>
      <c r="MCC945" s="477"/>
      <c r="MCD945" s="477"/>
      <c r="MCE945" s="477"/>
      <c r="MCF945" s="477"/>
      <c r="MCG945" s="477"/>
      <c r="MCH945" s="477"/>
      <c r="MCI945" s="477"/>
      <c r="MCJ945" s="477"/>
      <c r="MCK945" s="477"/>
      <c r="MCL945" s="477"/>
      <c r="MCM945" s="477"/>
      <c r="MCN945" s="477"/>
      <c r="MCO945" s="477"/>
      <c r="MCP945" s="477"/>
      <c r="MCQ945" s="477"/>
      <c r="MCR945" s="477"/>
      <c r="MCS945" s="477"/>
      <c r="MCT945" s="477"/>
      <c r="MCU945" s="477"/>
      <c r="MCV945" s="477"/>
      <c r="MCW945" s="477"/>
      <c r="MCX945" s="477"/>
      <c r="MCY945" s="477"/>
      <c r="MCZ945" s="477"/>
      <c r="MDA945" s="477"/>
      <c r="MDB945" s="477"/>
      <c r="MDC945" s="477"/>
      <c r="MDD945" s="477"/>
      <c r="MDE945" s="477"/>
      <c r="MDF945" s="477"/>
      <c r="MDG945" s="477"/>
      <c r="MDH945" s="477"/>
      <c r="MDI945" s="477"/>
      <c r="MDJ945" s="477"/>
      <c r="MDK945" s="477"/>
      <c r="MDL945" s="477"/>
      <c r="MDM945" s="477"/>
      <c r="MDN945" s="477"/>
      <c r="MDO945" s="477"/>
      <c r="MDP945" s="477"/>
      <c r="MDQ945" s="477"/>
      <c r="MDR945" s="477"/>
      <c r="MDS945" s="477"/>
      <c r="MDT945" s="477"/>
      <c r="MDU945" s="477"/>
      <c r="MDV945" s="477"/>
      <c r="MDW945" s="477"/>
      <c r="MDX945" s="477"/>
      <c r="MDY945" s="477"/>
      <c r="MDZ945" s="477"/>
      <c r="MEA945" s="477"/>
      <c r="MEB945" s="477"/>
      <c r="MEC945" s="477"/>
      <c r="MED945" s="477"/>
      <c r="MEE945" s="477"/>
      <c r="MEF945" s="477"/>
      <c r="MEG945" s="477"/>
      <c r="MEH945" s="477"/>
      <c r="MEI945" s="477"/>
      <c r="MEJ945" s="477"/>
      <c r="MEK945" s="477"/>
      <c r="MEL945" s="477"/>
      <c r="MEM945" s="477"/>
      <c r="MEN945" s="477"/>
      <c r="MEO945" s="477"/>
      <c r="MEP945" s="477"/>
      <c r="MEQ945" s="477"/>
      <c r="MER945" s="477"/>
      <c r="MES945" s="477"/>
      <c r="MET945" s="477"/>
      <c r="MEU945" s="477"/>
      <c r="MEV945" s="477"/>
      <c r="MEW945" s="477"/>
      <c r="MEX945" s="477"/>
      <c r="MEY945" s="477"/>
      <c r="MEZ945" s="477"/>
      <c r="MFA945" s="477"/>
      <c r="MFB945" s="477"/>
      <c r="MFC945" s="477"/>
      <c r="MFD945" s="477"/>
      <c r="MFE945" s="477"/>
      <c r="MFF945" s="477"/>
      <c r="MFG945" s="477"/>
      <c r="MFH945" s="477"/>
      <c r="MFI945" s="477"/>
      <c r="MFJ945" s="477"/>
      <c r="MFK945" s="477"/>
      <c r="MFL945" s="477"/>
      <c r="MFM945" s="477"/>
      <c r="MFN945" s="477"/>
      <c r="MFO945" s="477"/>
      <c r="MFP945" s="477"/>
      <c r="MFQ945" s="477"/>
      <c r="MFR945" s="477"/>
      <c r="MFS945" s="477"/>
      <c r="MFT945" s="477"/>
      <c r="MFU945" s="477"/>
      <c r="MFV945" s="477"/>
      <c r="MFW945" s="477"/>
      <c r="MFX945" s="477"/>
      <c r="MFY945" s="477"/>
      <c r="MFZ945" s="477"/>
      <c r="MGA945" s="477"/>
      <c r="MGB945" s="477"/>
      <c r="MGC945" s="477"/>
      <c r="MGD945" s="477"/>
      <c r="MGE945" s="477"/>
      <c r="MGF945" s="477"/>
      <c r="MGG945" s="477"/>
      <c r="MGH945" s="477"/>
      <c r="MGI945" s="477"/>
      <c r="MGJ945" s="477"/>
      <c r="MGK945" s="477"/>
      <c r="MGL945" s="477"/>
      <c r="MGM945" s="477"/>
      <c r="MGN945" s="477"/>
      <c r="MGO945" s="477"/>
      <c r="MGP945" s="477"/>
      <c r="MGQ945" s="477"/>
      <c r="MGR945" s="477"/>
      <c r="MGS945" s="477"/>
      <c r="MGT945" s="477"/>
      <c r="MGU945" s="477"/>
      <c r="MGV945" s="477"/>
      <c r="MGW945" s="477"/>
      <c r="MGX945" s="477"/>
      <c r="MGY945" s="477"/>
      <c r="MGZ945" s="477"/>
      <c r="MHA945" s="477"/>
      <c r="MHB945" s="477"/>
      <c r="MHC945" s="477"/>
      <c r="MHD945" s="477"/>
      <c r="MHE945" s="477"/>
      <c r="MHF945" s="477"/>
      <c r="MHG945" s="477"/>
      <c r="MHH945" s="477"/>
      <c r="MHI945" s="477"/>
      <c r="MHJ945" s="477"/>
      <c r="MHK945" s="477"/>
      <c r="MHL945" s="477"/>
      <c r="MHM945" s="477"/>
      <c r="MHN945" s="477"/>
      <c r="MHO945" s="477"/>
      <c r="MHP945" s="477"/>
      <c r="MHQ945" s="477"/>
      <c r="MHR945" s="477"/>
      <c r="MHS945" s="477"/>
      <c r="MHT945" s="477"/>
      <c r="MHU945" s="477"/>
      <c r="MHV945" s="477"/>
      <c r="MHW945" s="477"/>
      <c r="MHX945" s="477"/>
      <c r="MHY945" s="477"/>
      <c r="MHZ945" s="477"/>
      <c r="MIA945" s="477"/>
      <c r="MIB945" s="477"/>
      <c r="MIC945" s="477"/>
      <c r="MID945" s="477"/>
      <c r="MIE945" s="477"/>
      <c r="MIF945" s="477"/>
      <c r="MIG945" s="477"/>
      <c r="MIH945" s="477"/>
      <c r="MII945" s="477"/>
      <c r="MIJ945" s="477"/>
      <c r="MIK945" s="477"/>
      <c r="MIL945" s="477"/>
      <c r="MIM945" s="477"/>
      <c r="MIN945" s="477"/>
      <c r="MIO945" s="477"/>
      <c r="MIP945" s="477"/>
      <c r="MIQ945" s="477"/>
      <c r="MIR945" s="477"/>
      <c r="MIS945" s="477"/>
      <c r="MIT945" s="477"/>
      <c r="MIU945" s="477"/>
      <c r="MIV945" s="477"/>
      <c r="MIW945" s="477"/>
      <c r="MIX945" s="477"/>
      <c r="MIY945" s="477"/>
      <c r="MIZ945" s="477"/>
      <c r="MJA945" s="477"/>
      <c r="MJB945" s="477"/>
      <c r="MJC945" s="477"/>
      <c r="MJD945" s="477"/>
      <c r="MJE945" s="477"/>
      <c r="MJF945" s="477"/>
      <c r="MJG945" s="477"/>
      <c r="MJH945" s="477"/>
      <c r="MJI945" s="477"/>
      <c r="MJJ945" s="477"/>
      <c r="MJK945" s="477"/>
      <c r="MJL945" s="477"/>
      <c r="MJM945" s="477"/>
      <c r="MJN945" s="477"/>
      <c r="MJO945" s="477"/>
      <c r="MJP945" s="477"/>
      <c r="MJQ945" s="477"/>
      <c r="MJR945" s="477"/>
      <c r="MJS945" s="477"/>
      <c r="MJT945" s="477"/>
      <c r="MJU945" s="477"/>
      <c r="MJV945" s="477"/>
      <c r="MJW945" s="477"/>
      <c r="MJX945" s="477"/>
      <c r="MJY945" s="477"/>
      <c r="MJZ945" s="477"/>
      <c r="MKA945" s="477"/>
      <c r="MKB945" s="477"/>
      <c r="MKC945" s="477"/>
      <c r="MKD945" s="477"/>
      <c r="MKE945" s="477"/>
      <c r="MKF945" s="477"/>
      <c r="MKG945" s="477"/>
      <c r="MKH945" s="477"/>
      <c r="MKI945" s="477"/>
      <c r="MKJ945" s="477"/>
      <c r="MKK945" s="477"/>
      <c r="MKL945" s="477"/>
      <c r="MKM945" s="477"/>
      <c r="MKN945" s="477"/>
      <c r="MKO945" s="477"/>
      <c r="MKP945" s="477"/>
      <c r="MKQ945" s="477"/>
      <c r="MKR945" s="477"/>
      <c r="MKS945" s="477"/>
      <c r="MKT945" s="477"/>
      <c r="MKU945" s="477"/>
      <c r="MKV945" s="477"/>
      <c r="MKW945" s="477"/>
      <c r="MKX945" s="477"/>
      <c r="MKY945" s="477"/>
      <c r="MKZ945" s="477"/>
      <c r="MLA945" s="477"/>
      <c r="MLB945" s="477"/>
      <c r="MLC945" s="477"/>
      <c r="MLD945" s="477"/>
      <c r="MLE945" s="477"/>
      <c r="MLF945" s="477"/>
      <c r="MLG945" s="477"/>
      <c r="MLH945" s="477"/>
      <c r="MLI945" s="477"/>
      <c r="MLJ945" s="477"/>
      <c r="MLK945" s="477"/>
      <c r="MLL945" s="477"/>
      <c r="MLM945" s="477"/>
      <c r="MLN945" s="477"/>
      <c r="MLO945" s="477"/>
      <c r="MLP945" s="477"/>
      <c r="MLQ945" s="477"/>
      <c r="MLR945" s="477"/>
      <c r="MLS945" s="477"/>
      <c r="MLT945" s="477"/>
      <c r="MLU945" s="477"/>
      <c r="MLV945" s="477"/>
      <c r="MLW945" s="477"/>
      <c r="MLX945" s="477"/>
      <c r="MLY945" s="477"/>
      <c r="MLZ945" s="477"/>
      <c r="MMA945" s="477"/>
      <c r="MMB945" s="477"/>
      <c r="MMC945" s="477"/>
      <c r="MMD945" s="477"/>
      <c r="MME945" s="477"/>
      <c r="MMF945" s="477"/>
      <c r="MMG945" s="477"/>
      <c r="MMH945" s="477"/>
      <c r="MMI945" s="477"/>
      <c r="MMJ945" s="477"/>
      <c r="MMK945" s="477"/>
      <c r="MML945" s="477"/>
      <c r="MMM945" s="477"/>
      <c r="MMN945" s="477"/>
      <c r="MMO945" s="477"/>
      <c r="MMP945" s="477"/>
      <c r="MMQ945" s="477"/>
      <c r="MMR945" s="477"/>
      <c r="MMS945" s="477"/>
      <c r="MMT945" s="477"/>
      <c r="MMU945" s="477"/>
      <c r="MMV945" s="477"/>
      <c r="MMW945" s="477"/>
      <c r="MMX945" s="477"/>
      <c r="MMY945" s="477"/>
      <c r="MMZ945" s="477"/>
      <c r="MNA945" s="477"/>
      <c r="MNB945" s="477"/>
      <c r="MNC945" s="477"/>
      <c r="MND945" s="477"/>
      <c r="MNE945" s="477"/>
      <c r="MNF945" s="477"/>
      <c r="MNG945" s="477"/>
      <c r="MNH945" s="477"/>
      <c r="MNI945" s="477"/>
      <c r="MNJ945" s="477"/>
      <c r="MNK945" s="477"/>
      <c r="MNL945" s="477"/>
      <c r="MNM945" s="477"/>
      <c r="MNN945" s="477"/>
      <c r="MNO945" s="477"/>
      <c r="MNP945" s="477"/>
      <c r="MNQ945" s="477"/>
      <c r="MNR945" s="477"/>
      <c r="MNS945" s="477"/>
      <c r="MNT945" s="477"/>
      <c r="MNU945" s="477"/>
      <c r="MNV945" s="477"/>
      <c r="MNW945" s="477"/>
      <c r="MNX945" s="477"/>
      <c r="MNY945" s="477"/>
      <c r="MNZ945" s="477"/>
      <c r="MOA945" s="477"/>
      <c r="MOB945" s="477"/>
      <c r="MOC945" s="477"/>
      <c r="MOD945" s="477"/>
      <c r="MOE945" s="477"/>
      <c r="MOF945" s="477"/>
      <c r="MOG945" s="477"/>
      <c r="MOH945" s="477"/>
      <c r="MOI945" s="477"/>
      <c r="MOJ945" s="477"/>
      <c r="MOK945" s="477"/>
      <c r="MOL945" s="477"/>
      <c r="MOM945" s="477"/>
      <c r="MON945" s="477"/>
      <c r="MOO945" s="477"/>
      <c r="MOP945" s="477"/>
      <c r="MOQ945" s="477"/>
      <c r="MOR945" s="477"/>
      <c r="MOS945" s="477"/>
      <c r="MOT945" s="477"/>
      <c r="MOU945" s="477"/>
      <c r="MOV945" s="477"/>
      <c r="MOW945" s="477"/>
      <c r="MOX945" s="477"/>
      <c r="MOY945" s="477"/>
      <c r="MOZ945" s="477"/>
      <c r="MPA945" s="477"/>
      <c r="MPB945" s="477"/>
      <c r="MPC945" s="477"/>
      <c r="MPD945" s="477"/>
      <c r="MPE945" s="477"/>
      <c r="MPF945" s="477"/>
      <c r="MPG945" s="477"/>
      <c r="MPH945" s="477"/>
      <c r="MPI945" s="477"/>
      <c r="MPJ945" s="477"/>
      <c r="MPK945" s="477"/>
      <c r="MPL945" s="477"/>
      <c r="MPM945" s="477"/>
      <c r="MPN945" s="477"/>
      <c r="MPO945" s="477"/>
      <c r="MPP945" s="477"/>
      <c r="MPQ945" s="477"/>
      <c r="MPR945" s="477"/>
      <c r="MPS945" s="477"/>
      <c r="MPT945" s="477"/>
      <c r="MPU945" s="477"/>
      <c r="MPV945" s="477"/>
      <c r="MPW945" s="477"/>
      <c r="MPX945" s="477"/>
      <c r="MPY945" s="477"/>
      <c r="MPZ945" s="477"/>
      <c r="MQA945" s="477"/>
      <c r="MQB945" s="477"/>
      <c r="MQC945" s="477"/>
      <c r="MQD945" s="477"/>
      <c r="MQE945" s="477"/>
      <c r="MQF945" s="477"/>
      <c r="MQG945" s="477"/>
      <c r="MQH945" s="477"/>
      <c r="MQI945" s="477"/>
      <c r="MQJ945" s="477"/>
      <c r="MQK945" s="477"/>
      <c r="MQL945" s="477"/>
      <c r="MQM945" s="477"/>
      <c r="MQN945" s="477"/>
      <c r="MQO945" s="477"/>
      <c r="MQP945" s="477"/>
      <c r="MQQ945" s="477"/>
      <c r="MQR945" s="477"/>
      <c r="MQS945" s="477"/>
      <c r="MQT945" s="477"/>
      <c r="MQU945" s="477"/>
      <c r="MQV945" s="477"/>
      <c r="MQW945" s="477"/>
      <c r="MQX945" s="477"/>
      <c r="MQY945" s="477"/>
      <c r="MQZ945" s="477"/>
      <c r="MRA945" s="477"/>
      <c r="MRB945" s="477"/>
      <c r="MRC945" s="477"/>
      <c r="MRD945" s="477"/>
      <c r="MRE945" s="477"/>
      <c r="MRF945" s="477"/>
      <c r="MRG945" s="477"/>
      <c r="MRH945" s="477"/>
      <c r="MRI945" s="477"/>
      <c r="MRJ945" s="477"/>
      <c r="MRK945" s="477"/>
      <c r="MRL945" s="477"/>
      <c r="MRM945" s="477"/>
      <c r="MRN945" s="477"/>
      <c r="MRO945" s="477"/>
      <c r="MRP945" s="477"/>
      <c r="MRQ945" s="477"/>
      <c r="MRR945" s="477"/>
      <c r="MRS945" s="477"/>
      <c r="MRT945" s="477"/>
      <c r="MRU945" s="477"/>
      <c r="MRV945" s="477"/>
      <c r="MRW945" s="477"/>
      <c r="MRX945" s="477"/>
      <c r="MRY945" s="477"/>
      <c r="MRZ945" s="477"/>
      <c r="MSA945" s="477"/>
      <c r="MSB945" s="477"/>
      <c r="MSC945" s="477"/>
      <c r="MSD945" s="477"/>
      <c r="MSE945" s="477"/>
      <c r="MSF945" s="477"/>
      <c r="MSG945" s="477"/>
      <c r="MSH945" s="477"/>
      <c r="MSI945" s="477"/>
      <c r="MSJ945" s="477"/>
      <c r="MSK945" s="477"/>
      <c r="MSL945" s="477"/>
      <c r="MSM945" s="477"/>
      <c r="MSN945" s="477"/>
      <c r="MSO945" s="477"/>
      <c r="MSP945" s="477"/>
      <c r="MSQ945" s="477"/>
      <c r="MSR945" s="477"/>
      <c r="MSS945" s="477"/>
      <c r="MST945" s="477"/>
      <c r="MSU945" s="477"/>
      <c r="MSV945" s="477"/>
      <c r="MSW945" s="477"/>
      <c r="MSX945" s="477"/>
      <c r="MSY945" s="477"/>
      <c r="MSZ945" s="477"/>
      <c r="MTA945" s="477"/>
      <c r="MTB945" s="477"/>
      <c r="MTC945" s="477"/>
      <c r="MTD945" s="477"/>
      <c r="MTE945" s="477"/>
      <c r="MTF945" s="477"/>
      <c r="MTG945" s="477"/>
      <c r="MTH945" s="477"/>
      <c r="MTI945" s="477"/>
      <c r="MTJ945" s="477"/>
      <c r="MTK945" s="477"/>
      <c r="MTL945" s="477"/>
      <c r="MTM945" s="477"/>
      <c r="MTN945" s="477"/>
      <c r="MTO945" s="477"/>
      <c r="MTP945" s="477"/>
      <c r="MTQ945" s="477"/>
      <c r="MTR945" s="477"/>
      <c r="MTS945" s="477"/>
      <c r="MTT945" s="477"/>
      <c r="MTU945" s="477"/>
      <c r="MTV945" s="477"/>
      <c r="MTW945" s="477"/>
      <c r="MTX945" s="477"/>
      <c r="MTY945" s="477"/>
      <c r="MTZ945" s="477"/>
      <c r="MUA945" s="477"/>
      <c r="MUB945" s="477"/>
      <c r="MUC945" s="477"/>
      <c r="MUD945" s="477"/>
      <c r="MUE945" s="477"/>
      <c r="MUF945" s="477"/>
      <c r="MUG945" s="477"/>
      <c r="MUH945" s="477"/>
      <c r="MUI945" s="477"/>
      <c r="MUJ945" s="477"/>
      <c r="MUK945" s="477"/>
      <c r="MUL945" s="477"/>
      <c r="MUM945" s="477"/>
      <c r="MUN945" s="477"/>
      <c r="MUO945" s="477"/>
      <c r="MUP945" s="477"/>
      <c r="MUQ945" s="477"/>
      <c r="MUR945" s="477"/>
      <c r="MUS945" s="477"/>
      <c r="MUT945" s="477"/>
      <c r="MUU945" s="477"/>
      <c r="MUV945" s="477"/>
      <c r="MUW945" s="477"/>
      <c r="MUX945" s="477"/>
      <c r="MUY945" s="477"/>
      <c r="MUZ945" s="477"/>
      <c r="MVA945" s="477"/>
      <c r="MVB945" s="477"/>
      <c r="MVC945" s="477"/>
      <c r="MVD945" s="477"/>
      <c r="MVE945" s="477"/>
      <c r="MVF945" s="477"/>
      <c r="MVG945" s="477"/>
      <c r="MVH945" s="477"/>
      <c r="MVI945" s="477"/>
      <c r="MVJ945" s="477"/>
      <c r="MVK945" s="477"/>
      <c r="MVL945" s="477"/>
      <c r="MVM945" s="477"/>
      <c r="MVN945" s="477"/>
      <c r="MVO945" s="477"/>
      <c r="MVP945" s="477"/>
      <c r="MVQ945" s="477"/>
      <c r="MVR945" s="477"/>
      <c r="MVS945" s="477"/>
      <c r="MVT945" s="477"/>
      <c r="MVU945" s="477"/>
      <c r="MVV945" s="477"/>
      <c r="MVW945" s="477"/>
      <c r="MVX945" s="477"/>
      <c r="MVY945" s="477"/>
      <c r="MVZ945" s="477"/>
      <c r="MWA945" s="477"/>
      <c r="MWB945" s="477"/>
      <c r="MWC945" s="477"/>
      <c r="MWD945" s="477"/>
      <c r="MWE945" s="477"/>
      <c r="MWF945" s="477"/>
      <c r="MWG945" s="477"/>
      <c r="MWH945" s="477"/>
      <c r="MWI945" s="477"/>
      <c r="MWJ945" s="477"/>
      <c r="MWK945" s="477"/>
      <c r="MWL945" s="477"/>
      <c r="MWM945" s="477"/>
      <c r="MWN945" s="477"/>
      <c r="MWO945" s="477"/>
      <c r="MWP945" s="477"/>
      <c r="MWQ945" s="477"/>
      <c r="MWR945" s="477"/>
      <c r="MWS945" s="477"/>
      <c r="MWT945" s="477"/>
      <c r="MWU945" s="477"/>
      <c r="MWV945" s="477"/>
      <c r="MWW945" s="477"/>
      <c r="MWX945" s="477"/>
      <c r="MWY945" s="477"/>
      <c r="MWZ945" s="477"/>
      <c r="MXA945" s="477"/>
      <c r="MXB945" s="477"/>
      <c r="MXC945" s="477"/>
      <c r="MXD945" s="477"/>
      <c r="MXE945" s="477"/>
      <c r="MXF945" s="477"/>
      <c r="MXG945" s="477"/>
      <c r="MXH945" s="477"/>
      <c r="MXI945" s="477"/>
      <c r="MXJ945" s="477"/>
      <c r="MXK945" s="477"/>
      <c r="MXL945" s="477"/>
      <c r="MXM945" s="477"/>
      <c r="MXN945" s="477"/>
      <c r="MXO945" s="477"/>
      <c r="MXP945" s="477"/>
      <c r="MXQ945" s="477"/>
      <c r="MXR945" s="477"/>
      <c r="MXS945" s="477"/>
      <c r="MXT945" s="477"/>
      <c r="MXU945" s="477"/>
      <c r="MXV945" s="477"/>
      <c r="MXW945" s="477"/>
      <c r="MXX945" s="477"/>
      <c r="MXY945" s="477"/>
      <c r="MXZ945" s="477"/>
      <c r="MYA945" s="477"/>
      <c r="MYB945" s="477"/>
      <c r="MYC945" s="477"/>
      <c r="MYD945" s="477"/>
      <c r="MYE945" s="477"/>
      <c r="MYF945" s="477"/>
      <c r="MYG945" s="477"/>
      <c r="MYH945" s="477"/>
      <c r="MYI945" s="477"/>
      <c r="MYJ945" s="477"/>
      <c r="MYK945" s="477"/>
      <c r="MYL945" s="477"/>
      <c r="MYM945" s="477"/>
      <c r="MYN945" s="477"/>
      <c r="MYO945" s="477"/>
      <c r="MYP945" s="477"/>
      <c r="MYQ945" s="477"/>
      <c r="MYR945" s="477"/>
      <c r="MYS945" s="477"/>
      <c r="MYT945" s="477"/>
      <c r="MYU945" s="477"/>
      <c r="MYV945" s="477"/>
      <c r="MYW945" s="477"/>
      <c r="MYX945" s="477"/>
      <c r="MYY945" s="477"/>
      <c r="MYZ945" s="477"/>
      <c r="MZA945" s="477"/>
      <c r="MZB945" s="477"/>
      <c r="MZC945" s="477"/>
      <c r="MZD945" s="477"/>
      <c r="MZE945" s="477"/>
      <c r="MZF945" s="477"/>
      <c r="MZG945" s="477"/>
      <c r="MZH945" s="477"/>
      <c r="MZI945" s="477"/>
      <c r="MZJ945" s="477"/>
      <c r="MZK945" s="477"/>
      <c r="MZL945" s="477"/>
      <c r="MZM945" s="477"/>
      <c r="MZN945" s="477"/>
      <c r="MZO945" s="477"/>
      <c r="MZP945" s="477"/>
      <c r="MZQ945" s="477"/>
      <c r="MZR945" s="477"/>
      <c r="MZS945" s="477"/>
      <c r="MZT945" s="477"/>
      <c r="MZU945" s="477"/>
      <c r="MZV945" s="477"/>
      <c r="MZW945" s="477"/>
      <c r="MZX945" s="477"/>
      <c r="MZY945" s="477"/>
      <c r="MZZ945" s="477"/>
      <c r="NAA945" s="477"/>
      <c r="NAB945" s="477"/>
      <c r="NAC945" s="477"/>
      <c r="NAD945" s="477"/>
      <c r="NAE945" s="477"/>
      <c r="NAF945" s="477"/>
      <c r="NAG945" s="477"/>
      <c r="NAH945" s="477"/>
      <c r="NAI945" s="477"/>
      <c r="NAJ945" s="477"/>
      <c r="NAK945" s="477"/>
      <c r="NAL945" s="477"/>
      <c r="NAM945" s="477"/>
      <c r="NAN945" s="477"/>
      <c r="NAO945" s="477"/>
      <c r="NAP945" s="477"/>
      <c r="NAQ945" s="477"/>
      <c r="NAR945" s="477"/>
      <c r="NAS945" s="477"/>
      <c r="NAT945" s="477"/>
      <c r="NAU945" s="477"/>
      <c r="NAV945" s="477"/>
      <c r="NAW945" s="477"/>
      <c r="NAX945" s="477"/>
      <c r="NAY945" s="477"/>
      <c r="NAZ945" s="477"/>
      <c r="NBA945" s="477"/>
      <c r="NBB945" s="477"/>
      <c r="NBC945" s="477"/>
      <c r="NBD945" s="477"/>
      <c r="NBE945" s="477"/>
      <c r="NBF945" s="477"/>
      <c r="NBG945" s="477"/>
      <c r="NBH945" s="477"/>
      <c r="NBI945" s="477"/>
      <c r="NBJ945" s="477"/>
      <c r="NBK945" s="477"/>
      <c r="NBL945" s="477"/>
      <c r="NBM945" s="477"/>
      <c r="NBN945" s="477"/>
      <c r="NBO945" s="477"/>
      <c r="NBP945" s="477"/>
      <c r="NBQ945" s="477"/>
      <c r="NBR945" s="477"/>
      <c r="NBS945" s="477"/>
      <c r="NBT945" s="477"/>
      <c r="NBU945" s="477"/>
      <c r="NBV945" s="477"/>
      <c r="NBW945" s="477"/>
      <c r="NBX945" s="477"/>
      <c r="NBY945" s="477"/>
      <c r="NBZ945" s="477"/>
      <c r="NCA945" s="477"/>
      <c r="NCB945" s="477"/>
      <c r="NCC945" s="477"/>
      <c r="NCD945" s="477"/>
      <c r="NCE945" s="477"/>
      <c r="NCF945" s="477"/>
      <c r="NCG945" s="477"/>
      <c r="NCH945" s="477"/>
      <c r="NCI945" s="477"/>
      <c r="NCJ945" s="477"/>
      <c r="NCK945" s="477"/>
      <c r="NCL945" s="477"/>
      <c r="NCM945" s="477"/>
      <c r="NCN945" s="477"/>
      <c r="NCO945" s="477"/>
      <c r="NCP945" s="477"/>
      <c r="NCQ945" s="477"/>
      <c r="NCR945" s="477"/>
      <c r="NCS945" s="477"/>
      <c r="NCT945" s="477"/>
      <c r="NCU945" s="477"/>
      <c r="NCV945" s="477"/>
      <c r="NCW945" s="477"/>
      <c r="NCX945" s="477"/>
      <c r="NCY945" s="477"/>
      <c r="NCZ945" s="477"/>
      <c r="NDA945" s="477"/>
      <c r="NDB945" s="477"/>
      <c r="NDC945" s="477"/>
      <c r="NDD945" s="477"/>
      <c r="NDE945" s="477"/>
      <c r="NDF945" s="477"/>
      <c r="NDG945" s="477"/>
      <c r="NDH945" s="477"/>
      <c r="NDI945" s="477"/>
      <c r="NDJ945" s="477"/>
      <c r="NDK945" s="477"/>
      <c r="NDL945" s="477"/>
      <c r="NDM945" s="477"/>
      <c r="NDN945" s="477"/>
      <c r="NDO945" s="477"/>
      <c r="NDP945" s="477"/>
      <c r="NDQ945" s="477"/>
      <c r="NDR945" s="477"/>
      <c r="NDS945" s="477"/>
      <c r="NDT945" s="477"/>
      <c r="NDU945" s="477"/>
      <c r="NDV945" s="477"/>
      <c r="NDW945" s="477"/>
      <c r="NDX945" s="477"/>
      <c r="NDY945" s="477"/>
      <c r="NDZ945" s="477"/>
      <c r="NEA945" s="477"/>
      <c r="NEB945" s="477"/>
      <c r="NEC945" s="477"/>
      <c r="NED945" s="477"/>
      <c r="NEE945" s="477"/>
      <c r="NEF945" s="477"/>
      <c r="NEG945" s="477"/>
      <c r="NEH945" s="477"/>
      <c r="NEI945" s="477"/>
      <c r="NEJ945" s="477"/>
      <c r="NEK945" s="477"/>
      <c r="NEL945" s="477"/>
      <c r="NEM945" s="477"/>
      <c r="NEN945" s="477"/>
      <c r="NEO945" s="477"/>
      <c r="NEP945" s="477"/>
      <c r="NEQ945" s="477"/>
      <c r="NER945" s="477"/>
      <c r="NES945" s="477"/>
      <c r="NET945" s="477"/>
      <c r="NEU945" s="477"/>
      <c r="NEV945" s="477"/>
      <c r="NEW945" s="477"/>
      <c r="NEX945" s="477"/>
      <c r="NEY945" s="477"/>
      <c r="NEZ945" s="477"/>
      <c r="NFA945" s="477"/>
      <c r="NFB945" s="477"/>
      <c r="NFC945" s="477"/>
      <c r="NFD945" s="477"/>
      <c r="NFE945" s="477"/>
      <c r="NFF945" s="477"/>
      <c r="NFG945" s="477"/>
      <c r="NFH945" s="477"/>
      <c r="NFI945" s="477"/>
      <c r="NFJ945" s="477"/>
      <c r="NFK945" s="477"/>
      <c r="NFL945" s="477"/>
      <c r="NFM945" s="477"/>
      <c r="NFN945" s="477"/>
      <c r="NFO945" s="477"/>
      <c r="NFP945" s="477"/>
      <c r="NFQ945" s="477"/>
      <c r="NFR945" s="477"/>
      <c r="NFS945" s="477"/>
      <c r="NFT945" s="477"/>
      <c r="NFU945" s="477"/>
      <c r="NFV945" s="477"/>
      <c r="NFW945" s="477"/>
      <c r="NFX945" s="477"/>
      <c r="NFY945" s="477"/>
      <c r="NFZ945" s="477"/>
      <c r="NGA945" s="477"/>
      <c r="NGB945" s="477"/>
      <c r="NGC945" s="477"/>
      <c r="NGD945" s="477"/>
      <c r="NGE945" s="477"/>
      <c r="NGF945" s="477"/>
      <c r="NGG945" s="477"/>
      <c r="NGH945" s="477"/>
      <c r="NGI945" s="477"/>
      <c r="NGJ945" s="477"/>
      <c r="NGK945" s="477"/>
      <c r="NGL945" s="477"/>
      <c r="NGM945" s="477"/>
      <c r="NGN945" s="477"/>
      <c r="NGO945" s="477"/>
      <c r="NGP945" s="477"/>
      <c r="NGQ945" s="477"/>
      <c r="NGR945" s="477"/>
      <c r="NGS945" s="477"/>
      <c r="NGT945" s="477"/>
      <c r="NGU945" s="477"/>
      <c r="NGV945" s="477"/>
      <c r="NGW945" s="477"/>
      <c r="NGX945" s="477"/>
      <c r="NGY945" s="477"/>
      <c r="NGZ945" s="477"/>
      <c r="NHA945" s="477"/>
      <c r="NHB945" s="477"/>
      <c r="NHC945" s="477"/>
      <c r="NHD945" s="477"/>
      <c r="NHE945" s="477"/>
      <c r="NHF945" s="477"/>
      <c r="NHG945" s="477"/>
      <c r="NHH945" s="477"/>
      <c r="NHI945" s="477"/>
      <c r="NHJ945" s="477"/>
      <c r="NHK945" s="477"/>
      <c r="NHL945" s="477"/>
      <c r="NHM945" s="477"/>
      <c r="NHN945" s="477"/>
      <c r="NHO945" s="477"/>
      <c r="NHP945" s="477"/>
      <c r="NHQ945" s="477"/>
      <c r="NHR945" s="477"/>
      <c r="NHS945" s="477"/>
      <c r="NHT945" s="477"/>
      <c r="NHU945" s="477"/>
      <c r="NHV945" s="477"/>
      <c r="NHW945" s="477"/>
      <c r="NHX945" s="477"/>
      <c r="NHY945" s="477"/>
      <c r="NHZ945" s="477"/>
      <c r="NIA945" s="477"/>
      <c r="NIB945" s="477"/>
      <c r="NIC945" s="477"/>
      <c r="NID945" s="477"/>
      <c r="NIE945" s="477"/>
      <c r="NIF945" s="477"/>
      <c r="NIG945" s="477"/>
      <c r="NIH945" s="477"/>
      <c r="NII945" s="477"/>
      <c r="NIJ945" s="477"/>
      <c r="NIK945" s="477"/>
      <c r="NIL945" s="477"/>
      <c r="NIM945" s="477"/>
      <c r="NIN945" s="477"/>
      <c r="NIO945" s="477"/>
      <c r="NIP945" s="477"/>
      <c r="NIQ945" s="477"/>
      <c r="NIR945" s="477"/>
      <c r="NIS945" s="477"/>
      <c r="NIT945" s="477"/>
      <c r="NIU945" s="477"/>
      <c r="NIV945" s="477"/>
      <c r="NIW945" s="477"/>
      <c r="NIX945" s="477"/>
      <c r="NIY945" s="477"/>
      <c r="NIZ945" s="477"/>
      <c r="NJA945" s="477"/>
      <c r="NJB945" s="477"/>
      <c r="NJC945" s="477"/>
      <c r="NJD945" s="477"/>
      <c r="NJE945" s="477"/>
      <c r="NJF945" s="477"/>
      <c r="NJG945" s="477"/>
      <c r="NJH945" s="477"/>
      <c r="NJI945" s="477"/>
      <c r="NJJ945" s="477"/>
      <c r="NJK945" s="477"/>
      <c r="NJL945" s="477"/>
      <c r="NJM945" s="477"/>
      <c r="NJN945" s="477"/>
      <c r="NJO945" s="477"/>
      <c r="NJP945" s="477"/>
      <c r="NJQ945" s="477"/>
      <c r="NJR945" s="477"/>
      <c r="NJS945" s="477"/>
      <c r="NJT945" s="477"/>
      <c r="NJU945" s="477"/>
      <c r="NJV945" s="477"/>
      <c r="NJW945" s="477"/>
      <c r="NJX945" s="477"/>
      <c r="NJY945" s="477"/>
      <c r="NJZ945" s="477"/>
      <c r="NKA945" s="477"/>
      <c r="NKB945" s="477"/>
      <c r="NKC945" s="477"/>
      <c r="NKD945" s="477"/>
      <c r="NKE945" s="477"/>
      <c r="NKF945" s="477"/>
      <c r="NKG945" s="477"/>
      <c r="NKH945" s="477"/>
      <c r="NKI945" s="477"/>
      <c r="NKJ945" s="477"/>
      <c r="NKK945" s="477"/>
      <c r="NKL945" s="477"/>
      <c r="NKM945" s="477"/>
      <c r="NKN945" s="477"/>
      <c r="NKO945" s="477"/>
      <c r="NKP945" s="477"/>
      <c r="NKQ945" s="477"/>
      <c r="NKR945" s="477"/>
      <c r="NKS945" s="477"/>
      <c r="NKT945" s="477"/>
      <c r="NKU945" s="477"/>
      <c r="NKV945" s="477"/>
      <c r="NKW945" s="477"/>
      <c r="NKX945" s="477"/>
      <c r="NKY945" s="477"/>
      <c r="NKZ945" s="477"/>
      <c r="NLA945" s="477"/>
      <c r="NLB945" s="477"/>
      <c r="NLC945" s="477"/>
      <c r="NLD945" s="477"/>
      <c r="NLE945" s="477"/>
      <c r="NLF945" s="477"/>
      <c r="NLG945" s="477"/>
      <c r="NLH945" s="477"/>
      <c r="NLI945" s="477"/>
      <c r="NLJ945" s="477"/>
      <c r="NLK945" s="477"/>
      <c r="NLL945" s="477"/>
      <c r="NLM945" s="477"/>
      <c r="NLN945" s="477"/>
      <c r="NLO945" s="477"/>
      <c r="NLP945" s="477"/>
      <c r="NLQ945" s="477"/>
      <c r="NLR945" s="477"/>
      <c r="NLS945" s="477"/>
      <c r="NLT945" s="477"/>
      <c r="NLU945" s="477"/>
      <c r="NLV945" s="477"/>
      <c r="NLW945" s="477"/>
      <c r="NLX945" s="477"/>
      <c r="NLY945" s="477"/>
      <c r="NLZ945" s="477"/>
      <c r="NMA945" s="477"/>
      <c r="NMB945" s="477"/>
      <c r="NMC945" s="477"/>
      <c r="NMD945" s="477"/>
      <c r="NME945" s="477"/>
      <c r="NMF945" s="477"/>
      <c r="NMG945" s="477"/>
      <c r="NMH945" s="477"/>
      <c r="NMI945" s="477"/>
      <c r="NMJ945" s="477"/>
      <c r="NMK945" s="477"/>
      <c r="NML945" s="477"/>
      <c r="NMM945" s="477"/>
      <c r="NMN945" s="477"/>
      <c r="NMO945" s="477"/>
      <c r="NMP945" s="477"/>
      <c r="NMQ945" s="477"/>
      <c r="NMR945" s="477"/>
      <c r="NMS945" s="477"/>
      <c r="NMT945" s="477"/>
      <c r="NMU945" s="477"/>
      <c r="NMV945" s="477"/>
      <c r="NMW945" s="477"/>
      <c r="NMX945" s="477"/>
      <c r="NMY945" s="477"/>
      <c r="NMZ945" s="477"/>
      <c r="NNA945" s="477"/>
      <c r="NNB945" s="477"/>
      <c r="NNC945" s="477"/>
      <c r="NND945" s="477"/>
      <c r="NNE945" s="477"/>
      <c r="NNF945" s="477"/>
      <c r="NNG945" s="477"/>
      <c r="NNH945" s="477"/>
      <c r="NNI945" s="477"/>
      <c r="NNJ945" s="477"/>
      <c r="NNK945" s="477"/>
      <c r="NNL945" s="477"/>
      <c r="NNM945" s="477"/>
      <c r="NNN945" s="477"/>
      <c r="NNO945" s="477"/>
      <c r="NNP945" s="477"/>
      <c r="NNQ945" s="477"/>
      <c r="NNR945" s="477"/>
      <c r="NNS945" s="477"/>
      <c r="NNT945" s="477"/>
      <c r="NNU945" s="477"/>
      <c r="NNV945" s="477"/>
      <c r="NNW945" s="477"/>
      <c r="NNX945" s="477"/>
      <c r="NNY945" s="477"/>
      <c r="NNZ945" s="477"/>
      <c r="NOA945" s="477"/>
      <c r="NOB945" s="477"/>
      <c r="NOC945" s="477"/>
      <c r="NOD945" s="477"/>
      <c r="NOE945" s="477"/>
      <c r="NOF945" s="477"/>
      <c r="NOG945" s="477"/>
      <c r="NOH945" s="477"/>
      <c r="NOI945" s="477"/>
      <c r="NOJ945" s="477"/>
      <c r="NOK945" s="477"/>
      <c r="NOL945" s="477"/>
      <c r="NOM945" s="477"/>
      <c r="NON945" s="477"/>
      <c r="NOO945" s="477"/>
      <c r="NOP945" s="477"/>
      <c r="NOQ945" s="477"/>
      <c r="NOR945" s="477"/>
      <c r="NOS945" s="477"/>
      <c r="NOT945" s="477"/>
      <c r="NOU945" s="477"/>
      <c r="NOV945" s="477"/>
      <c r="NOW945" s="477"/>
      <c r="NOX945" s="477"/>
      <c r="NOY945" s="477"/>
      <c r="NOZ945" s="477"/>
      <c r="NPA945" s="477"/>
      <c r="NPB945" s="477"/>
      <c r="NPC945" s="477"/>
      <c r="NPD945" s="477"/>
      <c r="NPE945" s="477"/>
      <c r="NPF945" s="477"/>
      <c r="NPG945" s="477"/>
      <c r="NPH945" s="477"/>
      <c r="NPI945" s="477"/>
      <c r="NPJ945" s="477"/>
      <c r="NPK945" s="477"/>
      <c r="NPL945" s="477"/>
      <c r="NPM945" s="477"/>
      <c r="NPN945" s="477"/>
      <c r="NPO945" s="477"/>
      <c r="NPP945" s="477"/>
      <c r="NPQ945" s="477"/>
      <c r="NPR945" s="477"/>
      <c r="NPS945" s="477"/>
      <c r="NPT945" s="477"/>
      <c r="NPU945" s="477"/>
      <c r="NPV945" s="477"/>
      <c r="NPW945" s="477"/>
      <c r="NPX945" s="477"/>
      <c r="NPY945" s="477"/>
      <c r="NPZ945" s="477"/>
      <c r="NQA945" s="477"/>
      <c r="NQB945" s="477"/>
      <c r="NQC945" s="477"/>
      <c r="NQD945" s="477"/>
      <c r="NQE945" s="477"/>
      <c r="NQF945" s="477"/>
      <c r="NQG945" s="477"/>
      <c r="NQH945" s="477"/>
      <c r="NQI945" s="477"/>
      <c r="NQJ945" s="477"/>
      <c r="NQK945" s="477"/>
      <c r="NQL945" s="477"/>
      <c r="NQM945" s="477"/>
      <c r="NQN945" s="477"/>
      <c r="NQO945" s="477"/>
      <c r="NQP945" s="477"/>
      <c r="NQQ945" s="477"/>
      <c r="NQR945" s="477"/>
      <c r="NQS945" s="477"/>
      <c r="NQT945" s="477"/>
      <c r="NQU945" s="477"/>
      <c r="NQV945" s="477"/>
      <c r="NQW945" s="477"/>
      <c r="NQX945" s="477"/>
      <c r="NQY945" s="477"/>
      <c r="NQZ945" s="477"/>
      <c r="NRA945" s="477"/>
      <c r="NRB945" s="477"/>
      <c r="NRC945" s="477"/>
      <c r="NRD945" s="477"/>
      <c r="NRE945" s="477"/>
      <c r="NRF945" s="477"/>
      <c r="NRG945" s="477"/>
      <c r="NRH945" s="477"/>
      <c r="NRI945" s="477"/>
      <c r="NRJ945" s="477"/>
      <c r="NRK945" s="477"/>
      <c r="NRL945" s="477"/>
      <c r="NRM945" s="477"/>
      <c r="NRN945" s="477"/>
      <c r="NRO945" s="477"/>
      <c r="NRP945" s="477"/>
      <c r="NRQ945" s="477"/>
      <c r="NRR945" s="477"/>
      <c r="NRS945" s="477"/>
      <c r="NRT945" s="477"/>
      <c r="NRU945" s="477"/>
      <c r="NRV945" s="477"/>
      <c r="NRW945" s="477"/>
      <c r="NRX945" s="477"/>
      <c r="NRY945" s="477"/>
      <c r="NRZ945" s="477"/>
      <c r="NSA945" s="477"/>
      <c r="NSB945" s="477"/>
      <c r="NSC945" s="477"/>
      <c r="NSD945" s="477"/>
      <c r="NSE945" s="477"/>
      <c r="NSF945" s="477"/>
      <c r="NSG945" s="477"/>
      <c r="NSH945" s="477"/>
      <c r="NSI945" s="477"/>
      <c r="NSJ945" s="477"/>
      <c r="NSK945" s="477"/>
      <c r="NSL945" s="477"/>
      <c r="NSM945" s="477"/>
      <c r="NSN945" s="477"/>
      <c r="NSO945" s="477"/>
      <c r="NSP945" s="477"/>
      <c r="NSQ945" s="477"/>
      <c r="NSR945" s="477"/>
      <c r="NSS945" s="477"/>
      <c r="NST945" s="477"/>
      <c r="NSU945" s="477"/>
      <c r="NSV945" s="477"/>
      <c r="NSW945" s="477"/>
      <c r="NSX945" s="477"/>
      <c r="NSY945" s="477"/>
      <c r="NSZ945" s="477"/>
      <c r="NTA945" s="477"/>
      <c r="NTB945" s="477"/>
      <c r="NTC945" s="477"/>
      <c r="NTD945" s="477"/>
      <c r="NTE945" s="477"/>
      <c r="NTF945" s="477"/>
      <c r="NTG945" s="477"/>
      <c r="NTH945" s="477"/>
      <c r="NTI945" s="477"/>
      <c r="NTJ945" s="477"/>
      <c r="NTK945" s="477"/>
      <c r="NTL945" s="477"/>
      <c r="NTM945" s="477"/>
      <c r="NTN945" s="477"/>
      <c r="NTO945" s="477"/>
      <c r="NTP945" s="477"/>
      <c r="NTQ945" s="477"/>
      <c r="NTR945" s="477"/>
      <c r="NTS945" s="477"/>
      <c r="NTT945" s="477"/>
      <c r="NTU945" s="477"/>
      <c r="NTV945" s="477"/>
      <c r="NTW945" s="477"/>
      <c r="NTX945" s="477"/>
      <c r="NTY945" s="477"/>
      <c r="NTZ945" s="477"/>
      <c r="NUA945" s="477"/>
      <c r="NUB945" s="477"/>
      <c r="NUC945" s="477"/>
      <c r="NUD945" s="477"/>
      <c r="NUE945" s="477"/>
      <c r="NUF945" s="477"/>
      <c r="NUG945" s="477"/>
      <c r="NUH945" s="477"/>
      <c r="NUI945" s="477"/>
      <c r="NUJ945" s="477"/>
      <c r="NUK945" s="477"/>
      <c r="NUL945" s="477"/>
      <c r="NUM945" s="477"/>
      <c r="NUN945" s="477"/>
      <c r="NUO945" s="477"/>
      <c r="NUP945" s="477"/>
      <c r="NUQ945" s="477"/>
      <c r="NUR945" s="477"/>
      <c r="NUS945" s="477"/>
      <c r="NUT945" s="477"/>
      <c r="NUU945" s="477"/>
      <c r="NUV945" s="477"/>
      <c r="NUW945" s="477"/>
      <c r="NUX945" s="477"/>
      <c r="NUY945" s="477"/>
      <c r="NUZ945" s="477"/>
      <c r="NVA945" s="477"/>
      <c r="NVB945" s="477"/>
      <c r="NVC945" s="477"/>
      <c r="NVD945" s="477"/>
      <c r="NVE945" s="477"/>
      <c r="NVF945" s="477"/>
      <c r="NVG945" s="477"/>
      <c r="NVH945" s="477"/>
      <c r="NVI945" s="477"/>
      <c r="NVJ945" s="477"/>
      <c r="NVK945" s="477"/>
      <c r="NVL945" s="477"/>
      <c r="NVM945" s="477"/>
      <c r="NVN945" s="477"/>
      <c r="NVO945" s="477"/>
      <c r="NVP945" s="477"/>
      <c r="NVQ945" s="477"/>
      <c r="NVR945" s="477"/>
      <c r="NVS945" s="477"/>
      <c r="NVT945" s="477"/>
      <c r="NVU945" s="477"/>
      <c r="NVV945" s="477"/>
      <c r="NVW945" s="477"/>
      <c r="NVX945" s="477"/>
      <c r="NVY945" s="477"/>
      <c r="NVZ945" s="477"/>
      <c r="NWA945" s="477"/>
      <c r="NWB945" s="477"/>
      <c r="NWC945" s="477"/>
      <c r="NWD945" s="477"/>
      <c r="NWE945" s="477"/>
      <c r="NWF945" s="477"/>
      <c r="NWG945" s="477"/>
      <c r="NWH945" s="477"/>
      <c r="NWI945" s="477"/>
      <c r="NWJ945" s="477"/>
      <c r="NWK945" s="477"/>
      <c r="NWL945" s="477"/>
      <c r="NWM945" s="477"/>
      <c r="NWN945" s="477"/>
      <c r="NWO945" s="477"/>
      <c r="NWP945" s="477"/>
      <c r="NWQ945" s="477"/>
      <c r="NWR945" s="477"/>
      <c r="NWS945" s="477"/>
      <c r="NWT945" s="477"/>
      <c r="NWU945" s="477"/>
      <c r="NWV945" s="477"/>
      <c r="NWW945" s="477"/>
      <c r="NWX945" s="477"/>
      <c r="NWY945" s="477"/>
      <c r="NWZ945" s="477"/>
      <c r="NXA945" s="477"/>
      <c r="NXB945" s="477"/>
      <c r="NXC945" s="477"/>
      <c r="NXD945" s="477"/>
      <c r="NXE945" s="477"/>
      <c r="NXF945" s="477"/>
      <c r="NXG945" s="477"/>
      <c r="NXH945" s="477"/>
      <c r="NXI945" s="477"/>
      <c r="NXJ945" s="477"/>
      <c r="NXK945" s="477"/>
      <c r="NXL945" s="477"/>
      <c r="NXM945" s="477"/>
      <c r="NXN945" s="477"/>
      <c r="NXO945" s="477"/>
      <c r="NXP945" s="477"/>
      <c r="NXQ945" s="477"/>
      <c r="NXR945" s="477"/>
      <c r="NXS945" s="477"/>
      <c r="NXT945" s="477"/>
      <c r="NXU945" s="477"/>
      <c r="NXV945" s="477"/>
      <c r="NXW945" s="477"/>
      <c r="NXX945" s="477"/>
      <c r="NXY945" s="477"/>
      <c r="NXZ945" s="477"/>
      <c r="NYA945" s="477"/>
      <c r="NYB945" s="477"/>
      <c r="NYC945" s="477"/>
      <c r="NYD945" s="477"/>
      <c r="NYE945" s="477"/>
      <c r="NYF945" s="477"/>
      <c r="NYG945" s="477"/>
      <c r="NYH945" s="477"/>
      <c r="NYI945" s="477"/>
      <c r="NYJ945" s="477"/>
      <c r="NYK945" s="477"/>
      <c r="NYL945" s="477"/>
      <c r="NYM945" s="477"/>
      <c r="NYN945" s="477"/>
      <c r="NYO945" s="477"/>
      <c r="NYP945" s="477"/>
      <c r="NYQ945" s="477"/>
      <c r="NYR945" s="477"/>
      <c r="NYS945" s="477"/>
      <c r="NYT945" s="477"/>
      <c r="NYU945" s="477"/>
      <c r="NYV945" s="477"/>
      <c r="NYW945" s="477"/>
      <c r="NYX945" s="477"/>
      <c r="NYY945" s="477"/>
      <c r="NYZ945" s="477"/>
      <c r="NZA945" s="477"/>
      <c r="NZB945" s="477"/>
      <c r="NZC945" s="477"/>
      <c r="NZD945" s="477"/>
      <c r="NZE945" s="477"/>
      <c r="NZF945" s="477"/>
      <c r="NZG945" s="477"/>
      <c r="NZH945" s="477"/>
      <c r="NZI945" s="477"/>
      <c r="NZJ945" s="477"/>
      <c r="NZK945" s="477"/>
      <c r="NZL945" s="477"/>
      <c r="NZM945" s="477"/>
      <c r="NZN945" s="477"/>
      <c r="NZO945" s="477"/>
      <c r="NZP945" s="477"/>
      <c r="NZQ945" s="477"/>
      <c r="NZR945" s="477"/>
      <c r="NZS945" s="477"/>
      <c r="NZT945" s="477"/>
      <c r="NZU945" s="477"/>
      <c r="NZV945" s="477"/>
      <c r="NZW945" s="477"/>
      <c r="NZX945" s="477"/>
      <c r="NZY945" s="477"/>
      <c r="NZZ945" s="477"/>
      <c r="OAA945" s="477"/>
      <c r="OAB945" s="477"/>
      <c r="OAC945" s="477"/>
      <c r="OAD945" s="477"/>
      <c r="OAE945" s="477"/>
      <c r="OAF945" s="477"/>
      <c r="OAG945" s="477"/>
      <c r="OAH945" s="477"/>
      <c r="OAI945" s="477"/>
      <c r="OAJ945" s="477"/>
      <c r="OAK945" s="477"/>
      <c r="OAL945" s="477"/>
      <c r="OAM945" s="477"/>
      <c r="OAN945" s="477"/>
      <c r="OAO945" s="477"/>
      <c r="OAP945" s="477"/>
      <c r="OAQ945" s="477"/>
      <c r="OAR945" s="477"/>
      <c r="OAS945" s="477"/>
      <c r="OAT945" s="477"/>
      <c r="OAU945" s="477"/>
      <c r="OAV945" s="477"/>
      <c r="OAW945" s="477"/>
      <c r="OAX945" s="477"/>
      <c r="OAY945" s="477"/>
      <c r="OAZ945" s="477"/>
      <c r="OBA945" s="477"/>
      <c r="OBB945" s="477"/>
      <c r="OBC945" s="477"/>
      <c r="OBD945" s="477"/>
      <c r="OBE945" s="477"/>
      <c r="OBF945" s="477"/>
      <c r="OBG945" s="477"/>
      <c r="OBH945" s="477"/>
      <c r="OBI945" s="477"/>
      <c r="OBJ945" s="477"/>
      <c r="OBK945" s="477"/>
      <c r="OBL945" s="477"/>
      <c r="OBM945" s="477"/>
      <c r="OBN945" s="477"/>
      <c r="OBO945" s="477"/>
      <c r="OBP945" s="477"/>
      <c r="OBQ945" s="477"/>
      <c r="OBR945" s="477"/>
      <c r="OBS945" s="477"/>
      <c r="OBT945" s="477"/>
      <c r="OBU945" s="477"/>
      <c r="OBV945" s="477"/>
      <c r="OBW945" s="477"/>
      <c r="OBX945" s="477"/>
      <c r="OBY945" s="477"/>
      <c r="OBZ945" s="477"/>
      <c r="OCA945" s="477"/>
      <c r="OCB945" s="477"/>
      <c r="OCC945" s="477"/>
      <c r="OCD945" s="477"/>
      <c r="OCE945" s="477"/>
      <c r="OCF945" s="477"/>
      <c r="OCG945" s="477"/>
      <c r="OCH945" s="477"/>
      <c r="OCI945" s="477"/>
      <c r="OCJ945" s="477"/>
      <c r="OCK945" s="477"/>
      <c r="OCL945" s="477"/>
      <c r="OCM945" s="477"/>
      <c r="OCN945" s="477"/>
      <c r="OCO945" s="477"/>
      <c r="OCP945" s="477"/>
      <c r="OCQ945" s="477"/>
      <c r="OCR945" s="477"/>
      <c r="OCS945" s="477"/>
      <c r="OCT945" s="477"/>
      <c r="OCU945" s="477"/>
      <c r="OCV945" s="477"/>
      <c r="OCW945" s="477"/>
      <c r="OCX945" s="477"/>
      <c r="OCY945" s="477"/>
      <c r="OCZ945" s="477"/>
      <c r="ODA945" s="477"/>
      <c r="ODB945" s="477"/>
      <c r="ODC945" s="477"/>
      <c r="ODD945" s="477"/>
      <c r="ODE945" s="477"/>
      <c r="ODF945" s="477"/>
      <c r="ODG945" s="477"/>
      <c r="ODH945" s="477"/>
      <c r="ODI945" s="477"/>
      <c r="ODJ945" s="477"/>
      <c r="ODK945" s="477"/>
      <c r="ODL945" s="477"/>
      <c r="ODM945" s="477"/>
      <c r="ODN945" s="477"/>
      <c r="ODO945" s="477"/>
      <c r="ODP945" s="477"/>
      <c r="ODQ945" s="477"/>
      <c r="ODR945" s="477"/>
      <c r="ODS945" s="477"/>
      <c r="ODT945" s="477"/>
      <c r="ODU945" s="477"/>
      <c r="ODV945" s="477"/>
      <c r="ODW945" s="477"/>
      <c r="ODX945" s="477"/>
      <c r="ODY945" s="477"/>
      <c r="ODZ945" s="477"/>
      <c r="OEA945" s="477"/>
      <c r="OEB945" s="477"/>
      <c r="OEC945" s="477"/>
      <c r="OED945" s="477"/>
      <c r="OEE945" s="477"/>
      <c r="OEF945" s="477"/>
      <c r="OEG945" s="477"/>
      <c r="OEH945" s="477"/>
      <c r="OEI945" s="477"/>
      <c r="OEJ945" s="477"/>
      <c r="OEK945" s="477"/>
      <c r="OEL945" s="477"/>
      <c r="OEM945" s="477"/>
      <c r="OEN945" s="477"/>
      <c r="OEO945" s="477"/>
      <c r="OEP945" s="477"/>
      <c r="OEQ945" s="477"/>
      <c r="OER945" s="477"/>
      <c r="OES945" s="477"/>
      <c r="OET945" s="477"/>
      <c r="OEU945" s="477"/>
      <c r="OEV945" s="477"/>
      <c r="OEW945" s="477"/>
      <c r="OEX945" s="477"/>
      <c r="OEY945" s="477"/>
      <c r="OEZ945" s="477"/>
      <c r="OFA945" s="477"/>
      <c r="OFB945" s="477"/>
      <c r="OFC945" s="477"/>
      <c r="OFD945" s="477"/>
      <c r="OFE945" s="477"/>
      <c r="OFF945" s="477"/>
      <c r="OFG945" s="477"/>
      <c r="OFH945" s="477"/>
      <c r="OFI945" s="477"/>
      <c r="OFJ945" s="477"/>
      <c r="OFK945" s="477"/>
      <c r="OFL945" s="477"/>
      <c r="OFM945" s="477"/>
      <c r="OFN945" s="477"/>
      <c r="OFO945" s="477"/>
      <c r="OFP945" s="477"/>
      <c r="OFQ945" s="477"/>
      <c r="OFR945" s="477"/>
      <c r="OFS945" s="477"/>
      <c r="OFT945" s="477"/>
      <c r="OFU945" s="477"/>
      <c r="OFV945" s="477"/>
      <c r="OFW945" s="477"/>
      <c r="OFX945" s="477"/>
      <c r="OFY945" s="477"/>
      <c r="OFZ945" s="477"/>
      <c r="OGA945" s="477"/>
      <c r="OGB945" s="477"/>
      <c r="OGC945" s="477"/>
      <c r="OGD945" s="477"/>
      <c r="OGE945" s="477"/>
      <c r="OGF945" s="477"/>
      <c r="OGG945" s="477"/>
      <c r="OGH945" s="477"/>
      <c r="OGI945" s="477"/>
      <c r="OGJ945" s="477"/>
      <c r="OGK945" s="477"/>
      <c r="OGL945" s="477"/>
      <c r="OGM945" s="477"/>
      <c r="OGN945" s="477"/>
      <c r="OGO945" s="477"/>
      <c r="OGP945" s="477"/>
      <c r="OGQ945" s="477"/>
      <c r="OGR945" s="477"/>
      <c r="OGS945" s="477"/>
      <c r="OGT945" s="477"/>
      <c r="OGU945" s="477"/>
      <c r="OGV945" s="477"/>
      <c r="OGW945" s="477"/>
      <c r="OGX945" s="477"/>
      <c r="OGY945" s="477"/>
      <c r="OGZ945" s="477"/>
      <c r="OHA945" s="477"/>
      <c r="OHB945" s="477"/>
      <c r="OHC945" s="477"/>
      <c r="OHD945" s="477"/>
      <c r="OHE945" s="477"/>
      <c r="OHF945" s="477"/>
      <c r="OHG945" s="477"/>
      <c r="OHH945" s="477"/>
      <c r="OHI945" s="477"/>
      <c r="OHJ945" s="477"/>
      <c r="OHK945" s="477"/>
      <c r="OHL945" s="477"/>
      <c r="OHM945" s="477"/>
      <c r="OHN945" s="477"/>
      <c r="OHO945" s="477"/>
      <c r="OHP945" s="477"/>
      <c r="OHQ945" s="477"/>
      <c r="OHR945" s="477"/>
      <c r="OHS945" s="477"/>
      <c r="OHT945" s="477"/>
      <c r="OHU945" s="477"/>
      <c r="OHV945" s="477"/>
      <c r="OHW945" s="477"/>
      <c r="OHX945" s="477"/>
      <c r="OHY945" s="477"/>
      <c r="OHZ945" s="477"/>
      <c r="OIA945" s="477"/>
      <c r="OIB945" s="477"/>
      <c r="OIC945" s="477"/>
      <c r="OID945" s="477"/>
      <c r="OIE945" s="477"/>
      <c r="OIF945" s="477"/>
      <c r="OIG945" s="477"/>
      <c r="OIH945" s="477"/>
      <c r="OII945" s="477"/>
      <c r="OIJ945" s="477"/>
      <c r="OIK945" s="477"/>
      <c r="OIL945" s="477"/>
      <c r="OIM945" s="477"/>
      <c r="OIN945" s="477"/>
      <c r="OIO945" s="477"/>
      <c r="OIP945" s="477"/>
      <c r="OIQ945" s="477"/>
      <c r="OIR945" s="477"/>
      <c r="OIS945" s="477"/>
      <c r="OIT945" s="477"/>
      <c r="OIU945" s="477"/>
      <c r="OIV945" s="477"/>
      <c r="OIW945" s="477"/>
      <c r="OIX945" s="477"/>
      <c r="OIY945" s="477"/>
      <c r="OIZ945" s="477"/>
      <c r="OJA945" s="477"/>
      <c r="OJB945" s="477"/>
      <c r="OJC945" s="477"/>
      <c r="OJD945" s="477"/>
      <c r="OJE945" s="477"/>
      <c r="OJF945" s="477"/>
      <c r="OJG945" s="477"/>
      <c r="OJH945" s="477"/>
      <c r="OJI945" s="477"/>
      <c r="OJJ945" s="477"/>
      <c r="OJK945" s="477"/>
      <c r="OJL945" s="477"/>
      <c r="OJM945" s="477"/>
      <c r="OJN945" s="477"/>
      <c r="OJO945" s="477"/>
      <c r="OJP945" s="477"/>
      <c r="OJQ945" s="477"/>
      <c r="OJR945" s="477"/>
      <c r="OJS945" s="477"/>
      <c r="OJT945" s="477"/>
      <c r="OJU945" s="477"/>
      <c r="OJV945" s="477"/>
      <c r="OJW945" s="477"/>
      <c r="OJX945" s="477"/>
      <c r="OJY945" s="477"/>
      <c r="OJZ945" s="477"/>
      <c r="OKA945" s="477"/>
      <c r="OKB945" s="477"/>
      <c r="OKC945" s="477"/>
      <c r="OKD945" s="477"/>
      <c r="OKE945" s="477"/>
      <c r="OKF945" s="477"/>
      <c r="OKG945" s="477"/>
      <c r="OKH945" s="477"/>
      <c r="OKI945" s="477"/>
      <c r="OKJ945" s="477"/>
      <c r="OKK945" s="477"/>
      <c r="OKL945" s="477"/>
      <c r="OKM945" s="477"/>
      <c r="OKN945" s="477"/>
      <c r="OKO945" s="477"/>
      <c r="OKP945" s="477"/>
      <c r="OKQ945" s="477"/>
      <c r="OKR945" s="477"/>
      <c r="OKS945" s="477"/>
      <c r="OKT945" s="477"/>
      <c r="OKU945" s="477"/>
      <c r="OKV945" s="477"/>
      <c r="OKW945" s="477"/>
      <c r="OKX945" s="477"/>
      <c r="OKY945" s="477"/>
      <c r="OKZ945" s="477"/>
      <c r="OLA945" s="477"/>
      <c r="OLB945" s="477"/>
      <c r="OLC945" s="477"/>
      <c r="OLD945" s="477"/>
      <c r="OLE945" s="477"/>
      <c r="OLF945" s="477"/>
      <c r="OLG945" s="477"/>
      <c r="OLH945" s="477"/>
      <c r="OLI945" s="477"/>
      <c r="OLJ945" s="477"/>
      <c r="OLK945" s="477"/>
      <c r="OLL945" s="477"/>
      <c r="OLM945" s="477"/>
      <c r="OLN945" s="477"/>
      <c r="OLO945" s="477"/>
      <c r="OLP945" s="477"/>
      <c r="OLQ945" s="477"/>
      <c r="OLR945" s="477"/>
      <c r="OLS945" s="477"/>
      <c r="OLT945" s="477"/>
      <c r="OLU945" s="477"/>
      <c r="OLV945" s="477"/>
      <c r="OLW945" s="477"/>
      <c r="OLX945" s="477"/>
      <c r="OLY945" s="477"/>
      <c r="OLZ945" s="477"/>
      <c r="OMA945" s="477"/>
      <c r="OMB945" s="477"/>
      <c r="OMC945" s="477"/>
      <c r="OMD945" s="477"/>
      <c r="OME945" s="477"/>
      <c r="OMF945" s="477"/>
      <c r="OMG945" s="477"/>
      <c r="OMH945" s="477"/>
      <c r="OMI945" s="477"/>
      <c r="OMJ945" s="477"/>
      <c r="OMK945" s="477"/>
      <c r="OML945" s="477"/>
      <c r="OMM945" s="477"/>
      <c r="OMN945" s="477"/>
      <c r="OMO945" s="477"/>
      <c r="OMP945" s="477"/>
      <c r="OMQ945" s="477"/>
      <c r="OMR945" s="477"/>
      <c r="OMS945" s="477"/>
      <c r="OMT945" s="477"/>
      <c r="OMU945" s="477"/>
      <c r="OMV945" s="477"/>
      <c r="OMW945" s="477"/>
      <c r="OMX945" s="477"/>
      <c r="OMY945" s="477"/>
      <c r="OMZ945" s="477"/>
      <c r="ONA945" s="477"/>
      <c r="ONB945" s="477"/>
      <c r="ONC945" s="477"/>
      <c r="OND945" s="477"/>
      <c r="ONE945" s="477"/>
      <c r="ONF945" s="477"/>
      <c r="ONG945" s="477"/>
      <c r="ONH945" s="477"/>
      <c r="ONI945" s="477"/>
      <c r="ONJ945" s="477"/>
      <c r="ONK945" s="477"/>
      <c r="ONL945" s="477"/>
      <c r="ONM945" s="477"/>
      <c r="ONN945" s="477"/>
      <c r="ONO945" s="477"/>
      <c r="ONP945" s="477"/>
      <c r="ONQ945" s="477"/>
      <c r="ONR945" s="477"/>
      <c r="ONS945" s="477"/>
      <c r="ONT945" s="477"/>
      <c r="ONU945" s="477"/>
      <c r="ONV945" s="477"/>
      <c r="ONW945" s="477"/>
      <c r="ONX945" s="477"/>
      <c r="ONY945" s="477"/>
      <c r="ONZ945" s="477"/>
      <c r="OOA945" s="477"/>
      <c r="OOB945" s="477"/>
      <c r="OOC945" s="477"/>
      <c r="OOD945" s="477"/>
      <c r="OOE945" s="477"/>
      <c r="OOF945" s="477"/>
      <c r="OOG945" s="477"/>
      <c r="OOH945" s="477"/>
      <c r="OOI945" s="477"/>
      <c r="OOJ945" s="477"/>
      <c r="OOK945" s="477"/>
      <c r="OOL945" s="477"/>
      <c r="OOM945" s="477"/>
      <c r="OON945" s="477"/>
      <c r="OOO945" s="477"/>
      <c r="OOP945" s="477"/>
      <c r="OOQ945" s="477"/>
      <c r="OOR945" s="477"/>
      <c r="OOS945" s="477"/>
      <c r="OOT945" s="477"/>
      <c r="OOU945" s="477"/>
      <c r="OOV945" s="477"/>
      <c r="OOW945" s="477"/>
      <c r="OOX945" s="477"/>
      <c r="OOY945" s="477"/>
      <c r="OOZ945" s="477"/>
      <c r="OPA945" s="477"/>
      <c r="OPB945" s="477"/>
      <c r="OPC945" s="477"/>
      <c r="OPD945" s="477"/>
      <c r="OPE945" s="477"/>
      <c r="OPF945" s="477"/>
      <c r="OPG945" s="477"/>
      <c r="OPH945" s="477"/>
      <c r="OPI945" s="477"/>
      <c r="OPJ945" s="477"/>
      <c r="OPK945" s="477"/>
      <c r="OPL945" s="477"/>
      <c r="OPM945" s="477"/>
      <c r="OPN945" s="477"/>
      <c r="OPO945" s="477"/>
      <c r="OPP945" s="477"/>
      <c r="OPQ945" s="477"/>
      <c r="OPR945" s="477"/>
      <c r="OPS945" s="477"/>
      <c r="OPT945" s="477"/>
      <c r="OPU945" s="477"/>
      <c r="OPV945" s="477"/>
      <c r="OPW945" s="477"/>
      <c r="OPX945" s="477"/>
      <c r="OPY945" s="477"/>
      <c r="OPZ945" s="477"/>
      <c r="OQA945" s="477"/>
      <c r="OQB945" s="477"/>
      <c r="OQC945" s="477"/>
      <c r="OQD945" s="477"/>
      <c r="OQE945" s="477"/>
      <c r="OQF945" s="477"/>
      <c r="OQG945" s="477"/>
      <c r="OQH945" s="477"/>
      <c r="OQI945" s="477"/>
      <c r="OQJ945" s="477"/>
      <c r="OQK945" s="477"/>
      <c r="OQL945" s="477"/>
      <c r="OQM945" s="477"/>
      <c r="OQN945" s="477"/>
      <c r="OQO945" s="477"/>
      <c r="OQP945" s="477"/>
      <c r="OQQ945" s="477"/>
      <c r="OQR945" s="477"/>
      <c r="OQS945" s="477"/>
      <c r="OQT945" s="477"/>
      <c r="OQU945" s="477"/>
      <c r="OQV945" s="477"/>
      <c r="OQW945" s="477"/>
      <c r="OQX945" s="477"/>
      <c r="OQY945" s="477"/>
      <c r="OQZ945" s="477"/>
      <c r="ORA945" s="477"/>
      <c r="ORB945" s="477"/>
      <c r="ORC945" s="477"/>
      <c r="ORD945" s="477"/>
      <c r="ORE945" s="477"/>
      <c r="ORF945" s="477"/>
      <c r="ORG945" s="477"/>
      <c r="ORH945" s="477"/>
      <c r="ORI945" s="477"/>
      <c r="ORJ945" s="477"/>
      <c r="ORK945" s="477"/>
      <c r="ORL945" s="477"/>
      <c r="ORM945" s="477"/>
      <c r="ORN945" s="477"/>
      <c r="ORO945" s="477"/>
      <c r="ORP945" s="477"/>
      <c r="ORQ945" s="477"/>
      <c r="ORR945" s="477"/>
      <c r="ORS945" s="477"/>
      <c r="ORT945" s="477"/>
      <c r="ORU945" s="477"/>
      <c r="ORV945" s="477"/>
      <c r="ORW945" s="477"/>
      <c r="ORX945" s="477"/>
      <c r="ORY945" s="477"/>
      <c r="ORZ945" s="477"/>
      <c r="OSA945" s="477"/>
      <c r="OSB945" s="477"/>
      <c r="OSC945" s="477"/>
      <c r="OSD945" s="477"/>
      <c r="OSE945" s="477"/>
      <c r="OSF945" s="477"/>
      <c r="OSG945" s="477"/>
      <c r="OSH945" s="477"/>
      <c r="OSI945" s="477"/>
      <c r="OSJ945" s="477"/>
      <c r="OSK945" s="477"/>
      <c r="OSL945" s="477"/>
      <c r="OSM945" s="477"/>
      <c r="OSN945" s="477"/>
      <c r="OSO945" s="477"/>
      <c r="OSP945" s="477"/>
      <c r="OSQ945" s="477"/>
      <c r="OSR945" s="477"/>
      <c r="OSS945" s="477"/>
      <c r="OST945" s="477"/>
      <c r="OSU945" s="477"/>
      <c r="OSV945" s="477"/>
      <c r="OSW945" s="477"/>
      <c r="OSX945" s="477"/>
      <c r="OSY945" s="477"/>
      <c r="OSZ945" s="477"/>
      <c r="OTA945" s="477"/>
      <c r="OTB945" s="477"/>
      <c r="OTC945" s="477"/>
      <c r="OTD945" s="477"/>
      <c r="OTE945" s="477"/>
      <c r="OTF945" s="477"/>
      <c r="OTG945" s="477"/>
      <c r="OTH945" s="477"/>
      <c r="OTI945" s="477"/>
      <c r="OTJ945" s="477"/>
      <c r="OTK945" s="477"/>
      <c r="OTL945" s="477"/>
      <c r="OTM945" s="477"/>
      <c r="OTN945" s="477"/>
      <c r="OTO945" s="477"/>
      <c r="OTP945" s="477"/>
      <c r="OTQ945" s="477"/>
      <c r="OTR945" s="477"/>
      <c r="OTS945" s="477"/>
      <c r="OTT945" s="477"/>
      <c r="OTU945" s="477"/>
      <c r="OTV945" s="477"/>
      <c r="OTW945" s="477"/>
      <c r="OTX945" s="477"/>
      <c r="OTY945" s="477"/>
      <c r="OTZ945" s="477"/>
      <c r="OUA945" s="477"/>
      <c r="OUB945" s="477"/>
      <c r="OUC945" s="477"/>
      <c r="OUD945" s="477"/>
      <c r="OUE945" s="477"/>
      <c r="OUF945" s="477"/>
      <c r="OUG945" s="477"/>
      <c r="OUH945" s="477"/>
      <c r="OUI945" s="477"/>
      <c r="OUJ945" s="477"/>
      <c r="OUK945" s="477"/>
      <c r="OUL945" s="477"/>
      <c r="OUM945" s="477"/>
      <c r="OUN945" s="477"/>
      <c r="OUO945" s="477"/>
      <c r="OUP945" s="477"/>
      <c r="OUQ945" s="477"/>
      <c r="OUR945" s="477"/>
      <c r="OUS945" s="477"/>
      <c r="OUT945" s="477"/>
      <c r="OUU945" s="477"/>
      <c r="OUV945" s="477"/>
      <c r="OUW945" s="477"/>
      <c r="OUX945" s="477"/>
      <c r="OUY945" s="477"/>
      <c r="OUZ945" s="477"/>
      <c r="OVA945" s="477"/>
      <c r="OVB945" s="477"/>
      <c r="OVC945" s="477"/>
      <c r="OVD945" s="477"/>
      <c r="OVE945" s="477"/>
      <c r="OVF945" s="477"/>
      <c r="OVG945" s="477"/>
      <c r="OVH945" s="477"/>
      <c r="OVI945" s="477"/>
      <c r="OVJ945" s="477"/>
      <c r="OVK945" s="477"/>
      <c r="OVL945" s="477"/>
      <c r="OVM945" s="477"/>
      <c r="OVN945" s="477"/>
      <c r="OVO945" s="477"/>
      <c r="OVP945" s="477"/>
      <c r="OVQ945" s="477"/>
      <c r="OVR945" s="477"/>
      <c r="OVS945" s="477"/>
      <c r="OVT945" s="477"/>
      <c r="OVU945" s="477"/>
      <c r="OVV945" s="477"/>
      <c r="OVW945" s="477"/>
      <c r="OVX945" s="477"/>
      <c r="OVY945" s="477"/>
      <c r="OVZ945" s="477"/>
      <c r="OWA945" s="477"/>
      <c r="OWB945" s="477"/>
      <c r="OWC945" s="477"/>
      <c r="OWD945" s="477"/>
      <c r="OWE945" s="477"/>
      <c r="OWF945" s="477"/>
      <c r="OWG945" s="477"/>
      <c r="OWH945" s="477"/>
      <c r="OWI945" s="477"/>
      <c r="OWJ945" s="477"/>
      <c r="OWK945" s="477"/>
      <c r="OWL945" s="477"/>
      <c r="OWM945" s="477"/>
      <c r="OWN945" s="477"/>
      <c r="OWO945" s="477"/>
      <c r="OWP945" s="477"/>
      <c r="OWQ945" s="477"/>
      <c r="OWR945" s="477"/>
      <c r="OWS945" s="477"/>
      <c r="OWT945" s="477"/>
      <c r="OWU945" s="477"/>
      <c r="OWV945" s="477"/>
      <c r="OWW945" s="477"/>
      <c r="OWX945" s="477"/>
      <c r="OWY945" s="477"/>
      <c r="OWZ945" s="477"/>
      <c r="OXA945" s="477"/>
      <c r="OXB945" s="477"/>
      <c r="OXC945" s="477"/>
      <c r="OXD945" s="477"/>
      <c r="OXE945" s="477"/>
      <c r="OXF945" s="477"/>
      <c r="OXG945" s="477"/>
      <c r="OXH945" s="477"/>
      <c r="OXI945" s="477"/>
      <c r="OXJ945" s="477"/>
      <c r="OXK945" s="477"/>
      <c r="OXL945" s="477"/>
      <c r="OXM945" s="477"/>
      <c r="OXN945" s="477"/>
      <c r="OXO945" s="477"/>
      <c r="OXP945" s="477"/>
      <c r="OXQ945" s="477"/>
      <c r="OXR945" s="477"/>
      <c r="OXS945" s="477"/>
      <c r="OXT945" s="477"/>
      <c r="OXU945" s="477"/>
      <c r="OXV945" s="477"/>
      <c r="OXW945" s="477"/>
      <c r="OXX945" s="477"/>
      <c r="OXY945" s="477"/>
      <c r="OXZ945" s="477"/>
      <c r="OYA945" s="477"/>
      <c r="OYB945" s="477"/>
      <c r="OYC945" s="477"/>
      <c r="OYD945" s="477"/>
      <c r="OYE945" s="477"/>
      <c r="OYF945" s="477"/>
      <c r="OYG945" s="477"/>
      <c r="OYH945" s="477"/>
      <c r="OYI945" s="477"/>
      <c r="OYJ945" s="477"/>
      <c r="OYK945" s="477"/>
      <c r="OYL945" s="477"/>
      <c r="OYM945" s="477"/>
      <c r="OYN945" s="477"/>
      <c r="OYO945" s="477"/>
      <c r="OYP945" s="477"/>
      <c r="OYQ945" s="477"/>
      <c r="OYR945" s="477"/>
      <c r="OYS945" s="477"/>
      <c r="OYT945" s="477"/>
      <c r="OYU945" s="477"/>
      <c r="OYV945" s="477"/>
      <c r="OYW945" s="477"/>
      <c r="OYX945" s="477"/>
      <c r="OYY945" s="477"/>
      <c r="OYZ945" s="477"/>
      <c r="OZA945" s="477"/>
      <c r="OZB945" s="477"/>
      <c r="OZC945" s="477"/>
      <c r="OZD945" s="477"/>
      <c r="OZE945" s="477"/>
      <c r="OZF945" s="477"/>
      <c r="OZG945" s="477"/>
      <c r="OZH945" s="477"/>
      <c r="OZI945" s="477"/>
      <c r="OZJ945" s="477"/>
      <c r="OZK945" s="477"/>
      <c r="OZL945" s="477"/>
      <c r="OZM945" s="477"/>
      <c r="OZN945" s="477"/>
      <c r="OZO945" s="477"/>
      <c r="OZP945" s="477"/>
      <c r="OZQ945" s="477"/>
      <c r="OZR945" s="477"/>
      <c r="OZS945" s="477"/>
      <c r="OZT945" s="477"/>
      <c r="OZU945" s="477"/>
      <c r="OZV945" s="477"/>
      <c r="OZW945" s="477"/>
      <c r="OZX945" s="477"/>
      <c r="OZY945" s="477"/>
      <c r="OZZ945" s="477"/>
      <c r="PAA945" s="477"/>
      <c r="PAB945" s="477"/>
      <c r="PAC945" s="477"/>
      <c r="PAD945" s="477"/>
      <c r="PAE945" s="477"/>
      <c r="PAF945" s="477"/>
      <c r="PAG945" s="477"/>
      <c r="PAH945" s="477"/>
      <c r="PAI945" s="477"/>
      <c r="PAJ945" s="477"/>
      <c r="PAK945" s="477"/>
      <c r="PAL945" s="477"/>
      <c r="PAM945" s="477"/>
      <c r="PAN945" s="477"/>
      <c r="PAO945" s="477"/>
      <c r="PAP945" s="477"/>
      <c r="PAQ945" s="477"/>
      <c r="PAR945" s="477"/>
      <c r="PAS945" s="477"/>
      <c r="PAT945" s="477"/>
      <c r="PAU945" s="477"/>
      <c r="PAV945" s="477"/>
      <c r="PAW945" s="477"/>
      <c r="PAX945" s="477"/>
      <c r="PAY945" s="477"/>
      <c r="PAZ945" s="477"/>
      <c r="PBA945" s="477"/>
      <c r="PBB945" s="477"/>
      <c r="PBC945" s="477"/>
      <c r="PBD945" s="477"/>
      <c r="PBE945" s="477"/>
      <c r="PBF945" s="477"/>
      <c r="PBG945" s="477"/>
      <c r="PBH945" s="477"/>
      <c r="PBI945" s="477"/>
      <c r="PBJ945" s="477"/>
      <c r="PBK945" s="477"/>
      <c r="PBL945" s="477"/>
      <c r="PBM945" s="477"/>
      <c r="PBN945" s="477"/>
      <c r="PBO945" s="477"/>
      <c r="PBP945" s="477"/>
      <c r="PBQ945" s="477"/>
      <c r="PBR945" s="477"/>
      <c r="PBS945" s="477"/>
      <c r="PBT945" s="477"/>
      <c r="PBU945" s="477"/>
      <c r="PBV945" s="477"/>
      <c r="PBW945" s="477"/>
      <c r="PBX945" s="477"/>
      <c r="PBY945" s="477"/>
      <c r="PBZ945" s="477"/>
      <c r="PCA945" s="477"/>
      <c r="PCB945" s="477"/>
      <c r="PCC945" s="477"/>
      <c r="PCD945" s="477"/>
      <c r="PCE945" s="477"/>
      <c r="PCF945" s="477"/>
      <c r="PCG945" s="477"/>
      <c r="PCH945" s="477"/>
      <c r="PCI945" s="477"/>
      <c r="PCJ945" s="477"/>
      <c r="PCK945" s="477"/>
      <c r="PCL945" s="477"/>
      <c r="PCM945" s="477"/>
      <c r="PCN945" s="477"/>
      <c r="PCO945" s="477"/>
      <c r="PCP945" s="477"/>
      <c r="PCQ945" s="477"/>
      <c r="PCR945" s="477"/>
      <c r="PCS945" s="477"/>
      <c r="PCT945" s="477"/>
      <c r="PCU945" s="477"/>
      <c r="PCV945" s="477"/>
      <c r="PCW945" s="477"/>
      <c r="PCX945" s="477"/>
      <c r="PCY945" s="477"/>
      <c r="PCZ945" s="477"/>
      <c r="PDA945" s="477"/>
      <c r="PDB945" s="477"/>
      <c r="PDC945" s="477"/>
      <c r="PDD945" s="477"/>
      <c r="PDE945" s="477"/>
      <c r="PDF945" s="477"/>
      <c r="PDG945" s="477"/>
      <c r="PDH945" s="477"/>
      <c r="PDI945" s="477"/>
      <c r="PDJ945" s="477"/>
      <c r="PDK945" s="477"/>
      <c r="PDL945" s="477"/>
      <c r="PDM945" s="477"/>
      <c r="PDN945" s="477"/>
      <c r="PDO945" s="477"/>
      <c r="PDP945" s="477"/>
      <c r="PDQ945" s="477"/>
      <c r="PDR945" s="477"/>
      <c r="PDS945" s="477"/>
      <c r="PDT945" s="477"/>
      <c r="PDU945" s="477"/>
      <c r="PDV945" s="477"/>
      <c r="PDW945" s="477"/>
      <c r="PDX945" s="477"/>
      <c r="PDY945" s="477"/>
      <c r="PDZ945" s="477"/>
      <c r="PEA945" s="477"/>
      <c r="PEB945" s="477"/>
      <c r="PEC945" s="477"/>
      <c r="PED945" s="477"/>
      <c r="PEE945" s="477"/>
      <c r="PEF945" s="477"/>
      <c r="PEG945" s="477"/>
      <c r="PEH945" s="477"/>
      <c r="PEI945" s="477"/>
      <c r="PEJ945" s="477"/>
      <c r="PEK945" s="477"/>
      <c r="PEL945" s="477"/>
      <c r="PEM945" s="477"/>
      <c r="PEN945" s="477"/>
      <c r="PEO945" s="477"/>
      <c r="PEP945" s="477"/>
      <c r="PEQ945" s="477"/>
      <c r="PER945" s="477"/>
      <c r="PES945" s="477"/>
      <c r="PET945" s="477"/>
      <c r="PEU945" s="477"/>
      <c r="PEV945" s="477"/>
      <c r="PEW945" s="477"/>
      <c r="PEX945" s="477"/>
      <c r="PEY945" s="477"/>
      <c r="PEZ945" s="477"/>
      <c r="PFA945" s="477"/>
      <c r="PFB945" s="477"/>
      <c r="PFC945" s="477"/>
      <c r="PFD945" s="477"/>
      <c r="PFE945" s="477"/>
      <c r="PFF945" s="477"/>
      <c r="PFG945" s="477"/>
      <c r="PFH945" s="477"/>
      <c r="PFI945" s="477"/>
      <c r="PFJ945" s="477"/>
      <c r="PFK945" s="477"/>
      <c r="PFL945" s="477"/>
      <c r="PFM945" s="477"/>
      <c r="PFN945" s="477"/>
      <c r="PFO945" s="477"/>
      <c r="PFP945" s="477"/>
      <c r="PFQ945" s="477"/>
      <c r="PFR945" s="477"/>
      <c r="PFS945" s="477"/>
      <c r="PFT945" s="477"/>
      <c r="PFU945" s="477"/>
      <c r="PFV945" s="477"/>
      <c r="PFW945" s="477"/>
      <c r="PFX945" s="477"/>
      <c r="PFY945" s="477"/>
      <c r="PFZ945" s="477"/>
      <c r="PGA945" s="477"/>
      <c r="PGB945" s="477"/>
      <c r="PGC945" s="477"/>
      <c r="PGD945" s="477"/>
      <c r="PGE945" s="477"/>
      <c r="PGF945" s="477"/>
      <c r="PGG945" s="477"/>
      <c r="PGH945" s="477"/>
      <c r="PGI945" s="477"/>
      <c r="PGJ945" s="477"/>
      <c r="PGK945" s="477"/>
      <c r="PGL945" s="477"/>
      <c r="PGM945" s="477"/>
      <c r="PGN945" s="477"/>
      <c r="PGO945" s="477"/>
      <c r="PGP945" s="477"/>
      <c r="PGQ945" s="477"/>
      <c r="PGR945" s="477"/>
      <c r="PGS945" s="477"/>
      <c r="PGT945" s="477"/>
      <c r="PGU945" s="477"/>
      <c r="PGV945" s="477"/>
      <c r="PGW945" s="477"/>
      <c r="PGX945" s="477"/>
      <c r="PGY945" s="477"/>
      <c r="PGZ945" s="477"/>
      <c r="PHA945" s="477"/>
      <c r="PHB945" s="477"/>
      <c r="PHC945" s="477"/>
      <c r="PHD945" s="477"/>
      <c r="PHE945" s="477"/>
      <c r="PHF945" s="477"/>
      <c r="PHG945" s="477"/>
      <c r="PHH945" s="477"/>
      <c r="PHI945" s="477"/>
      <c r="PHJ945" s="477"/>
      <c r="PHK945" s="477"/>
      <c r="PHL945" s="477"/>
      <c r="PHM945" s="477"/>
      <c r="PHN945" s="477"/>
      <c r="PHO945" s="477"/>
      <c r="PHP945" s="477"/>
      <c r="PHQ945" s="477"/>
      <c r="PHR945" s="477"/>
      <c r="PHS945" s="477"/>
      <c r="PHT945" s="477"/>
      <c r="PHU945" s="477"/>
      <c r="PHV945" s="477"/>
      <c r="PHW945" s="477"/>
      <c r="PHX945" s="477"/>
      <c r="PHY945" s="477"/>
      <c r="PHZ945" s="477"/>
      <c r="PIA945" s="477"/>
      <c r="PIB945" s="477"/>
      <c r="PIC945" s="477"/>
      <c r="PID945" s="477"/>
      <c r="PIE945" s="477"/>
      <c r="PIF945" s="477"/>
      <c r="PIG945" s="477"/>
      <c r="PIH945" s="477"/>
      <c r="PII945" s="477"/>
      <c r="PIJ945" s="477"/>
      <c r="PIK945" s="477"/>
      <c r="PIL945" s="477"/>
      <c r="PIM945" s="477"/>
      <c r="PIN945" s="477"/>
      <c r="PIO945" s="477"/>
      <c r="PIP945" s="477"/>
      <c r="PIQ945" s="477"/>
      <c r="PIR945" s="477"/>
      <c r="PIS945" s="477"/>
      <c r="PIT945" s="477"/>
      <c r="PIU945" s="477"/>
      <c r="PIV945" s="477"/>
      <c r="PIW945" s="477"/>
      <c r="PIX945" s="477"/>
      <c r="PIY945" s="477"/>
      <c r="PIZ945" s="477"/>
      <c r="PJA945" s="477"/>
      <c r="PJB945" s="477"/>
      <c r="PJC945" s="477"/>
      <c r="PJD945" s="477"/>
      <c r="PJE945" s="477"/>
      <c r="PJF945" s="477"/>
      <c r="PJG945" s="477"/>
      <c r="PJH945" s="477"/>
      <c r="PJI945" s="477"/>
      <c r="PJJ945" s="477"/>
      <c r="PJK945" s="477"/>
      <c r="PJL945" s="477"/>
      <c r="PJM945" s="477"/>
      <c r="PJN945" s="477"/>
      <c r="PJO945" s="477"/>
      <c r="PJP945" s="477"/>
      <c r="PJQ945" s="477"/>
      <c r="PJR945" s="477"/>
      <c r="PJS945" s="477"/>
      <c r="PJT945" s="477"/>
      <c r="PJU945" s="477"/>
      <c r="PJV945" s="477"/>
      <c r="PJW945" s="477"/>
      <c r="PJX945" s="477"/>
      <c r="PJY945" s="477"/>
      <c r="PJZ945" s="477"/>
      <c r="PKA945" s="477"/>
      <c r="PKB945" s="477"/>
      <c r="PKC945" s="477"/>
      <c r="PKD945" s="477"/>
      <c r="PKE945" s="477"/>
      <c r="PKF945" s="477"/>
      <c r="PKG945" s="477"/>
      <c r="PKH945" s="477"/>
      <c r="PKI945" s="477"/>
      <c r="PKJ945" s="477"/>
      <c r="PKK945" s="477"/>
      <c r="PKL945" s="477"/>
      <c r="PKM945" s="477"/>
      <c r="PKN945" s="477"/>
      <c r="PKO945" s="477"/>
      <c r="PKP945" s="477"/>
      <c r="PKQ945" s="477"/>
      <c r="PKR945" s="477"/>
      <c r="PKS945" s="477"/>
      <c r="PKT945" s="477"/>
      <c r="PKU945" s="477"/>
      <c r="PKV945" s="477"/>
      <c r="PKW945" s="477"/>
      <c r="PKX945" s="477"/>
      <c r="PKY945" s="477"/>
      <c r="PKZ945" s="477"/>
      <c r="PLA945" s="477"/>
      <c r="PLB945" s="477"/>
      <c r="PLC945" s="477"/>
      <c r="PLD945" s="477"/>
      <c r="PLE945" s="477"/>
      <c r="PLF945" s="477"/>
      <c r="PLG945" s="477"/>
      <c r="PLH945" s="477"/>
      <c r="PLI945" s="477"/>
      <c r="PLJ945" s="477"/>
      <c r="PLK945" s="477"/>
      <c r="PLL945" s="477"/>
      <c r="PLM945" s="477"/>
      <c r="PLN945" s="477"/>
      <c r="PLO945" s="477"/>
      <c r="PLP945" s="477"/>
      <c r="PLQ945" s="477"/>
      <c r="PLR945" s="477"/>
      <c r="PLS945" s="477"/>
      <c r="PLT945" s="477"/>
      <c r="PLU945" s="477"/>
      <c r="PLV945" s="477"/>
      <c r="PLW945" s="477"/>
      <c r="PLX945" s="477"/>
      <c r="PLY945" s="477"/>
      <c r="PLZ945" s="477"/>
      <c r="PMA945" s="477"/>
      <c r="PMB945" s="477"/>
      <c r="PMC945" s="477"/>
      <c r="PMD945" s="477"/>
      <c r="PME945" s="477"/>
      <c r="PMF945" s="477"/>
      <c r="PMG945" s="477"/>
      <c r="PMH945" s="477"/>
      <c r="PMI945" s="477"/>
      <c r="PMJ945" s="477"/>
      <c r="PMK945" s="477"/>
      <c r="PML945" s="477"/>
      <c r="PMM945" s="477"/>
      <c r="PMN945" s="477"/>
      <c r="PMO945" s="477"/>
      <c r="PMP945" s="477"/>
      <c r="PMQ945" s="477"/>
      <c r="PMR945" s="477"/>
      <c r="PMS945" s="477"/>
      <c r="PMT945" s="477"/>
      <c r="PMU945" s="477"/>
      <c r="PMV945" s="477"/>
      <c r="PMW945" s="477"/>
      <c r="PMX945" s="477"/>
      <c r="PMY945" s="477"/>
      <c r="PMZ945" s="477"/>
      <c r="PNA945" s="477"/>
      <c r="PNB945" s="477"/>
      <c r="PNC945" s="477"/>
      <c r="PND945" s="477"/>
      <c r="PNE945" s="477"/>
      <c r="PNF945" s="477"/>
      <c r="PNG945" s="477"/>
      <c r="PNH945" s="477"/>
      <c r="PNI945" s="477"/>
      <c r="PNJ945" s="477"/>
      <c r="PNK945" s="477"/>
      <c r="PNL945" s="477"/>
      <c r="PNM945" s="477"/>
      <c r="PNN945" s="477"/>
      <c r="PNO945" s="477"/>
      <c r="PNP945" s="477"/>
      <c r="PNQ945" s="477"/>
      <c r="PNR945" s="477"/>
      <c r="PNS945" s="477"/>
      <c r="PNT945" s="477"/>
      <c r="PNU945" s="477"/>
      <c r="PNV945" s="477"/>
      <c r="PNW945" s="477"/>
      <c r="PNX945" s="477"/>
      <c r="PNY945" s="477"/>
      <c r="PNZ945" s="477"/>
      <c r="POA945" s="477"/>
      <c r="POB945" s="477"/>
      <c r="POC945" s="477"/>
      <c r="POD945" s="477"/>
      <c r="POE945" s="477"/>
      <c r="POF945" s="477"/>
      <c r="POG945" s="477"/>
      <c r="POH945" s="477"/>
      <c r="POI945" s="477"/>
      <c r="POJ945" s="477"/>
      <c r="POK945" s="477"/>
      <c r="POL945" s="477"/>
      <c r="POM945" s="477"/>
      <c r="PON945" s="477"/>
      <c r="POO945" s="477"/>
      <c r="POP945" s="477"/>
      <c r="POQ945" s="477"/>
      <c r="POR945" s="477"/>
      <c r="POS945" s="477"/>
      <c r="POT945" s="477"/>
      <c r="POU945" s="477"/>
      <c r="POV945" s="477"/>
      <c r="POW945" s="477"/>
      <c r="POX945" s="477"/>
      <c r="POY945" s="477"/>
      <c r="POZ945" s="477"/>
      <c r="PPA945" s="477"/>
      <c r="PPB945" s="477"/>
      <c r="PPC945" s="477"/>
      <c r="PPD945" s="477"/>
      <c r="PPE945" s="477"/>
      <c r="PPF945" s="477"/>
      <c r="PPG945" s="477"/>
      <c r="PPH945" s="477"/>
      <c r="PPI945" s="477"/>
      <c r="PPJ945" s="477"/>
      <c r="PPK945" s="477"/>
      <c r="PPL945" s="477"/>
      <c r="PPM945" s="477"/>
      <c r="PPN945" s="477"/>
      <c r="PPO945" s="477"/>
      <c r="PPP945" s="477"/>
      <c r="PPQ945" s="477"/>
      <c r="PPR945" s="477"/>
      <c r="PPS945" s="477"/>
      <c r="PPT945" s="477"/>
      <c r="PPU945" s="477"/>
      <c r="PPV945" s="477"/>
      <c r="PPW945" s="477"/>
      <c r="PPX945" s="477"/>
      <c r="PPY945" s="477"/>
      <c r="PPZ945" s="477"/>
      <c r="PQA945" s="477"/>
      <c r="PQB945" s="477"/>
      <c r="PQC945" s="477"/>
      <c r="PQD945" s="477"/>
      <c r="PQE945" s="477"/>
      <c r="PQF945" s="477"/>
      <c r="PQG945" s="477"/>
      <c r="PQH945" s="477"/>
      <c r="PQI945" s="477"/>
      <c r="PQJ945" s="477"/>
      <c r="PQK945" s="477"/>
      <c r="PQL945" s="477"/>
      <c r="PQM945" s="477"/>
      <c r="PQN945" s="477"/>
      <c r="PQO945" s="477"/>
      <c r="PQP945" s="477"/>
      <c r="PQQ945" s="477"/>
      <c r="PQR945" s="477"/>
      <c r="PQS945" s="477"/>
      <c r="PQT945" s="477"/>
      <c r="PQU945" s="477"/>
      <c r="PQV945" s="477"/>
      <c r="PQW945" s="477"/>
      <c r="PQX945" s="477"/>
      <c r="PQY945" s="477"/>
      <c r="PQZ945" s="477"/>
      <c r="PRA945" s="477"/>
      <c r="PRB945" s="477"/>
      <c r="PRC945" s="477"/>
      <c r="PRD945" s="477"/>
      <c r="PRE945" s="477"/>
      <c r="PRF945" s="477"/>
      <c r="PRG945" s="477"/>
      <c r="PRH945" s="477"/>
      <c r="PRI945" s="477"/>
      <c r="PRJ945" s="477"/>
      <c r="PRK945" s="477"/>
      <c r="PRL945" s="477"/>
      <c r="PRM945" s="477"/>
      <c r="PRN945" s="477"/>
      <c r="PRO945" s="477"/>
      <c r="PRP945" s="477"/>
      <c r="PRQ945" s="477"/>
      <c r="PRR945" s="477"/>
      <c r="PRS945" s="477"/>
      <c r="PRT945" s="477"/>
      <c r="PRU945" s="477"/>
      <c r="PRV945" s="477"/>
      <c r="PRW945" s="477"/>
      <c r="PRX945" s="477"/>
      <c r="PRY945" s="477"/>
      <c r="PRZ945" s="477"/>
      <c r="PSA945" s="477"/>
      <c r="PSB945" s="477"/>
      <c r="PSC945" s="477"/>
      <c r="PSD945" s="477"/>
      <c r="PSE945" s="477"/>
      <c r="PSF945" s="477"/>
      <c r="PSG945" s="477"/>
      <c r="PSH945" s="477"/>
      <c r="PSI945" s="477"/>
      <c r="PSJ945" s="477"/>
      <c r="PSK945" s="477"/>
      <c r="PSL945" s="477"/>
      <c r="PSM945" s="477"/>
      <c r="PSN945" s="477"/>
      <c r="PSO945" s="477"/>
      <c r="PSP945" s="477"/>
      <c r="PSQ945" s="477"/>
      <c r="PSR945" s="477"/>
      <c r="PSS945" s="477"/>
      <c r="PST945" s="477"/>
      <c r="PSU945" s="477"/>
      <c r="PSV945" s="477"/>
      <c r="PSW945" s="477"/>
      <c r="PSX945" s="477"/>
      <c r="PSY945" s="477"/>
      <c r="PSZ945" s="477"/>
      <c r="PTA945" s="477"/>
      <c r="PTB945" s="477"/>
      <c r="PTC945" s="477"/>
      <c r="PTD945" s="477"/>
      <c r="PTE945" s="477"/>
      <c r="PTF945" s="477"/>
      <c r="PTG945" s="477"/>
      <c r="PTH945" s="477"/>
      <c r="PTI945" s="477"/>
      <c r="PTJ945" s="477"/>
      <c r="PTK945" s="477"/>
      <c r="PTL945" s="477"/>
      <c r="PTM945" s="477"/>
      <c r="PTN945" s="477"/>
      <c r="PTO945" s="477"/>
      <c r="PTP945" s="477"/>
      <c r="PTQ945" s="477"/>
      <c r="PTR945" s="477"/>
      <c r="PTS945" s="477"/>
      <c r="PTT945" s="477"/>
      <c r="PTU945" s="477"/>
      <c r="PTV945" s="477"/>
      <c r="PTW945" s="477"/>
      <c r="PTX945" s="477"/>
      <c r="PTY945" s="477"/>
      <c r="PTZ945" s="477"/>
      <c r="PUA945" s="477"/>
      <c r="PUB945" s="477"/>
      <c r="PUC945" s="477"/>
      <c r="PUD945" s="477"/>
      <c r="PUE945" s="477"/>
      <c r="PUF945" s="477"/>
      <c r="PUG945" s="477"/>
      <c r="PUH945" s="477"/>
      <c r="PUI945" s="477"/>
      <c r="PUJ945" s="477"/>
      <c r="PUK945" s="477"/>
      <c r="PUL945" s="477"/>
      <c r="PUM945" s="477"/>
      <c r="PUN945" s="477"/>
      <c r="PUO945" s="477"/>
      <c r="PUP945" s="477"/>
      <c r="PUQ945" s="477"/>
      <c r="PUR945" s="477"/>
      <c r="PUS945" s="477"/>
      <c r="PUT945" s="477"/>
      <c r="PUU945" s="477"/>
      <c r="PUV945" s="477"/>
      <c r="PUW945" s="477"/>
      <c r="PUX945" s="477"/>
      <c r="PUY945" s="477"/>
      <c r="PUZ945" s="477"/>
      <c r="PVA945" s="477"/>
      <c r="PVB945" s="477"/>
      <c r="PVC945" s="477"/>
      <c r="PVD945" s="477"/>
      <c r="PVE945" s="477"/>
      <c r="PVF945" s="477"/>
      <c r="PVG945" s="477"/>
      <c r="PVH945" s="477"/>
      <c r="PVI945" s="477"/>
      <c r="PVJ945" s="477"/>
      <c r="PVK945" s="477"/>
      <c r="PVL945" s="477"/>
      <c r="PVM945" s="477"/>
      <c r="PVN945" s="477"/>
      <c r="PVO945" s="477"/>
      <c r="PVP945" s="477"/>
      <c r="PVQ945" s="477"/>
      <c r="PVR945" s="477"/>
      <c r="PVS945" s="477"/>
      <c r="PVT945" s="477"/>
      <c r="PVU945" s="477"/>
      <c r="PVV945" s="477"/>
      <c r="PVW945" s="477"/>
      <c r="PVX945" s="477"/>
      <c r="PVY945" s="477"/>
      <c r="PVZ945" s="477"/>
      <c r="PWA945" s="477"/>
      <c r="PWB945" s="477"/>
      <c r="PWC945" s="477"/>
      <c r="PWD945" s="477"/>
      <c r="PWE945" s="477"/>
      <c r="PWF945" s="477"/>
      <c r="PWG945" s="477"/>
      <c r="PWH945" s="477"/>
      <c r="PWI945" s="477"/>
      <c r="PWJ945" s="477"/>
      <c r="PWK945" s="477"/>
      <c r="PWL945" s="477"/>
      <c r="PWM945" s="477"/>
      <c r="PWN945" s="477"/>
      <c r="PWO945" s="477"/>
      <c r="PWP945" s="477"/>
      <c r="PWQ945" s="477"/>
      <c r="PWR945" s="477"/>
      <c r="PWS945" s="477"/>
      <c r="PWT945" s="477"/>
      <c r="PWU945" s="477"/>
      <c r="PWV945" s="477"/>
      <c r="PWW945" s="477"/>
      <c r="PWX945" s="477"/>
      <c r="PWY945" s="477"/>
      <c r="PWZ945" s="477"/>
      <c r="PXA945" s="477"/>
      <c r="PXB945" s="477"/>
      <c r="PXC945" s="477"/>
      <c r="PXD945" s="477"/>
      <c r="PXE945" s="477"/>
      <c r="PXF945" s="477"/>
      <c r="PXG945" s="477"/>
      <c r="PXH945" s="477"/>
      <c r="PXI945" s="477"/>
      <c r="PXJ945" s="477"/>
      <c r="PXK945" s="477"/>
      <c r="PXL945" s="477"/>
      <c r="PXM945" s="477"/>
      <c r="PXN945" s="477"/>
      <c r="PXO945" s="477"/>
      <c r="PXP945" s="477"/>
      <c r="PXQ945" s="477"/>
      <c r="PXR945" s="477"/>
      <c r="PXS945" s="477"/>
      <c r="PXT945" s="477"/>
      <c r="PXU945" s="477"/>
      <c r="PXV945" s="477"/>
      <c r="PXW945" s="477"/>
      <c r="PXX945" s="477"/>
      <c r="PXY945" s="477"/>
      <c r="PXZ945" s="477"/>
      <c r="PYA945" s="477"/>
      <c r="PYB945" s="477"/>
      <c r="PYC945" s="477"/>
      <c r="PYD945" s="477"/>
      <c r="PYE945" s="477"/>
      <c r="PYF945" s="477"/>
      <c r="PYG945" s="477"/>
      <c r="PYH945" s="477"/>
      <c r="PYI945" s="477"/>
      <c r="PYJ945" s="477"/>
      <c r="PYK945" s="477"/>
      <c r="PYL945" s="477"/>
      <c r="PYM945" s="477"/>
      <c r="PYN945" s="477"/>
      <c r="PYO945" s="477"/>
      <c r="PYP945" s="477"/>
      <c r="PYQ945" s="477"/>
      <c r="PYR945" s="477"/>
      <c r="PYS945" s="477"/>
      <c r="PYT945" s="477"/>
      <c r="PYU945" s="477"/>
      <c r="PYV945" s="477"/>
      <c r="PYW945" s="477"/>
      <c r="PYX945" s="477"/>
      <c r="PYY945" s="477"/>
      <c r="PYZ945" s="477"/>
      <c r="PZA945" s="477"/>
      <c r="PZB945" s="477"/>
      <c r="PZC945" s="477"/>
      <c r="PZD945" s="477"/>
      <c r="PZE945" s="477"/>
      <c r="PZF945" s="477"/>
      <c r="PZG945" s="477"/>
      <c r="PZH945" s="477"/>
      <c r="PZI945" s="477"/>
      <c r="PZJ945" s="477"/>
      <c r="PZK945" s="477"/>
      <c r="PZL945" s="477"/>
      <c r="PZM945" s="477"/>
      <c r="PZN945" s="477"/>
      <c r="PZO945" s="477"/>
      <c r="PZP945" s="477"/>
      <c r="PZQ945" s="477"/>
      <c r="PZR945" s="477"/>
      <c r="PZS945" s="477"/>
      <c r="PZT945" s="477"/>
      <c r="PZU945" s="477"/>
      <c r="PZV945" s="477"/>
      <c r="PZW945" s="477"/>
      <c r="PZX945" s="477"/>
      <c r="PZY945" s="477"/>
      <c r="PZZ945" s="477"/>
      <c r="QAA945" s="477"/>
      <c r="QAB945" s="477"/>
      <c r="QAC945" s="477"/>
      <c r="QAD945" s="477"/>
      <c r="QAE945" s="477"/>
      <c r="QAF945" s="477"/>
      <c r="QAG945" s="477"/>
      <c r="QAH945" s="477"/>
      <c r="QAI945" s="477"/>
      <c r="QAJ945" s="477"/>
      <c r="QAK945" s="477"/>
      <c r="QAL945" s="477"/>
      <c r="QAM945" s="477"/>
      <c r="QAN945" s="477"/>
      <c r="QAO945" s="477"/>
      <c r="QAP945" s="477"/>
      <c r="QAQ945" s="477"/>
      <c r="QAR945" s="477"/>
      <c r="QAS945" s="477"/>
      <c r="QAT945" s="477"/>
      <c r="QAU945" s="477"/>
      <c r="QAV945" s="477"/>
      <c r="QAW945" s="477"/>
      <c r="QAX945" s="477"/>
      <c r="QAY945" s="477"/>
      <c r="QAZ945" s="477"/>
      <c r="QBA945" s="477"/>
      <c r="QBB945" s="477"/>
      <c r="QBC945" s="477"/>
      <c r="QBD945" s="477"/>
      <c r="QBE945" s="477"/>
      <c r="QBF945" s="477"/>
      <c r="QBG945" s="477"/>
      <c r="QBH945" s="477"/>
      <c r="QBI945" s="477"/>
      <c r="QBJ945" s="477"/>
      <c r="QBK945" s="477"/>
      <c r="QBL945" s="477"/>
      <c r="QBM945" s="477"/>
      <c r="QBN945" s="477"/>
      <c r="QBO945" s="477"/>
      <c r="QBP945" s="477"/>
      <c r="QBQ945" s="477"/>
      <c r="QBR945" s="477"/>
      <c r="QBS945" s="477"/>
      <c r="QBT945" s="477"/>
      <c r="QBU945" s="477"/>
      <c r="QBV945" s="477"/>
      <c r="QBW945" s="477"/>
      <c r="QBX945" s="477"/>
      <c r="QBY945" s="477"/>
      <c r="QBZ945" s="477"/>
      <c r="QCA945" s="477"/>
      <c r="QCB945" s="477"/>
      <c r="QCC945" s="477"/>
      <c r="QCD945" s="477"/>
      <c r="QCE945" s="477"/>
      <c r="QCF945" s="477"/>
      <c r="QCG945" s="477"/>
      <c r="QCH945" s="477"/>
      <c r="QCI945" s="477"/>
      <c r="QCJ945" s="477"/>
      <c r="QCK945" s="477"/>
      <c r="QCL945" s="477"/>
      <c r="QCM945" s="477"/>
      <c r="QCN945" s="477"/>
      <c r="QCO945" s="477"/>
      <c r="QCP945" s="477"/>
      <c r="QCQ945" s="477"/>
      <c r="QCR945" s="477"/>
      <c r="QCS945" s="477"/>
      <c r="QCT945" s="477"/>
      <c r="QCU945" s="477"/>
      <c r="QCV945" s="477"/>
      <c r="QCW945" s="477"/>
      <c r="QCX945" s="477"/>
      <c r="QCY945" s="477"/>
      <c r="QCZ945" s="477"/>
      <c r="QDA945" s="477"/>
      <c r="QDB945" s="477"/>
      <c r="QDC945" s="477"/>
      <c r="QDD945" s="477"/>
      <c r="QDE945" s="477"/>
      <c r="QDF945" s="477"/>
      <c r="QDG945" s="477"/>
      <c r="QDH945" s="477"/>
      <c r="QDI945" s="477"/>
      <c r="QDJ945" s="477"/>
      <c r="QDK945" s="477"/>
      <c r="QDL945" s="477"/>
      <c r="QDM945" s="477"/>
      <c r="QDN945" s="477"/>
      <c r="QDO945" s="477"/>
      <c r="QDP945" s="477"/>
      <c r="QDQ945" s="477"/>
      <c r="QDR945" s="477"/>
      <c r="QDS945" s="477"/>
      <c r="QDT945" s="477"/>
      <c r="QDU945" s="477"/>
      <c r="QDV945" s="477"/>
      <c r="QDW945" s="477"/>
      <c r="QDX945" s="477"/>
      <c r="QDY945" s="477"/>
      <c r="QDZ945" s="477"/>
      <c r="QEA945" s="477"/>
      <c r="QEB945" s="477"/>
      <c r="QEC945" s="477"/>
      <c r="QED945" s="477"/>
      <c r="QEE945" s="477"/>
      <c r="QEF945" s="477"/>
      <c r="QEG945" s="477"/>
      <c r="QEH945" s="477"/>
      <c r="QEI945" s="477"/>
      <c r="QEJ945" s="477"/>
      <c r="QEK945" s="477"/>
      <c r="QEL945" s="477"/>
      <c r="QEM945" s="477"/>
      <c r="QEN945" s="477"/>
      <c r="QEO945" s="477"/>
      <c r="QEP945" s="477"/>
      <c r="QEQ945" s="477"/>
      <c r="QER945" s="477"/>
      <c r="QES945" s="477"/>
      <c r="QET945" s="477"/>
      <c r="QEU945" s="477"/>
      <c r="QEV945" s="477"/>
      <c r="QEW945" s="477"/>
      <c r="QEX945" s="477"/>
      <c r="QEY945" s="477"/>
      <c r="QEZ945" s="477"/>
      <c r="QFA945" s="477"/>
      <c r="QFB945" s="477"/>
      <c r="QFC945" s="477"/>
      <c r="QFD945" s="477"/>
      <c r="QFE945" s="477"/>
      <c r="QFF945" s="477"/>
      <c r="QFG945" s="477"/>
      <c r="QFH945" s="477"/>
      <c r="QFI945" s="477"/>
      <c r="QFJ945" s="477"/>
      <c r="QFK945" s="477"/>
      <c r="QFL945" s="477"/>
      <c r="QFM945" s="477"/>
      <c r="QFN945" s="477"/>
      <c r="QFO945" s="477"/>
      <c r="QFP945" s="477"/>
      <c r="QFQ945" s="477"/>
      <c r="QFR945" s="477"/>
      <c r="QFS945" s="477"/>
      <c r="QFT945" s="477"/>
      <c r="QFU945" s="477"/>
      <c r="QFV945" s="477"/>
      <c r="QFW945" s="477"/>
      <c r="QFX945" s="477"/>
      <c r="QFY945" s="477"/>
      <c r="QFZ945" s="477"/>
      <c r="QGA945" s="477"/>
      <c r="QGB945" s="477"/>
      <c r="QGC945" s="477"/>
      <c r="QGD945" s="477"/>
      <c r="QGE945" s="477"/>
      <c r="QGF945" s="477"/>
      <c r="QGG945" s="477"/>
      <c r="QGH945" s="477"/>
      <c r="QGI945" s="477"/>
      <c r="QGJ945" s="477"/>
      <c r="QGK945" s="477"/>
      <c r="QGL945" s="477"/>
      <c r="QGM945" s="477"/>
      <c r="QGN945" s="477"/>
      <c r="QGO945" s="477"/>
      <c r="QGP945" s="477"/>
      <c r="QGQ945" s="477"/>
      <c r="QGR945" s="477"/>
      <c r="QGS945" s="477"/>
      <c r="QGT945" s="477"/>
      <c r="QGU945" s="477"/>
      <c r="QGV945" s="477"/>
      <c r="QGW945" s="477"/>
      <c r="QGX945" s="477"/>
      <c r="QGY945" s="477"/>
      <c r="QGZ945" s="477"/>
      <c r="QHA945" s="477"/>
      <c r="QHB945" s="477"/>
      <c r="QHC945" s="477"/>
      <c r="QHD945" s="477"/>
      <c r="QHE945" s="477"/>
      <c r="QHF945" s="477"/>
      <c r="QHG945" s="477"/>
      <c r="QHH945" s="477"/>
      <c r="QHI945" s="477"/>
      <c r="QHJ945" s="477"/>
      <c r="QHK945" s="477"/>
      <c r="QHL945" s="477"/>
      <c r="QHM945" s="477"/>
      <c r="QHN945" s="477"/>
      <c r="QHO945" s="477"/>
      <c r="QHP945" s="477"/>
      <c r="QHQ945" s="477"/>
      <c r="QHR945" s="477"/>
      <c r="QHS945" s="477"/>
      <c r="QHT945" s="477"/>
      <c r="QHU945" s="477"/>
      <c r="QHV945" s="477"/>
      <c r="QHW945" s="477"/>
      <c r="QHX945" s="477"/>
      <c r="QHY945" s="477"/>
      <c r="QHZ945" s="477"/>
      <c r="QIA945" s="477"/>
      <c r="QIB945" s="477"/>
      <c r="QIC945" s="477"/>
      <c r="QID945" s="477"/>
      <c r="QIE945" s="477"/>
      <c r="QIF945" s="477"/>
      <c r="QIG945" s="477"/>
      <c r="QIH945" s="477"/>
      <c r="QII945" s="477"/>
      <c r="QIJ945" s="477"/>
      <c r="QIK945" s="477"/>
      <c r="QIL945" s="477"/>
      <c r="QIM945" s="477"/>
      <c r="QIN945" s="477"/>
      <c r="QIO945" s="477"/>
      <c r="QIP945" s="477"/>
      <c r="QIQ945" s="477"/>
      <c r="QIR945" s="477"/>
      <c r="QIS945" s="477"/>
      <c r="QIT945" s="477"/>
      <c r="QIU945" s="477"/>
      <c r="QIV945" s="477"/>
      <c r="QIW945" s="477"/>
      <c r="QIX945" s="477"/>
      <c r="QIY945" s="477"/>
      <c r="QIZ945" s="477"/>
      <c r="QJA945" s="477"/>
      <c r="QJB945" s="477"/>
      <c r="QJC945" s="477"/>
      <c r="QJD945" s="477"/>
      <c r="QJE945" s="477"/>
      <c r="QJF945" s="477"/>
      <c r="QJG945" s="477"/>
      <c r="QJH945" s="477"/>
      <c r="QJI945" s="477"/>
      <c r="QJJ945" s="477"/>
      <c r="QJK945" s="477"/>
      <c r="QJL945" s="477"/>
      <c r="QJM945" s="477"/>
      <c r="QJN945" s="477"/>
      <c r="QJO945" s="477"/>
      <c r="QJP945" s="477"/>
      <c r="QJQ945" s="477"/>
      <c r="QJR945" s="477"/>
      <c r="QJS945" s="477"/>
      <c r="QJT945" s="477"/>
      <c r="QJU945" s="477"/>
      <c r="QJV945" s="477"/>
      <c r="QJW945" s="477"/>
      <c r="QJX945" s="477"/>
      <c r="QJY945" s="477"/>
      <c r="QJZ945" s="477"/>
      <c r="QKA945" s="477"/>
      <c r="QKB945" s="477"/>
      <c r="QKC945" s="477"/>
      <c r="QKD945" s="477"/>
      <c r="QKE945" s="477"/>
      <c r="QKF945" s="477"/>
      <c r="QKG945" s="477"/>
      <c r="QKH945" s="477"/>
      <c r="QKI945" s="477"/>
      <c r="QKJ945" s="477"/>
      <c r="QKK945" s="477"/>
      <c r="QKL945" s="477"/>
      <c r="QKM945" s="477"/>
      <c r="QKN945" s="477"/>
      <c r="QKO945" s="477"/>
      <c r="QKP945" s="477"/>
      <c r="QKQ945" s="477"/>
      <c r="QKR945" s="477"/>
      <c r="QKS945" s="477"/>
      <c r="QKT945" s="477"/>
      <c r="QKU945" s="477"/>
      <c r="QKV945" s="477"/>
      <c r="QKW945" s="477"/>
      <c r="QKX945" s="477"/>
      <c r="QKY945" s="477"/>
      <c r="QKZ945" s="477"/>
      <c r="QLA945" s="477"/>
      <c r="QLB945" s="477"/>
      <c r="QLC945" s="477"/>
      <c r="QLD945" s="477"/>
      <c r="QLE945" s="477"/>
      <c r="QLF945" s="477"/>
      <c r="QLG945" s="477"/>
      <c r="QLH945" s="477"/>
      <c r="QLI945" s="477"/>
      <c r="QLJ945" s="477"/>
      <c r="QLK945" s="477"/>
      <c r="QLL945" s="477"/>
      <c r="QLM945" s="477"/>
      <c r="QLN945" s="477"/>
      <c r="QLO945" s="477"/>
      <c r="QLP945" s="477"/>
      <c r="QLQ945" s="477"/>
      <c r="QLR945" s="477"/>
      <c r="QLS945" s="477"/>
      <c r="QLT945" s="477"/>
      <c r="QLU945" s="477"/>
      <c r="QLV945" s="477"/>
      <c r="QLW945" s="477"/>
      <c r="QLX945" s="477"/>
      <c r="QLY945" s="477"/>
      <c r="QLZ945" s="477"/>
      <c r="QMA945" s="477"/>
      <c r="QMB945" s="477"/>
      <c r="QMC945" s="477"/>
      <c r="QMD945" s="477"/>
      <c r="QME945" s="477"/>
      <c r="QMF945" s="477"/>
      <c r="QMG945" s="477"/>
      <c r="QMH945" s="477"/>
      <c r="QMI945" s="477"/>
      <c r="QMJ945" s="477"/>
      <c r="QMK945" s="477"/>
      <c r="QML945" s="477"/>
      <c r="QMM945" s="477"/>
      <c r="QMN945" s="477"/>
      <c r="QMO945" s="477"/>
      <c r="QMP945" s="477"/>
      <c r="QMQ945" s="477"/>
      <c r="QMR945" s="477"/>
      <c r="QMS945" s="477"/>
      <c r="QMT945" s="477"/>
      <c r="QMU945" s="477"/>
      <c r="QMV945" s="477"/>
      <c r="QMW945" s="477"/>
      <c r="QMX945" s="477"/>
      <c r="QMY945" s="477"/>
      <c r="QMZ945" s="477"/>
      <c r="QNA945" s="477"/>
      <c r="QNB945" s="477"/>
      <c r="QNC945" s="477"/>
      <c r="QND945" s="477"/>
      <c r="QNE945" s="477"/>
      <c r="QNF945" s="477"/>
      <c r="QNG945" s="477"/>
      <c r="QNH945" s="477"/>
      <c r="QNI945" s="477"/>
      <c r="QNJ945" s="477"/>
      <c r="QNK945" s="477"/>
      <c r="QNL945" s="477"/>
      <c r="QNM945" s="477"/>
      <c r="QNN945" s="477"/>
      <c r="QNO945" s="477"/>
      <c r="QNP945" s="477"/>
      <c r="QNQ945" s="477"/>
      <c r="QNR945" s="477"/>
      <c r="QNS945" s="477"/>
      <c r="QNT945" s="477"/>
      <c r="QNU945" s="477"/>
      <c r="QNV945" s="477"/>
      <c r="QNW945" s="477"/>
      <c r="QNX945" s="477"/>
      <c r="QNY945" s="477"/>
      <c r="QNZ945" s="477"/>
      <c r="QOA945" s="477"/>
      <c r="QOB945" s="477"/>
      <c r="QOC945" s="477"/>
      <c r="QOD945" s="477"/>
      <c r="QOE945" s="477"/>
      <c r="QOF945" s="477"/>
      <c r="QOG945" s="477"/>
      <c r="QOH945" s="477"/>
      <c r="QOI945" s="477"/>
      <c r="QOJ945" s="477"/>
      <c r="QOK945" s="477"/>
      <c r="QOL945" s="477"/>
      <c r="QOM945" s="477"/>
      <c r="QON945" s="477"/>
      <c r="QOO945" s="477"/>
      <c r="QOP945" s="477"/>
      <c r="QOQ945" s="477"/>
      <c r="QOR945" s="477"/>
      <c r="QOS945" s="477"/>
      <c r="QOT945" s="477"/>
      <c r="QOU945" s="477"/>
      <c r="QOV945" s="477"/>
      <c r="QOW945" s="477"/>
      <c r="QOX945" s="477"/>
      <c r="QOY945" s="477"/>
      <c r="QOZ945" s="477"/>
      <c r="QPA945" s="477"/>
      <c r="QPB945" s="477"/>
      <c r="QPC945" s="477"/>
      <c r="QPD945" s="477"/>
      <c r="QPE945" s="477"/>
      <c r="QPF945" s="477"/>
      <c r="QPG945" s="477"/>
      <c r="QPH945" s="477"/>
      <c r="QPI945" s="477"/>
      <c r="QPJ945" s="477"/>
      <c r="QPK945" s="477"/>
      <c r="QPL945" s="477"/>
      <c r="QPM945" s="477"/>
      <c r="QPN945" s="477"/>
      <c r="QPO945" s="477"/>
      <c r="QPP945" s="477"/>
      <c r="QPQ945" s="477"/>
      <c r="QPR945" s="477"/>
      <c r="QPS945" s="477"/>
      <c r="QPT945" s="477"/>
      <c r="QPU945" s="477"/>
      <c r="QPV945" s="477"/>
      <c r="QPW945" s="477"/>
      <c r="QPX945" s="477"/>
      <c r="QPY945" s="477"/>
      <c r="QPZ945" s="477"/>
      <c r="QQA945" s="477"/>
      <c r="QQB945" s="477"/>
      <c r="QQC945" s="477"/>
      <c r="QQD945" s="477"/>
      <c r="QQE945" s="477"/>
      <c r="QQF945" s="477"/>
      <c r="QQG945" s="477"/>
      <c r="QQH945" s="477"/>
      <c r="QQI945" s="477"/>
      <c r="QQJ945" s="477"/>
      <c r="QQK945" s="477"/>
      <c r="QQL945" s="477"/>
      <c r="QQM945" s="477"/>
      <c r="QQN945" s="477"/>
      <c r="QQO945" s="477"/>
      <c r="QQP945" s="477"/>
      <c r="QQQ945" s="477"/>
      <c r="QQR945" s="477"/>
      <c r="QQS945" s="477"/>
      <c r="QQT945" s="477"/>
      <c r="QQU945" s="477"/>
      <c r="QQV945" s="477"/>
      <c r="QQW945" s="477"/>
      <c r="QQX945" s="477"/>
      <c r="QQY945" s="477"/>
      <c r="QQZ945" s="477"/>
      <c r="QRA945" s="477"/>
      <c r="QRB945" s="477"/>
      <c r="QRC945" s="477"/>
      <c r="QRD945" s="477"/>
      <c r="QRE945" s="477"/>
      <c r="QRF945" s="477"/>
      <c r="QRG945" s="477"/>
      <c r="QRH945" s="477"/>
      <c r="QRI945" s="477"/>
      <c r="QRJ945" s="477"/>
      <c r="QRK945" s="477"/>
      <c r="QRL945" s="477"/>
      <c r="QRM945" s="477"/>
      <c r="QRN945" s="477"/>
      <c r="QRO945" s="477"/>
      <c r="QRP945" s="477"/>
      <c r="QRQ945" s="477"/>
      <c r="QRR945" s="477"/>
      <c r="QRS945" s="477"/>
      <c r="QRT945" s="477"/>
      <c r="QRU945" s="477"/>
      <c r="QRV945" s="477"/>
      <c r="QRW945" s="477"/>
      <c r="QRX945" s="477"/>
      <c r="QRY945" s="477"/>
      <c r="QRZ945" s="477"/>
      <c r="QSA945" s="477"/>
      <c r="QSB945" s="477"/>
      <c r="QSC945" s="477"/>
      <c r="QSD945" s="477"/>
      <c r="QSE945" s="477"/>
      <c r="QSF945" s="477"/>
      <c r="QSG945" s="477"/>
      <c r="QSH945" s="477"/>
      <c r="QSI945" s="477"/>
      <c r="QSJ945" s="477"/>
      <c r="QSK945" s="477"/>
      <c r="QSL945" s="477"/>
      <c r="QSM945" s="477"/>
      <c r="QSN945" s="477"/>
      <c r="QSO945" s="477"/>
      <c r="QSP945" s="477"/>
      <c r="QSQ945" s="477"/>
      <c r="QSR945" s="477"/>
      <c r="QSS945" s="477"/>
      <c r="QST945" s="477"/>
      <c r="QSU945" s="477"/>
      <c r="QSV945" s="477"/>
      <c r="QSW945" s="477"/>
      <c r="QSX945" s="477"/>
      <c r="QSY945" s="477"/>
      <c r="QSZ945" s="477"/>
      <c r="QTA945" s="477"/>
      <c r="QTB945" s="477"/>
      <c r="QTC945" s="477"/>
      <c r="QTD945" s="477"/>
      <c r="QTE945" s="477"/>
      <c r="QTF945" s="477"/>
      <c r="QTG945" s="477"/>
      <c r="QTH945" s="477"/>
      <c r="QTI945" s="477"/>
      <c r="QTJ945" s="477"/>
      <c r="QTK945" s="477"/>
      <c r="QTL945" s="477"/>
      <c r="QTM945" s="477"/>
      <c r="QTN945" s="477"/>
      <c r="QTO945" s="477"/>
      <c r="QTP945" s="477"/>
      <c r="QTQ945" s="477"/>
      <c r="QTR945" s="477"/>
      <c r="QTS945" s="477"/>
      <c r="QTT945" s="477"/>
      <c r="QTU945" s="477"/>
      <c r="QTV945" s="477"/>
      <c r="QTW945" s="477"/>
      <c r="QTX945" s="477"/>
      <c r="QTY945" s="477"/>
      <c r="QTZ945" s="477"/>
      <c r="QUA945" s="477"/>
      <c r="QUB945" s="477"/>
      <c r="QUC945" s="477"/>
      <c r="QUD945" s="477"/>
      <c r="QUE945" s="477"/>
      <c r="QUF945" s="477"/>
      <c r="QUG945" s="477"/>
      <c r="QUH945" s="477"/>
      <c r="QUI945" s="477"/>
      <c r="QUJ945" s="477"/>
      <c r="QUK945" s="477"/>
      <c r="QUL945" s="477"/>
      <c r="QUM945" s="477"/>
      <c r="QUN945" s="477"/>
      <c r="QUO945" s="477"/>
      <c r="QUP945" s="477"/>
      <c r="QUQ945" s="477"/>
      <c r="QUR945" s="477"/>
      <c r="QUS945" s="477"/>
      <c r="QUT945" s="477"/>
      <c r="QUU945" s="477"/>
      <c r="QUV945" s="477"/>
      <c r="QUW945" s="477"/>
      <c r="QUX945" s="477"/>
      <c r="QUY945" s="477"/>
      <c r="QUZ945" s="477"/>
      <c r="QVA945" s="477"/>
      <c r="QVB945" s="477"/>
      <c r="QVC945" s="477"/>
      <c r="QVD945" s="477"/>
      <c r="QVE945" s="477"/>
      <c r="QVF945" s="477"/>
      <c r="QVG945" s="477"/>
      <c r="QVH945" s="477"/>
      <c r="QVI945" s="477"/>
      <c r="QVJ945" s="477"/>
      <c r="QVK945" s="477"/>
      <c r="QVL945" s="477"/>
      <c r="QVM945" s="477"/>
      <c r="QVN945" s="477"/>
      <c r="QVO945" s="477"/>
      <c r="QVP945" s="477"/>
      <c r="QVQ945" s="477"/>
      <c r="QVR945" s="477"/>
      <c r="QVS945" s="477"/>
      <c r="QVT945" s="477"/>
      <c r="QVU945" s="477"/>
      <c r="QVV945" s="477"/>
      <c r="QVW945" s="477"/>
      <c r="QVX945" s="477"/>
      <c r="QVY945" s="477"/>
      <c r="QVZ945" s="477"/>
      <c r="QWA945" s="477"/>
      <c r="QWB945" s="477"/>
      <c r="QWC945" s="477"/>
      <c r="QWD945" s="477"/>
      <c r="QWE945" s="477"/>
      <c r="QWF945" s="477"/>
      <c r="QWG945" s="477"/>
      <c r="QWH945" s="477"/>
      <c r="QWI945" s="477"/>
      <c r="QWJ945" s="477"/>
      <c r="QWK945" s="477"/>
      <c r="QWL945" s="477"/>
      <c r="QWM945" s="477"/>
      <c r="QWN945" s="477"/>
      <c r="QWO945" s="477"/>
      <c r="QWP945" s="477"/>
      <c r="QWQ945" s="477"/>
      <c r="QWR945" s="477"/>
      <c r="QWS945" s="477"/>
      <c r="QWT945" s="477"/>
      <c r="QWU945" s="477"/>
      <c r="QWV945" s="477"/>
      <c r="QWW945" s="477"/>
      <c r="QWX945" s="477"/>
      <c r="QWY945" s="477"/>
      <c r="QWZ945" s="477"/>
      <c r="QXA945" s="477"/>
      <c r="QXB945" s="477"/>
      <c r="QXC945" s="477"/>
      <c r="QXD945" s="477"/>
      <c r="QXE945" s="477"/>
      <c r="QXF945" s="477"/>
      <c r="QXG945" s="477"/>
      <c r="QXH945" s="477"/>
      <c r="QXI945" s="477"/>
      <c r="QXJ945" s="477"/>
      <c r="QXK945" s="477"/>
      <c r="QXL945" s="477"/>
      <c r="QXM945" s="477"/>
      <c r="QXN945" s="477"/>
      <c r="QXO945" s="477"/>
      <c r="QXP945" s="477"/>
      <c r="QXQ945" s="477"/>
      <c r="QXR945" s="477"/>
      <c r="QXS945" s="477"/>
      <c r="QXT945" s="477"/>
      <c r="QXU945" s="477"/>
      <c r="QXV945" s="477"/>
      <c r="QXW945" s="477"/>
      <c r="QXX945" s="477"/>
      <c r="QXY945" s="477"/>
      <c r="QXZ945" s="477"/>
      <c r="QYA945" s="477"/>
      <c r="QYB945" s="477"/>
      <c r="QYC945" s="477"/>
      <c r="QYD945" s="477"/>
      <c r="QYE945" s="477"/>
      <c r="QYF945" s="477"/>
      <c r="QYG945" s="477"/>
      <c r="QYH945" s="477"/>
      <c r="QYI945" s="477"/>
      <c r="QYJ945" s="477"/>
      <c r="QYK945" s="477"/>
      <c r="QYL945" s="477"/>
      <c r="QYM945" s="477"/>
      <c r="QYN945" s="477"/>
      <c r="QYO945" s="477"/>
      <c r="QYP945" s="477"/>
      <c r="QYQ945" s="477"/>
      <c r="QYR945" s="477"/>
      <c r="QYS945" s="477"/>
      <c r="QYT945" s="477"/>
      <c r="QYU945" s="477"/>
      <c r="QYV945" s="477"/>
      <c r="QYW945" s="477"/>
      <c r="QYX945" s="477"/>
      <c r="QYY945" s="477"/>
      <c r="QYZ945" s="477"/>
      <c r="QZA945" s="477"/>
      <c r="QZB945" s="477"/>
      <c r="QZC945" s="477"/>
      <c r="QZD945" s="477"/>
      <c r="QZE945" s="477"/>
      <c r="QZF945" s="477"/>
      <c r="QZG945" s="477"/>
      <c r="QZH945" s="477"/>
      <c r="QZI945" s="477"/>
      <c r="QZJ945" s="477"/>
      <c r="QZK945" s="477"/>
      <c r="QZL945" s="477"/>
      <c r="QZM945" s="477"/>
      <c r="QZN945" s="477"/>
      <c r="QZO945" s="477"/>
      <c r="QZP945" s="477"/>
      <c r="QZQ945" s="477"/>
      <c r="QZR945" s="477"/>
      <c r="QZS945" s="477"/>
      <c r="QZT945" s="477"/>
      <c r="QZU945" s="477"/>
      <c r="QZV945" s="477"/>
      <c r="QZW945" s="477"/>
      <c r="QZX945" s="477"/>
      <c r="QZY945" s="477"/>
      <c r="QZZ945" s="477"/>
      <c r="RAA945" s="477"/>
      <c r="RAB945" s="477"/>
      <c r="RAC945" s="477"/>
      <c r="RAD945" s="477"/>
      <c r="RAE945" s="477"/>
      <c r="RAF945" s="477"/>
      <c r="RAG945" s="477"/>
      <c r="RAH945" s="477"/>
      <c r="RAI945" s="477"/>
      <c r="RAJ945" s="477"/>
      <c r="RAK945" s="477"/>
      <c r="RAL945" s="477"/>
      <c r="RAM945" s="477"/>
      <c r="RAN945" s="477"/>
      <c r="RAO945" s="477"/>
      <c r="RAP945" s="477"/>
      <c r="RAQ945" s="477"/>
      <c r="RAR945" s="477"/>
      <c r="RAS945" s="477"/>
      <c r="RAT945" s="477"/>
      <c r="RAU945" s="477"/>
      <c r="RAV945" s="477"/>
      <c r="RAW945" s="477"/>
      <c r="RAX945" s="477"/>
      <c r="RAY945" s="477"/>
      <c r="RAZ945" s="477"/>
      <c r="RBA945" s="477"/>
      <c r="RBB945" s="477"/>
      <c r="RBC945" s="477"/>
      <c r="RBD945" s="477"/>
      <c r="RBE945" s="477"/>
      <c r="RBF945" s="477"/>
      <c r="RBG945" s="477"/>
      <c r="RBH945" s="477"/>
      <c r="RBI945" s="477"/>
      <c r="RBJ945" s="477"/>
      <c r="RBK945" s="477"/>
      <c r="RBL945" s="477"/>
      <c r="RBM945" s="477"/>
      <c r="RBN945" s="477"/>
      <c r="RBO945" s="477"/>
      <c r="RBP945" s="477"/>
      <c r="RBQ945" s="477"/>
      <c r="RBR945" s="477"/>
      <c r="RBS945" s="477"/>
      <c r="RBT945" s="477"/>
      <c r="RBU945" s="477"/>
      <c r="RBV945" s="477"/>
      <c r="RBW945" s="477"/>
      <c r="RBX945" s="477"/>
      <c r="RBY945" s="477"/>
      <c r="RBZ945" s="477"/>
      <c r="RCA945" s="477"/>
      <c r="RCB945" s="477"/>
      <c r="RCC945" s="477"/>
      <c r="RCD945" s="477"/>
      <c r="RCE945" s="477"/>
      <c r="RCF945" s="477"/>
      <c r="RCG945" s="477"/>
      <c r="RCH945" s="477"/>
      <c r="RCI945" s="477"/>
      <c r="RCJ945" s="477"/>
      <c r="RCK945" s="477"/>
      <c r="RCL945" s="477"/>
      <c r="RCM945" s="477"/>
      <c r="RCN945" s="477"/>
      <c r="RCO945" s="477"/>
      <c r="RCP945" s="477"/>
      <c r="RCQ945" s="477"/>
      <c r="RCR945" s="477"/>
      <c r="RCS945" s="477"/>
      <c r="RCT945" s="477"/>
      <c r="RCU945" s="477"/>
      <c r="RCV945" s="477"/>
      <c r="RCW945" s="477"/>
      <c r="RCX945" s="477"/>
      <c r="RCY945" s="477"/>
      <c r="RCZ945" s="477"/>
      <c r="RDA945" s="477"/>
      <c r="RDB945" s="477"/>
      <c r="RDC945" s="477"/>
      <c r="RDD945" s="477"/>
      <c r="RDE945" s="477"/>
      <c r="RDF945" s="477"/>
      <c r="RDG945" s="477"/>
      <c r="RDH945" s="477"/>
      <c r="RDI945" s="477"/>
      <c r="RDJ945" s="477"/>
      <c r="RDK945" s="477"/>
      <c r="RDL945" s="477"/>
      <c r="RDM945" s="477"/>
      <c r="RDN945" s="477"/>
      <c r="RDO945" s="477"/>
      <c r="RDP945" s="477"/>
      <c r="RDQ945" s="477"/>
      <c r="RDR945" s="477"/>
      <c r="RDS945" s="477"/>
      <c r="RDT945" s="477"/>
      <c r="RDU945" s="477"/>
      <c r="RDV945" s="477"/>
      <c r="RDW945" s="477"/>
      <c r="RDX945" s="477"/>
      <c r="RDY945" s="477"/>
      <c r="RDZ945" s="477"/>
      <c r="REA945" s="477"/>
      <c r="REB945" s="477"/>
      <c r="REC945" s="477"/>
      <c r="RED945" s="477"/>
      <c r="REE945" s="477"/>
      <c r="REF945" s="477"/>
      <c r="REG945" s="477"/>
      <c r="REH945" s="477"/>
      <c r="REI945" s="477"/>
      <c r="REJ945" s="477"/>
      <c r="REK945" s="477"/>
      <c r="REL945" s="477"/>
      <c r="REM945" s="477"/>
      <c r="REN945" s="477"/>
      <c r="REO945" s="477"/>
      <c r="REP945" s="477"/>
      <c r="REQ945" s="477"/>
      <c r="RER945" s="477"/>
      <c r="RES945" s="477"/>
      <c r="RET945" s="477"/>
      <c r="REU945" s="477"/>
      <c r="REV945" s="477"/>
      <c r="REW945" s="477"/>
      <c r="REX945" s="477"/>
      <c r="REY945" s="477"/>
      <c r="REZ945" s="477"/>
      <c r="RFA945" s="477"/>
      <c r="RFB945" s="477"/>
      <c r="RFC945" s="477"/>
      <c r="RFD945" s="477"/>
      <c r="RFE945" s="477"/>
      <c r="RFF945" s="477"/>
      <c r="RFG945" s="477"/>
      <c r="RFH945" s="477"/>
      <c r="RFI945" s="477"/>
      <c r="RFJ945" s="477"/>
      <c r="RFK945" s="477"/>
      <c r="RFL945" s="477"/>
      <c r="RFM945" s="477"/>
      <c r="RFN945" s="477"/>
      <c r="RFO945" s="477"/>
      <c r="RFP945" s="477"/>
      <c r="RFQ945" s="477"/>
      <c r="RFR945" s="477"/>
      <c r="RFS945" s="477"/>
      <c r="RFT945" s="477"/>
      <c r="RFU945" s="477"/>
      <c r="RFV945" s="477"/>
      <c r="RFW945" s="477"/>
      <c r="RFX945" s="477"/>
      <c r="RFY945" s="477"/>
      <c r="RFZ945" s="477"/>
      <c r="RGA945" s="477"/>
      <c r="RGB945" s="477"/>
      <c r="RGC945" s="477"/>
      <c r="RGD945" s="477"/>
      <c r="RGE945" s="477"/>
      <c r="RGF945" s="477"/>
      <c r="RGG945" s="477"/>
      <c r="RGH945" s="477"/>
      <c r="RGI945" s="477"/>
      <c r="RGJ945" s="477"/>
      <c r="RGK945" s="477"/>
      <c r="RGL945" s="477"/>
      <c r="RGM945" s="477"/>
      <c r="RGN945" s="477"/>
      <c r="RGO945" s="477"/>
      <c r="RGP945" s="477"/>
      <c r="RGQ945" s="477"/>
      <c r="RGR945" s="477"/>
      <c r="RGS945" s="477"/>
      <c r="RGT945" s="477"/>
      <c r="RGU945" s="477"/>
      <c r="RGV945" s="477"/>
      <c r="RGW945" s="477"/>
      <c r="RGX945" s="477"/>
      <c r="RGY945" s="477"/>
      <c r="RGZ945" s="477"/>
      <c r="RHA945" s="477"/>
      <c r="RHB945" s="477"/>
      <c r="RHC945" s="477"/>
      <c r="RHD945" s="477"/>
      <c r="RHE945" s="477"/>
      <c r="RHF945" s="477"/>
      <c r="RHG945" s="477"/>
      <c r="RHH945" s="477"/>
      <c r="RHI945" s="477"/>
      <c r="RHJ945" s="477"/>
      <c r="RHK945" s="477"/>
      <c r="RHL945" s="477"/>
      <c r="RHM945" s="477"/>
      <c r="RHN945" s="477"/>
      <c r="RHO945" s="477"/>
      <c r="RHP945" s="477"/>
      <c r="RHQ945" s="477"/>
      <c r="RHR945" s="477"/>
      <c r="RHS945" s="477"/>
      <c r="RHT945" s="477"/>
      <c r="RHU945" s="477"/>
      <c r="RHV945" s="477"/>
      <c r="RHW945" s="477"/>
      <c r="RHX945" s="477"/>
      <c r="RHY945" s="477"/>
      <c r="RHZ945" s="477"/>
      <c r="RIA945" s="477"/>
      <c r="RIB945" s="477"/>
      <c r="RIC945" s="477"/>
      <c r="RID945" s="477"/>
      <c r="RIE945" s="477"/>
      <c r="RIF945" s="477"/>
      <c r="RIG945" s="477"/>
      <c r="RIH945" s="477"/>
      <c r="RII945" s="477"/>
      <c r="RIJ945" s="477"/>
      <c r="RIK945" s="477"/>
      <c r="RIL945" s="477"/>
      <c r="RIM945" s="477"/>
      <c r="RIN945" s="477"/>
      <c r="RIO945" s="477"/>
      <c r="RIP945" s="477"/>
      <c r="RIQ945" s="477"/>
      <c r="RIR945" s="477"/>
      <c r="RIS945" s="477"/>
      <c r="RIT945" s="477"/>
      <c r="RIU945" s="477"/>
      <c r="RIV945" s="477"/>
      <c r="RIW945" s="477"/>
      <c r="RIX945" s="477"/>
      <c r="RIY945" s="477"/>
      <c r="RIZ945" s="477"/>
      <c r="RJA945" s="477"/>
      <c r="RJB945" s="477"/>
      <c r="RJC945" s="477"/>
      <c r="RJD945" s="477"/>
      <c r="RJE945" s="477"/>
      <c r="RJF945" s="477"/>
      <c r="RJG945" s="477"/>
      <c r="RJH945" s="477"/>
      <c r="RJI945" s="477"/>
      <c r="RJJ945" s="477"/>
      <c r="RJK945" s="477"/>
      <c r="RJL945" s="477"/>
      <c r="RJM945" s="477"/>
      <c r="RJN945" s="477"/>
      <c r="RJO945" s="477"/>
      <c r="RJP945" s="477"/>
      <c r="RJQ945" s="477"/>
      <c r="RJR945" s="477"/>
      <c r="RJS945" s="477"/>
      <c r="RJT945" s="477"/>
      <c r="RJU945" s="477"/>
      <c r="RJV945" s="477"/>
      <c r="RJW945" s="477"/>
      <c r="RJX945" s="477"/>
      <c r="RJY945" s="477"/>
      <c r="RJZ945" s="477"/>
      <c r="RKA945" s="477"/>
      <c r="RKB945" s="477"/>
      <c r="RKC945" s="477"/>
      <c r="RKD945" s="477"/>
      <c r="RKE945" s="477"/>
      <c r="RKF945" s="477"/>
      <c r="RKG945" s="477"/>
      <c r="RKH945" s="477"/>
      <c r="RKI945" s="477"/>
      <c r="RKJ945" s="477"/>
      <c r="RKK945" s="477"/>
      <c r="RKL945" s="477"/>
      <c r="RKM945" s="477"/>
      <c r="RKN945" s="477"/>
      <c r="RKO945" s="477"/>
      <c r="RKP945" s="477"/>
      <c r="RKQ945" s="477"/>
      <c r="RKR945" s="477"/>
      <c r="RKS945" s="477"/>
      <c r="RKT945" s="477"/>
      <c r="RKU945" s="477"/>
      <c r="RKV945" s="477"/>
      <c r="RKW945" s="477"/>
      <c r="RKX945" s="477"/>
      <c r="RKY945" s="477"/>
      <c r="RKZ945" s="477"/>
      <c r="RLA945" s="477"/>
      <c r="RLB945" s="477"/>
      <c r="RLC945" s="477"/>
      <c r="RLD945" s="477"/>
      <c r="RLE945" s="477"/>
      <c r="RLF945" s="477"/>
      <c r="RLG945" s="477"/>
      <c r="RLH945" s="477"/>
      <c r="RLI945" s="477"/>
      <c r="RLJ945" s="477"/>
      <c r="RLK945" s="477"/>
      <c r="RLL945" s="477"/>
      <c r="RLM945" s="477"/>
      <c r="RLN945" s="477"/>
      <c r="RLO945" s="477"/>
      <c r="RLP945" s="477"/>
      <c r="RLQ945" s="477"/>
      <c r="RLR945" s="477"/>
      <c r="RLS945" s="477"/>
      <c r="RLT945" s="477"/>
      <c r="RLU945" s="477"/>
      <c r="RLV945" s="477"/>
      <c r="RLW945" s="477"/>
      <c r="RLX945" s="477"/>
      <c r="RLY945" s="477"/>
      <c r="RLZ945" s="477"/>
      <c r="RMA945" s="477"/>
      <c r="RMB945" s="477"/>
      <c r="RMC945" s="477"/>
      <c r="RMD945" s="477"/>
      <c r="RME945" s="477"/>
      <c r="RMF945" s="477"/>
      <c r="RMG945" s="477"/>
      <c r="RMH945" s="477"/>
      <c r="RMI945" s="477"/>
      <c r="RMJ945" s="477"/>
      <c r="RMK945" s="477"/>
      <c r="RML945" s="477"/>
      <c r="RMM945" s="477"/>
      <c r="RMN945" s="477"/>
      <c r="RMO945" s="477"/>
      <c r="RMP945" s="477"/>
      <c r="RMQ945" s="477"/>
      <c r="RMR945" s="477"/>
      <c r="RMS945" s="477"/>
      <c r="RMT945" s="477"/>
      <c r="RMU945" s="477"/>
      <c r="RMV945" s="477"/>
      <c r="RMW945" s="477"/>
      <c r="RMX945" s="477"/>
      <c r="RMY945" s="477"/>
      <c r="RMZ945" s="477"/>
      <c r="RNA945" s="477"/>
      <c r="RNB945" s="477"/>
      <c r="RNC945" s="477"/>
      <c r="RND945" s="477"/>
      <c r="RNE945" s="477"/>
      <c r="RNF945" s="477"/>
      <c r="RNG945" s="477"/>
      <c r="RNH945" s="477"/>
      <c r="RNI945" s="477"/>
      <c r="RNJ945" s="477"/>
      <c r="RNK945" s="477"/>
      <c r="RNL945" s="477"/>
      <c r="RNM945" s="477"/>
      <c r="RNN945" s="477"/>
      <c r="RNO945" s="477"/>
      <c r="RNP945" s="477"/>
      <c r="RNQ945" s="477"/>
      <c r="RNR945" s="477"/>
      <c r="RNS945" s="477"/>
      <c r="RNT945" s="477"/>
      <c r="RNU945" s="477"/>
      <c r="RNV945" s="477"/>
      <c r="RNW945" s="477"/>
      <c r="RNX945" s="477"/>
      <c r="RNY945" s="477"/>
      <c r="RNZ945" s="477"/>
      <c r="ROA945" s="477"/>
      <c r="ROB945" s="477"/>
      <c r="ROC945" s="477"/>
      <c r="ROD945" s="477"/>
      <c r="ROE945" s="477"/>
      <c r="ROF945" s="477"/>
      <c r="ROG945" s="477"/>
      <c r="ROH945" s="477"/>
      <c r="ROI945" s="477"/>
      <c r="ROJ945" s="477"/>
      <c r="ROK945" s="477"/>
      <c r="ROL945" s="477"/>
      <c r="ROM945" s="477"/>
      <c r="RON945" s="477"/>
      <c r="ROO945" s="477"/>
      <c r="ROP945" s="477"/>
      <c r="ROQ945" s="477"/>
      <c r="ROR945" s="477"/>
      <c r="ROS945" s="477"/>
      <c r="ROT945" s="477"/>
      <c r="ROU945" s="477"/>
      <c r="ROV945" s="477"/>
      <c r="ROW945" s="477"/>
      <c r="ROX945" s="477"/>
      <c r="ROY945" s="477"/>
      <c r="ROZ945" s="477"/>
      <c r="RPA945" s="477"/>
      <c r="RPB945" s="477"/>
      <c r="RPC945" s="477"/>
      <c r="RPD945" s="477"/>
      <c r="RPE945" s="477"/>
      <c r="RPF945" s="477"/>
      <c r="RPG945" s="477"/>
      <c r="RPH945" s="477"/>
      <c r="RPI945" s="477"/>
      <c r="RPJ945" s="477"/>
      <c r="RPK945" s="477"/>
      <c r="RPL945" s="477"/>
      <c r="RPM945" s="477"/>
      <c r="RPN945" s="477"/>
      <c r="RPO945" s="477"/>
      <c r="RPP945" s="477"/>
      <c r="RPQ945" s="477"/>
      <c r="RPR945" s="477"/>
      <c r="RPS945" s="477"/>
      <c r="RPT945" s="477"/>
      <c r="RPU945" s="477"/>
      <c r="RPV945" s="477"/>
      <c r="RPW945" s="477"/>
      <c r="RPX945" s="477"/>
      <c r="RPY945" s="477"/>
      <c r="RPZ945" s="477"/>
      <c r="RQA945" s="477"/>
      <c r="RQB945" s="477"/>
      <c r="RQC945" s="477"/>
      <c r="RQD945" s="477"/>
      <c r="RQE945" s="477"/>
      <c r="RQF945" s="477"/>
      <c r="RQG945" s="477"/>
      <c r="RQH945" s="477"/>
      <c r="RQI945" s="477"/>
      <c r="RQJ945" s="477"/>
      <c r="RQK945" s="477"/>
      <c r="RQL945" s="477"/>
      <c r="RQM945" s="477"/>
      <c r="RQN945" s="477"/>
      <c r="RQO945" s="477"/>
      <c r="RQP945" s="477"/>
      <c r="RQQ945" s="477"/>
      <c r="RQR945" s="477"/>
      <c r="RQS945" s="477"/>
      <c r="RQT945" s="477"/>
      <c r="RQU945" s="477"/>
      <c r="RQV945" s="477"/>
      <c r="RQW945" s="477"/>
      <c r="RQX945" s="477"/>
      <c r="RQY945" s="477"/>
      <c r="RQZ945" s="477"/>
      <c r="RRA945" s="477"/>
      <c r="RRB945" s="477"/>
      <c r="RRC945" s="477"/>
      <c r="RRD945" s="477"/>
      <c r="RRE945" s="477"/>
      <c r="RRF945" s="477"/>
      <c r="RRG945" s="477"/>
      <c r="RRH945" s="477"/>
      <c r="RRI945" s="477"/>
      <c r="RRJ945" s="477"/>
      <c r="RRK945" s="477"/>
      <c r="RRL945" s="477"/>
      <c r="RRM945" s="477"/>
      <c r="RRN945" s="477"/>
      <c r="RRO945" s="477"/>
      <c r="RRP945" s="477"/>
      <c r="RRQ945" s="477"/>
      <c r="RRR945" s="477"/>
      <c r="RRS945" s="477"/>
      <c r="RRT945" s="477"/>
      <c r="RRU945" s="477"/>
      <c r="RRV945" s="477"/>
      <c r="RRW945" s="477"/>
      <c r="RRX945" s="477"/>
      <c r="RRY945" s="477"/>
      <c r="RRZ945" s="477"/>
      <c r="RSA945" s="477"/>
      <c r="RSB945" s="477"/>
      <c r="RSC945" s="477"/>
      <c r="RSD945" s="477"/>
      <c r="RSE945" s="477"/>
      <c r="RSF945" s="477"/>
      <c r="RSG945" s="477"/>
      <c r="RSH945" s="477"/>
      <c r="RSI945" s="477"/>
      <c r="RSJ945" s="477"/>
      <c r="RSK945" s="477"/>
      <c r="RSL945" s="477"/>
      <c r="RSM945" s="477"/>
      <c r="RSN945" s="477"/>
      <c r="RSO945" s="477"/>
      <c r="RSP945" s="477"/>
      <c r="RSQ945" s="477"/>
      <c r="RSR945" s="477"/>
      <c r="RSS945" s="477"/>
      <c r="RST945" s="477"/>
      <c r="RSU945" s="477"/>
      <c r="RSV945" s="477"/>
      <c r="RSW945" s="477"/>
      <c r="RSX945" s="477"/>
      <c r="RSY945" s="477"/>
      <c r="RSZ945" s="477"/>
      <c r="RTA945" s="477"/>
      <c r="RTB945" s="477"/>
      <c r="RTC945" s="477"/>
      <c r="RTD945" s="477"/>
      <c r="RTE945" s="477"/>
      <c r="RTF945" s="477"/>
      <c r="RTG945" s="477"/>
      <c r="RTH945" s="477"/>
      <c r="RTI945" s="477"/>
      <c r="RTJ945" s="477"/>
      <c r="RTK945" s="477"/>
      <c r="RTL945" s="477"/>
      <c r="RTM945" s="477"/>
      <c r="RTN945" s="477"/>
      <c r="RTO945" s="477"/>
      <c r="RTP945" s="477"/>
      <c r="RTQ945" s="477"/>
      <c r="RTR945" s="477"/>
      <c r="RTS945" s="477"/>
      <c r="RTT945" s="477"/>
      <c r="RTU945" s="477"/>
      <c r="RTV945" s="477"/>
      <c r="RTW945" s="477"/>
      <c r="RTX945" s="477"/>
      <c r="RTY945" s="477"/>
      <c r="RTZ945" s="477"/>
      <c r="RUA945" s="477"/>
      <c r="RUB945" s="477"/>
      <c r="RUC945" s="477"/>
      <c r="RUD945" s="477"/>
      <c r="RUE945" s="477"/>
      <c r="RUF945" s="477"/>
      <c r="RUG945" s="477"/>
      <c r="RUH945" s="477"/>
      <c r="RUI945" s="477"/>
      <c r="RUJ945" s="477"/>
      <c r="RUK945" s="477"/>
      <c r="RUL945" s="477"/>
      <c r="RUM945" s="477"/>
      <c r="RUN945" s="477"/>
      <c r="RUO945" s="477"/>
      <c r="RUP945" s="477"/>
      <c r="RUQ945" s="477"/>
      <c r="RUR945" s="477"/>
      <c r="RUS945" s="477"/>
      <c r="RUT945" s="477"/>
      <c r="RUU945" s="477"/>
      <c r="RUV945" s="477"/>
      <c r="RUW945" s="477"/>
      <c r="RUX945" s="477"/>
      <c r="RUY945" s="477"/>
      <c r="RUZ945" s="477"/>
      <c r="RVA945" s="477"/>
      <c r="RVB945" s="477"/>
      <c r="RVC945" s="477"/>
      <c r="RVD945" s="477"/>
      <c r="RVE945" s="477"/>
      <c r="RVF945" s="477"/>
      <c r="RVG945" s="477"/>
      <c r="RVH945" s="477"/>
      <c r="RVI945" s="477"/>
      <c r="RVJ945" s="477"/>
      <c r="RVK945" s="477"/>
      <c r="RVL945" s="477"/>
      <c r="RVM945" s="477"/>
      <c r="RVN945" s="477"/>
      <c r="RVO945" s="477"/>
      <c r="RVP945" s="477"/>
      <c r="RVQ945" s="477"/>
      <c r="RVR945" s="477"/>
      <c r="RVS945" s="477"/>
      <c r="RVT945" s="477"/>
      <c r="RVU945" s="477"/>
      <c r="RVV945" s="477"/>
      <c r="RVW945" s="477"/>
      <c r="RVX945" s="477"/>
      <c r="RVY945" s="477"/>
      <c r="RVZ945" s="477"/>
      <c r="RWA945" s="477"/>
      <c r="RWB945" s="477"/>
      <c r="RWC945" s="477"/>
      <c r="RWD945" s="477"/>
      <c r="RWE945" s="477"/>
      <c r="RWF945" s="477"/>
      <c r="RWG945" s="477"/>
      <c r="RWH945" s="477"/>
      <c r="RWI945" s="477"/>
      <c r="RWJ945" s="477"/>
      <c r="RWK945" s="477"/>
      <c r="RWL945" s="477"/>
      <c r="RWM945" s="477"/>
      <c r="RWN945" s="477"/>
      <c r="RWO945" s="477"/>
      <c r="RWP945" s="477"/>
      <c r="RWQ945" s="477"/>
      <c r="RWR945" s="477"/>
      <c r="RWS945" s="477"/>
      <c r="RWT945" s="477"/>
      <c r="RWU945" s="477"/>
      <c r="RWV945" s="477"/>
      <c r="RWW945" s="477"/>
      <c r="RWX945" s="477"/>
      <c r="RWY945" s="477"/>
      <c r="RWZ945" s="477"/>
      <c r="RXA945" s="477"/>
      <c r="RXB945" s="477"/>
      <c r="RXC945" s="477"/>
      <c r="RXD945" s="477"/>
      <c r="RXE945" s="477"/>
      <c r="RXF945" s="477"/>
      <c r="RXG945" s="477"/>
      <c r="RXH945" s="477"/>
      <c r="RXI945" s="477"/>
      <c r="RXJ945" s="477"/>
      <c r="RXK945" s="477"/>
      <c r="RXL945" s="477"/>
      <c r="RXM945" s="477"/>
      <c r="RXN945" s="477"/>
      <c r="RXO945" s="477"/>
      <c r="RXP945" s="477"/>
      <c r="RXQ945" s="477"/>
      <c r="RXR945" s="477"/>
      <c r="RXS945" s="477"/>
      <c r="RXT945" s="477"/>
      <c r="RXU945" s="477"/>
      <c r="RXV945" s="477"/>
      <c r="RXW945" s="477"/>
      <c r="RXX945" s="477"/>
      <c r="RXY945" s="477"/>
      <c r="RXZ945" s="477"/>
      <c r="RYA945" s="477"/>
      <c r="RYB945" s="477"/>
      <c r="RYC945" s="477"/>
      <c r="RYD945" s="477"/>
      <c r="RYE945" s="477"/>
      <c r="RYF945" s="477"/>
      <c r="RYG945" s="477"/>
      <c r="RYH945" s="477"/>
      <c r="RYI945" s="477"/>
      <c r="RYJ945" s="477"/>
      <c r="RYK945" s="477"/>
      <c r="RYL945" s="477"/>
      <c r="RYM945" s="477"/>
      <c r="RYN945" s="477"/>
      <c r="RYO945" s="477"/>
      <c r="RYP945" s="477"/>
      <c r="RYQ945" s="477"/>
      <c r="RYR945" s="477"/>
      <c r="RYS945" s="477"/>
      <c r="RYT945" s="477"/>
      <c r="RYU945" s="477"/>
      <c r="RYV945" s="477"/>
      <c r="RYW945" s="477"/>
      <c r="RYX945" s="477"/>
      <c r="RYY945" s="477"/>
      <c r="RYZ945" s="477"/>
      <c r="RZA945" s="477"/>
      <c r="RZB945" s="477"/>
      <c r="RZC945" s="477"/>
      <c r="RZD945" s="477"/>
      <c r="RZE945" s="477"/>
      <c r="RZF945" s="477"/>
      <c r="RZG945" s="477"/>
      <c r="RZH945" s="477"/>
      <c r="RZI945" s="477"/>
      <c r="RZJ945" s="477"/>
      <c r="RZK945" s="477"/>
      <c r="RZL945" s="477"/>
      <c r="RZM945" s="477"/>
      <c r="RZN945" s="477"/>
      <c r="RZO945" s="477"/>
      <c r="RZP945" s="477"/>
      <c r="RZQ945" s="477"/>
      <c r="RZR945" s="477"/>
      <c r="RZS945" s="477"/>
      <c r="RZT945" s="477"/>
      <c r="RZU945" s="477"/>
      <c r="RZV945" s="477"/>
      <c r="RZW945" s="477"/>
      <c r="RZX945" s="477"/>
      <c r="RZY945" s="477"/>
      <c r="RZZ945" s="477"/>
      <c r="SAA945" s="477"/>
      <c r="SAB945" s="477"/>
      <c r="SAC945" s="477"/>
      <c r="SAD945" s="477"/>
      <c r="SAE945" s="477"/>
      <c r="SAF945" s="477"/>
      <c r="SAG945" s="477"/>
      <c r="SAH945" s="477"/>
      <c r="SAI945" s="477"/>
      <c r="SAJ945" s="477"/>
      <c r="SAK945" s="477"/>
      <c r="SAL945" s="477"/>
      <c r="SAM945" s="477"/>
      <c r="SAN945" s="477"/>
      <c r="SAO945" s="477"/>
      <c r="SAP945" s="477"/>
      <c r="SAQ945" s="477"/>
      <c r="SAR945" s="477"/>
      <c r="SAS945" s="477"/>
      <c r="SAT945" s="477"/>
      <c r="SAU945" s="477"/>
      <c r="SAV945" s="477"/>
      <c r="SAW945" s="477"/>
      <c r="SAX945" s="477"/>
      <c r="SAY945" s="477"/>
      <c r="SAZ945" s="477"/>
      <c r="SBA945" s="477"/>
      <c r="SBB945" s="477"/>
      <c r="SBC945" s="477"/>
      <c r="SBD945" s="477"/>
      <c r="SBE945" s="477"/>
      <c r="SBF945" s="477"/>
      <c r="SBG945" s="477"/>
      <c r="SBH945" s="477"/>
      <c r="SBI945" s="477"/>
      <c r="SBJ945" s="477"/>
      <c r="SBK945" s="477"/>
      <c r="SBL945" s="477"/>
      <c r="SBM945" s="477"/>
      <c r="SBN945" s="477"/>
      <c r="SBO945" s="477"/>
      <c r="SBP945" s="477"/>
      <c r="SBQ945" s="477"/>
      <c r="SBR945" s="477"/>
      <c r="SBS945" s="477"/>
      <c r="SBT945" s="477"/>
      <c r="SBU945" s="477"/>
      <c r="SBV945" s="477"/>
      <c r="SBW945" s="477"/>
      <c r="SBX945" s="477"/>
      <c r="SBY945" s="477"/>
      <c r="SBZ945" s="477"/>
      <c r="SCA945" s="477"/>
      <c r="SCB945" s="477"/>
      <c r="SCC945" s="477"/>
      <c r="SCD945" s="477"/>
      <c r="SCE945" s="477"/>
      <c r="SCF945" s="477"/>
      <c r="SCG945" s="477"/>
      <c r="SCH945" s="477"/>
      <c r="SCI945" s="477"/>
      <c r="SCJ945" s="477"/>
      <c r="SCK945" s="477"/>
      <c r="SCL945" s="477"/>
      <c r="SCM945" s="477"/>
      <c r="SCN945" s="477"/>
      <c r="SCO945" s="477"/>
      <c r="SCP945" s="477"/>
      <c r="SCQ945" s="477"/>
      <c r="SCR945" s="477"/>
      <c r="SCS945" s="477"/>
      <c r="SCT945" s="477"/>
      <c r="SCU945" s="477"/>
      <c r="SCV945" s="477"/>
      <c r="SCW945" s="477"/>
      <c r="SCX945" s="477"/>
      <c r="SCY945" s="477"/>
      <c r="SCZ945" s="477"/>
      <c r="SDA945" s="477"/>
      <c r="SDB945" s="477"/>
      <c r="SDC945" s="477"/>
      <c r="SDD945" s="477"/>
      <c r="SDE945" s="477"/>
      <c r="SDF945" s="477"/>
      <c r="SDG945" s="477"/>
      <c r="SDH945" s="477"/>
      <c r="SDI945" s="477"/>
      <c r="SDJ945" s="477"/>
      <c r="SDK945" s="477"/>
      <c r="SDL945" s="477"/>
      <c r="SDM945" s="477"/>
      <c r="SDN945" s="477"/>
      <c r="SDO945" s="477"/>
      <c r="SDP945" s="477"/>
      <c r="SDQ945" s="477"/>
      <c r="SDR945" s="477"/>
      <c r="SDS945" s="477"/>
      <c r="SDT945" s="477"/>
      <c r="SDU945" s="477"/>
      <c r="SDV945" s="477"/>
      <c r="SDW945" s="477"/>
      <c r="SDX945" s="477"/>
      <c r="SDY945" s="477"/>
      <c r="SDZ945" s="477"/>
      <c r="SEA945" s="477"/>
      <c r="SEB945" s="477"/>
      <c r="SEC945" s="477"/>
      <c r="SED945" s="477"/>
      <c r="SEE945" s="477"/>
      <c r="SEF945" s="477"/>
      <c r="SEG945" s="477"/>
      <c r="SEH945" s="477"/>
      <c r="SEI945" s="477"/>
      <c r="SEJ945" s="477"/>
      <c r="SEK945" s="477"/>
      <c r="SEL945" s="477"/>
      <c r="SEM945" s="477"/>
      <c r="SEN945" s="477"/>
      <c r="SEO945" s="477"/>
      <c r="SEP945" s="477"/>
      <c r="SEQ945" s="477"/>
      <c r="SER945" s="477"/>
      <c r="SES945" s="477"/>
      <c r="SET945" s="477"/>
      <c r="SEU945" s="477"/>
      <c r="SEV945" s="477"/>
      <c r="SEW945" s="477"/>
      <c r="SEX945" s="477"/>
      <c r="SEY945" s="477"/>
      <c r="SEZ945" s="477"/>
      <c r="SFA945" s="477"/>
      <c r="SFB945" s="477"/>
      <c r="SFC945" s="477"/>
      <c r="SFD945" s="477"/>
      <c r="SFE945" s="477"/>
      <c r="SFF945" s="477"/>
      <c r="SFG945" s="477"/>
      <c r="SFH945" s="477"/>
      <c r="SFI945" s="477"/>
      <c r="SFJ945" s="477"/>
      <c r="SFK945" s="477"/>
      <c r="SFL945" s="477"/>
      <c r="SFM945" s="477"/>
      <c r="SFN945" s="477"/>
      <c r="SFO945" s="477"/>
      <c r="SFP945" s="477"/>
      <c r="SFQ945" s="477"/>
      <c r="SFR945" s="477"/>
      <c r="SFS945" s="477"/>
      <c r="SFT945" s="477"/>
      <c r="SFU945" s="477"/>
      <c r="SFV945" s="477"/>
      <c r="SFW945" s="477"/>
      <c r="SFX945" s="477"/>
      <c r="SFY945" s="477"/>
      <c r="SFZ945" s="477"/>
      <c r="SGA945" s="477"/>
      <c r="SGB945" s="477"/>
      <c r="SGC945" s="477"/>
      <c r="SGD945" s="477"/>
      <c r="SGE945" s="477"/>
      <c r="SGF945" s="477"/>
      <c r="SGG945" s="477"/>
      <c r="SGH945" s="477"/>
      <c r="SGI945" s="477"/>
      <c r="SGJ945" s="477"/>
      <c r="SGK945" s="477"/>
      <c r="SGL945" s="477"/>
      <c r="SGM945" s="477"/>
      <c r="SGN945" s="477"/>
      <c r="SGO945" s="477"/>
      <c r="SGP945" s="477"/>
      <c r="SGQ945" s="477"/>
      <c r="SGR945" s="477"/>
      <c r="SGS945" s="477"/>
      <c r="SGT945" s="477"/>
      <c r="SGU945" s="477"/>
      <c r="SGV945" s="477"/>
      <c r="SGW945" s="477"/>
      <c r="SGX945" s="477"/>
      <c r="SGY945" s="477"/>
      <c r="SGZ945" s="477"/>
      <c r="SHA945" s="477"/>
      <c r="SHB945" s="477"/>
      <c r="SHC945" s="477"/>
      <c r="SHD945" s="477"/>
      <c r="SHE945" s="477"/>
      <c r="SHF945" s="477"/>
      <c r="SHG945" s="477"/>
      <c r="SHH945" s="477"/>
      <c r="SHI945" s="477"/>
      <c r="SHJ945" s="477"/>
      <c r="SHK945" s="477"/>
      <c r="SHL945" s="477"/>
      <c r="SHM945" s="477"/>
      <c r="SHN945" s="477"/>
      <c r="SHO945" s="477"/>
      <c r="SHP945" s="477"/>
      <c r="SHQ945" s="477"/>
      <c r="SHR945" s="477"/>
      <c r="SHS945" s="477"/>
      <c r="SHT945" s="477"/>
      <c r="SHU945" s="477"/>
      <c r="SHV945" s="477"/>
      <c r="SHW945" s="477"/>
      <c r="SHX945" s="477"/>
      <c r="SHY945" s="477"/>
      <c r="SHZ945" s="477"/>
      <c r="SIA945" s="477"/>
      <c r="SIB945" s="477"/>
      <c r="SIC945" s="477"/>
      <c r="SID945" s="477"/>
      <c r="SIE945" s="477"/>
      <c r="SIF945" s="477"/>
      <c r="SIG945" s="477"/>
      <c r="SIH945" s="477"/>
      <c r="SII945" s="477"/>
      <c r="SIJ945" s="477"/>
      <c r="SIK945" s="477"/>
      <c r="SIL945" s="477"/>
      <c r="SIM945" s="477"/>
      <c r="SIN945" s="477"/>
      <c r="SIO945" s="477"/>
      <c r="SIP945" s="477"/>
      <c r="SIQ945" s="477"/>
      <c r="SIR945" s="477"/>
      <c r="SIS945" s="477"/>
      <c r="SIT945" s="477"/>
      <c r="SIU945" s="477"/>
      <c r="SIV945" s="477"/>
      <c r="SIW945" s="477"/>
      <c r="SIX945" s="477"/>
      <c r="SIY945" s="477"/>
      <c r="SIZ945" s="477"/>
      <c r="SJA945" s="477"/>
      <c r="SJB945" s="477"/>
      <c r="SJC945" s="477"/>
      <c r="SJD945" s="477"/>
      <c r="SJE945" s="477"/>
      <c r="SJF945" s="477"/>
      <c r="SJG945" s="477"/>
      <c r="SJH945" s="477"/>
      <c r="SJI945" s="477"/>
      <c r="SJJ945" s="477"/>
      <c r="SJK945" s="477"/>
      <c r="SJL945" s="477"/>
      <c r="SJM945" s="477"/>
      <c r="SJN945" s="477"/>
      <c r="SJO945" s="477"/>
      <c r="SJP945" s="477"/>
      <c r="SJQ945" s="477"/>
      <c r="SJR945" s="477"/>
      <c r="SJS945" s="477"/>
      <c r="SJT945" s="477"/>
      <c r="SJU945" s="477"/>
      <c r="SJV945" s="477"/>
      <c r="SJW945" s="477"/>
      <c r="SJX945" s="477"/>
      <c r="SJY945" s="477"/>
      <c r="SJZ945" s="477"/>
      <c r="SKA945" s="477"/>
      <c r="SKB945" s="477"/>
      <c r="SKC945" s="477"/>
      <c r="SKD945" s="477"/>
      <c r="SKE945" s="477"/>
      <c r="SKF945" s="477"/>
      <c r="SKG945" s="477"/>
      <c r="SKH945" s="477"/>
      <c r="SKI945" s="477"/>
      <c r="SKJ945" s="477"/>
      <c r="SKK945" s="477"/>
      <c r="SKL945" s="477"/>
      <c r="SKM945" s="477"/>
      <c r="SKN945" s="477"/>
      <c r="SKO945" s="477"/>
      <c r="SKP945" s="477"/>
      <c r="SKQ945" s="477"/>
      <c r="SKR945" s="477"/>
      <c r="SKS945" s="477"/>
      <c r="SKT945" s="477"/>
      <c r="SKU945" s="477"/>
      <c r="SKV945" s="477"/>
      <c r="SKW945" s="477"/>
      <c r="SKX945" s="477"/>
      <c r="SKY945" s="477"/>
      <c r="SKZ945" s="477"/>
      <c r="SLA945" s="477"/>
      <c r="SLB945" s="477"/>
      <c r="SLC945" s="477"/>
      <c r="SLD945" s="477"/>
      <c r="SLE945" s="477"/>
      <c r="SLF945" s="477"/>
      <c r="SLG945" s="477"/>
      <c r="SLH945" s="477"/>
      <c r="SLI945" s="477"/>
      <c r="SLJ945" s="477"/>
      <c r="SLK945" s="477"/>
      <c r="SLL945" s="477"/>
      <c r="SLM945" s="477"/>
      <c r="SLN945" s="477"/>
      <c r="SLO945" s="477"/>
      <c r="SLP945" s="477"/>
      <c r="SLQ945" s="477"/>
      <c r="SLR945" s="477"/>
      <c r="SLS945" s="477"/>
      <c r="SLT945" s="477"/>
      <c r="SLU945" s="477"/>
      <c r="SLV945" s="477"/>
      <c r="SLW945" s="477"/>
      <c r="SLX945" s="477"/>
      <c r="SLY945" s="477"/>
      <c r="SLZ945" s="477"/>
      <c r="SMA945" s="477"/>
      <c r="SMB945" s="477"/>
      <c r="SMC945" s="477"/>
      <c r="SMD945" s="477"/>
      <c r="SME945" s="477"/>
      <c r="SMF945" s="477"/>
      <c r="SMG945" s="477"/>
      <c r="SMH945" s="477"/>
      <c r="SMI945" s="477"/>
      <c r="SMJ945" s="477"/>
      <c r="SMK945" s="477"/>
      <c r="SML945" s="477"/>
      <c r="SMM945" s="477"/>
      <c r="SMN945" s="477"/>
      <c r="SMO945" s="477"/>
      <c r="SMP945" s="477"/>
      <c r="SMQ945" s="477"/>
      <c r="SMR945" s="477"/>
      <c r="SMS945" s="477"/>
      <c r="SMT945" s="477"/>
      <c r="SMU945" s="477"/>
      <c r="SMV945" s="477"/>
      <c r="SMW945" s="477"/>
      <c r="SMX945" s="477"/>
      <c r="SMY945" s="477"/>
      <c r="SMZ945" s="477"/>
      <c r="SNA945" s="477"/>
      <c r="SNB945" s="477"/>
      <c r="SNC945" s="477"/>
      <c r="SND945" s="477"/>
      <c r="SNE945" s="477"/>
      <c r="SNF945" s="477"/>
      <c r="SNG945" s="477"/>
      <c r="SNH945" s="477"/>
      <c r="SNI945" s="477"/>
      <c r="SNJ945" s="477"/>
      <c r="SNK945" s="477"/>
      <c r="SNL945" s="477"/>
      <c r="SNM945" s="477"/>
      <c r="SNN945" s="477"/>
      <c r="SNO945" s="477"/>
      <c r="SNP945" s="477"/>
      <c r="SNQ945" s="477"/>
      <c r="SNR945" s="477"/>
      <c r="SNS945" s="477"/>
      <c r="SNT945" s="477"/>
      <c r="SNU945" s="477"/>
      <c r="SNV945" s="477"/>
      <c r="SNW945" s="477"/>
      <c r="SNX945" s="477"/>
      <c r="SNY945" s="477"/>
      <c r="SNZ945" s="477"/>
      <c r="SOA945" s="477"/>
      <c r="SOB945" s="477"/>
      <c r="SOC945" s="477"/>
      <c r="SOD945" s="477"/>
      <c r="SOE945" s="477"/>
      <c r="SOF945" s="477"/>
      <c r="SOG945" s="477"/>
      <c r="SOH945" s="477"/>
      <c r="SOI945" s="477"/>
      <c r="SOJ945" s="477"/>
      <c r="SOK945" s="477"/>
      <c r="SOL945" s="477"/>
      <c r="SOM945" s="477"/>
      <c r="SON945" s="477"/>
      <c r="SOO945" s="477"/>
      <c r="SOP945" s="477"/>
      <c r="SOQ945" s="477"/>
      <c r="SOR945" s="477"/>
      <c r="SOS945" s="477"/>
      <c r="SOT945" s="477"/>
      <c r="SOU945" s="477"/>
      <c r="SOV945" s="477"/>
      <c r="SOW945" s="477"/>
      <c r="SOX945" s="477"/>
      <c r="SOY945" s="477"/>
      <c r="SOZ945" s="477"/>
      <c r="SPA945" s="477"/>
      <c r="SPB945" s="477"/>
      <c r="SPC945" s="477"/>
      <c r="SPD945" s="477"/>
      <c r="SPE945" s="477"/>
      <c r="SPF945" s="477"/>
      <c r="SPG945" s="477"/>
      <c r="SPH945" s="477"/>
      <c r="SPI945" s="477"/>
      <c r="SPJ945" s="477"/>
      <c r="SPK945" s="477"/>
      <c r="SPL945" s="477"/>
      <c r="SPM945" s="477"/>
      <c r="SPN945" s="477"/>
      <c r="SPO945" s="477"/>
      <c r="SPP945" s="477"/>
      <c r="SPQ945" s="477"/>
      <c r="SPR945" s="477"/>
      <c r="SPS945" s="477"/>
      <c r="SPT945" s="477"/>
      <c r="SPU945" s="477"/>
      <c r="SPV945" s="477"/>
      <c r="SPW945" s="477"/>
      <c r="SPX945" s="477"/>
      <c r="SPY945" s="477"/>
      <c r="SPZ945" s="477"/>
      <c r="SQA945" s="477"/>
      <c r="SQB945" s="477"/>
      <c r="SQC945" s="477"/>
      <c r="SQD945" s="477"/>
      <c r="SQE945" s="477"/>
      <c r="SQF945" s="477"/>
      <c r="SQG945" s="477"/>
      <c r="SQH945" s="477"/>
      <c r="SQI945" s="477"/>
      <c r="SQJ945" s="477"/>
      <c r="SQK945" s="477"/>
      <c r="SQL945" s="477"/>
      <c r="SQM945" s="477"/>
      <c r="SQN945" s="477"/>
      <c r="SQO945" s="477"/>
      <c r="SQP945" s="477"/>
      <c r="SQQ945" s="477"/>
      <c r="SQR945" s="477"/>
      <c r="SQS945" s="477"/>
      <c r="SQT945" s="477"/>
      <c r="SQU945" s="477"/>
      <c r="SQV945" s="477"/>
      <c r="SQW945" s="477"/>
      <c r="SQX945" s="477"/>
      <c r="SQY945" s="477"/>
      <c r="SQZ945" s="477"/>
      <c r="SRA945" s="477"/>
      <c r="SRB945" s="477"/>
      <c r="SRC945" s="477"/>
      <c r="SRD945" s="477"/>
      <c r="SRE945" s="477"/>
      <c r="SRF945" s="477"/>
      <c r="SRG945" s="477"/>
      <c r="SRH945" s="477"/>
      <c r="SRI945" s="477"/>
      <c r="SRJ945" s="477"/>
      <c r="SRK945" s="477"/>
      <c r="SRL945" s="477"/>
      <c r="SRM945" s="477"/>
      <c r="SRN945" s="477"/>
      <c r="SRO945" s="477"/>
      <c r="SRP945" s="477"/>
      <c r="SRQ945" s="477"/>
      <c r="SRR945" s="477"/>
      <c r="SRS945" s="477"/>
      <c r="SRT945" s="477"/>
      <c r="SRU945" s="477"/>
      <c r="SRV945" s="477"/>
      <c r="SRW945" s="477"/>
      <c r="SRX945" s="477"/>
      <c r="SRY945" s="477"/>
      <c r="SRZ945" s="477"/>
      <c r="SSA945" s="477"/>
      <c r="SSB945" s="477"/>
      <c r="SSC945" s="477"/>
      <c r="SSD945" s="477"/>
      <c r="SSE945" s="477"/>
      <c r="SSF945" s="477"/>
      <c r="SSG945" s="477"/>
      <c r="SSH945" s="477"/>
      <c r="SSI945" s="477"/>
      <c r="SSJ945" s="477"/>
      <c r="SSK945" s="477"/>
      <c r="SSL945" s="477"/>
      <c r="SSM945" s="477"/>
      <c r="SSN945" s="477"/>
      <c r="SSO945" s="477"/>
      <c r="SSP945" s="477"/>
      <c r="SSQ945" s="477"/>
      <c r="SSR945" s="477"/>
      <c r="SSS945" s="477"/>
      <c r="SST945" s="477"/>
      <c r="SSU945" s="477"/>
      <c r="SSV945" s="477"/>
      <c r="SSW945" s="477"/>
      <c r="SSX945" s="477"/>
      <c r="SSY945" s="477"/>
      <c r="SSZ945" s="477"/>
      <c r="STA945" s="477"/>
      <c r="STB945" s="477"/>
      <c r="STC945" s="477"/>
      <c r="STD945" s="477"/>
      <c r="STE945" s="477"/>
      <c r="STF945" s="477"/>
      <c r="STG945" s="477"/>
      <c r="STH945" s="477"/>
      <c r="STI945" s="477"/>
      <c r="STJ945" s="477"/>
      <c r="STK945" s="477"/>
      <c r="STL945" s="477"/>
      <c r="STM945" s="477"/>
      <c r="STN945" s="477"/>
      <c r="STO945" s="477"/>
      <c r="STP945" s="477"/>
      <c r="STQ945" s="477"/>
      <c r="STR945" s="477"/>
      <c r="STS945" s="477"/>
      <c r="STT945" s="477"/>
      <c r="STU945" s="477"/>
      <c r="STV945" s="477"/>
      <c r="STW945" s="477"/>
      <c r="STX945" s="477"/>
      <c r="STY945" s="477"/>
      <c r="STZ945" s="477"/>
      <c r="SUA945" s="477"/>
      <c r="SUB945" s="477"/>
      <c r="SUC945" s="477"/>
      <c r="SUD945" s="477"/>
      <c r="SUE945" s="477"/>
      <c r="SUF945" s="477"/>
      <c r="SUG945" s="477"/>
      <c r="SUH945" s="477"/>
      <c r="SUI945" s="477"/>
      <c r="SUJ945" s="477"/>
      <c r="SUK945" s="477"/>
      <c r="SUL945" s="477"/>
      <c r="SUM945" s="477"/>
      <c r="SUN945" s="477"/>
      <c r="SUO945" s="477"/>
      <c r="SUP945" s="477"/>
      <c r="SUQ945" s="477"/>
      <c r="SUR945" s="477"/>
      <c r="SUS945" s="477"/>
      <c r="SUT945" s="477"/>
      <c r="SUU945" s="477"/>
      <c r="SUV945" s="477"/>
      <c r="SUW945" s="477"/>
      <c r="SUX945" s="477"/>
      <c r="SUY945" s="477"/>
      <c r="SUZ945" s="477"/>
      <c r="SVA945" s="477"/>
      <c r="SVB945" s="477"/>
      <c r="SVC945" s="477"/>
      <c r="SVD945" s="477"/>
      <c r="SVE945" s="477"/>
      <c r="SVF945" s="477"/>
      <c r="SVG945" s="477"/>
      <c r="SVH945" s="477"/>
      <c r="SVI945" s="477"/>
      <c r="SVJ945" s="477"/>
      <c r="SVK945" s="477"/>
      <c r="SVL945" s="477"/>
      <c r="SVM945" s="477"/>
      <c r="SVN945" s="477"/>
      <c r="SVO945" s="477"/>
      <c r="SVP945" s="477"/>
      <c r="SVQ945" s="477"/>
      <c r="SVR945" s="477"/>
      <c r="SVS945" s="477"/>
      <c r="SVT945" s="477"/>
      <c r="SVU945" s="477"/>
      <c r="SVV945" s="477"/>
      <c r="SVW945" s="477"/>
      <c r="SVX945" s="477"/>
      <c r="SVY945" s="477"/>
      <c r="SVZ945" s="477"/>
      <c r="SWA945" s="477"/>
      <c r="SWB945" s="477"/>
      <c r="SWC945" s="477"/>
      <c r="SWD945" s="477"/>
      <c r="SWE945" s="477"/>
      <c r="SWF945" s="477"/>
      <c r="SWG945" s="477"/>
      <c r="SWH945" s="477"/>
      <c r="SWI945" s="477"/>
      <c r="SWJ945" s="477"/>
      <c r="SWK945" s="477"/>
      <c r="SWL945" s="477"/>
      <c r="SWM945" s="477"/>
      <c r="SWN945" s="477"/>
      <c r="SWO945" s="477"/>
      <c r="SWP945" s="477"/>
      <c r="SWQ945" s="477"/>
      <c r="SWR945" s="477"/>
      <c r="SWS945" s="477"/>
      <c r="SWT945" s="477"/>
      <c r="SWU945" s="477"/>
      <c r="SWV945" s="477"/>
      <c r="SWW945" s="477"/>
      <c r="SWX945" s="477"/>
      <c r="SWY945" s="477"/>
      <c r="SWZ945" s="477"/>
      <c r="SXA945" s="477"/>
      <c r="SXB945" s="477"/>
      <c r="SXC945" s="477"/>
      <c r="SXD945" s="477"/>
      <c r="SXE945" s="477"/>
      <c r="SXF945" s="477"/>
      <c r="SXG945" s="477"/>
      <c r="SXH945" s="477"/>
      <c r="SXI945" s="477"/>
      <c r="SXJ945" s="477"/>
      <c r="SXK945" s="477"/>
      <c r="SXL945" s="477"/>
      <c r="SXM945" s="477"/>
      <c r="SXN945" s="477"/>
      <c r="SXO945" s="477"/>
      <c r="SXP945" s="477"/>
      <c r="SXQ945" s="477"/>
      <c r="SXR945" s="477"/>
      <c r="SXS945" s="477"/>
      <c r="SXT945" s="477"/>
      <c r="SXU945" s="477"/>
      <c r="SXV945" s="477"/>
      <c r="SXW945" s="477"/>
      <c r="SXX945" s="477"/>
      <c r="SXY945" s="477"/>
      <c r="SXZ945" s="477"/>
      <c r="SYA945" s="477"/>
      <c r="SYB945" s="477"/>
      <c r="SYC945" s="477"/>
      <c r="SYD945" s="477"/>
      <c r="SYE945" s="477"/>
      <c r="SYF945" s="477"/>
      <c r="SYG945" s="477"/>
      <c r="SYH945" s="477"/>
      <c r="SYI945" s="477"/>
      <c r="SYJ945" s="477"/>
      <c r="SYK945" s="477"/>
      <c r="SYL945" s="477"/>
      <c r="SYM945" s="477"/>
      <c r="SYN945" s="477"/>
      <c r="SYO945" s="477"/>
      <c r="SYP945" s="477"/>
      <c r="SYQ945" s="477"/>
      <c r="SYR945" s="477"/>
      <c r="SYS945" s="477"/>
      <c r="SYT945" s="477"/>
      <c r="SYU945" s="477"/>
      <c r="SYV945" s="477"/>
      <c r="SYW945" s="477"/>
      <c r="SYX945" s="477"/>
      <c r="SYY945" s="477"/>
      <c r="SYZ945" s="477"/>
      <c r="SZA945" s="477"/>
      <c r="SZB945" s="477"/>
      <c r="SZC945" s="477"/>
      <c r="SZD945" s="477"/>
      <c r="SZE945" s="477"/>
      <c r="SZF945" s="477"/>
      <c r="SZG945" s="477"/>
      <c r="SZH945" s="477"/>
      <c r="SZI945" s="477"/>
      <c r="SZJ945" s="477"/>
      <c r="SZK945" s="477"/>
      <c r="SZL945" s="477"/>
      <c r="SZM945" s="477"/>
      <c r="SZN945" s="477"/>
      <c r="SZO945" s="477"/>
      <c r="SZP945" s="477"/>
      <c r="SZQ945" s="477"/>
      <c r="SZR945" s="477"/>
      <c r="SZS945" s="477"/>
      <c r="SZT945" s="477"/>
      <c r="SZU945" s="477"/>
      <c r="SZV945" s="477"/>
      <c r="SZW945" s="477"/>
      <c r="SZX945" s="477"/>
      <c r="SZY945" s="477"/>
      <c r="SZZ945" s="477"/>
      <c r="TAA945" s="477"/>
      <c r="TAB945" s="477"/>
      <c r="TAC945" s="477"/>
      <c r="TAD945" s="477"/>
      <c r="TAE945" s="477"/>
      <c r="TAF945" s="477"/>
      <c r="TAG945" s="477"/>
      <c r="TAH945" s="477"/>
      <c r="TAI945" s="477"/>
      <c r="TAJ945" s="477"/>
      <c r="TAK945" s="477"/>
      <c r="TAL945" s="477"/>
      <c r="TAM945" s="477"/>
      <c r="TAN945" s="477"/>
      <c r="TAO945" s="477"/>
      <c r="TAP945" s="477"/>
      <c r="TAQ945" s="477"/>
      <c r="TAR945" s="477"/>
      <c r="TAS945" s="477"/>
      <c r="TAT945" s="477"/>
      <c r="TAU945" s="477"/>
      <c r="TAV945" s="477"/>
      <c r="TAW945" s="477"/>
      <c r="TAX945" s="477"/>
      <c r="TAY945" s="477"/>
      <c r="TAZ945" s="477"/>
      <c r="TBA945" s="477"/>
      <c r="TBB945" s="477"/>
      <c r="TBC945" s="477"/>
      <c r="TBD945" s="477"/>
      <c r="TBE945" s="477"/>
      <c r="TBF945" s="477"/>
      <c r="TBG945" s="477"/>
      <c r="TBH945" s="477"/>
      <c r="TBI945" s="477"/>
      <c r="TBJ945" s="477"/>
      <c r="TBK945" s="477"/>
      <c r="TBL945" s="477"/>
      <c r="TBM945" s="477"/>
      <c r="TBN945" s="477"/>
      <c r="TBO945" s="477"/>
      <c r="TBP945" s="477"/>
      <c r="TBQ945" s="477"/>
      <c r="TBR945" s="477"/>
      <c r="TBS945" s="477"/>
      <c r="TBT945" s="477"/>
      <c r="TBU945" s="477"/>
      <c r="TBV945" s="477"/>
      <c r="TBW945" s="477"/>
      <c r="TBX945" s="477"/>
      <c r="TBY945" s="477"/>
      <c r="TBZ945" s="477"/>
      <c r="TCA945" s="477"/>
      <c r="TCB945" s="477"/>
      <c r="TCC945" s="477"/>
      <c r="TCD945" s="477"/>
      <c r="TCE945" s="477"/>
      <c r="TCF945" s="477"/>
      <c r="TCG945" s="477"/>
      <c r="TCH945" s="477"/>
      <c r="TCI945" s="477"/>
      <c r="TCJ945" s="477"/>
      <c r="TCK945" s="477"/>
      <c r="TCL945" s="477"/>
      <c r="TCM945" s="477"/>
      <c r="TCN945" s="477"/>
      <c r="TCO945" s="477"/>
      <c r="TCP945" s="477"/>
      <c r="TCQ945" s="477"/>
      <c r="TCR945" s="477"/>
      <c r="TCS945" s="477"/>
      <c r="TCT945" s="477"/>
      <c r="TCU945" s="477"/>
      <c r="TCV945" s="477"/>
      <c r="TCW945" s="477"/>
      <c r="TCX945" s="477"/>
      <c r="TCY945" s="477"/>
      <c r="TCZ945" s="477"/>
      <c r="TDA945" s="477"/>
      <c r="TDB945" s="477"/>
      <c r="TDC945" s="477"/>
      <c r="TDD945" s="477"/>
      <c r="TDE945" s="477"/>
      <c r="TDF945" s="477"/>
      <c r="TDG945" s="477"/>
      <c r="TDH945" s="477"/>
      <c r="TDI945" s="477"/>
      <c r="TDJ945" s="477"/>
      <c r="TDK945" s="477"/>
      <c r="TDL945" s="477"/>
      <c r="TDM945" s="477"/>
      <c r="TDN945" s="477"/>
      <c r="TDO945" s="477"/>
      <c r="TDP945" s="477"/>
      <c r="TDQ945" s="477"/>
      <c r="TDR945" s="477"/>
      <c r="TDS945" s="477"/>
      <c r="TDT945" s="477"/>
      <c r="TDU945" s="477"/>
      <c r="TDV945" s="477"/>
      <c r="TDW945" s="477"/>
      <c r="TDX945" s="477"/>
      <c r="TDY945" s="477"/>
      <c r="TDZ945" s="477"/>
      <c r="TEA945" s="477"/>
      <c r="TEB945" s="477"/>
      <c r="TEC945" s="477"/>
      <c r="TED945" s="477"/>
      <c r="TEE945" s="477"/>
      <c r="TEF945" s="477"/>
      <c r="TEG945" s="477"/>
      <c r="TEH945" s="477"/>
      <c r="TEI945" s="477"/>
      <c r="TEJ945" s="477"/>
      <c r="TEK945" s="477"/>
      <c r="TEL945" s="477"/>
      <c r="TEM945" s="477"/>
      <c r="TEN945" s="477"/>
      <c r="TEO945" s="477"/>
      <c r="TEP945" s="477"/>
      <c r="TEQ945" s="477"/>
      <c r="TER945" s="477"/>
      <c r="TES945" s="477"/>
      <c r="TET945" s="477"/>
      <c r="TEU945" s="477"/>
      <c r="TEV945" s="477"/>
      <c r="TEW945" s="477"/>
      <c r="TEX945" s="477"/>
      <c r="TEY945" s="477"/>
      <c r="TEZ945" s="477"/>
      <c r="TFA945" s="477"/>
      <c r="TFB945" s="477"/>
      <c r="TFC945" s="477"/>
      <c r="TFD945" s="477"/>
      <c r="TFE945" s="477"/>
      <c r="TFF945" s="477"/>
      <c r="TFG945" s="477"/>
      <c r="TFH945" s="477"/>
      <c r="TFI945" s="477"/>
      <c r="TFJ945" s="477"/>
      <c r="TFK945" s="477"/>
      <c r="TFL945" s="477"/>
      <c r="TFM945" s="477"/>
      <c r="TFN945" s="477"/>
      <c r="TFO945" s="477"/>
      <c r="TFP945" s="477"/>
      <c r="TFQ945" s="477"/>
      <c r="TFR945" s="477"/>
      <c r="TFS945" s="477"/>
      <c r="TFT945" s="477"/>
      <c r="TFU945" s="477"/>
      <c r="TFV945" s="477"/>
      <c r="TFW945" s="477"/>
      <c r="TFX945" s="477"/>
      <c r="TFY945" s="477"/>
      <c r="TFZ945" s="477"/>
      <c r="TGA945" s="477"/>
      <c r="TGB945" s="477"/>
      <c r="TGC945" s="477"/>
      <c r="TGD945" s="477"/>
      <c r="TGE945" s="477"/>
      <c r="TGF945" s="477"/>
      <c r="TGG945" s="477"/>
      <c r="TGH945" s="477"/>
      <c r="TGI945" s="477"/>
      <c r="TGJ945" s="477"/>
      <c r="TGK945" s="477"/>
      <c r="TGL945" s="477"/>
      <c r="TGM945" s="477"/>
      <c r="TGN945" s="477"/>
      <c r="TGO945" s="477"/>
      <c r="TGP945" s="477"/>
      <c r="TGQ945" s="477"/>
      <c r="TGR945" s="477"/>
      <c r="TGS945" s="477"/>
      <c r="TGT945" s="477"/>
      <c r="TGU945" s="477"/>
      <c r="TGV945" s="477"/>
      <c r="TGW945" s="477"/>
      <c r="TGX945" s="477"/>
      <c r="TGY945" s="477"/>
      <c r="TGZ945" s="477"/>
      <c r="THA945" s="477"/>
      <c r="THB945" s="477"/>
      <c r="THC945" s="477"/>
      <c r="THD945" s="477"/>
      <c r="THE945" s="477"/>
      <c r="THF945" s="477"/>
      <c r="THG945" s="477"/>
      <c r="THH945" s="477"/>
      <c r="THI945" s="477"/>
      <c r="THJ945" s="477"/>
      <c r="THK945" s="477"/>
      <c r="THL945" s="477"/>
      <c r="THM945" s="477"/>
      <c r="THN945" s="477"/>
      <c r="THO945" s="477"/>
      <c r="THP945" s="477"/>
      <c r="THQ945" s="477"/>
      <c r="THR945" s="477"/>
      <c r="THS945" s="477"/>
      <c r="THT945" s="477"/>
      <c r="THU945" s="477"/>
      <c r="THV945" s="477"/>
      <c r="THW945" s="477"/>
      <c r="THX945" s="477"/>
      <c r="THY945" s="477"/>
      <c r="THZ945" s="477"/>
      <c r="TIA945" s="477"/>
      <c r="TIB945" s="477"/>
      <c r="TIC945" s="477"/>
      <c r="TID945" s="477"/>
      <c r="TIE945" s="477"/>
      <c r="TIF945" s="477"/>
      <c r="TIG945" s="477"/>
      <c r="TIH945" s="477"/>
      <c r="TII945" s="477"/>
      <c r="TIJ945" s="477"/>
      <c r="TIK945" s="477"/>
      <c r="TIL945" s="477"/>
      <c r="TIM945" s="477"/>
      <c r="TIN945" s="477"/>
      <c r="TIO945" s="477"/>
      <c r="TIP945" s="477"/>
      <c r="TIQ945" s="477"/>
      <c r="TIR945" s="477"/>
      <c r="TIS945" s="477"/>
      <c r="TIT945" s="477"/>
      <c r="TIU945" s="477"/>
      <c r="TIV945" s="477"/>
      <c r="TIW945" s="477"/>
      <c r="TIX945" s="477"/>
      <c r="TIY945" s="477"/>
      <c r="TIZ945" s="477"/>
      <c r="TJA945" s="477"/>
      <c r="TJB945" s="477"/>
      <c r="TJC945" s="477"/>
      <c r="TJD945" s="477"/>
      <c r="TJE945" s="477"/>
      <c r="TJF945" s="477"/>
      <c r="TJG945" s="477"/>
      <c r="TJH945" s="477"/>
      <c r="TJI945" s="477"/>
      <c r="TJJ945" s="477"/>
      <c r="TJK945" s="477"/>
      <c r="TJL945" s="477"/>
      <c r="TJM945" s="477"/>
      <c r="TJN945" s="477"/>
      <c r="TJO945" s="477"/>
      <c r="TJP945" s="477"/>
      <c r="TJQ945" s="477"/>
      <c r="TJR945" s="477"/>
      <c r="TJS945" s="477"/>
      <c r="TJT945" s="477"/>
      <c r="TJU945" s="477"/>
      <c r="TJV945" s="477"/>
      <c r="TJW945" s="477"/>
      <c r="TJX945" s="477"/>
      <c r="TJY945" s="477"/>
      <c r="TJZ945" s="477"/>
      <c r="TKA945" s="477"/>
      <c r="TKB945" s="477"/>
      <c r="TKC945" s="477"/>
      <c r="TKD945" s="477"/>
      <c r="TKE945" s="477"/>
      <c r="TKF945" s="477"/>
      <c r="TKG945" s="477"/>
      <c r="TKH945" s="477"/>
      <c r="TKI945" s="477"/>
      <c r="TKJ945" s="477"/>
      <c r="TKK945" s="477"/>
      <c r="TKL945" s="477"/>
      <c r="TKM945" s="477"/>
      <c r="TKN945" s="477"/>
      <c r="TKO945" s="477"/>
      <c r="TKP945" s="477"/>
      <c r="TKQ945" s="477"/>
      <c r="TKR945" s="477"/>
      <c r="TKS945" s="477"/>
      <c r="TKT945" s="477"/>
      <c r="TKU945" s="477"/>
      <c r="TKV945" s="477"/>
      <c r="TKW945" s="477"/>
      <c r="TKX945" s="477"/>
      <c r="TKY945" s="477"/>
      <c r="TKZ945" s="477"/>
      <c r="TLA945" s="477"/>
      <c r="TLB945" s="477"/>
      <c r="TLC945" s="477"/>
      <c r="TLD945" s="477"/>
      <c r="TLE945" s="477"/>
      <c r="TLF945" s="477"/>
      <c r="TLG945" s="477"/>
      <c r="TLH945" s="477"/>
      <c r="TLI945" s="477"/>
      <c r="TLJ945" s="477"/>
      <c r="TLK945" s="477"/>
      <c r="TLL945" s="477"/>
      <c r="TLM945" s="477"/>
      <c r="TLN945" s="477"/>
      <c r="TLO945" s="477"/>
      <c r="TLP945" s="477"/>
      <c r="TLQ945" s="477"/>
      <c r="TLR945" s="477"/>
      <c r="TLS945" s="477"/>
      <c r="TLT945" s="477"/>
      <c r="TLU945" s="477"/>
      <c r="TLV945" s="477"/>
      <c r="TLW945" s="477"/>
      <c r="TLX945" s="477"/>
      <c r="TLY945" s="477"/>
      <c r="TLZ945" s="477"/>
      <c r="TMA945" s="477"/>
      <c r="TMB945" s="477"/>
      <c r="TMC945" s="477"/>
      <c r="TMD945" s="477"/>
      <c r="TME945" s="477"/>
      <c r="TMF945" s="477"/>
      <c r="TMG945" s="477"/>
      <c r="TMH945" s="477"/>
      <c r="TMI945" s="477"/>
      <c r="TMJ945" s="477"/>
      <c r="TMK945" s="477"/>
      <c r="TML945" s="477"/>
      <c r="TMM945" s="477"/>
      <c r="TMN945" s="477"/>
      <c r="TMO945" s="477"/>
      <c r="TMP945" s="477"/>
      <c r="TMQ945" s="477"/>
      <c r="TMR945" s="477"/>
      <c r="TMS945" s="477"/>
      <c r="TMT945" s="477"/>
      <c r="TMU945" s="477"/>
      <c r="TMV945" s="477"/>
      <c r="TMW945" s="477"/>
      <c r="TMX945" s="477"/>
      <c r="TMY945" s="477"/>
      <c r="TMZ945" s="477"/>
      <c r="TNA945" s="477"/>
      <c r="TNB945" s="477"/>
      <c r="TNC945" s="477"/>
      <c r="TND945" s="477"/>
      <c r="TNE945" s="477"/>
      <c r="TNF945" s="477"/>
      <c r="TNG945" s="477"/>
      <c r="TNH945" s="477"/>
      <c r="TNI945" s="477"/>
      <c r="TNJ945" s="477"/>
      <c r="TNK945" s="477"/>
      <c r="TNL945" s="477"/>
      <c r="TNM945" s="477"/>
      <c r="TNN945" s="477"/>
      <c r="TNO945" s="477"/>
      <c r="TNP945" s="477"/>
      <c r="TNQ945" s="477"/>
      <c r="TNR945" s="477"/>
      <c r="TNS945" s="477"/>
      <c r="TNT945" s="477"/>
      <c r="TNU945" s="477"/>
      <c r="TNV945" s="477"/>
      <c r="TNW945" s="477"/>
      <c r="TNX945" s="477"/>
      <c r="TNY945" s="477"/>
      <c r="TNZ945" s="477"/>
      <c r="TOA945" s="477"/>
      <c r="TOB945" s="477"/>
      <c r="TOC945" s="477"/>
      <c r="TOD945" s="477"/>
      <c r="TOE945" s="477"/>
      <c r="TOF945" s="477"/>
      <c r="TOG945" s="477"/>
      <c r="TOH945" s="477"/>
      <c r="TOI945" s="477"/>
      <c r="TOJ945" s="477"/>
      <c r="TOK945" s="477"/>
      <c r="TOL945" s="477"/>
      <c r="TOM945" s="477"/>
      <c r="TON945" s="477"/>
      <c r="TOO945" s="477"/>
      <c r="TOP945" s="477"/>
      <c r="TOQ945" s="477"/>
      <c r="TOR945" s="477"/>
      <c r="TOS945" s="477"/>
      <c r="TOT945" s="477"/>
      <c r="TOU945" s="477"/>
      <c r="TOV945" s="477"/>
      <c r="TOW945" s="477"/>
      <c r="TOX945" s="477"/>
      <c r="TOY945" s="477"/>
      <c r="TOZ945" s="477"/>
      <c r="TPA945" s="477"/>
      <c r="TPB945" s="477"/>
      <c r="TPC945" s="477"/>
      <c r="TPD945" s="477"/>
      <c r="TPE945" s="477"/>
      <c r="TPF945" s="477"/>
      <c r="TPG945" s="477"/>
      <c r="TPH945" s="477"/>
      <c r="TPI945" s="477"/>
      <c r="TPJ945" s="477"/>
      <c r="TPK945" s="477"/>
      <c r="TPL945" s="477"/>
      <c r="TPM945" s="477"/>
      <c r="TPN945" s="477"/>
      <c r="TPO945" s="477"/>
      <c r="TPP945" s="477"/>
      <c r="TPQ945" s="477"/>
      <c r="TPR945" s="477"/>
      <c r="TPS945" s="477"/>
      <c r="TPT945" s="477"/>
      <c r="TPU945" s="477"/>
      <c r="TPV945" s="477"/>
      <c r="TPW945" s="477"/>
      <c r="TPX945" s="477"/>
      <c r="TPY945" s="477"/>
      <c r="TPZ945" s="477"/>
      <c r="TQA945" s="477"/>
      <c r="TQB945" s="477"/>
      <c r="TQC945" s="477"/>
      <c r="TQD945" s="477"/>
      <c r="TQE945" s="477"/>
      <c r="TQF945" s="477"/>
      <c r="TQG945" s="477"/>
      <c r="TQH945" s="477"/>
      <c r="TQI945" s="477"/>
      <c r="TQJ945" s="477"/>
      <c r="TQK945" s="477"/>
      <c r="TQL945" s="477"/>
      <c r="TQM945" s="477"/>
      <c r="TQN945" s="477"/>
      <c r="TQO945" s="477"/>
      <c r="TQP945" s="477"/>
      <c r="TQQ945" s="477"/>
      <c r="TQR945" s="477"/>
      <c r="TQS945" s="477"/>
      <c r="TQT945" s="477"/>
      <c r="TQU945" s="477"/>
      <c r="TQV945" s="477"/>
      <c r="TQW945" s="477"/>
      <c r="TQX945" s="477"/>
      <c r="TQY945" s="477"/>
      <c r="TQZ945" s="477"/>
      <c r="TRA945" s="477"/>
      <c r="TRB945" s="477"/>
      <c r="TRC945" s="477"/>
      <c r="TRD945" s="477"/>
      <c r="TRE945" s="477"/>
      <c r="TRF945" s="477"/>
      <c r="TRG945" s="477"/>
      <c r="TRH945" s="477"/>
      <c r="TRI945" s="477"/>
      <c r="TRJ945" s="477"/>
      <c r="TRK945" s="477"/>
      <c r="TRL945" s="477"/>
      <c r="TRM945" s="477"/>
      <c r="TRN945" s="477"/>
      <c r="TRO945" s="477"/>
      <c r="TRP945" s="477"/>
      <c r="TRQ945" s="477"/>
      <c r="TRR945" s="477"/>
      <c r="TRS945" s="477"/>
      <c r="TRT945" s="477"/>
      <c r="TRU945" s="477"/>
      <c r="TRV945" s="477"/>
      <c r="TRW945" s="477"/>
      <c r="TRX945" s="477"/>
      <c r="TRY945" s="477"/>
      <c r="TRZ945" s="477"/>
      <c r="TSA945" s="477"/>
      <c r="TSB945" s="477"/>
      <c r="TSC945" s="477"/>
      <c r="TSD945" s="477"/>
      <c r="TSE945" s="477"/>
      <c r="TSF945" s="477"/>
      <c r="TSG945" s="477"/>
      <c r="TSH945" s="477"/>
      <c r="TSI945" s="477"/>
      <c r="TSJ945" s="477"/>
      <c r="TSK945" s="477"/>
      <c r="TSL945" s="477"/>
      <c r="TSM945" s="477"/>
      <c r="TSN945" s="477"/>
      <c r="TSO945" s="477"/>
      <c r="TSP945" s="477"/>
      <c r="TSQ945" s="477"/>
      <c r="TSR945" s="477"/>
      <c r="TSS945" s="477"/>
      <c r="TST945" s="477"/>
      <c r="TSU945" s="477"/>
      <c r="TSV945" s="477"/>
      <c r="TSW945" s="477"/>
      <c r="TSX945" s="477"/>
      <c r="TSY945" s="477"/>
      <c r="TSZ945" s="477"/>
      <c r="TTA945" s="477"/>
      <c r="TTB945" s="477"/>
      <c r="TTC945" s="477"/>
      <c r="TTD945" s="477"/>
      <c r="TTE945" s="477"/>
      <c r="TTF945" s="477"/>
      <c r="TTG945" s="477"/>
      <c r="TTH945" s="477"/>
      <c r="TTI945" s="477"/>
      <c r="TTJ945" s="477"/>
      <c r="TTK945" s="477"/>
      <c r="TTL945" s="477"/>
      <c r="TTM945" s="477"/>
      <c r="TTN945" s="477"/>
      <c r="TTO945" s="477"/>
      <c r="TTP945" s="477"/>
      <c r="TTQ945" s="477"/>
      <c r="TTR945" s="477"/>
      <c r="TTS945" s="477"/>
      <c r="TTT945" s="477"/>
      <c r="TTU945" s="477"/>
      <c r="TTV945" s="477"/>
      <c r="TTW945" s="477"/>
      <c r="TTX945" s="477"/>
      <c r="TTY945" s="477"/>
      <c r="TTZ945" s="477"/>
      <c r="TUA945" s="477"/>
      <c r="TUB945" s="477"/>
      <c r="TUC945" s="477"/>
      <c r="TUD945" s="477"/>
      <c r="TUE945" s="477"/>
      <c r="TUF945" s="477"/>
      <c r="TUG945" s="477"/>
      <c r="TUH945" s="477"/>
      <c r="TUI945" s="477"/>
      <c r="TUJ945" s="477"/>
      <c r="TUK945" s="477"/>
      <c r="TUL945" s="477"/>
      <c r="TUM945" s="477"/>
      <c r="TUN945" s="477"/>
      <c r="TUO945" s="477"/>
      <c r="TUP945" s="477"/>
      <c r="TUQ945" s="477"/>
      <c r="TUR945" s="477"/>
      <c r="TUS945" s="477"/>
      <c r="TUT945" s="477"/>
      <c r="TUU945" s="477"/>
      <c r="TUV945" s="477"/>
      <c r="TUW945" s="477"/>
      <c r="TUX945" s="477"/>
      <c r="TUY945" s="477"/>
      <c r="TUZ945" s="477"/>
      <c r="TVA945" s="477"/>
      <c r="TVB945" s="477"/>
      <c r="TVC945" s="477"/>
      <c r="TVD945" s="477"/>
      <c r="TVE945" s="477"/>
      <c r="TVF945" s="477"/>
      <c r="TVG945" s="477"/>
      <c r="TVH945" s="477"/>
      <c r="TVI945" s="477"/>
      <c r="TVJ945" s="477"/>
      <c r="TVK945" s="477"/>
      <c r="TVL945" s="477"/>
      <c r="TVM945" s="477"/>
      <c r="TVN945" s="477"/>
      <c r="TVO945" s="477"/>
      <c r="TVP945" s="477"/>
      <c r="TVQ945" s="477"/>
      <c r="TVR945" s="477"/>
      <c r="TVS945" s="477"/>
      <c r="TVT945" s="477"/>
      <c r="TVU945" s="477"/>
      <c r="TVV945" s="477"/>
      <c r="TVW945" s="477"/>
      <c r="TVX945" s="477"/>
      <c r="TVY945" s="477"/>
      <c r="TVZ945" s="477"/>
      <c r="TWA945" s="477"/>
      <c r="TWB945" s="477"/>
      <c r="TWC945" s="477"/>
      <c r="TWD945" s="477"/>
      <c r="TWE945" s="477"/>
      <c r="TWF945" s="477"/>
      <c r="TWG945" s="477"/>
      <c r="TWH945" s="477"/>
      <c r="TWI945" s="477"/>
      <c r="TWJ945" s="477"/>
      <c r="TWK945" s="477"/>
      <c r="TWL945" s="477"/>
      <c r="TWM945" s="477"/>
      <c r="TWN945" s="477"/>
      <c r="TWO945" s="477"/>
      <c r="TWP945" s="477"/>
      <c r="TWQ945" s="477"/>
      <c r="TWR945" s="477"/>
      <c r="TWS945" s="477"/>
      <c r="TWT945" s="477"/>
      <c r="TWU945" s="477"/>
      <c r="TWV945" s="477"/>
      <c r="TWW945" s="477"/>
      <c r="TWX945" s="477"/>
      <c r="TWY945" s="477"/>
      <c r="TWZ945" s="477"/>
      <c r="TXA945" s="477"/>
      <c r="TXB945" s="477"/>
      <c r="TXC945" s="477"/>
      <c r="TXD945" s="477"/>
      <c r="TXE945" s="477"/>
      <c r="TXF945" s="477"/>
      <c r="TXG945" s="477"/>
      <c r="TXH945" s="477"/>
      <c r="TXI945" s="477"/>
      <c r="TXJ945" s="477"/>
      <c r="TXK945" s="477"/>
      <c r="TXL945" s="477"/>
      <c r="TXM945" s="477"/>
      <c r="TXN945" s="477"/>
      <c r="TXO945" s="477"/>
      <c r="TXP945" s="477"/>
      <c r="TXQ945" s="477"/>
      <c r="TXR945" s="477"/>
      <c r="TXS945" s="477"/>
      <c r="TXT945" s="477"/>
      <c r="TXU945" s="477"/>
      <c r="TXV945" s="477"/>
      <c r="TXW945" s="477"/>
      <c r="TXX945" s="477"/>
      <c r="TXY945" s="477"/>
      <c r="TXZ945" s="477"/>
      <c r="TYA945" s="477"/>
      <c r="TYB945" s="477"/>
      <c r="TYC945" s="477"/>
      <c r="TYD945" s="477"/>
      <c r="TYE945" s="477"/>
      <c r="TYF945" s="477"/>
      <c r="TYG945" s="477"/>
      <c r="TYH945" s="477"/>
      <c r="TYI945" s="477"/>
      <c r="TYJ945" s="477"/>
      <c r="TYK945" s="477"/>
      <c r="TYL945" s="477"/>
      <c r="TYM945" s="477"/>
      <c r="TYN945" s="477"/>
      <c r="TYO945" s="477"/>
      <c r="TYP945" s="477"/>
      <c r="TYQ945" s="477"/>
      <c r="TYR945" s="477"/>
      <c r="TYS945" s="477"/>
      <c r="TYT945" s="477"/>
      <c r="TYU945" s="477"/>
      <c r="TYV945" s="477"/>
      <c r="TYW945" s="477"/>
      <c r="TYX945" s="477"/>
      <c r="TYY945" s="477"/>
      <c r="TYZ945" s="477"/>
      <c r="TZA945" s="477"/>
      <c r="TZB945" s="477"/>
      <c r="TZC945" s="477"/>
      <c r="TZD945" s="477"/>
      <c r="TZE945" s="477"/>
      <c r="TZF945" s="477"/>
      <c r="TZG945" s="477"/>
      <c r="TZH945" s="477"/>
      <c r="TZI945" s="477"/>
      <c r="TZJ945" s="477"/>
      <c r="TZK945" s="477"/>
      <c r="TZL945" s="477"/>
      <c r="TZM945" s="477"/>
      <c r="TZN945" s="477"/>
      <c r="TZO945" s="477"/>
      <c r="TZP945" s="477"/>
      <c r="TZQ945" s="477"/>
      <c r="TZR945" s="477"/>
      <c r="TZS945" s="477"/>
      <c r="TZT945" s="477"/>
      <c r="TZU945" s="477"/>
      <c r="TZV945" s="477"/>
      <c r="TZW945" s="477"/>
      <c r="TZX945" s="477"/>
      <c r="TZY945" s="477"/>
      <c r="TZZ945" s="477"/>
      <c r="UAA945" s="477"/>
      <c r="UAB945" s="477"/>
      <c r="UAC945" s="477"/>
      <c r="UAD945" s="477"/>
      <c r="UAE945" s="477"/>
      <c r="UAF945" s="477"/>
      <c r="UAG945" s="477"/>
      <c r="UAH945" s="477"/>
      <c r="UAI945" s="477"/>
      <c r="UAJ945" s="477"/>
      <c r="UAK945" s="477"/>
      <c r="UAL945" s="477"/>
      <c r="UAM945" s="477"/>
      <c r="UAN945" s="477"/>
      <c r="UAO945" s="477"/>
      <c r="UAP945" s="477"/>
      <c r="UAQ945" s="477"/>
      <c r="UAR945" s="477"/>
      <c r="UAS945" s="477"/>
      <c r="UAT945" s="477"/>
      <c r="UAU945" s="477"/>
      <c r="UAV945" s="477"/>
      <c r="UAW945" s="477"/>
      <c r="UAX945" s="477"/>
      <c r="UAY945" s="477"/>
      <c r="UAZ945" s="477"/>
      <c r="UBA945" s="477"/>
      <c r="UBB945" s="477"/>
      <c r="UBC945" s="477"/>
      <c r="UBD945" s="477"/>
      <c r="UBE945" s="477"/>
      <c r="UBF945" s="477"/>
      <c r="UBG945" s="477"/>
      <c r="UBH945" s="477"/>
      <c r="UBI945" s="477"/>
      <c r="UBJ945" s="477"/>
      <c r="UBK945" s="477"/>
      <c r="UBL945" s="477"/>
      <c r="UBM945" s="477"/>
      <c r="UBN945" s="477"/>
      <c r="UBO945" s="477"/>
      <c r="UBP945" s="477"/>
      <c r="UBQ945" s="477"/>
      <c r="UBR945" s="477"/>
      <c r="UBS945" s="477"/>
      <c r="UBT945" s="477"/>
      <c r="UBU945" s="477"/>
      <c r="UBV945" s="477"/>
      <c r="UBW945" s="477"/>
      <c r="UBX945" s="477"/>
      <c r="UBY945" s="477"/>
      <c r="UBZ945" s="477"/>
      <c r="UCA945" s="477"/>
      <c r="UCB945" s="477"/>
      <c r="UCC945" s="477"/>
      <c r="UCD945" s="477"/>
      <c r="UCE945" s="477"/>
      <c r="UCF945" s="477"/>
      <c r="UCG945" s="477"/>
      <c r="UCH945" s="477"/>
      <c r="UCI945" s="477"/>
      <c r="UCJ945" s="477"/>
      <c r="UCK945" s="477"/>
      <c r="UCL945" s="477"/>
      <c r="UCM945" s="477"/>
      <c r="UCN945" s="477"/>
      <c r="UCO945" s="477"/>
      <c r="UCP945" s="477"/>
      <c r="UCQ945" s="477"/>
      <c r="UCR945" s="477"/>
      <c r="UCS945" s="477"/>
      <c r="UCT945" s="477"/>
      <c r="UCU945" s="477"/>
      <c r="UCV945" s="477"/>
      <c r="UCW945" s="477"/>
      <c r="UCX945" s="477"/>
      <c r="UCY945" s="477"/>
      <c r="UCZ945" s="477"/>
      <c r="UDA945" s="477"/>
      <c r="UDB945" s="477"/>
      <c r="UDC945" s="477"/>
      <c r="UDD945" s="477"/>
      <c r="UDE945" s="477"/>
      <c r="UDF945" s="477"/>
      <c r="UDG945" s="477"/>
      <c r="UDH945" s="477"/>
      <c r="UDI945" s="477"/>
      <c r="UDJ945" s="477"/>
      <c r="UDK945" s="477"/>
      <c r="UDL945" s="477"/>
      <c r="UDM945" s="477"/>
      <c r="UDN945" s="477"/>
      <c r="UDO945" s="477"/>
      <c r="UDP945" s="477"/>
      <c r="UDQ945" s="477"/>
      <c r="UDR945" s="477"/>
      <c r="UDS945" s="477"/>
      <c r="UDT945" s="477"/>
      <c r="UDU945" s="477"/>
      <c r="UDV945" s="477"/>
      <c r="UDW945" s="477"/>
      <c r="UDX945" s="477"/>
      <c r="UDY945" s="477"/>
      <c r="UDZ945" s="477"/>
      <c r="UEA945" s="477"/>
      <c r="UEB945" s="477"/>
      <c r="UEC945" s="477"/>
      <c r="UED945" s="477"/>
      <c r="UEE945" s="477"/>
      <c r="UEF945" s="477"/>
      <c r="UEG945" s="477"/>
      <c r="UEH945" s="477"/>
      <c r="UEI945" s="477"/>
      <c r="UEJ945" s="477"/>
      <c r="UEK945" s="477"/>
      <c r="UEL945" s="477"/>
      <c r="UEM945" s="477"/>
      <c r="UEN945" s="477"/>
      <c r="UEO945" s="477"/>
      <c r="UEP945" s="477"/>
      <c r="UEQ945" s="477"/>
      <c r="UER945" s="477"/>
      <c r="UES945" s="477"/>
      <c r="UET945" s="477"/>
      <c r="UEU945" s="477"/>
      <c r="UEV945" s="477"/>
      <c r="UEW945" s="477"/>
      <c r="UEX945" s="477"/>
      <c r="UEY945" s="477"/>
      <c r="UEZ945" s="477"/>
      <c r="UFA945" s="477"/>
      <c r="UFB945" s="477"/>
      <c r="UFC945" s="477"/>
      <c r="UFD945" s="477"/>
      <c r="UFE945" s="477"/>
      <c r="UFF945" s="477"/>
      <c r="UFG945" s="477"/>
      <c r="UFH945" s="477"/>
      <c r="UFI945" s="477"/>
      <c r="UFJ945" s="477"/>
      <c r="UFK945" s="477"/>
      <c r="UFL945" s="477"/>
      <c r="UFM945" s="477"/>
      <c r="UFN945" s="477"/>
      <c r="UFO945" s="477"/>
      <c r="UFP945" s="477"/>
      <c r="UFQ945" s="477"/>
      <c r="UFR945" s="477"/>
      <c r="UFS945" s="477"/>
      <c r="UFT945" s="477"/>
      <c r="UFU945" s="477"/>
      <c r="UFV945" s="477"/>
      <c r="UFW945" s="477"/>
      <c r="UFX945" s="477"/>
      <c r="UFY945" s="477"/>
      <c r="UFZ945" s="477"/>
      <c r="UGA945" s="477"/>
      <c r="UGB945" s="477"/>
      <c r="UGC945" s="477"/>
      <c r="UGD945" s="477"/>
      <c r="UGE945" s="477"/>
      <c r="UGF945" s="477"/>
      <c r="UGG945" s="477"/>
      <c r="UGH945" s="477"/>
      <c r="UGI945" s="477"/>
      <c r="UGJ945" s="477"/>
      <c r="UGK945" s="477"/>
      <c r="UGL945" s="477"/>
      <c r="UGM945" s="477"/>
      <c r="UGN945" s="477"/>
      <c r="UGO945" s="477"/>
      <c r="UGP945" s="477"/>
      <c r="UGQ945" s="477"/>
      <c r="UGR945" s="477"/>
      <c r="UGS945" s="477"/>
      <c r="UGT945" s="477"/>
      <c r="UGU945" s="477"/>
      <c r="UGV945" s="477"/>
      <c r="UGW945" s="477"/>
      <c r="UGX945" s="477"/>
      <c r="UGY945" s="477"/>
      <c r="UGZ945" s="477"/>
      <c r="UHA945" s="477"/>
      <c r="UHB945" s="477"/>
      <c r="UHC945" s="477"/>
      <c r="UHD945" s="477"/>
      <c r="UHE945" s="477"/>
      <c r="UHF945" s="477"/>
      <c r="UHG945" s="477"/>
      <c r="UHH945" s="477"/>
      <c r="UHI945" s="477"/>
      <c r="UHJ945" s="477"/>
      <c r="UHK945" s="477"/>
      <c r="UHL945" s="477"/>
      <c r="UHM945" s="477"/>
      <c r="UHN945" s="477"/>
      <c r="UHO945" s="477"/>
      <c r="UHP945" s="477"/>
      <c r="UHQ945" s="477"/>
      <c r="UHR945" s="477"/>
      <c r="UHS945" s="477"/>
      <c r="UHT945" s="477"/>
      <c r="UHU945" s="477"/>
      <c r="UHV945" s="477"/>
      <c r="UHW945" s="477"/>
      <c r="UHX945" s="477"/>
      <c r="UHY945" s="477"/>
      <c r="UHZ945" s="477"/>
      <c r="UIA945" s="477"/>
      <c r="UIB945" s="477"/>
      <c r="UIC945" s="477"/>
      <c r="UID945" s="477"/>
      <c r="UIE945" s="477"/>
      <c r="UIF945" s="477"/>
      <c r="UIG945" s="477"/>
      <c r="UIH945" s="477"/>
      <c r="UII945" s="477"/>
      <c r="UIJ945" s="477"/>
      <c r="UIK945" s="477"/>
      <c r="UIL945" s="477"/>
      <c r="UIM945" s="477"/>
      <c r="UIN945" s="477"/>
      <c r="UIO945" s="477"/>
      <c r="UIP945" s="477"/>
      <c r="UIQ945" s="477"/>
      <c r="UIR945" s="477"/>
      <c r="UIS945" s="477"/>
      <c r="UIT945" s="477"/>
      <c r="UIU945" s="477"/>
      <c r="UIV945" s="477"/>
      <c r="UIW945" s="477"/>
      <c r="UIX945" s="477"/>
      <c r="UIY945" s="477"/>
      <c r="UIZ945" s="477"/>
      <c r="UJA945" s="477"/>
      <c r="UJB945" s="477"/>
      <c r="UJC945" s="477"/>
      <c r="UJD945" s="477"/>
      <c r="UJE945" s="477"/>
      <c r="UJF945" s="477"/>
      <c r="UJG945" s="477"/>
      <c r="UJH945" s="477"/>
      <c r="UJI945" s="477"/>
      <c r="UJJ945" s="477"/>
      <c r="UJK945" s="477"/>
      <c r="UJL945" s="477"/>
      <c r="UJM945" s="477"/>
      <c r="UJN945" s="477"/>
      <c r="UJO945" s="477"/>
      <c r="UJP945" s="477"/>
      <c r="UJQ945" s="477"/>
      <c r="UJR945" s="477"/>
      <c r="UJS945" s="477"/>
      <c r="UJT945" s="477"/>
      <c r="UJU945" s="477"/>
      <c r="UJV945" s="477"/>
      <c r="UJW945" s="477"/>
      <c r="UJX945" s="477"/>
      <c r="UJY945" s="477"/>
      <c r="UJZ945" s="477"/>
      <c r="UKA945" s="477"/>
      <c r="UKB945" s="477"/>
      <c r="UKC945" s="477"/>
      <c r="UKD945" s="477"/>
      <c r="UKE945" s="477"/>
      <c r="UKF945" s="477"/>
      <c r="UKG945" s="477"/>
      <c r="UKH945" s="477"/>
      <c r="UKI945" s="477"/>
      <c r="UKJ945" s="477"/>
      <c r="UKK945" s="477"/>
      <c r="UKL945" s="477"/>
      <c r="UKM945" s="477"/>
      <c r="UKN945" s="477"/>
      <c r="UKO945" s="477"/>
      <c r="UKP945" s="477"/>
      <c r="UKQ945" s="477"/>
      <c r="UKR945" s="477"/>
      <c r="UKS945" s="477"/>
      <c r="UKT945" s="477"/>
      <c r="UKU945" s="477"/>
      <c r="UKV945" s="477"/>
      <c r="UKW945" s="477"/>
      <c r="UKX945" s="477"/>
      <c r="UKY945" s="477"/>
      <c r="UKZ945" s="477"/>
      <c r="ULA945" s="477"/>
      <c r="ULB945" s="477"/>
      <c r="ULC945" s="477"/>
      <c r="ULD945" s="477"/>
      <c r="ULE945" s="477"/>
      <c r="ULF945" s="477"/>
      <c r="ULG945" s="477"/>
      <c r="ULH945" s="477"/>
      <c r="ULI945" s="477"/>
      <c r="ULJ945" s="477"/>
      <c r="ULK945" s="477"/>
      <c r="ULL945" s="477"/>
      <c r="ULM945" s="477"/>
      <c r="ULN945" s="477"/>
      <c r="ULO945" s="477"/>
      <c r="ULP945" s="477"/>
      <c r="ULQ945" s="477"/>
      <c r="ULR945" s="477"/>
      <c r="ULS945" s="477"/>
      <c r="ULT945" s="477"/>
      <c r="ULU945" s="477"/>
      <c r="ULV945" s="477"/>
      <c r="ULW945" s="477"/>
      <c r="ULX945" s="477"/>
      <c r="ULY945" s="477"/>
      <c r="ULZ945" s="477"/>
      <c r="UMA945" s="477"/>
      <c r="UMB945" s="477"/>
      <c r="UMC945" s="477"/>
      <c r="UMD945" s="477"/>
      <c r="UME945" s="477"/>
      <c r="UMF945" s="477"/>
      <c r="UMG945" s="477"/>
      <c r="UMH945" s="477"/>
      <c r="UMI945" s="477"/>
      <c r="UMJ945" s="477"/>
      <c r="UMK945" s="477"/>
      <c r="UML945" s="477"/>
      <c r="UMM945" s="477"/>
      <c r="UMN945" s="477"/>
      <c r="UMO945" s="477"/>
      <c r="UMP945" s="477"/>
      <c r="UMQ945" s="477"/>
      <c r="UMR945" s="477"/>
      <c r="UMS945" s="477"/>
      <c r="UMT945" s="477"/>
      <c r="UMU945" s="477"/>
      <c r="UMV945" s="477"/>
      <c r="UMW945" s="477"/>
      <c r="UMX945" s="477"/>
      <c r="UMY945" s="477"/>
      <c r="UMZ945" s="477"/>
      <c r="UNA945" s="477"/>
      <c r="UNB945" s="477"/>
      <c r="UNC945" s="477"/>
      <c r="UND945" s="477"/>
      <c r="UNE945" s="477"/>
      <c r="UNF945" s="477"/>
      <c r="UNG945" s="477"/>
      <c r="UNH945" s="477"/>
      <c r="UNI945" s="477"/>
      <c r="UNJ945" s="477"/>
      <c r="UNK945" s="477"/>
      <c r="UNL945" s="477"/>
      <c r="UNM945" s="477"/>
      <c r="UNN945" s="477"/>
      <c r="UNO945" s="477"/>
      <c r="UNP945" s="477"/>
      <c r="UNQ945" s="477"/>
      <c r="UNR945" s="477"/>
      <c r="UNS945" s="477"/>
      <c r="UNT945" s="477"/>
      <c r="UNU945" s="477"/>
      <c r="UNV945" s="477"/>
      <c r="UNW945" s="477"/>
      <c r="UNX945" s="477"/>
      <c r="UNY945" s="477"/>
      <c r="UNZ945" s="477"/>
      <c r="UOA945" s="477"/>
      <c r="UOB945" s="477"/>
      <c r="UOC945" s="477"/>
      <c r="UOD945" s="477"/>
      <c r="UOE945" s="477"/>
      <c r="UOF945" s="477"/>
      <c r="UOG945" s="477"/>
      <c r="UOH945" s="477"/>
      <c r="UOI945" s="477"/>
      <c r="UOJ945" s="477"/>
      <c r="UOK945" s="477"/>
      <c r="UOL945" s="477"/>
      <c r="UOM945" s="477"/>
      <c r="UON945" s="477"/>
      <c r="UOO945" s="477"/>
      <c r="UOP945" s="477"/>
      <c r="UOQ945" s="477"/>
      <c r="UOR945" s="477"/>
      <c r="UOS945" s="477"/>
      <c r="UOT945" s="477"/>
      <c r="UOU945" s="477"/>
      <c r="UOV945" s="477"/>
      <c r="UOW945" s="477"/>
      <c r="UOX945" s="477"/>
      <c r="UOY945" s="477"/>
      <c r="UOZ945" s="477"/>
      <c r="UPA945" s="477"/>
      <c r="UPB945" s="477"/>
      <c r="UPC945" s="477"/>
      <c r="UPD945" s="477"/>
      <c r="UPE945" s="477"/>
      <c r="UPF945" s="477"/>
      <c r="UPG945" s="477"/>
      <c r="UPH945" s="477"/>
      <c r="UPI945" s="477"/>
      <c r="UPJ945" s="477"/>
      <c r="UPK945" s="477"/>
      <c r="UPL945" s="477"/>
      <c r="UPM945" s="477"/>
      <c r="UPN945" s="477"/>
      <c r="UPO945" s="477"/>
      <c r="UPP945" s="477"/>
      <c r="UPQ945" s="477"/>
      <c r="UPR945" s="477"/>
      <c r="UPS945" s="477"/>
      <c r="UPT945" s="477"/>
      <c r="UPU945" s="477"/>
      <c r="UPV945" s="477"/>
      <c r="UPW945" s="477"/>
      <c r="UPX945" s="477"/>
      <c r="UPY945" s="477"/>
      <c r="UPZ945" s="477"/>
      <c r="UQA945" s="477"/>
      <c r="UQB945" s="477"/>
      <c r="UQC945" s="477"/>
      <c r="UQD945" s="477"/>
      <c r="UQE945" s="477"/>
      <c r="UQF945" s="477"/>
      <c r="UQG945" s="477"/>
      <c r="UQH945" s="477"/>
      <c r="UQI945" s="477"/>
      <c r="UQJ945" s="477"/>
      <c r="UQK945" s="477"/>
      <c r="UQL945" s="477"/>
      <c r="UQM945" s="477"/>
      <c r="UQN945" s="477"/>
      <c r="UQO945" s="477"/>
      <c r="UQP945" s="477"/>
      <c r="UQQ945" s="477"/>
      <c r="UQR945" s="477"/>
      <c r="UQS945" s="477"/>
      <c r="UQT945" s="477"/>
      <c r="UQU945" s="477"/>
      <c r="UQV945" s="477"/>
      <c r="UQW945" s="477"/>
      <c r="UQX945" s="477"/>
      <c r="UQY945" s="477"/>
      <c r="UQZ945" s="477"/>
      <c r="URA945" s="477"/>
      <c r="URB945" s="477"/>
      <c r="URC945" s="477"/>
      <c r="URD945" s="477"/>
      <c r="URE945" s="477"/>
      <c r="URF945" s="477"/>
      <c r="URG945" s="477"/>
      <c r="URH945" s="477"/>
      <c r="URI945" s="477"/>
      <c r="URJ945" s="477"/>
      <c r="URK945" s="477"/>
      <c r="URL945" s="477"/>
      <c r="URM945" s="477"/>
      <c r="URN945" s="477"/>
      <c r="URO945" s="477"/>
      <c r="URP945" s="477"/>
      <c r="URQ945" s="477"/>
      <c r="URR945" s="477"/>
      <c r="URS945" s="477"/>
      <c r="URT945" s="477"/>
      <c r="URU945" s="477"/>
      <c r="URV945" s="477"/>
      <c r="URW945" s="477"/>
      <c r="URX945" s="477"/>
      <c r="URY945" s="477"/>
      <c r="URZ945" s="477"/>
      <c r="USA945" s="477"/>
      <c r="USB945" s="477"/>
      <c r="USC945" s="477"/>
      <c r="USD945" s="477"/>
      <c r="USE945" s="477"/>
      <c r="USF945" s="477"/>
      <c r="USG945" s="477"/>
      <c r="USH945" s="477"/>
      <c r="USI945" s="477"/>
      <c r="USJ945" s="477"/>
      <c r="USK945" s="477"/>
      <c r="USL945" s="477"/>
      <c r="USM945" s="477"/>
      <c r="USN945" s="477"/>
      <c r="USO945" s="477"/>
      <c r="USP945" s="477"/>
      <c r="USQ945" s="477"/>
      <c r="USR945" s="477"/>
      <c r="USS945" s="477"/>
      <c r="UST945" s="477"/>
      <c r="USU945" s="477"/>
      <c r="USV945" s="477"/>
      <c r="USW945" s="477"/>
      <c r="USX945" s="477"/>
      <c r="USY945" s="477"/>
      <c r="USZ945" s="477"/>
      <c r="UTA945" s="477"/>
      <c r="UTB945" s="477"/>
      <c r="UTC945" s="477"/>
      <c r="UTD945" s="477"/>
      <c r="UTE945" s="477"/>
      <c r="UTF945" s="477"/>
      <c r="UTG945" s="477"/>
      <c r="UTH945" s="477"/>
      <c r="UTI945" s="477"/>
      <c r="UTJ945" s="477"/>
      <c r="UTK945" s="477"/>
      <c r="UTL945" s="477"/>
      <c r="UTM945" s="477"/>
      <c r="UTN945" s="477"/>
      <c r="UTO945" s="477"/>
      <c r="UTP945" s="477"/>
      <c r="UTQ945" s="477"/>
      <c r="UTR945" s="477"/>
      <c r="UTS945" s="477"/>
      <c r="UTT945" s="477"/>
      <c r="UTU945" s="477"/>
      <c r="UTV945" s="477"/>
      <c r="UTW945" s="477"/>
      <c r="UTX945" s="477"/>
      <c r="UTY945" s="477"/>
      <c r="UTZ945" s="477"/>
      <c r="UUA945" s="477"/>
      <c r="UUB945" s="477"/>
      <c r="UUC945" s="477"/>
      <c r="UUD945" s="477"/>
      <c r="UUE945" s="477"/>
      <c r="UUF945" s="477"/>
      <c r="UUG945" s="477"/>
      <c r="UUH945" s="477"/>
      <c r="UUI945" s="477"/>
      <c r="UUJ945" s="477"/>
      <c r="UUK945" s="477"/>
      <c r="UUL945" s="477"/>
      <c r="UUM945" s="477"/>
      <c r="UUN945" s="477"/>
      <c r="UUO945" s="477"/>
      <c r="UUP945" s="477"/>
      <c r="UUQ945" s="477"/>
      <c r="UUR945" s="477"/>
      <c r="UUS945" s="477"/>
      <c r="UUT945" s="477"/>
      <c r="UUU945" s="477"/>
      <c r="UUV945" s="477"/>
      <c r="UUW945" s="477"/>
      <c r="UUX945" s="477"/>
      <c r="UUY945" s="477"/>
      <c r="UUZ945" s="477"/>
      <c r="UVA945" s="477"/>
      <c r="UVB945" s="477"/>
      <c r="UVC945" s="477"/>
      <c r="UVD945" s="477"/>
      <c r="UVE945" s="477"/>
      <c r="UVF945" s="477"/>
      <c r="UVG945" s="477"/>
      <c r="UVH945" s="477"/>
      <c r="UVI945" s="477"/>
      <c r="UVJ945" s="477"/>
      <c r="UVK945" s="477"/>
      <c r="UVL945" s="477"/>
      <c r="UVM945" s="477"/>
      <c r="UVN945" s="477"/>
      <c r="UVO945" s="477"/>
      <c r="UVP945" s="477"/>
      <c r="UVQ945" s="477"/>
      <c r="UVR945" s="477"/>
      <c r="UVS945" s="477"/>
      <c r="UVT945" s="477"/>
      <c r="UVU945" s="477"/>
      <c r="UVV945" s="477"/>
      <c r="UVW945" s="477"/>
      <c r="UVX945" s="477"/>
      <c r="UVY945" s="477"/>
      <c r="UVZ945" s="477"/>
      <c r="UWA945" s="477"/>
      <c r="UWB945" s="477"/>
      <c r="UWC945" s="477"/>
      <c r="UWD945" s="477"/>
      <c r="UWE945" s="477"/>
      <c r="UWF945" s="477"/>
      <c r="UWG945" s="477"/>
      <c r="UWH945" s="477"/>
      <c r="UWI945" s="477"/>
      <c r="UWJ945" s="477"/>
      <c r="UWK945" s="477"/>
      <c r="UWL945" s="477"/>
      <c r="UWM945" s="477"/>
      <c r="UWN945" s="477"/>
      <c r="UWO945" s="477"/>
      <c r="UWP945" s="477"/>
      <c r="UWQ945" s="477"/>
      <c r="UWR945" s="477"/>
      <c r="UWS945" s="477"/>
      <c r="UWT945" s="477"/>
      <c r="UWU945" s="477"/>
      <c r="UWV945" s="477"/>
      <c r="UWW945" s="477"/>
      <c r="UWX945" s="477"/>
      <c r="UWY945" s="477"/>
      <c r="UWZ945" s="477"/>
      <c r="UXA945" s="477"/>
      <c r="UXB945" s="477"/>
      <c r="UXC945" s="477"/>
      <c r="UXD945" s="477"/>
      <c r="UXE945" s="477"/>
      <c r="UXF945" s="477"/>
      <c r="UXG945" s="477"/>
      <c r="UXH945" s="477"/>
      <c r="UXI945" s="477"/>
      <c r="UXJ945" s="477"/>
      <c r="UXK945" s="477"/>
      <c r="UXL945" s="477"/>
      <c r="UXM945" s="477"/>
      <c r="UXN945" s="477"/>
      <c r="UXO945" s="477"/>
      <c r="UXP945" s="477"/>
      <c r="UXQ945" s="477"/>
      <c r="UXR945" s="477"/>
      <c r="UXS945" s="477"/>
      <c r="UXT945" s="477"/>
      <c r="UXU945" s="477"/>
      <c r="UXV945" s="477"/>
      <c r="UXW945" s="477"/>
      <c r="UXX945" s="477"/>
      <c r="UXY945" s="477"/>
      <c r="UXZ945" s="477"/>
      <c r="UYA945" s="477"/>
      <c r="UYB945" s="477"/>
      <c r="UYC945" s="477"/>
      <c r="UYD945" s="477"/>
      <c r="UYE945" s="477"/>
      <c r="UYF945" s="477"/>
      <c r="UYG945" s="477"/>
      <c r="UYH945" s="477"/>
      <c r="UYI945" s="477"/>
      <c r="UYJ945" s="477"/>
      <c r="UYK945" s="477"/>
      <c r="UYL945" s="477"/>
      <c r="UYM945" s="477"/>
      <c r="UYN945" s="477"/>
      <c r="UYO945" s="477"/>
      <c r="UYP945" s="477"/>
      <c r="UYQ945" s="477"/>
      <c r="UYR945" s="477"/>
      <c r="UYS945" s="477"/>
      <c r="UYT945" s="477"/>
      <c r="UYU945" s="477"/>
      <c r="UYV945" s="477"/>
      <c r="UYW945" s="477"/>
      <c r="UYX945" s="477"/>
      <c r="UYY945" s="477"/>
      <c r="UYZ945" s="477"/>
      <c r="UZA945" s="477"/>
      <c r="UZB945" s="477"/>
      <c r="UZC945" s="477"/>
      <c r="UZD945" s="477"/>
      <c r="UZE945" s="477"/>
      <c r="UZF945" s="477"/>
      <c r="UZG945" s="477"/>
      <c r="UZH945" s="477"/>
      <c r="UZI945" s="477"/>
      <c r="UZJ945" s="477"/>
      <c r="UZK945" s="477"/>
      <c r="UZL945" s="477"/>
      <c r="UZM945" s="477"/>
      <c r="UZN945" s="477"/>
      <c r="UZO945" s="477"/>
      <c r="UZP945" s="477"/>
      <c r="UZQ945" s="477"/>
      <c r="UZR945" s="477"/>
      <c r="UZS945" s="477"/>
      <c r="UZT945" s="477"/>
      <c r="UZU945" s="477"/>
      <c r="UZV945" s="477"/>
      <c r="UZW945" s="477"/>
      <c r="UZX945" s="477"/>
      <c r="UZY945" s="477"/>
      <c r="UZZ945" s="477"/>
      <c r="VAA945" s="477"/>
      <c r="VAB945" s="477"/>
      <c r="VAC945" s="477"/>
      <c r="VAD945" s="477"/>
      <c r="VAE945" s="477"/>
      <c r="VAF945" s="477"/>
      <c r="VAG945" s="477"/>
      <c r="VAH945" s="477"/>
      <c r="VAI945" s="477"/>
      <c r="VAJ945" s="477"/>
      <c r="VAK945" s="477"/>
      <c r="VAL945" s="477"/>
      <c r="VAM945" s="477"/>
      <c r="VAN945" s="477"/>
      <c r="VAO945" s="477"/>
      <c r="VAP945" s="477"/>
      <c r="VAQ945" s="477"/>
      <c r="VAR945" s="477"/>
      <c r="VAS945" s="477"/>
      <c r="VAT945" s="477"/>
      <c r="VAU945" s="477"/>
      <c r="VAV945" s="477"/>
      <c r="VAW945" s="477"/>
      <c r="VAX945" s="477"/>
      <c r="VAY945" s="477"/>
      <c r="VAZ945" s="477"/>
      <c r="VBA945" s="477"/>
      <c r="VBB945" s="477"/>
      <c r="VBC945" s="477"/>
      <c r="VBD945" s="477"/>
      <c r="VBE945" s="477"/>
      <c r="VBF945" s="477"/>
      <c r="VBG945" s="477"/>
      <c r="VBH945" s="477"/>
      <c r="VBI945" s="477"/>
      <c r="VBJ945" s="477"/>
      <c r="VBK945" s="477"/>
      <c r="VBL945" s="477"/>
      <c r="VBM945" s="477"/>
      <c r="VBN945" s="477"/>
      <c r="VBO945" s="477"/>
      <c r="VBP945" s="477"/>
      <c r="VBQ945" s="477"/>
      <c r="VBR945" s="477"/>
      <c r="VBS945" s="477"/>
      <c r="VBT945" s="477"/>
      <c r="VBU945" s="477"/>
      <c r="VBV945" s="477"/>
      <c r="VBW945" s="477"/>
      <c r="VBX945" s="477"/>
      <c r="VBY945" s="477"/>
      <c r="VBZ945" s="477"/>
      <c r="VCA945" s="477"/>
      <c r="VCB945" s="477"/>
      <c r="VCC945" s="477"/>
      <c r="VCD945" s="477"/>
      <c r="VCE945" s="477"/>
      <c r="VCF945" s="477"/>
      <c r="VCG945" s="477"/>
      <c r="VCH945" s="477"/>
      <c r="VCI945" s="477"/>
      <c r="VCJ945" s="477"/>
      <c r="VCK945" s="477"/>
      <c r="VCL945" s="477"/>
      <c r="VCM945" s="477"/>
      <c r="VCN945" s="477"/>
      <c r="VCO945" s="477"/>
      <c r="VCP945" s="477"/>
      <c r="VCQ945" s="477"/>
      <c r="VCR945" s="477"/>
      <c r="VCS945" s="477"/>
      <c r="VCT945" s="477"/>
      <c r="VCU945" s="477"/>
      <c r="VCV945" s="477"/>
      <c r="VCW945" s="477"/>
      <c r="VCX945" s="477"/>
      <c r="VCY945" s="477"/>
      <c r="VCZ945" s="477"/>
      <c r="VDA945" s="477"/>
      <c r="VDB945" s="477"/>
      <c r="VDC945" s="477"/>
      <c r="VDD945" s="477"/>
      <c r="VDE945" s="477"/>
      <c r="VDF945" s="477"/>
      <c r="VDG945" s="477"/>
      <c r="VDH945" s="477"/>
      <c r="VDI945" s="477"/>
      <c r="VDJ945" s="477"/>
      <c r="VDK945" s="477"/>
      <c r="VDL945" s="477"/>
      <c r="VDM945" s="477"/>
      <c r="VDN945" s="477"/>
      <c r="VDO945" s="477"/>
      <c r="VDP945" s="477"/>
      <c r="VDQ945" s="477"/>
      <c r="VDR945" s="477"/>
      <c r="VDS945" s="477"/>
      <c r="VDT945" s="477"/>
      <c r="VDU945" s="477"/>
      <c r="VDV945" s="477"/>
      <c r="VDW945" s="477"/>
      <c r="VDX945" s="477"/>
      <c r="VDY945" s="477"/>
      <c r="VDZ945" s="477"/>
      <c r="VEA945" s="477"/>
      <c r="VEB945" s="477"/>
      <c r="VEC945" s="477"/>
      <c r="VED945" s="477"/>
      <c r="VEE945" s="477"/>
      <c r="VEF945" s="477"/>
      <c r="VEG945" s="477"/>
      <c r="VEH945" s="477"/>
      <c r="VEI945" s="477"/>
      <c r="VEJ945" s="477"/>
      <c r="VEK945" s="477"/>
      <c r="VEL945" s="477"/>
      <c r="VEM945" s="477"/>
      <c r="VEN945" s="477"/>
      <c r="VEO945" s="477"/>
      <c r="VEP945" s="477"/>
      <c r="VEQ945" s="477"/>
      <c r="VER945" s="477"/>
      <c r="VES945" s="477"/>
      <c r="VET945" s="477"/>
      <c r="VEU945" s="477"/>
      <c r="VEV945" s="477"/>
      <c r="VEW945" s="477"/>
      <c r="VEX945" s="477"/>
      <c r="VEY945" s="477"/>
      <c r="VEZ945" s="477"/>
      <c r="VFA945" s="477"/>
      <c r="VFB945" s="477"/>
      <c r="VFC945" s="477"/>
      <c r="VFD945" s="477"/>
      <c r="VFE945" s="477"/>
      <c r="VFF945" s="477"/>
      <c r="VFG945" s="477"/>
      <c r="VFH945" s="477"/>
      <c r="VFI945" s="477"/>
      <c r="VFJ945" s="477"/>
      <c r="VFK945" s="477"/>
      <c r="VFL945" s="477"/>
      <c r="VFM945" s="477"/>
      <c r="VFN945" s="477"/>
      <c r="VFO945" s="477"/>
      <c r="VFP945" s="477"/>
      <c r="VFQ945" s="477"/>
      <c r="VFR945" s="477"/>
      <c r="VFS945" s="477"/>
      <c r="VFT945" s="477"/>
      <c r="VFU945" s="477"/>
      <c r="VFV945" s="477"/>
      <c r="VFW945" s="477"/>
      <c r="VFX945" s="477"/>
      <c r="VFY945" s="477"/>
      <c r="VFZ945" s="477"/>
      <c r="VGA945" s="477"/>
      <c r="VGB945" s="477"/>
      <c r="VGC945" s="477"/>
      <c r="VGD945" s="477"/>
      <c r="VGE945" s="477"/>
      <c r="VGF945" s="477"/>
      <c r="VGG945" s="477"/>
      <c r="VGH945" s="477"/>
      <c r="VGI945" s="477"/>
      <c r="VGJ945" s="477"/>
      <c r="VGK945" s="477"/>
      <c r="VGL945" s="477"/>
      <c r="VGM945" s="477"/>
      <c r="VGN945" s="477"/>
      <c r="VGO945" s="477"/>
      <c r="VGP945" s="477"/>
      <c r="VGQ945" s="477"/>
      <c r="VGR945" s="477"/>
      <c r="VGS945" s="477"/>
      <c r="VGT945" s="477"/>
      <c r="VGU945" s="477"/>
      <c r="VGV945" s="477"/>
      <c r="VGW945" s="477"/>
      <c r="VGX945" s="477"/>
      <c r="VGY945" s="477"/>
      <c r="VGZ945" s="477"/>
      <c r="VHA945" s="477"/>
      <c r="VHB945" s="477"/>
      <c r="VHC945" s="477"/>
      <c r="VHD945" s="477"/>
      <c r="VHE945" s="477"/>
      <c r="VHF945" s="477"/>
      <c r="VHG945" s="477"/>
      <c r="VHH945" s="477"/>
      <c r="VHI945" s="477"/>
      <c r="VHJ945" s="477"/>
      <c r="VHK945" s="477"/>
      <c r="VHL945" s="477"/>
      <c r="VHM945" s="477"/>
      <c r="VHN945" s="477"/>
      <c r="VHO945" s="477"/>
      <c r="VHP945" s="477"/>
      <c r="VHQ945" s="477"/>
      <c r="VHR945" s="477"/>
      <c r="VHS945" s="477"/>
      <c r="VHT945" s="477"/>
      <c r="VHU945" s="477"/>
      <c r="VHV945" s="477"/>
      <c r="VHW945" s="477"/>
      <c r="VHX945" s="477"/>
      <c r="VHY945" s="477"/>
      <c r="VHZ945" s="477"/>
      <c r="VIA945" s="477"/>
      <c r="VIB945" s="477"/>
      <c r="VIC945" s="477"/>
      <c r="VID945" s="477"/>
      <c r="VIE945" s="477"/>
      <c r="VIF945" s="477"/>
      <c r="VIG945" s="477"/>
      <c r="VIH945" s="477"/>
      <c r="VII945" s="477"/>
      <c r="VIJ945" s="477"/>
      <c r="VIK945" s="477"/>
      <c r="VIL945" s="477"/>
      <c r="VIM945" s="477"/>
      <c r="VIN945" s="477"/>
      <c r="VIO945" s="477"/>
      <c r="VIP945" s="477"/>
      <c r="VIQ945" s="477"/>
      <c r="VIR945" s="477"/>
      <c r="VIS945" s="477"/>
      <c r="VIT945" s="477"/>
      <c r="VIU945" s="477"/>
      <c r="VIV945" s="477"/>
      <c r="VIW945" s="477"/>
      <c r="VIX945" s="477"/>
      <c r="VIY945" s="477"/>
      <c r="VIZ945" s="477"/>
      <c r="VJA945" s="477"/>
      <c r="VJB945" s="477"/>
      <c r="VJC945" s="477"/>
      <c r="VJD945" s="477"/>
      <c r="VJE945" s="477"/>
      <c r="VJF945" s="477"/>
      <c r="VJG945" s="477"/>
      <c r="VJH945" s="477"/>
      <c r="VJI945" s="477"/>
      <c r="VJJ945" s="477"/>
      <c r="VJK945" s="477"/>
      <c r="VJL945" s="477"/>
      <c r="VJM945" s="477"/>
      <c r="VJN945" s="477"/>
      <c r="VJO945" s="477"/>
      <c r="VJP945" s="477"/>
      <c r="VJQ945" s="477"/>
      <c r="VJR945" s="477"/>
      <c r="VJS945" s="477"/>
      <c r="VJT945" s="477"/>
      <c r="VJU945" s="477"/>
      <c r="VJV945" s="477"/>
      <c r="VJW945" s="477"/>
      <c r="VJX945" s="477"/>
      <c r="VJY945" s="477"/>
      <c r="VJZ945" s="477"/>
      <c r="VKA945" s="477"/>
      <c r="VKB945" s="477"/>
      <c r="VKC945" s="477"/>
      <c r="VKD945" s="477"/>
      <c r="VKE945" s="477"/>
      <c r="VKF945" s="477"/>
      <c r="VKG945" s="477"/>
      <c r="VKH945" s="477"/>
      <c r="VKI945" s="477"/>
      <c r="VKJ945" s="477"/>
      <c r="VKK945" s="477"/>
      <c r="VKL945" s="477"/>
      <c r="VKM945" s="477"/>
      <c r="VKN945" s="477"/>
      <c r="VKO945" s="477"/>
      <c r="VKP945" s="477"/>
      <c r="VKQ945" s="477"/>
      <c r="VKR945" s="477"/>
      <c r="VKS945" s="477"/>
      <c r="VKT945" s="477"/>
      <c r="VKU945" s="477"/>
      <c r="VKV945" s="477"/>
      <c r="VKW945" s="477"/>
      <c r="VKX945" s="477"/>
      <c r="VKY945" s="477"/>
      <c r="VKZ945" s="477"/>
      <c r="VLA945" s="477"/>
      <c r="VLB945" s="477"/>
      <c r="VLC945" s="477"/>
      <c r="VLD945" s="477"/>
      <c r="VLE945" s="477"/>
      <c r="VLF945" s="477"/>
      <c r="VLG945" s="477"/>
      <c r="VLH945" s="477"/>
      <c r="VLI945" s="477"/>
      <c r="VLJ945" s="477"/>
      <c r="VLK945" s="477"/>
      <c r="VLL945" s="477"/>
      <c r="VLM945" s="477"/>
      <c r="VLN945" s="477"/>
      <c r="VLO945" s="477"/>
      <c r="VLP945" s="477"/>
      <c r="VLQ945" s="477"/>
      <c r="VLR945" s="477"/>
      <c r="VLS945" s="477"/>
      <c r="VLT945" s="477"/>
      <c r="VLU945" s="477"/>
      <c r="VLV945" s="477"/>
      <c r="VLW945" s="477"/>
      <c r="VLX945" s="477"/>
      <c r="VLY945" s="477"/>
      <c r="VLZ945" s="477"/>
      <c r="VMA945" s="477"/>
      <c r="VMB945" s="477"/>
      <c r="VMC945" s="477"/>
      <c r="VMD945" s="477"/>
      <c r="VME945" s="477"/>
      <c r="VMF945" s="477"/>
      <c r="VMG945" s="477"/>
      <c r="VMH945" s="477"/>
      <c r="VMI945" s="477"/>
      <c r="VMJ945" s="477"/>
      <c r="VMK945" s="477"/>
      <c r="VML945" s="477"/>
      <c r="VMM945" s="477"/>
      <c r="VMN945" s="477"/>
      <c r="VMO945" s="477"/>
      <c r="VMP945" s="477"/>
      <c r="VMQ945" s="477"/>
      <c r="VMR945" s="477"/>
      <c r="VMS945" s="477"/>
      <c r="VMT945" s="477"/>
      <c r="VMU945" s="477"/>
      <c r="VMV945" s="477"/>
      <c r="VMW945" s="477"/>
      <c r="VMX945" s="477"/>
      <c r="VMY945" s="477"/>
      <c r="VMZ945" s="477"/>
      <c r="VNA945" s="477"/>
      <c r="VNB945" s="477"/>
      <c r="VNC945" s="477"/>
      <c r="VND945" s="477"/>
      <c r="VNE945" s="477"/>
      <c r="VNF945" s="477"/>
      <c r="VNG945" s="477"/>
      <c r="VNH945" s="477"/>
      <c r="VNI945" s="477"/>
      <c r="VNJ945" s="477"/>
      <c r="VNK945" s="477"/>
      <c r="VNL945" s="477"/>
      <c r="VNM945" s="477"/>
      <c r="VNN945" s="477"/>
      <c r="VNO945" s="477"/>
      <c r="VNP945" s="477"/>
      <c r="VNQ945" s="477"/>
      <c r="VNR945" s="477"/>
      <c r="VNS945" s="477"/>
      <c r="VNT945" s="477"/>
      <c r="VNU945" s="477"/>
      <c r="VNV945" s="477"/>
      <c r="VNW945" s="477"/>
      <c r="VNX945" s="477"/>
      <c r="VNY945" s="477"/>
      <c r="VNZ945" s="477"/>
      <c r="VOA945" s="477"/>
      <c r="VOB945" s="477"/>
      <c r="VOC945" s="477"/>
      <c r="VOD945" s="477"/>
      <c r="VOE945" s="477"/>
      <c r="VOF945" s="477"/>
      <c r="VOG945" s="477"/>
      <c r="VOH945" s="477"/>
      <c r="VOI945" s="477"/>
      <c r="VOJ945" s="477"/>
      <c r="VOK945" s="477"/>
      <c r="VOL945" s="477"/>
      <c r="VOM945" s="477"/>
      <c r="VON945" s="477"/>
      <c r="VOO945" s="477"/>
      <c r="VOP945" s="477"/>
      <c r="VOQ945" s="477"/>
      <c r="VOR945" s="477"/>
      <c r="VOS945" s="477"/>
      <c r="VOT945" s="477"/>
      <c r="VOU945" s="477"/>
      <c r="VOV945" s="477"/>
      <c r="VOW945" s="477"/>
      <c r="VOX945" s="477"/>
      <c r="VOY945" s="477"/>
      <c r="VOZ945" s="477"/>
      <c r="VPA945" s="477"/>
      <c r="VPB945" s="477"/>
      <c r="VPC945" s="477"/>
      <c r="VPD945" s="477"/>
      <c r="VPE945" s="477"/>
      <c r="VPF945" s="477"/>
      <c r="VPG945" s="477"/>
      <c r="VPH945" s="477"/>
      <c r="VPI945" s="477"/>
      <c r="VPJ945" s="477"/>
      <c r="VPK945" s="477"/>
      <c r="VPL945" s="477"/>
      <c r="VPM945" s="477"/>
      <c r="VPN945" s="477"/>
      <c r="VPO945" s="477"/>
      <c r="VPP945" s="477"/>
      <c r="VPQ945" s="477"/>
      <c r="VPR945" s="477"/>
      <c r="VPS945" s="477"/>
      <c r="VPT945" s="477"/>
      <c r="VPU945" s="477"/>
      <c r="VPV945" s="477"/>
      <c r="VPW945" s="477"/>
      <c r="VPX945" s="477"/>
      <c r="VPY945" s="477"/>
      <c r="VPZ945" s="477"/>
      <c r="VQA945" s="477"/>
      <c r="VQB945" s="477"/>
      <c r="VQC945" s="477"/>
      <c r="VQD945" s="477"/>
      <c r="VQE945" s="477"/>
      <c r="VQF945" s="477"/>
      <c r="VQG945" s="477"/>
      <c r="VQH945" s="477"/>
      <c r="VQI945" s="477"/>
      <c r="VQJ945" s="477"/>
      <c r="VQK945" s="477"/>
      <c r="VQL945" s="477"/>
      <c r="VQM945" s="477"/>
      <c r="VQN945" s="477"/>
      <c r="VQO945" s="477"/>
      <c r="VQP945" s="477"/>
      <c r="VQQ945" s="477"/>
      <c r="VQR945" s="477"/>
      <c r="VQS945" s="477"/>
      <c r="VQT945" s="477"/>
      <c r="VQU945" s="477"/>
      <c r="VQV945" s="477"/>
      <c r="VQW945" s="477"/>
      <c r="VQX945" s="477"/>
      <c r="VQY945" s="477"/>
      <c r="VQZ945" s="477"/>
      <c r="VRA945" s="477"/>
      <c r="VRB945" s="477"/>
      <c r="VRC945" s="477"/>
      <c r="VRD945" s="477"/>
      <c r="VRE945" s="477"/>
      <c r="VRF945" s="477"/>
      <c r="VRG945" s="477"/>
      <c r="VRH945" s="477"/>
      <c r="VRI945" s="477"/>
      <c r="VRJ945" s="477"/>
      <c r="VRK945" s="477"/>
      <c r="VRL945" s="477"/>
      <c r="VRM945" s="477"/>
      <c r="VRN945" s="477"/>
      <c r="VRO945" s="477"/>
      <c r="VRP945" s="477"/>
      <c r="VRQ945" s="477"/>
      <c r="VRR945" s="477"/>
      <c r="VRS945" s="477"/>
      <c r="VRT945" s="477"/>
      <c r="VRU945" s="477"/>
      <c r="VRV945" s="477"/>
      <c r="VRW945" s="477"/>
      <c r="VRX945" s="477"/>
      <c r="VRY945" s="477"/>
      <c r="VRZ945" s="477"/>
      <c r="VSA945" s="477"/>
      <c r="VSB945" s="477"/>
      <c r="VSC945" s="477"/>
      <c r="VSD945" s="477"/>
      <c r="VSE945" s="477"/>
      <c r="VSF945" s="477"/>
      <c r="VSG945" s="477"/>
      <c r="VSH945" s="477"/>
      <c r="VSI945" s="477"/>
      <c r="VSJ945" s="477"/>
      <c r="VSK945" s="477"/>
      <c r="VSL945" s="477"/>
      <c r="VSM945" s="477"/>
      <c r="VSN945" s="477"/>
      <c r="VSO945" s="477"/>
      <c r="VSP945" s="477"/>
      <c r="VSQ945" s="477"/>
      <c r="VSR945" s="477"/>
      <c r="VSS945" s="477"/>
      <c r="VST945" s="477"/>
      <c r="VSU945" s="477"/>
      <c r="VSV945" s="477"/>
      <c r="VSW945" s="477"/>
      <c r="VSX945" s="477"/>
      <c r="VSY945" s="477"/>
      <c r="VSZ945" s="477"/>
      <c r="VTA945" s="477"/>
      <c r="VTB945" s="477"/>
      <c r="VTC945" s="477"/>
      <c r="VTD945" s="477"/>
      <c r="VTE945" s="477"/>
      <c r="VTF945" s="477"/>
      <c r="VTG945" s="477"/>
      <c r="VTH945" s="477"/>
      <c r="VTI945" s="477"/>
      <c r="VTJ945" s="477"/>
      <c r="VTK945" s="477"/>
      <c r="VTL945" s="477"/>
      <c r="VTM945" s="477"/>
      <c r="VTN945" s="477"/>
      <c r="VTO945" s="477"/>
      <c r="VTP945" s="477"/>
      <c r="VTQ945" s="477"/>
      <c r="VTR945" s="477"/>
      <c r="VTS945" s="477"/>
      <c r="VTT945" s="477"/>
      <c r="VTU945" s="477"/>
      <c r="VTV945" s="477"/>
      <c r="VTW945" s="477"/>
      <c r="VTX945" s="477"/>
      <c r="VTY945" s="477"/>
      <c r="VTZ945" s="477"/>
      <c r="VUA945" s="477"/>
      <c r="VUB945" s="477"/>
      <c r="VUC945" s="477"/>
      <c r="VUD945" s="477"/>
      <c r="VUE945" s="477"/>
      <c r="VUF945" s="477"/>
      <c r="VUG945" s="477"/>
      <c r="VUH945" s="477"/>
      <c r="VUI945" s="477"/>
      <c r="VUJ945" s="477"/>
      <c r="VUK945" s="477"/>
      <c r="VUL945" s="477"/>
      <c r="VUM945" s="477"/>
      <c r="VUN945" s="477"/>
      <c r="VUO945" s="477"/>
      <c r="VUP945" s="477"/>
      <c r="VUQ945" s="477"/>
      <c r="VUR945" s="477"/>
      <c r="VUS945" s="477"/>
      <c r="VUT945" s="477"/>
      <c r="VUU945" s="477"/>
      <c r="VUV945" s="477"/>
      <c r="VUW945" s="477"/>
      <c r="VUX945" s="477"/>
      <c r="VUY945" s="477"/>
      <c r="VUZ945" s="477"/>
      <c r="VVA945" s="477"/>
      <c r="VVB945" s="477"/>
      <c r="VVC945" s="477"/>
      <c r="VVD945" s="477"/>
      <c r="VVE945" s="477"/>
      <c r="VVF945" s="477"/>
      <c r="VVG945" s="477"/>
      <c r="VVH945" s="477"/>
      <c r="VVI945" s="477"/>
      <c r="VVJ945" s="477"/>
      <c r="VVK945" s="477"/>
      <c r="VVL945" s="477"/>
      <c r="VVM945" s="477"/>
      <c r="VVN945" s="477"/>
      <c r="VVO945" s="477"/>
      <c r="VVP945" s="477"/>
      <c r="VVQ945" s="477"/>
      <c r="VVR945" s="477"/>
      <c r="VVS945" s="477"/>
      <c r="VVT945" s="477"/>
      <c r="VVU945" s="477"/>
      <c r="VVV945" s="477"/>
      <c r="VVW945" s="477"/>
      <c r="VVX945" s="477"/>
      <c r="VVY945" s="477"/>
      <c r="VVZ945" s="477"/>
      <c r="VWA945" s="477"/>
      <c r="VWB945" s="477"/>
      <c r="VWC945" s="477"/>
      <c r="VWD945" s="477"/>
      <c r="VWE945" s="477"/>
      <c r="VWF945" s="477"/>
      <c r="VWG945" s="477"/>
      <c r="VWH945" s="477"/>
      <c r="VWI945" s="477"/>
      <c r="VWJ945" s="477"/>
      <c r="VWK945" s="477"/>
      <c r="VWL945" s="477"/>
      <c r="VWM945" s="477"/>
      <c r="VWN945" s="477"/>
      <c r="VWO945" s="477"/>
      <c r="VWP945" s="477"/>
      <c r="VWQ945" s="477"/>
      <c r="VWR945" s="477"/>
      <c r="VWS945" s="477"/>
      <c r="VWT945" s="477"/>
      <c r="VWU945" s="477"/>
      <c r="VWV945" s="477"/>
      <c r="VWW945" s="477"/>
      <c r="VWX945" s="477"/>
      <c r="VWY945" s="477"/>
      <c r="VWZ945" s="477"/>
      <c r="VXA945" s="477"/>
      <c r="VXB945" s="477"/>
      <c r="VXC945" s="477"/>
      <c r="VXD945" s="477"/>
      <c r="VXE945" s="477"/>
      <c r="VXF945" s="477"/>
      <c r="VXG945" s="477"/>
      <c r="VXH945" s="477"/>
      <c r="VXI945" s="477"/>
      <c r="VXJ945" s="477"/>
      <c r="VXK945" s="477"/>
      <c r="VXL945" s="477"/>
      <c r="VXM945" s="477"/>
      <c r="VXN945" s="477"/>
      <c r="VXO945" s="477"/>
      <c r="VXP945" s="477"/>
      <c r="VXQ945" s="477"/>
      <c r="VXR945" s="477"/>
      <c r="VXS945" s="477"/>
      <c r="VXT945" s="477"/>
      <c r="VXU945" s="477"/>
      <c r="VXV945" s="477"/>
      <c r="VXW945" s="477"/>
      <c r="VXX945" s="477"/>
      <c r="VXY945" s="477"/>
      <c r="VXZ945" s="477"/>
      <c r="VYA945" s="477"/>
      <c r="VYB945" s="477"/>
      <c r="VYC945" s="477"/>
      <c r="VYD945" s="477"/>
      <c r="VYE945" s="477"/>
      <c r="VYF945" s="477"/>
      <c r="VYG945" s="477"/>
      <c r="VYH945" s="477"/>
      <c r="VYI945" s="477"/>
      <c r="VYJ945" s="477"/>
      <c r="VYK945" s="477"/>
      <c r="VYL945" s="477"/>
      <c r="VYM945" s="477"/>
      <c r="VYN945" s="477"/>
      <c r="VYO945" s="477"/>
      <c r="VYP945" s="477"/>
      <c r="VYQ945" s="477"/>
      <c r="VYR945" s="477"/>
      <c r="VYS945" s="477"/>
      <c r="VYT945" s="477"/>
      <c r="VYU945" s="477"/>
      <c r="VYV945" s="477"/>
      <c r="VYW945" s="477"/>
      <c r="VYX945" s="477"/>
      <c r="VYY945" s="477"/>
      <c r="VYZ945" s="477"/>
      <c r="VZA945" s="477"/>
      <c r="VZB945" s="477"/>
      <c r="VZC945" s="477"/>
      <c r="VZD945" s="477"/>
      <c r="VZE945" s="477"/>
      <c r="VZF945" s="477"/>
      <c r="VZG945" s="477"/>
      <c r="VZH945" s="477"/>
      <c r="VZI945" s="477"/>
      <c r="VZJ945" s="477"/>
      <c r="VZK945" s="477"/>
      <c r="VZL945" s="477"/>
      <c r="VZM945" s="477"/>
      <c r="VZN945" s="477"/>
      <c r="VZO945" s="477"/>
      <c r="VZP945" s="477"/>
      <c r="VZQ945" s="477"/>
      <c r="VZR945" s="477"/>
      <c r="VZS945" s="477"/>
      <c r="VZT945" s="477"/>
      <c r="VZU945" s="477"/>
      <c r="VZV945" s="477"/>
      <c r="VZW945" s="477"/>
      <c r="VZX945" s="477"/>
      <c r="VZY945" s="477"/>
      <c r="VZZ945" s="477"/>
      <c r="WAA945" s="477"/>
      <c r="WAB945" s="477"/>
      <c r="WAC945" s="477"/>
      <c r="WAD945" s="477"/>
      <c r="WAE945" s="477"/>
      <c r="WAF945" s="477"/>
      <c r="WAG945" s="477"/>
      <c r="WAH945" s="477"/>
      <c r="WAI945" s="477"/>
      <c r="WAJ945" s="477"/>
      <c r="WAK945" s="477"/>
      <c r="WAL945" s="477"/>
      <c r="WAM945" s="477"/>
      <c r="WAN945" s="477"/>
      <c r="WAO945" s="477"/>
      <c r="WAP945" s="477"/>
      <c r="WAQ945" s="477"/>
      <c r="WAR945" s="477"/>
      <c r="WAS945" s="477"/>
      <c r="WAT945" s="477"/>
      <c r="WAU945" s="477"/>
      <c r="WAV945" s="477"/>
      <c r="WAW945" s="477"/>
      <c r="WAX945" s="477"/>
      <c r="WAY945" s="477"/>
      <c r="WAZ945" s="477"/>
      <c r="WBA945" s="477"/>
      <c r="WBB945" s="477"/>
      <c r="WBC945" s="477"/>
      <c r="WBD945" s="477"/>
      <c r="WBE945" s="477"/>
      <c r="WBF945" s="477"/>
      <c r="WBG945" s="477"/>
      <c r="WBH945" s="477"/>
      <c r="WBI945" s="477"/>
      <c r="WBJ945" s="477"/>
      <c r="WBK945" s="477"/>
      <c r="WBL945" s="477"/>
      <c r="WBM945" s="477"/>
      <c r="WBN945" s="477"/>
      <c r="WBO945" s="477"/>
      <c r="WBP945" s="477"/>
      <c r="WBQ945" s="477"/>
      <c r="WBR945" s="477"/>
      <c r="WBS945" s="477"/>
      <c r="WBT945" s="477"/>
      <c r="WBU945" s="477"/>
      <c r="WBV945" s="477"/>
      <c r="WBW945" s="477"/>
      <c r="WBX945" s="477"/>
      <c r="WBY945" s="477"/>
      <c r="WBZ945" s="477"/>
      <c r="WCA945" s="477"/>
      <c r="WCB945" s="477"/>
      <c r="WCC945" s="477"/>
      <c r="WCD945" s="477"/>
      <c r="WCE945" s="477"/>
      <c r="WCF945" s="477"/>
      <c r="WCG945" s="477"/>
      <c r="WCH945" s="477"/>
      <c r="WCI945" s="477"/>
      <c r="WCJ945" s="477"/>
      <c r="WCK945" s="477"/>
      <c r="WCL945" s="477"/>
      <c r="WCM945" s="477"/>
      <c r="WCN945" s="477"/>
      <c r="WCO945" s="477"/>
      <c r="WCP945" s="477"/>
      <c r="WCQ945" s="477"/>
      <c r="WCR945" s="477"/>
      <c r="WCS945" s="477"/>
      <c r="WCT945" s="477"/>
      <c r="WCU945" s="477"/>
      <c r="WCV945" s="477"/>
      <c r="WCW945" s="477"/>
      <c r="WCX945" s="477"/>
      <c r="WCY945" s="477"/>
      <c r="WCZ945" s="477"/>
      <c r="WDA945" s="477"/>
      <c r="WDB945" s="477"/>
      <c r="WDC945" s="477"/>
      <c r="WDD945" s="477"/>
      <c r="WDE945" s="477"/>
      <c r="WDF945" s="477"/>
      <c r="WDG945" s="477"/>
      <c r="WDH945" s="477"/>
      <c r="WDI945" s="477"/>
      <c r="WDJ945" s="477"/>
      <c r="WDK945" s="477"/>
      <c r="WDL945" s="477"/>
      <c r="WDM945" s="477"/>
      <c r="WDN945" s="477"/>
      <c r="WDO945" s="477"/>
      <c r="WDP945" s="477"/>
      <c r="WDQ945" s="477"/>
      <c r="WDR945" s="477"/>
      <c r="WDS945" s="477"/>
      <c r="WDT945" s="477"/>
      <c r="WDU945" s="477"/>
      <c r="WDV945" s="477"/>
      <c r="WDW945" s="477"/>
      <c r="WDX945" s="477"/>
      <c r="WDY945" s="477"/>
      <c r="WDZ945" s="477"/>
      <c r="WEA945" s="477"/>
      <c r="WEB945" s="477"/>
      <c r="WEC945" s="477"/>
      <c r="WED945" s="477"/>
      <c r="WEE945" s="477"/>
      <c r="WEF945" s="477"/>
      <c r="WEG945" s="477"/>
      <c r="WEH945" s="477"/>
      <c r="WEI945" s="477"/>
      <c r="WEJ945" s="477"/>
      <c r="WEK945" s="477"/>
      <c r="WEL945" s="477"/>
      <c r="WEM945" s="477"/>
      <c r="WEN945" s="477"/>
      <c r="WEO945" s="477"/>
      <c r="WEP945" s="477"/>
      <c r="WEQ945" s="477"/>
      <c r="WER945" s="477"/>
      <c r="WES945" s="477"/>
      <c r="WET945" s="477"/>
      <c r="WEU945" s="477"/>
      <c r="WEV945" s="477"/>
      <c r="WEW945" s="477"/>
      <c r="WEX945" s="477"/>
      <c r="WEY945" s="477"/>
      <c r="WEZ945" s="477"/>
      <c r="WFA945" s="477"/>
      <c r="WFB945" s="477"/>
      <c r="WFC945" s="477"/>
      <c r="WFD945" s="477"/>
      <c r="WFE945" s="477"/>
      <c r="WFF945" s="477"/>
      <c r="WFG945" s="477"/>
      <c r="WFH945" s="477"/>
      <c r="WFI945" s="477"/>
      <c r="WFJ945" s="477"/>
      <c r="WFK945" s="477"/>
      <c r="WFL945" s="477"/>
      <c r="WFM945" s="477"/>
      <c r="WFN945" s="477"/>
      <c r="WFO945" s="477"/>
      <c r="WFP945" s="477"/>
      <c r="WFQ945" s="477"/>
      <c r="WFR945" s="477"/>
      <c r="WFS945" s="477"/>
      <c r="WFT945" s="477"/>
      <c r="WFU945" s="477"/>
      <c r="WFV945" s="477"/>
      <c r="WFW945" s="477"/>
      <c r="WFX945" s="477"/>
      <c r="WFY945" s="477"/>
      <c r="WFZ945" s="477"/>
      <c r="WGA945" s="477"/>
      <c r="WGB945" s="477"/>
      <c r="WGC945" s="477"/>
      <c r="WGD945" s="477"/>
      <c r="WGE945" s="477"/>
      <c r="WGF945" s="477"/>
      <c r="WGG945" s="477"/>
      <c r="WGH945" s="477"/>
      <c r="WGI945" s="477"/>
      <c r="WGJ945" s="477"/>
      <c r="WGK945" s="477"/>
      <c r="WGL945" s="477"/>
      <c r="WGM945" s="477"/>
      <c r="WGN945" s="477"/>
      <c r="WGO945" s="477"/>
      <c r="WGP945" s="477"/>
      <c r="WGQ945" s="477"/>
      <c r="WGR945" s="477"/>
      <c r="WGS945" s="477"/>
      <c r="WGT945" s="477"/>
      <c r="WGU945" s="477"/>
      <c r="WGV945" s="477"/>
      <c r="WGW945" s="477"/>
      <c r="WGX945" s="477"/>
      <c r="WGY945" s="477"/>
      <c r="WGZ945" s="477"/>
      <c r="WHA945" s="477"/>
      <c r="WHB945" s="477"/>
      <c r="WHC945" s="477"/>
      <c r="WHD945" s="477"/>
      <c r="WHE945" s="477"/>
      <c r="WHF945" s="477"/>
      <c r="WHG945" s="477"/>
      <c r="WHH945" s="477"/>
      <c r="WHI945" s="477"/>
      <c r="WHJ945" s="477"/>
      <c r="WHK945" s="477"/>
      <c r="WHL945" s="477"/>
      <c r="WHM945" s="477"/>
      <c r="WHN945" s="477"/>
      <c r="WHO945" s="477"/>
      <c r="WHP945" s="477"/>
      <c r="WHQ945" s="477"/>
      <c r="WHR945" s="477"/>
      <c r="WHS945" s="477"/>
      <c r="WHT945" s="477"/>
      <c r="WHU945" s="477"/>
      <c r="WHV945" s="477"/>
      <c r="WHW945" s="477"/>
      <c r="WHX945" s="477"/>
      <c r="WHY945" s="477"/>
      <c r="WHZ945" s="477"/>
      <c r="WIA945" s="477"/>
      <c r="WIB945" s="477"/>
      <c r="WIC945" s="477"/>
      <c r="WID945" s="477"/>
      <c r="WIE945" s="477"/>
      <c r="WIF945" s="477"/>
      <c r="WIG945" s="477"/>
      <c r="WIH945" s="477"/>
      <c r="WII945" s="477"/>
      <c r="WIJ945" s="477"/>
      <c r="WIK945" s="477"/>
      <c r="WIL945" s="477"/>
      <c r="WIM945" s="477"/>
      <c r="WIN945" s="477"/>
      <c r="WIO945" s="477"/>
      <c r="WIP945" s="477"/>
      <c r="WIQ945" s="477"/>
      <c r="WIR945" s="477"/>
      <c r="WIS945" s="477"/>
      <c r="WIT945" s="477"/>
      <c r="WIU945" s="477"/>
      <c r="WIV945" s="477"/>
      <c r="WIW945" s="477"/>
      <c r="WIX945" s="477"/>
      <c r="WIY945" s="477"/>
      <c r="WIZ945" s="477"/>
      <c r="WJA945" s="477"/>
      <c r="WJB945" s="477"/>
      <c r="WJC945" s="477"/>
      <c r="WJD945" s="477"/>
      <c r="WJE945" s="477"/>
      <c r="WJF945" s="477"/>
      <c r="WJG945" s="477"/>
      <c r="WJH945" s="477"/>
      <c r="WJI945" s="477"/>
      <c r="WJJ945" s="477"/>
      <c r="WJK945" s="477"/>
      <c r="WJL945" s="477"/>
      <c r="WJM945" s="477"/>
      <c r="WJN945" s="477"/>
      <c r="WJO945" s="477"/>
      <c r="WJP945" s="477"/>
      <c r="WJQ945" s="477"/>
      <c r="WJR945" s="477"/>
      <c r="WJS945" s="477"/>
      <c r="WJT945" s="477"/>
      <c r="WJU945" s="477"/>
      <c r="WJV945" s="477"/>
      <c r="WJW945" s="477"/>
      <c r="WJX945" s="477"/>
      <c r="WJY945" s="477"/>
      <c r="WJZ945" s="477"/>
      <c r="WKA945" s="477"/>
      <c r="WKB945" s="477"/>
      <c r="WKC945" s="477"/>
      <c r="WKD945" s="477"/>
      <c r="WKE945" s="477"/>
      <c r="WKF945" s="477"/>
      <c r="WKG945" s="477"/>
      <c r="WKH945" s="477"/>
      <c r="WKI945" s="477"/>
      <c r="WKJ945" s="477"/>
      <c r="WKK945" s="477"/>
      <c r="WKL945" s="477"/>
      <c r="WKM945" s="477"/>
      <c r="WKN945" s="477"/>
      <c r="WKO945" s="477"/>
      <c r="WKP945" s="477"/>
      <c r="WKQ945" s="477"/>
      <c r="WKR945" s="477"/>
      <c r="WKS945" s="477"/>
      <c r="WKT945" s="477"/>
      <c r="WKU945" s="477"/>
      <c r="WKV945" s="477"/>
      <c r="WKW945" s="477"/>
      <c r="WKX945" s="477"/>
      <c r="WKY945" s="477"/>
      <c r="WKZ945" s="477"/>
      <c r="WLA945" s="477"/>
      <c r="WLB945" s="477"/>
      <c r="WLC945" s="477"/>
      <c r="WLD945" s="477"/>
      <c r="WLE945" s="477"/>
      <c r="WLF945" s="477"/>
      <c r="WLG945" s="477"/>
      <c r="WLH945" s="477"/>
      <c r="WLI945" s="477"/>
      <c r="WLJ945" s="477"/>
      <c r="WLK945" s="477"/>
      <c r="WLL945" s="477"/>
      <c r="WLM945" s="477"/>
      <c r="WLN945" s="477"/>
      <c r="WLO945" s="477"/>
      <c r="WLP945" s="477"/>
      <c r="WLQ945" s="477"/>
      <c r="WLR945" s="477"/>
      <c r="WLS945" s="477"/>
      <c r="WLT945" s="477"/>
      <c r="WLU945" s="477"/>
      <c r="WLV945" s="477"/>
      <c r="WLW945" s="477"/>
      <c r="WLX945" s="477"/>
      <c r="WLY945" s="477"/>
      <c r="WLZ945" s="477"/>
      <c r="WMA945" s="477"/>
      <c r="WMB945" s="477"/>
      <c r="WMC945" s="477"/>
      <c r="WMD945" s="477"/>
      <c r="WME945" s="477"/>
      <c r="WMF945" s="477"/>
      <c r="WMG945" s="477"/>
      <c r="WMH945" s="477"/>
      <c r="WMI945" s="477"/>
      <c r="WMJ945" s="477"/>
      <c r="WMK945" s="477"/>
      <c r="WML945" s="477"/>
      <c r="WMM945" s="477"/>
      <c r="WMN945" s="477"/>
      <c r="WMO945" s="477"/>
      <c r="WMP945" s="477"/>
      <c r="WMQ945" s="477"/>
      <c r="WMR945" s="477"/>
      <c r="WMS945" s="477"/>
      <c r="WMT945" s="477"/>
      <c r="WMU945" s="477"/>
      <c r="WMV945" s="477"/>
      <c r="WMW945" s="477"/>
      <c r="WMX945" s="477"/>
      <c r="WMY945" s="477"/>
      <c r="WMZ945" s="477"/>
      <c r="WNA945" s="477"/>
      <c r="WNB945" s="477"/>
      <c r="WNC945" s="477"/>
      <c r="WND945" s="477"/>
      <c r="WNE945" s="477"/>
      <c r="WNF945" s="477"/>
      <c r="WNG945" s="477"/>
      <c r="WNH945" s="477"/>
      <c r="WNI945" s="477"/>
      <c r="WNJ945" s="477"/>
      <c r="WNK945" s="477"/>
      <c r="WNL945" s="477"/>
      <c r="WNM945" s="477"/>
      <c r="WNN945" s="477"/>
      <c r="WNO945" s="477"/>
      <c r="WNP945" s="477"/>
      <c r="WNQ945" s="477"/>
      <c r="WNR945" s="477"/>
      <c r="WNS945" s="477"/>
      <c r="WNT945" s="477"/>
      <c r="WNU945" s="477"/>
      <c r="WNV945" s="477"/>
      <c r="WNW945" s="477"/>
      <c r="WNX945" s="477"/>
      <c r="WNY945" s="477"/>
      <c r="WNZ945" s="477"/>
      <c r="WOA945" s="477"/>
      <c r="WOB945" s="477"/>
      <c r="WOC945" s="477"/>
      <c r="WOD945" s="477"/>
      <c r="WOE945" s="477"/>
      <c r="WOF945" s="477"/>
      <c r="WOG945" s="477"/>
      <c r="WOH945" s="477"/>
      <c r="WOI945" s="477"/>
      <c r="WOJ945" s="477"/>
      <c r="WOK945" s="477"/>
      <c r="WOL945" s="477"/>
      <c r="WOM945" s="477"/>
      <c r="WON945" s="477"/>
      <c r="WOO945" s="477"/>
      <c r="WOP945" s="477"/>
      <c r="WOQ945" s="477"/>
      <c r="WOR945" s="477"/>
      <c r="WOS945" s="477"/>
      <c r="WOT945" s="477"/>
      <c r="WOU945" s="477"/>
      <c r="WOV945" s="477"/>
      <c r="WOW945" s="477"/>
      <c r="WOX945" s="477"/>
      <c r="WOY945" s="477"/>
      <c r="WOZ945" s="477"/>
      <c r="WPA945" s="477"/>
      <c r="WPB945" s="477"/>
      <c r="WPC945" s="477"/>
      <c r="WPD945" s="477"/>
      <c r="WPE945" s="477"/>
      <c r="WPF945" s="477"/>
      <c r="WPG945" s="477"/>
      <c r="WPH945" s="477"/>
      <c r="WPI945" s="477"/>
      <c r="WPJ945" s="477"/>
      <c r="WPK945" s="477"/>
      <c r="WPL945" s="477"/>
      <c r="WPM945" s="477"/>
      <c r="WPN945" s="477"/>
      <c r="WPO945" s="477"/>
      <c r="WPP945" s="477"/>
      <c r="WPQ945" s="477"/>
      <c r="WPR945" s="477"/>
      <c r="WPS945" s="477"/>
      <c r="WPT945" s="477"/>
      <c r="WPU945" s="477"/>
      <c r="WPV945" s="477"/>
      <c r="WPW945" s="477"/>
      <c r="WPX945" s="477"/>
      <c r="WPY945" s="477"/>
      <c r="WPZ945" s="477"/>
      <c r="WQA945" s="477"/>
      <c r="WQB945" s="477"/>
      <c r="WQC945" s="477"/>
      <c r="WQD945" s="477"/>
      <c r="WQE945" s="477"/>
      <c r="WQF945" s="477"/>
      <c r="WQG945" s="477"/>
      <c r="WQH945" s="477"/>
      <c r="WQI945" s="477"/>
      <c r="WQJ945" s="477"/>
      <c r="WQK945" s="477"/>
      <c r="WQL945" s="477"/>
      <c r="WQM945" s="477"/>
      <c r="WQN945" s="477"/>
      <c r="WQO945" s="477"/>
      <c r="WQP945" s="477"/>
      <c r="WQQ945" s="477"/>
      <c r="WQR945" s="477"/>
      <c r="WQS945" s="477"/>
      <c r="WQT945" s="477"/>
      <c r="WQU945" s="477"/>
      <c r="WQV945" s="477"/>
      <c r="WQW945" s="477"/>
      <c r="WQX945" s="477"/>
      <c r="WQY945" s="477"/>
      <c r="WQZ945" s="477"/>
      <c r="WRA945" s="477"/>
      <c r="WRB945" s="477"/>
      <c r="WRC945" s="477"/>
      <c r="WRD945" s="477"/>
      <c r="WRE945" s="477"/>
      <c r="WRF945" s="477"/>
      <c r="WRG945" s="477"/>
      <c r="WRH945" s="477"/>
      <c r="WRI945" s="477"/>
      <c r="WRJ945" s="477"/>
      <c r="WRK945" s="477"/>
      <c r="WRL945" s="477"/>
      <c r="WRM945" s="477"/>
      <c r="WRN945" s="477"/>
      <c r="WRO945" s="477"/>
      <c r="WRP945" s="477"/>
      <c r="WRQ945" s="477"/>
      <c r="WRR945" s="477"/>
      <c r="WRS945" s="477"/>
      <c r="WRT945" s="477"/>
      <c r="WRU945" s="477"/>
      <c r="WRV945" s="477"/>
      <c r="WRW945" s="477"/>
      <c r="WRX945" s="477"/>
      <c r="WRY945" s="477"/>
      <c r="WRZ945" s="477"/>
      <c r="WSA945" s="477"/>
      <c r="WSB945" s="477"/>
      <c r="WSC945" s="477"/>
      <c r="WSD945" s="477"/>
      <c r="WSE945" s="477"/>
      <c r="WSF945" s="477"/>
      <c r="WSG945" s="477"/>
      <c r="WSH945" s="477"/>
      <c r="WSI945" s="477"/>
      <c r="WSJ945" s="477"/>
      <c r="WSK945" s="477"/>
      <c r="WSL945" s="477"/>
      <c r="WSM945" s="477"/>
      <c r="WSN945" s="477"/>
      <c r="WSO945" s="477"/>
      <c r="WSP945" s="477"/>
      <c r="WSQ945" s="477"/>
      <c r="WSR945" s="477"/>
      <c r="WSS945" s="477"/>
      <c r="WST945" s="477"/>
      <c r="WSU945" s="477"/>
      <c r="WSV945" s="477"/>
      <c r="WSW945" s="477"/>
      <c r="WSX945" s="477"/>
      <c r="WSY945" s="477"/>
      <c r="WSZ945" s="477"/>
      <c r="WTA945" s="477"/>
      <c r="WTB945" s="477"/>
      <c r="WTC945" s="477"/>
      <c r="WTD945" s="477"/>
      <c r="WTE945" s="477"/>
      <c r="WTF945" s="477"/>
      <c r="WTG945" s="477"/>
      <c r="WTH945" s="477"/>
      <c r="WTI945" s="477"/>
      <c r="WTJ945" s="477"/>
      <c r="WTK945" s="477"/>
      <c r="WTL945" s="477"/>
      <c r="WTM945" s="477"/>
      <c r="WTN945" s="477"/>
      <c r="WTO945" s="477"/>
      <c r="WTP945" s="477"/>
      <c r="WTQ945" s="477"/>
      <c r="WTR945" s="477"/>
      <c r="WTS945" s="477"/>
      <c r="WTT945" s="477"/>
      <c r="WTU945" s="477"/>
      <c r="WTV945" s="477"/>
      <c r="WTW945" s="477"/>
      <c r="WTX945" s="477"/>
      <c r="WTY945" s="477"/>
      <c r="WTZ945" s="477"/>
      <c r="WUA945" s="477"/>
      <c r="WUB945" s="477"/>
      <c r="WUC945" s="477"/>
      <c r="WUD945" s="477"/>
      <c r="WUE945" s="477"/>
      <c r="WUF945" s="477"/>
      <c r="WUG945" s="477"/>
      <c r="WUH945" s="477"/>
      <c r="WUI945" s="477"/>
      <c r="WUJ945" s="477"/>
      <c r="WUK945" s="477"/>
      <c r="WUL945" s="477"/>
      <c r="WUM945" s="477"/>
      <c r="WUN945" s="477"/>
      <c r="WUO945" s="477"/>
      <c r="WUP945" s="477"/>
      <c r="WUQ945" s="477"/>
      <c r="WUR945" s="477"/>
      <c r="WUS945" s="477"/>
      <c r="WUT945" s="477"/>
      <c r="WUU945" s="477"/>
      <c r="WUV945" s="477"/>
      <c r="WUW945" s="477"/>
      <c r="WUX945" s="477"/>
      <c r="WUY945" s="477"/>
      <c r="WUZ945" s="477"/>
      <c r="WVA945" s="477"/>
      <c r="WVB945" s="477"/>
      <c r="WVC945" s="477"/>
      <c r="WVD945" s="477"/>
      <c r="WVE945" s="477"/>
      <c r="WVF945" s="477"/>
      <c r="WVG945" s="477"/>
      <c r="WVH945" s="477"/>
      <c r="WVI945" s="477"/>
      <c r="WVJ945" s="477"/>
      <c r="WVK945" s="477"/>
      <c r="WVL945" s="477"/>
      <c r="WVM945" s="477"/>
      <c r="WVN945" s="477"/>
      <c r="WVO945" s="477"/>
      <c r="WVP945" s="477"/>
      <c r="WVQ945" s="477"/>
      <c r="WVR945" s="477"/>
      <c r="WVS945" s="477"/>
      <c r="WVT945" s="477"/>
      <c r="WVU945" s="477"/>
      <c r="WVV945" s="477"/>
      <c r="WVW945" s="477"/>
      <c r="WVX945" s="477"/>
      <c r="WVY945" s="477"/>
      <c r="WVZ945" s="477"/>
      <c r="WWA945" s="477"/>
      <c r="WWB945" s="477"/>
      <c r="WWC945" s="477"/>
      <c r="WWD945" s="477"/>
      <c r="WWE945" s="477"/>
      <c r="WWF945" s="477"/>
      <c r="WWG945" s="477"/>
      <c r="WWH945" s="477"/>
      <c r="WWI945" s="477"/>
      <c r="WWJ945" s="477"/>
      <c r="WWK945" s="477"/>
      <c r="WWL945" s="477"/>
      <c r="WWM945" s="477"/>
      <c r="WWN945" s="477"/>
      <c r="WWO945" s="477"/>
      <c r="WWP945" s="477"/>
      <c r="WWQ945" s="477"/>
      <c r="WWR945" s="477"/>
      <c r="WWS945" s="477"/>
      <c r="WWT945" s="477"/>
      <c r="WWU945" s="477"/>
      <c r="WWV945" s="477"/>
      <c r="WWW945" s="477"/>
      <c r="WWX945" s="477"/>
      <c r="WWY945" s="477"/>
      <c r="WWZ945" s="477"/>
      <c r="WXA945" s="477"/>
      <c r="WXB945" s="477"/>
      <c r="WXC945" s="477"/>
      <c r="WXD945" s="477"/>
      <c r="WXE945" s="477"/>
      <c r="WXF945" s="477"/>
      <c r="WXG945" s="477"/>
      <c r="WXH945" s="477"/>
      <c r="WXI945" s="477"/>
      <c r="WXJ945" s="477"/>
      <c r="WXK945" s="477"/>
      <c r="WXL945" s="477"/>
      <c r="WXM945" s="477"/>
      <c r="WXN945" s="477"/>
      <c r="WXO945" s="477"/>
      <c r="WXP945" s="477"/>
      <c r="WXQ945" s="477"/>
      <c r="WXR945" s="477"/>
      <c r="WXS945" s="477"/>
      <c r="WXT945" s="477"/>
      <c r="WXU945" s="477"/>
      <c r="WXV945" s="477"/>
      <c r="WXW945" s="477"/>
      <c r="WXX945" s="477"/>
      <c r="WXY945" s="477"/>
      <c r="WXZ945" s="477"/>
      <c r="WYA945" s="477"/>
      <c r="WYB945" s="477"/>
      <c r="WYC945" s="477"/>
      <c r="WYD945" s="477"/>
      <c r="WYE945" s="477"/>
      <c r="WYF945" s="477"/>
      <c r="WYG945" s="477"/>
      <c r="WYH945" s="477"/>
      <c r="WYI945" s="477"/>
      <c r="WYJ945" s="477"/>
      <c r="WYK945" s="477"/>
      <c r="WYL945" s="477"/>
      <c r="WYM945" s="477"/>
      <c r="WYN945" s="477"/>
      <c r="WYO945" s="477"/>
      <c r="WYP945" s="477"/>
      <c r="WYQ945" s="477"/>
      <c r="WYR945" s="477"/>
      <c r="WYS945" s="477"/>
      <c r="WYT945" s="477"/>
      <c r="WYU945" s="477"/>
      <c r="WYV945" s="477"/>
      <c r="WYW945" s="477"/>
      <c r="WYX945" s="477"/>
      <c r="WYY945" s="477"/>
      <c r="WYZ945" s="477"/>
      <c r="WZA945" s="477"/>
      <c r="WZB945" s="477"/>
      <c r="WZC945" s="477"/>
      <c r="WZD945" s="477"/>
      <c r="WZE945" s="477"/>
      <c r="WZF945" s="477"/>
      <c r="WZG945" s="477"/>
      <c r="WZH945" s="477"/>
      <c r="WZI945" s="477"/>
      <c r="WZJ945" s="477"/>
      <c r="WZK945" s="477"/>
      <c r="WZL945" s="477"/>
      <c r="WZM945" s="477"/>
      <c r="WZN945" s="477"/>
      <c r="WZO945" s="477"/>
      <c r="WZP945" s="477"/>
      <c r="WZQ945" s="477"/>
      <c r="WZR945" s="477"/>
      <c r="WZS945" s="477"/>
      <c r="WZT945" s="477"/>
      <c r="WZU945" s="477"/>
      <c r="WZV945" s="477"/>
      <c r="WZW945" s="477"/>
      <c r="WZX945" s="477"/>
      <c r="WZY945" s="477"/>
      <c r="WZZ945" s="477"/>
      <c r="XAA945" s="477"/>
      <c r="XAB945" s="477"/>
      <c r="XAC945" s="477"/>
      <c r="XAD945" s="477"/>
      <c r="XAE945" s="477"/>
      <c r="XAF945" s="477"/>
      <c r="XAG945" s="477"/>
      <c r="XAH945" s="477"/>
      <c r="XAI945" s="477"/>
      <c r="XAJ945" s="477"/>
      <c r="XAK945" s="477"/>
      <c r="XAL945" s="477"/>
      <c r="XAM945" s="477"/>
      <c r="XAN945" s="477"/>
      <c r="XAO945" s="477"/>
      <c r="XAP945" s="477"/>
      <c r="XAQ945" s="477"/>
      <c r="XAR945" s="477"/>
      <c r="XAS945" s="477"/>
      <c r="XAT945" s="477"/>
      <c r="XAU945" s="477"/>
      <c r="XAV945" s="477"/>
      <c r="XAW945" s="477"/>
      <c r="XAX945" s="477"/>
      <c r="XAY945" s="477"/>
      <c r="XAZ945" s="477"/>
      <c r="XBA945" s="477"/>
      <c r="XBB945" s="477"/>
      <c r="XBC945" s="477"/>
      <c r="XBD945" s="477"/>
      <c r="XBE945" s="477"/>
      <c r="XBF945" s="477"/>
      <c r="XBG945" s="477"/>
      <c r="XBH945" s="477"/>
      <c r="XBI945" s="477"/>
      <c r="XBJ945" s="477"/>
      <c r="XBK945" s="477"/>
      <c r="XBL945" s="477"/>
      <c r="XBM945" s="477"/>
      <c r="XBN945" s="477"/>
      <c r="XBO945" s="477"/>
      <c r="XBP945" s="477"/>
      <c r="XBQ945" s="477"/>
      <c r="XBR945" s="477"/>
      <c r="XBS945" s="477"/>
      <c r="XBT945" s="477"/>
      <c r="XBU945" s="477"/>
      <c r="XBV945" s="477"/>
      <c r="XBW945" s="477"/>
      <c r="XBX945" s="477"/>
      <c r="XBY945" s="477"/>
      <c r="XBZ945" s="477"/>
      <c r="XCA945" s="477"/>
      <c r="XCB945" s="477"/>
      <c r="XCC945" s="477"/>
      <c r="XCD945" s="477"/>
      <c r="XCE945" s="477"/>
      <c r="XCF945" s="477"/>
      <c r="XCG945" s="477"/>
      <c r="XCH945" s="477"/>
      <c r="XCI945" s="477"/>
      <c r="XCJ945" s="477"/>
      <c r="XCK945" s="477"/>
      <c r="XCL945" s="477"/>
      <c r="XCM945" s="477"/>
      <c r="XCN945" s="477"/>
      <c r="XCO945" s="477"/>
      <c r="XCP945" s="477"/>
      <c r="XCQ945" s="477"/>
      <c r="XCR945" s="477"/>
      <c r="XCS945" s="477"/>
      <c r="XCT945" s="477"/>
      <c r="XCU945" s="477"/>
      <c r="XCV945" s="477"/>
      <c r="XCW945" s="477"/>
      <c r="XCX945" s="477"/>
      <c r="XCY945" s="477"/>
      <c r="XCZ945" s="477"/>
      <c r="XDA945" s="477"/>
      <c r="XDB945" s="477"/>
      <c r="XDC945" s="477"/>
      <c r="XDD945" s="477"/>
      <c r="XDE945" s="477"/>
      <c r="XDF945" s="477"/>
      <c r="XDG945" s="477"/>
      <c r="XDH945" s="477"/>
      <c r="XDI945" s="477"/>
      <c r="XDJ945" s="477"/>
      <c r="XDK945" s="477"/>
      <c r="XDL945" s="477"/>
      <c r="XDM945" s="477"/>
      <c r="XDN945" s="477"/>
      <c r="XDO945" s="477"/>
      <c r="XDP945" s="477"/>
      <c r="XDQ945" s="477"/>
      <c r="XDR945" s="477"/>
      <c r="XDS945" s="477"/>
      <c r="XDT945" s="477"/>
      <c r="XDU945" s="477"/>
      <c r="XDV945" s="477"/>
      <c r="XDW945" s="477"/>
      <c r="XDX945" s="477"/>
      <c r="XDY945" s="477"/>
      <c r="XDZ945" s="477"/>
      <c r="XEA945" s="477"/>
      <c r="XEB945" s="477"/>
      <c r="XEC945" s="477"/>
      <c r="XED945" s="477"/>
      <c r="XEE945" s="477"/>
      <c r="XEF945" s="477"/>
      <c r="XEG945" s="477"/>
      <c r="XEH945" s="477"/>
      <c r="XEI945" s="477"/>
      <c r="XEJ945" s="477"/>
      <c r="XEK945" s="477"/>
      <c r="XEL945" s="477"/>
      <c r="XEM945" s="477"/>
      <c r="XEN945" s="477"/>
      <c r="XEO945" s="477"/>
      <c r="XEP945" s="477"/>
      <c r="XEQ945" s="477"/>
      <c r="XER945" s="477"/>
      <c r="XES945" s="477"/>
      <c r="XET945" s="477"/>
      <c r="XEU945" s="477"/>
      <c r="XEV945" s="477"/>
      <c r="XEW945" s="477"/>
      <c r="XEX945" s="477"/>
      <c r="XEY945" s="477"/>
      <c r="XEZ945" s="477"/>
      <c r="XFA945" s="477"/>
      <c r="XFB945" s="477"/>
    </row>
    <row r="946" spans="1:16382" ht="30" customHeight="1" x14ac:dyDescent="0.7">
      <c r="A946" s="477"/>
      <c r="B946" s="316"/>
      <c r="C946" s="446"/>
      <c r="D946" s="408"/>
      <c r="E946" s="464"/>
      <c r="F946" s="469"/>
      <c r="G946" s="466"/>
      <c r="H946" s="403"/>
      <c r="I946" s="366"/>
      <c r="J946" s="324"/>
      <c r="K946" s="481"/>
      <c r="L946" s="486"/>
      <c r="M946" s="477"/>
      <c r="N946" s="477"/>
      <c r="O946" s="477"/>
      <c r="P946" s="477"/>
      <c r="Q946" s="477"/>
      <c r="R946" s="477"/>
      <c r="S946" s="477"/>
      <c r="T946" s="477"/>
      <c r="U946" s="477"/>
      <c r="V946" s="477"/>
      <c r="W946" s="477"/>
      <c r="X946" s="477"/>
      <c r="Y946" s="477"/>
      <c r="Z946" s="477"/>
      <c r="AA946" s="477"/>
      <c r="AB946" s="477"/>
      <c r="AC946" s="477"/>
      <c r="AD946" s="477"/>
      <c r="AE946" s="477"/>
      <c r="AF946" s="477"/>
      <c r="AG946" s="477"/>
      <c r="AH946" s="477"/>
      <c r="AI946" s="477"/>
      <c r="AJ946" s="477"/>
      <c r="AK946" s="477"/>
      <c r="AL946" s="477"/>
      <c r="AM946" s="477"/>
      <c r="AN946" s="477"/>
      <c r="AO946" s="477"/>
      <c r="AP946" s="477"/>
      <c r="AQ946" s="477"/>
      <c r="AR946" s="477"/>
      <c r="AS946" s="477"/>
      <c r="AT946" s="477"/>
      <c r="AU946" s="477"/>
      <c r="AV946" s="477"/>
      <c r="AW946" s="477"/>
      <c r="AX946" s="477"/>
      <c r="AY946" s="477"/>
      <c r="AZ946" s="477"/>
      <c r="BA946" s="477"/>
      <c r="BB946" s="477"/>
      <c r="BC946" s="477"/>
      <c r="BD946" s="477"/>
      <c r="BE946" s="477"/>
      <c r="BF946" s="477"/>
      <c r="BG946" s="477"/>
      <c r="BH946" s="477"/>
      <c r="BI946" s="477"/>
      <c r="BJ946" s="477"/>
      <c r="BK946" s="477"/>
      <c r="BL946" s="477"/>
      <c r="BM946" s="477"/>
      <c r="BN946" s="477"/>
      <c r="BO946" s="477"/>
      <c r="BP946" s="477"/>
      <c r="BQ946" s="477"/>
      <c r="BR946" s="477"/>
      <c r="BS946" s="477"/>
      <c r="BT946" s="477"/>
      <c r="BU946" s="477"/>
      <c r="BV946" s="477"/>
      <c r="BW946" s="477"/>
      <c r="BX946" s="477"/>
      <c r="BY946" s="477"/>
      <c r="BZ946" s="477"/>
      <c r="CA946" s="477"/>
      <c r="CB946" s="477"/>
      <c r="CC946" s="477"/>
      <c r="CD946" s="477"/>
      <c r="CE946" s="477"/>
      <c r="CF946" s="477"/>
      <c r="CG946" s="477"/>
      <c r="CH946" s="477"/>
      <c r="CI946" s="477"/>
      <c r="CJ946" s="477"/>
      <c r="CK946" s="477"/>
      <c r="CL946" s="477"/>
      <c r="CM946" s="477"/>
      <c r="CN946" s="477"/>
      <c r="CO946" s="477"/>
      <c r="CP946" s="477"/>
      <c r="CQ946" s="477"/>
      <c r="CR946" s="477"/>
      <c r="CS946" s="477"/>
      <c r="CT946" s="477"/>
      <c r="CU946" s="477"/>
      <c r="CV946" s="477"/>
      <c r="CW946" s="477"/>
      <c r="CX946" s="477"/>
      <c r="CY946" s="477"/>
      <c r="CZ946" s="477"/>
      <c r="DA946" s="477"/>
      <c r="DB946" s="477"/>
      <c r="DC946" s="477"/>
      <c r="DD946" s="477"/>
      <c r="DE946" s="477"/>
      <c r="DF946" s="477"/>
      <c r="DG946" s="477"/>
      <c r="DH946" s="477"/>
      <c r="DI946" s="477"/>
      <c r="DJ946" s="477"/>
      <c r="DK946" s="477"/>
      <c r="DL946" s="477"/>
      <c r="DM946" s="477"/>
      <c r="DN946" s="477"/>
      <c r="DO946" s="477"/>
      <c r="DP946" s="477"/>
      <c r="DQ946" s="477"/>
      <c r="DR946" s="477"/>
      <c r="DS946" s="477"/>
      <c r="DT946" s="477"/>
      <c r="DU946" s="477"/>
      <c r="DV946" s="477"/>
      <c r="DW946" s="477"/>
      <c r="DX946" s="477"/>
      <c r="DY946" s="477"/>
      <c r="DZ946" s="477"/>
      <c r="EA946" s="477"/>
      <c r="EB946" s="477"/>
      <c r="EC946" s="477"/>
      <c r="ED946" s="477"/>
      <c r="EE946" s="477"/>
      <c r="EF946" s="477"/>
      <c r="EG946" s="477"/>
      <c r="EH946" s="477"/>
      <c r="EI946" s="477"/>
      <c r="EJ946" s="477"/>
      <c r="EK946" s="477"/>
      <c r="EL946" s="477"/>
      <c r="EM946" s="477"/>
      <c r="EN946" s="477"/>
      <c r="EO946" s="477"/>
      <c r="EP946" s="477"/>
      <c r="EQ946" s="477"/>
      <c r="ER946" s="477"/>
      <c r="ES946" s="477"/>
      <c r="ET946" s="477"/>
      <c r="EU946" s="477"/>
      <c r="EV946" s="477"/>
      <c r="EW946" s="477"/>
      <c r="EX946" s="477"/>
      <c r="EY946" s="477"/>
      <c r="EZ946" s="477"/>
      <c r="FA946" s="477"/>
      <c r="FB946" s="477"/>
      <c r="FC946" s="477"/>
      <c r="FD946" s="477"/>
      <c r="FE946" s="477"/>
      <c r="FF946" s="477"/>
      <c r="FG946" s="477"/>
      <c r="FH946" s="477"/>
      <c r="FI946" s="477"/>
      <c r="FJ946" s="477"/>
      <c r="FK946" s="477"/>
      <c r="FL946" s="477"/>
      <c r="FM946" s="477"/>
      <c r="FN946" s="477"/>
      <c r="FO946" s="477"/>
      <c r="FP946" s="477"/>
      <c r="FQ946" s="477"/>
      <c r="FR946" s="477"/>
      <c r="FS946" s="477"/>
      <c r="FT946" s="477"/>
      <c r="FU946" s="477"/>
      <c r="FV946" s="477"/>
      <c r="FW946" s="477"/>
      <c r="FX946" s="477"/>
      <c r="FY946" s="477"/>
      <c r="FZ946" s="477"/>
      <c r="GA946" s="477"/>
      <c r="GB946" s="477"/>
      <c r="GC946" s="477"/>
      <c r="GD946" s="477"/>
      <c r="GE946" s="477"/>
      <c r="GF946" s="477"/>
      <c r="GG946" s="477"/>
      <c r="GH946" s="477"/>
      <c r="GI946" s="477"/>
      <c r="GJ946" s="477"/>
      <c r="GK946" s="477"/>
      <c r="GL946" s="477"/>
      <c r="GM946" s="477"/>
      <c r="GN946" s="477"/>
      <c r="GO946" s="477"/>
      <c r="GP946" s="477"/>
      <c r="GQ946" s="477"/>
      <c r="GR946" s="477"/>
      <c r="GS946" s="477"/>
      <c r="GT946" s="477"/>
      <c r="GU946" s="477"/>
      <c r="GV946" s="477"/>
      <c r="GW946" s="477"/>
      <c r="GX946" s="477"/>
      <c r="GY946" s="477"/>
      <c r="GZ946" s="477"/>
      <c r="HA946" s="477"/>
      <c r="HB946" s="477"/>
      <c r="HC946" s="477"/>
      <c r="HD946" s="477"/>
      <c r="HE946" s="477"/>
      <c r="HF946" s="477"/>
      <c r="HG946" s="477"/>
      <c r="HH946" s="477"/>
      <c r="HI946" s="477"/>
      <c r="HJ946" s="477"/>
      <c r="HK946" s="477"/>
      <c r="HL946" s="477"/>
      <c r="HM946" s="477"/>
      <c r="HN946" s="477"/>
      <c r="HO946" s="477"/>
      <c r="HP946" s="477"/>
      <c r="HQ946" s="477"/>
      <c r="HR946" s="477"/>
      <c r="HS946" s="477"/>
      <c r="HT946" s="477"/>
      <c r="HU946" s="477"/>
      <c r="HV946" s="477"/>
      <c r="HW946" s="477"/>
      <c r="HX946" s="477"/>
      <c r="HY946" s="477"/>
      <c r="HZ946" s="477"/>
      <c r="IA946" s="477"/>
      <c r="IB946" s="477"/>
      <c r="IC946" s="477"/>
      <c r="ID946" s="477"/>
      <c r="IE946" s="477"/>
      <c r="IF946" s="477"/>
      <c r="IG946" s="477"/>
      <c r="IH946" s="477"/>
      <c r="II946" s="477"/>
      <c r="IJ946" s="477"/>
      <c r="IK946" s="477"/>
      <c r="IL946" s="477"/>
      <c r="IM946" s="477"/>
      <c r="IN946" s="477"/>
      <c r="IO946" s="477"/>
      <c r="IP946" s="477"/>
      <c r="IQ946" s="477"/>
      <c r="IR946" s="477"/>
      <c r="IS946" s="477"/>
      <c r="IT946" s="477"/>
      <c r="IU946" s="477"/>
      <c r="IV946" s="477"/>
      <c r="IW946" s="477"/>
      <c r="IX946" s="477"/>
      <c r="IY946" s="477"/>
      <c r="IZ946" s="477"/>
      <c r="JA946" s="477"/>
      <c r="JB946" s="477"/>
      <c r="JC946" s="477"/>
      <c r="JD946" s="477"/>
      <c r="JE946" s="477"/>
      <c r="JF946" s="477"/>
      <c r="JG946" s="477"/>
      <c r="JH946" s="477"/>
      <c r="JI946" s="477"/>
      <c r="JJ946" s="477"/>
      <c r="JK946" s="477"/>
      <c r="JL946" s="477"/>
      <c r="JM946" s="477"/>
      <c r="JN946" s="477"/>
      <c r="JO946" s="477"/>
      <c r="JP946" s="477"/>
      <c r="JQ946" s="477"/>
      <c r="JR946" s="477"/>
      <c r="JS946" s="477"/>
      <c r="JT946" s="477"/>
      <c r="JU946" s="477"/>
      <c r="JV946" s="477"/>
      <c r="JW946" s="477"/>
      <c r="JX946" s="477"/>
      <c r="JY946" s="477"/>
      <c r="JZ946" s="477"/>
      <c r="KA946" s="477"/>
      <c r="KB946" s="477"/>
      <c r="KC946" s="477"/>
      <c r="KD946" s="477"/>
      <c r="KE946" s="477"/>
      <c r="KF946" s="477"/>
      <c r="KG946" s="477"/>
      <c r="KH946" s="477"/>
      <c r="KI946" s="477"/>
      <c r="KJ946" s="477"/>
      <c r="KK946" s="477"/>
      <c r="KL946" s="477"/>
      <c r="KM946" s="477"/>
      <c r="KN946" s="477"/>
      <c r="KO946" s="477"/>
      <c r="KP946" s="477"/>
      <c r="KQ946" s="477"/>
      <c r="KR946" s="477"/>
      <c r="KS946" s="477"/>
      <c r="KT946" s="477"/>
      <c r="KU946" s="477"/>
      <c r="KV946" s="477"/>
      <c r="KW946" s="477"/>
      <c r="KX946" s="477"/>
      <c r="KY946" s="477"/>
      <c r="KZ946" s="477"/>
      <c r="LA946" s="477"/>
      <c r="LB946" s="477"/>
      <c r="LC946" s="477"/>
      <c r="LD946" s="477"/>
      <c r="LE946" s="477"/>
      <c r="LF946" s="477"/>
      <c r="LG946" s="477"/>
      <c r="LH946" s="477"/>
      <c r="LI946" s="477"/>
      <c r="LJ946" s="477"/>
      <c r="LK946" s="477"/>
      <c r="LL946" s="477"/>
      <c r="LM946" s="477"/>
      <c r="LN946" s="477"/>
      <c r="LO946" s="477"/>
      <c r="LP946" s="477"/>
      <c r="LQ946" s="477"/>
      <c r="LR946" s="477"/>
      <c r="LS946" s="477"/>
      <c r="LT946" s="477"/>
      <c r="LU946" s="477"/>
      <c r="LV946" s="477"/>
      <c r="LW946" s="477"/>
      <c r="LX946" s="477"/>
      <c r="LY946" s="477"/>
      <c r="LZ946" s="477"/>
      <c r="MA946" s="477"/>
      <c r="MB946" s="477"/>
      <c r="MC946" s="477"/>
      <c r="MD946" s="477"/>
      <c r="ME946" s="477"/>
      <c r="MF946" s="477"/>
      <c r="MG946" s="477"/>
      <c r="MH946" s="477"/>
      <c r="MI946" s="477"/>
      <c r="MJ946" s="477"/>
      <c r="MK946" s="477"/>
      <c r="ML946" s="477"/>
      <c r="MM946" s="477"/>
      <c r="MN946" s="477"/>
      <c r="MO946" s="477"/>
      <c r="MP946" s="477"/>
      <c r="MQ946" s="477"/>
      <c r="MR946" s="477"/>
      <c r="MS946" s="477"/>
      <c r="MT946" s="477"/>
      <c r="MU946" s="477"/>
      <c r="MV946" s="477"/>
      <c r="MW946" s="477"/>
      <c r="MX946" s="477"/>
      <c r="MY946" s="477"/>
      <c r="MZ946" s="477"/>
      <c r="NA946" s="477"/>
      <c r="NB946" s="477"/>
      <c r="NC946" s="477"/>
      <c r="ND946" s="477"/>
      <c r="NE946" s="477"/>
      <c r="NF946" s="477"/>
      <c r="NG946" s="477"/>
      <c r="NH946" s="477"/>
      <c r="NI946" s="477"/>
      <c r="NJ946" s="477"/>
      <c r="NK946" s="477"/>
      <c r="NL946" s="477"/>
      <c r="NM946" s="477"/>
      <c r="NN946" s="477"/>
      <c r="NO946" s="477"/>
      <c r="NP946" s="477"/>
      <c r="NQ946" s="477"/>
      <c r="NR946" s="477"/>
      <c r="NS946" s="477"/>
      <c r="NT946" s="477"/>
      <c r="NU946" s="477"/>
      <c r="NV946" s="477"/>
      <c r="NW946" s="477"/>
      <c r="NX946" s="477"/>
      <c r="NY946" s="477"/>
      <c r="NZ946" s="477"/>
      <c r="OA946" s="477"/>
      <c r="OB946" s="477"/>
      <c r="OC946" s="477"/>
      <c r="OD946" s="477"/>
      <c r="OE946" s="477"/>
      <c r="OF946" s="477"/>
      <c r="OG946" s="477"/>
      <c r="OH946" s="477"/>
      <c r="OI946" s="477"/>
      <c r="OJ946" s="477"/>
      <c r="OK946" s="477"/>
      <c r="OL946" s="477"/>
      <c r="OM946" s="477"/>
      <c r="ON946" s="477"/>
      <c r="OO946" s="477"/>
      <c r="OP946" s="477"/>
      <c r="OQ946" s="477"/>
      <c r="OR946" s="477"/>
      <c r="OS946" s="477"/>
      <c r="OT946" s="477"/>
      <c r="OU946" s="477"/>
      <c r="OV946" s="477"/>
      <c r="OW946" s="477"/>
      <c r="OX946" s="477"/>
      <c r="OY946" s="477"/>
      <c r="OZ946" s="477"/>
      <c r="PA946" s="477"/>
      <c r="PB946" s="477"/>
      <c r="PC946" s="477"/>
      <c r="PD946" s="477"/>
      <c r="PE946" s="477"/>
      <c r="PF946" s="477"/>
      <c r="PG946" s="477"/>
      <c r="PH946" s="477"/>
      <c r="PI946" s="477"/>
      <c r="PJ946" s="477"/>
      <c r="PK946" s="477"/>
      <c r="PL946" s="477"/>
      <c r="PM946" s="477"/>
      <c r="PN946" s="477"/>
      <c r="PO946" s="477"/>
      <c r="PP946" s="477"/>
      <c r="PQ946" s="477"/>
      <c r="PR946" s="477"/>
      <c r="PS946" s="477"/>
      <c r="PT946" s="477"/>
      <c r="PU946" s="477"/>
      <c r="PV946" s="477"/>
      <c r="PW946" s="477"/>
      <c r="PX946" s="477"/>
      <c r="PY946" s="477"/>
      <c r="PZ946" s="477"/>
      <c r="QA946" s="477"/>
      <c r="QB946" s="477"/>
      <c r="QC946" s="477"/>
      <c r="QD946" s="477"/>
      <c r="QE946" s="477"/>
      <c r="QF946" s="477"/>
      <c r="QG946" s="477"/>
      <c r="QH946" s="477"/>
      <c r="QI946" s="477"/>
      <c r="QJ946" s="477"/>
      <c r="QK946" s="477"/>
      <c r="QL946" s="477"/>
      <c r="QM946" s="477"/>
      <c r="QN946" s="477"/>
      <c r="QO946" s="477"/>
      <c r="QP946" s="477"/>
      <c r="QQ946" s="477"/>
      <c r="QR946" s="477"/>
      <c r="QS946" s="477"/>
      <c r="QT946" s="477"/>
      <c r="QU946" s="477"/>
      <c r="QV946" s="477"/>
      <c r="QW946" s="477"/>
      <c r="QX946" s="477"/>
      <c r="QY946" s="477"/>
      <c r="QZ946" s="477"/>
      <c r="RA946" s="477"/>
      <c r="RB946" s="477"/>
      <c r="RC946" s="477"/>
      <c r="RD946" s="477"/>
      <c r="RE946" s="477"/>
      <c r="RF946" s="477"/>
      <c r="RG946" s="477"/>
      <c r="RH946" s="477"/>
      <c r="RI946" s="477"/>
      <c r="RJ946" s="477"/>
      <c r="RK946" s="477"/>
      <c r="RL946" s="477"/>
      <c r="RM946" s="477"/>
      <c r="RN946" s="477"/>
      <c r="RO946" s="477"/>
      <c r="RP946" s="477"/>
      <c r="RQ946" s="477"/>
      <c r="RR946" s="477"/>
      <c r="RS946" s="477"/>
      <c r="RT946" s="477"/>
      <c r="RU946" s="477"/>
      <c r="RV946" s="477"/>
      <c r="RW946" s="477"/>
      <c r="RX946" s="477"/>
      <c r="RY946" s="477"/>
      <c r="RZ946" s="477"/>
      <c r="SA946" s="477"/>
      <c r="SB946" s="477"/>
      <c r="SC946" s="477"/>
      <c r="SD946" s="477"/>
      <c r="SE946" s="477"/>
      <c r="SF946" s="477"/>
      <c r="SG946" s="477"/>
      <c r="SH946" s="477"/>
      <c r="SI946" s="477"/>
      <c r="SJ946" s="477"/>
      <c r="SK946" s="477"/>
      <c r="SL946" s="477"/>
      <c r="SM946" s="477"/>
      <c r="SN946" s="477"/>
      <c r="SO946" s="477"/>
      <c r="SP946" s="477"/>
      <c r="SQ946" s="477"/>
      <c r="SR946" s="477"/>
      <c r="SS946" s="477"/>
      <c r="ST946" s="477"/>
      <c r="SU946" s="477"/>
      <c r="SV946" s="477"/>
      <c r="SW946" s="477"/>
      <c r="SX946" s="477"/>
      <c r="SY946" s="477"/>
      <c r="SZ946" s="477"/>
      <c r="TA946" s="477"/>
      <c r="TB946" s="477"/>
      <c r="TC946" s="477"/>
      <c r="TD946" s="477"/>
      <c r="TE946" s="477"/>
      <c r="TF946" s="477"/>
      <c r="TG946" s="477"/>
      <c r="TH946" s="477"/>
      <c r="TI946" s="477"/>
      <c r="TJ946" s="477"/>
      <c r="TK946" s="477"/>
      <c r="TL946" s="477"/>
      <c r="TM946" s="477"/>
      <c r="TN946" s="477"/>
      <c r="TO946" s="477"/>
      <c r="TP946" s="477"/>
      <c r="TQ946" s="477"/>
      <c r="TR946" s="477"/>
      <c r="TS946" s="477"/>
      <c r="TT946" s="477"/>
      <c r="TU946" s="477"/>
      <c r="TV946" s="477"/>
      <c r="TW946" s="477"/>
      <c r="TX946" s="477"/>
      <c r="TY946" s="477"/>
      <c r="TZ946" s="477"/>
      <c r="UA946" s="477"/>
      <c r="UB946" s="477"/>
      <c r="UC946" s="477"/>
      <c r="UD946" s="477"/>
      <c r="UE946" s="477"/>
      <c r="UF946" s="477"/>
      <c r="UG946" s="477"/>
      <c r="UH946" s="477"/>
      <c r="UI946" s="477"/>
      <c r="UJ946" s="477"/>
      <c r="UK946" s="477"/>
      <c r="UL946" s="477"/>
      <c r="UM946" s="477"/>
      <c r="UN946" s="477"/>
      <c r="UO946" s="477"/>
      <c r="UP946" s="477"/>
      <c r="UQ946" s="477"/>
      <c r="UR946" s="477"/>
      <c r="US946" s="477"/>
      <c r="UT946" s="477"/>
      <c r="UU946" s="477"/>
      <c r="UV946" s="477"/>
      <c r="UW946" s="477"/>
      <c r="UX946" s="477"/>
      <c r="UY946" s="477"/>
      <c r="UZ946" s="477"/>
      <c r="VA946" s="477"/>
      <c r="VB946" s="477"/>
      <c r="VC946" s="477"/>
      <c r="VD946" s="477"/>
      <c r="VE946" s="477"/>
      <c r="VF946" s="477"/>
      <c r="VG946" s="477"/>
      <c r="VH946" s="477"/>
      <c r="VI946" s="477"/>
      <c r="VJ946" s="477"/>
      <c r="VK946" s="477"/>
      <c r="VL946" s="477"/>
      <c r="VM946" s="477"/>
      <c r="VN946" s="477"/>
      <c r="VO946" s="477"/>
      <c r="VP946" s="477"/>
      <c r="VQ946" s="477"/>
      <c r="VR946" s="477"/>
      <c r="VS946" s="477"/>
      <c r="VT946" s="477"/>
      <c r="VU946" s="477"/>
      <c r="VV946" s="477"/>
      <c r="VW946" s="477"/>
      <c r="VX946" s="477"/>
      <c r="VY946" s="477"/>
      <c r="VZ946" s="477"/>
      <c r="WA946" s="477"/>
      <c r="WB946" s="477"/>
      <c r="WC946" s="477"/>
      <c r="WD946" s="477"/>
      <c r="WE946" s="477"/>
      <c r="WF946" s="477"/>
      <c r="WG946" s="477"/>
      <c r="WH946" s="477"/>
      <c r="WI946" s="477"/>
      <c r="WJ946" s="477"/>
      <c r="WK946" s="477"/>
      <c r="WL946" s="477"/>
      <c r="WM946" s="477"/>
      <c r="WN946" s="477"/>
      <c r="WO946" s="477"/>
      <c r="WP946" s="477"/>
      <c r="WQ946" s="477"/>
      <c r="WR946" s="477"/>
      <c r="WS946" s="477"/>
      <c r="WT946" s="477"/>
      <c r="WU946" s="477"/>
      <c r="WV946" s="477"/>
      <c r="WW946" s="477"/>
      <c r="WX946" s="477"/>
      <c r="WY946" s="477"/>
      <c r="WZ946" s="477"/>
      <c r="XA946" s="477"/>
      <c r="XB946" s="477"/>
      <c r="XC946" s="477"/>
      <c r="XD946" s="477"/>
      <c r="XE946" s="477"/>
      <c r="XF946" s="477"/>
      <c r="XG946" s="477"/>
      <c r="XH946" s="477"/>
      <c r="XI946" s="477"/>
      <c r="XJ946" s="477"/>
      <c r="XK946" s="477"/>
      <c r="XL946" s="477"/>
      <c r="XM946" s="477"/>
      <c r="XN946" s="477"/>
      <c r="XO946" s="477"/>
      <c r="XP946" s="477"/>
      <c r="XQ946" s="477"/>
      <c r="XR946" s="477"/>
      <c r="XS946" s="477"/>
      <c r="XT946" s="477"/>
      <c r="XU946" s="477"/>
      <c r="XV946" s="477"/>
      <c r="XW946" s="477"/>
      <c r="XX946" s="477"/>
      <c r="XY946" s="477"/>
      <c r="XZ946" s="477"/>
      <c r="YA946" s="477"/>
      <c r="YB946" s="477"/>
      <c r="YC946" s="477"/>
      <c r="YD946" s="477"/>
      <c r="YE946" s="477"/>
      <c r="YF946" s="477"/>
      <c r="YG946" s="477"/>
      <c r="YH946" s="477"/>
      <c r="YI946" s="477"/>
      <c r="YJ946" s="477"/>
      <c r="YK946" s="477"/>
      <c r="YL946" s="477"/>
      <c r="YM946" s="477"/>
      <c r="YN946" s="477"/>
      <c r="YO946" s="477"/>
      <c r="YP946" s="477"/>
      <c r="YQ946" s="477"/>
      <c r="YR946" s="477"/>
      <c r="YS946" s="477"/>
      <c r="YT946" s="477"/>
      <c r="YU946" s="477"/>
      <c r="YV946" s="477"/>
      <c r="YW946" s="477"/>
      <c r="YX946" s="477"/>
      <c r="YY946" s="477"/>
      <c r="YZ946" s="477"/>
      <c r="ZA946" s="477"/>
      <c r="ZB946" s="477"/>
      <c r="ZC946" s="477"/>
      <c r="ZD946" s="477"/>
      <c r="ZE946" s="477"/>
      <c r="ZF946" s="477"/>
      <c r="ZG946" s="477"/>
      <c r="ZH946" s="477"/>
      <c r="ZI946" s="477"/>
      <c r="ZJ946" s="477"/>
      <c r="ZK946" s="477"/>
      <c r="ZL946" s="477"/>
      <c r="ZM946" s="477"/>
      <c r="ZN946" s="477"/>
      <c r="ZO946" s="477"/>
      <c r="ZP946" s="477"/>
      <c r="ZQ946" s="477"/>
      <c r="ZR946" s="477"/>
      <c r="ZS946" s="477"/>
      <c r="ZT946" s="477"/>
      <c r="ZU946" s="477"/>
      <c r="ZV946" s="477"/>
      <c r="ZW946" s="477"/>
      <c r="ZX946" s="477"/>
      <c r="ZY946" s="477"/>
      <c r="ZZ946" s="477"/>
      <c r="AAA946" s="477"/>
      <c r="AAB946" s="477"/>
      <c r="AAC946" s="477"/>
      <c r="AAD946" s="477"/>
      <c r="AAE946" s="477"/>
      <c r="AAF946" s="477"/>
      <c r="AAG946" s="477"/>
      <c r="AAH946" s="477"/>
      <c r="AAI946" s="477"/>
      <c r="AAJ946" s="477"/>
      <c r="AAK946" s="477"/>
      <c r="AAL946" s="477"/>
      <c r="AAM946" s="477"/>
      <c r="AAN946" s="477"/>
      <c r="AAO946" s="477"/>
      <c r="AAP946" s="477"/>
      <c r="AAQ946" s="477"/>
      <c r="AAR946" s="477"/>
      <c r="AAS946" s="477"/>
      <c r="AAT946" s="477"/>
      <c r="AAU946" s="477"/>
      <c r="AAV946" s="477"/>
      <c r="AAW946" s="477"/>
      <c r="AAX946" s="477"/>
      <c r="AAY946" s="477"/>
      <c r="AAZ946" s="477"/>
      <c r="ABA946" s="477"/>
      <c r="ABB946" s="477"/>
      <c r="ABC946" s="477"/>
      <c r="ABD946" s="477"/>
      <c r="ABE946" s="477"/>
      <c r="ABF946" s="477"/>
      <c r="ABG946" s="477"/>
      <c r="ABH946" s="477"/>
      <c r="ABI946" s="477"/>
      <c r="ABJ946" s="477"/>
      <c r="ABK946" s="477"/>
      <c r="ABL946" s="477"/>
      <c r="ABM946" s="477"/>
      <c r="ABN946" s="477"/>
      <c r="ABO946" s="477"/>
      <c r="ABP946" s="477"/>
      <c r="ABQ946" s="477"/>
      <c r="ABR946" s="477"/>
      <c r="ABS946" s="477"/>
      <c r="ABT946" s="477"/>
      <c r="ABU946" s="477"/>
      <c r="ABV946" s="477"/>
      <c r="ABW946" s="477"/>
      <c r="ABX946" s="477"/>
      <c r="ABY946" s="477"/>
      <c r="ABZ946" s="477"/>
      <c r="ACA946" s="477"/>
      <c r="ACB946" s="477"/>
      <c r="ACC946" s="477"/>
      <c r="ACD946" s="477"/>
      <c r="ACE946" s="477"/>
      <c r="ACF946" s="477"/>
      <c r="ACG946" s="477"/>
      <c r="ACH946" s="477"/>
      <c r="ACI946" s="477"/>
      <c r="ACJ946" s="477"/>
      <c r="ACK946" s="477"/>
      <c r="ACL946" s="477"/>
      <c r="ACM946" s="477"/>
      <c r="ACN946" s="477"/>
      <c r="ACO946" s="477"/>
      <c r="ACP946" s="477"/>
      <c r="ACQ946" s="477"/>
      <c r="ACR946" s="477"/>
      <c r="ACS946" s="477"/>
      <c r="ACT946" s="477"/>
      <c r="ACU946" s="477"/>
      <c r="ACV946" s="477"/>
      <c r="ACW946" s="477"/>
      <c r="ACX946" s="477"/>
      <c r="ACY946" s="477"/>
      <c r="ACZ946" s="477"/>
      <c r="ADA946" s="477"/>
      <c r="ADB946" s="477"/>
      <c r="ADC946" s="477"/>
      <c r="ADD946" s="477"/>
      <c r="ADE946" s="477"/>
      <c r="ADF946" s="477"/>
      <c r="ADG946" s="477"/>
      <c r="ADH946" s="477"/>
      <c r="ADI946" s="477"/>
      <c r="ADJ946" s="477"/>
      <c r="ADK946" s="477"/>
      <c r="ADL946" s="477"/>
      <c r="ADM946" s="477"/>
      <c r="ADN946" s="477"/>
      <c r="ADO946" s="477"/>
      <c r="ADP946" s="477"/>
      <c r="ADQ946" s="477"/>
      <c r="ADR946" s="477"/>
      <c r="ADS946" s="477"/>
      <c r="ADT946" s="477"/>
      <c r="ADU946" s="477"/>
      <c r="ADV946" s="477"/>
      <c r="ADW946" s="477"/>
      <c r="ADX946" s="477"/>
      <c r="ADY946" s="477"/>
      <c r="ADZ946" s="477"/>
      <c r="AEA946" s="477"/>
      <c r="AEB946" s="477"/>
      <c r="AEC946" s="477"/>
      <c r="AED946" s="477"/>
      <c r="AEE946" s="477"/>
      <c r="AEF946" s="477"/>
      <c r="AEG946" s="477"/>
      <c r="AEH946" s="477"/>
      <c r="AEI946" s="477"/>
      <c r="AEJ946" s="477"/>
      <c r="AEK946" s="477"/>
      <c r="AEL946" s="477"/>
      <c r="AEM946" s="477"/>
      <c r="AEN946" s="477"/>
      <c r="AEO946" s="477"/>
      <c r="AEP946" s="477"/>
      <c r="AEQ946" s="477"/>
      <c r="AER946" s="477"/>
      <c r="AES946" s="477"/>
      <c r="AET946" s="477"/>
      <c r="AEU946" s="477"/>
      <c r="AEV946" s="477"/>
      <c r="AEW946" s="477"/>
      <c r="AEX946" s="477"/>
      <c r="AEY946" s="477"/>
      <c r="AEZ946" s="477"/>
      <c r="AFA946" s="477"/>
      <c r="AFB946" s="477"/>
      <c r="AFC946" s="477"/>
      <c r="AFD946" s="477"/>
      <c r="AFE946" s="477"/>
      <c r="AFF946" s="477"/>
      <c r="AFG946" s="477"/>
      <c r="AFH946" s="477"/>
      <c r="AFI946" s="477"/>
      <c r="AFJ946" s="477"/>
      <c r="AFK946" s="477"/>
      <c r="AFL946" s="477"/>
      <c r="AFM946" s="477"/>
      <c r="AFN946" s="477"/>
      <c r="AFO946" s="477"/>
      <c r="AFP946" s="477"/>
      <c r="AFQ946" s="477"/>
      <c r="AFR946" s="477"/>
      <c r="AFS946" s="477"/>
      <c r="AFT946" s="477"/>
      <c r="AFU946" s="477"/>
      <c r="AFV946" s="477"/>
      <c r="AFW946" s="477"/>
      <c r="AFX946" s="477"/>
      <c r="AFY946" s="477"/>
      <c r="AFZ946" s="477"/>
      <c r="AGA946" s="477"/>
      <c r="AGB946" s="477"/>
      <c r="AGC946" s="477"/>
      <c r="AGD946" s="477"/>
      <c r="AGE946" s="477"/>
      <c r="AGF946" s="477"/>
      <c r="AGG946" s="477"/>
      <c r="AGH946" s="477"/>
      <c r="AGI946" s="477"/>
      <c r="AGJ946" s="477"/>
      <c r="AGK946" s="477"/>
      <c r="AGL946" s="477"/>
      <c r="AGM946" s="477"/>
      <c r="AGN946" s="477"/>
      <c r="AGO946" s="477"/>
      <c r="AGP946" s="477"/>
      <c r="AGQ946" s="477"/>
      <c r="AGR946" s="477"/>
      <c r="AGS946" s="477"/>
      <c r="AGT946" s="477"/>
      <c r="AGU946" s="477"/>
      <c r="AGV946" s="477"/>
      <c r="AGW946" s="477"/>
      <c r="AGX946" s="477"/>
      <c r="AGY946" s="477"/>
      <c r="AGZ946" s="477"/>
      <c r="AHA946" s="477"/>
      <c r="AHB946" s="477"/>
      <c r="AHC946" s="477"/>
      <c r="AHD946" s="477"/>
      <c r="AHE946" s="477"/>
      <c r="AHF946" s="477"/>
      <c r="AHG946" s="477"/>
      <c r="AHH946" s="477"/>
      <c r="AHI946" s="477"/>
      <c r="AHJ946" s="477"/>
      <c r="AHK946" s="477"/>
      <c r="AHL946" s="477"/>
      <c r="AHM946" s="477"/>
      <c r="AHN946" s="477"/>
      <c r="AHO946" s="477"/>
      <c r="AHP946" s="477"/>
      <c r="AHQ946" s="477"/>
      <c r="AHR946" s="477"/>
      <c r="AHS946" s="477"/>
      <c r="AHT946" s="477"/>
      <c r="AHU946" s="477"/>
      <c r="AHV946" s="477"/>
      <c r="AHW946" s="477"/>
      <c r="AHX946" s="477"/>
      <c r="AHY946" s="477"/>
      <c r="AHZ946" s="477"/>
      <c r="AIA946" s="477"/>
      <c r="AIB946" s="477"/>
      <c r="AIC946" s="477"/>
      <c r="AID946" s="477"/>
      <c r="AIE946" s="477"/>
      <c r="AIF946" s="477"/>
      <c r="AIG946" s="477"/>
      <c r="AIH946" s="477"/>
      <c r="AII946" s="477"/>
      <c r="AIJ946" s="477"/>
      <c r="AIK946" s="477"/>
      <c r="AIL946" s="477"/>
      <c r="AIM946" s="477"/>
      <c r="AIN946" s="477"/>
      <c r="AIO946" s="477"/>
      <c r="AIP946" s="477"/>
      <c r="AIQ946" s="477"/>
      <c r="AIR946" s="477"/>
      <c r="AIS946" s="477"/>
      <c r="AIT946" s="477"/>
      <c r="AIU946" s="477"/>
      <c r="AIV946" s="477"/>
      <c r="AIW946" s="477"/>
      <c r="AIX946" s="477"/>
      <c r="AIY946" s="477"/>
      <c r="AIZ946" s="477"/>
      <c r="AJA946" s="477"/>
      <c r="AJB946" s="477"/>
      <c r="AJC946" s="477"/>
      <c r="AJD946" s="477"/>
      <c r="AJE946" s="477"/>
      <c r="AJF946" s="477"/>
      <c r="AJG946" s="477"/>
      <c r="AJH946" s="477"/>
      <c r="AJI946" s="477"/>
      <c r="AJJ946" s="477"/>
      <c r="AJK946" s="477"/>
      <c r="AJL946" s="477"/>
      <c r="AJM946" s="477"/>
      <c r="AJN946" s="477"/>
      <c r="AJO946" s="477"/>
      <c r="AJP946" s="477"/>
      <c r="AJQ946" s="477"/>
      <c r="AJR946" s="477"/>
      <c r="AJS946" s="477"/>
      <c r="AJT946" s="477"/>
      <c r="AJU946" s="477"/>
      <c r="AJV946" s="477"/>
      <c r="AJW946" s="477"/>
      <c r="AJX946" s="477"/>
      <c r="AJY946" s="477"/>
      <c r="AJZ946" s="477"/>
      <c r="AKA946" s="477"/>
      <c r="AKB946" s="477"/>
      <c r="AKC946" s="477"/>
      <c r="AKD946" s="477"/>
      <c r="AKE946" s="477"/>
      <c r="AKF946" s="477"/>
      <c r="AKG946" s="477"/>
      <c r="AKH946" s="477"/>
      <c r="AKI946" s="477"/>
      <c r="AKJ946" s="477"/>
      <c r="AKK946" s="477"/>
      <c r="AKL946" s="477"/>
      <c r="AKM946" s="477"/>
      <c r="AKN946" s="477"/>
      <c r="AKO946" s="477"/>
      <c r="AKP946" s="477"/>
      <c r="AKQ946" s="477"/>
      <c r="AKR946" s="477"/>
      <c r="AKS946" s="477"/>
      <c r="AKT946" s="477"/>
      <c r="AKU946" s="477"/>
      <c r="AKV946" s="477"/>
      <c r="AKW946" s="477"/>
      <c r="AKX946" s="477"/>
      <c r="AKY946" s="477"/>
      <c r="AKZ946" s="477"/>
      <c r="ALA946" s="477"/>
      <c r="ALB946" s="477"/>
      <c r="ALC946" s="477"/>
      <c r="ALD946" s="477"/>
      <c r="ALE946" s="477"/>
      <c r="ALF946" s="477"/>
      <c r="ALG946" s="477"/>
      <c r="ALH946" s="477"/>
      <c r="ALI946" s="477"/>
      <c r="ALJ946" s="477"/>
      <c r="ALK946" s="477"/>
      <c r="ALL946" s="477"/>
      <c r="ALM946" s="477"/>
      <c r="ALN946" s="477"/>
      <c r="ALO946" s="477"/>
      <c r="ALP946" s="477"/>
      <c r="ALQ946" s="477"/>
      <c r="ALR946" s="477"/>
      <c r="ALS946" s="477"/>
      <c r="ALT946" s="477"/>
      <c r="ALU946" s="477"/>
      <c r="ALV946" s="477"/>
      <c r="ALW946" s="477"/>
      <c r="ALX946" s="477"/>
      <c r="ALY946" s="477"/>
      <c r="ALZ946" s="477"/>
      <c r="AMA946" s="477"/>
      <c r="AMB946" s="477"/>
      <c r="AMC946" s="477"/>
      <c r="AMD946" s="477"/>
      <c r="AME946" s="477"/>
      <c r="AMF946" s="477"/>
      <c r="AMG946" s="477"/>
      <c r="AMH946" s="477"/>
      <c r="AMI946" s="477"/>
      <c r="AMJ946" s="477"/>
      <c r="AMK946" s="477"/>
      <c r="AML946" s="477"/>
      <c r="AMM946" s="477"/>
      <c r="AMN946" s="477"/>
      <c r="AMO946" s="477"/>
      <c r="AMP946" s="477"/>
      <c r="AMQ946" s="477"/>
      <c r="AMR946" s="477"/>
      <c r="AMS946" s="477"/>
      <c r="AMT946" s="477"/>
      <c r="AMU946" s="477"/>
      <c r="AMV946" s="477"/>
      <c r="AMW946" s="477"/>
      <c r="AMX946" s="477"/>
      <c r="AMY946" s="477"/>
      <c r="AMZ946" s="477"/>
      <c r="ANA946" s="477"/>
      <c r="ANB946" s="477"/>
      <c r="ANC946" s="477"/>
      <c r="AND946" s="477"/>
      <c r="ANE946" s="477"/>
      <c r="ANF946" s="477"/>
      <c r="ANG946" s="477"/>
      <c r="ANH946" s="477"/>
      <c r="ANI946" s="477"/>
      <c r="ANJ946" s="477"/>
      <c r="ANK946" s="477"/>
      <c r="ANL946" s="477"/>
      <c r="ANM946" s="477"/>
      <c r="ANN946" s="477"/>
      <c r="ANO946" s="477"/>
      <c r="ANP946" s="477"/>
      <c r="ANQ946" s="477"/>
      <c r="ANR946" s="477"/>
      <c r="ANS946" s="477"/>
      <c r="ANT946" s="477"/>
      <c r="ANU946" s="477"/>
      <c r="ANV946" s="477"/>
      <c r="ANW946" s="477"/>
      <c r="ANX946" s="477"/>
      <c r="ANY946" s="477"/>
      <c r="ANZ946" s="477"/>
      <c r="AOA946" s="477"/>
      <c r="AOB946" s="477"/>
      <c r="AOC946" s="477"/>
      <c r="AOD946" s="477"/>
      <c r="AOE946" s="477"/>
      <c r="AOF946" s="477"/>
      <c r="AOG946" s="477"/>
      <c r="AOH946" s="477"/>
      <c r="AOI946" s="477"/>
      <c r="AOJ946" s="477"/>
      <c r="AOK946" s="477"/>
      <c r="AOL946" s="477"/>
      <c r="AOM946" s="477"/>
      <c r="AON946" s="477"/>
      <c r="AOO946" s="477"/>
      <c r="AOP946" s="477"/>
      <c r="AOQ946" s="477"/>
      <c r="AOR946" s="477"/>
      <c r="AOS946" s="477"/>
      <c r="AOT946" s="477"/>
      <c r="AOU946" s="477"/>
      <c r="AOV946" s="477"/>
      <c r="AOW946" s="477"/>
      <c r="AOX946" s="477"/>
      <c r="AOY946" s="477"/>
      <c r="AOZ946" s="477"/>
      <c r="APA946" s="477"/>
      <c r="APB946" s="477"/>
      <c r="APC946" s="477"/>
      <c r="APD946" s="477"/>
      <c r="APE946" s="477"/>
      <c r="APF946" s="477"/>
      <c r="APG946" s="477"/>
      <c r="APH946" s="477"/>
      <c r="API946" s="477"/>
      <c r="APJ946" s="477"/>
      <c r="APK946" s="477"/>
      <c r="APL946" s="477"/>
      <c r="APM946" s="477"/>
      <c r="APN946" s="477"/>
      <c r="APO946" s="477"/>
      <c r="APP946" s="477"/>
      <c r="APQ946" s="477"/>
      <c r="APR946" s="477"/>
      <c r="APS946" s="477"/>
      <c r="APT946" s="477"/>
      <c r="APU946" s="477"/>
      <c r="APV946" s="477"/>
      <c r="APW946" s="477"/>
      <c r="APX946" s="477"/>
      <c r="APY946" s="477"/>
      <c r="APZ946" s="477"/>
      <c r="AQA946" s="477"/>
      <c r="AQB946" s="477"/>
      <c r="AQC946" s="477"/>
      <c r="AQD946" s="477"/>
      <c r="AQE946" s="477"/>
      <c r="AQF946" s="477"/>
      <c r="AQG946" s="477"/>
      <c r="AQH946" s="477"/>
      <c r="AQI946" s="477"/>
      <c r="AQJ946" s="477"/>
      <c r="AQK946" s="477"/>
      <c r="AQL946" s="477"/>
      <c r="AQM946" s="477"/>
      <c r="AQN946" s="477"/>
      <c r="AQO946" s="477"/>
      <c r="AQP946" s="477"/>
      <c r="AQQ946" s="477"/>
      <c r="AQR946" s="477"/>
      <c r="AQS946" s="477"/>
      <c r="AQT946" s="477"/>
      <c r="AQU946" s="477"/>
      <c r="AQV946" s="477"/>
      <c r="AQW946" s="477"/>
      <c r="AQX946" s="477"/>
      <c r="AQY946" s="477"/>
      <c r="AQZ946" s="477"/>
      <c r="ARA946" s="477"/>
      <c r="ARB946" s="477"/>
      <c r="ARC946" s="477"/>
      <c r="ARD946" s="477"/>
      <c r="ARE946" s="477"/>
      <c r="ARF946" s="477"/>
      <c r="ARG946" s="477"/>
      <c r="ARH946" s="477"/>
      <c r="ARI946" s="477"/>
      <c r="ARJ946" s="477"/>
      <c r="ARK946" s="477"/>
      <c r="ARL946" s="477"/>
      <c r="ARM946" s="477"/>
      <c r="ARN946" s="477"/>
      <c r="ARO946" s="477"/>
      <c r="ARP946" s="477"/>
      <c r="ARQ946" s="477"/>
      <c r="ARR946" s="477"/>
      <c r="ARS946" s="477"/>
      <c r="ART946" s="477"/>
      <c r="ARU946" s="477"/>
      <c r="ARV946" s="477"/>
      <c r="ARW946" s="477"/>
      <c r="ARX946" s="477"/>
      <c r="ARY946" s="477"/>
      <c r="ARZ946" s="477"/>
      <c r="ASA946" s="477"/>
      <c r="ASB946" s="477"/>
      <c r="ASC946" s="477"/>
      <c r="ASD946" s="477"/>
      <c r="ASE946" s="477"/>
      <c r="ASF946" s="477"/>
      <c r="ASG946" s="477"/>
      <c r="ASH946" s="477"/>
      <c r="ASI946" s="477"/>
      <c r="ASJ946" s="477"/>
      <c r="ASK946" s="477"/>
      <c r="ASL946" s="477"/>
      <c r="ASM946" s="477"/>
      <c r="ASN946" s="477"/>
      <c r="ASO946" s="477"/>
      <c r="ASP946" s="477"/>
      <c r="ASQ946" s="477"/>
      <c r="ASR946" s="477"/>
      <c r="ASS946" s="477"/>
      <c r="AST946" s="477"/>
      <c r="ASU946" s="477"/>
      <c r="ASV946" s="477"/>
      <c r="ASW946" s="477"/>
      <c r="ASX946" s="477"/>
      <c r="ASY946" s="477"/>
      <c r="ASZ946" s="477"/>
      <c r="ATA946" s="477"/>
      <c r="ATB946" s="477"/>
      <c r="ATC946" s="477"/>
      <c r="ATD946" s="477"/>
      <c r="ATE946" s="477"/>
      <c r="ATF946" s="477"/>
      <c r="ATG946" s="477"/>
      <c r="ATH946" s="477"/>
      <c r="ATI946" s="477"/>
      <c r="ATJ946" s="477"/>
      <c r="ATK946" s="477"/>
      <c r="ATL946" s="477"/>
      <c r="ATM946" s="477"/>
      <c r="ATN946" s="477"/>
      <c r="ATO946" s="477"/>
      <c r="ATP946" s="477"/>
      <c r="ATQ946" s="477"/>
      <c r="ATR946" s="477"/>
      <c r="ATS946" s="477"/>
      <c r="ATT946" s="477"/>
      <c r="ATU946" s="477"/>
      <c r="ATV946" s="477"/>
      <c r="ATW946" s="477"/>
      <c r="ATX946" s="477"/>
      <c r="ATY946" s="477"/>
      <c r="ATZ946" s="477"/>
      <c r="AUA946" s="477"/>
      <c r="AUB946" s="477"/>
      <c r="AUC946" s="477"/>
      <c r="AUD946" s="477"/>
      <c r="AUE946" s="477"/>
      <c r="AUF946" s="477"/>
      <c r="AUG946" s="477"/>
      <c r="AUH946" s="477"/>
      <c r="AUI946" s="477"/>
      <c r="AUJ946" s="477"/>
      <c r="AUK946" s="477"/>
      <c r="AUL946" s="477"/>
      <c r="AUM946" s="477"/>
      <c r="AUN946" s="477"/>
      <c r="AUO946" s="477"/>
      <c r="AUP946" s="477"/>
      <c r="AUQ946" s="477"/>
      <c r="AUR946" s="477"/>
      <c r="AUS946" s="477"/>
      <c r="AUT946" s="477"/>
      <c r="AUU946" s="477"/>
      <c r="AUV946" s="477"/>
      <c r="AUW946" s="477"/>
      <c r="AUX946" s="477"/>
      <c r="AUY946" s="477"/>
      <c r="AUZ946" s="477"/>
      <c r="AVA946" s="477"/>
      <c r="AVB946" s="477"/>
      <c r="AVC946" s="477"/>
      <c r="AVD946" s="477"/>
      <c r="AVE946" s="477"/>
      <c r="AVF946" s="477"/>
      <c r="AVG946" s="477"/>
      <c r="AVH946" s="477"/>
      <c r="AVI946" s="477"/>
      <c r="AVJ946" s="477"/>
      <c r="AVK946" s="477"/>
      <c r="AVL946" s="477"/>
      <c r="AVM946" s="477"/>
      <c r="AVN946" s="477"/>
      <c r="AVO946" s="477"/>
      <c r="AVP946" s="477"/>
      <c r="AVQ946" s="477"/>
      <c r="AVR946" s="477"/>
      <c r="AVS946" s="477"/>
      <c r="AVT946" s="477"/>
      <c r="AVU946" s="477"/>
      <c r="AVV946" s="477"/>
      <c r="AVW946" s="477"/>
      <c r="AVX946" s="477"/>
      <c r="AVY946" s="477"/>
      <c r="AVZ946" s="477"/>
      <c r="AWA946" s="477"/>
      <c r="AWB946" s="477"/>
      <c r="AWC946" s="477"/>
      <c r="AWD946" s="477"/>
      <c r="AWE946" s="477"/>
      <c r="AWF946" s="477"/>
      <c r="AWG946" s="477"/>
      <c r="AWH946" s="477"/>
      <c r="AWI946" s="477"/>
      <c r="AWJ946" s="477"/>
      <c r="AWK946" s="477"/>
      <c r="AWL946" s="477"/>
      <c r="AWM946" s="477"/>
      <c r="AWN946" s="477"/>
      <c r="AWO946" s="477"/>
      <c r="AWP946" s="477"/>
      <c r="AWQ946" s="477"/>
      <c r="AWR946" s="477"/>
      <c r="AWS946" s="477"/>
      <c r="AWT946" s="477"/>
      <c r="AWU946" s="477"/>
      <c r="AWV946" s="477"/>
      <c r="AWW946" s="477"/>
      <c r="AWX946" s="477"/>
      <c r="AWY946" s="477"/>
      <c r="AWZ946" s="477"/>
      <c r="AXA946" s="477"/>
      <c r="AXB946" s="477"/>
      <c r="AXC946" s="477"/>
      <c r="AXD946" s="477"/>
      <c r="AXE946" s="477"/>
      <c r="AXF946" s="477"/>
      <c r="AXG946" s="477"/>
      <c r="AXH946" s="477"/>
      <c r="AXI946" s="477"/>
      <c r="AXJ946" s="477"/>
      <c r="AXK946" s="477"/>
      <c r="AXL946" s="477"/>
      <c r="AXM946" s="477"/>
      <c r="AXN946" s="477"/>
      <c r="AXO946" s="477"/>
      <c r="AXP946" s="477"/>
      <c r="AXQ946" s="477"/>
      <c r="AXR946" s="477"/>
      <c r="AXS946" s="477"/>
      <c r="AXT946" s="477"/>
      <c r="AXU946" s="477"/>
      <c r="AXV946" s="477"/>
      <c r="AXW946" s="477"/>
      <c r="AXX946" s="477"/>
      <c r="AXY946" s="477"/>
      <c r="AXZ946" s="477"/>
      <c r="AYA946" s="477"/>
      <c r="AYB946" s="477"/>
      <c r="AYC946" s="477"/>
      <c r="AYD946" s="477"/>
      <c r="AYE946" s="477"/>
      <c r="AYF946" s="477"/>
      <c r="AYG946" s="477"/>
      <c r="AYH946" s="477"/>
      <c r="AYI946" s="477"/>
      <c r="AYJ946" s="477"/>
      <c r="AYK946" s="477"/>
      <c r="AYL946" s="477"/>
      <c r="AYM946" s="477"/>
      <c r="AYN946" s="477"/>
      <c r="AYO946" s="477"/>
      <c r="AYP946" s="477"/>
      <c r="AYQ946" s="477"/>
      <c r="AYR946" s="477"/>
      <c r="AYS946" s="477"/>
      <c r="AYT946" s="477"/>
      <c r="AYU946" s="477"/>
      <c r="AYV946" s="477"/>
      <c r="AYW946" s="477"/>
      <c r="AYX946" s="477"/>
      <c r="AYY946" s="477"/>
      <c r="AYZ946" s="477"/>
      <c r="AZA946" s="477"/>
      <c r="AZB946" s="477"/>
      <c r="AZC946" s="477"/>
      <c r="AZD946" s="477"/>
      <c r="AZE946" s="477"/>
      <c r="AZF946" s="477"/>
      <c r="AZG946" s="477"/>
      <c r="AZH946" s="477"/>
      <c r="AZI946" s="477"/>
      <c r="AZJ946" s="477"/>
      <c r="AZK946" s="477"/>
      <c r="AZL946" s="477"/>
      <c r="AZM946" s="477"/>
      <c r="AZN946" s="477"/>
      <c r="AZO946" s="477"/>
      <c r="AZP946" s="477"/>
      <c r="AZQ946" s="477"/>
      <c r="AZR946" s="477"/>
      <c r="AZS946" s="477"/>
      <c r="AZT946" s="477"/>
      <c r="AZU946" s="477"/>
      <c r="AZV946" s="477"/>
      <c r="AZW946" s="477"/>
      <c r="AZX946" s="477"/>
      <c r="AZY946" s="477"/>
      <c r="AZZ946" s="477"/>
      <c r="BAA946" s="477"/>
      <c r="BAB946" s="477"/>
      <c r="BAC946" s="477"/>
      <c r="BAD946" s="477"/>
      <c r="BAE946" s="477"/>
      <c r="BAF946" s="477"/>
      <c r="BAG946" s="477"/>
      <c r="BAH946" s="477"/>
      <c r="BAI946" s="477"/>
      <c r="BAJ946" s="477"/>
      <c r="BAK946" s="477"/>
      <c r="BAL946" s="477"/>
      <c r="BAM946" s="477"/>
      <c r="BAN946" s="477"/>
      <c r="BAO946" s="477"/>
      <c r="BAP946" s="477"/>
      <c r="BAQ946" s="477"/>
      <c r="BAR946" s="477"/>
      <c r="BAS946" s="477"/>
      <c r="BAT946" s="477"/>
      <c r="BAU946" s="477"/>
      <c r="BAV946" s="477"/>
      <c r="BAW946" s="477"/>
      <c r="BAX946" s="477"/>
      <c r="BAY946" s="477"/>
      <c r="BAZ946" s="477"/>
      <c r="BBA946" s="477"/>
      <c r="BBB946" s="477"/>
      <c r="BBC946" s="477"/>
      <c r="BBD946" s="477"/>
      <c r="BBE946" s="477"/>
      <c r="BBF946" s="477"/>
      <c r="BBG946" s="477"/>
      <c r="BBH946" s="477"/>
      <c r="BBI946" s="477"/>
      <c r="BBJ946" s="477"/>
      <c r="BBK946" s="477"/>
      <c r="BBL946" s="477"/>
      <c r="BBM946" s="477"/>
      <c r="BBN946" s="477"/>
      <c r="BBO946" s="477"/>
      <c r="BBP946" s="477"/>
      <c r="BBQ946" s="477"/>
      <c r="BBR946" s="477"/>
      <c r="BBS946" s="477"/>
      <c r="BBT946" s="477"/>
      <c r="BBU946" s="477"/>
      <c r="BBV946" s="477"/>
      <c r="BBW946" s="477"/>
      <c r="BBX946" s="477"/>
      <c r="BBY946" s="477"/>
      <c r="BBZ946" s="477"/>
      <c r="BCA946" s="477"/>
      <c r="BCB946" s="477"/>
      <c r="BCC946" s="477"/>
      <c r="BCD946" s="477"/>
      <c r="BCE946" s="477"/>
      <c r="BCF946" s="477"/>
      <c r="BCG946" s="477"/>
      <c r="BCH946" s="477"/>
      <c r="BCI946" s="477"/>
      <c r="BCJ946" s="477"/>
      <c r="BCK946" s="477"/>
      <c r="BCL946" s="477"/>
      <c r="BCM946" s="477"/>
      <c r="BCN946" s="477"/>
      <c r="BCO946" s="477"/>
      <c r="BCP946" s="477"/>
      <c r="BCQ946" s="477"/>
      <c r="BCR946" s="477"/>
      <c r="BCS946" s="477"/>
      <c r="BCT946" s="477"/>
      <c r="BCU946" s="477"/>
      <c r="BCV946" s="477"/>
      <c r="BCW946" s="477"/>
      <c r="BCX946" s="477"/>
      <c r="BCY946" s="477"/>
      <c r="BCZ946" s="477"/>
      <c r="BDA946" s="477"/>
      <c r="BDB946" s="477"/>
      <c r="BDC946" s="477"/>
      <c r="BDD946" s="477"/>
      <c r="BDE946" s="477"/>
      <c r="BDF946" s="477"/>
      <c r="BDG946" s="477"/>
      <c r="BDH946" s="477"/>
      <c r="BDI946" s="477"/>
      <c r="BDJ946" s="477"/>
      <c r="BDK946" s="477"/>
      <c r="BDL946" s="477"/>
      <c r="BDM946" s="477"/>
      <c r="BDN946" s="477"/>
      <c r="BDO946" s="477"/>
      <c r="BDP946" s="477"/>
      <c r="BDQ946" s="477"/>
      <c r="BDR946" s="477"/>
      <c r="BDS946" s="477"/>
      <c r="BDT946" s="477"/>
      <c r="BDU946" s="477"/>
      <c r="BDV946" s="477"/>
      <c r="BDW946" s="477"/>
      <c r="BDX946" s="477"/>
      <c r="BDY946" s="477"/>
      <c r="BDZ946" s="477"/>
      <c r="BEA946" s="477"/>
      <c r="BEB946" s="477"/>
      <c r="BEC946" s="477"/>
      <c r="BED946" s="477"/>
      <c r="BEE946" s="477"/>
      <c r="BEF946" s="477"/>
      <c r="BEG946" s="477"/>
      <c r="BEH946" s="477"/>
      <c r="BEI946" s="477"/>
      <c r="BEJ946" s="477"/>
      <c r="BEK946" s="477"/>
      <c r="BEL946" s="477"/>
      <c r="BEM946" s="477"/>
      <c r="BEN946" s="477"/>
      <c r="BEO946" s="477"/>
      <c r="BEP946" s="477"/>
      <c r="BEQ946" s="477"/>
      <c r="BER946" s="477"/>
      <c r="BES946" s="477"/>
      <c r="BET946" s="477"/>
      <c r="BEU946" s="477"/>
      <c r="BEV946" s="477"/>
      <c r="BEW946" s="477"/>
      <c r="BEX946" s="477"/>
      <c r="BEY946" s="477"/>
      <c r="BEZ946" s="477"/>
      <c r="BFA946" s="477"/>
      <c r="BFB946" s="477"/>
      <c r="BFC946" s="477"/>
      <c r="BFD946" s="477"/>
      <c r="BFE946" s="477"/>
      <c r="BFF946" s="477"/>
      <c r="BFG946" s="477"/>
      <c r="BFH946" s="477"/>
      <c r="BFI946" s="477"/>
      <c r="BFJ946" s="477"/>
      <c r="BFK946" s="477"/>
      <c r="BFL946" s="477"/>
      <c r="BFM946" s="477"/>
      <c r="BFN946" s="477"/>
      <c r="BFO946" s="477"/>
      <c r="BFP946" s="477"/>
      <c r="BFQ946" s="477"/>
      <c r="BFR946" s="477"/>
      <c r="BFS946" s="477"/>
      <c r="BFT946" s="477"/>
      <c r="BFU946" s="477"/>
      <c r="BFV946" s="477"/>
      <c r="BFW946" s="477"/>
      <c r="BFX946" s="477"/>
      <c r="BFY946" s="477"/>
      <c r="BFZ946" s="477"/>
      <c r="BGA946" s="477"/>
      <c r="BGB946" s="477"/>
      <c r="BGC946" s="477"/>
      <c r="BGD946" s="477"/>
      <c r="BGE946" s="477"/>
      <c r="BGF946" s="477"/>
      <c r="BGG946" s="477"/>
      <c r="BGH946" s="477"/>
      <c r="BGI946" s="477"/>
      <c r="BGJ946" s="477"/>
      <c r="BGK946" s="477"/>
      <c r="BGL946" s="477"/>
      <c r="BGM946" s="477"/>
      <c r="BGN946" s="477"/>
      <c r="BGO946" s="477"/>
      <c r="BGP946" s="477"/>
      <c r="BGQ946" s="477"/>
      <c r="BGR946" s="477"/>
      <c r="BGS946" s="477"/>
      <c r="BGT946" s="477"/>
      <c r="BGU946" s="477"/>
      <c r="BGV946" s="477"/>
      <c r="BGW946" s="477"/>
      <c r="BGX946" s="477"/>
      <c r="BGY946" s="477"/>
      <c r="BGZ946" s="477"/>
      <c r="BHA946" s="477"/>
      <c r="BHB946" s="477"/>
      <c r="BHC946" s="477"/>
      <c r="BHD946" s="477"/>
      <c r="BHE946" s="477"/>
      <c r="BHF946" s="477"/>
      <c r="BHG946" s="477"/>
      <c r="BHH946" s="477"/>
      <c r="BHI946" s="477"/>
      <c r="BHJ946" s="477"/>
      <c r="BHK946" s="477"/>
      <c r="BHL946" s="477"/>
      <c r="BHM946" s="477"/>
      <c r="BHN946" s="477"/>
      <c r="BHO946" s="477"/>
      <c r="BHP946" s="477"/>
      <c r="BHQ946" s="477"/>
      <c r="BHR946" s="477"/>
      <c r="BHS946" s="477"/>
      <c r="BHT946" s="477"/>
      <c r="BHU946" s="477"/>
      <c r="BHV946" s="477"/>
      <c r="BHW946" s="477"/>
      <c r="BHX946" s="477"/>
      <c r="BHY946" s="477"/>
      <c r="BHZ946" s="477"/>
      <c r="BIA946" s="477"/>
      <c r="BIB946" s="477"/>
      <c r="BIC946" s="477"/>
      <c r="BID946" s="477"/>
      <c r="BIE946" s="477"/>
      <c r="BIF946" s="477"/>
      <c r="BIG946" s="477"/>
      <c r="BIH946" s="477"/>
      <c r="BII946" s="477"/>
      <c r="BIJ946" s="477"/>
      <c r="BIK946" s="477"/>
      <c r="BIL946" s="477"/>
      <c r="BIM946" s="477"/>
      <c r="BIN946" s="477"/>
      <c r="BIO946" s="477"/>
      <c r="BIP946" s="477"/>
      <c r="BIQ946" s="477"/>
      <c r="BIR946" s="477"/>
      <c r="BIS946" s="477"/>
      <c r="BIT946" s="477"/>
      <c r="BIU946" s="477"/>
      <c r="BIV946" s="477"/>
      <c r="BIW946" s="477"/>
      <c r="BIX946" s="477"/>
      <c r="BIY946" s="477"/>
      <c r="BIZ946" s="477"/>
      <c r="BJA946" s="477"/>
      <c r="BJB946" s="477"/>
      <c r="BJC946" s="477"/>
      <c r="BJD946" s="477"/>
      <c r="BJE946" s="477"/>
      <c r="BJF946" s="477"/>
      <c r="BJG946" s="477"/>
      <c r="BJH946" s="477"/>
      <c r="BJI946" s="477"/>
      <c r="BJJ946" s="477"/>
      <c r="BJK946" s="477"/>
      <c r="BJL946" s="477"/>
      <c r="BJM946" s="477"/>
      <c r="BJN946" s="477"/>
      <c r="BJO946" s="477"/>
      <c r="BJP946" s="477"/>
      <c r="BJQ946" s="477"/>
      <c r="BJR946" s="477"/>
      <c r="BJS946" s="477"/>
      <c r="BJT946" s="477"/>
      <c r="BJU946" s="477"/>
      <c r="BJV946" s="477"/>
      <c r="BJW946" s="477"/>
      <c r="BJX946" s="477"/>
      <c r="BJY946" s="477"/>
      <c r="BJZ946" s="477"/>
      <c r="BKA946" s="477"/>
      <c r="BKB946" s="477"/>
      <c r="BKC946" s="477"/>
      <c r="BKD946" s="477"/>
      <c r="BKE946" s="477"/>
      <c r="BKF946" s="477"/>
      <c r="BKG946" s="477"/>
      <c r="BKH946" s="477"/>
      <c r="BKI946" s="477"/>
      <c r="BKJ946" s="477"/>
      <c r="BKK946" s="477"/>
      <c r="BKL946" s="477"/>
      <c r="BKM946" s="477"/>
      <c r="BKN946" s="477"/>
      <c r="BKO946" s="477"/>
      <c r="BKP946" s="477"/>
      <c r="BKQ946" s="477"/>
      <c r="BKR946" s="477"/>
      <c r="BKS946" s="477"/>
      <c r="BKT946" s="477"/>
      <c r="BKU946" s="477"/>
      <c r="BKV946" s="477"/>
      <c r="BKW946" s="477"/>
      <c r="BKX946" s="477"/>
      <c r="BKY946" s="477"/>
      <c r="BKZ946" s="477"/>
      <c r="BLA946" s="477"/>
      <c r="BLB946" s="477"/>
      <c r="BLC946" s="477"/>
      <c r="BLD946" s="477"/>
      <c r="BLE946" s="477"/>
      <c r="BLF946" s="477"/>
      <c r="BLG946" s="477"/>
      <c r="BLH946" s="477"/>
      <c r="BLI946" s="477"/>
      <c r="BLJ946" s="477"/>
      <c r="BLK946" s="477"/>
      <c r="BLL946" s="477"/>
      <c r="BLM946" s="477"/>
      <c r="BLN946" s="477"/>
      <c r="BLO946" s="477"/>
      <c r="BLP946" s="477"/>
      <c r="BLQ946" s="477"/>
      <c r="BLR946" s="477"/>
      <c r="BLS946" s="477"/>
      <c r="BLT946" s="477"/>
      <c r="BLU946" s="477"/>
      <c r="BLV946" s="477"/>
      <c r="BLW946" s="477"/>
      <c r="BLX946" s="477"/>
      <c r="BLY946" s="477"/>
      <c r="BLZ946" s="477"/>
      <c r="BMA946" s="477"/>
      <c r="BMB946" s="477"/>
      <c r="BMC946" s="477"/>
      <c r="BMD946" s="477"/>
      <c r="BME946" s="477"/>
      <c r="BMF946" s="477"/>
      <c r="BMG946" s="477"/>
      <c r="BMH946" s="477"/>
      <c r="BMI946" s="477"/>
      <c r="BMJ946" s="477"/>
      <c r="BMK946" s="477"/>
      <c r="BML946" s="477"/>
      <c r="BMM946" s="477"/>
      <c r="BMN946" s="477"/>
      <c r="BMO946" s="477"/>
      <c r="BMP946" s="477"/>
      <c r="BMQ946" s="477"/>
      <c r="BMR946" s="477"/>
      <c r="BMS946" s="477"/>
      <c r="BMT946" s="477"/>
      <c r="BMU946" s="477"/>
      <c r="BMV946" s="477"/>
      <c r="BMW946" s="477"/>
      <c r="BMX946" s="477"/>
      <c r="BMY946" s="477"/>
      <c r="BMZ946" s="477"/>
      <c r="BNA946" s="477"/>
      <c r="BNB946" s="477"/>
      <c r="BNC946" s="477"/>
      <c r="BND946" s="477"/>
      <c r="BNE946" s="477"/>
      <c r="BNF946" s="477"/>
      <c r="BNG946" s="477"/>
      <c r="BNH946" s="477"/>
      <c r="BNI946" s="477"/>
      <c r="BNJ946" s="477"/>
      <c r="BNK946" s="477"/>
      <c r="BNL946" s="477"/>
      <c r="BNM946" s="477"/>
      <c r="BNN946" s="477"/>
      <c r="BNO946" s="477"/>
      <c r="BNP946" s="477"/>
      <c r="BNQ946" s="477"/>
      <c r="BNR946" s="477"/>
      <c r="BNS946" s="477"/>
      <c r="BNT946" s="477"/>
      <c r="BNU946" s="477"/>
      <c r="BNV946" s="477"/>
      <c r="BNW946" s="477"/>
      <c r="BNX946" s="477"/>
      <c r="BNY946" s="477"/>
      <c r="BNZ946" s="477"/>
      <c r="BOA946" s="477"/>
      <c r="BOB946" s="477"/>
      <c r="BOC946" s="477"/>
      <c r="BOD946" s="477"/>
      <c r="BOE946" s="477"/>
      <c r="BOF946" s="477"/>
      <c r="BOG946" s="477"/>
      <c r="BOH946" s="477"/>
      <c r="BOI946" s="477"/>
      <c r="BOJ946" s="477"/>
      <c r="BOK946" s="477"/>
      <c r="BOL946" s="477"/>
      <c r="BOM946" s="477"/>
      <c r="BON946" s="477"/>
      <c r="BOO946" s="477"/>
      <c r="BOP946" s="477"/>
      <c r="BOQ946" s="477"/>
      <c r="BOR946" s="477"/>
      <c r="BOS946" s="477"/>
      <c r="BOT946" s="477"/>
      <c r="BOU946" s="477"/>
      <c r="BOV946" s="477"/>
      <c r="BOW946" s="477"/>
      <c r="BOX946" s="477"/>
      <c r="BOY946" s="477"/>
      <c r="BOZ946" s="477"/>
      <c r="BPA946" s="477"/>
      <c r="BPB946" s="477"/>
      <c r="BPC946" s="477"/>
      <c r="BPD946" s="477"/>
      <c r="BPE946" s="477"/>
      <c r="BPF946" s="477"/>
      <c r="BPG946" s="477"/>
      <c r="BPH946" s="477"/>
      <c r="BPI946" s="477"/>
      <c r="BPJ946" s="477"/>
      <c r="BPK946" s="477"/>
      <c r="BPL946" s="477"/>
      <c r="BPM946" s="477"/>
      <c r="BPN946" s="477"/>
      <c r="BPO946" s="477"/>
      <c r="BPP946" s="477"/>
      <c r="BPQ946" s="477"/>
      <c r="BPR946" s="477"/>
      <c r="BPS946" s="477"/>
      <c r="BPT946" s="477"/>
      <c r="BPU946" s="477"/>
      <c r="BPV946" s="477"/>
      <c r="BPW946" s="477"/>
      <c r="BPX946" s="477"/>
      <c r="BPY946" s="477"/>
      <c r="BPZ946" s="477"/>
      <c r="BQA946" s="477"/>
      <c r="BQB946" s="477"/>
      <c r="BQC946" s="477"/>
      <c r="BQD946" s="477"/>
      <c r="BQE946" s="477"/>
      <c r="BQF946" s="477"/>
      <c r="BQG946" s="477"/>
      <c r="BQH946" s="477"/>
      <c r="BQI946" s="477"/>
      <c r="BQJ946" s="477"/>
      <c r="BQK946" s="477"/>
      <c r="BQL946" s="477"/>
      <c r="BQM946" s="477"/>
      <c r="BQN946" s="477"/>
      <c r="BQO946" s="477"/>
      <c r="BQP946" s="477"/>
      <c r="BQQ946" s="477"/>
      <c r="BQR946" s="477"/>
      <c r="BQS946" s="477"/>
      <c r="BQT946" s="477"/>
      <c r="BQU946" s="477"/>
      <c r="BQV946" s="477"/>
      <c r="BQW946" s="477"/>
      <c r="BQX946" s="477"/>
      <c r="BQY946" s="477"/>
      <c r="BQZ946" s="477"/>
      <c r="BRA946" s="477"/>
      <c r="BRB946" s="477"/>
      <c r="BRC946" s="477"/>
      <c r="BRD946" s="477"/>
      <c r="BRE946" s="477"/>
      <c r="BRF946" s="477"/>
      <c r="BRG946" s="477"/>
      <c r="BRH946" s="477"/>
      <c r="BRI946" s="477"/>
      <c r="BRJ946" s="477"/>
      <c r="BRK946" s="477"/>
      <c r="BRL946" s="477"/>
      <c r="BRM946" s="477"/>
      <c r="BRN946" s="477"/>
      <c r="BRO946" s="477"/>
      <c r="BRP946" s="477"/>
      <c r="BRQ946" s="477"/>
      <c r="BRR946" s="477"/>
      <c r="BRS946" s="477"/>
      <c r="BRT946" s="477"/>
      <c r="BRU946" s="477"/>
      <c r="BRV946" s="477"/>
      <c r="BRW946" s="477"/>
      <c r="BRX946" s="477"/>
      <c r="BRY946" s="477"/>
      <c r="BRZ946" s="477"/>
      <c r="BSA946" s="477"/>
      <c r="BSB946" s="477"/>
      <c r="BSC946" s="477"/>
      <c r="BSD946" s="477"/>
      <c r="BSE946" s="477"/>
      <c r="BSF946" s="477"/>
      <c r="BSG946" s="477"/>
      <c r="BSH946" s="477"/>
      <c r="BSI946" s="477"/>
      <c r="BSJ946" s="477"/>
      <c r="BSK946" s="477"/>
      <c r="BSL946" s="477"/>
      <c r="BSM946" s="477"/>
      <c r="BSN946" s="477"/>
      <c r="BSO946" s="477"/>
      <c r="BSP946" s="477"/>
      <c r="BSQ946" s="477"/>
      <c r="BSR946" s="477"/>
      <c r="BSS946" s="477"/>
      <c r="BST946" s="477"/>
      <c r="BSU946" s="477"/>
      <c r="BSV946" s="477"/>
      <c r="BSW946" s="477"/>
      <c r="BSX946" s="477"/>
      <c r="BSY946" s="477"/>
      <c r="BSZ946" s="477"/>
      <c r="BTA946" s="477"/>
      <c r="BTB946" s="477"/>
      <c r="BTC946" s="477"/>
      <c r="BTD946" s="477"/>
      <c r="BTE946" s="477"/>
      <c r="BTF946" s="477"/>
      <c r="BTG946" s="477"/>
      <c r="BTH946" s="477"/>
      <c r="BTI946" s="477"/>
      <c r="BTJ946" s="477"/>
      <c r="BTK946" s="477"/>
      <c r="BTL946" s="477"/>
      <c r="BTM946" s="477"/>
      <c r="BTN946" s="477"/>
      <c r="BTO946" s="477"/>
      <c r="BTP946" s="477"/>
      <c r="BTQ946" s="477"/>
      <c r="BTR946" s="477"/>
      <c r="BTS946" s="477"/>
      <c r="BTT946" s="477"/>
      <c r="BTU946" s="477"/>
      <c r="BTV946" s="477"/>
      <c r="BTW946" s="477"/>
      <c r="BTX946" s="477"/>
      <c r="BTY946" s="477"/>
      <c r="BTZ946" s="477"/>
      <c r="BUA946" s="477"/>
      <c r="BUB946" s="477"/>
      <c r="BUC946" s="477"/>
      <c r="BUD946" s="477"/>
      <c r="BUE946" s="477"/>
      <c r="BUF946" s="477"/>
      <c r="BUG946" s="477"/>
      <c r="BUH946" s="477"/>
      <c r="BUI946" s="477"/>
      <c r="BUJ946" s="477"/>
      <c r="BUK946" s="477"/>
      <c r="BUL946" s="477"/>
      <c r="BUM946" s="477"/>
      <c r="BUN946" s="477"/>
      <c r="BUO946" s="477"/>
      <c r="BUP946" s="477"/>
      <c r="BUQ946" s="477"/>
      <c r="BUR946" s="477"/>
      <c r="BUS946" s="477"/>
      <c r="BUT946" s="477"/>
      <c r="BUU946" s="477"/>
      <c r="BUV946" s="477"/>
      <c r="BUW946" s="477"/>
      <c r="BUX946" s="477"/>
      <c r="BUY946" s="477"/>
      <c r="BUZ946" s="477"/>
      <c r="BVA946" s="477"/>
      <c r="BVB946" s="477"/>
      <c r="BVC946" s="477"/>
      <c r="BVD946" s="477"/>
      <c r="BVE946" s="477"/>
      <c r="BVF946" s="477"/>
      <c r="BVG946" s="477"/>
      <c r="BVH946" s="477"/>
      <c r="BVI946" s="477"/>
      <c r="BVJ946" s="477"/>
      <c r="BVK946" s="477"/>
      <c r="BVL946" s="477"/>
      <c r="BVM946" s="477"/>
      <c r="BVN946" s="477"/>
      <c r="BVO946" s="477"/>
      <c r="BVP946" s="477"/>
      <c r="BVQ946" s="477"/>
      <c r="BVR946" s="477"/>
      <c r="BVS946" s="477"/>
      <c r="BVT946" s="477"/>
      <c r="BVU946" s="477"/>
      <c r="BVV946" s="477"/>
      <c r="BVW946" s="477"/>
      <c r="BVX946" s="477"/>
      <c r="BVY946" s="477"/>
      <c r="BVZ946" s="477"/>
      <c r="BWA946" s="477"/>
      <c r="BWB946" s="477"/>
      <c r="BWC946" s="477"/>
      <c r="BWD946" s="477"/>
      <c r="BWE946" s="477"/>
      <c r="BWF946" s="477"/>
      <c r="BWG946" s="477"/>
      <c r="BWH946" s="477"/>
      <c r="BWI946" s="477"/>
      <c r="BWJ946" s="477"/>
      <c r="BWK946" s="477"/>
      <c r="BWL946" s="477"/>
      <c r="BWM946" s="477"/>
      <c r="BWN946" s="477"/>
      <c r="BWO946" s="477"/>
      <c r="BWP946" s="477"/>
      <c r="BWQ946" s="477"/>
      <c r="BWR946" s="477"/>
      <c r="BWS946" s="477"/>
      <c r="BWT946" s="477"/>
      <c r="BWU946" s="477"/>
      <c r="BWV946" s="477"/>
      <c r="BWW946" s="477"/>
      <c r="BWX946" s="477"/>
      <c r="BWY946" s="477"/>
      <c r="BWZ946" s="477"/>
      <c r="BXA946" s="477"/>
      <c r="BXB946" s="477"/>
      <c r="BXC946" s="477"/>
      <c r="BXD946" s="477"/>
      <c r="BXE946" s="477"/>
      <c r="BXF946" s="477"/>
      <c r="BXG946" s="477"/>
      <c r="BXH946" s="477"/>
      <c r="BXI946" s="477"/>
      <c r="BXJ946" s="477"/>
      <c r="BXK946" s="477"/>
      <c r="BXL946" s="477"/>
      <c r="BXM946" s="477"/>
      <c r="BXN946" s="477"/>
      <c r="BXO946" s="477"/>
      <c r="BXP946" s="477"/>
      <c r="BXQ946" s="477"/>
      <c r="BXR946" s="477"/>
      <c r="BXS946" s="477"/>
      <c r="BXT946" s="477"/>
      <c r="BXU946" s="477"/>
      <c r="BXV946" s="477"/>
      <c r="BXW946" s="477"/>
      <c r="BXX946" s="477"/>
      <c r="BXY946" s="477"/>
      <c r="BXZ946" s="477"/>
      <c r="BYA946" s="477"/>
      <c r="BYB946" s="477"/>
      <c r="BYC946" s="477"/>
      <c r="BYD946" s="477"/>
      <c r="BYE946" s="477"/>
      <c r="BYF946" s="477"/>
      <c r="BYG946" s="477"/>
      <c r="BYH946" s="477"/>
      <c r="BYI946" s="477"/>
      <c r="BYJ946" s="477"/>
      <c r="BYK946" s="477"/>
      <c r="BYL946" s="477"/>
      <c r="BYM946" s="477"/>
      <c r="BYN946" s="477"/>
      <c r="BYO946" s="477"/>
      <c r="BYP946" s="477"/>
      <c r="BYQ946" s="477"/>
      <c r="BYR946" s="477"/>
      <c r="BYS946" s="477"/>
      <c r="BYT946" s="477"/>
      <c r="BYU946" s="477"/>
      <c r="BYV946" s="477"/>
      <c r="BYW946" s="477"/>
      <c r="BYX946" s="477"/>
      <c r="BYY946" s="477"/>
      <c r="BYZ946" s="477"/>
      <c r="BZA946" s="477"/>
      <c r="BZB946" s="477"/>
      <c r="BZC946" s="477"/>
      <c r="BZD946" s="477"/>
      <c r="BZE946" s="477"/>
      <c r="BZF946" s="477"/>
      <c r="BZG946" s="477"/>
      <c r="BZH946" s="477"/>
      <c r="BZI946" s="477"/>
      <c r="BZJ946" s="477"/>
      <c r="BZK946" s="477"/>
      <c r="BZL946" s="477"/>
      <c r="BZM946" s="477"/>
      <c r="BZN946" s="477"/>
      <c r="BZO946" s="477"/>
      <c r="BZP946" s="477"/>
      <c r="BZQ946" s="477"/>
      <c r="BZR946" s="477"/>
      <c r="BZS946" s="477"/>
      <c r="BZT946" s="477"/>
      <c r="BZU946" s="477"/>
      <c r="BZV946" s="477"/>
      <c r="BZW946" s="477"/>
      <c r="BZX946" s="477"/>
      <c r="BZY946" s="477"/>
      <c r="BZZ946" s="477"/>
      <c r="CAA946" s="477"/>
      <c r="CAB946" s="477"/>
      <c r="CAC946" s="477"/>
      <c r="CAD946" s="477"/>
      <c r="CAE946" s="477"/>
      <c r="CAF946" s="477"/>
      <c r="CAG946" s="477"/>
      <c r="CAH946" s="477"/>
      <c r="CAI946" s="477"/>
      <c r="CAJ946" s="477"/>
      <c r="CAK946" s="477"/>
      <c r="CAL946" s="477"/>
      <c r="CAM946" s="477"/>
      <c r="CAN946" s="477"/>
      <c r="CAO946" s="477"/>
      <c r="CAP946" s="477"/>
      <c r="CAQ946" s="477"/>
      <c r="CAR946" s="477"/>
      <c r="CAS946" s="477"/>
      <c r="CAT946" s="477"/>
      <c r="CAU946" s="477"/>
      <c r="CAV946" s="477"/>
      <c r="CAW946" s="477"/>
      <c r="CAX946" s="477"/>
      <c r="CAY946" s="477"/>
      <c r="CAZ946" s="477"/>
      <c r="CBA946" s="477"/>
      <c r="CBB946" s="477"/>
      <c r="CBC946" s="477"/>
      <c r="CBD946" s="477"/>
      <c r="CBE946" s="477"/>
      <c r="CBF946" s="477"/>
      <c r="CBG946" s="477"/>
      <c r="CBH946" s="477"/>
      <c r="CBI946" s="477"/>
      <c r="CBJ946" s="477"/>
      <c r="CBK946" s="477"/>
      <c r="CBL946" s="477"/>
      <c r="CBM946" s="477"/>
      <c r="CBN946" s="477"/>
      <c r="CBO946" s="477"/>
      <c r="CBP946" s="477"/>
      <c r="CBQ946" s="477"/>
      <c r="CBR946" s="477"/>
      <c r="CBS946" s="477"/>
      <c r="CBT946" s="477"/>
      <c r="CBU946" s="477"/>
      <c r="CBV946" s="477"/>
      <c r="CBW946" s="477"/>
      <c r="CBX946" s="477"/>
      <c r="CBY946" s="477"/>
      <c r="CBZ946" s="477"/>
      <c r="CCA946" s="477"/>
      <c r="CCB946" s="477"/>
      <c r="CCC946" s="477"/>
      <c r="CCD946" s="477"/>
      <c r="CCE946" s="477"/>
      <c r="CCF946" s="477"/>
      <c r="CCG946" s="477"/>
      <c r="CCH946" s="477"/>
      <c r="CCI946" s="477"/>
      <c r="CCJ946" s="477"/>
      <c r="CCK946" s="477"/>
      <c r="CCL946" s="477"/>
      <c r="CCM946" s="477"/>
      <c r="CCN946" s="477"/>
      <c r="CCO946" s="477"/>
      <c r="CCP946" s="477"/>
      <c r="CCQ946" s="477"/>
      <c r="CCR946" s="477"/>
      <c r="CCS946" s="477"/>
      <c r="CCT946" s="477"/>
      <c r="CCU946" s="477"/>
      <c r="CCV946" s="477"/>
      <c r="CCW946" s="477"/>
      <c r="CCX946" s="477"/>
      <c r="CCY946" s="477"/>
      <c r="CCZ946" s="477"/>
      <c r="CDA946" s="477"/>
      <c r="CDB946" s="477"/>
      <c r="CDC946" s="477"/>
      <c r="CDD946" s="477"/>
      <c r="CDE946" s="477"/>
      <c r="CDF946" s="477"/>
      <c r="CDG946" s="477"/>
      <c r="CDH946" s="477"/>
      <c r="CDI946" s="477"/>
      <c r="CDJ946" s="477"/>
      <c r="CDK946" s="477"/>
      <c r="CDL946" s="477"/>
      <c r="CDM946" s="477"/>
      <c r="CDN946" s="477"/>
      <c r="CDO946" s="477"/>
      <c r="CDP946" s="477"/>
      <c r="CDQ946" s="477"/>
      <c r="CDR946" s="477"/>
      <c r="CDS946" s="477"/>
      <c r="CDT946" s="477"/>
      <c r="CDU946" s="477"/>
      <c r="CDV946" s="477"/>
      <c r="CDW946" s="477"/>
      <c r="CDX946" s="477"/>
      <c r="CDY946" s="477"/>
      <c r="CDZ946" s="477"/>
      <c r="CEA946" s="477"/>
      <c r="CEB946" s="477"/>
      <c r="CEC946" s="477"/>
      <c r="CED946" s="477"/>
      <c r="CEE946" s="477"/>
      <c r="CEF946" s="477"/>
      <c r="CEG946" s="477"/>
      <c r="CEH946" s="477"/>
      <c r="CEI946" s="477"/>
      <c r="CEJ946" s="477"/>
      <c r="CEK946" s="477"/>
      <c r="CEL946" s="477"/>
      <c r="CEM946" s="477"/>
      <c r="CEN946" s="477"/>
      <c r="CEO946" s="477"/>
      <c r="CEP946" s="477"/>
      <c r="CEQ946" s="477"/>
      <c r="CER946" s="477"/>
      <c r="CES946" s="477"/>
      <c r="CET946" s="477"/>
      <c r="CEU946" s="477"/>
      <c r="CEV946" s="477"/>
      <c r="CEW946" s="477"/>
      <c r="CEX946" s="477"/>
      <c r="CEY946" s="477"/>
      <c r="CEZ946" s="477"/>
      <c r="CFA946" s="477"/>
      <c r="CFB946" s="477"/>
      <c r="CFC946" s="477"/>
      <c r="CFD946" s="477"/>
      <c r="CFE946" s="477"/>
      <c r="CFF946" s="477"/>
      <c r="CFG946" s="477"/>
      <c r="CFH946" s="477"/>
      <c r="CFI946" s="477"/>
      <c r="CFJ946" s="477"/>
      <c r="CFK946" s="477"/>
      <c r="CFL946" s="477"/>
      <c r="CFM946" s="477"/>
      <c r="CFN946" s="477"/>
      <c r="CFO946" s="477"/>
      <c r="CFP946" s="477"/>
      <c r="CFQ946" s="477"/>
      <c r="CFR946" s="477"/>
      <c r="CFS946" s="477"/>
      <c r="CFT946" s="477"/>
      <c r="CFU946" s="477"/>
      <c r="CFV946" s="477"/>
      <c r="CFW946" s="477"/>
      <c r="CFX946" s="477"/>
      <c r="CFY946" s="477"/>
      <c r="CFZ946" s="477"/>
      <c r="CGA946" s="477"/>
      <c r="CGB946" s="477"/>
      <c r="CGC946" s="477"/>
      <c r="CGD946" s="477"/>
      <c r="CGE946" s="477"/>
      <c r="CGF946" s="477"/>
      <c r="CGG946" s="477"/>
      <c r="CGH946" s="477"/>
      <c r="CGI946" s="477"/>
      <c r="CGJ946" s="477"/>
      <c r="CGK946" s="477"/>
      <c r="CGL946" s="477"/>
      <c r="CGM946" s="477"/>
      <c r="CGN946" s="477"/>
      <c r="CGO946" s="477"/>
      <c r="CGP946" s="477"/>
      <c r="CGQ946" s="477"/>
      <c r="CGR946" s="477"/>
      <c r="CGS946" s="477"/>
      <c r="CGT946" s="477"/>
      <c r="CGU946" s="477"/>
      <c r="CGV946" s="477"/>
      <c r="CGW946" s="477"/>
      <c r="CGX946" s="477"/>
      <c r="CGY946" s="477"/>
      <c r="CGZ946" s="477"/>
      <c r="CHA946" s="477"/>
      <c r="CHB946" s="477"/>
      <c r="CHC946" s="477"/>
      <c r="CHD946" s="477"/>
      <c r="CHE946" s="477"/>
      <c r="CHF946" s="477"/>
      <c r="CHG946" s="477"/>
      <c r="CHH946" s="477"/>
      <c r="CHI946" s="477"/>
      <c r="CHJ946" s="477"/>
      <c r="CHK946" s="477"/>
      <c r="CHL946" s="477"/>
      <c r="CHM946" s="477"/>
      <c r="CHN946" s="477"/>
      <c r="CHO946" s="477"/>
      <c r="CHP946" s="477"/>
      <c r="CHQ946" s="477"/>
      <c r="CHR946" s="477"/>
      <c r="CHS946" s="477"/>
      <c r="CHT946" s="477"/>
      <c r="CHU946" s="477"/>
      <c r="CHV946" s="477"/>
      <c r="CHW946" s="477"/>
      <c r="CHX946" s="477"/>
      <c r="CHY946" s="477"/>
      <c r="CHZ946" s="477"/>
      <c r="CIA946" s="477"/>
      <c r="CIB946" s="477"/>
      <c r="CIC946" s="477"/>
      <c r="CID946" s="477"/>
      <c r="CIE946" s="477"/>
      <c r="CIF946" s="477"/>
      <c r="CIG946" s="477"/>
      <c r="CIH946" s="477"/>
      <c r="CII946" s="477"/>
      <c r="CIJ946" s="477"/>
      <c r="CIK946" s="477"/>
      <c r="CIL946" s="477"/>
      <c r="CIM946" s="477"/>
      <c r="CIN946" s="477"/>
      <c r="CIO946" s="477"/>
      <c r="CIP946" s="477"/>
      <c r="CIQ946" s="477"/>
      <c r="CIR946" s="477"/>
      <c r="CIS946" s="477"/>
      <c r="CIT946" s="477"/>
      <c r="CIU946" s="477"/>
      <c r="CIV946" s="477"/>
      <c r="CIW946" s="477"/>
      <c r="CIX946" s="477"/>
      <c r="CIY946" s="477"/>
      <c r="CIZ946" s="477"/>
      <c r="CJA946" s="477"/>
      <c r="CJB946" s="477"/>
      <c r="CJC946" s="477"/>
      <c r="CJD946" s="477"/>
      <c r="CJE946" s="477"/>
      <c r="CJF946" s="477"/>
      <c r="CJG946" s="477"/>
      <c r="CJH946" s="477"/>
      <c r="CJI946" s="477"/>
      <c r="CJJ946" s="477"/>
      <c r="CJK946" s="477"/>
      <c r="CJL946" s="477"/>
      <c r="CJM946" s="477"/>
      <c r="CJN946" s="477"/>
      <c r="CJO946" s="477"/>
      <c r="CJP946" s="477"/>
      <c r="CJQ946" s="477"/>
      <c r="CJR946" s="477"/>
      <c r="CJS946" s="477"/>
      <c r="CJT946" s="477"/>
      <c r="CJU946" s="477"/>
      <c r="CJV946" s="477"/>
      <c r="CJW946" s="477"/>
      <c r="CJX946" s="477"/>
      <c r="CJY946" s="477"/>
      <c r="CJZ946" s="477"/>
      <c r="CKA946" s="477"/>
      <c r="CKB946" s="477"/>
      <c r="CKC946" s="477"/>
      <c r="CKD946" s="477"/>
      <c r="CKE946" s="477"/>
      <c r="CKF946" s="477"/>
      <c r="CKG946" s="477"/>
      <c r="CKH946" s="477"/>
      <c r="CKI946" s="477"/>
      <c r="CKJ946" s="477"/>
      <c r="CKK946" s="477"/>
      <c r="CKL946" s="477"/>
      <c r="CKM946" s="477"/>
      <c r="CKN946" s="477"/>
      <c r="CKO946" s="477"/>
      <c r="CKP946" s="477"/>
      <c r="CKQ946" s="477"/>
      <c r="CKR946" s="477"/>
      <c r="CKS946" s="477"/>
      <c r="CKT946" s="477"/>
      <c r="CKU946" s="477"/>
      <c r="CKV946" s="477"/>
      <c r="CKW946" s="477"/>
      <c r="CKX946" s="477"/>
      <c r="CKY946" s="477"/>
      <c r="CKZ946" s="477"/>
      <c r="CLA946" s="477"/>
      <c r="CLB946" s="477"/>
      <c r="CLC946" s="477"/>
      <c r="CLD946" s="477"/>
      <c r="CLE946" s="477"/>
      <c r="CLF946" s="477"/>
      <c r="CLG946" s="477"/>
      <c r="CLH946" s="477"/>
      <c r="CLI946" s="477"/>
      <c r="CLJ946" s="477"/>
      <c r="CLK946" s="477"/>
      <c r="CLL946" s="477"/>
      <c r="CLM946" s="477"/>
      <c r="CLN946" s="477"/>
      <c r="CLO946" s="477"/>
      <c r="CLP946" s="477"/>
      <c r="CLQ946" s="477"/>
      <c r="CLR946" s="477"/>
      <c r="CLS946" s="477"/>
      <c r="CLT946" s="477"/>
      <c r="CLU946" s="477"/>
      <c r="CLV946" s="477"/>
      <c r="CLW946" s="477"/>
      <c r="CLX946" s="477"/>
      <c r="CLY946" s="477"/>
      <c r="CLZ946" s="477"/>
      <c r="CMA946" s="477"/>
      <c r="CMB946" s="477"/>
      <c r="CMC946" s="477"/>
      <c r="CMD946" s="477"/>
      <c r="CME946" s="477"/>
      <c r="CMF946" s="477"/>
      <c r="CMG946" s="477"/>
      <c r="CMH946" s="477"/>
      <c r="CMI946" s="477"/>
      <c r="CMJ946" s="477"/>
      <c r="CMK946" s="477"/>
      <c r="CML946" s="477"/>
      <c r="CMM946" s="477"/>
      <c r="CMN946" s="477"/>
      <c r="CMO946" s="477"/>
      <c r="CMP946" s="477"/>
      <c r="CMQ946" s="477"/>
      <c r="CMR946" s="477"/>
      <c r="CMS946" s="477"/>
      <c r="CMT946" s="477"/>
      <c r="CMU946" s="477"/>
      <c r="CMV946" s="477"/>
      <c r="CMW946" s="477"/>
      <c r="CMX946" s="477"/>
      <c r="CMY946" s="477"/>
      <c r="CMZ946" s="477"/>
      <c r="CNA946" s="477"/>
      <c r="CNB946" s="477"/>
      <c r="CNC946" s="477"/>
      <c r="CND946" s="477"/>
      <c r="CNE946" s="477"/>
      <c r="CNF946" s="477"/>
      <c r="CNG946" s="477"/>
      <c r="CNH946" s="477"/>
      <c r="CNI946" s="477"/>
      <c r="CNJ946" s="477"/>
      <c r="CNK946" s="477"/>
      <c r="CNL946" s="477"/>
      <c r="CNM946" s="477"/>
      <c r="CNN946" s="477"/>
      <c r="CNO946" s="477"/>
      <c r="CNP946" s="477"/>
      <c r="CNQ946" s="477"/>
      <c r="CNR946" s="477"/>
      <c r="CNS946" s="477"/>
      <c r="CNT946" s="477"/>
      <c r="CNU946" s="477"/>
      <c r="CNV946" s="477"/>
      <c r="CNW946" s="477"/>
      <c r="CNX946" s="477"/>
      <c r="CNY946" s="477"/>
      <c r="CNZ946" s="477"/>
      <c r="COA946" s="477"/>
      <c r="COB946" s="477"/>
      <c r="COC946" s="477"/>
      <c r="COD946" s="477"/>
      <c r="COE946" s="477"/>
      <c r="COF946" s="477"/>
      <c r="COG946" s="477"/>
      <c r="COH946" s="477"/>
      <c r="COI946" s="477"/>
      <c r="COJ946" s="477"/>
      <c r="COK946" s="477"/>
      <c r="COL946" s="477"/>
      <c r="COM946" s="477"/>
      <c r="CON946" s="477"/>
      <c r="COO946" s="477"/>
      <c r="COP946" s="477"/>
      <c r="COQ946" s="477"/>
      <c r="COR946" s="477"/>
      <c r="COS946" s="477"/>
      <c r="COT946" s="477"/>
      <c r="COU946" s="477"/>
      <c r="COV946" s="477"/>
      <c r="COW946" s="477"/>
      <c r="COX946" s="477"/>
      <c r="COY946" s="477"/>
      <c r="COZ946" s="477"/>
      <c r="CPA946" s="477"/>
      <c r="CPB946" s="477"/>
      <c r="CPC946" s="477"/>
      <c r="CPD946" s="477"/>
      <c r="CPE946" s="477"/>
      <c r="CPF946" s="477"/>
      <c r="CPG946" s="477"/>
      <c r="CPH946" s="477"/>
      <c r="CPI946" s="477"/>
      <c r="CPJ946" s="477"/>
      <c r="CPK946" s="477"/>
      <c r="CPL946" s="477"/>
      <c r="CPM946" s="477"/>
      <c r="CPN946" s="477"/>
      <c r="CPO946" s="477"/>
      <c r="CPP946" s="477"/>
      <c r="CPQ946" s="477"/>
      <c r="CPR946" s="477"/>
      <c r="CPS946" s="477"/>
      <c r="CPT946" s="477"/>
      <c r="CPU946" s="477"/>
      <c r="CPV946" s="477"/>
      <c r="CPW946" s="477"/>
      <c r="CPX946" s="477"/>
      <c r="CPY946" s="477"/>
      <c r="CPZ946" s="477"/>
      <c r="CQA946" s="477"/>
      <c r="CQB946" s="477"/>
      <c r="CQC946" s="477"/>
      <c r="CQD946" s="477"/>
      <c r="CQE946" s="477"/>
      <c r="CQF946" s="477"/>
      <c r="CQG946" s="477"/>
      <c r="CQH946" s="477"/>
      <c r="CQI946" s="477"/>
      <c r="CQJ946" s="477"/>
      <c r="CQK946" s="477"/>
      <c r="CQL946" s="477"/>
      <c r="CQM946" s="477"/>
      <c r="CQN946" s="477"/>
      <c r="CQO946" s="477"/>
      <c r="CQP946" s="477"/>
      <c r="CQQ946" s="477"/>
      <c r="CQR946" s="477"/>
      <c r="CQS946" s="477"/>
      <c r="CQT946" s="477"/>
      <c r="CQU946" s="477"/>
      <c r="CQV946" s="477"/>
      <c r="CQW946" s="477"/>
      <c r="CQX946" s="477"/>
      <c r="CQY946" s="477"/>
      <c r="CQZ946" s="477"/>
      <c r="CRA946" s="477"/>
      <c r="CRB946" s="477"/>
      <c r="CRC946" s="477"/>
      <c r="CRD946" s="477"/>
      <c r="CRE946" s="477"/>
      <c r="CRF946" s="477"/>
      <c r="CRG946" s="477"/>
      <c r="CRH946" s="477"/>
      <c r="CRI946" s="477"/>
      <c r="CRJ946" s="477"/>
      <c r="CRK946" s="477"/>
      <c r="CRL946" s="477"/>
      <c r="CRM946" s="477"/>
      <c r="CRN946" s="477"/>
      <c r="CRO946" s="477"/>
      <c r="CRP946" s="477"/>
      <c r="CRQ946" s="477"/>
      <c r="CRR946" s="477"/>
      <c r="CRS946" s="477"/>
      <c r="CRT946" s="477"/>
      <c r="CRU946" s="477"/>
      <c r="CRV946" s="477"/>
      <c r="CRW946" s="477"/>
      <c r="CRX946" s="477"/>
      <c r="CRY946" s="477"/>
      <c r="CRZ946" s="477"/>
      <c r="CSA946" s="477"/>
      <c r="CSB946" s="477"/>
      <c r="CSC946" s="477"/>
      <c r="CSD946" s="477"/>
      <c r="CSE946" s="477"/>
      <c r="CSF946" s="477"/>
      <c r="CSG946" s="477"/>
      <c r="CSH946" s="477"/>
      <c r="CSI946" s="477"/>
      <c r="CSJ946" s="477"/>
      <c r="CSK946" s="477"/>
      <c r="CSL946" s="477"/>
      <c r="CSM946" s="477"/>
      <c r="CSN946" s="477"/>
      <c r="CSO946" s="477"/>
      <c r="CSP946" s="477"/>
      <c r="CSQ946" s="477"/>
      <c r="CSR946" s="477"/>
      <c r="CSS946" s="477"/>
      <c r="CST946" s="477"/>
      <c r="CSU946" s="477"/>
      <c r="CSV946" s="477"/>
      <c r="CSW946" s="477"/>
      <c r="CSX946" s="477"/>
      <c r="CSY946" s="477"/>
      <c r="CSZ946" s="477"/>
      <c r="CTA946" s="477"/>
      <c r="CTB946" s="477"/>
      <c r="CTC946" s="477"/>
      <c r="CTD946" s="477"/>
      <c r="CTE946" s="477"/>
      <c r="CTF946" s="477"/>
      <c r="CTG946" s="477"/>
      <c r="CTH946" s="477"/>
      <c r="CTI946" s="477"/>
      <c r="CTJ946" s="477"/>
      <c r="CTK946" s="477"/>
      <c r="CTL946" s="477"/>
      <c r="CTM946" s="477"/>
      <c r="CTN946" s="477"/>
      <c r="CTO946" s="477"/>
      <c r="CTP946" s="477"/>
      <c r="CTQ946" s="477"/>
      <c r="CTR946" s="477"/>
      <c r="CTS946" s="477"/>
      <c r="CTT946" s="477"/>
      <c r="CTU946" s="477"/>
      <c r="CTV946" s="477"/>
      <c r="CTW946" s="477"/>
      <c r="CTX946" s="477"/>
      <c r="CTY946" s="477"/>
      <c r="CTZ946" s="477"/>
      <c r="CUA946" s="477"/>
      <c r="CUB946" s="477"/>
      <c r="CUC946" s="477"/>
      <c r="CUD946" s="477"/>
      <c r="CUE946" s="477"/>
      <c r="CUF946" s="477"/>
      <c r="CUG946" s="477"/>
      <c r="CUH946" s="477"/>
      <c r="CUI946" s="477"/>
      <c r="CUJ946" s="477"/>
      <c r="CUK946" s="477"/>
      <c r="CUL946" s="477"/>
      <c r="CUM946" s="477"/>
      <c r="CUN946" s="477"/>
      <c r="CUO946" s="477"/>
      <c r="CUP946" s="477"/>
      <c r="CUQ946" s="477"/>
      <c r="CUR946" s="477"/>
      <c r="CUS946" s="477"/>
      <c r="CUT946" s="477"/>
      <c r="CUU946" s="477"/>
      <c r="CUV946" s="477"/>
      <c r="CUW946" s="477"/>
      <c r="CUX946" s="477"/>
      <c r="CUY946" s="477"/>
      <c r="CUZ946" s="477"/>
      <c r="CVA946" s="477"/>
      <c r="CVB946" s="477"/>
      <c r="CVC946" s="477"/>
      <c r="CVD946" s="477"/>
      <c r="CVE946" s="477"/>
      <c r="CVF946" s="477"/>
      <c r="CVG946" s="477"/>
      <c r="CVH946" s="477"/>
      <c r="CVI946" s="477"/>
      <c r="CVJ946" s="477"/>
      <c r="CVK946" s="477"/>
      <c r="CVL946" s="477"/>
      <c r="CVM946" s="477"/>
      <c r="CVN946" s="477"/>
      <c r="CVO946" s="477"/>
      <c r="CVP946" s="477"/>
      <c r="CVQ946" s="477"/>
      <c r="CVR946" s="477"/>
      <c r="CVS946" s="477"/>
      <c r="CVT946" s="477"/>
      <c r="CVU946" s="477"/>
      <c r="CVV946" s="477"/>
      <c r="CVW946" s="477"/>
      <c r="CVX946" s="477"/>
      <c r="CVY946" s="477"/>
      <c r="CVZ946" s="477"/>
      <c r="CWA946" s="477"/>
      <c r="CWB946" s="477"/>
      <c r="CWC946" s="477"/>
      <c r="CWD946" s="477"/>
      <c r="CWE946" s="477"/>
      <c r="CWF946" s="477"/>
      <c r="CWG946" s="477"/>
      <c r="CWH946" s="477"/>
      <c r="CWI946" s="477"/>
      <c r="CWJ946" s="477"/>
      <c r="CWK946" s="477"/>
      <c r="CWL946" s="477"/>
      <c r="CWM946" s="477"/>
      <c r="CWN946" s="477"/>
      <c r="CWO946" s="477"/>
      <c r="CWP946" s="477"/>
      <c r="CWQ946" s="477"/>
      <c r="CWR946" s="477"/>
      <c r="CWS946" s="477"/>
      <c r="CWT946" s="477"/>
      <c r="CWU946" s="477"/>
      <c r="CWV946" s="477"/>
      <c r="CWW946" s="477"/>
      <c r="CWX946" s="477"/>
      <c r="CWY946" s="477"/>
      <c r="CWZ946" s="477"/>
      <c r="CXA946" s="477"/>
      <c r="CXB946" s="477"/>
      <c r="CXC946" s="477"/>
      <c r="CXD946" s="477"/>
      <c r="CXE946" s="477"/>
      <c r="CXF946" s="477"/>
      <c r="CXG946" s="477"/>
      <c r="CXH946" s="477"/>
      <c r="CXI946" s="477"/>
      <c r="CXJ946" s="477"/>
      <c r="CXK946" s="477"/>
      <c r="CXL946" s="477"/>
      <c r="CXM946" s="477"/>
      <c r="CXN946" s="477"/>
      <c r="CXO946" s="477"/>
      <c r="CXP946" s="477"/>
      <c r="CXQ946" s="477"/>
      <c r="CXR946" s="477"/>
      <c r="CXS946" s="477"/>
      <c r="CXT946" s="477"/>
      <c r="CXU946" s="477"/>
      <c r="CXV946" s="477"/>
      <c r="CXW946" s="477"/>
      <c r="CXX946" s="477"/>
      <c r="CXY946" s="477"/>
      <c r="CXZ946" s="477"/>
      <c r="CYA946" s="477"/>
      <c r="CYB946" s="477"/>
      <c r="CYC946" s="477"/>
      <c r="CYD946" s="477"/>
      <c r="CYE946" s="477"/>
      <c r="CYF946" s="477"/>
      <c r="CYG946" s="477"/>
      <c r="CYH946" s="477"/>
      <c r="CYI946" s="477"/>
      <c r="CYJ946" s="477"/>
      <c r="CYK946" s="477"/>
      <c r="CYL946" s="477"/>
      <c r="CYM946" s="477"/>
      <c r="CYN946" s="477"/>
      <c r="CYO946" s="477"/>
      <c r="CYP946" s="477"/>
      <c r="CYQ946" s="477"/>
      <c r="CYR946" s="477"/>
      <c r="CYS946" s="477"/>
      <c r="CYT946" s="477"/>
      <c r="CYU946" s="477"/>
      <c r="CYV946" s="477"/>
      <c r="CYW946" s="477"/>
      <c r="CYX946" s="477"/>
      <c r="CYY946" s="477"/>
      <c r="CYZ946" s="477"/>
      <c r="CZA946" s="477"/>
      <c r="CZB946" s="477"/>
      <c r="CZC946" s="477"/>
      <c r="CZD946" s="477"/>
      <c r="CZE946" s="477"/>
      <c r="CZF946" s="477"/>
      <c r="CZG946" s="477"/>
      <c r="CZH946" s="477"/>
      <c r="CZI946" s="477"/>
      <c r="CZJ946" s="477"/>
      <c r="CZK946" s="477"/>
      <c r="CZL946" s="477"/>
      <c r="CZM946" s="477"/>
      <c r="CZN946" s="477"/>
      <c r="CZO946" s="477"/>
      <c r="CZP946" s="477"/>
      <c r="CZQ946" s="477"/>
      <c r="CZR946" s="477"/>
      <c r="CZS946" s="477"/>
      <c r="CZT946" s="477"/>
      <c r="CZU946" s="477"/>
      <c r="CZV946" s="477"/>
      <c r="CZW946" s="477"/>
      <c r="CZX946" s="477"/>
      <c r="CZY946" s="477"/>
      <c r="CZZ946" s="477"/>
      <c r="DAA946" s="477"/>
      <c r="DAB946" s="477"/>
      <c r="DAC946" s="477"/>
      <c r="DAD946" s="477"/>
      <c r="DAE946" s="477"/>
      <c r="DAF946" s="477"/>
      <c r="DAG946" s="477"/>
      <c r="DAH946" s="477"/>
      <c r="DAI946" s="477"/>
      <c r="DAJ946" s="477"/>
      <c r="DAK946" s="477"/>
      <c r="DAL946" s="477"/>
      <c r="DAM946" s="477"/>
      <c r="DAN946" s="477"/>
      <c r="DAO946" s="477"/>
      <c r="DAP946" s="477"/>
      <c r="DAQ946" s="477"/>
      <c r="DAR946" s="477"/>
      <c r="DAS946" s="477"/>
      <c r="DAT946" s="477"/>
      <c r="DAU946" s="477"/>
      <c r="DAV946" s="477"/>
      <c r="DAW946" s="477"/>
      <c r="DAX946" s="477"/>
      <c r="DAY946" s="477"/>
      <c r="DAZ946" s="477"/>
      <c r="DBA946" s="477"/>
      <c r="DBB946" s="477"/>
      <c r="DBC946" s="477"/>
      <c r="DBD946" s="477"/>
      <c r="DBE946" s="477"/>
      <c r="DBF946" s="477"/>
      <c r="DBG946" s="477"/>
      <c r="DBH946" s="477"/>
      <c r="DBI946" s="477"/>
      <c r="DBJ946" s="477"/>
      <c r="DBK946" s="477"/>
      <c r="DBL946" s="477"/>
      <c r="DBM946" s="477"/>
      <c r="DBN946" s="477"/>
      <c r="DBO946" s="477"/>
      <c r="DBP946" s="477"/>
      <c r="DBQ946" s="477"/>
      <c r="DBR946" s="477"/>
      <c r="DBS946" s="477"/>
      <c r="DBT946" s="477"/>
      <c r="DBU946" s="477"/>
      <c r="DBV946" s="477"/>
      <c r="DBW946" s="477"/>
      <c r="DBX946" s="477"/>
      <c r="DBY946" s="477"/>
      <c r="DBZ946" s="477"/>
      <c r="DCA946" s="477"/>
      <c r="DCB946" s="477"/>
      <c r="DCC946" s="477"/>
      <c r="DCD946" s="477"/>
      <c r="DCE946" s="477"/>
      <c r="DCF946" s="477"/>
      <c r="DCG946" s="477"/>
      <c r="DCH946" s="477"/>
      <c r="DCI946" s="477"/>
      <c r="DCJ946" s="477"/>
      <c r="DCK946" s="477"/>
      <c r="DCL946" s="477"/>
      <c r="DCM946" s="477"/>
      <c r="DCN946" s="477"/>
      <c r="DCO946" s="477"/>
      <c r="DCP946" s="477"/>
      <c r="DCQ946" s="477"/>
      <c r="DCR946" s="477"/>
      <c r="DCS946" s="477"/>
      <c r="DCT946" s="477"/>
      <c r="DCU946" s="477"/>
      <c r="DCV946" s="477"/>
      <c r="DCW946" s="477"/>
      <c r="DCX946" s="477"/>
      <c r="DCY946" s="477"/>
      <c r="DCZ946" s="477"/>
      <c r="DDA946" s="477"/>
      <c r="DDB946" s="477"/>
      <c r="DDC946" s="477"/>
      <c r="DDD946" s="477"/>
      <c r="DDE946" s="477"/>
      <c r="DDF946" s="477"/>
      <c r="DDG946" s="477"/>
      <c r="DDH946" s="477"/>
      <c r="DDI946" s="477"/>
      <c r="DDJ946" s="477"/>
      <c r="DDK946" s="477"/>
      <c r="DDL946" s="477"/>
      <c r="DDM946" s="477"/>
      <c r="DDN946" s="477"/>
      <c r="DDO946" s="477"/>
      <c r="DDP946" s="477"/>
      <c r="DDQ946" s="477"/>
      <c r="DDR946" s="477"/>
      <c r="DDS946" s="477"/>
      <c r="DDT946" s="477"/>
      <c r="DDU946" s="477"/>
      <c r="DDV946" s="477"/>
      <c r="DDW946" s="477"/>
      <c r="DDX946" s="477"/>
      <c r="DDY946" s="477"/>
      <c r="DDZ946" s="477"/>
      <c r="DEA946" s="477"/>
      <c r="DEB946" s="477"/>
      <c r="DEC946" s="477"/>
      <c r="DED946" s="477"/>
      <c r="DEE946" s="477"/>
      <c r="DEF946" s="477"/>
      <c r="DEG946" s="477"/>
      <c r="DEH946" s="477"/>
      <c r="DEI946" s="477"/>
      <c r="DEJ946" s="477"/>
      <c r="DEK946" s="477"/>
      <c r="DEL946" s="477"/>
      <c r="DEM946" s="477"/>
      <c r="DEN946" s="477"/>
      <c r="DEO946" s="477"/>
      <c r="DEP946" s="477"/>
      <c r="DEQ946" s="477"/>
      <c r="DER946" s="477"/>
      <c r="DES946" s="477"/>
      <c r="DET946" s="477"/>
      <c r="DEU946" s="477"/>
      <c r="DEV946" s="477"/>
      <c r="DEW946" s="477"/>
      <c r="DEX946" s="477"/>
      <c r="DEY946" s="477"/>
      <c r="DEZ946" s="477"/>
      <c r="DFA946" s="477"/>
      <c r="DFB946" s="477"/>
      <c r="DFC946" s="477"/>
      <c r="DFD946" s="477"/>
      <c r="DFE946" s="477"/>
      <c r="DFF946" s="477"/>
      <c r="DFG946" s="477"/>
      <c r="DFH946" s="477"/>
      <c r="DFI946" s="477"/>
      <c r="DFJ946" s="477"/>
      <c r="DFK946" s="477"/>
      <c r="DFL946" s="477"/>
      <c r="DFM946" s="477"/>
      <c r="DFN946" s="477"/>
      <c r="DFO946" s="477"/>
      <c r="DFP946" s="477"/>
      <c r="DFQ946" s="477"/>
      <c r="DFR946" s="477"/>
      <c r="DFS946" s="477"/>
      <c r="DFT946" s="477"/>
      <c r="DFU946" s="477"/>
      <c r="DFV946" s="477"/>
      <c r="DFW946" s="477"/>
      <c r="DFX946" s="477"/>
      <c r="DFY946" s="477"/>
      <c r="DFZ946" s="477"/>
      <c r="DGA946" s="477"/>
      <c r="DGB946" s="477"/>
      <c r="DGC946" s="477"/>
      <c r="DGD946" s="477"/>
      <c r="DGE946" s="477"/>
      <c r="DGF946" s="477"/>
      <c r="DGG946" s="477"/>
      <c r="DGH946" s="477"/>
      <c r="DGI946" s="477"/>
      <c r="DGJ946" s="477"/>
      <c r="DGK946" s="477"/>
      <c r="DGL946" s="477"/>
      <c r="DGM946" s="477"/>
      <c r="DGN946" s="477"/>
      <c r="DGO946" s="477"/>
      <c r="DGP946" s="477"/>
      <c r="DGQ946" s="477"/>
      <c r="DGR946" s="477"/>
      <c r="DGS946" s="477"/>
      <c r="DGT946" s="477"/>
      <c r="DGU946" s="477"/>
      <c r="DGV946" s="477"/>
      <c r="DGW946" s="477"/>
      <c r="DGX946" s="477"/>
      <c r="DGY946" s="477"/>
      <c r="DGZ946" s="477"/>
      <c r="DHA946" s="477"/>
      <c r="DHB946" s="477"/>
      <c r="DHC946" s="477"/>
      <c r="DHD946" s="477"/>
      <c r="DHE946" s="477"/>
      <c r="DHF946" s="477"/>
      <c r="DHG946" s="477"/>
      <c r="DHH946" s="477"/>
      <c r="DHI946" s="477"/>
      <c r="DHJ946" s="477"/>
      <c r="DHK946" s="477"/>
      <c r="DHL946" s="477"/>
      <c r="DHM946" s="477"/>
      <c r="DHN946" s="477"/>
      <c r="DHO946" s="477"/>
      <c r="DHP946" s="477"/>
      <c r="DHQ946" s="477"/>
      <c r="DHR946" s="477"/>
      <c r="DHS946" s="477"/>
      <c r="DHT946" s="477"/>
      <c r="DHU946" s="477"/>
      <c r="DHV946" s="477"/>
      <c r="DHW946" s="477"/>
      <c r="DHX946" s="477"/>
      <c r="DHY946" s="477"/>
      <c r="DHZ946" s="477"/>
      <c r="DIA946" s="477"/>
      <c r="DIB946" s="477"/>
      <c r="DIC946" s="477"/>
      <c r="DID946" s="477"/>
      <c r="DIE946" s="477"/>
      <c r="DIF946" s="477"/>
      <c r="DIG946" s="477"/>
      <c r="DIH946" s="477"/>
      <c r="DII946" s="477"/>
      <c r="DIJ946" s="477"/>
      <c r="DIK946" s="477"/>
      <c r="DIL946" s="477"/>
      <c r="DIM946" s="477"/>
      <c r="DIN946" s="477"/>
      <c r="DIO946" s="477"/>
      <c r="DIP946" s="477"/>
      <c r="DIQ946" s="477"/>
      <c r="DIR946" s="477"/>
      <c r="DIS946" s="477"/>
      <c r="DIT946" s="477"/>
      <c r="DIU946" s="477"/>
      <c r="DIV946" s="477"/>
      <c r="DIW946" s="477"/>
      <c r="DIX946" s="477"/>
      <c r="DIY946" s="477"/>
      <c r="DIZ946" s="477"/>
      <c r="DJA946" s="477"/>
      <c r="DJB946" s="477"/>
      <c r="DJC946" s="477"/>
      <c r="DJD946" s="477"/>
      <c r="DJE946" s="477"/>
      <c r="DJF946" s="477"/>
      <c r="DJG946" s="477"/>
      <c r="DJH946" s="477"/>
      <c r="DJI946" s="477"/>
      <c r="DJJ946" s="477"/>
      <c r="DJK946" s="477"/>
      <c r="DJL946" s="477"/>
      <c r="DJM946" s="477"/>
      <c r="DJN946" s="477"/>
      <c r="DJO946" s="477"/>
      <c r="DJP946" s="477"/>
      <c r="DJQ946" s="477"/>
      <c r="DJR946" s="477"/>
      <c r="DJS946" s="477"/>
      <c r="DJT946" s="477"/>
      <c r="DJU946" s="477"/>
      <c r="DJV946" s="477"/>
      <c r="DJW946" s="477"/>
      <c r="DJX946" s="477"/>
      <c r="DJY946" s="477"/>
      <c r="DJZ946" s="477"/>
      <c r="DKA946" s="477"/>
      <c r="DKB946" s="477"/>
      <c r="DKC946" s="477"/>
      <c r="DKD946" s="477"/>
      <c r="DKE946" s="477"/>
      <c r="DKF946" s="477"/>
      <c r="DKG946" s="477"/>
      <c r="DKH946" s="477"/>
      <c r="DKI946" s="477"/>
      <c r="DKJ946" s="477"/>
      <c r="DKK946" s="477"/>
      <c r="DKL946" s="477"/>
      <c r="DKM946" s="477"/>
      <c r="DKN946" s="477"/>
      <c r="DKO946" s="477"/>
      <c r="DKP946" s="477"/>
      <c r="DKQ946" s="477"/>
      <c r="DKR946" s="477"/>
      <c r="DKS946" s="477"/>
      <c r="DKT946" s="477"/>
      <c r="DKU946" s="477"/>
      <c r="DKV946" s="477"/>
      <c r="DKW946" s="477"/>
      <c r="DKX946" s="477"/>
      <c r="DKY946" s="477"/>
      <c r="DKZ946" s="477"/>
      <c r="DLA946" s="477"/>
      <c r="DLB946" s="477"/>
      <c r="DLC946" s="477"/>
      <c r="DLD946" s="477"/>
      <c r="DLE946" s="477"/>
      <c r="DLF946" s="477"/>
      <c r="DLG946" s="477"/>
      <c r="DLH946" s="477"/>
      <c r="DLI946" s="477"/>
      <c r="DLJ946" s="477"/>
      <c r="DLK946" s="477"/>
      <c r="DLL946" s="477"/>
      <c r="DLM946" s="477"/>
      <c r="DLN946" s="477"/>
      <c r="DLO946" s="477"/>
      <c r="DLP946" s="477"/>
      <c r="DLQ946" s="477"/>
      <c r="DLR946" s="477"/>
      <c r="DLS946" s="477"/>
      <c r="DLT946" s="477"/>
      <c r="DLU946" s="477"/>
      <c r="DLV946" s="477"/>
      <c r="DLW946" s="477"/>
      <c r="DLX946" s="477"/>
      <c r="DLY946" s="477"/>
      <c r="DLZ946" s="477"/>
      <c r="DMA946" s="477"/>
      <c r="DMB946" s="477"/>
      <c r="DMC946" s="477"/>
      <c r="DMD946" s="477"/>
      <c r="DME946" s="477"/>
      <c r="DMF946" s="477"/>
      <c r="DMG946" s="477"/>
      <c r="DMH946" s="477"/>
      <c r="DMI946" s="477"/>
      <c r="DMJ946" s="477"/>
      <c r="DMK946" s="477"/>
      <c r="DML946" s="477"/>
      <c r="DMM946" s="477"/>
      <c r="DMN946" s="477"/>
      <c r="DMO946" s="477"/>
      <c r="DMP946" s="477"/>
      <c r="DMQ946" s="477"/>
      <c r="DMR946" s="477"/>
      <c r="DMS946" s="477"/>
      <c r="DMT946" s="477"/>
      <c r="DMU946" s="477"/>
      <c r="DMV946" s="477"/>
      <c r="DMW946" s="477"/>
      <c r="DMX946" s="477"/>
      <c r="DMY946" s="477"/>
      <c r="DMZ946" s="477"/>
      <c r="DNA946" s="477"/>
      <c r="DNB946" s="477"/>
      <c r="DNC946" s="477"/>
      <c r="DND946" s="477"/>
      <c r="DNE946" s="477"/>
      <c r="DNF946" s="477"/>
      <c r="DNG946" s="477"/>
      <c r="DNH946" s="477"/>
      <c r="DNI946" s="477"/>
      <c r="DNJ946" s="477"/>
      <c r="DNK946" s="477"/>
      <c r="DNL946" s="477"/>
      <c r="DNM946" s="477"/>
      <c r="DNN946" s="477"/>
      <c r="DNO946" s="477"/>
      <c r="DNP946" s="477"/>
      <c r="DNQ946" s="477"/>
      <c r="DNR946" s="477"/>
      <c r="DNS946" s="477"/>
      <c r="DNT946" s="477"/>
      <c r="DNU946" s="477"/>
      <c r="DNV946" s="477"/>
      <c r="DNW946" s="477"/>
      <c r="DNX946" s="477"/>
      <c r="DNY946" s="477"/>
      <c r="DNZ946" s="477"/>
      <c r="DOA946" s="477"/>
      <c r="DOB946" s="477"/>
      <c r="DOC946" s="477"/>
      <c r="DOD946" s="477"/>
      <c r="DOE946" s="477"/>
      <c r="DOF946" s="477"/>
      <c r="DOG946" s="477"/>
      <c r="DOH946" s="477"/>
      <c r="DOI946" s="477"/>
      <c r="DOJ946" s="477"/>
      <c r="DOK946" s="477"/>
      <c r="DOL946" s="477"/>
      <c r="DOM946" s="477"/>
      <c r="DON946" s="477"/>
      <c r="DOO946" s="477"/>
      <c r="DOP946" s="477"/>
      <c r="DOQ946" s="477"/>
      <c r="DOR946" s="477"/>
      <c r="DOS946" s="477"/>
      <c r="DOT946" s="477"/>
      <c r="DOU946" s="477"/>
      <c r="DOV946" s="477"/>
      <c r="DOW946" s="477"/>
      <c r="DOX946" s="477"/>
      <c r="DOY946" s="477"/>
      <c r="DOZ946" s="477"/>
      <c r="DPA946" s="477"/>
      <c r="DPB946" s="477"/>
      <c r="DPC946" s="477"/>
      <c r="DPD946" s="477"/>
      <c r="DPE946" s="477"/>
      <c r="DPF946" s="477"/>
      <c r="DPG946" s="477"/>
      <c r="DPH946" s="477"/>
      <c r="DPI946" s="477"/>
      <c r="DPJ946" s="477"/>
      <c r="DPK946" s="477"/>
      <c r="DPL946" s="477"/>
      <c r="DPM946" s="477"/>
      <c r="DPN946" s="477"/>
      <c r="DPO946" s="477"/>
      <c r="DPP946" s="477"/>
      <c r="DPQ946" s="477"/>
      <c r="DPR946" s="477"/>
      <c r="DPS946" s="477"/>
      <c r="DPT946" s="477"/>
      <c r="DPU946" s="477"/>
      <c r="DPV946" s="477"/>
      <c r="DPW946" s="477"/>
      <c r="DPX946" s="477"/>
      <c r="DPY946" s="477"/>
      <c r="DPZ946" s="477"/>
      <c r="DQA946" s="477"/>
      <c r="DQB946" s="477"/>
      <c r="DQC946" s="477"/>
      <c r="DQD946" s="477"/>
      <c r="DQE946" s="477"/>
      <c r="DQF946" s="477"/>
      <c r="DQG946" s="477"/>
      <c r="DQH946" s="477"/>
      <c r="DQI946" s="477"/>
      <c r="DQJ946" s="477"/>
      <c r="DQK946" s="477"/>
      <c r="DQL946" s="477"/>
      <c r="DQM946" s="477"/>
      <c r="DQN946" s="477"/>
      <c r="DQO946" s="477"/>
      <c r="DQP946" s="477"/>
      <c r="DQQ946" s="477"/>
      <c r="DQR946" s="477"/>
      <c r="DQS946" s="477"/>
      <c r="DQT946" s="477"/>
      <c r="DQU946" s="477"/>
      <c r="DQV946" s="477"/>
      <c r="DQW946" s="477"/>
      <c r="DQX946" s="477"/>
      <c r="DQY946" s="477"/>
      <c r="DQZ946" s="477"/>
      <c r="DRA946" s="477"/>
      <c r="DRB946" s="477"/>
      <c r="DRC946" s="477"/>
      <c r="DRD946" s="477"/>
      <c r="DRE946" s="477"/>
      <c r="DRF946" s="477"/>
      <c r="DRG946" s="477"/>
      <c r="DRH946" s="477"/>
      <c r="DRI946" s="477"/>
      <c r="DRJ946" s="477"/>
      <c r="DRK946" s="477"/>
      <c r="DRL946" s="477"/>
      <c r="DRM946" s="477"/>
      <c r="DRN946" s="477"/>
      <c r="DRO946" s="477"/>
      <c r="DRP946" s="477"/>
      <c r="DRQ946" s="477"/>
      <c r="DRR946" s="477"/>
      <c r="DRS946" s="477"/>
      <c r="DRT946" s="477"/>
      <c r="DRU946" s="477"/>
      <c r="DRV946" s="477"/>
      <c r="DRW946" s="477"/>
      <c r="DRX946" s="477"/>
      <c r="DRY946" s="477"/>
      <c r="DRZ946" s="477"/>
      <c r="DSA946" s="477"/>
      <c r="DSB946" s="477"/>
      <c r="DSC946" s="477"/>
      <c r="DSD946" s="477"/>
      <c r="DSE946" s="477"/>
      <c r="DSF946" s="477"/>
      <c r="DSG946" s="477"/>
      <c r="DSH946" s="477"/>
      <c r="DSI946" s="477"/>
      <c r="DSJ946" s="477"/>
      <c r="DSK946" s="477"/>
      <c r="DSL946" s="477"/>
      <c r="DSM946" s="477"/>
      <c r="DSN946" s="477"/>
      <c r="DSO946" s="477"/>
      <c r="DSP946" s="477"/>
      <c r="DSQ946" s="477"/>
      <c r="DSR946" s="477"/>
      <c r="DSS946" s="477"/>
      <c r="DST946" s="477"/>
      <c r="DSU946" s="477"/>
      <c r="DSV946" s="477"/>
      <c r="DSW946" s="477"/>
      <c r="DSX946" s="477"/>
      <c r="DSY946" s="477"/>
      <c r="DSZ946" s="477"/>
      <c r="DTA946" s="477"/>
      <c r="DTB946" s="477"/>
      <c r="DTC946" s="477"/>
      <c r="DTD946" s="477"/>
      <c r="DTE946" s="477"/>
      <c r="DTF946" s="477"/>
      <c r="DTG946" s="477"/>
      <c r="DTH946" s="477"/>
      <c r="DTI946" s="477"/>
      <c r="DTJ946" s="477"/>
      <c r="DTK946" s="477"/>
      <c r="DTL946" s="477"/>
      <c r="DTM946" s="477"/>
      <c r="DTN946" s="477"/>
      <c r="DTO946" s="477"/>
      <c r="DTP946" s="477"/>
      <c r="DTQ946" s="477"/>
      <c r="DTR946" s="477"/>
      <c r="DTS946" s="477"/>
      <c r="DTT946" s="477"/>
      <c r="DTU946" s="477"/>
      <c r="DTV946" s="477"/>
      <c r="DTW946" s="477"/>
      <c r="DTX946" s="477"/>
      <c r="DTY946" s="477"/>
      <c r="DTZ946" s="477"/>
      <c r="DUA946" s="477"/>
      <c r="DUB946" s="477"/>
      <c r="DUC946" s="477"/>
      <c r="DUD946" s="477"/>
      <c r="DUE946" s="477"/>
      <c r="DUF946" s="477"/>
      <c r="DUG946" s="477"/>
      <c r="DUH946" s="477"/>
      <c r="DUI946" s="477"/>
      <c r="DUJ946" s="477"/>
      <c r="DUK946" s="477"/>
      <c r="DUL946" s="477"/>
      <c r="DUM946" s="477"/>
      <c r="DUN946" s="477"/>
      <c r="DUO946" s="477"/>
      <c r="DUP946" s="477"/>
      <c r="DUQ946" s="477"/>
      <c r="DUR946" s="477"/>
      <c r="DUS946" s="477"/>
      <c r="DUT946" s="477"/>
      <c r="DUU946" s="477"/>
      <c r="DUV946" s="477"/>
      <c r="DUW946" s="477"/>
      <c r="DUX946" s="477"/>
      <c r="DUY946" s="477"/>
      <c r="DUZ946" s="477"/>
      <c r="DVA946" s="477"/>
      <c r="DVB946" s="477"/>
      <c r="DVC946" s="477"/>
      <c r="DVD946" s="477"/>
      <c r="DVE946" s="477"/>
      <c r="DVF946" s="477"/>
      <c r="DVG946" s="477"/>
      <c r="DVH946" s="477"/>
      <c r="DVI946" s="477"/>
      <c r="DVJ946" s="477"/>
      <c r="DVK946" s="477"/>
      <c r="DVL946" s="477"/>
      <c r="DVM946" s="477"/>
      <c r="DVN946" s="477"/>
      <c r="DVO946" s="477"/>
      <c r="DVP946" s="477"/>
      <c r="DVQ946" s="477"/>
      <c r="DVR946" s="477"/>
      <c r="DVS946" s="477"/>
      <c r="DVT946" s="477"/>
      <c r="DVU946" s="477"/>
      <c r="DVV946" s="477"/>
      <c r="DVW946" s="477"/>
      <c r="DVX946" s="477"/>
      <c r="DVY946" s="477"/>
      <c r="DVZ946" s="477"/>
      <c r="DWA946" s="477"/>
      <c r="DWB946" s="477"/>
      <c r="DWC946" s="477"/>
      <c r="DWD946" s="477"/>
      <c r="DWE946" s="477"/>
      <c r="DWF946" s="477"/>
      <c r="DWG946" s="477"/>
      <c r="DWH946" s="477"/>
      <c r="DWI946" s="477"/>
      <c r="DWJ946" s="477"/>
      <c r="DWK946" s="477"/>
      <c r="DWL946" s="477"/>
      <c r="DWM946" s="477"/>
      <c r="DWN946" s="477"/>
      <c r="DWO946" s="477"/>
      <c r="DWP946" s="477"/>
      <c r="DWQ946" s="477"/>
      <c r="DWR946" s="477"/>
      <c r="DWS946" s="477"/>
      <c r="DWT946" s="477"/>
      <c r="DWU946" s="477"/>
      <c r="DWV946" s="477"/>
      <c r="DWW946" s="477"/>
      <c r="DWX946" s="477"/>
      <c r="DWY946" s="477"/>
      <c r="DWZ946" s="477"/>
      <c r="DXA946" s="477"/>
      <c r="DXB946" s="477"/>
      <c r="DXC946" s="477"/>
      <c r="DXD946" s="477"/>
      <c r="DXE946" s="477"/>
      <c r="DXF946" s="477"/>
      <c r="DXG946" s="477"/>
      <c r="DXH946" s="477"/>
      <c r="DXI946" s="477"/>
      <c r="DXJ946" s="477"/>
      <c r="DXK946" s="477"/>
      <c r="DXL946" s="477"/>
      <c r="DXM946" s="477"/>
      <c r="DXN946" s="477"/>
      <c r="DXO946" s="477"/>
      <c r="DXP946" s="477"/>
      <c r="DXQ946" s="477"/>
      <c r="DXR946" s="477"/>
      <c r="DXS946" s="477"/>
      <c r="DXT946" s="477"/>
      <c r="DXU946" s="477"/>
      <c r="DXV946" s="477"/>
      <c r="DXW946" s="477"/>
      <c r="DXX946" s="477"/>
      <c r="DXY946" s="477"/>
      <c r="DXZ946" s="477"/>
      <c r="DYA946" s="477"/>
      <c r="DYB946" s="477"/>
      <c r="DYC946" s="477"/>
      <c r="DYD946" s="477"/>
      <c r="DYE946" s="477"/>
      <c r="DYF946" s="477"/>
      <c r="DYG946" s="477"/>
      <c r="DYH946" s="477"/>
      <c r="DYI946" s="477"/>
      <c r="DYJ946" s="477"/>
      <c r="DYK946" s="477"/>
      <c r="DYL946" s="477"/>
      <c r="DYM946" s="477"/>
      <c r="DYN946" s="477"/>
      <c r="DYO946" s="477"/>
      <c r="DYP946" s="477"/>
      <c r="DYQ946" s="477"/>
      <c r="DYR946" s="477"/>
      <c r="DYS946" s="477"/>
      <c r="DYT946" s="477"/>
      <c r="DYU946" s="477"/>
      <c r="DYV946" s="477"/>
      <c r="DYW946" s="477"/>
      <c r="DYX946" s="477"/>
      <c r="DYY946" s="477"/>
      <c r="DYZ946" s="477"/>
      <c r="DZA946" s="477"/>
      <c r="DZB946" s="477"/>
      <c r="DZC946" s="477"/>
      <c r="DZD946" s="477"/>
      <c r="DZE946" s="477"/>
      <c r="DZF946" s="477"/>
      <c r="DZG946" s="477"/>
      <c r="DZH946" s="477"/>
      <c r="DZI946" s="477"/>
      <c r="DZJ946" s="477"/>
      <c r="DZK946" s="477"/>
      <c r="DZL946" s="477"/>
      <c r="DZM946" s="477"/>
      <c r="DZN946" s="477"/>
      <c r="DZO946" s="477"/>
      <c r="DZP946" s="477"/>
      <c r="DZQ946" s="477"/>
      <c r="DZR946" s="477"/>
      <c r="DZS946" s="477"/>
      <c r="DZT946" s="477"/>
      <c r="DZU946" s="477"/>
      <c r="DZV946" s="477"/>
      <c r="DZW946" s="477"/>
      <c r="DZX946" s="477"/>
      <c r="DZY946" s="477"/>
      <c r="DZZ946" s="477"/>
      <c r="EAA946" s="477"/>
      <c r="EAB946" s="477"/>
      <c r="EAC946" s="477"/>
      <c r="EAD946" s="477"/>
      <c r="EAE946" s="477"/>
      <c r="EAF946" s="477"/>
      <c r="EAG946" s="477"/>
      <c r="EAH946" s="477"/>
      <c r="EAI946" s="477"/>
      <c r="EAJ946" s="477"/>
      <c r="EAK946" s="477"/>
      <c r="EAL946" s="477"/>
      <c r="EAM946" s="477"/>
      <c r="EAN946" s="477"/>
      <c r="EAO946" s="477"/>
      <c r="EAP946" s="477"/>
      <c r="EAQ946" s="477"/>
      <c r="EAR946" s="477"/>
      <c r="EAS946" s="477"/>
      <c r="EAT946" s="477"/>
      <c r="EAU946" s="477"/>
      <c r="EAV946" s="477"/>
      <c r="EAW946" s="477"/>
      <c r="EAX946" s="477"/>
      <c r="EAY946" s="477"/>
      <c r="EAZ946" s="477"/>
      <c r="EBA946" s="477"/>
      <c r="EBB946" s="477"/>
      <c r="EBC946" s="477"/>
      <c r="EBD946" s="477"/>
      <c r="EBE946" s="477"/>
      <c r="EBF946" s="477"/>
      <c r="EBG946" s="477"/>
      <c r="EBH946" s="477"/>
      <c r="EBI946" s="477"/>
      <c r="EBJ946" s="477"/>
      <c r="EBK946" s="477"/>
      <c r="EBL946" s="477"/>
      <c r="EBM946" s="477"/>
      <c r="EBN946" s="477"/>
      <c r="EBO946" s="477"/>
      <c r="EBP946" s="477"/>
      <c r="EBQ946" s="477"/>
      <c r="EBR946" s="477"/>
      <c r="EBS946" s="477"/>
      <c r="EBT946" s="477"/>
      <c r="EBU946" s="477"/>
      <c r="EBV946" s="477"/>
      <c r="EBW946" s="477"/>
      <c r="EBX946" s="477"/>
      <c r="EBY946" s="477"/>
      <c r="EBZ946" s="477"/>
      <c r="ECA946" s="477"/>
      <c r="ECB946" s="477"/>
      <c r="ECC946" s="477"/>
      <c r="ECD946" s="477"/>
      <c r="ECE946" s="477"/>
      <c r="ECF946" s="477"/>
      <c r="ECG946" s="477"/>
      <c r="ECH946" s="477"/>
      <c r="ECI946" s="477"/>
      <c r="ECJ946" s="477"/>
      <c r="ECK946" s="477"/>
      <c r="ECL946" s="477"/>
      <c r="ECM946" s="477"/>
      <c r="ECN946" s="477"/>
      <c r="ECO946" s="477"/>
      <c r="ECP946" s="477"/>
      <c r="ECQ946" s="477"/>
      <c r="ECR946" s="477"/>
      <c r="ECS946" s="477"/>
      <c r="ECT946" s="477"/>
      <c r="ECU946" s="477"/>
      <c r="ECV946" s="477"/>
      <c r="ECW946" s="477"/>
      <c r="ECX946" s="477"/>
      <c r="ECY946" s="477"/>
      <c r="ECZ946" s="477"/>
      <c r="EDA946" s="477"/>
      <c r="EDB946" s="477"/>
      <c r="EDC946" s="477"/>
      <c r="EDD946" s="477"/>
      <c r="EDE946" s="477"/>
      <c r="EDF946" s="477"/>
      <c r="EDG946" s="477"/>
      <c r="EDH946" s="477"/>
      <c r="EDI946" s="477"/>
      <c r="EDJ946" s="477"/>
      <c r="EDK946" s="477"/>
      <c r="EDL946" s="477"/>
      <c r="EDM946" s="477"/>
      <c r="EDN946" s="477"/>
      <c r="EDO946" s="477"/>
      <c r="EDP946" s="477"/>
      <c r="EDQ946" s="477"/>
      <c r="EDR946" s="477"/>
      <c r="EDS946" s="477"/>
      <c r="EDT946" s="477"/>
      <c r="EDU946" s="477"/>
      <c r="EDV946" s="477"/>
      <c r="EDW946" s="477"/>
      <c r="EDX946" s="477"/>
      <c r="EDY946" s="477"/>
      <c r="EDZ946" s="477"/>
      <c r="EEA946" s="477"/>
      <c r="EEB946" s="477"/>
      <c r="EEC946" s="477"/>
      <c r="EED946" s="477"/>
      <c r="EEE946" s="477"/>
      <c r="EEF946" s="477"/>
      <c r="EEG946" s="477"/>
      <c r="EEH946" s="477"/>
      <c r="EEI946" s="477"/>
      <c r="EEJ946" s="477"/>
      <c r="EEK946" s="477"/>
      <c r="EEL946" s="477"/>
      <c r="EEM946" s="477"/>
      <c r="EEN946" s="477"/>
      <c r="EEO946" s="477"/>
      <c r="EEP946" s="477"/>
      <c r="EEQ946" s="477"/>
      <c r="EER946" s="477"/>
      <c r="EES946" s="477"/>
      <c r="EET946" s="477"/>
      <c r="EEU946" s="477"/>
      <c r="EEV946" s="477"/>
      <c r="EEW946" s="477"/>
      <c r="EEX946" s="477"/>
      <c r="EEY946" s="477"/>
      <c r="EEZ946" s="477"/>
      <c r="EFA946" s="477"/>
      <c r="EFB946" s="477"/>
      <c r="EFC946" s="477"/>
      <c r="EFD946" s="477"/>
      <c r="EFE946" s="477"/>
      <c r="EFF946" s="477"/>
      <c r="EFG946" s="477"/>
      <c r="EFH946" s="477"/>
      <c r="EFI946" s="477"/>
      <c r="EFJ946" s="477"/>
      <c r="EFK946" s="477"/>
      <c r="EFL946" s="477"/>
      <c r="EFM946" s="477"/>
      <c r="EFN946" s="477"/>
      <c r="EFO946" s="477"/>
      <c r="EFP946" s="477"/>
      <c r="EFQ946" s="477"/>
      <c r="EFR946" s="477"/>
      <c r="EFS946" s="477"/>
      <c r="EFT946" s="477"/>
      <c r="EFU946" s="477"/>
      <c r="EFV946" s="477"/>
      <c r="EFW946" s="477"/>
      <c r="EFX946" s="477"/>
      <c r="EFY946" s="477"/>
      <c r="EFZ946" s="477"/>
      <c r="EGA946" s="477"/>
      <c r="EGB946" s="477"/>
      <c r="EGC946" s="477"/>
      <c r="EGD946" s="477"/>
      <c r="EGE946" s="477"/>
      <c r="EGF946" s="477"/>
      <c r="EGG946" s="477"/>
      <c r="EGH946" s="477"/>
      <c r="EGI946" s="477"/>
      <c r="EGJ946" s="477"/>
      <c r="EGK946" s="477"/>
      <c r="EGL946" s="477"/>
      <c r="EGM946" s="477"/>
      <c r="EGN946" s="477"/>
      <c r="EGO946" s="477"/>
      <c r="EGP946" s="477"/>
      <c r="EGQ946" s="477"/>
      <c r="EGR946" s="477"/>
      <c r="EGS946" s="477"/>
      <c r="EGT946" s="477"/>
      <c r="EGU946" s="477"/>
      <c r="EGV946" s="477"/>
      <c r="EGW946" s="477"/>
      <c r="EGX946" s="477"/>
      <c r="EGY946" s="477"/>
      <c r="EGZ946" s="477"/>
      <c r="EHA946" s="477"/>
      <c r="EHB946" s="477"/>
      <c r="EHC946" s="477"/>
      <c r="EHD946" s="477"/>
      <c r="EHE946" s="477"/>
      <c r="EHF946" s="477"/>
      <c r="EHG946" s="477"/>
      <c r="EHH946" s="477"/>
      <c r="EHI946" s="477"/>
      <c r="EHJ946" s="477"/>
      <c r="EHK946" s="477"/>
      <c r="EHL946" s="477"/>
      <c r="EHM946" s="477"/>
      <c r="EHN946" s="477"/>
      <c r="EHO946" s="477"/>
      <c r="EHP946" s="477"/>
      <c r="EHQ946" s="477"/>
      <c r="EHR946" s="477"/>
      <c r="EHS946" s="477"/>
      <c r="EHT946" s="477"/>
      <c r="EHU946" s="477"/>
      <c r="EHV946" s="477"/>
      <c r="EHW946" s="477"/>
      <c r="EHX946" s="477"/>
      <c r="EHY946" s="477"/>
      <c r="EHZ946" s="477"/>
      <c r="EIA946" s="477"/>
      <c r="EIB946" s="477"/>
      <c r="EIC946" s="477"/>
      <c r="EID946" s="477"/>
      <c r="EIE946" s="477"/>
      <c r="EIF946" s="477"/>
      <c r="EIG946" s="477"/>
      <c r="EIH946" s="477"/>
      <c r="EII946" s="477"/>
      <c r="EIJ946" s="477"/>
      <c r="EIK946" s="477"/>
      <c r="EIL946" s="477"/>
      <c r="EIM946" s="477"/>
      <c r="EIN946" s="477"/>
      <c r="EIO946" s="477"/>
      <c r="EIP946" s="477"/>
      <c r="EIQ946" s="477"/>
      <c r="EIR946" s="477"/>
      <c r="EIS946" s="477"/>
      <c r="EIT946" s="477"/>
      <c r="EIU946" s="477"/>
      <c r="EIV946" s="477"/>
      <c r="EIW946" s="477"/>
      <c r="EIX946" s="477"/>
      <c r="EIY946" s="477"/>
      <c r="EIZ946" s="477"/>
      <c r="EJA946" s="477"/>
      <c r="EJB946" s="477"/>
      <c r="EJC946" s="477"/>
      <c r="EJD946" s="477"/>
      <c r="EJE946" s="477"/>
      <c r="EJF946" s="477"/>
      <c r="EJG946" s="477"/>
      <c r="EJH946" s="477"/>
      <c r="EJI946" s="477"/>
      <c r="EJJ946" s="477"/>
      <c r="EJK946" s="477"/>
      <c r="EJL946" s="477"/>
      <c r="EJM946" s="477"/>
      <c r="EJN946" s="477"/>
      <c r="EJO946" s="477"/>
      <c r="EJP946" s="477"/>
      <c r="EJQ946" s="477"/>
      <c r="EJR946" s="477"/>
      <c r="EJS946" s="477"/>
      <c r="EJT946" s="477"/>
      <c r="EJU946" s="477"/>
      <c r="EJV946" s="477"/>
      <c r="EJW946" s="477"/>
      <c r="EJX946" s="477"/>
      <c r="EJY946" s="477"/>
      <c r="EJZ946" s="477"/>
      <c r="EKA946" s="477"/>
      <c r="EKB946" s="477"/>
      <c r="EKC946" s="477"/>
      <c r="EKD946" s="477"/>
      <c r="EKE946" s="477"/>
      <c r="EKF946" s="477"/>
      <c r="EKG946" s="477"/>
      <c r="EKH946" s="477"/>
      <c r="EKI946" s="477"/>
      <c r="EKJ946" s="477"/>
      <c r="EKK946" s="477"/>
      <c r="EKL946" s="477"/>
      <c r="EKM946" s="477"/>
      <c r="EKN946" s="477"/>
      <c r="EKO946" s="477"/>
      <c r="EKP946" s="477"/>
      <c r="EKQ946" s="477"/>
      <c r="EKR946" s="477"/>
      <c r="EKS946" s="477"/>
      <c r="EKT946" s="477"/>
      <c r="EKU946" s="477"/>
      <c r="EKV946" s="477"/>
      <c r="EKW946" s="477"/>
      <c r="EKX946" s="477"/>
      <c r="EKY946" s="477"/>
      <c r="EKZ946" s="477"/>
      <c r="ELA946" s="477"/>
      <c r="ELB946" s="477"/>
      <c r="ELC946" s="477"/>
      <c r="ELD946" s="477"/>
      <c r="ELE946" s="477"/>
      <c r="ELF946" s="477"/>
      <c r="ELG946" s="477"/>
      <c r="ELH946" s="477"/>
      <c r="ELI946" s="477"/>
      <c r="ELJ946" s="477"/>
      <c r="ELK946" s="477"/>
      <c r="ELL946" s="477"/>
      <c r="ELM946" s="477"/>
      <c r="ELN946" s="477"/>
      <c r="ELO946" s="477"/>
      <c r="ELP946" s="477"/>
      <c r="ELQ946" s="477"/>
      <c r="ELR946" s="477"/>
      <c r="ELS946" s="477"/>
      <c r="ELT946" s="477"/>
      <c r="ELU946" s="477"/>
      <c r="ELV946" s="477"/>
      <c r="ELW946" s="477"/>
      <c r="ELX946" s="477"/>
      <c r="ELY946" s="477"/>
      <c r="ELZ946" s="477"/>
      <c r="EMA946" s="477"/>
      <c r="EMB946" s="477"/>
      <c r="EMC946" s="477"/>
      <c r="EMD946" s="477"/>
      <c r="EME946" s="477"/>
      <c r="EMF946" s="477"/>
      <c r="EMG946" s="477"/>
      <c r="EMH946" s="477"/>
      <c r="EMI946" s="477"/>
      <c r="EMJ946" s="477"/>
      <c r="EMK946" s="477"/>
      <c r="EML946" s="477"/>
      <c r="EMM946" s="477"/>
      <c r="EMN946" s="477"/>
      <c r="EMO946" s="477"/>
      <c r="EMP946" s="477"/>
      <c r="EMQ946" s="477"/>
      <c r="EMR946" s="477"/>
      <c r="EMS946" s="477"/>
      <c r="EMT946" s="477"/>
      <c r="EMU946" s="477"/>
      <c r="EMV946" s="477"/>
      <c r="EMW946" s="477"/>
      <c r="EMX946" s="477"/>
      <c r="EMY946" s="477"/>
      <c r="EMZ946" s="477"/>
      <c r="ENA946" s="477"/>
      <c r="ENB946" s="477"/>
      <c r="ENC946" s="477"/>
      <c r="END946" s="477"/>
      <c r="ENE946" s="477"/>
      <c r="ENF946" s="477"/>
      <c r="ENG946" s="477"/>
      <c r="ENH946" s="477"/>
      <c r="ENI946" s="477"/>
      <c r="ENJ946" s="477"/>
      <c r="ENK946" s="477"/>
      <c r="ENL946" s="477"/>
      <c r="ENM946" s="477"/>
      <c r="ENN946" s="477"/>
      <c r="ENO946" s="477"/>
      <c r="ENP946" s="477"/>
      <c r="ENQ946" s="477"/>
      <c r="ENR946" s="477"/>
      <c r="ENS946" s="477"/>
      <c r="ENT946" s="477"/>
      <c r="ENU946" s="477"/>
      <c r="ENV946" s="477"/>
      <c r="ENW946" s="477"/>
      <c r="ENX946" s="477"/>
      <c r="ENY946" s="477"/>
      <c r="ENZ946" s="477"/>
      <c r="EOA946" s="477"/>
      <c r="EOB946" s="477"/>
      <c r="EOC946" s="477"/>
      <c r="EOD946" s="477"/>
      <c r="EOE946" s="477"/>
      <c r="EOF946" s="477"/>
      <c r="EOG946" s="477"/>
      <c r="EOH946" s="477"/>
      <c r="EOI946" s="477"/>
      <c r="EOJ946" s="477"/>
      <c r="EOK946" s="477"/>
      <c r="EOL946" s="477"/>
      <c r="EOM946" s="477"/>
      <c r="EON946" s="477"/>
      <c r="EOO946" s="477"/>
      <c r="EOP946" s="477"/>
      <c r="EOQ946" s="477"/>
      <c r="EOR946" s="477"/>
      <c r="EOS946" s="477"/>
      <c r="EOT946" s="477"/>
      <c r="EOU946" s="477"/>
      <c r="EOV946" s="477"/>
      <c r="EOW946" s="477"/>
      <c r="EOX946" s="477"/>
      <c r="EOY946" s="477"/>
      <c r="EOZ946" s="477"/>
      <c r="EPA946" s="477"/>
      <c r="EPB946" s="477"/>
      <c r="EPC946" s="477"/>
      <c r="EPD946" s="477"/>
      <c r="EPE946" s="477"/>
      <c r="EPF946" s="477"/>
      <c r="EPG946" s="477"/>
      <c r="EPH946" s="477"/>
      <c r="EPI946" s="477"/>
      <c r="EPJ946" s="477"/>
      <c r="EPK946" s="477"/>
      <c r="EPL946" s="477"/>
      <c r="EPM946" s="477"/>
      <c r="EPN946" s="477"/>
      <c r="EPO946" s="477"/>
      <c r="EPP946" s="477"/>
      <c r="EPQ946" s="477"/>
      <c r="EPR946" s="477"/>
      <c r="EPS946" s="477"/>
      <c r="EPT946" s="477"/>
      <c r="EPU946" s="477"/>
      <c r="EPV946" s="477"/>
      <c r="EPW946" s="477"/>
      <c r="EPX946" s="477"/>
      <c r="EPY946" s="477"/>
      <c r="EPZ946" s="477"/>
      <c r="EQA946" s="477"/>
      <c r="EQB946" s="477"/>
      <c r="EQC946" s="477"/>
      <c r="EQD946" s="477"/>
      <c r="EQE946" s="477"/>
      <c r="EQF946" s="477"/>
      <c r="EQG946" s="477"/>
      <c r="EQH946" s="477"/>
      <c r="EQI946" s="477"/>
      <c r="EQJ946" s="477"/>
      <c r="EQK946" s="477"/>
      <c r="EQL946" s="477"/>
      <c r="EQM946" s="477"/>
      <c r="EQN946" s="477"/>
      <c r="EQO946" s="477"/>
      <c r="EQP946" s="477"/>
      <c r="EQQ946" s="477"/>
      <c r="EQR946" s="477"/>
      <c r="EQS946" s="477"/>
      <c r="EQT946" s="477"/>
      <c r="EQU946" s="477"/>
      <c r="EQV946" s="477"/>
      <c r="EQW946" s="477"/>
      <c r="EQX946" s="477"/>
      <c r="EQY946" s="477"/>
      <c r="EQZ946" s="477"/>
      <c r="ERA946" s="477"/>
      <c r="ERB946" s="477"/>
      <c r="ERC946" s="477"/>
      <c r="ERD946" s="477"/>
      <c r="ERE946" s="477"/>
      <c r="ERF946" s="477"/>
      <c r="ERG946" s="477"/>
      <c r="ERH946" s="477"/>
      <c r="ERI946" s="477"/>
      <c r="ERJ946" s="477"/>
      <c r="ERK946" s="477"/>
      <c r="ERL946" s="477"/>
      <c r="ERM946" s="477"/>
      <c r="ERN946" s="477"/>
      <c r="ERO946" s="477"/>
      <c r="ERP946" s="477"/>
      <c r="ERQ946" s="477"/>
      <c r="ERR946" s="477"/>
      <c r="ERS946" s="477"/>
      <c r="ERT946" s="477"/>
      <c r="ERU946" s="477"/>
      <c r="ERV946" s="477"/>
      <c r="ERW946" s="477"/>
      <c r="ERX946" s="477"/>
      <c r="ERY946" s="477"/>
      <c r="ERZ946" s="477"/>
      <c r="ESA946" s="477"/>
      <c r="ESB946" s="477"/>
      <c r="ESC946" s="477"/>
      <c r="ESD946" s="477"/>
      <c r="ESE946" s="477"/>
      <c r="ESF946" s="477"/>
      <c r="ESG946" s="477"/>
      <c r="ESH946" s="477"/>
      <c r="ESI946" s="477"/>
      <c r="ESJ946" s="477"/>
      <c r="ESK946" s="477"/>
      <c r="ESL946" s="477"/>
      <c r="ESM946" s="477"/>
      <c r="ESN946" s="477"/>
      <c r="ESO946" s="477"/>
      <c r="ESP946" s="477"/>
      <c r="ESQ946" s="477"/>
      <c r="ESR946" s="477"/>
      <c r="ESS946" s="477"/>
      <c r="EST946" s="477"/>
      <c r="ESU946" s="477"/>
      <c r="ESV946" s="477"/>
      <c r="ESW946" s="477"/>
      <c r="ESX946" s="477"/>
      <c r="ESY946" s="477"/>
      <c r="ESZ946" s="477"/>
      <c r="ETA946" s="477"/>
      <c r="ETB946" s="477"/>
      <c r="ETC946" s="477"/>
      <c r="ETD946" s="477"/>
      <c r="ETE946" s="477"/>
      <c r="ETF946" s="477"/>
      <c r="ETG946" s="477"/>
      <c r="ETH946" s="477"/>
      <c r="ETI946" s="477"/>
      <c r="ETJ946" s="477"/>
      <c r="ETK946" s="477"/>
      <c r="ETL946" s="477"/>
      <c r="ETM946" s="477"/>
      <c r="ETN946" s="477"/>
      <c r="ETO946" s="477"/>
      <c r="ETP946" s="477"/>
      <c r="ETQ946" s="477"/>
      <c r="ETR946" s="477"/>
      <c r="ETS946" s="477"/>
      <c r="ETT946" s="477"/>
      <c r="ETU946" s="477"/>
      <c r="ETV946" s="477"/>
      <c r="ETW946" s="477"/>
      <c r="ETX946" s="477"/>
      <c r="ETY946" s="477"/>
      <c r="ETZ946" s="477"/>
      <c r="EUA946" s="477"/>
      <c r="EUB946" s="477"/>
      <c r="EUC946" s="477"/>
      <c r="EUD946" s="477"/>
      <c r="EUE946" s="477"/>
      <c r="EUF946" s="477"/>
      <c r="EUG946" s="477"/>
      <c r="EUH946" s="477"/>
      <c r="EUI946" s="477"/>
      <c r="EUJ946" s="477"/>
      <c r="EUK946" s="477"/>
      <c r="EUL946" s="477"/>
      <c r="EUM946" s="477"/>
      <c r="EUN946" s="477"/>
      <c r="EUO946" s="477"/>
      <c r="EUP946" s="477"/>
      <c r="EUQ946" s="477"/>
      <c r="EUR946" s="477"/>
      <c r="EUS946" s="477"/>
      <c r="EUT946" s="477"/>
      <c r="EUU946" s="477"/>
      <c r="EUV946" s="477"/>
      <c r="EUW946" s="477"/>
      <c r="EUX946" s="477"/>
      <c r="EUY946" s="477"/>
      <c r="EUZ946" s="477"/>
      <c r="EVA946" s="477"/>
      <c r="EVB946" s="477"/>
      <c r="EVC946" s="477"/>
      <c r="EVD946" s="477"/>
      <c r="EVE946" s="477"/>
      <c r="EVF946" s="477"/>
      <c r="EVG946" s="477"/>
      <c r="EVH946" s="477"/>
      <c r="EVI946" s="477"/>
      <c r="EVJ946" s="477"/>
      <c r="EVK946" s="477"/>
      <c r="EVL946" s="477"/>
      <c r="EVM946" s="477"/>
      <c r="EVN946" s="477"/>
      <c r="EVO946" s="477"/>
      <c r="EVP946" s="477"/>
      <c r="EVQ946" s="477"/>
      <c r="EVR946" s="477"/>
      <c r="EVS946" s="477"/>
      <c r="EVT946" s="477"/>
      <c r="EVU946" s="477"/>
      <c r="EVV946" s="477"/>
      <c r="EVW946" s="477"/>
      <c r="EVX946" s="477"/>
      <c r="EVY946" s="477"/>
      <c r="EVZ946" s="477"/>
      <c r="EWA946" s="477"/>
      <c r="EWB946" s="477"/>
      <c r="EWC946" s="477"/>
      <c r="EWD946" s="477"/>
      <c r="EWE946" s="477"/>
      <c r="EWF946" s="477"/>
      <c r="EWG946" s="477"/>
      <c r="EWH946" s="477"/>
      <c r="EWI946" s="477"/>
      <c r="EWJ946" s="477"/>
      <c r="EWK946" s="477"/>
      <c r="EWL946" s="477"/>
      <c r="EWM946" s="477"/>
      <c r="EWN946" s="477"/>
      <c r="EWO946" s="477"/>
      <c r="EWP946" s="477"/>
      <c r="EWQ946" s="477"/>
      <c r="EWR946" s="477"/>
      <c r="EWS946" s="477"/>
      <c r="EWT946" s="477"/>
      <c r="EWU946" s="477"/>
      <c r="EWV946" s="477"/>
      <c r="EWW946" s="477"/>
      <c r="EWX946" s="477"/>
      <c r="EWY946" s="477"/>
      <c r="EWZ946" s="477"/>
      <c r="EXA946" s="477"/>
      <c r="EXB946" s="477"/>
      <c r="EXC946" s="477"/>
      <c r="EXD946" s="477"/>
      <c r="EXE946" s="477"/>
      <c r="EXF946" s="477"/>
      <c r="EXG946" s="477"/>
      <c r="EXH946" s="477"/>
      <c r="EXI946" s="477"/>
      <c r="EXJ946" s="477"/>
      <c r="EXK946" s="477"/>
      <c r="EXL946" s="477"/>
      <c r="EXM946" s="477"/>
      <c r="EXN946" s="477"/>
      <c r="EXO946" s="477"/>
      <c r="EXP946" s="477"/>
      <c r="EXQ946" s="477"/>
      <c r="EXR946" s="477"/>
      <c r="EXS946" s="477"/>
      <c r="EXT946" s="477"/>
      <c r="EXU946" s="477"/>
      <c r="EXV946" s="477"/>
      <c r="EXW946" s="477"/>
      <c r="EXX946" s="477"/>
      <c r="EXY946" s="477"/>
      <c r="EXZ946" s="477"/>
      <c r="EYA946" s="477"/>
      <c r="EYB946" s="477"/>
      <c r="EYC946" s="477"/>
      <c r="EYD946" s="477"/>
      <c r="EYE946" s="477"/>
      <c r="EYF946" s="477"/>
      <c r="EYG946" s="477"/>
      <c r="EYH946" s="477"/>
      <c r="EYI946" s="477"/>
      <c r="EYJ946" s="477"/>
      <c r="EYK946" s="477"/>
      <c r="EYL946" s="477"/>
      <c r="EYM946" s="477"/>
      <c r="EYN946" s="477"/>
      <c r="EYO946" s="477"/>
      <c r="EYP946" s="477"/>
      <c r="EYQ946" s="477"/>
      <c r="EYR946" s="477"/>
      <c r="EYS946" s="477"/>
      <c r="EYT946" s="477"/>
      <c r="EYU946" s="477"/>
      <c r="EYV946" s="477"/>
      <c r="EYW946" s="477"/>
      <c r="EYX946" s="477"/>
      <c r="EYY946" s="477"/>
      <c r="EYZ946" s="477"/>
      <c r="EZA946" s="477"/>
      <c r="EZB946" s="477"/>
      <c r="EZC946" s="477"/>
      <c r="EZD946" s="477"/>
      <c r="EZE946" s="477"/>
      <c r="EZF946" s="477"/>
      <c r="EZG946" s="477"/>
      <c r="EZH946" s="477"/>
      <c r="EZI946" s="477"/>
      <c r="EZJ946" s="477"/>
      <c r="EZK946" s="477"/>
      <c r="EZL946" s="477"/>
      <c r="EZM946" s="477"/>
      <c r="EZN946" s="477"/>
      <c r="EZO946" s="477"/>
      <c r="EZP946" s="477"/>
      <c r="EZQ946" s="477"/>
      <c r="EZR946" s="477"/>
      <c r="EZS946" s="477"/>
      <c r="EZT946" s="477"/>
      <c r="EZU946" s="477"/>
      <c r="EZV946" s="477"/>
      <c r="EZW946" s="477"/>
      <c r="EZX946" s="477"/>
      <c r="EZY946" s="477"/>
      <c r="EZZ946" s="477"/>
      <c r="FAA946" s="477"/>
      <c r="FAB946" s="477"/>
      <c r="FAC946" s="477"/>
      <c r="FAD946" s="477"/>
      <c r="FAE946" s="477"/>
      <c r="FAF946" s="477"/>
      <c r="FAG946" s="477"/>
      <c r="FAH946" s="477"/>
      <c r="FAI946" s="477"/>
      <c r="FAJ946" s="477"/>
      <c r="FAK946" s="477"/>
      <c r="FAL946" s="477"/>
      <c r="FAM946" s="477"/>
      <c r="FAN946" s="477"/>
      <c r="FAO946" s="477"/>
      <c r="FAP946" s="477"/>
      <c r="FAQ946" s="477"/>
      <c r="FAR946" s="477"/>
      <c r="FAS946" s="477"/>
      <c r="FAT946" s="477"/>
      <c r="FAU946" s="477"/>
      <c r="FAV946" s="477"/>
      <c r="FAW946" s="477"/>
      <c r="FAX946" s="477"/>
      <c r="FAY946" s="477"/>
      <c r="FAZ946" s="477"/>
      <c r="FBA946" s="477"/>
      <c r="FBB946" s="477"/>
      <c r="FBC946" s="477"/>
      <c r="FBD946" s="477"/>
      <c r="FBE946" s="477"/>
      <c r="FBF946" s="477"/>
      <c r="FBG946" s="477"/>
      <c r="FBH946" s="477"/>
      <c r="FBI946" s="477"/>
      <c r="FBJ946" s="477"/>
      <c r="FBK946" s="477"/>
      <c r="FBL946" s="477"/>
      <c r="FBM946" s="477"/>
      <c r="FBN946" s="477"/>
      <c r="FBO946" s="477"/>
      <c r="FBP946" s="477"/>
      <c r="FBQ946" s="477"/>
      <c r="FBR946" s="477"/>
      <c r="FBS946" s="477"/>
      <c r="FBT946" s="477"/>
      <c r="FBU946" s="477"/>
      <c r="FBV946" s="477"/>
      <c r="FBW946" s="477"/>
      <c r="FBX946" s="477"/>
      <c r="FBY946" s="477"/>
      <c r="FBZ946" s="477"/>
      <c r="FCA946" s="477"/>
      <c r="FCB946" s="477"/>
      <c r="FCC946" s="477"/>
      <c r="FCD946" s="477"/>
      <c r="FCE946" s="477"/>
      <c r="FCF946" s="477"/>
      <c r="FCG946" s="477"/>
      <c r="FCH946" s="477"/>
      <c r="FCI946" s="477"/>
      <c r="FCJ946" s="477"/>
      <c r="FCK946" s="477"/>
      <c r="FCL946" s="477"/>
      <c r="FCM946" s="477"/>
      <c r="FCN946" s="477"/>
      <c r="FCO946" s="477"/>
      <c r="FCP946" s="477"/>
      <c r="FCQ946" s="477"/>
      <c r="FCR946" s="477"/>
      <c r="FCS946" s="477"/>
      <c r="FCT946" s="477"/>
      <c r="FCU946" s="477"/>
      <c r="FCV946" s="477"/>
      <c r="FCW946" s="477"/>
      <c r="FCX946" s="477"/>
      <c r="FCY946" s="477"/>
      <c r="FCZ946" s="477"/>
      <c r="FDA946" s="477"/>
      <c r="FDB946" s="477"/>
      <c r="FDC946" s="477"/>
      <c r="FDD946" s="477"/>
      <c r="FDE946" s="477"/>
      <c r="FDF946" s="477"/>
      <c r="FDG946" s="477"/>
      <c r="FDH946" s="477"/>
      <c r="FDI946" s="477"/>
      <c r="FDJ946" s="477"/>
      <c r="FDK946" s="477"/>
      <c r="FDL946" s="477"/>
      <c r="FDM946" s="477"/>
      <c r="FDN946" s="477"/>
      <c r="FDO946" s="477"/>
      <c r="FDP946" s="477"/>
      <c r="FDQ946" s="477"/>
      <c r="FDR946" s="477"/>
      <c r="FDS946" s="477"/>
      <c r="FDT946" s="477"/>
      <c r="FDU946" s="477"/>
      <c r="FDV946" s="477"/>
      <c r="FDW946" s="477"/>
      <c r="FDX946" s="477"/>
      <c r="FDY946" s="477"/>
      <c r="FDZ946" s="477"/>
      <c r="FEA946" s="477"/>
      <c r="FEB946" s="477"/>
      <c r="FEC946" s="477"/>
      <c r="FED946" s="477"/>
      <c r="FEE946" s="477"/>
      <c r="FEF946" s="477"/>
      <c r="FEG946" s="477"/>
      <c r="FEH946" s="477"/>
      <c r="FEI946" s="477"/>
      <c r="FEJ946" s="477"/>
      <c r="FEK946" s="477"/>
      <c r="FEL946" s="477"/>
      <c r="FEM946" s="477"/>
      <c r="FEN946" s="477"/>
      <c r="FEO946" s="477"/>
      <c r="FEP946" s="477"/>
      <c r="FEQ946" s="477"/>
      <c r="FER946" s="477"/>
      <c r="FES946" s="477"/>
      <c r="FET946" s="477"/>
      <c r="FEU946" s="477"/>
      <c r="FEV946" s="477"/>
      <c r="FEW946" s="477"/>
      <c r="FEX946" s="477"/>
      <c r="FEY946" s="477"/>
      <c r="FEZ946" s="477"/>
      <c r="FFA946" s="477"/>
      <c r="FFB946" s="477"/>
      <c r="FFC946" s="477"/>
      <c r="FFD946" s="477"/>
      <c r="FFE946" s="477"/>
      <c r="FFF946" s="477"/>
      <c r="FFG946" s="477"/>
      <c r="FFH946" s="477"/>
      <c r="FFI946" s="477"/>
      <c r="FFJ946" s="477"/>
      <c r="FFK946" s="477"/>
      <c r="FFL946" s="477"/>
      <c r="FFM946" s="477"/>
      <c r="FFN946" s="477"/>
      <c r="FFO946" s="477"/>
      <c r="FFP946" s="477"/>
      <c r="FFQ946" s="477"/>
      <c r="FFR946" s="477"/>
      <c r="FFS946" s="477"/>
      <c r="FFT946" s="477"/>
      <c r="FFU946" s="477"/>
      <c r="FFV946" s="477"/>
      <c r="FFW946" s="477"/>
      <c r="FFX946" s="477"/>
      <c r="FFY946" s="477"/>
      <c r="FFZ946" s="477"/>
      <c r="FGA946" s="477"/>
      <c r="FGB946" s="477"/>
      <c r="FGC946" s="477"/>
      <c r="FGD946" s="477"/>
      <c r="FGE946" s="477"/>
      <c r="FGF946" s="477"/>
      <c r="FGG946" s="477"/>
      <c r="FGH946" s="477"/>
      <c r="FGI946" s="477"/>
      <c r="FGJ946" s="477"/>
      <c r="FGK946" s="477"/>
      <c r="FGL946" s="477"/>
      <c r="FGM946" s="477"/>
      <c r="FGN946" s="477"/>
      <c r="FGO946" s="477"/>
      <c r="FGP946" s="477"/>
      <c r="FGQ946" s="477"/>
      <c r="FGR946" s="477"/>
      <c r="FGS946" s="477"/>
      <c r="FGT946" s="477"/>
      <c r="FGU946" s="477"/>
      <c r="FGV946" s="477"/>
      <c r="FGW946" s="477"/>
      <c r="FGX946" s="477"/>
      <c r="FGY946" s="477"/>
      <c r="FGZ946" s="477"/>
      <c r="FHA946" s="477"/>
      <c r="FHB946" s="477"/>
      <c r="FHC946" s="477"/>
      <c r="FHD946" s="477"/>
      <c r="FHE946" s="477"/>
      <c r="FHF946" s="477"/>
      <c r="FHG946" s="477"/>
      <c r="FHH946" s="477"/>
      <c r="FHI946" s="477"/>
      <c r="FHJ946" s="477"/>
      <c r="FHK946" s="477"/>
      <c r="FHL946" s="477"/>
      <c r="FHM946" s="477"/>
      <c r="FHN946" s="477"/>
      <c r="FHO946" s="477"/>
      <c r="FHP946" s="477"/>
      <c r="FHQ946" s="477"/>
      <c r="FHR946" s="477"/>
      <c r="FHS946" s="477"/>
      <c r="FHT946" s="477"/>
      <c r="FHU946" s="477"/>
      <c r="FHV946" s="477"/>
      <c r="FHW946" s="477"/>
      <c r="FHX946" s="477"/>
      <c r="FHY946" s="477"/>
      <c r="FHZ946" s="477"/>
      <c r="FIA946" s="477"/>
      <c r="FIB946" s="477"/>
      <c r="FIC946" s="477"/>
      <c r="FID946" s="477"/>
      <c r="FIE946" s="477"/>
      <c r="FIF946" s="477"/>
      <c r="FIG946" s="477"/>
      <c r="FIH946" s="477"/>
      <c r="FII946" s="477"/>
      <c r="FIJ946" s="477"/>
      <c r="FIK946" s="477"/>
      <c r="FIL946" s="477"/>
      <c r="FIM946" s="477"/>
      <c r="FIN946" s="477"/>
      <c r="FIO946" s="477"/>
      <c r="FIP946" s="477"/>
      <c r="FIQ946" s="477"/>
      <c r="FIR946" s="477"/>
      <c r="FIS946" s="477"/>
      <c r="FIT946" s="477"/>
      <c r="FIU946" s="477"/>
      <c r="FIV946" s="477"/>
      <c r="FIW946" s="477"/>
      <c r="FIX946" s="477"/>
      <c r="FIY946" s="477"/>
      <c r="FIZ946" s="477"/>
      <c r="FJA946" s="477"/>
      <c r="FJB946" s="477"/>
      <c r="FJC946" s="477"/>
      <c r="FJD946" s="477"/>
      <c r="FJE946" s="477"/>
      <c r="FJF946" s="477"/>
      <c r="FJG946" s="477"/>
      <c r="FJH946" s="477"/>
      <c r="FJI946" s="477"/>
      <c r="FJJ946" s="477"/>
      <c r="FJK946" s="477"/>
      <c r="FJL946" s="477"/>
      <c r="FJM946" s="477"/>
      <c r="FJN946" s="477"/>
      <c r="FJO946" s="477"/>
      <c r="FJP946" s="477"/>
      <c r="FJQ946" s="477"/>
      <c r="FJR946" s="477"/>
      <c r="FJS946" s="477"/>
      <c r="FJT946" s="477"/>
      <c r="FJU946" s="477"/>
      <c r="FJV946" s="477"/>
      <c r="FJW946" s="477"/>
      <c r="FJX946" s="477"/>
      <c r="FJY946" s="477"/>
      <c r="FJZ946" s="477"/>
      <c r="FKA946" s="477"/>
      <c r="FKB946" s="477"/>
      <c r="FKC946" s="477"/>
      <c r="FKD946" s="477"/>
      <c r="FKE946" s="477"/>
      <c r="FKF946" s="477"/>
      <c r="FKG946" s="477"/>
      <c r="FKH946" s="477"/>
      <c r="FKI946" s="477"/>
      <c r="FKJ946" s="477"/>
      <c r="FKK946" s="477"/>
      <c r="FKL946" s="477"/>
      <c r="FKM946" s="477"/>
      <c r="FKN946" s="477"/>
      <c r="FKO946" s="477"/>
      <c r="FKP946" s="477"/>
      <c r="FKQ946" s="477"/>
      <c r="FKR946" s="477"/>
      <c r="FKS946" s="477"/>
      <c r="FKT946" s="477"/>
      <c r="FKU946" s="477"/>
      <c r="FKV946" s="477"/>
      <c r="FKW946" s="477"/>
      <c r="FKX946" s="477"/>
      <c r="FKY946" s="477"/>
      <c r="FKZ946" s="477"/>
      <c r="FLA946" s="477"/>
      <c r="FLB946" s="477"/>
      <c r="FLC946" s="477"/>
      <c r="FLD946" s="477"/>
      <c r="FLE946" s="477"/>
      <c r="FLF946" s="477"/>
      <c r="FLG946" s="477"/>
      <c r="FLH946" s="477"/>
      <c r="FLI946" s="477"/>
      <c r="FLJ946" s="477"/>
      <c r="FLK946" s="477"/>
      <c r="FLL946" s="477"/>
      <c r="FLM946" s="477"/>
      <c r="FLN946" s="477"/>
      <c r="FLO946" s="477"/>
      <c r="FLP946" s="477"/>
      <c r="FLQ946" s="477"/>
      <c r="FLR946" s="477"/>
      <c r="FLS946" s="477"/>
      <c r="FLT946" s="477"/>
      <c r="FLU946" s="477"/>
      <c r="FLV946" s="477"/>
      <c r="FLW946" s="477"/>
      <c r="FLX946" s="477"/>
      <c r="FLY946" s="477"/>
      <c r="FLZ946" s="477"/>
      <c r="FMA946" s="477"/>
      <c r="FMB946" s="477"/>
      <c r="FMC946" s="477"/>
      <c r="FMD946" s="477"/>
      <c r="FME946" s="477"/>
      <c r="FMF946" s="477"/>
      <c r="FMG946" s="477"/>
      <c r="FMH946" s="477"/>
      <c r="FMI946" s="477"/>
      <c r="FMJ946" s="477"/>
      <c r="FMK946" s="477"/>
      <c r="FML946" s="477"/>
      <c r="FMM946" s="477"/>
      <c r="FMN946" s="477"/>
      <c r="FMO946" s="477"/>
      <c r="FMP946" s="477"/>
      <c r="FMQ946" s="477"/>
      <c r="FMR946" s="477"/>
      <c r="FMS946" s="477"/>
      <c r="FMT946" s="477"/>
      <c r="FMU946" s="477"/>
      <c r="FMV946" s="477"/>
      <c r="FMW946" s="477"/>
      <c r="FMX946" s="477"/>
      <c r="FMY946" s="477"/>
      <c r="FMZ946" s="477"/>
      <c r="FNA946" s="477"/>
      <c r="FNB946" s="477"/>
      <c r="FNC946" s="477"/>
      <c r="FND946" s="477"/>
      <c r="FNE946" s="477"/>
      <c r="FNF946" s="477"/>
      <c r="FNG946" s="477"/>
      <c r="FNH946" s="477"/>
      <c r="FNI946" s="477"/>
      <c r="FNJ946" s="477"/>
      <c r="FNK946" s="477"/>
      <c r="FNL946" s="477"/>
      <c r="FNM946" s="477"/>
      <c r="FNN946" s="477"/>
      <c r="FNO946" s="477"/>
      <c r="FNP946" s="477"/>
      <c r="FNQ946" s="477"/>
      <c r="FNR946" s="477"/>
      <c r="FNS946" s="477"/>
      <c r="FNT946" s="477"/>
      <c r="FNU946" s="477"/>
      <c r="FNV946" s="477"/>
      <c r="FNW946" s="477"/>
      <c r="FNX946" s="477"/>
      <c r="FNY946" s="477"/>
      <c r="FNZ946" s="477"/>
      <c r="FOA946" s="477"/>
      <c r="FOB946" s="477"/>
      <c r="FOC946" s="477"/>
      <c r="FOD946" s="477"/>
      <c r="FOE946" s="477"/>
      <c r="FOF946" s="477"/>
      <c r="FOG946" s="477"/>
      <c r="FOH946" s="477"/>
      <c r="FOI946" s="477"/>
      <c r="FOJ946" s="477"/>
      <c r="FOK946" s="477"/>
      <c r="FOL946" s="477"/>
      <c r="FOM946" s="477"/>
      <c r="FON946" s="477"/>
      <c r="FOO946" s="477"/>
      <c r="FOP946" s="477"/>
      <c r="FOQ946" s="477"/>
      <c r="FOR946" s="477"/>
      <c r="FOS946" s="477"/>
      <c r="FOT946" s="477"/>
      <c r="FOU946" s="477"/>
      <c r="FOV946" s="477"/>
      <c r="FOW946" s="477"/>
      <c r="FOX946" s="477"/>
      <c r="FOY946" s="477"/>
      <c r="FOZ946" s="477"/>
      <c r="FPA946" s="477"/>
      <c r="FPB946" s="477"/>
      <c r="FPC946" s="477"/>
      <c r="FPD946" s="477"/>
      <c r="FPE946" s="477"/>
      <c r="FPF946" s="477"/>
      <c r="FPG946" s="477"/>
      <c r="FPH946" s="477"/>
      <c r="FPI946" s="477"/>
      <c r="FPJ946" s="477"/>
      <c r="FPK946" s="477"/>
      <c r="FPL946" s="477"/>
      <c r="FPM946" s="477"/>
      <c r="FPN946" s="477"/>
      <c r="FPO946" s="477"/>
      <c r="FPP946" s="477"/>
      <c r="FPQ946" s="477"/>
      <c r="FPR946" s="477"/>
      <c r="FPS946" s="477"/>
      <c r="FPT946" s="477"/>
      <c r="FPU946" s="477"/>
      <c r="FPV946" s="477"/>
      <c r="FPW946" s="477"/>
      <c r="FPX946" s="477"/>
      <c r="FPY946" s="477"/>
      <c r="FPZ946" s="477"/>
      <c r="FQA946" s="477"/>
      <c r="FQB946" s="477"/>
      <c r="FQC946" s="477"/>
      <c r="FQD946" s="477"/>
      <c r="FQE946" s="477"/>
      <c r="FQF946" s="477"/>
      <c r="FQG946" s="477"/>
      <c r="FQH946" s="477"/>
      <c r="FQI946" s="477"/>
      <c r="FQJ946" s="477"/>
      <c r="FQK946" s="477"/>
      <c r="FQL946" s="477"/>
      <c r="FQM946" s="477"/>
      <c r="FQN946" s="477"/>
      <c r="FQO946" s="477"/>
      <c r="FQP946" s="477"/>
      <c r="FQQ946" s="477"/>
      <c r="FQR946" s="477"/>
      <c r="FQS946" s="477"/>
      <c r="FQT946" s="477"/>
      <c r="FQU946" s="477"/>
      <c r="FQV946" s="477"/>
      <c r="FQW946" s="477"/>
      <c r="FQX946" s="477"/>
      <c r="FQY946" s="477"/>
      <c r="FQZ946" s="477"/>
      <c r="FRA946" s="477"/>
      <c r="FRB946" s="477"/>
      <c r="FRC946" s="477"/>
      <c r="FRD946" s="477"/>
      <c r="FRE946" s="477"/>
      <c r="FRF946" s="477"/>
      <c r="FRG946" s="477"/>
      <c r="FRH946" s="477"/>
      <c r="FRI946" s="477"/>
      <c r="FRJ946" s="477"/>
      <c r="FRK946" s="477"/>
      <c r="FRL946" s="477"/>
      <c r="FRM946" s="477"/>
      <c r="FRN946" s="477"/>
      <c r="FRO946" s="477"/>
      <c r="FRP946" s="477"/>
      <c r="FRQ946" s="477"/>
      <c r="FRR946" s="477"/>
      <c r="FRS946" s="477"/>
      <c r="FRT946" s="477"/>
      <c r="FRU946" s="477"/>
      <c r="FRV946" s="477"/>
      <c r="FRW946" s="477"/>
      <c r="FRX946" s="477"/>
      <c r="FRY946" s="477"/>
      <c r="FRZ946" s="477"/>
      <c r="FSA946" s="477"/>
      <c r="FSB946" s="477"/>
      <c r="FSC946" s="477"/>
      <c r="FSD946" s="477"/>
      <c r="FSE946" s="477"/>
      <c r="FSF946" s="477"/>
      <c r="FSG946" s="477"/>
      <c r="FSH946" s="477"/>
      <c r="FSI946" s="477"/>
      <c r="FSJ946" s="477"/>
      <c r="FSK946" s="477"/>
      <c r="FSL946" s="477"/>
      <c r="FSM946" s="477"/>
      <c r="FSN946" s="477"/>
      <c r="FSO946" s="477"/>
      <c r="FSP946" s="477"/>
      <c r="FSQ946" s="477"/>
      <c r="FSR946" s="477"/>
      <c r="FSS946" s="477"/>
      <c r="FST946" s="477"/>
      <c r="FSU946" s="477"/>
      <c r="FSV946" s="477"/>
      <c r="FSW946" s="477"/>
      <c r="FSX946" s="477"/>
      <c r="FSY946" s="477"/>
      <c r="FSZ946" s="477"/>
      <c r="FTA946" s="477"/>
      <c r="FTB946" s="477"/>
      <c r="FTC946" s="477"/>
      <c r="FTD946" s="477"/>
      <c r="FTE946" s="477"/>
      <c r="FTF946" s="477"/>
      <c r="FTG946" s="477"/>
      <c r="FTH946" s="477"/>
      <c r="FTI946" s="477"/>
      <c r="FTJ946" s="477"/>
      <c r="FTK946" s="477"/>
      <c r="FTL946" s="477"/>
      <c r="FTM946" s="477"/>
      <c r="FTN946" s="477"/>
      <c r="FTO946" s="477"/>
      <c r="FTP946" s="477"/>
      <c r="FTQ946" s="477"/>
      <c r="FTR946" s="477"/>
      <c r="FTS946" s="477"/>
      <c r="FTT946" s="477"/>
      <c r="FTU946" s="477"/>
      <c r="FTV946" s="477"/>
      <c r="FTW946" s="477"/>
      <c r="FTX946" s="477"/>
      <c r="FTY946" s="477"/>
      <c r="FTZ946" s="477"/>
      <c r="FUA946" s="477"/>
      <c r="FUB946" s="477"/>
      <c r="FUC946" s="477"/>
      <c r="FUD946" s="477"/>
      <c r="FUE946" s="477"/>
      <c r="FUF946" s="477"/>
      <c r="FUG946" s="477"/>
      <c r="FUH946" s="477"/>
      <c r="FUI946" s="477"/>
      <c r="FUJ946" s="477"/>
      <c r="FUK946" s="477"/>
      <c r="FUL946" s="477"/>
      <c r="FUM946" s="477"/>
      <c r="FUN946" s="477"/>
      <c r="FUO946" s="477"/>
      <c r="FUP946" s="477"/>
      <c r="FUQ946" s="477"/>
      <c r="FUR946" s="477"/>
      <c r="FUS946" s="477"/>
      <c r="FUT946" s="477"/>
      <c r="FUU946" s="477"/>
      <c r="FUV946" s="477"/>
      <c r="FUW946" s="477"/>
      <c r="FUX946" s="477"/>
      <c r="FUY946" s="477"/>
      <c r="FUZ946" s="477"/>
      <c r="FVA946" s="477"/>
      <c r="FVB946" s="477"/>
      <c r="FVC946" s="477"/>
      <c r="FVD946" s="477"/>
      <c r="FVE946" s="477"/>
      <c r="FVF946" s="477"/>
      <c r="FVG946" s="477"/>
      <c r="FVH946" s="477"/>
      <c r="FVI946" s="477"/>
      <c r="FVJ946" s="477"/>
      <c r="FVK946" s="477"/>
      <c r="FVL946" s="477"/>
      <c r="FVM946" s="477"/>
      <c r="FVN946" s="477"/>
      <c r="FVO946" s="477"/>
      <c r="FVP946" s="477"/>
      <c r="FVQ946" s="477"/>
      <c r="FVR946" s="477"/>
      <c r="FVS946" s="477"/>
      <c r="FVT946" s="477"/>
      <c r="FVU946" s="477"/>
      <c r="FVV946" s="477"/>
      <c r="FVW946" s="477"/>
      <c r="FVX946" s="477"/>
      <c r="FVY946" s="477"/>
      <c r="FVZ946" s="477"/>
      <c r="FWA946" s="477"/>
      <c r="FWB946" s="477"/>
      <c r="FWC946" s="477"/>
      <c r="FWD946" s="477"/>
      <c r="FWE946" s="477"/>
      <c r="FWF946" s="477"/>
      <c r="FWG946" s="477"/>
      <c r="FWH946" s="477"/>
      <c r="FWI946" s="477"/>
      <c r="FWJ946" s="477"/>
      <c r="FWK946" s="477"/>
      <c r="FWL946" s="477"/>
      <c r="FWM946" s="477"/>
      <c r="FWN946" s="477"/>
      <c r="FWO946" s="477"/>
      <c r="FWP946" s="477"/>
      <c r="FWQ946" s="477"/>
      <c r="FWR946" s="477"/>
      <c r="FWS946" s="477"/>
      <c r="FWT946" s="477"/>
      <c r="FWU946" s="477"/>
      <c r="FWV946" s="477"/>
      <c r="FWW946" s="477"/>
      <c r="FWX946" s="477"/>
      <c r="FWY946" s="477"/>
      <c r="FWZ946" s="477"/>
      <c r="FXA946" s="477"/>
      <c r="FXB946" s="477"/>
      <c r="FXC946" s="477"/>
      <c r="FXD946" s="477"/>
      <c r="FXE946" s="477"/>
      <c r="FXF946" s="477"/>
      <c r="FXG946" s="477"/>
      <c r="FXH946" s="477"/>
      <c r="FXI946" s="477"/>
      <c r="FXJ946" s="477"/>
      <c r="FXK946" s="477"/>
      <c r="FXL946" s="477"/>
      <c r="FXM946" s="477"/>
      <c r="FXN946" s="477"/>
      <c r="FXO946" s="477"/>
      <c r="FXP946" s="477"/>
      <c r="FXQ946" s="477"/>
      <c r="FXR946" s="477"/>
      <c r="FXS946" s="477"/>
      <c r="FXT946" s="477"/>
      <c r="FXU946" s="477"/>
      <c r="FXV946" s="477"/>
      <c r="FXW946" s="477"/>
      <c r="FXX946" s="477"/>
      <c r="FXY946" s="477"/>
      <c r="FXZ946" s="477"/>
      <c r="FYA946" s="477"/>
      <c r="FYB946" s="477"/>
      <c r="FYC946" s="477"/>
      <c r="FYD946" s="477"/>
      <c r="FYE946" s="477"/>
      <c r="FYF946" s="477"/>
      <c r="FYG946" s="477"/>
      <c r="FYH946" s="477"/>
      <c r="FYI946" s="477"/>
      <c r="FYJ946" s="477"/>
      <c r="FYK946" s="477"/>
      <c r="FYL946" s="477"/>
      <c r="FYM946" s="477"/>
      <c r="FYN946" s="477"/>
      <c r="FYO946" s="477"/>
      <c r="FYP946" s="477"/>
      <c r="FYQ946" s="477"/>
      <c r="FYR946" s="477"/>
      <c r="FYS946" s="477"/>
      <c r="FYT946" s="477"/>
      <c r="FYU946" s="477"/>
      <c r="FYV946" s="477"/>
      <c r="FYW946" s="477"/>
      <c r="FYX946" s="477"/>
      <c r="FYY946" s="477"/>
      <c r="FYZ946" s="477"/>
      <c r="FZA946" s="477"/>
      <c r="FZB946" s="477"/>
      <c r="FZC946" s="477"/>
      <c r="FZD946" s="477"/>
      <c r="FZE946" s="477"/>
      <c r="FZF946" s="477"/>
      <c r="FZG946" s="477"/>
      <c r="FZH946" s="477"/>
      <c r="FZI946" s="477"/>
      <c r="FZJ946" s="477"/>
      <c r="FZK946" s="477"/>
      <c r="FZL946" s="477"/>
      <c r="FZM946" s="477"/>
      <c r="FZN946" s="477"/>
      <c r="FZO946" s="477"/>
      <c r="FZP946" s="477"/>
      <c r="FZQ946" s="477"/>
      <c r="FZR946" s="477"/>
      <c r="FZS946" s="477"/>
      <c r="FZT946" s="477"/>
      <c r="FZU946" s="477"/>
      <c r="FZV946" s="477"/>
      <c r="FZW946" s="477"/>
      <c r="FZX946" s="477"/>
      <c r="FZY946" s="477"/>
      <c r="FZZ946" s="477"/>
      <c r="GAA946" s="477"/>
      <c r="GAB946" s="477"/>
      <c r="GAC946" s="477"/>
      <c r="GAD946" s="477"/>
      <c r="GAE946" s="477"/>
      <c r="GAF946" s="477"/>
      <c r="GAG946" s="477"/>
      <c r="GAH946" s="477"/>
      <c r="GAI946" s="477"/>
      <c r="GAJ946" s="477"/>
      <c r="GAK946" s="477"/>
      <c r="GAL946" s="477"/>
      <c r="GAM946" s="477"/>
      <c r="GAN946" s="477"/>
      <c r="GAO946" s="477"/>
      <c r="GAP946" s="477"/>
      <c r="GAQ946" s="477"/>
      <c r="GAR946" s="477"/>
      <c r="GAS946" s="477"/>
      <c r="GAT946" s="477"/>
      <c r="GAU946" s="477"/>
      <c r="GAV946" s="477"/>
      <c r="GAW946" s="477"/>
      <c r="GAX946" s="477"/>
      <c r="GAY946" s="477"/>
      <c r="GAZ946" s="477"/>
      <c r="GBA946" s="477"/>
      <c r="GBB946" s="477"/>
      <c r="GBC946" s="477"/>
      <c r="GBD946" s="477"/>
      <c r="GBE946" s="477"/>
      <c r="GBF946" s="477"/>
      <c r="GBG946" s="477"/>
      <c r="GBH946" s="477"/>
      <c r="GBI946" s="477"/>
      <c r="GBJ946" s="477"/>
      <c r="GBK946" s="477"/>
      <c r="GBL946" s="477"/>
      <c r="GBM946" s="477"/>
      <c r="GBN946" s="477"/>
      <c r="GBO946" s="477"/>
      <c r="GBP946" s="477"/>
      <c r="GBQ946" s="477"/>
      <c r="GBR946" s="477"/>
      <c r="GBS946" s="477"/>
      <c r="GBT946" s="477"/>
      <c r="GBU946" s="477"/>
      <c r="GBV946" s="477"/>
      <c r="GBW946" s="477"/>
      <c r="GBX946" s="477"/>
      <c r="GBY946" s="477"/>
      <c r="GBZ946" s="477"/>
      <c r="GCA946" s="477"/>
      <c r="GCB946" s="477"/>
      <c r="GCC946" s="477"/>
      <c r="GCD946" s="477"/>
      <c r="GCE946" s="477"/>
      <c r="GCF946" s="477"/>
      <c r="GCG946" s="477"/>
      <c r="GCH946" s="477"/>
      <c r="GCI946" s="477"/>
      <c r="GCJ946" s="477"/>
      <c r="GCK946" s="477"/>
      <c r="GCL946" s="477"/>
      <c r="GCM946" s="477"/>
      <c r="GCN946" s="477"/>
      <c r="GCO946" s="477"/>
      <c r="GCP946" s="477"/>
      <c r="GCQ946" s="477"/>
      <c r="GCR946" s="477"/>
      <c r="GCS946" s="477"/>
      <c r="GCT946" s="477"/>
      <c r="GCU946" s="477"/>
      <c r="GCV946" s="477"/>
      <c r="GCW946" s="477"/>
      <c r="GCX946" s="477"/>
      <c r="GCY946" s="477"/>
      <c r="GCZ946" s="477"/>
      <c r="GDA946" s="477"/>
      <c r="GDB946" s="477"/>
      <c r="GDC946" s="477"/>
      <c r="GDD946" s="477"/>
      <c r="GDE946" s="477"/>
      <c r="GDF946" s="477"/>
      <c r="GDG946" s="477"/>
      <c r="GDH946" s="477"/>
      <c r="GDI946" s="477"/>
      <c r="GDJ946" s="477"/>
      <c r="GDK946" s="477"/>
      <c r="GDL946" s="477"/>
      <c r="GDM946" s="477"/>
      <c r="GDN946" s="477"/>
      <c r="GDO946" s="477"/>
      <c r="GDP946" s="477"/>
      <c r="GDQ946" s="477"/>
      <c r="GDR946" s="477"/>
      <c r="GDS946" s="477"/>
      <c r="GDT946" s="477"/>
      <c r="GDU946" s="477"/>
      <c r="GDV946" s="477"/>
      <c r="GDW946" s="477"/>
      <c r="GDX946" s="477"/>
      <c r="GDY946" s="477"/>
      <c r="GDZ946" s="477"/>
      <c r="GEA946" s="477"/>
      <c r="GEB946" s="477"/>
      <c r="GEC946" s="477"/>
      <c r="GED946" s="477"/>
      <c r="GEE946" s="477"/>
      <c r="GEF946" s="477"/>
      <c r="GEG946" s="477"/>
      <c r="GEH946" s="477"/>
      <c r="GEI946" s="477"/>
      <c r="GEJ946" s="477"/>
      <c r="GEK946" s="477"/>
      <c r="GEL946" s="477"/>
      <c r="GEM946" s="477"/>
      <c r="GEN946" s="477"/>
      <c r="GEO946" s="477"/>
      <c r="GEP946" s="477"/>
      <c r="GEQ946" s="477"/>
      <c r="GER946" s="477"/>
      <c r="GES946" s="477"/>
      <c r="GET946" s="477"/>
      <c r="GEU946" s="477"/>
      <c r="GEV946" s="477"/>
      <c r="GEW946" s="477"/>
      <c r="GEX946" s="477"/>
      <c r="GEY946" s="477"/>
      <c r="GEZ946" s="477"/>
      <c r="GFA946" s="477"/>
      <c r="GFB946" s="477"/>
      <c r="GFC946" s="477"/>
      <c r="GFD946" s="477"/>
      <c r="GFE946" s="477"/>
      <c r="GFF946" s="477"/>
      <c r="GFG946" s="477"/>
      <c r="GFH946" s="477"/>
      <c r="GFI946" s="477"/>
      <c r="GFJ946" s="477"/>
      <c r="GFK946" s="477"/>
      <c r="GFL946" s="477"/>
      <c r="GFM946" s="477"/>
      <c r="GFN946" s="477"/>
      <c r="GFO946" s="477"/>
      <c r="GFP946" s="477"/>
      <c r="GFQ946" s="477"/>
      <c r="GFR946" s="477"/>
      <c r="GFS946" s="477"/>
      <c r="GFT946" s="477"/>
      <c r="GFU946" s="477"/>
      <c r="GFV946" s="477"/>
      <c r="GFW946" s="477"/>
      <c r="GFX946" s="477"/>
      <c r="GFY946" s="477"/>
      <c r="GFZ946" s="477"/>
      <c r="GGA946" s="477"/>
      <c r="GGB946" s="477"/>
      <c r="GGC946" s="477"/>
      <c r="GGD946" s="477"/>
      <c r="GGE946" s="477"/>
      <c r="GGF946" s="477"/>
      <c r="GGG946" s="477"/>
      <c r="GGH946" s="477"/>
      <c r="GGI946" s="477"/>
      <c r="GGJ946" s="477"/>
      <c r="GGK946" s="477"/>
      <c r="GGL946" s="477"/>
      <c r="GGM946" s="477"/>
      <c r="GGN946" s="477"/>
      <c r="GGO946" s="477"/>
      <c r="GGP946" s="477"/>
      <c r="GGQ946" s="477"/>
      <c r="GGR946" s="477"/>
      <c r="GGS946" s="477"/>
      <c r="GGT946" s="477"/>
      <c r="GGU946" s="477"/>
      <c r="GGV946" s="477"/>
      <c r="GGW946" s="477"/>
      <c r="GGX946" s="477"/>
      <c r="GGY946" s="477"/>
      <c r="GGZ946" s="477"/>
      <c r="GHA946" s="477"/>
      <c r="GHB946" s="477"/>
      <c r="GHC946" s="477"/>
      <c r="GHD946" s="477"/>
      <c r="GHE946" s="477"/>
      <c r="GHF946" s="477"/>
      <c r="GHG946" s="477"/>
      <c r="GHH946" s="477"/>
      <c r="GHI946" s="477"/>
      <c r="GHJ946" s="477"/>
      <c r="GHK946" s="477"/>
      <c r="GHL946" s="477"/>
      <c r="GHM946" s="477"/>
      <c r="GHN946" s="477"/>
      <c r="GHO946" s="477"/>
      <c r="GHP946" s="477"/>
      <c r="GHQ946" s="477"/>
      <c r="GHR946" s="477"/>
      <c r="GHS946" s="477"/>
      <c r="GHT946" s="477"/>
      <c r="GHU946" s="477"/>
      <c r="GHV946" s="477"/>
      <c r="GHW946" s="477"/>
      <c r="GHX946" s="477"/>
      <c r="GHY946" s="477"/>
      <c r="GHZ946" s="477"/>
      <c r="GIA946" s="477"/>
      <c r="GIB946" s="477"/>
      <c r="GIC946" s="477"/>
      <c r="GID946" s="477"/>
      <c r="GIE946" s="477"/>
      <c r="GIF946" s="477"/>
      <c r="GIG946" s="477"/>
      <c r="GIH946" s="477"/>
      <c r="GII946" s="477"/>
      <c r="GIJ946" s="477"/>
      <c r="GIK946" s="477"/>
      <c r="GIL946" s="477"/>
      <c r="GIM946" s="477"/>
      <c r="GIN946" s="477"/>
      <c r="GIO946" s="477"/>
      <c r="GIP946" s="477"/>
      <c r="GIQ946" s="477"/>
      <c r="GIR946" s="477"/>
      <c r="GIS946" s="477"/>
      <c r="GIT946" s="477"/>
      <c r="GIU946" s="477"/>
      <c r="GIV946" s="477"/>
      <c r="GIW946" s="477"/>
      <c r="GIX946" s="477"/>
      <c r="GIY946" s="477"/>
      <c r="GIZ946" s="477"/>
      <c r="GJA946" s="477"/>
      <c r="GJB946" s="477"/>
      <c r="GJC946" s="477"/>
      <c r="GJD946" s="477"/>
      <c r="GJE946" s="477"/>
      <c r="GJF946" s="477"/>
      <c r="GJG946" s="477"/>
      <c r="GJH946" s="477"/>
      <c r="GJI946" s="477"/>
      <c r="GJJ946" s="477"/>
      <c r="GJK946" s="477"/>
      <c r="GJL946" s="477"/>
      <c r="GJM946" s="477"/>
      <c r="GJN946" s="477"/>
      <c r="GJO946" s="477"/>
      <c r="GJP946" s="477"/>
      <c r="GJQ946" s="477"/>
      <c r="GJR946" s="477"/>
      <c r="GJS946" s="477"/>
      <c r="GJT946" s="477"/>
      <c r="GJU946" s="477"/>
      <c r="GJV946" s="477"/>
      <c r="GJW946" s="477"/>
      <c r="GJX946" s="477"/>
      <c r="GJY946" s="477"/>
      <c r="GJZ946" s="477"/>
      <c r="GKA946" s="477"/>
      <c r="GKB946" s="477"/>
      <c r="GKC946" s="477"/>
      <c r="GKD946" s="477"/>
      <c r="GKE946" s="477"/>
      <c r="GKF946" s="477"/>
      <c r="GKG946" s="477"/>
      <c r="GKH946" s="477"/>
      <c r="GKI946" s="477"/>
      <c r="GKJ946" s="477"/>
      <c r="GKK946" s="477"/>
      <c r="GKL946" s="477"/>
      <c r="GKM946" s="477"/>
      <c r="GKN946" s="477"/>
      <c r="GKO946" s="477"/>
      <c r="GKP946" s="477"/>
      <c r="GKQ946" s="477"/>
      <c r="GKR946" s="477"/>
      <c r="GKS946" s="477"/>
      <c r="GKT946" s="477"/>
      <c r="GKU946" s="477"/>
      <c r="GKV946" s="477"/>
      <c r="GKW946" s="477"/>
      <c r="GKX946" s="477"/>
      <c r="GKY946" s="477"/>
      <c r="GKZ946" s="477"/>
      <c r="GLA946" s="477"/>
      <c r="GLB946" s="477"/>
      <c r="GLC946" s="477"/>
      <c r="GLD946" s="477"/>
      <c r="GLE946" s="477"/>
      <c r="GLF946" s="477"/>
      <c r="GLG946" s="477"/>
      <c r="GLH946" s="477"/>
      <c r="GLI946" s="477"/>
      <c r="GLJ946" s="477"/>
      <c r="GLK946" s="477"/>
      <c r="GLL946" s="477"/>
      <c r="GLM946" s="477"/>
      <c r="GLN946" s="477"/>
      <c r="GLO946" s="477"/>
      <c r="GLP946" s="477"/>
      <c r="GLQ946" s="477"/>
      <c r="GLR946" s="477"/>
      <c r="GLS946" s="477"/>
      <c r="GLT946" s="477"/>
      <c r="GLU946" s="477"/>
      <c r="GLV946" s="477"/>
      <c r="GLW946" s="477"/>
      <c r="GLX946" s="477"/>
      <c r="GLY946" s="477"/>
      <c r="GLZ946" s="477"/>
      <c r="GMA946" s="477"/>
      <c r="GMB946" s="477"/>
      <c r="GMC946" s="477"/>
      <c r="GMD946" s="477"/>
      <c r="GME946" s="477"/>
      <c r="GMF946" s="477"/>
      <c r="GMG946" s="477"/>
      <c r="GMH946" s="477"/>
      <c r="GMI946" s="477"/>
      <c r="GMJ946" s="477"/>
      <c r="GMK946" s="477"/>
      <c r="GML946" s="477"/>
      <c r="GMM946" s="477"/>
      <c r="GMN946" s="477"/>
      <c r="GMO946" s="477"/>
      <c r="GMP946" s="477"/>
      <c r="GMQ946" s="477"/>
      <c r="GMR946" s="477"/>
      <c r="GMS946" s="477"/>
      <c r="GMT946" s="477"/>
      <c r="GMU946" s="477"/>
      <c r="GMV946" s="477"/>
      <c r="GMW946" s="477"/>
      <c r="GMX946" s="477"/>
      <c r="GMY946" s="477"/>
      <c r="GMZ946" s="477"/>
      <c r="GNA946" s="477"/>
      <c r="GNB946" s="477"/>
      <c r="GNC946" s="477"/>
      <c r="GND946" s="477"/>
      <c r="GNE946" s="477"/>
      <c r="GNF946" s="477"/>
      <c r="GNG946" s="477"/>
      <c r="GNH946" s="477"/>
      <c r="GNI946" s="477"/>
      <c r="GNJ946" s="477"/>
      <c r="GNK946" s="477"/>
      <c r="GNL946" s="477"/>
      <c r="GNM946" s="477"/>
      <c r="GNN946" s="477"/>
      <c r="GNO946" s="477"/>
      <c r="GNP946" s="477"/>
      <c r="GNQ946" s="477"/>
      <c r="GNR946" s="477"/>
      <c r="GNS946" s="477"/>
      <c r="GNT946" s="477"/>
      <c r="GNU946" s="477"/>
      <c r="GNV946" s="477"/>
      <c r="GNW946" s="477"/>
      <c r="GNX946" s="477"/>
      <c r="GNY946" s="477"/>
      <c r="GNZ946" s="477"/>
      <c r="GOA946" s="477"/>
      <c r="GOB946" s="477"/>
      <c r="GOC946" s="477"/>
      <c r="GOD946" s="477"/>
      <c r="GOE946" s="477"/>
      <c r="GOF946" s="477"/>
      <c r="GOG946" s="477"/>
      <c r="GOH946" s="477"/>
      <c r="GOI946" s="477"/>
      <c r="GOJ946" s="477"/>
      <c r="GOK946" s="477"/>
      <c r="GOL946" s="477"/>
      <c r="GOM946" s="477"/>
      <c r="GON946" s="477"/>
      <c r="GOO946" s="477"/>
      <c r="GOP946" s="477"/>
      <c r="GOQ946" s="477"/>
      <c r="GOR946" s="477"/>
      <c r="GOS946" s="477"/>
      <c r="GOT946" s="477"/>
      <c r="GOU946" s="477"/>
      <c r="GOV946" s="477"/>
      <c r="GOW946" s="477"/>
      <c r="GOX946" s="477"/>
      <c r="GOY946" s="477"/>
      <c r="GOZ946" s="477"/>
      <c r="GPA946" s="477"/>
      <c r="GPB946" s="477"/>
      <c r="GPC946" s="477"/>
      <c r="GPD946" s="477"/>
      <c r="GPE946" s="477"/>
      <c r="GPF946" s="477"/>
      <c r="GPG946" s="477"/>
      <c r="GPH946" s="477"/>
      <c r="GPI946" s="477"/>
      <c r="GPJ946" s="477"/>
      <c r="GPK946" s="477"/>
      <c r="GPL946" s="477"/>
      <c r="GPM946" s="477"/>
      <c r="GPN946" s="477"/>
      <c r="GPO946" s="477"/>
      <c r="GPP946" s="477"/>
      <c r="GPQ946" s="477"/>
      <c r="GPR946" s="477"/>
      <c r="GPS946" s="477"/>
      <c r="GPT946" s="477"/>
      <c r="GPU946" s="477"/>
      <c r="GPV946" s="477"/>
      <c r="GPW946" s="477"/>
      <c r="GPX946" s="477"/>
      <c r="GPY946" s="477"/>
      <c r="GPZ946" s="477"/>
      <c r="GQA946" s="477"/>
      <c r="GQB946" s="477"/>
      <c r="GQC946" s="477"/>
      <c r="GQD946" s="477"/>
      <c r="GQE946" s="477"/>
      <c r="GQF946" s="477"/>
      <c r="GQG946" s="477"/>
      <c r="GQH946" s="477"/>
      <c r="GQI946" s="477"/>
      <c r="GQJ946" s="477"/>
      <c r="GQK946" s="477"/>
      <c r="GQL946" s="477"/>
      <c r="GQM946" s="477"/>
      <c r="GQN946" s="477"/>
      <c r="GQO946" s="477"/>
      <c r="GQP946" s="477"/>
      <c r="GQQ946" s="477"/>
      <c r="GQR946" s="477"/>
      <c r="GQS946" s="477"/>
      <c r="GQT946" s="477"/>
      <c r="GQU946" s="477"/>
      <c r="GQV946" s="477"/>
      <c r="GQW946" s="477"/>
      <c r="GQX946" s="477"/>
      <c r="GQY946" s="477"/>
      <c r="GQZ946" s="477"/>
      <c r="GRA946" s="477"/>
      <c r="GRB946" s="477"/>
      <c r="GRC946" s="477"/>
      <c r="GRD946" s="477"/>
      <c r="GRE946" s="477"/>
      <c r="GRF946" s="477"/>
      <c r="GRG946" s="477"/>
      <c r="GRH946" s="477"/>
      <c r="GRI946" s="477"/>
      <c r="GRJ946" s="477"/>
      <c r="GRK946" s="477"/>
      <c r="GRL946" s="477"/>
      <c r="GRM946" s="477"/>
      <c r="GRN946" s="477"/>
      <c r="GRO946" s="477"/>
      <c r="GRP946" s="477"/>
      <c r="GRQ946" s="477"/>
      <c r="GRR946" s="477"/>
      <c r="GRS946" s="477"/>
      <c r="GRT946" s="477"/>
      <c r="GRU946" s="477"/>
      <c r="GRV946" s="477"/>
      <c r="GRW946" s="477"/>
      <c r="GRX946" s="477"/>
      <c r="GRY946" s="477"/>
      <c r="GRZ946" s="477"/>
      <c r="GSA946" s="477"/>
      <c r="GSB946" s="477"/>
      <c r="GSC946" s="477"/>
      <c r="GSD946" s="477"/>
      <c r="GSE946" s="477"/>
      <c r="GSF946" s="477"/>
      <c r="GSG946" s="477"/>
      <c r="GSH946" s="477"/>
      <c r="GSI946" s="477"/>
      <c r="GSJ946" s="477"/>
      <c r="GSK946" s="477"/>
      <c r="GSL946" s="477"/>
      <c r="GSM946" s="477"/>
      <c r="GSN946" s="477"/>
      <c r="GSO946" s="477"/>
      <c r="GSP946" s="477"/>
      <c r="GSQ946" s="477"/>
      <c r="GSR946" s="477"/>
      <c r="GSS946" s="477"/>
      <c r="GST946" s="477"/>
      <c r="GSU946" s="477"/>
      <c r="GSV946" s="477"/>
      <c r="GSW946" s="477"/>
      <c r="GSX946" s="477"/>
      <c r="GSY946" s="477"/>
      <c r="GSZ946" s="477"/>
      <c r="GTA946" s="477"/>
      <c r="GTB946" s="477"/>
      <c r="GTC946" s="477"/>
      <c r="GTD946" s="477"/>
      <c r="GTE946" s="477"/>
      <c r="GTF946" s="477"/>
      <c r="GTG946" s="477"/>
      <c r="GTH946" s="477"/>
      <c r="GTI946" s="477"/>
      <c r="GTJ946" s="477"/>
      <c r="GTK946" s="477"/>
      <c r="GTL946" s="477"/>
      <c r="GTM946" s="477"/>
      <c r="GTN946" s="477"/>
      <c r="GTO946" s="477"/>
      <c r="GTP946" s="477"/>
      <c r="GTQ946" s="477"/>
      <c r="GTR946" s="477"/>
      <c r="GTS946" s="477"/>
      <c r="GTT946" s="477"/>
      <c r="GTU946" s="477"/>
      <c r="GTV946" s="477"/>
      <c r="GTW946" s="477"/>
      <c r="GTX946" s="477"/>
      <c r="GTY946" s="477"/>
      <c r="GTZ946" s="477"/>
      <c r="GUA946" s="477"/>
      <c r="GUB946" s="477"/>
      <c r="GUC946" s="477"/>
      <c r="GUD946" s="477"/>
      <c r="GUE946" s="477"/>
      <c r="GUF946" s="477"/>
      <c r="GUG946" s="477"/>
      <c r="GUH946" s="477"/>
      <c r="GUI946" s="477"/>
      <c r="GUJ946" s="477"/>
      <c r="GUK946" s="477"/>
      <c r="GUL946" s="477"/>
      <c r="GUM946" s="477"/>
      <c r="GUN946" s="477"/>
      <c r="GUO946" s="477"/>
      <c r="GUP946" s="477"/>
      <c r="GUQ946" s="477"/>
      <c r="GUR946" s="477"/>
      <c r="GUS946" s="477"/>
      <c r="GUT946" s="477"/>
      <c r="GUU946" s="477"/>
      <c r="GUV946" s="477"/>
      <c r="GUW946" s="477"/>
      <c r="GUX946" s="477"/>
      <c r="GUY946" s="477"/>
      <c r="GUZ946" s="477"/>
      <c r="GVA946" s="477"/>
      <c r="GVB946" s="477"/>
      <c r="GVC946" s="477"/>
      <c r="GVD946" s="477"/>
      <c r="GVE946" s="477"/>
      <c r="GVF946" s="477"/>
      <c r="GVG946" s="477"/>
      <c r="GVH946" s="477"/>
      <c r="GVI946" s="477"/>
      <c r="GVJ946" s="477"/>
      <c r="GVK946" s="477"/>
      <c r="GVL946" s="477"/>
      <c r="GVM946" s="477"/>
      <c r="GVN946" s="477"/>
      <c r="GVO946" s="477"/>
      <c r="GVP946" s="477"/>
      <c r="GVQ946" s="477"/>
      <c r="GVR946" s="477"/>
      <c r="GVS946" s="477"/>
      <c r="GVT946" s="477"/>
      <c r="GVU946" s="477"/>
      <c r="GVV946" s="477"/>
      <c r="GVW946" s="477"/>
      <c r="GVX946" s="477"/>
      <c r="GVY946" s="477"/>
      <c r="GVZ946" s="477"/>
      <c r="GWA946" s="477"/>
      <c r="GWB946" s="477"/>
      <c r="GWC946" s="477"/>
      <c r="GWD946" s="477"/>
      <c r="GWE946" s="477"/>
      <c r="GWF946" s="477"/>
      <c r="GWG946" s="477"/>
      <c r="GWH946" s="477"/>
      <c r="GWI946" s="477"/>
      <c r="GWJ946" s="477"/>
      <c r="GWK946" s="477"/>
      <c r="GWL946" s="477"/>
      <c r="GWM946" s="477"/>
      <c r="GWN946" s="477"/>
      <c r="GWO946" s="477"/>
      <c r="GWP946" s="477"/>
      <c r="GWQ946" s="477"/>
      <c r="GWR946" s="477"/>
      <c r="GWS946" s="477"/>
      <c r="GWT946" s="477"/>
      <c r="GWU946" s="477"/>
      <c r="GWV946" s="477"/>
      <c r="GWW946" s="477"/>
      <c r="GWX946" s="477"/>
      <c r="GWY946" s="477"/>
      <c r="GWZ946" s="477"/>
      <c r="GXA946" s="477"/>
      <c r="GXB946" s="477"/>
      <c r="GXC946" s="477"/>
      <c r="GXD946" s="477"/>
      <c r="GXE946" s="477"/>
      <c r="GXF946" s="477"/>
      <c r="GXG946" s="477"/>
      <c r="GXH946" s="477"/>
      <c r="GXI946" s="477"/>
      <c r="GXJ946" s="477"/>
      <c r="GXK946" s="477"/>
      <c r="GXL946" s="477"/>
      <c r="GXM946" s="477"/>
      <c r="GXN946" s="477"/>
      <c r="GXO946" s="477"/>
      <c r="GXP946" s="477"/>
      <c r="GXQ946" s="477"/>
      <c r="GXR946" s="477"/>
      <c r="GXS946" s="477"/>
      <c r="GXT946" s="477"/>
      <c r="GXU946" s="477"/>
      <c r="GXV946" s="477"/>
      <c r="GXW946" s="477"/>
      <c r="GXX946" s="477"/>
      <c r="GXY946" s="477"/>
      <c r="GXZ946" s="477"/>
      <c r="GYA946" s="477"/>
      <c r="GYB946" s="477"/>
      <c r="GYC946" s="477"/>
      <c r="GYD946" s="477"/>
      <c r="GYE946" s="477"/>
      <c r="GYF946" s="477"/>
      <c r="GYG946" s="477"/>
      <c r="GYH946" s="477"/>
      <c r="GYI946" s="477"/>
      <c r="GYJ946" s="477"/>
      <c r="GYK946" s="477"/>
      <c r="GYL946" s="477"/>
      <c r="GYM946" s="477"/>
      <c r="GYN946" s="477"/>
      <c r="GYO946" s="477"/>
      <c r="GYP946" s="477"/>
      <c r="GYQ946" s="477"/>
      <c r="GYR946" s="477"/>
      <c r="GYS946" s="477"/>
      <c r="GYT946" s="477"/>
      <c r="GYU946" s="477"/>
      <c r="GYV946" s="477"/>
      <c r="GYW946" s="477"/>
      <c r="GYX946" s="477"/>
      <c r="GYY946" s="477"/>
      <c r="GYZ946" s="477"/>
      <c r="GZA946" s="477"/>
      <c r="GZB946" s="477"/>
      <c r="GZC946" s="477"/>
      <c r="GZD946" s="477"/>
      <c r="GZE946" s="477"/>
      <c r="GZF946" s="477"/>
      <c r="GZG946" s="477"/>
      <c r="GZH946" s="477"/>
      <c r="GZI946" s="477"/>
      <c r="GZJ946" s="477"/>
      <c r="GZK946" s="477"/>
      <c r="GZL946" s="477"/>
      <c r="GZM946" s="477"/>
      <c r="GZN946" s="477"/>
      <c r="GZO946" s="477"/>
      <c r="GZP946" s="477"/>
      <c r="GZQ946" s="477"/>
      <c r="GZR946" s="477"/>
      <c r="GZS946" s="477"/>
      <c r="GZT946" s="477"/>
      <c r="GZU946" s="477"/>
      <c r="GZV946" s="477"/>
      <c r="GZW946" s="477"/>
      <c r="GZX946" s="477"/>
      <c r="GZY946" s="477"/>
      <c r="GZZ946" s="477"/>
      <c r="HAA946" s="477"/>
      <c r="HAB946" s="477"/>
      <c r="HAC946" s="477"/>
      <c r="HAD946" s="477"/>
      <c r="HAE946" s="477"/>
      <c r="HAF946" s="477"/>
      <c r="HAG946" s="477"/>
      <c r="HAH946" s="477"/>
      <c r="HAI946" s="477"/>
      <c r="HAJ946" s="477"/>
      <c r="HAK946" s="477"/>
      <c r="HAL946" s="477"/>
      <c r="HAM946" s="477"/>
      <c r="HAN946" s="477"/>
      <c r="HAO946" s="477"/>
      <c r="HAP946" s="477"/>
      <c r="HAQ946" s="477"/>
      <c r="HAR946" s="477"/>
      <c r="HAS946" s="477"/>
      <c r="HAT946" s="477"/>
      <c r="HAU946" s="477"/>
      <c r="HAV946" s="477"/>
      <c r="HAW946" s="477"/>
      <c r="HAX946" s="477"/>
      <c r="HAY946" s="477"/>
      <c r="HAZ946" s="477"/>
      <c r="HBA946" s="477"/>
      <c r="HBB946" s="477"/>
      <c r="HBC946" s="477"/>
      <c r="HBD946" s="477"/>
      <c r="HBE946" s="477"/>
      <c r="HBF946" s="477"/>
      <c r="HBG946" s="477"/>
      <c r="HBH946" s="477"/>
      <c r="HBI946" s="477"/>
      <c r="HBJ946" s="477"/>
      <c r="HBK946" s="477"/>
      <c r="HBL946" s="477"/>
      <c r="HBM946" s="477"/>
      <c r="HBN946" s="477"/>
      <c r="HBO946" s="477"/>
      <c r="HBP946" s="477"/>
      <c r="HBQ946" s="477"/>
      <c r="HBR946" s="477"/>
      <c r="HBS946" s="477"/>
      <c r="HBT946" s="477"/>
      <c r="HBU946" s="477"/>
      <c r="HBV946" s="477"/>
      <c r="HBW946" s="477"/>
      <c r="HBX946" s="477"/>
      <c r="HBY946" s="477"/>
      <c r="HBZ946" s="477"/>
      <c r="HCA946" s="477"/>
      <c r="HCB946" s="477"/>
      <c r="HCC946" s="477"/>
      <c r="HCD946" s="477"/>
      <c r="HCE946" s="477"/>
      <c r="HCF946" s="477"/>
      <c r="HCG946" s="477"/>
      <c r="HCH946" s="477"/>
      <c r="HCI946" s="477"/>
      <c r="HCJ946" s="477"/>
      <c r="HCK946" s="477"/>
      <c r="HCL946" s="477"/>
      <c r="HCM946" s="477"/>
      <c r="HCN946" s="477"/>
      <c r="HCO946" s="477"/>
      <c r="HCP946" s="477"/>
      <c r="HCQ946" s="477"/>
      <c r="HCR946" s="477"/>
      <c r="HCS946" s="477"/>
      <c r="HCT946" s="477"/>
      <c r="HCU946" s="477"/>
      <c r="HCV946" s="477"/>
      <c r="HCW946" s="477"/>
      <c r="HCX946" s="477"/>
      <c r="HCY946" s="477"/>
      <c r="HCZ946" s="477"/>
      <c r="HDA946" s="477"/>
      <c r="HDB946" s="477"/>
      <c r="HDC946" s="477"/>
      <c r="HDD946" s="477"/>
      <c r="HDE946" s="477"/>
      <c r="HDF946" s="477"/>
      <c r="HDG946" s="477"/>
      <c r="HDH946" s="477"/>
      <c r="HDI946" s="477"/>
      <c r="HDJ946" s="477"/>
      <c r="HDK946" s="477"/>
      <c r="HDL946" s="477"/>
      <c r="HDM946" s="477"/>
      <c r="HDN946" s="477"/>
      <c r="HDO946" s="477"/>
      <c r="HDP946" s="477"/>
      <c r="HDQ946" s="477"/>
      <c r="HDR946" s="477"/>
      <c r="HDS946" s="477"/>
      <c r="HDT946" s="477"/>
      <c r="HDU946" s="477"/>
      <c r="HDV946" s="477"/>
      <c r="HDW946" s="477"/>
      <c r="HDX946" s="477"/>
      <c r="HDY946" s="477"/>
      <c r="HDZ946" s="477"/>
      <c r="HEA946" s="477"/>
      <c r="HEB946" s="477"/>
      <c r="HEC946" s="477"/>
      <c r="HED946" s="477"/>
      <c r="HEE946" s="477"/>
      <c r="HEF946" s="477"/>
      <c r="HEG946" s="477"/>
      <c r="HEH946" s="477"/>
      <c r="HEI946" s="477"/>
      <c r="HEJ946" s="477"/>
      <c r="HEK946" s="477"/>
      <c r="HEL946" s="477"/>
      <c r="HEM946" s="477"/>
      <c r="HEN946" s="477"/>
      <c r="HEO946" s="477"/>
      <c r="HEP946" s="477"/>
      <c r="HEQ946" s="477"/>
      <c r="HER946" s="477"/>
      <c r="HES946" s="477"/>
      <c r="HET946" s="477"/>
      <c r="HEU946" s="477"/>
      <c r="HEV946" s="477"/>
      <c r="HEW946" s="477"/>
      <c r="HEX946" s="477"/>
      <c r="HEY946" s="477"/>
      <c r="HEZ946" s="477"/>
      <c r="HFA946" s="477"/>
      <c r="HFB946" s="477"/>
      <c r="HFC946" s="477"/>
      <c r="HFD946" s="477"/>
      <c r="HFE946" s="477"/>
      <c r="HFF946" s="477"/>
      <c r="HFG946" s="477"/>
      <c r="HFH946" s="477"/>
      <c r="HFI946" s="477"/>
      <c r="HFJ946" s="477"/>
      <c r="HFK946" s="477"/>
      <c r="HFL946" s="477"/>
      <c r="HFM946" s="477"/>
      <c r="HFN946" s="477"/>
      <c r="HFO946" s="477"/>
      <c r="HFP946" s="477"/>
      <c r="HFQ946" s="477"/>
      <c r="HFR946" s="477"/>
      <c r="HFS946" s="477"/>
      <c r="HFT946" s="477"/>
      <c r="HFU946" s="477"/>
      <c r="HFV946" s="477"/>
      <c r="HFW946" s="477"/>
      <c r="HFX946" s="477"/>
      <c r="HFY946" s="477"/>
      <c r="HFZ946" s="477"/>
      <c r="HGA946" s="477"/>
      <c r="HGB946" s="477"/>
      <c r="HGC946" s="477"/>
      <c r="HGD946" s="477"/>
      <c r="HGE946" s="477"/>
      <c r="HGF946" s="477"/>
      <c r="HGG946" s="477"/>
      <c r="HGH946" s="477"/>
      <c r="HGI946" s="477"/>
      <c r="HGJ946" s="477"/>
      <c r="HGK946" s="477"/>
      <c r="HGL946" s="477"/>
      <c r="HGM946" s="477"/>
      <c r="HGN946" s="477"/>
      <c r="HGO946" s="477"/>
      <c r="HGP946" s="477"/>
      <c r="HGQ946" s="477"/>
      <c r="HGR946" s="477"/>
      <c r="HGS946" s="477"/>
      <c r="HGT946" s="477"/>
      <c r="HGU946" s="477"/>
      <c r="HGV946" s="477"/>
      <c r="HGW946" s="477"/>
      <c r="HGX946" s="477"/>
      <c r="HGY946" s="477"/>
      <c r="HGZ946" s="477"/>
      <c r="HHA946" s="477"/>
      <c r="HHB946" s="477"/>
      <c r="HHC946" s="477"/>
      <c r="HHD946" s="477"/>
      <c r="HHE946" s="477"/>
      <c r="HHF946" s="477"/>
      <c r="HHG946" s="477"/>
      <c r="HHH946" s="477"/>
      <c r="HHI946" s="477"/>
      <c r="HHJ946" s="477"/>
      <c r="HHK946" s="477"/>
      <c r="HHL946" s="477"/>
      <c r="HHM946" s="477"/>
      <c r="HHN946" s="477"/>
      <c r="HHO946" s="477"/>
      <c r="HHP946" s="477"/>
      <c r="HHQ946" s="477"/>
      <c r="HHR946" s="477"/>
      <c r="HHS946" s="477"/>
      <c r="HHT946" s="477"/>
      <c r="HHU946" s="477"/>
      <c r="HHV946" s="477"/>
      <c r="HHW946" s="477"/>
      <c r="HHX946" s="477"/>
      <c r="HHY946" s="477"/>
      <c r="HHZ946" s="477"/>
      <c r="HIA946" s="477"/>
      <c r="HIB946" s="477"/>
      <c r="HIC946" s="477"/>
      <c r="HID946" s="477"/>
      <c r="HIE946" s="477"/>
      <c r="HIF946" s="477"/>
      <c r="HIG946" s="477"/>
      <c r="HIH946" s="477"/>
      <c r="HII946" s="477"/>
      <c r="HIJ946" s="477"/>
      <c r="HIK946" s="477"/>
      <c r="HIL946" s="477"/>
      <c r="HIM946" s="477"/>
      <c r="HIN946" s="477"/>
      <c r="HIO946" s="477"/>
      <c r="HIP946" s="477"/>
      <c r="HIQ946" s="477"/>
      <c r="HIR946" s="477"/>
      <c r="HIS946" s="477"/>
      <c r="HIT946" s="477"/>
      <c r="HIU946" s="477"/>
      <c r="HIV946" s="477"/>
      <c r="HIW946" s="477"/>
      <c r="HIX946" s="477"/>
      <c r="HIY946" s="477"/>
      <c r="HIZ946" s="477"/>
      <c r="HJA946" s="477"/>
      <c r="HJB946" s="477"/>
      <c r="HJC946" s="477"/>
      <c r="HJD946" s="477"/>
      <c r="HJE946" s="477"/>
      <c r="HJF946" s="477"/>
      <c r="HJG946" s="477"/>
      <c r="HJH946" s="477"/>
      <c r="HJI946" s="477"/>
      <c r="HJJ946" s="477"/>
      <c r="HJK946" s="477"/>
      <c r="HJL946" s="477"/>
      <c r="HJM946" s="477"/>
      <c r="HJN946" s="477"/>
      <c r="HJO946" s="477"/>
      <c r="HJP946" s="477"/>
      <c r="HJQ946" s="477"/>
      <c r="HJR946" s="477"/>
      <c r="HJS946" s="477"/>
      <c r="HJT946" s="477"/>
      <c r="HJU946" s="477"/>
      <c r="HJV946" s="477"/>
      <c r="HJW946" s="477"/>
      <c r="HJX946" s="477"/>
      <c r="HJY946" s="477"/>
      <c r="HJZ946" s="477"/>
      <c r="HKA946" s="477"/>
      <c r="HKB946" s="477"/>
      <c r="HKC946" s="477"/>
      <c r="HKD946" s="477"/>
      <c r="HKE946" s="477"/>
      <c r="HKF946" s="477"/>
      <c r="HKG946" s="477"/>
      <c r="HKH946" s="477"/>
      <c r="HKI946" s="477"/>
      <c r="HKJ946" s="477"/>
      <c r="HKK946" s="477"/>
      <c r="HKL946" s="477"/>
      <c r="HKM946" s="477"/>
      <c r="HKN946" s="477"/>
      <c r="HKO946" s="477"/>
      <c r="HKP946" s="477"/>
      <c r="HKQ946" s="477"/>
      <c r="HKR946" s="477"/>
      <c r="HKS946" s="477"/>
      <c r="HKT946" s="477"/>
      <c r="HKU946" s="477"/>
      <c r="HKV946" s="477"/>
      <c r="HKW946" s="477"/>
      <c r="HKX946" s="477"/>
      <c r="HKY946" s="477"/>
      <c r="HKZ946" s="477"/>
      <c r="HLA946" s="477"/>
      <c r="HLB946" s="477"/>
      <c r="HLC946" s="477"/>
      <c r="HLD946" s="477"/>
      <c r="HLE946" s="477"/>
      <c r="HLF946" s="477"/>
      <c r="HLG946" s="477"/>
      <c r="HLH946" s="477"/>
      <c r="HLI946" s="477"/>
      <c r="HLJ946" s="477"/>
      <c r="HLK946" s="477"/>
      <c r="HLL946" s="477"/>
      <c r="HLM946" s="477"/>
      <c r="HLN946" s="477"/>
      <c r="HLO946" s="477"/>
      <c r="HLP946" s="477"/>
      <c r="HLQ946" s="477"/>
      <c r="HLR946" s="477"/>
      <c r="HLS946" s="477"/>
      <c r="HLT946" s="477"/>
      <c r="HLU946" s="477"/>
      <c r="HLV946" s="477"/>
      <c r="HLW946" s="477"/>
      <c r="HLX946" s="477"/>
      <c r="HLY946" s="477"/>
      <c r="HLZ946" s="477"/>
      <c r="HMA946" s="477"/>
      <c r="HMB946" s="477"/>
      <c r="HMC946" s="477"/>
      <c r="HMD946" s="477"/>
      <c r="HME946" s="477"/>
      <c r="HMF946" s="477"/>
      <c r="HMG946" s="477"/>
      <c r="HMH946" s="477"/>
      <c r="HMI946" s="477"/>
      <c r="HMJ946" s="477"/>
      <c r="HMK946" s="477"/>
      <c r="HML946" s="477"/>
      <c r="HMM946" s="477"/>
      <c r="HMN946" s="477"/>
      <c r="HMO946" s="477"/>
      <c r="HMP946" s="477"/>
      <c r="HMQ946" s="477"/>
      <c r="HMR946" s="477"/>
      <c r="HMS946" s="477"/>
      <c r="HMT946" s="477"/>
      <c r="HMU946" s="477"/>
      <c r="HMV946" s="477"/>
      <c r="HMW946" s="477"/>
      <c r="HMX946" s="477"/>
      <c r="HMY946" s="477"/>
      <c r="HMZ946" s="477"/>
      <c r="HNA946" s="477"/>
      <c r="HNB946" s="477"/>
      <c r="HNC946" s="477"/>
      <c r="HND946" s="477"/>
      <c r="HNE946" s="477"/>
      <c r="HNF946" s="477"/>
      <c r="HNG946" s="477"/>
      <c r="HNH946" s="477"/>
      <c r="HNI946" s="477"/>
      <c r="HNJ946" s="477"/>
      <c r="HNK946" s="477"/>
      <c r="HNL946" s="477"/>
      <c r="HNM946" s="477"/>
      <c r="HNN946" s="477"/>
      <c r="HNO946" s="477"/>
      <c r="HNP946" s="477"/>
      <c r="HNQ946" s="477"/>
      <c r="HNR946" s="477"/>
      <c r="HNS946" s="477"/>
      <c r="HNT946" s="477"/>
      <c r="HNU946" s="477"/>
      <c r="HNV946" s="477"/>
      <c r="HNW946" s="477"/>
      <c r="HNX946" s="477"/>
      <c r="HNY946" s="477"/>
      <c r="HNZ946" s="477"/>
      <c r="HOA946" s="477"/>
      <c r="HOB946" s="477"/>
      <c r="HOC946" s="477"/>
      <c r="HOD946" s="477"/>
      <c r="HOE946" s="477"/>
      <c r="HOF946" s="477"/>
      <c r="HOG946" s="477"/>
      <c r="HOH946" s="477"/>
      <c r="HOI946" s="477"/>
      <c r="HOJ946" s="477"/>
      <c r="HOK946" s="477"/>
      <c r="HOL946" s="477"/>
      <c r="HOM946" s="477"/>
      <c r="HON946" s="477"/>
      <c r="HOO946" s="477"/>
      <c r="HOP946" s="477"/>
      <c r="HOQ946" s="477"/>
      <c r="HOR946" s="477"/>
      <c r="HOS946" s="477"/>
      <c r="HOT946" s="477"/>
      <c r="HOU946" s="477"/>
      <c r="HOV946" s="477"/>
      <c r="HOW946" s="477"/>
      <c r="HOX946" s="477"/>
      <c r="HOY946" s="477"/>
      <c r="HOZ946" s="477"/>
      <c r="HPA946" s="477"/>
      <c r="HPB946" s="477"/>
      <c r="HPC946" s="477"/>
      <c r="HPD946" s="477"/>
      <c r="HPE946" s="477"/>
      <c r="HPF946" s="477"/>
      <c r="HPG946" s="477"/>
      <c r="HPH946" s="477"/>
      <c r="HPI946" s="477"/>
      <c r="HPJ946" s="477"/>
      <c r="HPK946" s="477"/>
      <c r="HPL946" s="477"/>
      <c r="HPM946" s="477"/>
      <c r="HPN946" s="477"/>
      <c r="HPO946" s="477"/>
      <c r="HPP946" s="477"/>
      <c r="HPQ946" s="477"/>
      <c r="HPR946" s="477"/>
      <c r="HPS946" s="477"/>
      <c r="HPT946" s="477"/>
      <c r="HPU946" s="477"/>
      <c r="HPV946" s="477"/>
      <c r="HPW946" s="477"/>
      <c r="HPX946" s="477"/>
      <c r="HPY946" s="477"/>
      <c r="HPZ946" s="477"/>
      <c r="HQA946" s="477"/>
      <c r="HQB946" s="477"/>
      <c r="HQC946" s="477"/>
      <c r="HQD946" s="477"/>
      <c r="HQE946" s="477"/>
      <c r="HQF946" s="477"/>
      <c r="HQG946" s="477"/>
      <c r="HQH946" s="477"/>
      <c r="HQI946" s="477"/>
      <c r="HQJ946" s="477"/>
      <c r="HQK946" s="477"/>
      <c r="HQL946" s="477"/>
      <c r="HQM946" s="477"/>
      <c r="HQN946" s="477"/>
      <c r="HQO946" s="477"/>
      <c r="HQP946" s="477"/>
      <c r="HQQ946" s="477"/>
      <c r="HQR946" s="477"/>
      <c r="HQS946" s="477"/>
      <c r="HQT946" s="477"/>
      <c r="HQU946" s="477"/>
      <c r="HQV946" s="477"/>
      <c r="HQW946" s="477"/>
      <c r="HQX946" s="477"/>
      <c r="HQY946" s="477"/>
      <c r="HQZ946" s="477"/>
      <c r="HRA946" s="477"/>
      <c r="HRB946" s="477"/>
      <c r="HRC946" s="477"/>
      <c r="HRD946" s="477"/>
      <c r="HRE946" s="477"/>
      <c r="HRF946" s="477"/>
      <c r="HRG946" s="477"/>
      <c r="HRH946" s="477"/>
      <c r="HRI946" s="477"/>
      <c r="HRJ946" s="477"/>
      <c r="HRK946" s="477"/>
      <c r="HRL946" s="477"/>
      <c r="HRM946" s="477"/>
      <c r="HRN946" s="477"/>
      <c r="HRO946" s="477"/>
      <c r="HRP946" s="477"/>
      <c r="HRQ946" s="477"/>
      <c r="HRR946" s="477"/>
      <c r="HRS946" s="477"/>
      <c r="HRT946" s="477"/>
      <c r="HRU946" s="477"/>
      <c r="HRV946" s="477"/>
      <c r="HRW946" s="477"/>
      <c r="HRX946" s="477"/>
      <c r="HRY946" s="477"/>
      <c r="HRZ946" s="477"/>
      <c r="HSA946" s="477"/>
      <c r="HSB946" s="477"/>
      <c r="HSC946" s="477"/>
      <c r="HSD946" s="477"/>
      <c r="HSE946" s="477"/>
      <c r="HSF946" s="477"/>
      <c r="HSG946" s="477"/>
      <c r="HSH946" s="477"/>
      <c r="HSI946" s="477"/>
      <c r="HSJ946" s="477"/>
      <c r="HSK946" s="477"/>
      <c r="HSL946" s="477"/>
      <c r="HSM946" s="477"/>
      <c r="HSN946" s="477"/>
      <c r="HSO946" s="477"/>
      <c r="HSP946" s="477"/>
      <c r="HSQ946" s="477"/>
      <c r="HSR946" s="477"/>
      <c r="HSS946" s="477"/>
      <c r="HST946" s="477"/>
      <c r="HSU946" s="477"/>
      <c r="HSV946" s="477"/>
      <c r="HSW946" s="477"/>
      <c r="HSX946" s="477"/>
      <c r="HSY946" s="477"/>
      <c r="HSZ946" s="477"/>
      <c r="HTA946" s="477"/>
      <c r="HTB946" s="477"/>
      <c r="HTC946" s="477"/>
      <c r="HTD946" s="477"/>
      <c r="HTE946" s="477"/>
      <c r="HTF946" s="477"/>
      <c r="HTG946" s="477"/>
      <c r="HTH946" s="477"/>
      <c r="HTI946" s="477"/>
      <c r="HTJ946" s="477"/>
      <c r="HTK946" s="477"/>
      <c r="HTL946" s="477"/>
      <c r="HTM946" s="477"/>
      <c r="HTN946" s="477"/>
      <c r="HTO946" s="477"/>
      <c r="HTP946" s="477"/>
      <c r="HTQ946" s="477"/>
      <c r="HTR946" s="477"/>
      <c r="HTS946" s="477"/>
      <c r="HTT946" s="477"/>
      <c r="HTU946" s="477"/>
      <c r="HTV946" s="477"/>
      <c r="HTW946" s="477"/>
      <c r="HTX946" s="477"/>
      <c r="HTY946" s="477"/>
      <c r="HTZ946" s="477"/>
      <c r="HUA946" s="477"/>
      <c r="HUB946" s="477"/>
      <c r="HUC946" s="477"/>
      <c r="HUD946" s="477"/>
      <c r="HUE946" s="477"/>
      <c r="HUF946" s="477"/>
      <c r="HUG946" s="477"/>
      <c r="HUH946" s="477"/>
      <c r="HUI946" s="477"/>
      <c r="HUJ946" s="477"/>
      <c r="HUK946" s="477"/>
      <c r="HUL946" s="477"/>
      <c r="HUM946" s="477"/>
      <c r="HUN946" s="477"/>
      <c r="HUO946" s="477"/>
      <c r="HUP946" s="477"/>
      <c r="HUQ946" s="477"/>
      <c r="HUR946" s="477"/>
      <c r="HUS946" s="477"/>
      <c r="HUT946" s="477"/>
      <c r="HUU946" s="477"/>
      <c r="HUV946" s="477"/>
      <c r="HUW946" s="477"/>
      <c r="HUX946" s="477"/>
      <c r="HUY946" s="477"/>
      <c r="HUZ946" s="477"/>
      <c r="HVA946" s="477"/>
      <c r="HVB946" s="477"/>
      <c r="HVC946" s="477"/>
      <c r="HVD946" s="477"/>
      <c r="HVE946" s="477"/>
      <c r="HVF946" s="477"/>
      <c r="HVG946" s="477"/>
      <c r="HVH946" s="477"/>
      <c r="HVI946" s="477"/>
      <c r="HVJ946" s="477"/>
      <c r="HVK946" s="477"/>
      <c r="HVL946" s="477"/>
      <c r="HVM946" s="477"/>
      <c r="HVN946" s="477"/>
      <c r="HVO946" s="477"/>
      <c r="HVP946" s="477"/>
      <c r="HVQ946" s="477"/>
      <c r="HVR946" s="477"/>
      <c r="HVS946" s="477"/>
      <c r="HVT946" s="477"/>
      <c r="HVU946" s="477"/>
      <c r="HVV946" s="477"/>
      <c r="HVW946" s="477"/>
      <c r="HVX946" s="477"/>
      <c r="HVY946" s="477"/>
      <c r="HVZ946" s="477"/>
      <c r="HWA946" s="477"/>
      <c r="HWB946" s="477"/>
      <c r="HWC946" s="477"/>
      <c r="HWD946" s="477"/>
      <c r="HWE946" s="477"/>
      <c r="HWF946" s="477"/>
      <c r="HWG946" s="477"/>
      <c r="HWH946" s="477"/>
      <c r="HWI946" s="477"/>
      <c r="HWJ946" s="477"/>
      <c r="HWK946" s="477"/>
      <c r="HWL946" s="477"/>
      <c r="HWM946" s="477"/>
      <c r="HWN946" s="477"/>
      <c r="HWO946" s="477"/>
      <c r="HWP946" s="477"/>
      <c r="HWQ946" s="477"/>
      <c r="HWR946" s="477"/>
      <c r="HWS946" s="477"/>
      <c r="HWT946" s="477"/>
      <c r="HWU946" s="477"/>
      <c r="HWV946" s="477"/>
      <c r="HWW946" s="477"/>
      <c r="HWX946" s="477"/>
      <c r="HWY946" s="477"/>
      <c r="HWZ946" s="477"/>
      <c r="HXA946" s="477"/>
      <c r="HXB946" s="477"/>
      <c r="HXC946" s="477"/>
      <c r="HXD946" s="477"/>
      <c r="HXE946" s="477"/>
      <c r="HXF946" s="477"/>
      <c r="HXG946" s="477"/>
      <c r="HXH946" s="477"/>
      <c r="HXI946" s="477"/>
      <c r="HXJ946" s="477"/>
      <c r="HXK946" s="477"/>
      <c r="HXL946" s="477"/>
      <c r="HXM946" s="477"/>
      <c r="HXN946" s="477"/>
      <c r="HXO946" s="477"/>
      <c r="HXP946" s="477"/>
      <c r="HXQ946" s="477"/>
      <c r="HXR946" s="477"/>
      <c r="HXS946" s="477"/>
      <c r="HXT946" s="477"/>
      <c r="HXU946" s="477"/>
      <c r="HXV946" s="477"/>
      <c r="HXW946" s="477"/>
      <c r="HXX946" s="477"/>
      <c r="HXY946" s="477"/>
      <c r="HXZ946" s="477"/>
      <c r="HYA946" s="477"/>
      <c r="HYB946" s="477"/>
      <c r="HYC946" s="477"/>
      <c r="HYD946" s="477"/>
      <c r="HYE946" s="477"/>
      <c r="HYF946" s="477"/>
      <c r="HYG946" s="477"/>
      <c r="HYH946" s="477"/>
      <c r="HYI946" s="477"/>
      <c r="HYJ946" s="477"/>
      <c r="HYK946" s="477"/>
      <c r="HYL946" s="477"/>
      <c r="HYM946" s="477"/>
      <c r="HYN946" s="477"/>
      <c r="HYO946" s="477"/>
      <c r="HYP946" s="477"/>
      <c r="HYQ946" s="477"/>
      <c r="HYR946" s="477"/>
      <c r="HYS946" s="477"/>
      <c r="HYT946" s="477"/>
      <c r="HYU946" s="477"/>
      <c r="HYV946" s="477"/>
      <c r="HYW946" s="477"/>
      <c r="HYX946" s="477"/>
      <c r="HYY946" s="477"/>
      <c r="HYZ946" s="477"/>
      <c r="HZA946" s="477"/>
      <c r="HZB946" s="477"/>
      <c r="HZC946" s="477"/>
      <c r="HZD946" s="477"/>
      <c r="HZE946" s="477"/>
      <c r="HZF946" s="477"/>
      <c r="HZG946" s="477"/>
      <c r="HZH946" s="477"/>
      <c r="HZI946" s="477"/>
      <c r="HZJ946" s="477"/>
      <c r="HZK946" s="477"/>
      <c r="HZL946" s="477"/>
      <c r="HZM946" s="477"/>
      <c r="HZN946" s="477"/>
      <c r="HZO946" s="477"/>
      <c r="HZP946" s="477"/>
      <c r="HZQ946" s="477"/>
      <c r="HZR946" s="477"/>
      <c r="HZS946" s="477"/>
      <c r="HZT946" s="477"/>
      <c r="HZU946" s="477"/>
      <c r="HZV946" s="477"/>
      <c r="HZW946" s="477"/>
      <c r="HZX946" s="477"/>
      <c r="HZY946" s="477"/>
      <c r="HZZ946" s="477"/>
      <c r="IAA946" s="477"/>
      <c r="IAB946" s="477"/>
      <c r="IAC946" s="477"/>
      <c r="IAD946" s="477"/>
      <c r="IAE946" s="477"/>
      <c r="IAF946" s="477"/>
      <c r="IAG946" s="477"/>
      <c r="IAH946" s="477"/>
      <c r="IAI946" s="477"/>
      <c r="IAJ946" s="477"/>
      <c r="IAK946" s="477"/>
      <c r="IAL946" s="477"/>
      <c r="IAM946" s="477"/>
      <c r="IAN946" s="477"/>
      <c r="IAO946" s="477"/>
      <c r="IAP946" s="477"/>
      <c r="IAQ946" s="477"/>
      <c r="IAR946" s="477"/>
      <c r="IAS946" s="477"/>
      <c r="IAT946" s="477"/>
      <c r="IAU946" s="477"/>
      <c r="IAV946" s="477"/>
      <c r="IAW946" s="477"/>
      <c r="IAX946" s="477"/>
      <c r="IAY946" s="477"/>
      <c r="IAZ946" s="477"/>
      <c r="IBA946" s="477"/>
      <c r="IBB946" s="477"/>
      <c r="IBC946" s="477"/>
      <c r="IBD946" s="477"/>
      <c r="IBE946" s="477"/>
      <c r="IBF946" s="477"/>
      <c r="IBG946" s="477"/>
      <c r="IBH946" s="477"/>
      <c r="IBI946" s="477"/>
      <c r="IBJ946" s="477"/>
      <c r="IBK946" s="477"/>
      <c r="IBL946" s="477"/>
      <c r="IBM946" s="477"/>
      <c r="IBN946" s="477"/>
      <c r="IBO946" s="477"/>
      <c r="IBP946" s="477"/>
      <c r="IBQ946" s="477"/>
      <c r="IBR946" s="477"/>
      <c r="IBS946" s="477"/>
      <c r="IBT946" s="477"/>
      <c r="IBU946" s="477"/>
      <c r="IBV946" s="477"/>
      <c r="IBW946" s="477"/>
      <c r="IBX946" s="477"/>
      <c r="IBY946" s="477"/>
      <c r="IBZ946" s="477"/>
      <c r="ICA946" s="477"/>
      <c r="ICB946" s="477"/>
      <c r="ICC946" s="477"/>
      <c r="ICD946" s="477"/>
      <c r="ICE946" s="477"/>
      <c r="ICF946" s="477"/>
      <c r="ICG946" s="477"/>
      <c r="ICH946" s="477"/>
      <c r="ICI946" s="477"/>
      <c r="ICJ946" s="477"/>
      <c r="ICK946" s="477"/>
      <c r="ICL946" s="477"/>
      <c r="ICM946" s="477"/>
      <c r="ICN946" s="477"/>
      <c r="ICO946" s="477"/>
      <c r="ICP946" s="477"/>
      <c r="ICQ946" s="477"/>
      <c r="ICR946" s="477"/>
      <c r="ICS946" s="477"/>
      <c r="ICT946" s="477"/>
      <c r="ICU946" s="477"/>
      <c r="ICV946" s="477"/>
      <c r="ICW946" s="477"/>
      <c r="ICX946" s="477"/>
      <c r="ICY946" s="477"/>
      <c r="ICZ946" s="477"/>
      <c r="IDA946" s="477"/>
      <c r="IDB946" s="477"/>
      <c r="IDC946" s="477"/>
      <c r="IDD946" s="477"/>
      <c r="IDE946" s="477"/>
      <c r="IDF946" s="477"/>
      <c r="IDG946" s="477"/>
      <c r="IDH946" s="477"/>
      <c r="IDI946" s="477"/>
      <c r="IDJ946" s="477"/>
      <c r="IDK946" s="477"/>
      <c r="IDL946" s="477"/>
      <c r="IDM946" s="477"/>
      <c r="IDN946" s="477"/>
      <c r="IDO946" s="477"/>
      <c r="IDP946" s="477"/>
      <c r="IDQ946" s="477"/>
      <c r="IDR946" s="477"/>
      <c r="IDS946" s="477"/>
      <c r="IDT946" s="477"/>
      <c r="IDU946" s="477"/>
      <c r="IDV946" s="477"/>
      <c r="IDW946" s="477"/>
      <c r="IDX946" s="477"/>
      <c r="IDY946" s="477"/>
      <c r="IDZ946" s="477"/>
      <c r="IEA946" s="477"/>
      <c r="IEB946" s="477"/>
      <c r="IEC946" s="477"/>
      <c r="IED946" s="477"/>
      <c r="IEE946" s="477"/>
      <c r="IEF946" s="477"/>
      <c r="IEG946" s="477"/>
      <c r="IEH946" s="477"/>
      <c r="IEI946" s="477"/>
      <c r="IEJ946" s="477"/>
      <c r="IEK946" s="477"/>
      <c r="IEL946" s="477"/>
      <c r="IEM946" s="477"/>
      <c r="IEN946" s="477"/>
      <c r="IEO946" s="477"/>
      <c r="IEP946" s="477"/>
      <c r="IEQ946" s="477"/>
      <c r="IER946" s="477"/>
      <c r="IES946" s="477"/>
      <c r="IET946" s="477"/>
      <c r="IEU946" s="477"/>
      <c r="IEV946" s="477"/>
      <c r="IEW946" s="477"/>
      <c r="IEX946" s="477"/>
      <c r="IEY946" s="477"/>
      <c r="IEZ946" s="477"/>
      <c r="IFA946" s="477"/>
      <c r="IFB946" s="477"/>
      <c r="IFC946" s="477"/>
      <c r="IFD946" s="477"/>
      <c r="IFE946" s="477"/>
      <c r="IFF946" s="477"/>
      <c r="IFG946" s="477"/>
      <c r="IFH946" s="477"/>
      <c r="IFI946" s="477"/>
      <c r="IFJ946" s="477"/>
      <c r="IFK946" s="477"/>
      <c r="IFL946" s="477"/>
      <c r="IFM946" s="477"/>
      <c r="IFN946" s="477"/>
      <c r="IFO946" s="477"/>
      <c r="IFP946" s="477"/>
      <c r="IFQ946" s="477"/>
      <c r="IFR946" s="477"/>
      <c r="IFS946" s="477"/>
      <c r="IFT946" s="477"/>
      <c r="IFU946" s="477"/>
      <c r="IFV946" s="477"/>
      <c r="IFW946" s="477"/>
      <c r="IFX946" s="477"/>
      <c r="IFY946" s="477"/>
      <c r="IFZ946" s="477"/>
      <c r="IGA946" s="477"/>
      <c r="IGB946" s="477"/>
      <c r="IGC946" s="477"/>
      <c r="IGD946" s="477"/>
      <c r="IGE946" s="477"/>
      <c r="IGF946" s="477"/>
      <c r="IGG946" s="477"/>
      <c r="IGH946" s="477"/>
      <c r="IGI946" s="477"/>
      <c r="IGJ946" s="477"/>
      <c r="IGK946" s="477"/>
      <c r="IGL946" s="477"/>
      <c r="IGM946" s="477"/>
      <c r="IGN946" s="477"/>
      <c r="IGO946" s="477"/>
      <c r="IGP946" s="477"/>
      <c r="IGQ946" s="477"/>
      <c r="IGR946" s="477"/>
      <c r="IGS946" s="477"/>
      <c r="IGT946" s="477"/>
      <c r="IGU946" s="477"/>
      <c r="IGV946" s="477"/>
      <c r="IGW946" s="477"/>
      <c r="IGX946" s="477"/>
      <c r="IGY946" s="477"/>
      <c r="IGZ946" s="477"/>
      <c r="IHA946" s="477"/>
      <c r="IHB946" s="477"/>
      <c r="IHC946" s="477"/>
      <c r="IHD946" s="477"/>
      <c r="IHE946" s="477"/>
      <c r="IHF946" s="477"/>
      <c r="IHG946" s="477"/>
      <c r="IHH946" s="477"/>
      <c r="IHI946" s="477"/>
      <c r="IHJ946" s="477"/>
      <c r="IHK946" s="477"/>
      <c r="IHL946" s="477"/>
      <c r="IHM946" s="477"/>
      <c r="IHN946" s="477"/>
      <c r="IHO946" s="477"/>
      <c r="IHP946" s="477"/>
      <c r="IHQ946" s="477"/>
      <c r="IHR946" s="477"/>
      <c r="IHS946" s="477"/>
      <c r="IHT946" s="477"/>
      <c r="IHU946" s="477"/>
      <c r="IHV946" s="477"/>
      <c r="IHW946" s="477"/>
      <c r="IHX946" s="477"/>
      <c r="IHY946" s="477"/>
      <c r="IHZ946" s="477"/>
      <c r="IIA946" s="477"/>
      <c r="IIB946" s="477"/>
      <c r="IIC946" s="477"/>
      <c r="IID946" s="477"/>
      <c r="IIE946" s="477"/>
      <c r="IIF946" s="477"/>
      <c r="IIG946" s="477"/>
      <c r="IIH946" s="477"/>
      <c r="III946" s="477"/>
      <c r="IIJ946" s="477"/>
      <c r="IIK946" s="477"/>
      <c r="IIL946" s="477"/>
      <c r="IIM946" s="477"/>
      <c r="IIN946" s="477"/>
      <c r="IIO946" s="477"/>
      <c r="IIP946" s="477"/>
      <c r="IIQ946" s="477"/>
      <c r="IIR946" s="477"/>
      <c r="IIS946" s="477"/>
      <c r="IIT946" s="477"/>
      <c r="IIU946" s="477"/>
      <c r="IIV946" s="477"/>
      <c r="IIW946" s="477"/>
      <c r="IIX946" s="477"/>
      <c r="IIY946" s="477"/>
      <c r="IIZ946" s="477"/>
      <c r="IJA946" s="477"/>
      <c r="IJB946" s="477"/>
      <c r="IJC946" s="477"/>
      <c r="IJD946" s="477"/>
      <c r="IJE946" s="477"/>
      <c r="IJF946" s="477"/>
      <c r="IJG946" s="477"/>
      <c r="IJH946" s="477"/>
      <c r="IJI946" s="477"/>
      <c r="IJJ946" s="477"/>
      <c r="IJK946" s="477"/>
      <c r="IJL946" s="477"/>
      <c r="IJM946" s="477"/>
      <c r="IJN946" s="477"/>
      <c r="IJO946" s="477"/>
      <c r="IJP946" s="477"/>
      <c r="IJQ946" s="477"/>
      <c r="IJR946" s="477"/>
      <c r="IJS946" s="477"/>
      <c r="IJT946" s="477"/>
      <c r="IJU946" s="477"/>
      <c r="IJV946" s="477"/>
      <c r="IJW946" s="477"/>
      <c r="IJX946" s="477"/>
      <c r="IJY946" s="477"/>
      <c r="IJZ946" s="477"/>
      <c r="IKA946" s="477"/>
      <c r="IKB946" s="477"/>
      <c r="IKC946" s="477"/>
      <c r="IKD946" s="477"/>
      <c r="IKE946" s="477"/>
      <c r="IKF946" s="477"/>
      <c r="IKG946" s="477"/>
      <c r="IKH946" s="477"/>
      <c r="IKI946" s="477"/>
      <c r="IKJ946" s="477"/>
      <c r="IKK946" s="477"/>
      <c r="IKL946" s="477"/>
      <c r="IKM946" s="477"/>
      <c r="IKN946" s="477"/>
      <c r="IKO946" s="477"/>
      <c r="IKP946" s="477"/>
      <c r="IKQ946" s="477"/>
      <c r="IKR946" s="477"/>
      <c r="IKS946" s="477"/>
      <c r="IKT946" s="477"/>
      <c r="IKU946" s="477"/>
      <c r="IKV946" s="477"/>
      <c r="IKW946" s="477"/>
      <c r="IKX946" s="477"/>
      <c r="IKY946" s="477"/>
      <c r="IKZ946" s="477"/>
      <c r="ILA946" s="477"/>
      <c r="ILB946" s="477"/>
      <c r="ILC946" s="477"/>
      <c r="ILD946" s="477"/>
      <c r="ILE946" s="477"/>
      <c r="ILF946" s="477"/>
      <c r="ILG946" s="477"/>
      <c r="ILH946" s="477"/>
      <c r="ILI946" s="477"/>
      <c r="ILJ946" s="477"/>
      <c r="ILK946" s="477"/>
      <c r="ILL946" s="477"/>
      <c r="ILM946" s="477"/>
      <c r="ILN946" s="477"/>
      <c r="ILO946" s="477"/>
      <c r="ILP946" s="477"/>
      <c r="ILQ946" s="477"/>
      <c r="ILR946" s="477"/>
      <c r="ILS946" s="477"/>
      <c r="ILT946" s="477"/>
      <c r="ILU946" s="477"/>
      <c r="ILV946" s="477"/>
      <c r="ILW946" s="477"/>
      <c r="ILX946" s="477"/>
      <c r="ILY946" s="477"/>
      <c r="ILZ946" s="477"/>
      <c r="IMA946" s="477"/>
      <c r="IMB946" s="477"/>
      <c r="IMC946" s="477"/>
      <c r="IMD946" s="477"/>
      <c r="IME946" s="477"/>
      <c r="IMF946" s="477"/>
      <c r="IMG946" s="477"/>
      <c r="IMH946" s="477"/>
      <c r="IMI946" s="477"/>
      <c r="IMJ946" s="477"/>
      <c r="IMK946" s="477"/>
      <c r="IML946" s="477"/>
      <c r="IMM946" s="477"/>
      <c r="IMN946" s="477"/>
      <c r="IMO946" s="477"/>
      <c r="IMP946" s="477"/>
      <c r="IMQ946" s="477"/>
      <c r="IMR946" s="477"/>
      <c r="IMS946" s="477"/>
      <c r="IMT946" s="477"/>
      <c r="IMU946" s="477"/>
      <c r="IMV946" s="477"/>
      <c r="IMW946" s="477"/>
      <c r="IMX946" s="477"/>
      <c r="IMY946" s="477"/>
      <c r="IMZ946" s="477"/>
      <c r="INA946" s="477"/>
      <c r="INB946" s="477"/>
      <c r="INC946" s="477"/>
      <c r="IND946" s="477"/>
      <c r="INE946" s="477"/>
      <c r="INF946" s="477"/>
      <c r="ING946" s="477"/>
      <c r="INH946" s="477"/>
      <c r="INI946" s="477"/>
      <c r="INJ946" s="477"/>
      <c r="INK946" s="477"/>
      <c r="INL946" s="477"/>
      <c r="INM946" s="477"/>
      <c r="INN946" s="477"/>
      <c r="INO946" s="477"/>
      <c r="INP946" s="477"/>
      <c r="INQ946" s="477"/>
      <c r="INR946" s="477"/>
      <c r="INS946" s="477"/>
      <c r="INT946" s="477"/>
      <c r="INU946" s="477"/>
      <c r="INV946" s="477"/>
      <c r="INW946" s="477"/>
      <c r="INX946" s="477"/>
      <c r="INY946" s="477"/>
      <c r="INZ946" s="477"/>
      <c r="IOA946" s="477"/>
      <c r="IOB946" s="477"/>
      <c r="IOC946" s="477"/>
      <c r="IOD946" s="477"/>
      <c r="IOE946" s="477"/>
      <c r="IOF946" s="477"/>
      <c r="IOG946" s="477"/>
      <c r="IOH946" s="477"/>
      <c r="IOI946" s="477"/>
      <c r="IOJ946" s="477"/>
      <c r="IOK946" s="477"/>
      <c r="IOL946" s="477"/>
      <c r="IOM946" s="477"/>
      <c r="ION946" s="477"/>
      <c r="IOO946" s="477"/>
      <c r="IOP946" s="477"/>
      <c r="IOQ946" s="477"/>
      <c r="IOR946" s="477"/>
      <c r="IOS946" s="477"/>
      <c r="IOT946" s="477"/>
      <c r="IOU946" s="477"/>
      <c r="IOV946" s="477"/>
      <c r="IOW946" s="477"/>
      <c r="IOX946" s="477"/>
      <c r="IOY946" s="477"/>
      <c r="IOZ946" s="477"/>
      <c r="IPA946" s="477"/>
      <c r="IPB946" s="477"/>
      <c r="IPC946" s="477"/>
      <c r="IPD946" s="477"/>
      <c r="IPE946" s="477"/>
      <c r="IPF946" s="477"/>
      <c r="IPG946" s="477"/>
      <c r="IPH946" s="477"/>
      <c r="IPI946" s="477"/>
      <c r="IPJ946" s="477"/>
      <c r="IPK946" s="477"/>
      <c r="IPL946" s="477"/>
      <c r="IPM946" s="477"/>
      <c r="IPN946" s="477"/>
      <c r="IPO946" s="477"/>
      <c r="IPP946" s="477"/>
      <c r="IPQ946" s="477"/>
      <c r="IPR946" s="477"/>
      <c r="IPS946" s="477"/>
      <c r="IPT946" s="477"/>
      <c r="IPU946" s="477"/>
      <c r="IPV946" s="477"/>
      <c r="IPW946" s="477"/>
      <c r="IPX946" s="477"/>
      <c r="IPY946" s="477"/>
      <c r="IPZ946" s="477"/>
      <c r="IQA946" s="477"/>
      <c r="IQB946" s="477"/>
      <c r="IQC946" s="477"/>
      <c r="IQD946" s="477"/>
      <c r="IQE946" s="477"/>
      <c r="IQF946" s="477"/>
      <c r="IQG946" s="477"/>
      <c r="IQH946" s="477"/>
      <c r="IQI946" s="477"/>
      <c r="IQJ946" s="477"/>
      <c r="IQK946" s="477"/>
      <c r="IQL946" s="477"/>
      <c r="IQM946" s="477"/>
      <c r="IQN946" s="477"/>
      <c r="IQO946" s="477"/>
      <c r="IQP946" s="477"/>
      <c r="IQQ946" s="477"/>
      <c r="IQR946" s="477"/>
      <c r="IQS946" s="477"/>
      <c r="IQT946" s="477"/>
      <c r="IQU946" s="477"/>
      <c r="IQV946" s="477"/>
      <c r="IQW946" s="477"/>
      <c r="IQX946" s="477"/>
      <c r="IQY946" s="477"/>
      <c r="IQZ946" s="477"/>
      <c r="IRA946" s="477"/>
      <c r="IRB946" s="477"/>
      <c r="IRC946" s="477"/>
      <c r="IRD946" s="477"/>
      <c r="IRE946" s="477"/>
      <c r="IRF946" s="477"/>
      <c r="IRG946" s="477"/>
      <c r="IRH946" s="477"/>
      <c r="IRI946" s="477"/>
      <c r="IRJ946" s="477"/>
      <c r="IRK946" s="477"/>
      <c r="IRL946" s="477"/>
      <c r="IRM946" s="477"/>
      <c r="IRN946" s="477"/>
      <c r="IRO946" s="477"/>
      <c r="IRP946" s="477"/>
      <c r="IRQ946" s="477"/>
      <c r="IRR946" s="477"/>
      <c r="IRS946" s="477"/>
      <c r="IRT946" s="477"/>
      <c r="IRU946" s="477"/>
      <c r="IRV946" s="477"/>
      <c r="IRW946" s="477"/>
      <c r="IRX946" s="477"/>
      <c r="IRY946" s="477"/>
      <c r="IRZ946" s="477"/>
      <c r="ISA946" s="477"/>
      <c r="ISB946" s="477"/>
      <c r="ISC946" s="477"/>
      <c r="ISD946" s="477"/>
      <c r="ISE946" s="477"/>
      <c r="ISF946" s="477"/>
      <c r="ISG946" s="477"/>
      <c r="ISH946" s="477"/>
      <c r="ISI946" s="477"/>
      <c r="ISJ946" s="477"/>
      <c r="ISK946" s="477"/>
      <c r="ISL946" s="477"/>
      <c r="ISM946" s="477"/>
      <c r="ISN946" s="477"/>
      <c r="ISO946" s="477"/>
      <c r="ISP946" s="477"/>
      <c r="ISQ946" s="477"/>
      <c r="ISR946" s="477"/>
      <c r="ISS946" s="477"/>
      <c r="IST946" s="477"/>
      <c r="ISU946" s="477"/>
      <c r="ISV946" s="477"/>
      <c r="ISW946" s="477"/>
      <c r="ISX946" s="477"/>
      <c r="ISY946" s="477"/>
      <c r="ISZ946" s="477"/>
      <c r="ITA946" s="477"/>
      <c r="ITB946" s="477"/>
      <c r="ITC946" s="477"/>
      <c r="ITD946" s="477"/>
      <c r="ITE946" s="477"/>
      <c r="ITF946" s="477"/>
      <c r="ITG946" s="477"/>
      <c r="ITH946" s="477"/>
      <c r="ITI946" s="477"/>
      <c r="ITJ946" s="477"/>
      <c r="ITK946" s="477"/>
      <c r="ITL946" s="477"/>
      <c r="ITM946" s="477"/>
      <c r="ITN946" s="477"/>
      <c r="ITO946" s="477"/>
      <c r="ITP946" s="477"/>
      <c r="ITQ946" s="477"/>
      <c r="ITR946" s="477"/>
      <c r="ITS946" s="477"/>
      <c r="ITT946" s="477"/>
      <c r="ITU946" s="477"/>
      <c r="ITV946" s="477"/>
      <c r="ITW946" s="477"/>
      <c r="ITX946" s="477"/>
      <c r="ITY946" s="477"/>
      <c r="ITZ946" s="477"/>
      <c r="IUA946" s="477"/>
      <c r="IUB946" s="477"/>
      <c r="IUC946" s="477"/>
      <c r="IUD946" s="477"/>
      <c r="IUE946" s="477"/>
      <c r="IUF946" s="477"/>
      <c r="IUG946" s="477"/>
      <c r="IUH946" s="477"/>
      <c r="IUI946" s="477"/>
      <c r="IUJ946" s="477"/>
      <c r="IUK946" s="477"/>
      <c r="IUL946" s="477"/>
      <c r="IUM946" s="477"/>
      <c r="IUN946" s="477"/>
      <c r="IUO946" s="477"/>
      <c r="IUP946" s="477"/>
      <c r="IUQ946" s="477"/>
      <c r="IUR946" s="477"/>
      <c r="IUS946" s="477"/>
      <c r="IUT946" s="477"/>
      <c r="IUU946" s="477"/>
      <c r="IUV946" s="477"/>
      <c r="IUW946" s="477"/>
      <c r="IUX946" s="477"/>
      <c r="IUY946" s="477"/>
      <c r="IUZ946" s="477"/>
      <c r="IVA946" s="477"/>
      <c r="IVB946" s="477"/>
      <c r="IVC946" s="477"/>
      <c r="IVD946" s="477"/>
      <c r="IVE946" s="477"/>
      <c r="IVF946" s="477"/>
      <c r="IVG946" s="477"/>
      <c r="IVH946" s="477"/>
      <c r="IVI946" s="477"/>
      <c r="IVJ946" s="477"/>
      <c r="IVK946" s="477"/>
      <c r="IVL946" s="477"/>
      <c r="IVM946" s="477"/>
      <c r="IVN946" s="477"/>
      <c r="IVO946" s="477"/>
      <c r="IVP946" s="477"/>
      <c r="IVQ946" s="477"/>
      <c r="IVR946" s="477"/>
      <c r="IVS946" s="477"/>
      <c r="IVT946" s="477"/>
      <c r="IVU946" s="477"/>
      <c r="IVV946" s="477"/>
      <c r="IVW946" s="477"/>
      <c r="IVX946" s="477"/>
      <c r="IVY946" s="477"/>
      <c r="IVZ946" s="477"/>
      <c r="IWA946" s="477"/>
      <c r="IWB946" s="477"/>
      <c r="IWC946" s="477"/>
      <c r="IWD946" s="477"/>
      <c r="IWE946" s="477"/>
      <c r="IWF946" s="477"/>
      <c r="IWG946" s="477"/>
      <c r="IWH946" s="477"/>
      <c r="IWI946" s="477"/>
      <c r="IWJ946" s="477"/>
      <c r="IWK946" s="477"/>
      <c r="IWL946" s="477"/>
      <c r="IWM946" s="477"/>
      <c r="IWN946" s="477"/>
      <c r="IWO946" s="477"/>
      <c r="IWP946" s="477"/>
      <c r="IWQ946" s="477"/>
      <c r="IWR946" s="477"/>
      <c r="IWS946" s="477"/>
      <c r="IWT946" s="477"/>
      <c r="IWU946" s="477"/>
      <c r="IWV946" s="477"/>
      <c r="IWW946" s="477"/>
      <c r="IWX946" s="477"/>
      <c r="IWY946" s="477"/>
      <c r="IWZ946" s="477"/>
      <c r="IXA946" s="477"/>
      <c r="IXB946" s="477"/>
      <c r="IXC946" s="477"/>
      <c r="IXD946" s="477"/>
      <c r="IXE946" s="477"/>
      <c r="IXF946" s="477"/>
      <c r="IXG946" s="477"/>
      <c r="IXH946" s="477"/>
      <c r="IXI946" s="477"/>
      <c r="IXJ946" s="477"/>
      <c r="IXK946" s="477"/>
      <c r="IXL946" s="477"/>
      <c r="IXM946" s="477"/>
      <c r="IXN946" s="477"/>
      <c r="IXO946" s="477"/>
      <c r="IXP946" s="477"/>
      <c r="IXQ946" s="477"/>
      <c r="IXR946" s="477"/>
      <c r="IXS946" s="477"/>
      <c r="IXT946" s="477"/>
      <c r="IXU946" s="477"/>
      <c r="IXV946" s="477"/>
      <c r="IXW946" s="477"/>
      <c r="IXX946" s="477"/>
      <c r="IXY946" s="477"/>
      <c r="IXZ946" s="477"/>
      <c r="IYA946" s="477"/>
      <c r="IYB946" s="477"/>
      <c r="IYC946" s="477"/>
      <c r="IYD946" s="477"/>
      <c r="IYE946" s="477"/>
      <c r="IYF946" s="477"/>
      <c r="IYG946" s="477"/>
      <c r="IYH946" s="477"/>
      <c r="IYI946" s="477"/>
      <c r="IYJ946" s="477"/>
      <c r="IYK946" s="477"/>
      <c r="IYL946" s="477"/>
      <c r="IYM946" s="477"/>
      <c r="IYN946" s="477"/>
      <c r="IYO946" s="477"/>
      <c r="IYP946" s="477"/>
      <c r="IYQ946" s="477"/>
      <c r="IYR946" s="477"/>
      <c r="IYS946" s="477"/>
      <c r="IYT946" s="477"/>
      <c r="IYU946" s="477"/>
      <c r="IYV946" s="477"/>
      <c r="IYW946" s="477"/>
      <c r="IYX946" s="477"/>
      <c r="IYY946" s="477"/>
      <c r="IYZ946" s="477"/>
      <c r="IZA946" s="477"/>
      <c r="IZB946" s="477"/>
      <c r="IZC946" s="477"/>
      <c r="IZD946" s="477"/>
      <c r="IZE946" s="477"/>
      <c r="IZF946" s="477"/>
      <c r="IZG946" s="477"/>
      <c r="IZH946" s="477"/>
      <c r="IZI946" s="477"/>
      <c r="IZJ946" s="477"/>
      <c r="IZK946" s="477"/>
      <c r="IZL946" s="477"/>
      <c r="IZM946" s="477"/>
      <c r="IZN946" s="477"/>
      <c r="IZO946" s="477"/>
      <c r="IZP946" s="477"/>
      <c r="IZQ946" s="477"/>
      <c r="IZR946" s="477"/>
      <c r="IZS946" s="477"/>
      <c r="IZT946" s="477"/>
      <c r="IZU946" s="477"/>
      <c r="IZV946" s="477"/>
      <c r="IZW946" s="477"/>
      <c r="IZX946" s="477"/>
      <c r="IZY946" s="477"/>
      <c r="IZZ946" s="477"/>
      <c r="JAA946" s="477"/>
      <c r="JAB946" s="477"/>
      <c r="JAC946" s="477"/>
      <c r="JAD946" s="477"/>
      <c r="JAE946" s="477"/>
      <c r="JAF946" s="477"/>
      <c r="JAG946" s="477"/>
      <c r="JAH946" s="477"/>
      <c r="JAI946" s="477"/>
      <c r="JAJ946" s="477"/>
      <c r="JAK946" s="477"/>
      <c r="JAL946" s="477"/>
      <c r="JAM946" s="477"/>
      <c r="JAN946" s="477"/>
      <c r="JAO946" s="477"/>
      <c r="JAP946" s="477"/>
      <c r="JAQ946" s="477"/>
      <c r="JAR946" s="477"/>
      <c r="JAS946" s="477"/>
      <c r="JAT946" s="477"/>
      <c r="JAU946" s="477"/>
      <c r="JAV946" s="477"/>
      <c r="JAW946" s="477"/>
      <c r="JAX946" s="477"/>
      <c r="JAY946" s="477"/>
      <c r="JAZ946" s="477"/>
      <c r="JBA946" s="477"/>
      <c r="JBB946" s="477"/>
      <c r="JBC946" s="477"/>
      <c r="JBD946" s="477"/>
      <c r="JBE946" s="477"/>
      <c r="JBF946" s="477"/>
      <c r="JBG946" s="477"/>
      <c r="JBH946" s="477"/>
      <c r="JBI946" s="477"/>
      <c r="JBJ946" s="477"/>
      <c r="JBK946" s="477"/>
      <c r="JBL946" s="477"/>
      <c r="JBM946" s="477"/>
      <c r="JBN946" s="477"/>
      <c r="JBO946" s="477"/>
      <c r="JBP946" s="477"/>
      <c r="JBQ946" s="477"/>
      <c r="JBR946" s="477"/>
      <c r="JBS946" s="477"/>
      <c r="JBT946" s="477"/>
      <c r="JBU946" s="477"/>
      <c r="JBV946" s="477"/>
      <c r="JBW946" s="477"/>
      <c r="JBX946" s="477"/>
      <c r="JBY946" s="477"/>
      <c r="JBZ946" s="477"/>
      <c r="JCA946" s="477"/>
      <c r="JCB946" s="477"/>
      <c r="JCC946" s="477"/>
      <c r="JCD946" s="477"/>
      <c r="JCE946" s="477"/>
      <c r="JCF946" s="477"/>
      <c r="JCG946" s="477"/>
      <c r="JCH946" s="477"/>
      <c r="JCI946" s="477"/>
      <c r="JCJ946" s="477"/>
      <c r="JCK946" s="477"/>
      <c r="JCL946" s="477"/>
      <c r="JCM946" s="477"/>
      <c r="JCN946" s="477"/>
      <c r="JCO946" s="477"/>
      <c r="JCP946" s="477"/>
      <c r="JCQ946" s="477"/>
      <c r="JCR946" s="477"/>
      <c r="JCS946" s="477"/>
      <c r="JCT946" s="477"/>
      <c r="JCU946" s="477"/>
      <c r="JCV946" s="477"/>
      <c r="JCW946" s="477"/>
      <c r="JCX946" s="477"/>
      <c r="JCY946" s="477"/>
      <c r="JCZ946" s="477"/>
      <c r="JDA946" s="477"/>
      <c r="JDB946" s="477"/>
      <c r="JDC946" s="477"/>
      <c r="JDD946" s="477"/>
      <c r="JDE946" s="477"/>
      <c r="JDF946" s="477"/>
      <c r="JDG946" s="477"/>
      <c r="JDH946" s="477"/>
      <c r="JDI946" s="477"/>
      <c r="JDJ946" s="477"/>
      <c r="JDK946" s="477"/>
      <c r="JDL946" s="477"/>
      <c r="JDM946" s="477"/>
      <c r="JDN946" s="477"/>
      <c r="JDO946" s="477"/>
      <c r="JDP946" s="477"/>
      <c r="JDQ946" s="477"/>
      <c r="JDR946" s="477"/>
      <c r="JDS946" s="477"/>
      <c r="JDT946" s="477"/>
      <c r="JDU946" s="477"/>
      <c r="JDV946" s="477"/>
      <c r="JDW946" s="477"/>
      <c r="JDX946" s="477"/>
      <c r="JDY946" s="477"/>
      <c r="JDZ946" s="477"/>
      <c r="JEA946" s="477"/>
      <c r="JEB946" s="477"/>
      <c r="JEC946" s="477"/>
      <c r="JED946" s="477"/>
      <c r="JEE946" s="477"/>
      <c r="JEF946" s="477"/>
      <c r="JEG946" s="477"/>
      <c r="JEH946" s="477"/>
      <c r="JEI946" s="477"/>
      <c r="JEJ946" s="477"/>
      <c r="JEK946" s="477"/>
      <c r="JEL946" s="477"/>
      <c r="JEM946" s="477"/>
      <c r="JEN946" s="477"/>
      <c r="JEO946" s="477"/>
      <c r="JEP946" s="477"/>
      <c r="JEQ946" s="477"/>
      <c r="JER946" s="477"/>
      <c r="JES946" s="477"/>
      <c r="JET946" s="477"/>
      <c r="JEU946" s="477"/>
      <c r="JEV946" s="477"/>
      <c r="JEW946" s="477"/>
      <c r="JEX946" s="477"/>
      <c r="JEY946" s="477"/>
      <c r="JEZ946" s="477"/>
      <c r="JFA946" s="477"/>
      <c r="JFB946" s="477"/>
      <c r="JFC946" s="477"/>
      <c r="JFD946" s="477"/>
      <c r="JFE946" s="477"/>
      <c r="JFF946" s="477"/>
      <c r="JFG946" s="477"/>
      <c r="JFH946" s="477"/>
      <c r="JFI946" s="477"/>
      <c r="JFJ946" s="477"/>
      <c r="JFK946" s="477"/>
      <c r="JFL946" s="477"/>
      <c r="JFM946" s="477"/>
      <c r="JFN946" s="477"/>
      <c r="JFO946" s="477"/>
      <c r="JFP946" s="477"/>
      <c r="JFQ946" s="477"/>
      <c r="JFR946" s="477"/>
      <c r="JFS946" s="477"/>
      <c r="JFT946" s="477"/>
      <c r="JFU946" s="477"/>
      <c r="JFV946" s="477"/>
      <c r="JFW946" s="477"/>
      <c r="JFX946" s="477"/>
      <c r="JFY946" s="477"/>
      <c r="JFZ946" s="477"/>
      <c r="JGA946" s="477"/>
      <c r="JGB946" s="477"/>
      <c r="JGC946" s="477"/>
      <c r="JGD946" s="477"/>
      <c r="JGE946" s="477"/>
      <c r="JGF946" s="477"/>
      <c r="JGG946" s="477"/>
      <c r="JGH946" s="477"/>
      <c r="JGI946" s="477"/>
      <c r="JGJ946" s="477"/>
      <c r="JGK946" s="477"/>
      <c r="JGL946" s="477"/>
      <c r="JGM946" s="477"/>
      <c r="JGN946" s="477"/>
      <c r="JGO946" s="477"/>
      <c r="JGP946" s="477"/>
      <c r="JGQ946" s="477"/>
      <c r="JGR946" s="477"/>
      <c r="JGS946" s="477"/>
      <c r="JGT946" s="477"/>
      <c r="JGU946" s="477"/>
      <c r="JGV946" s="477"/>
      <c r="JGW946" s="477"/>
      <c r="JGX946" s="477"/>
      <c r="JGY946" s="477"/>
      <c r="JGZ946" s="477"/>
      <c r="JHA946" s="477"/>
      <c r="JHB946" s="477"/>
      <c r="JHC946" s="477"/>
      <c r="JHD946" s="477"/>
      <c r="JHE946" s="477"/>
      <c r="JHF946" s="477"/>
      <c r="JHG946" s="477"/>
      <c r="JHH946" s="477"/>
      <c r="JHI946" s="477"/>
      <c r="JHJ946" s="477"/>
      <c r="JHK946" s="477"/>
      <c r="JHL946" s="477"/>
      <c r="JHM946" s="477"/>
      <c r="JHN946" s="477"/>
      <c r="JHO946" s="477"/>
      <c r="JHP946" s="477"/>
      <c r="JHQ946" s="477"/>
      <c r="JHR946" s="477"/>
      <c r="JHS946" s="477"/>
      <c r="JHT946" s="477"/>
      <c r="JHU946" s="477"/>
      <c r="JHV946" s="477"/>
      <c r="JHW946" s="477"/>
      <c r="JHX946" s="477"/>
      <c r="JHY946" s="477"/>
      <c r="JHZ946" s="477"/>
      <c r="JIA946" s="477"/>
      <c r="JIB946" s="477"/>
      <c r="JIC946" s="477"/>
      <c r="JID946" s="477"/>
      <c r="JIE946" s="477"/>
      <c r="JIF946" s="477"/>
      <c r="JIG946" s="477"/>
      <c r="JIH946" s="477"/>
      <c r="JII946" s="477"/>
      <c r="JIJ946" s="477"/>
      <c r="JIK946" s="477"/>
      <c r="JIL946" s="477"/>
      <c r="JIM946" s="477"/>
      <c r="JIN946" s="477"/>
      <c r="JIO946" s="477"/>
      <c r="JIP946" s="477"/>
      <c r="JIQ946" s="477"/>
      <c r="JIR946" s="477"/>
      <c r="JIS946" s="477"/>
      <c r="JIT946" s="477"/>
      <c r="JIU946" s="477"/>
      <c r="JIV946" s="477"/>
      <c r="JIW946" s="477"/>
      <c r="JIX946" s="477"/>
      <c r="JIY946" s="477"/>
      <c r="JIZ946" s="477"/>
      <c r="JJA946" s="477"/>
      <c r="JJB946" s="477"/>
      <c r="JJC946" s="477"/>
      <c r="JJD946" s="477"/>
      <c r="JJE946" s="477"/>
      <c r="JJF946" s="477"/>
      <c r="JJG946" s="477"/>
      <c r="JJH946" s="477"/>
      <c r="JJI946" s="477"/>
      <c r="JJJ946" s="477"/>
      <c r="JJK946" s="477"/>
      <c r="JJL946" s="477"/>
      <c r="JJM946" s="477"/>
      <c r="JJN946" s="477"/>
      <c r="JJO946" s="477"/>
      <c r="JJP946" s="477"/>
      <c r="JJQ946" s="477"/>
      <c r="JJR946" s="477"/>
      <c r="JJS946" s="477"/>
      <c r="JJT946" s="477"/>
      <c r="JJU946" s="477"/>
      <c r="JJV946" s="477"/>
      <c r="JJW946" s="477"/>
      <c r="JJX946" s="477"/>
      <c r="JJY946" s="477"/>
      <c r="JJZ946" s="477"/>
      <c r="JKA946" s="477"/>
      <c r="JKB946" s="477"/>
      <c r="JKC946" s="477"/>
      <c r="JKD946" s="477"/>
      <c r="JKE946" s="477"/>
      <c r="JKF946" s="477"/>
      <c r="JKG946" s="477"/>
      <c r="JKH946" s="477"/>
      <c r="JKI946" s="477"/>
      <c r="JKJ946" s="477"/>
      <c r="JKK946" s="477"/>
      <c r="JKL946" s="477"/>
      <c r="JKM946" s="477"/>
      <c r="JKN946" s="477"/>
      <c r="JKO946" s="477"/>
      <c r="JKP946" s="477"/>
      <c r="JKQ946" s="477"/>
      <c r="JKR946" s="477"/>
      <c r="JKS946" s="477"/>
      <c r="JKT946" s="477"/>
      <c r="JKU946" s="477"/>
      <c r="JKV946" s="477"/>
      <c r="JKW946" s="477"/>
      <c r="JKX946" s="477"/>
      <c r="JKY946" s="477"/>
      <c r="JKZ946" s="477"/>
      <c r="JLA946" s="477"/>
      <c r="JLB946" s="477"/>
      <c r="JLC946" s="477"/>
      <c r="JLD946" s="477"/>
      <c r="JLE946" s="477"/>
      <c r="JLF946" s="477"/>
      <c r="JLG946" s="477"/>
      <c r="JLH946" s="477"/>
      <c r="JLI946" s="477"/>
      <c r="JLJ946" s="477"/>
      <c r="JLK946" s="477"/>
      <c r="JLL946" s="477"/>
      <c r="JLM946" s="477"/>
      <c r="JLN946" s="477"/>
      <c r="JLO946" s="477"/>
      <c r="JLP946" s="477"/>
      <c r="JLQ946" s="477"/>
      <c r="JLR946" s="477"/>
      <c r="JLS946" s="477"/>
      <c r="JLT946" s="477"/>
      <c r="JLU946" s="477"/>
      <c r="JLV946" s="477"/>
      <c r="JLW946" s="477"/>
      <c r="JLX946" s="477"/>
      <c r="JLY946" s="477"/>
      <c r="JLZ946" s="477"/>
      <c r="JMA946" s="477"/>
      <c r="JMB946" s="477"/>
      <c r="JMC946" s="477"/>
      <c r="JMD946" s="477"/>
      <c r="JME946" s="477"/>
      <c r="JMF946" s="477"/>
      <c r="JMG946" s="477"/>
      <c r="JMH946" s="477"/>
      <c r="JMI946" s="477"/>
      <c r="JMJ946" s="477"/>
      <c r="JMK946" s="477"/>
      <c r="JML946" s="477"/>
      <c r="JMM946" s="477"/>
      <c r="JMN946" s="477"/>
      <c r="JMO946" s="477"/>
      <c r="JMP946" s="477"/>
      <c r="JMQ946" s="477"/>
      <c r="JMR946" s="477"/>
      <c r="JMS946" s="477"/>
      <c r="JMT946" s="477"/>
      <c r="JMU946" s="477"/>
      <c r="JMV946" s="477"/>
      <c r="JMW946" s="477"/>
      <c r="JMX946" s="477"/>
      <c r="JMY946" s="477"/>
      <c r="JMZ946" s="477"/>
      <c r="JNA946" s="477"/>
      <c r="JNB946" s="477"/>
      <c r="JNC946" s="477"/>
      <c r="JND946" s="477"/>
      <c r="JNE946" s="477"/>
      <c r="JNF946" s="477"/>
      <c r="JNG946" s="477"/>
      <c r="JNH946" s="477"/>
      <c r="JNI946" s="477"/>
      <c r="JNJ946" s="477"/>
      <c r="JNK946" s="477"/>
      <c r="JNL946" s="477"/>
      <c r="JNM946" s="477"/>
      <c r="JNN946" s="477"/>
      <c r="JNO946" s="477"/>
      <c r="JNP946" s="477"/>
      <c r="JNQ946" s="477"/>
      <c r="JNR946" s="477"/>
      <c r="JNS946" s="477"/>
      <c r="JNT946" s="477"/>
      <c r="JNU946" s="477"/>
      <c r="JNV946" s="477"/>
      <c r="JNW946" s="477"/>
      <c r="JNX946" s="477"/>
      <c r="JNY946" s="477"/>
      <c r="JNZ946" s="477"/>
      <c r="JOA946" s="477"/>
      <c r="JOB946" s="477"/>
      <c r="JOC946" s="477"/>
      <c r="JOD946" s="477"/>
      <c r="JOE946" s="477"/>
      <c r="JOF946" s="477"/>
      <c r="JOG946" s="477"/>
      <c r="JOH946" s="477"/>
      <c r="JOI946" s="477"/>
      <c r="JOJ946" s="477"/>
      <c r="JOK946" s="477"/>
      <c r="JOL946" s="477"/>
      <c r="JOM946" s="477"/>
      <c r="JON946" s="477"/>
      <c r="JOO946" s="477"/>
      <c r="JOP946" s="477"/>
      <c r="JOQ946" s="477"/>
      <c r="JOR946" s="477"/>
      <c r="JOS946" s="477"/>
      <c r="JOT946" s="477"/>
      <c r="JOU946" s="477"/>
      <c r="JOV946" s="477"/>
      <c r="JOW946" s="477"/>
      <c r="JOX946" s="477"/>
      <c r="JOY946" s="477"/>
      <c r="JOZ946" s="477"/>
      <c r="JPA946" s="477"/>
      <c r="JPB946" s="477"/>
      <c r="JPC946" s="477"/>
      <c r="JPD946" s="477"/>
      <c r="JPE946" s="477"/>
      <c r="JPF946" s="477"/>
      <c r="JPG946" s="477"/>
      <c r="JPH946" s="477"/>
      <c r="JPI946" s="477"/>
      <c r="JPJ946" s="477"/>
      <c r="JPK946" s="477"/>
      <c r="JPL946" s="477"/>
      <c r="JPM946" s="477"/>
      <c r="JPN946" s="477"/>
      <c r="JPO946" s="477"/>
      <c r="JPP946" s="477"/>
      <c r="JPQ946" s="477"/>
      <c r="JPR946" s="477"/>
      <c r="JPS946" s="477"/>
      <c r="JPT946" s="477"/>
      <c r="JPU946" s="477"/>
      <c r="JPV946" s="477"/>
      <c r="JPW946" s="477"/>
      <c r="JPX946" s="477"/>
      <c r="JPY946" s="477"/>
      <c r="JPZ946" s="477"/>
      <c r="JQA946" s="477"/>
      <c r="JQB946" s="477"/>
      <c r="JQC946" s="477"/>
      <c r="JQD946" s="477"/>
      <c r="JQE946" s="477"/>
      <c r="JQF946" s="477"/>
      <c r="JQG946" s="477"/>
      <c r="JQH946" s="477"/>
      <c r="JQI946" s="477"/>
      <c r="JQJ946" s="477"/>
      <c r="JQK946" s="477"/>
      <c r="JQL946" s="477"/>
      <c r="JQM946" s="477"/>
      <c r="JQN946" s="477"/>
      <c r="JQO946" s="477"/>
      <c r="JQP946" s="477"/>
      <c r="JQQ946" s="477"/>
      <c r="JQR946" s="477"/>
      <c r="JQS946" s="477"/>
      <c r="JQT946" s="477"/>
      <c r="JQU946" s="477"/>
      <c r="JQV946" s="477"/>
      <c r="JQW946" s="477"/>
      <c r="JQX946" s="477"/>
      <c r="JQY946" s="477"/>
      <c r="JQZ946" s="477"/>
      <c r="JRA946" s="477"/>
      <c r="JRB946" s="477"/>
      <c r="JRC946" s="477"/>
      <c r="JRD946" s="477"/>
      <c r="JRE946" s="477"/>
      <c r="JRF946" s="477"/>
      <c r="JRG946" s="477"/>
      <c r="JRH946" s="477"/>
      <c r="JRI946" s="477"/>
      <c r="JRJ946" s="477"/>
      <c r="JRK946" s="477"/>
      <c r="JRL946" s="477"/>
      <c r="JRM946" s="477"/>
      <c r="JRN946" s="477"/>
      <c r="JRO946" s="477"/>
      <c r="JRP946" s="477"/>
      <c r="JRQ946" s="477"/>
      <c r="JRR946" s="477"/>
      <c r="JRS946" s="477"/>
      <c r="JRT946" s="477"/>
      <c r="JRU946" s="477"/>
      <c r="JRV946" s="477"/>
      <c r="JRW946" s="477"/>
      <c r="JRX946" s="477"/>
      <c r="JRY946" s="477"/>
      <c r="JRZ946" s="477"/>
      <c r="JSA946" s="477"/>
      <c r="JSB946" s="477"/>
      <c r="JSC946" s="477"/>
      <c r="JSD946" s="477"/>
      <c r="JSE946" s="477"/>
      <c r="JSF946" s="477"/>
      <c r="JSG946" s="477"/>
      <c r="JSH946" s="477"/>
      <c r="JSI946" s="477"/>
      <c r="JSJ946" s="477"/>
      <c r="JSK946" s="477"/>
      <c r="JSL946" s="477"/>
      <c r="JSM946" s="477"/>
      <c r="JSN946" s="477"/>
      <c r="JSO946" s="477"/>
      <c r="JSP946" s="477"/>
      <c r="JSQ946" s="477"/>
      <c r="JSR946" s="477"/>
      <c r="JSS946" s="477"/>
      <c r="JST946" s="477"/>
      <c r="JSU946" s="477"/>
      <c r="JSV946" s="477"/>
      <c r="JSW946" s="477"/>
      <c r="JSX946" s="477"/>
      <c r="JSY946" s="477"/>
      <c r="JSZ946" s="477"/>
      <c r="JTA946" s="477"/>
      <c r="JTB946" s="477"/>
      <c r="JTC946" s="477"/>
      <c r="JTD946" s="477"/>
      <c r="JTE946" s="477"/>
      <c r="JTF946" s="477"/>
      <c r="JTG946" s="477"/>
      <c r="JTH946" s="477"/>
      <c r="JTI946" s="477"/>
      <c r="JTJ946" s="477"/>
      <c r="JTK946" s="477"/>
      <c r="JTL946" s="477"/>
      <c r="JTM946" s="477"/>
      <c r="JTN946" s="477"/>
      <c r="JTO946" s="477"/>
      <c r="JTP946" s="477"/>
      <c r="JTQ946" s="477"/>
      <c r="JTR946" s="477"/>
      <c r="JTS946" s="477"/>
      <c r="JTT946" s="477"/>
      <c r="JTU946" s="477"/>
      <c r="JTV946" s="477"/>
      <c r="JTW946" s="477"/>
      <c r="JTX946" s="477"/>
      <c r="JTY946" s="477"/>
      <c r="JTZ946" s="477"/>
      <c r="JUA946" s="477"/>
      <c r="JUB946" s="477"/>
      <c r="JUC946" s="477"/>
      <c r="JUD946" s="477"/>
      <c r="JUE946" s="477"/>
      <c r="JUF946" s="477"/>
      <c r="JUG946" s="477"/>
      <c r="JUH946" s="477"/>
      <c r="JUI946" s="477"/>
      <c r="JUJ946" s="477"/>
      <c r="JUK946" s="477"/>
      <c r="JUL946" s="477"/>
      <c r="JUM946" s="477"/>
      <c r="JUN946" s="477"/>
      <c r="JUO946" s="477"/>
      <c r="JUP946" s="477"/>
      <c r="JUQ946" s="477"/>
      <c r="JUR946" s="477"/>
      <c r="JUS946" s="477"/>
      <c r="JUT946" s="477"/>
      <c r="JUU946" s="477"/>
      <c r="JUV946" s="477"/>
      <c r="JUW946" s="477"/>
      <c r="JUX946" s="477"/>
      <c r="JUY946" s="477"/>
      <c r="JUZ946" s="477"/>
      <c r="JVA946" s="477"/>
      <c r="JVB946" s="477"/>
      <c r="JVC946" s="477"/>
      <c r="JVD946" s="477"/>
      <c r="JVE946" s="477"/>
      <c r="JVF946" s="477"/>
      <c r="JVG946" s="477"/>
      <c r="JVH946" s="477"/>
      <c r="JVI946" s="477"/>
      <c r="JVJ946" s="477"/>
      <c r="JVK946" s="477"/>
      <c r="JVL946" s="477"/>
      <c r="JVM946" s="477"/>
      <c r="JVN946" s="477"/>
      <c r="JVO946" s="477"/>
      <c r="JVP946" s="477"/>
      <c r="JVQ946" s="477"/>
      <c r="JVR946" s="477"/>
      <c r="JVS946" s="477"/>
      <c r="JVT946" s="477"/>
      <c r="JVU946" s="477"/>
      <c r="JVV946" s="477"/>
      <c r="JVW946" s="477"/>
      <c r="JVX946" s="477"/>
      <c r="JVY946" s="477"/>
      <c r="JVZ946" s="477"/>
      <c r="JWA946" s="477"/>
      <c r="JWB946" s="477"/>
      <c r="JWC946" s="477"/>
      <c r="JWD946" s="477"/>
      <c r="JWE946" s="477"/>
      <c r="JWF946" s="477"/>
      <c r="JWG946" s="477"/>
      <c r="JWH946" s="477"/>
      <c r="JWI946" s="477"/>
      <c r="JWJ946" s="477"/>
      <c r="JWK946" s="477"/>
      <c r="JWL946" s="477"/>
      <c r="JWM946" s="477"/>
      <c r="JWN946" s="477"/>
      <c r="JWO946" s="477"/>
      <c r="JWP946" s="477"/>
      <c r="JWQ946" s="477"/>
      <c r="JWR946" s="477"/>
      <c r="JWS946" s="477"/>
      <c r="JWT946" s="477"/>
      <c r="JWU946" s="477"/>
      <c r="JWV946" s="477"/>
      <c r="JWW946" s="477"/>
      <c r="JWX946" s="477"/>
      <c r="JWY946" s="477"/>
      <c r="JWZ946" s="477"/>
      <c r="JXA946" s="477"/>
      <c r="JXB946" s="477"/>
      <c r="JXC946" s="477"/>
      <c r="JXD946" s="477"/>
      <c r="JXE946" s="477"/>
      <c r="JXF946" s="477"/>
      <c r="JXG946" s="477"/>
      <c r="JXH946" s="477"/>
      <c r="JXI946" s="477"/>
      <c r="JXJ946" s="477"/>
      <c r="JXK946" s="477"/>
      <c r="JXL946" s="477"/>
      <c r="JXM946" s="477"/>
      <c r="JXN946" s="477"/>
      <c r="JXO946" s="477"/>
      <c r="JXP946" s="477"/>
      <c r="JXQ946" s="477"/>
      <c r="JXR946" s="477"/>
      <c r="JXS946" s="477"/>
      <c r="JXT946" s="477"/>
      <c r="JXU946" s="477"/>
      <c r="JXV946" s="477"/>
      <c r="JXW946" s="477"/>
      <c r="JXX946" s="477"/>
      <c r="JXY946" s="477"/>
      <c r="JXZ946" s="477"/>
      <c r="JYA946" s="477"/>
      <c r="JYB946" s="477"/>
      <c r="JYC946" s="477"/>
      <c r="JYD946" s="477"/>
      <c r="JYE946" s="477"/>
      <c r="JYF946" s="477"/>
      <c r="JYG946" s="477"/>
      <c r="JYH946" s="477"/>
      <c r="JYI946" s="477"/>
      <c r="JYJ946" s="477"/>
      <c r="JYK946" s="477"/>
      <c r="JYL946" s="477"/>
      <c r="JYM946" s="477"/>
      <c r="JYN946" s="477"/>
      <c r="JYO946" s="477"/>
      <c r="JYP946" s="477"/>
      <c r="JYQ946" s="477"/>
      <c r="JYR946" s="477"/>
      <c r="JYS946" s="477"/>
      <c r="JYT946" s="477"/>
      <c r="JYU946" s="477"/>
      <c r="JYV946" s="477"/>
      <c r="JYW946" s="477"/>
      <c r="JYX946" s="477"/>
      <c r="JYY946" s="477"/>
      <c r="JYZ946" s="477"/>
      <c r="JZA946" s="477"/>
      <c r="JZB946" s="477"/>
      <c r="JZC946" s="477"/>
      <c r="JZD946" s="477"/>
      <c r="JZE946" s="477"/>
      <c r="JZF946" s="477"/>
      <c r="JZG946" s="477"/>
      <c r="JZH946" s="477"/>
      <c r="JZI946" s="477"/>
      <c r="JZJ946" s="477"/>
      <c r="JZK946" s="477"/>
      <c r="JZL946" s="477"/>
      <c r="JZM946" s="477"/>
      <c r="JZN946" s="477"/>
      <c r="JZO946" s="477"/>
      <c r="JZP946" s="477"/>
      <c r="JZQ946" s="477"/>
      <c r="JZR946" s="477"/>
      <c r="JZS946" s="477"/>
      <c r="JZT946" s="477"/>
      <c r="JZU946" s="477"/>
      <c r="JZV946" s="477"/>
      <c r="JZW946" s="477"/>
      <c r="JZX946" s="477"/>
      <c r="JZY946" s="477"/>
      <c r="JZZ946" s="477"/>
      <c r="KAA946" s="477"/>
      <c r="KAB946" s="477"/>
      <c r="KAC946" s="477"/>
      <c r="KAD946" s="477"/>
      <c r="KAE946" s="477"/>
      <c r="KAF946" s="477"/>
      <c r="KAG946" s="477"/>
      <c r="KAH946" s="477"/>
      <c r="KAI946" s="477"/>
      <c r="KAJ946" s="477"/>
      <c r="KAK946" s="477"/>
      <c r="KAL946" s="477"/>
      <c r="KAM946" s="477"/>
      <c r="KAN946" s="477"/>
      <c r="KAO946" s="477"/>
      <c r="KAP946" s="477"/>
      <c r="KAQ946" s="477"/>
      <c r="KAR946" s="477"/>
      <c r="KAS946" s="477"/>
      <c r="KAT946" s="477"/>
      <c r="KAU946" s="477"/>
      <c r="KAV946" s="477"/>
      <c r="KAW946" s="477"/>
      <c r="KAX946" s="477"/>
      <c r="KAY946" s="477"/>
      <c r="KAZ946" s="477"/>
      <c r="KBA946" s="477"/>
      <c r="KBB946" s="477"/>
      <c r="KBC946" s="477"/>
      <c r="KBD946" s="477"/>
      <c r="KBE946" s="477"/>
      <c r="KBF946" s="477"/>
      <c r="KBG946" s="477"/>
      <c r="KBH946" s="477"/>
      <c r="KBI946" s="477"/>
      <c r="KBJ946" s="477"/>
      <c r="KBK946" s="477"/>
      <c r="KBL946" s="477"/>
      <c r="KBM946" s="477"/>
      <c r="KBN946" s="477"/>
      <c r="KBO946" s="477"/>
      <c r="KBP946" s="477"/>
      <c r="KBQ946" s="477"/>
      <c r="KBR946" s="477"/>
      <c r="KBS946" s="477"/>
      <c r="KBT946" s="477"/>
      <c r="KBU946" s="477"/>
      <c r="KBV946" s="477"/>
      <c r="KBW946" s="477"/>
      <c r="KBX946" s="477"/>
      <c r="KBY946" s="477"/>
      <c r="KBZ946" s="477"/>
      <c r="KCA946" s="477"/>
      <c r="KCB946" s="477"/>
      <c r="KCC946" s="477"/>
      <c r="KCD946" s="477"/>
      <c r="KCE946" s="477"/>
      <c r="KCF946" s="477"/>
      <c r="KCG946" s="477"/>
      <c r="KCH946" s="477"/>
      <c r="KCI946" s="477"/>
      <c r="KCJ946" s="477"/>
      <c r="KCK946" s="477"/>
      <c r="KCL946" s="477"/>
      <c r="KCM946" s="477"/>
      <c r="KCN946" s="477"/>
      <c r="KCO946" s="477"/>
      <c r="KCP946" s="477"/>
      <c r="KCQ946" s="477"/>
      <c r="KCR946" s="477"/>
      <c r="KCS946" s="477"/>
      <c r="KCT946" s="477"/>
      <c r="KCU946" s="477"/>
      <c r="KCV946" s="477"/>
      <c r="KCW946" s="477"/>
      <c r="KCX946" s="477"/>
      <c r="KCY946" s="477"/>
      <c r="KCZ946" s="477"/>
      <c r="KDA946" s="477"/>
      <c r="KDB946" s="477"/>
      <c r="KDC946" s="477"/>
      <c r="KDD946" s="477"/>
      <c r="KDE946" s="477"/>
      <c r="KDF946" s="477"/>
      <c r="KDG946" s="477"/>
      <c r="KDH946" s="477"/>
      <c r="KDI946" s="477"/>
      <c r="KDJ946" s="477"/>
      <c r="KDK946" s="477"/>
      <c r="KDL946" s="477"/>
      <c r="KDM946" s="477"/>
      <c r="KDN946" s="477"/>
      <c r="KDO946" s="477"/>
      <c r="KDP946" s="477"/>
      <c r="KDQ946" s="477"/>
      <c r="KDR946" s="477"/>
      <c r="KDS946" s="477"/>
      <c r="KDT946" s="477"/>
      <c r="KDU946" s="477"/>
      <c r="KDV946" s="477"/>
      <c r="KDW946" s="477"/>
      <c r="KDX946" s="477"/>
      <c r="KDY946" s="477"/>
      <c r="KDZ946" s="477"/>
      <c r="KEA946" s="477"/>
      <c r="KEB946" s="477"/>
      <c r="KEC946" s="477"/>
      <c r="KED946" s="477"/>
      <c r="KEE946" s="477"/>
      <c r="KEF946" s="477"/>
      <c r="KEG946" s="477"/>
      <c r="KEH946" s="477"/>
      <c r="KEI946" s="477"/>
      <c r="KEJ946" s="477"/>
      <c r="KEK946" s="477"/>
      <c r="KEL946" s="477"/>
      <c r="KEM946" s="477"/>
      <c r="KEN946" s="477"/>
      <c r="KEO946" s="477"/>
      <c r="KEP946" s="477"/>
      <c r="KEQ946" s="477"/>
      <c r="KER946" s="477"/>
      <c r="KES946" s="477"/>
      <c r="KET946" s="477"/>
      <c r="KEU946" s="477"/>
      <c r="KEV946" s="477"/>
      <c r="KEW946" s="477"/>
      <c r="KEX946" s="477"/>
      <c r="KEY946" s="477"/>
      <c r="KEZ946" s="477"/>
      <c r="KFA946" s="477"/>
      <c r="KFB946" s="477"/>
      <c r="KFC946" s="477"/>
      <c r="KFD946" s="477"/>
      <c r="KFE946" s="477"/>
      <c r="KFF946" s="477"/>
      <c r="KFG946" s="477"/>
      <c r="KFH946" s="477"/>
      <c r="KFI946" s="477"/>
      <c r="KFJ946" s="477"/>
      <c r="KFK946" s="477"/>
      <c r="KFL946" s="477"/>
      <c r="KFM946" s="477"/>
      <c r="KFN946" s="477"/>
      <c r="KFO946" s="477"/>
      <c r="KFP946" s="477"/>
      <c r="KFQ946" s="477"/>
      <c r="KFR946" s="477"/>
      <c r="KFS946" s="477"/>
      <c r="KFT946" s="477"/>
      <c r="KFU946" s="477"/>
      <c r="KFV946" s="477"/>
      <c r="KFW946" s="477"/>
      <c r="KFX946" s="477"/>
      <c r="KFY946" s="477"/>
      <c r="KFZ946" s="477"/>
      <c r="KGA946" s="477"/>
      <c r="KGB946" s="477"/>
      <c r="KGC946" s="477"/>
      <c r="KGD946" s="477"/>
      <c r="KGE946" s="477"/>
      <c r="KGF946" s="477"/>
      <c r="KGG946" s="477"/>
      <c r="KGH946" s="477"/>
      <c r="KGI946" s="477"/>
      <c r="KGJ946" s="477"/>
      <c r="KGK946" s="477"/>
      <c r="KGL946" s="477"/>
      <c r="KGM946" s="477"/>
      <c r="KGN946" s="477"/>
      <c r="KGO946" s="477"/>
      <c r="KGP946" s="477"/>
      <c r="KGQ946" s="477"/>
      <c r="KGR946" s="477"/>
      <c r="KGS946" s="477"/>
      <c r="KGT946" s="477"/>
      <c r="KGU946" s="477"/>
      <c r="KGV946" s="477"/>
      <c r="KGW946" s="477"/>
      <c r="KGX946" s="477"/>
      <c r="KGY946" s="477"/>
      <c r="KGZ946" s="477"/>
      <c r="KHA946" s="477"/>
      <c r="KHB946" s="477"/>
      <c r="KHC946" s="477"/>
      <c r="KHD946" s="477"/>
      <c r="KHE946" s="477"/>
      <c r="KHF946" s="477"/>
      <c r="KHG946" s="477"/>
      <c r="KHH946" s="477"/>
      <c r="KHI946" s="477"/>
      <c r="KHJ946" s="477"/>
      <c r="KHK946" s="477"/>
      <c r="KHL946" s="477"/>
      <c r="KHM946" s="477"/>
      <c r="KHN946" s="477"/>
      <c r="KHO946" s="477"/>
      <c r="KHP946" s="477"/>
      <c r="KHQ946" s="477"/>
      <c r="KHR946" s="477"/>
      <c r="KHS946" s="477"/>
      <c r="KHT946" s="477"/>
      <c r="KHU946" s="477"/>
      <c r="KHV946" s="477"/>
      <c r="KHW946" s="477"/>
      <c r="KHX946" s="477"/>
      <c r="KHY946" s="477"/>
      <c r="KHZ946" s="477"/>
      <c r="KIA946" s="477"/>
      <c r="KIB946" s="477"/>
      <c r="KIC946" s="477"/>
      <c r="KID946" s="477"/>
      <c r="KIE946" s="477"/>
      <c r="KIF946" s="477"/>
      <c r="KIG946" s="477"/>
      <c r="KIH946" s="477"/>
      <c r="KII946" s="477"/>
      <c r="KIJ946" s="477"/>
      <c r="KIK946" s="477"/>
      <c r="KIL946" s="477"/>
      <c r="KIM946" s="477"/>
      <c r="KIN946" s="477"/>
      <c r="KIO946" s="477"/>
      <c r="KIP946" s="477"/>
      <c r="KIQ946" s="477"/>
      <c r="KIR946" s="477"/>
      <c r="KIS946" s="477"/>
      <c r="KIT946" s="477"/>
      <c r="KIU946" s="477"/>
      <c r="KIV946" s="477"/>
      <c r="KIW946" s="477"/>
      <c r="KIX946" s="477"/>
      <c r="KIY946" s="477"/>
      <c r="KIZ946" s="477"/>
      <c r="KJA946" s="477"/>
      <c r="KJB946" s="477"/>
      <c r="KJC946" s="477"/>
      <c r="KJD946" s="477"/>
      <c r="KJE946" s="477"/>
      <c r="KJF946" s="477"/>
      <c r="KJG946" s="477"/>
      <c r="KJH946" s="477"/>
      <c r="KJI946" s="477"/>
      <c r="KJJ946" s="477"/>
      <c r="KJK946" s="477"/>
      <c r="KJL946" s="477"/>
      <c r="KJM946" s="477"/>
      <c r="KJN946" s="477"/>
      <c r="KJO946" s="477"/>
      <c r="KJP946" s="477"/>
      <c r="KJQ946" s="477"/>
      <c r="KJR946" s="477"/>
      <c r="KJS946" s="477"/>
      <c r="KJT946" s="477"/>
      <c r="KJU946" s="477"/>
      <c r="KJV946" s="477"/>
      <c r="KJW946" s="477"/>
      <c r="KJX946" s="477"/>
      <c r="KJY946" s="477"/>
      <c r="KJZ946" s="477"/>
      <c r="KKA946" s="477"/>
      <c r="KKB946" s="477"/>
      <c r="KKC946" s="477"/>
      <c r="KKD946" s="477"/>
      <c r="KKE946" s="477"/>
      <c r="KKF946" s="477"/>
      <c r="KKG946" s="477"/>
      <c r="KKH946" s="477"/>
      <c r="KKI946" s="477"/>
      <c r="KKJ946" s="477"/>
      <c r="KKK946" s="477"/>
      <c r="KKL946" s="477"/>
      <c r="KKM946" s="477"/>
      <c r="KKN946" s="477"/>
      <c r="KKO946" s="477"/>
      <c r="KKP946" s="477"/>
      <c r="KKQ946" s="477"/>
      <c r="KKR946" s="477"/>
      <c r="KKS946" s="477"/>
      <c r="KKT946" s="477"/>
      <c r="KKU946" s="477"/>
      <c r="KKV946" s="477"/>
      <c r="KKW946" s="477"/>
      <c r="KKX946" s="477"/>
      <c r="KKY946" s="477"/>
      <c r="KKZ946" s="477"/>
      <c r="KLA946" s="477"/>
      <c r="KLB946" s="477"/>
      <c r="KLC946" s="477"/>
      <c r="KLD946" s="477"/>
      <c r="KLE946" s="477"/>
      <c r="KLF946" s="477"/>
      <c r="KLG946" s="477"/>
      <c r="KLH946" s="477"/>
      <c r="KLI946" s="477"/>
      <c r="KLJ946" s="477"/>
      <c r="KLK946" s="477"/>
      <c r="KLL946" s="477"/>
      <c r="KLM946" s="477"/>
      <c r="KLN946" s="477"/>
      <c r="KLO946" s="477"/>
      <c r="KLP946" s="477"/>
      <c r="KLQ946" s="477"/>
      <c r="KLR946" s="477"/>
      <c r="KLS946" s="477"/>
      <c r="KLT946" s="477"/>
      <c r="KLU946" s="477"/>
      <c r="KLV946" s="477"/>
      <c r="KLW946" s="477"/>
      <c r="KLX946" s="477"/>
      <c r="KLY946" s="477"/>
      <c r="KLZ946" s="477"/>
      <c r="KMA946" s="477"/>
      <c r="KMB946" s="477"/>
      <c r="KMC946" s="477"/>
      <c r="KMD946" s="477"/>
      <c r="KME946" s="477"/>
      <c r="KMF946" s="477"/>
      <c r="KMG946" s="477"/>
      <c r="KMH946" s="477"/>
      <c r="KMI946" s="477"/>
      <c r="KMJ946" s="477"/>
      <c r="KMK946" s="477"/>
      <c r="KML946" s="477"/>
      <c r="KMM946" s="477"/>
      <c r="KMN946" s="477"/>
      <c r="KMO946" s="477"/>
      <c r="KMP946" s="477"/>
      <c r="KMQ946" s="477"/>
      <c r="KMR946" s="477"/>
      <c r="KMS946" s="477"/>
      <c r="KMT946" s="477"/>
      <c r="KMU946" s="477"/>
      <c r="KMV946" s="477"/>
      <c r="KMW946" s="477"/>
      <c r="KMX946" s="477"/>
      <c r="KMY946" s="477"/>
      <c r="KMZ946" s="477"/>
      <c r="KNA946" s="477"/>
      <c r="KNB946" s="477"/>
      <c r="KNC946" s="477"/>
      <c r="KND946" s="477"/>
      <c r="KNE946" s="477"/>
      <c r="KNF946" s="477"/>
      <c r="KNG946" s="477"/>
      <c r="KNH946" s="477"/>
      <c r="KNI946" s="477"/>
      <c r="KNJ946" s="477"/>
      <c r="KNK946" s="477"/>
      <c r="KNL946" s="477"/>
      <c r="KNM946" s="477"/>
      <c r="KNN946" s="477"/>
      <c r="KNO946" s="477"/>
      <c r="KNP946" s="477"/>
      <c r="KNQ946" s="477"/>
      <c r="KNR946" s="477"/>
      <c r="KNS946" s="477"/>
      <c r="KNT946" s="477"/>
      <c r="KNU946" s="477"/>
      <c r="KNV946" s="477"/>
      <c r="KNW946" s="477"/>
      <c r="KNX946" s="477"/>
      <c r="KNY946" s="477"/>
      <c r="KNZ946" s="477"/>
      <c r="KOA946" s="477"/>
      <c r="KOB946" s="477"/>
      <c r="KOC946" s="477"/>
      <c r="KOD946" s="477"/>
      <c r="KOE946" s="477"/>
      <c r="KOF946" s="477"/>
      <c r="KOG946" s="477"/>
      <c r="KOH946" s="477"/>
      <c r="KOI946" s="477"/>
      <c r="KOJ946" s="477"/>
      <c r="KOK946" s="477"/>
      <c r="KOL946" s="477"/>
      <c r="KOM946" s="477"/>
      <c r="KON946" s="477"/>
      <c r="KOO946" s="477"/>
      <c r="KOP946" s="477"/>
      <c r="KOQ946" s="477"/>
      <c r="KOR946" s="477"/>
      <c r="KOS946" s="477"/>
      <c r="KOT946" s="477"/>
      <c r="KOU946" s="477"/>
      <c r="KOV946" s="477"/>
      <c r="KOW946" s="477"/>
      <c r="KOX946" s="477"/>
      <c r="KOY946" s="477"/>
      <c r="KOZ946" s="477"/>
      <c r="KPA946" s="477"/>
      <c r="KPB946" s="477"/>
      <c r="KPC946" s="477"/>
      <c r="KPD946" s="477"/>
      <c r="KPE946" s="477"/>
      <c r="KPF946" s="477"/>
      <c r="KPG946" s="477"/>
      <c r="KPH946" s="477"/>
      <c r="KPI946" s="477"/>
      <c r="KPJ946" s="477"/>
      <c r="KPK946" s="477"/>
      <c r="KPL946" s="477"/>
      <c r="KPM946" s="477"/>
      <c r="KPN946" s="477"/>
      <c r="KPO946" s="477"/>
      <c r="KPP946" s="477"/>
      <c r="KPQ946" s="477"/>
      <c r="KPR946" s="477"/>
      <c r="KPS946" s="477"/>
      <c r="KPT946" s="477"/>
      <c r="KPU946" s="477"/>
      <c r="KPV946" s="477"/>
      <c r="KPW946" s="477"/>
      <c r="KPX946" s="477"/>
      <c r="KPY946" s="477"/>
      <c r="KPZ946" s="477"/>
      <c r="KQA946" s="477"/>
      <c r="KQB946" s="477"/>
      <c r="KQC946" s="477"/>
      <c r="KQD946" s="477"/>
      <c r="KQE946" s="477"/>
      <c r="KQF946" s="477"/>
      <c r="KQG946" s="477"/>
      <c r="KQH946" s="477"/>
      <c r="KQI946" s="477"/>
      <c r="KQJ946" s="477"/>
      <c r="KQK946" s="477"/>
      <c r="KQL946" s="477"/>
      <c r="KQM946" s="477"/>
      <c r="KQN946" s="477"/>
      <c r="KQO946" s="477"/>
      <c r="KQP946" s="477"/>
      <c r="KQQ946" s="477"/>
      <c r="KQR946" s="477"/>
      <c r="KQS946" s="477"/>
      <c r="KQT946" s="477"/>
      <c r="KQU946" s="477"/>
      <c r="KQV946" s="477"/>
      <c r="KQW946" s="477"/>
      <c r="KQX946" s="477"/>
      <c r="KQY946" s="477"/>
      <c r="KQZ946" s="477"/>
      <c r="KRA946" s="477"/>
      <c r="KRB946" s="477"/>
      <c r="KRC946" s="477"/>
      <c r="KRD946" s="477"/>
      <c r="KRE946" s="477"/>
      <c r="KRF946" s="477"/>
      <c r="KRG946" s="477"/>
      <c r="KRH946" s="477"/>
      <c r="KRI946" s="477"/>
      <c r="KRJ946" s="477"/>
      <c r="KRK946" s="477"/>
      <c r="KRL946" s="477"/>
      <c r="KRM946" s="477"/>
      <c r="KRN946" s="477"/>
      <c r="KRO946" s="477"/>
      <c r="KRP946" s="477"/>
      <c r="KRQ946" s="477"/>
      <c r="KRR946" s="477"/>
      <c r="KRS946" s="477"/>
      <c r="KRT946" s="477"/>
      <c r="KRU946" s="477"/>
      <c r="KRV946" s="477"/>
      <c r="KRW946" s="477"/>
      <c r="KRX946" s="477"/>
      <c r="KRY946" s="477"/>
      <c r="KRZ946" s="477"/>
      <c r="KSA946" s="477"/>
      <c r="KSB946" s="477"/>
      <c r="KSC946" s="477"/>
      <c r="KSD946" s="477"/>
      <c r="KSE946" s="477"/>
      <c r="KSF946" s="477"/>
      <c r="KSG946" s="477"/>
      <c r="KSH946" s="477"/>
      <c r="KSI946" s="477"/>
      <c r="KSJ946" s="477"/>
      <c r="KSK946" s="477"/>
      <c r="KSL946" s="477"/>
      <c r="KSM946" s="477"/>
      <c r="KSN946" s="477"/>
      <c r="KSO946" s="477"/>
      <c r="KSP946" s="477"/>
      <c r="KSQ946" s="477"/>
      <c r="KSR946" s="477"/>
      <c r="KSS946" s="477"/>
      <c r="KST946" s="477"/>
      <c r="KSU946" s="477"/>
      <c r="KSV946" s="477"/>
      <c r="KSW946" s="477"/>
      <c r="KSX946" s="477"/>
      <c r="KSY946" s="477"/>
      <c r="KSZ946" s="477"/>
      <c r="KTA946" s="477"/>
      <c r="KTB946" s="477"/>
      <c r="KTC946" s="477"/>
      <c r="KTD946" s="477"/>
      <c r="KTE946" s="477"/>
      <c r="KTF946" s="477"/>
      <c r="KTG946" s="477"/>
      <c r="KTH946" s="477"/>
      <c r="KTI946" s="477"/>
      <c r="KTJ946" s="477"/>
      <c r="KTK946" s="477"/>
      <c r="KTL946" s="477"/>
      <c r="KTM946" s="477"/>
      <c r="KTN946" s="477"/>
      <c r="KTO946" s="477"/>
      <c r="KTP946" s="477"/>
      <c r="KTQ946" s="477"/>
      <c r="KTR946" s="477"/>
      <c r="KTS946" s="477"/>
      <c r="KTT946" s="477"/>
      <c r="KTU946" s="477"/>
      <c r="KTV946" s="477"/>
      <c r="KTW946" s="477"/>
      <c r="KTX946" s="477"/>
      <c r="KTY946" s="477"/>
      <c r="KTZ946" s="477"/>
      <c r="KUA946" s="477"/>
      <c r="KUB946" s="477"/>
      <c r="KUC946" s="477"/>
      <c r="KUD946" s="477"/>
      <c r="KUE946" s="477"/>
      <c r="KUF946" s="477"/>
      <c r="KUG946" s="477"/>
      <c r="KUH946" s="477"/>
      <c r="KUI946" s="477"/>
      <c r="KUJ946" s="477"/>
      <c r="KUK946" s="477"/>
      <c r="KUL946" s="477"/>
      <c r="KUM946" s="477"/>
      <c r="KUN946" s="477"/>
      <c r="KUO946" s="477"/>
      <c r="KUP946" s="477"/>
      <c r="KUQ946" s="477"/>
      <c r="KUR946" s="477"/>
      <c r="KUS946" s="477"/>
      <c r="KUT946" s="477"/>
      <c r="KUU946" s="477"/>
      <c r="KUV946" s="477"/>
      <c r="KUW946" s="477"/>
      <c r="KUX946" s="477"/>
      <c r="KUY946" s="477"/>
      <c r="KUZ946" s="477"/>
      <c r="KVA946" s="477"/>
      <c r="KVB946" s="477"/>
      <c r="KVC946" s="477"/>
      <c r="KVD946" s="477"/>
      <c r="KVE946" s="477"/>
      <c r="KVF946" s="477"/>
      <c r="KVG946" s="477"/>
      <c r="KVH946" s="477"/>
      <c r="KVI946" s="477"/>
      <c r="KVJ946" s="477"/>
      <c r="KVK946" s="477"/>
      <c r="KVL946" s="477"/>
      <c r="KVM946" s="477"/>
      <c r="KVN946" s="477"/>
      <c r="KVO946" s="477"/>
      <c r="KVP946" s="477"/>
      <c r="KVQ946" s="477"/>
      <c r="KVR946" s="477"/>
      <c r="KVS946" s="477"/>
      <c r="KVT946" s="477"/>
      <c r="KVU946" s="477"/>
      <c r="KVV946" s="477"/>
      <c r="KVW946" s="477"/>
      <c r="KVX946" s="477"/>
      <c r="KVY946" s="477"/>
      <c r="KVZ946" s="477"/>
      <c r="KWA946" s="477"/>
      <c r="KWB946" s="477"/>
      <c r="KWC946" s="477"/>
      <c r="KWD946" s="477"/>
      <c r="KWE946" s="477"/>
      <c r="KWF946" s="477"/>
      <c r="KWG946" s="477"/>
      <c r="KWH946" s="477"/>
      <c r="KWI946" s="477"/>
      <c r="KWJ946" s="477"/>
      <c r="KWK946" s="477"/>
      <c r="KWL946" s="477"/>
      <c r="KWM946" s="477"/>
      <c r="KWN946" s="477"/>
      <c r="KWO946" s="477"/>
      <c r="KWP946" s="477"/>
      <c r="KWQ946" s="477"/>
      <c r="KWR946" s="477"/>
      <c r="KWS946" s="477"/>
      <c r="KWT946" s="477"/>
      <c r="KWU946" s="477"/>
      <c r="KWV946" s="477"/>
      <c r="KWW946" s="477"/>
      <c r="KWX946" s="477"/>
      <c r="KWY946" s="477"/>
      <c r="KWZ946" s="477"/>
      <c r="KXA946" s="477"/>
      <c r="KXB946" s="477"/>
      <c r="KXC946" s="477"/>
      <c r="KXD946" s="477"/>
      <c r="KXE946" s="477"/>
      <c r="KXF946" s="477"/>
      <c r="KXG946" s="477"/>
      <c r="KXH946" s="477"/>
      <c r="KXI946" s="477"/>
      <c r="KXJ946" s="477"/>
      <c r="KXK946" s="477"/>
      <c r="KXL946" s="477"/>
      <c r="KXM946" s="477"/>
      <c r="KXN946" s="477"/>
      <c r="KXO946" s="477"/>
      <c r="KXP946" s="477"/>
      <c r="KXQ946" s="477"/>
      <c r="KXR946" s="477"/>
      <c r="KXS946" s="477"/>
      <c r="KXT946" s="477"/>
      <c r="KXU946" s="477"/>
      <c r="KXV946" s="477"/>
      <c r="KXW946" s="477"/>
      <c r="KXX946" s="477"/>
      <c r="KXY946" s="477"/>
      <c r="KXZ946" s="477"/>
      <c r="KYA946" s="477"/>
      <c r="KYB946" s="477"/>
      <c r="KYC946" s="477"/>
      <c r="KYD946" s="477"/>
      <c r="KYE946" s="477"/>
      <c r="KYF946" s="477"/>
      <c r="KYG946" s="477"/>
      <c r="KYH946" s="477"/>
      <c r="KYI946" s="477"/>
      <c r="KYJ946" s="477"/>
      <c r="KYK946" s="477"/>
      <c r="KYL946" s="477"/>
      <c r="KYM946" s="477"/>
      <c r="KYN946" s="477"/>
      <c r="KYO946" s="477"/>
      <c r="KYP946" s="477"/>
      <c r="KYQ946" s="477"/>
      <c r="KYR946" s="477"/>
      <c r="KYS946" s="477"/>
      <c r="KYT946" s="477"/>
      <c r="KYU946" s="477"/>
      <c r="KYV946" s="477"/>
      <c r="KYW946" s="477"/>
      <c r="KYX946" s="477"/>
      <c r="KYY946" s="477"/>
      <c r="KYZ946" s="477"/>
      <c r="KZA946" s="477"/>
      <c r="KZB946" s="477"/>
      <c r="KZC946" s="477"/>
      <c r="KZD946" s="477"/>
      <c r="KZE946" s="477"/>
      <c r="KZF946" s="477"/>
      <c r="KZG946" s="477"/>
      <c r="KZH946" s="477"/>
      <c r="KZI946" s="477"/>
      <c r="KZJ946" s="477"/>
      <c r="KZK946" s="477"/>
      <c r="KZL946" s="477"/>
      <c r="KZM946" s="477"/>
      <c r="KZN946" s="477"/>
      <c r="KZO946" s="477"/>
      <c r="KZP946" s="477"/>
      <c r="KZQ946" s="477"/>
      <c r="KZR946" s="477"/>
      <c r="KZS946" s="477"/>
      <c r="KZT946" s="477"/>
      <c r="KZU946" s="477"/>
      <c r="KZV946" s="477"/>
      <c r="KZW946" s="477"/>
      <c r="KZX946" s="477"/>
      <c r="KZY946" s="477"/>
      <c r="KZZ946" s="477"/>
      <c r="LAA946" s="477"/>
      <c r="LAB946" s="477"/>
      <c r="LAC946" s="477"/>
      <c r="LAD946" s="477"/>
      <c r="LAE946" s="477"/>
      <c r="LAF946" s="477"/>
      <c r="LAG946" s="477"/>
      <c r="LAH946" s="477"/>
      <c r="LAI946" s="477"/>
      <c r="LAJ946" s="477"/>
      <c r="LAK946" s="477"/>
      <c r="LAL946" s="477"/>
      <c r="LAM946" s="477"/>
      <c r="LAN946" s="477"/>
      <c r="LAO946" s="477"/>
      <c r="LAP946" s="477"/>
      <c r="LAQ946" s="477"/>
      <c r="LAR946" s="477"/>
      <c r="LAS946" s="477"/>
      <c r="LAT946" s="477"/>
      <c r="LAU946" s="477"/>
      <c r="LAV946" s="477"/>
      <c r="LAW946" s="477"/>
      <c r="LAX946" s="477"/>
      <c r="LAY946" s="477"/>
      <c r="LAZ946" s="477"/>
      <c r="LBA946" s="477"/>
      <c r="LBB946" s="477"/>
      <c r="LBC946" s="477"/>
      <c r="LBD946" s="477"/>
      <c r="LBE946" s="477"/>
      <c r="LBF946" s="477"/>
      <c r="LBG946" s="477"/>
      <c r="LBH946" s="477"/>
      <c r="LBI946" s="477"/>
      <c r="LBJ946" s="477"/>
      <c r="LBK946" s="477"/>
      <c r="LBL946" s="477"/>
      <c r="LBM946" s="477"/>
      <c r="LBN946" s="477"/>
      <c r="LBO946" s="477"/>
      <c r="LBP946" s="477"/>
      <c r="LBQ946" s="477"/>
      <c r="LBR946" s="477"/>
      <c r="LBS946" s="477"/>
      <c r="LBT946" s="477"/>
      <c r="LBU946" s="477"/>
      <c r="LBV946" s="477"/>
      <c r="LBW946" s="477"/>
      <c r="LBX946" s="477"/>
      <c r="LBY946" s="477"/>
      <c r="LBZ946" s="477"/>
      <c r="LCA946" s="477"/>
      <c r="LCB946" s="477"/>
      <c r="LCC946" s="477"/>
      <c r="LCD946" s="477"/>
      <c r="LCE946" s="477"/>
      <c r="LCF946" s="477"/>
      <c r="LCG946" s="477"/>
      <c r="LCH946" s="477"/>
      <c r="LCI946" s="477"/>
      <c r="LCJ946" s="477"/>
      <c r="LCK946" s="477"/>
      <c r="LCL946" s="477"/>
      <c r="LCM946" s="477"/>
      <c r="LCN946" s="477"/>
      <c r="LCO946" s="477"/>
      <c r="LCP946" s="477"/>
      <c r="LCQ946" s="477"/>
      <c r="LCR946" s="477"/>
      <c r="LCS946" s="477"/>
      <c r="LCT946" s="477"/>
      <c r="LCU946" s="477"/>
      <c r="LCV946" s="477"/>
      <c r="LCW946" s="477"/>
      <c r="LCX946" s="477"/>
      <c r="LCY946" s="477"/>
      <c r="LCZ946" s="477"/>
      <c r="LDA946" s="477"/>
      <c r="LDB946" s="477"/>
      <c r="LDC946" s="477"/>
      <c r="LDD946" s="477"/>
      <c r="LDE946" s="477"/>
      <c r="LDF946" s="477"/>
      <c r="LDG946" s="477"/>
      <c r="LDH946" s="477"/>
      <c r="LDI946" s="477"/>
      <c r="LDJ946" s="477"/>
      <c r="LDK946" s="477"/>
      <c r="LDL946" s="477"/>
      <c r="LDM946" s="477"/>
      <c r="LDN946" s="477"/>
      <c r="LDO946" s="477"/>
      <c r="LDP946" s="477"/>
      <c r="LDQ946" s="477"/>
      <c r="LDR946" s="477"/>
      <c r="LDS946" s="477"/>
      <c r="LDT946" s="477"/>
      <c r="LDU946" s="477"/>
      <c r="LDV946" s="477"/>
      <c r="LDW946" s="477"/>
      <c r="LDX946" s="477"/>
      <c r="LDY946" s="477"/>
      <c r="LDZ946" s="477"/>
      <c r="LEA946" s="477"/>
      <c r="LEB946" s="477"/>
      <c r="LEC946" s="477"/>
      <c r="LED946" s="477"/>
      <c r="LEE946" s="477"/>
      <c r="LEF946" s="477"/>
      <c r="LEG946" s="477"/>
      <c r="LEH946" s="477"/>
      <c r="LEI946" s="477"/>
      <c r="LEJ946" s="477"/>
      <c r="LEK946" s="477"/>
      <c r="LEL946" s="477"/>
      <c r="LEM946" s="477"/>
      <c r="LEN946" s="477"/>
      <c r="LEO946" s="477"/>
      <c r="LEP946" s="477"/>
      <c r="LEQ946" s="477"/>
      <c r="LER946" s="477"/>
      <c r="LES946" s="477"/>
      <c r="LET946" s="477"/>
      <c r="LEU946" s="477"/>
      <c r="LEV946" s="477"/>
      <c r="LEW946" s="477"/>
      <c r="LEX946" s="477"/>
      <c r="LEY946" s="477"/>
      <c r="LEZ946" s="477"/>
      <c r="LFA946" s="477"/>
      <c r="LFB946" s="477"/>
      <c r="LFC946" s="477"/>
      <c r="LFD946" s="477"/>
      <c r="LFE946" s="477"/>
      <c r="LFF946" s="477"/>
      <c r="LFG946" s="477"/>
      <c r="LFH946" s="477"/>
      <c r="LFI946" s="477"/>
      <c r="LFJ946" s="477"/>
      <c r="LFK946" s="477"/>
      <c r="LFL946" s="477"/>
      <c r="LFM946" s="477"/>
      <c r="LFN946" s="477"/>
      <c r="LFO946" s="477"/>
      <c r="LFP946" s="477"/>
      <c r="LFQ946" s="477"/>
      <c r="LFR946" s="477"/>
      <c r="LFS946" s="477"/>
      <c r="LFT946" s="477"/>
      <c r="LFU946" s="477"/>
      <c r="LFV946" s="477"/>
      <c r="LFW946" s="477"/>
      <c r="LFX946" s="477"/>
      <c r="LFY946" s="477"/>
      <c r="LFZ946" s="477"/>
      <c r="LGA946" s="477"/>
      <c r="LGB946" s="477"/>
      <c r="LGC946" s="477"/>
      <c r="LGD946" s="477"/>
      <c r="LGE946" s="477"/>
      <c r="LGF946" s="477"/>
      <c r="LGG946" s="477"/>
      <c r="LGH946" s="477"/>
      <c r="LGI946" s="477"/>
      <c r="LGJ946" s="477"/>
      <c r="LGK946" s="477"/>
      <c r="LGL946" s="477"/>
      <c r="LGM946" s="477"/>
      <c r="LGN946" s="477"/>
      <c r="LGO946" s="477"/>
      <c r="LGP946" s="477"/>
      <c r="LGQ946" s="477"/>
      <c r="LGR946" s="477"/>
      <c r="LGS946" s="477"/>
      <c r="LGT946" s="477"/>
      <c r="LGU946" s="477"/>
      <c r="LGV946" s="477"/>
      <c r="LGW946" s="477"/>
      <c r="LGX946" s="477"/>
      <c r="LGY946" s="477"/>
      <c r="LGZ946" s="477"/>
      <c r="LHA946" s="477"/>
      <c r="LHB946" s="477"/>
      <c r="LHC946" s="477"/>
      <c r="LHD946" s="477"/>
      <c r="LHE946" s="477"/>
      <c r="LHF946" s="477"/>
      <c r="LHG946" s="477"/>
      <c r="LHH946" s="477"/>
      <c r="LHI946" s="477"/>
      <c r="LHJ946" s="477"/>
      <c r="LHK946" s="477"/>
      <c r="LHL946" s="477"/>
      <c r="LHM946" s="477"/>
      <c r="LHN946" s="477"/>
      <c r="LHO946" s="477"/>
      <c r="LHP946" s="477"/>
      <c r="LHQ946" s="477"/>
      <c r="LHR946" s="477"/>
      <c r="LHS946" s="477"/>
      <c r="LHT946" s="477"/>
      <c r="LHU946" s="477"/>
      <c r="LHV946" s="477"/>
      <c r="LHW946" s="477"/>
      <c r="LHX946" s="477"/>
      <c r="LHY946" s="477"/>
      <c r="LHZ946" s="477"/>
      <c r="LIA946" s="477"/>
      <c r="LIB946" s="477"/>
      <c r="LIC946" s="477"/>
      <c r="LID946" s="477"/>
      <c r="LIE946" s="477"/>
      <c r="LIF946" s="477"/>
      <c r="LIG946" s="477"/>
      <c r="LIH946" s="477"/>
      <c r="LII946" s="477"/>
      <c r="LIJ946" s="477"/>
      <c r="LIK946" s="477"/>
      <c r="LIL946" s="477"/>
      <c r="LIM946" s="477"/>
      <c r="LIN946" s="477"/>
      <c r="LIO946" s="477"/>
      <c r="LIP946" s="477"/>
      <c r="LIQ946" s="477"/>
      <c r="LIR946" s="477"/>
      <c r="LIS946" s="477"/>
      <c r="LIT946" s="477"/>
      <c r="LIU946" s="477"/>
      <c r="LIV946" s="477"/>
      <c r="LIW946" s="477"/>
      <c r="LIX946" s="477"/>
      <c r="LIY946" s="477"/>
      <c r="LIZ946" s="477"/>
      <c r="LJA946" s="477"/>
      <c r="LJB946" s="477"/>
      <c r="LJC946" s="477"/>
      <c r="LJD946" s="477"/>
      <c r="LJE946" s="477"/>
      <c r="LJF946" s="477"/>
      <c r="LJG946" s="477"/>
      <c r="LJH946" s="477"/>
      <c r="LJI946" s="477"/>
      <c r="LJJ946" s="477"/>
      <c r="LJK946" s="477"/>
      <c r="LJL946" s="477"/>
      <c r="LJM946" s="477"/>
      <c r="LJN946" s="477"/>
      <c r="LJO946" s="477"/>
      <c r="LJP946" s="477"/>
      <c r="LJQ946" s="477"/>
      <c r="LJR946" s="477"/>
      <c r="LJS946" s="477"/>
      <c r="LJT946" s="477"/>
      <c r="LJU946" s="477"/>
      <c r="LJV946" s="477"/>
      <c r="LJW946" s="477"/>
      <c r="LJX946" s="477"/>
      <c r="LJY946" s="477"/>
      <c r="LJZ946" s="477"/>
      <c r="LKA946" s="477"/>
      <c r="LKB946" s="477"/>
      <c r="LKC946" s="477"/>
      <c r="LKD946" s="477"/>
      <c r="LKE946" s="477"/>
      <c r="LKF946" s="477"/>
      <c r="LKG946" s="477"/>
      <c r="LKH946" s="477"/>
      <c r="LKI946" s="477"/>
      <c r="LKJ946" s="477"/>
      <c r="LKK946" s="477"/>
      <c r="LKL946" s="477"/>
      <c r="LKM946" s="477"/>
      <c r="LKN946" s="477"/>
      <c r="LKO946" s="477"/>
      <c r="LKP946" s="477"/>
      <c r="LKQ946" s="477"/>
      <c r="LKR946" s="477"/>
      <c r="LKS946" s="477"/>
      <c r="LKT946" s="477"/>
      <c r="LKU946" s="477"/>
      <c r="LKV946" s="477"/>
      <c r="LKW946" s="477"/>
      <c r="LKX946" s="477"/>
      <c r="LKY946" s="477"/>
      <c r="LKZ946" s="477"/>
      <c r="LLA946" s="477"/>
      <c r="LLB946" s="477"/>
      <c r="LLC946" s="477"/>
      <c r="LLD946" s="477"/>
      <c r="LLE946" s="477"/>
      <c r="LLF946" s="477"/>
      <c r="LLG946" s="477"/>
      <c r="LLH946" s="477"/>
      <c r="LLI946" s="477"/>
      <c r="LLJ946" s="477"/>
      <c r="LLK946" s="477"/>
      <c r="LLL946" s="477"/>
      <c r="LLM946" s="477"/>
      <c r="LLN946" s="477"/>
      <c r="LLO946" s="477"/>
      <c r="LLP946" s="477"/>
      <c r="LLQ946" s="477"/>
      <c r="LLR946" s="477"/>
      <c r="LLS946" s="477"/>
      <c r="LLT946" s="477"/>
      <c r="LLU946" s="477"/>
      <c r="LLV946" s="477"/>
      <c r="LLW946" s="477"/>
      <c r="LLX946" s="477"/>
      <c r="LLY946" s="477"/>
      <c r="LLZ946" s="477"/>
      <c r="LMA946" s="477"/>
      <c r="LMB946" s="477"/>
      <c r="LMC946" s="477"/>
      <c r="LMD946" s="477"/>
      <c r="LME946" s="477"/>
      <c r="LMF946" s="477"/>
      <c r="LMG946" s="477"/>
      <c r="LMH946" s="477"/>
      <c r="LMI946" s="477"/>
      <c r="LMJ946" s="477"/>
      <c r="LMK946" s="477"/>
      <c r="LML946" s="477"/>
      <c r="LMM946" s="477"/>
      <c r="LMN946" s="477"/>
      <c r="LMO946" s="477"/>
      <c r="LMP946" s="477"/>
      <c r="LMQ946" s="477"/>
      <c r="LMR946" s="477"/>
      <c r="LMS946" s="477"/>
      <c r="LMT946" s="477"/>
      <c r="LMU946" s="477"/>
      <c r="LMV946" s="477"/>
      <c r="LMW946" s="477"/>
      <c r="LMX946" s="477"/>
      <c r="LMY946" s="477"/>
      <c r="LMZ946" s="477"/>
      <c r="LNA946" s="477"/>
      <c r="LNB946" s="477"/>
      <c r="LNC946" s="477"/>
      <c r="LND946" s="477"/>
      <c r="LNE946" s="477"/>
      <c r="LNF946" s="477"/>
      <c r="LNG946" s="477"/>
      <c r="LNH946" s="477"/>
      <c r="LNI946" s="477"/>
      <c r="LNJ946" s="477"/>
      <c r="LNK946" s="477"/>
      <c r="LNL946" s="477"/>
      <c r="LNM946" s="477"/>
      <c r="LNN946" s="477"/>
      <c r="LNO946" s="477"/>
      <c r="LNP946" s="477"/>
      <c r="LNQ946" s="477"/>
      <c r="LNR946" s="477"/>
      <c r="LNS946" s="477"/>
      <c r="LNT946" s="477"/>
      <c r="LNU946" s="477"/>
      <c r="LNV946" s="477"/>
      <c r="LNW946" s="477"/>
      <c r="LNX946" s="477"/>
      <c r="LNY946" s="477"/>
      <c r="LNZ946" s="477"/>
      <c r="LOA946" s="477"/>
      <c r="LOB946" s="477"/>
      <c r="LOC946" s="477"/>
      <c r="LOD946" s="477"/>
      <c r="LOE946" s="477"/>
      <c r="LOF946" s="477"/>
      <c r="LOG946" s="477"/>
      <c r="LOH946" s="477"/>
      <c r="LOI946" s="477"/>
      <c r="LOJ946" s="477"/>
      <c r="LOK946" s="477"/>
      <c r="LOL946" s="477"/>
      <c r="LOM946" s="477"/>
      <c r="LON946" s="477"/>
      <c r="LOO946" s="477"/>
      <c r="LOP946" s="477"/>
      <c r="LOQ946" s="477"/>
      <c r="LOR946" s="477"/>
      <c r="LOS946" s="477"/>
      <c r="LOT946" s="477"/>
      <c r="LOU946" s="477"/>
      <c r="LOV946" s="477"/>
      <c r="LOW946" s="477"/>
      <c r="LOX946" s="477"/>
      <c r="LOY946" s="477"/>
      <c r="LOZ946" s="477"/>
      <c r="LPA946" s="477"/>
      <c r="LPB946" s="477"/>
      <c r="LPC946" s="477"/>
      <c r="LPD946" s="477"/>
      <c r="LPE946" s="477"/>
      <c r="LPF946" s="477"/>
      <c r="LPG946" s="477"/>
      <c r="LPH946" s="477"/>
      <c r="LPI946" s="477"/>
      <c r="LPJ946" s="477"/>
      <c r="LPK946" s="477"/>
      <c r="LPL946" s="477"/>
      <c r="LPM946" s="477"/>
      <c r="LPN946" s="477"/>
      <c r="LPO946" s="477"/>
      <c r="LPP946" s="477"/>
      <c r="LPQ946" s="477"/>
      <c r="LPR946" s="477"/>
      <c r="LPS946" s="477"/>
      <c r="LPT946" s="477"/>
      <c r="LPU946" s="477"/>
      <c r="LPV946" s="477"/>
      <c r="LPW946" s="477"/>
      <c r="LPX946" s="477"/>
      <c r="LPY946" s="477"/>
      <c r="LPZ946" s="477"/>
      <c r="LQA946" s="477"/>
      <c r="LQB946" s="477"/>
      <c r="LQC946" s="477"/>
      <c r="LQD946" s="477"/>
      <c r="LQE946" s="477"/>
      <c r="LQF946" s="477"/>
      <c r="LQG946" s="477"/>
      <c r="LQH946" s="477"/>
      <c r="LQI946" s="477"/>
      <c r="LQJ946" s="477"/>
      <c r="LQK946" s="477"/>
      <c r="LQL946" s="477"/>
      <c r="LQM946" s="477"/>
      <c r="LQN946" s="477"/>
      <c r="LQO946" s="477"/>
      <c r="LQP946" s="477"/>
      <c r="LQQ946" s="477"/>
      <c r="LQR946" s="477"/>
      <c r="LQS946" s="477"/>
      <c r="LQT946" s="477"/>
      <c r="LQU946" s="477"/>
      <c r="LQV946" s="477"/>
      <c r="LQW946" s="477"/>
      <c r="LQX946" s="477"/>
      <c r="LQY946" s="477"/>
      <c r="LQZ946" s="477"/>
      <c r="LRA946" s="477"/>
      <c r="LRB946" s="477"/>
      <c r="LRC946" s="477"/>
      <c r="LRD946" s="477"/>
      <c r="LRE946" s="477"/>
      <c r="LRF946" s="477"/>
      <c r="LRG946" s="477"/>
      <c r="LRH946" s="477"/>
      <c r="LRI946" s="477"/>
      <c r="LRJ946" s="477"/>
      <c r="LRK946" s="477"/>
      <c r="LRL946" s="477"/>
      <c r="LRM946" s="477"/>
      <c r="LRN946" s="477"/>
      <c r="LRO946" s="477"/>
      <c r="LRP946" s="477"/>
      <c r="LRQ946" s="477"/>
      <c r="LRR946" s="477"/>
      <c r="LRS946" s="477"/>
      <c r="LRT946" s="477"/>
      <c r="LRU946" s="477"/>
      <c r="LRV946" s="477"/>
      <c r="LRW946" s="477"/>
      <c r="LRX946" s="477"/>
      <c r="LRY946" s="477"/>
      <c r="LRZ946" s="477"/>
      <c r="LSA946" s="477"/>
      <c r="LSB946" s="477"/>
      <c r="LSC946" s="477"/>
      <c r="LSD946" s="477"/>
      <c r="LSE946" s="477"/>
      <c r="LSF946" s="477"/>
      <c r="LSG946" s="477"/>
      <c r="LSH946" s="477"/>
      <c r="LSI946" s="477"/>
      <c r="LSJ946" s="477"/>
      <c r="LSK946" s="477"/>
      <c r="LSL946" s="477"/>
      <c r="LSM946" s="477"/>
      <c r="LSN946" s="477"/>
      <c r="LSO946" s="477"/>
      <c r="LSP946" s="477"/>
      <c r="LSQ946" s="477"/>
      <c r="LSR946" s="477"/>
      <c r="LSS946" s="477"/>
      <c r="LST946" s="477"/>
      <c r="LSU946" s="477"/>
      <c r="LSV946" s="477"/>
      <c r="LSW946" s="477"/>
      <c r="LSX946" s="477"/>
      <c r="LSY946" s="477"/>
      <c r="LSZ946" s="477"/>
      <c r="LTA946" s="477"/>
      <c r="LTB946" s="477"/>
      <c r="LTC946" s="477"/>
      <c r="LTD946" s="477"/>
      <c r="LTE946" s="477"/>
      <c r="LTF946" s="477"/>
      <c r="LTG946" s="477"/>
      <c r="LTH946" s="477"/>
      <c r="LTI946" s="477"/>
      <c r="LTJ946" s="477"/>
      <c r="LTK946" s="477"/>
      <c r="LTL946" s="477"/>
      <c r="LTM946" s="477"/>
      <c r="LTN946" s="477"/>
      <c r="LTO946" s="477"/>
      <c r="LTP946" s="477"/>
      <c r="LTQ946" s="477"/>
      <c r="LTR946" s="477"/>
      <c r="LTS946" s="477"/>
      <c r="LTT946" s="477"/>
      <c r="LTU946" s="477"/>
      <c r="LTV946" s="477"/>
      <c r="LTW946" s="477"/>
      <c r="LTX946" s="477"/>
      <c r="LTY946" s="477"/>
      <c r="LTZ946" s="477"/>
      <c r="LUA946" s="477"/>
      <c r="LUB946" s="477"/>
      <c r="LUC946" s="477"/>
      <c r="LUD946" s="477"/>
      <c r="LUE946" s="477"/>
      <c r="LUF946" s="477"/>
      <c r="LUG946" s="477"/>
      <c r="LUH946" s="477"/>
      <c r="LUI946" s="477"/>
      <c r="LUJ946" s="477"/>
      <c r="LUK946" s="477"/>
      <c r="LUL946" s="477"/>
      <c r="LUM946" s="477"/>
      <c r="LUN946" s="477"/>
      <c r="LUO946" s="477"/>
      <c r="LUP946" s="477"/>
      <c r="LUQ946" s="477"/>
      <c r="LUR946" s="477"/>
      <c r="LUS946" s="477"/>
      <c r="LUT946" s="477"/>
      <c r="LUU946" s="477"/>
      <c r="LUV946" s="477"/>
      <c r="LUW946" s="477"/>
      <c r="LUX946" s="477"/>
      <c r="LUY946" s="477"/>
      <c r="LUZ946" s="477"/>
      <c r="LVA946" s="477"/>
      <c r="LVB946" s="477"/>
      <c r="LVC946" s="477"/>
      <c r="LVD946" s="477"/>
      <c r="LVE946" s="477"/>
      <c r="LVF946" s="477"/>
      <c r="LVG946" s="477"/>
      <c r="LVH946" s="477"/>
      <c r="LVI946" s="477"/>
      <c r="LVJ946" s="477"/>
      <c r="LVK946" s="477"/>
      <c r="LVL946" s="477"/>
      <c r="LVM946" s="477"/>
      <c r="LVN946" s="477"/>
      <c r="LVO946" s="477"/>
      <c r="LVP946" s="477"/>
      <c r="LVQ946" s="477"/>
      <c r="LVR946" s="477"/>
      <c r="LVS946" s="477"/>
      <c r="LVT946" s="477"/>
      <c r="LVU946" s="477"/>
      <c r="LVV946" s="477"/>
      <c r="LVW946" s="477"/>
      <c r="LVX946" s="477"/>
      <c r="LVY946" s="477"/>
      <c r="LVZ946" s="477"/>
      <c r="LWA946" s="477"/>
      <c r="LWB946" s="477"/>
      <c r="LWC946" s="477"/>
      <c r="LWD946" s="477"/>
      <c r="LWE946" s="477"/>
      <c r="LWF946" s="477"/>
      <c r="LWG946" s="477"/>
      <c r="LWH946" s="477"/>
      <c r="LWI946" s="477"/>
      <c r="LWJ946" s="477"/>
      <c r="LWK946" s="477"/>
      <c r="LWL946" s="477"/>
      <c r="LWM946" s="477"/>
      <c r="LWN946" s="477"/>
      <c r="LWO946" s="477"/>
      <c r="LWP946" s="477"/>
      <c r="LWQ946" s="477"/>
      <c r="LWR946" s="477"/>
      <c r="LWS946" s="477"/>
      <c r="LWT946" s="477"/>
      <c r="LWU946" s="477"/>
      <c r="LWV946" s="477"/>
      <c r="LWW946" s="477"/>
      <c r="LWX946" s="477"/>
      <c r="LWY946" s="477"/>
      <c r="LWZ946" s="477"/>
      <c r="LXA946" s="477"/>
      <c r="LXB946" s="477"/>
      <c r="LXC946" s="477"/>
      <c r="LXD946" s="477"/>
      <c r="LXE946" s="477"/>
      <c r="LXF946" s="477"/>
      <c r="LXG946" s="477"/>
      <c r="LXH946" s="477"/>
      <c r="LXI946" s="477"/>
      <c r="LXJ946" s="477"/>
      <c r="LXK946" s="477"/>
      <c r="LXL946" s="477"/>
      <c r="LXM946" s="477"/>
      <c r="LXN946" s="477"/>
      <c r="LXO946" s="477"/>
      <c r="LXP946" s="477"/>
      <c r="LXQ946" s="477"/>
      <c r="LXR946" s="477"/>
      <c r="LXS946" s="477"/>
      <c r="LXT946" s="477"/>
      <c r="LXU946" s="477"/>
      <c r="LXV946" s="477"/>
      <c r="LXW946" s="477"/>
      <c r="LXX946" s="477"/>
      <c r="LXY946" s="477"/>
      <c r="LXZ946" s="477"/>
      <c r="LYA946" s="477"/>
      <c r="LYB946" s="477"/>
      <c r="LYC946" s="477"/>
      <c r="LYD946" s="477"/>
      <c r="LYE946" s="477"/>
      <c r="LYF946" s="477"/>
      <c r="LYG946" s="477"/>
      <c r="LYH946" s="477"/>
      <c r="LYI946" s="477"/>
      <c r="LYJ946" s="477"/>
      <c r="LYK946" s="477"/>
      <c r="LYL946" s="477"/>
      <c r="LYM946" s="477"/>
      <c r="LYN946" s="477"/>
      <c r="LYO946" s="477"/>
      <c r="LYP946" s="477"/>
      <c r="LYQ946" s="477"/>
      <c r="LYR946" s="477"/>
      <c r="LYS946" s="477"/>
      <c r="LYT946" s="477"/>
      <c r="LYU946" s="477"/>
      <c r="LYV946" s="477"/>
      <c r="LYW946" s="477"/>
      <c r="LYX946" s="477"/>
      <c r="LYY946" s="477"/>
      <c r="LYZ946" s="477"/>
      <c r="LZA946" s="477"/>
      <c r="LZB946" s="477"/>
      <c r="LZC946" s="477"/>
      <c r="LZD946" s="477"/>
      <c r="LZE946" s="477"/>
      <c r="LZF946" s="477"/>
      <c r="LZG946" s="477"/>
      <c r="LZH946" s="477"/>
      <c r="LZI946" s="477"/>
      <c r="LZJ946" s="477"/>
      <c r="LZK946" s="477"/>
      <c r="LZL946" s="477"/>
      <c r="LZM946" s="477"/>
      <c r="LZN946" s="477"/>
      <c r="LZO946" s="477"/>
      <c r="LZP946" s="477"/>
      <c r="LZQ946" s="477"/>
      <c r="LZR946" s="477"/>
      <c r="LZS946" s="477"/>
      <c r="LZT946" s="477"/>
      <c r="LZU946" s="477"/>
      <c r="LZV946" s="477"/>
      <c r="LZW946" s="477"/>
      <c r="LZX946" s="477"/>
      <c r="LZY946" s="477"/>
      <c r="LZZ946" s="477"/>
      <c r="MAA946" s="477"/>
      <c r="MAB946" s="477"/>
      <c r="MAC946" s="477"/>
      <c r="MAD946" s="477"/>
      <c r="MAE946" s="477"/>
      <c r="MAF946" s="477"/>
      <c r="MAG946" s="477"/>
      <c r="MAH946" s="477"/>
      <c r="MAI946" s="477"/>
      <c r="MAJ946" s="477"/>
      <c r="MAK946" s="477"/>
      <c r="MAL946" s="477"/>
      <c r="MAM946" s="477"/>
      <c r="MAN946" s="477"/>
      <c r="MAO946" s="477"/>
      <c r="MAP946" s="477"/>
      <c r="MAQ946" s="477"/>
      <c r="MAR946" s="477"/>
      <c r="MAS946" s="477"/>
      <c r="MAT946" s="477"/>
      <c r="MAU946" s="477"/>
      <c r="MAV946" s="477"/>
      <c r="MAW946" s="477"/>
      <c r="MAX946" s="477"/>
      <c r="MAY946" s="477"/>
      <c r="MAZ946" s="477"/>
      <c r="MBA946" s="477"/>
      <c r="MBB946" s="477"/>
      <c r="MBC946" s="477"/>
      <c r="MBD946" s="477"/>
      <c r="MBE946" s="477"/>
      <c r="MBF946" s="477"/>
      <c r="MBG946" s="477"/>
      <c r="MBH946" s="477"/>
      <c r="MBI946" s="477"/>
      <c r="MBJ946" s="477"/>
      <c r="MBK946" s="477"/>
      <c r="MBL946" s="477"/>
      <c r="MBM946" s="477"/>
      <c r="MBN946" s="477"/>
      <c r="MBO946" s="477"/>
      <c r="MBP946" s="477"/>
      <c r="MBQ946" s="477"/>
      <c r="MBR946" s="477"/>
      <c r="MBS946" s="477"/>
      <c r="MBT946" s="477"/>
      <c r="MBU946" s="477"/>
      <c r="MBV946" s="477"/>
      <c r="MBW946" s="477"/>
      <c r="MBX946" s="477"/>
      <c r="MBY946" s="477"/>
      <c r="MBZ946" s="477"/>
      <c r="MCA946" s="477"/>
      <c r="MCB946" s="477"/>
      <c r="MCC946" s="477"/>
      <c r="MCD946" s="477"/>
      <c r="MCE946" s="477"/>
      <c r="MCF946" s="477"/>
      <c r="MCG946" s="477"/>
      <c r="MCH946" s="477"/>
      <c r="MCI946" s="477"/>
      <c r="MCJ946" s="477"/>
      <c r="MCK946" s="477"/>
      <c r="MCL946" s="477"/>
      <c r="MCM946" s="477"/>
      <c r="MCN946" s="477"/>
      <c r="MCO946" s="477"/>
      <c r="MCP946" s="477"/>
      <c r="MCQ946" s="477"/>
      <c r="MCR946" s="477"/>
      <c r="MCS946" s="477"/>
      <c r="MCT946" s="477"/>
      <c r="MCU946" s="477"/>
      <c r="MCV946" s="477"/>
      <c r="MCW946" s="477"/>
      <c r="MCX946" s="477"/>
      <c r="MCY946" s="477"/>
      <c r="MCZ946" s="477"/>
      <c r="MDA946" s="477"/>
      <c r="MDB946" s="477"/>
      <c r="MDC946" s="477"/>
      <c r="MDD946" s="477"/>
      <c r="MDE946" s="477"/>
      <c r="MDF946" s="477"/>
      <c r="MDG946" s="477"/>
      <c r="MDH946" s="477"/>
      <c r="MDI946" s="477"/>
      <c r="MDJ946" s="477"/>
      <c r="MDK946" s="477"/>
      <c r="MDL946" s="477"/>
      <c r="MDM946" s="477"/>
      <c r="MDN946" s="477"/>
      <c r="MDO946" s="477"/>
      <c r="MDP946" s="477"/>
      <c r="MDQ946" s="477"/>
      <c r="MDR946" s="477"/>
      <c r="MDS946" s="477"/>
      <c r="MDT946" s="477"/>
      <c r="MDU946" s="477"/>
      <c r="MDV946" s="477"/>
      <c r="MDW946" s="477"/>
      <c r="MDX946" s="477"/>
      <c r="MDY946" s="477"/>
      <c r="MDZ946" s="477"/>
      <c r="MEA946" s="477"/>
      <c r="MEB946" s="477"/>
      <c r="MEC946" s="477"/>
      <c r="MED946" s="477"/>
      <c r="MEE946" s="477"/>
      <c r="MEF946" s="477"/>
      <c r="MEG946" s="477"/>
      <c r="MEH946" s="477"/>
      <c r="MEI946" s="477"/>
      <c r="MEJ946" s="477"/>
      <c r="MEK946" s="477"/>
      <c r="MEL946" s="477"/>
      <c r="MEM946" s="477"/>
      <c r="MEN946" s="477"/>
      <c r="MEO946" s="477"/>
      <c r="MEP946" s="477"/>
      <c r="MEQ946" s="477"/>
      <c r="MER946" s="477"/>
      <c r="MES946" s="477"/>
      <c r="MET946" s="477"/>
      <c r="MEU946" s="477"/>
      <c r="MEV946" s="477"/>
      <c r="MEW946" s="477"/>
      <c r="MEX946" s="477"/>
      <c r="MEY946" s="477"/>
      <c r="MEZ946" s="477"/>
      <c r="MFA946" s="477"/>
      <c r="MFB946" s="477"/>
      <c r="MFC946" s="477"/>
      <c r="MFD946" s="477"/>
      <c r="MFE946" s="477"/>
      <c r="MFF946" s="477"/>
      <c r="MFG946" s="477"/>
      <c r="MFH946" s="477"/>
      <c r="MFI946" s="477"/>
      <c r="MFJ946" s="477"/>
      <c r="MFK946" s="477"/>
      <c r="MFL946" s="477"/>
      <c r="MFM946" s="477"/>
      <c r="MFN946" s="477"/>
      <c r="MFO946" s="477"/>
      <c r="MFP946" s="477"/>
      <c r="MFQ946" s="477"/>
      <c r="MFR946" s="477"/>
      <c r="MFS946" s="477"/>
      <c r="MFT946" s="477"/>
      <c r="MFU946" s="477"/>
      <c r="MFV946" s="477"/>
      <c r="MFW946" s="477"/>
      <c r="MFX946" s="477"/>
      <c r="MFY946" s="477"/>
      <c r="MFZ946" s="477"/>
      <c r="MGA946" s="477"/>
      <c r="MGB946" s="477"/>
      <c r="MGC946" s="477"/>
      <c r="MGD946" s="477"/>
      <c r="MGE946" s="477"/>
      <c r="MGF946" s="477"/>
      <c r="MGG946" s="477"/>
      <c r="MGH946" s="477"/>
      <c r="MGI946" s="477"/>
      <c r="MGJ946" s="477"/>
      <c r="MGK946" s="477"/>
      <c r="MGL946" s="477"/>
      <c r="MGM946" s="477"/>
      <c r="MGN946" s="477"/>
      <c r="MGO946" s="477"/>
      <c r="MGP946" s="477"/>
      <c r="MGQ946" s="477"/>
      <c r="MGR946" s="477"/>
      <c r="MGS946" s="477"/>
      <c r="MGT946" s="477"/>
      <c r="MGU946" s="477"/>
      <c r="MGV946" s="477"/>
      <c r="MGW946" s="477"/>
      <c r="MGX946" s="477"/>
      <c r="MGY946" s="477"/>
      <c r="MGZ946" s="477"/>
      <c r="MHA946" s="477"/>
      <c r="MHB946" s="477"/>
      <c r="MHC946" s="477"/>
      <c r="MHD946" s="477"/>
      <c r="MHE946" s="477"/>
      <c r="MHF946" s="477"/>
      <c r="MHG946" s="477"/>
      <c r="MHH946" s="477"/>
      <c r="MHI946" s="477"/>
      <c r="MHJ946" s="477"/>
      <c r="MHK946" s="477"/>
      <c r="MHL946" s="477"/>
      <c r="MHM946" s="477"/>
      <c r="MHN946" s="477"/>
      <c r="MHO946" s="477"/>
      <c r="MHP946" s="477"/>
      <c r="MHQ946" s="477"/>
      <c r="MHR946" s="477"/>
      <c r="MHS946" s="477"/>
      <c r="MHT946" s="477"/>
      <c r="MHU946" s="477"/>
      <c r="MHV946" s="477"/>
      <c r="MHW946" s="477"/>
      <c r="MHX946" s="477"/>
      <c r="MHY946" s="477"/>
      <c r="MHZ946" s="477"/>
      <c r="MIA946" s="477"/>
      <c r="MIB946" s="477"/>
      <c r="MIC946" s="477"/>
      <c r="MID946" s="477"/>
      <c r="MIE946" s="477"/>
      <c r="MIF946" s="477"/>
      <c r="MIG946" s="477"/>
      <c r="MIH946" s="477"/>
      <c r="MII946" s="477"/>
      <c r="MIJ946" s="477"/>
      <c r="MIK946" s="477"/>
      <c r="MIL946" s="477"/>
      <c r="MIM946" s="477"/>
      <c r="MIN946" s="477"/>
      <c r="MIO946" s="477"/>
      <c r="MIP946" s="477"/>
      <c r="MIQ946" s="477"/>
      <c r="MIR946" s="477"/>
      <c r="MIS946" s="477"/>
      <c r="MIT946" s="477"/>
      <c r="MIU946" s="477"/>
      <c r="MIV946" s="477"/>
      <c r="MIW946" s="477"/>
      <c r="MIX946" s="477"/>
      <c r="MIY946" s="477"/>
      <c r="MIZ946" s="477"/>
      <c r="MJA946" s="477"/>
      <c r="MJB946" s="477"/>
      <c r="MJC946" s="477"/>
      <c r="MJD946" s="477"/>
      <c r="MJE946" s="477"/>
      <c r="MJF946" s="477"/>
      <c r="MJG946" s="477"/>
      <c r="MJH946" s="477"/>
      <c r="MJI946" s="477"/>
      <c r="MJJ946" s="477"/>
      <c r="MJK946" s="477"/>
      <c r="MJL946" s="477"/>
      <c r="MJM946" s="477"/>
      <c r="MJN946" s="477"/>
      <c r="MJO946" s="477"/>
      <c r="MJP946" s="477"/>
      <c r="MJQ946" s="477"/>
      <c r="MJR946" s="477"/>
      <c r="MJS946" s="477"/>
      <c r="MJT946" s="477"/>
      <c r="MJU946" s="477"/>
      <c r="MJV946" s="477"/>
      <c r="MJW946" s="477"/>
      <c r="MJX946" s="477"/>
      <c r="MJY946" s="477"/>
      <c r="MJZ946" s="477"/>
      <c r="MKA946" s="477"/>
      <c r="MKB946" s="477"/>
      <c r="MKC946" s="477"/>
      <c r="MKD946" s="477"/>
      <c r="MKE946" s="477"/>
      <c r="MKF946" s="477"/>
      <c r="MKG946" s="477"/>
      <c r="MKH946" s="477"/>
      <c r="MKI946" s="477"/>
      <c r="MKJ946" s="477"/>
      <c r="MKK946" s="477"/>
      <c r="MKL946" s="477"/>
      <c r="MKM946" s="477"/>
      <c r="MKN946" s="477"/>
      <c r="MKO946" s="477"/>
      <c r="MKP946" s="477"/>
      <c r="MKQ946" s="477"/>
      <c r="MKR946" s="477"/>
      <c r="MKS946" s="477"/>
      <c r="MKT946" s="477"/>
      <c r="MKU946" s="477"/>
      <c r="MKV946" s="477"/>
      <c r="MKW946" s="477"/>
      <c r="MKX946" s="477"/>
      <c r="MKY946" s="477"/>
      <c r="MKZ946" s="477"/>
      <c r="MLA946" s="477"/>
      <c r="MLB946" s="477"/>
      <c r="MLC946" s="477"/>
      <c r="MLD946" s="477"/>
      <c r="MLE946" s="477"/>
      <c r="MLF946" s="477"/>
      <c r="MLG946" s="477"/>
      <c r="MLH946" s="477"/>
      <c r="MLI946" s="477"/>
      <c r="MLJ946" s="477"/>
      <c r="MLK946" s="477"/>
      <c r="MLL946" s="477"/>
      <c r="MLM946" s="477"/>
      <c r="MLN946" s="477"/>
      <c r="MLO946" s="477"/>
      <c r="MLP946" s="477"/>
      <c r="MLQ946" s="477"/>
      <c r="MLR946" s="477"/>
      <c r="MLS946" s="477"/>
      <c r="MLT946" s="477"/>
      <c r="MLU946" s="477"/>
      <c r="MLV946" s="477"/>
      <c r="MLW946" s="477"/>
      <c r="MLX946" s="477"/>
      <c r="MLY946" s="477"/>
      <c r="MLZ946" s="477"/>
      <c r="MMA946" s="477"/>
      <c r="MMB946" s="477"/>
      <c r="MMC946" s="477"/>
      <c r="MMD946" s="477"/>
      <c r="MME946" s="477"/>
      <c r="MMF946" s="477"/>
      <c r="MMG946" s="477"/>
      <c r="MMH946" s="477"/>
      <c r="MMI946" s="477"/>
      <c r="MMJ946" s="477"/>
      <c r="MMK946" s="477"/>
      <c r="MML946" s="477"/>
      <c r="MMM946" s="477"/>
      <c r="MMN946" s="477"/>
      <c r="MMO946" s="477"/>
      <c r="MMP946" s="477"/>
      <c r="MMQ946" s="477"/>
      <c r="MMR946" s="477"/>
      <c r="MMS946" s="477"/>
      <c r="MMT946" s="477"/>
      <c r="MMU946" s="477"/>
      <c r="MMV946" s="477"/>
      <c r="MMW946" s="477"/>
      <c r="MMX946" s="477"/>
      <c r="MMY946" s="477"/>
      <c r="MMZ946" s="477"/>
      <c r="MNA946" s="477"/>
      <c r="MNB946" s="477"/>
      <c r="MNC946" s="477"/>
      <c r="MND946" s="477"/>
      <c r="MNE946" s="477"/>
      <c r="MNF946" s="477"/>
      <c r="MNG946" s="477"/>
      <c r="MNH946" s="477"/>
      <c r="MNI946" s="477"/>
      <c r="MNJ946" s="477"/>
      <c r="MNK946" s="477"/>
      <c r="MNL946" s="477"/>
      <c r="MNM946" s="477"/>
      <c r="MNN946" s="477"/>
      <c r="MNO946" s="477"/>
      <c r="MNP946" s="477"/>
      <c r="MNQ946" s="477"/>
      <c r="MNR946" s="477"/>
      <c r="MNS946" s="477"/>
      <c r="MNT946" s="477"/>
      <c r="MNU946" s="477"/>
      <c r="MNV946" s="477"/>
      <c r="MNW946" s="477"/>
      <c r="MNX946" s="477"/>
      <c r="MNY946" s="477"/>
      <c r="MNZ946" s="477"/>
      <c r="MOA946" s="477"/>
      <c r="MOB946" s="477"/>
      <c r="MOC946" s="477"/>
      <c r="MOD946" s="477"/>
      <c r="MOE946" s="477"/>
      <c r="MOF946" s="477"/>
      <c r="MOG946" s="477"/>
      <c r="MOH946" s="477"/>
      <c r="MOI946" s="477"/>
      <c r="MOJ946" s="477"/>
      <c r="MOK946" s="477"/>
      <c r="MOL946" s="477"/>
      <c r="MOM946" s="477"/>
      <c r="MON946" s="477"/>
      <c r="MOO946" s="477"/>
      <c r="MOP946" s="477"/>
      <c r="MOQ946" s="477"/>
      <c r="MOR946" s="477"/>
      <c r="MOS946" s="477"/>
      <c r="MOT946" s="477"/>
      <c r="MOU946" s="477"/>
      <c r="MOV946" s="477"/>
      <c r="MOW946" s="477"/>
      <c r="MOX946" s="477"/>
      <c r="MOY946" s="477"/>
      <c r="MOZ946" s="477"/>
      <c r="MPA946" s="477"/>
      <c r="MPB946" s="477"/>
      <c r="MPC946" s="477"/>
      <c r="MPD946" s="477"/>
      <c r="MPE946" s="477"/>
      <c r="MPF946" s="477"/>
      <c r="MPG946" s="477"/>
      <c r="MPH946" s="477"/>
      <c r="MPI946" s="477"/>
      <c r="MPJ946" s="477"/>
      <c r="MPK946" s="477"/>
      <c r="MPL946" s="477"/>
      <c r="MPM946" s="477"/>
      <c r="MPN946" s="477"/>
      <c r="MPO946" s="477"/>
      <c r="MPP946" s="477"/>
      <c r="MPQ946" s="477"/>
      <c r="MPR946" s="477"/>
      <c r="MPS946" s="477"/>
      <c r="MPT946" s="477"/>
      <c r="MPU946" s="477"/>
      <c r="MPV946" s="477"/>
      <c r="MPW946" s="477"/>
      <c r="MPX946" s="477"/>
      <c r="MPY946" s="477"/>
      <c r="MPZ946" s="477"/>
      <c r="MQA946" s="477"/>
      <c r="MQB946" s="477"/>
      <c r="MQC946" s="477"/>
      <c r="MQD946" s="477"/>
      <c r="MQE946" s="477"/>
      <c r="MQF946" s="477"/>
      <c r="MQG946" s="477"/>
      <c r="MQH946" s="477"/>
      <c r="MQI946" s="477"/>
      <c r="MQJ946" s="477"/>
      <c r="MQK946" s="477"/>
      <c r="MQL946" s="477"/>
      <c r="MQM946" s="477"/>
      <c r="MQN946" s="477"/>
      <c r="MQO946" s="477"/>
      <c r="MQP946" s="477"/>
      <c r="MQQ946" s="477"/>
      <c r="MQR946" s="477"/>
      <c r="MQS946" s="477"/>
      <c r="MQT946" s="477"/>
      <c r="MQU946" s="477"/>
      <c r="MQV946" s="477"/>
      <c r="MQW946" s="477"/>
      <c r="MQX946" s="477"/>
      <c r="MQY946" s="477"/>
      <c r="MQZ946" s="477"/>
      <c r="MRA946" s="477"/>
      <c r="MRB946" s="477"/>
      <c r="MRC946" s="477"/>
      <c r="MRD946" s="477"/>
      <c r="MRE946" s="477"/>
      <c r="MRF946" s="477"/>
      <c r="MRG946" s="477"/>
      <c r="MRH946" s="477"/>
      <c r="MRI946" s="477"/>
      <c r="MRJ946" s="477"/>
      <c r="MRK946" s="477"/>
      <c r="MRL946" s="477"/>
      <c r="MRM946" s="477"/>
      <c r="MRN946" s="477"/>
      <c r="MRO946" s="477"/>
      <c r="MRP946" s="477"/>
      <c r="MRQ946" s="477"/>
      <c r="MRR946" s="477"/>
      <c r="MRS946" s="477"/>
      <c r="MRT946" s="477"/>
      <c r="MRU946" s="477"/>
      <c r="MRV946" s="477"/>
      <c r="MRW946" s="477"/>
      <c r="MRX946" s="477"/>
      <c r="MRY946" s="477"/>
      <c r="MRZ946" s="477"/>
      <c r="MSA946" s="477"/>
      <c r="MSB946" s="477"/>
      <c r="MSC946" s="477"/>
      <c r="MSD946" s="477"/>
      <c r="MSE946" s="477"/>
      <c r="MSF946" s="477"/>
      <c r="MSG946" s="477"/>
      <c r="MSH946" s="477"/>
      <c r="MSI946" s="477"/>
      <c r="MSJ946" s="477"/>
      <c r="MSK946" s="477"/>
      <c r="MSL946" s="477"/>
      <c r="MSM946" s="477"/>
      <c r="MSN946" s="477"/>
      <c r="MSO946" s="477"/>
      <c r="MSP946" s="477"/>
      <c r="MSQ946" s="477"/>
      <c r="MSR946" s="477"/>
      <c r="MSS946" s="477"/>
      <c r="MST946" s="477"/>
      <c r="MSU946" s="477"/>
      <c r="MSV946" s="477"/>
      <c r="MSW946" s="477"/>
      <c r="MSX946" s="477"/>
      <c r="MSY946" s="477"/>
      <c r="MSZ946" s="477"/>
      <c r="MTA946" s="477"/>
      <c r="MTB946" s="477"/>
      <c r="MTC946" s="477"/>
      <c r="MTD946" s="477"/>
      <c r="MTE946" s="477"/>
      <c r="MTF946" s="477"/>
      <c r="MTG946" s="477"/>
      <c r="MTH946" s="477"/>
      <c r="MTI946" s="477"/>
      <c r="MTJ946" s="477"/>
      <c r="MTK946" s="477"/>
      <c r="MTL946" s="477"/>
      <c r="MTM946" s="477"/>
      <c r="MTN946" s="477"/>
      <c r="MTO946" s="477"/>
      <c r="MTP946" s="477"/>
      <c r="MTQ946" s="477"/>
      <c r="MTR946" s="477"/>
      <c r="MTS946" s="477"/>
      <c r="MTT946" s="477"/>
      <c r="MTU946" s="477"/>
      <c r="MTV946" s="477"/>
      <c r="MTW946" s="477"/>
      <c r="MTX946" s="477"/>
      <c r="MTY946" s="477"/>
      <c r="MTZ946" s="477"/>
      <c r="MUA946" s="477"/>
      <c r="MUB946" s="477"/>
      <c r="MUC946" s="477"/>
      <c r="MUD946" s="477"/>
      <c r="MUE946" s="477"/>
      <c r="MUF946" s="477"/>
      <c r="MUG946" s="477"/>
      <c r="MUH946" s="477"/>
      <c r="MUI946" s="477"/>
      <c r="MUJ946" s="477"/>
      <c r="MUK946" s="477"/>
      <c r="MUL946" s="477"/>
      <c r="MUM946" s="477"/>
      <c r="MUN946" s="477"/>
      <c r="MUO946" s="477"/>
      <c r="MUP946" s="477"/>
      <c r="MUQ946" s="477"/>
      <c r="MUR946" s="477"/>
      <c r="MUS946" s="477"/>
      <c r="MUT946" s="477"/>
      <c r="MUU946" s="477"/>
      <c r="MUV946" s="477"/>
      <c r="MUW946" s="477"/>
      <c r="MUX946" s="477"/>
      <c r="MUY946" s="477"/>
      <c r="MUZ946" s="477"/>
      <c r="MVA946" s="477"/>
      <c r="MVB946" s="477"/>
      <c r="MVC946" s="477"/>
      <c r="MVD946" s="477"/>
      <c r="MVE946" s="477"/>
      <c r="MVF946" s="477"/>
      <c r="MVG946" s="477"/>
      <c r="MVH946" s="477"/>
      <c r="MVI946" s="477"/>
      <c r="MVJ946" s="477"/>
      <c r="MVK946" s="477"/>
      <c r="MVL946" s="477"/>
      <c r="MVM946" s="477"/>
      <c r="MVN946" s="477"/>
      <c r="MVO946" s="477"/>
      <c r="MVP946" s="477"/>
      <c r="MVQ946" s="477"/>
      <c r="MVR946" s="477"/>
      <c r="MVS946" s="477"/>
      <c r="MVT946" s="477"/>
      <c r="MVU946" s="477"/>
      <c r="MVV946" s="477"/>
      <c r="MVW946" s="477"/>
      <c r="MVX946" s="477"/>
      <c r="MVY946" s="477"/>
      <c r="MVZ946" s="477"/>
      <c r="MWA946" s="477"/>
      <c r="MWB946" s="477"/>
      <c r="MWC946" s="477"/>
      <c r="MWD946" s="477"/>
      <c r="MWE946" s="477"/>
      <c r="MWF946" s="477"/>
      <c r="MWG946" s="477"/>
      <c r="MWH946" s="477"/>
      <c r="MWI946" s="477"/>
      <c r="MWJ946" s="477"/>
      <c r="MWK946" s="477"/>
      <c r="MWL946" s="477"/>
      <c r="MWM946" s="477"/>
      <c r="MWN946" s="477"/>
      <c r="MWO946" s="477"/>
      <c r="MWP946" s="477"/>
      <c r="MWQ946" s="477"/>
      <c r="MWR946" s="477"/>
      <c r="MWS946" s="477"/>
      <c r="MWT946" s="477"/>
      <c r="MWU946" s="477"/>
      <c r="MWV946" s="477"/>
      <c r="MWW946" s="477"/>
      <c r="MWX946" s="477"/>
      <c r="MWY946" s="477"/>
      <c r="MWZ946" s="477"/>
      <c r="MXA946" s="477"/>
      <c r="MXB946" s="477"/>
      <c r="MXC946" s="477"/>
      <c r="MXD946" s="477"/>
      <c r="MXE946" s="477"/>
      <c r="MXF946" s="477"/>
      <c r="MXG946" s="477"/>
      <c r="MXH946" s="477"/>
      <c r="MXI946" s="477"/>
      <c r="MXJ946" s="477"/>
      <c r="MXK946" s="477"/>
      <c r="MXL946" s="477"/>
      <c r="MXM946" s="477"/>
      <c r="MXN946" s="477"/>
      <c r="MXO946" s="477"/>
      <c r="MXP946" s="477"/>
      <c r="MXQ946" s="477"/>
      <c r="MXR946" s="477"/>
      <c r="MXS946" s="477"/>
      <c r="MXT946" s="477"/>
      <c r="MXU946" s="477"/>
      <c r="MXV946" s="477"/>
      <c r="MXW946" s="477"/>
      <c r="MXX946" s="477"/>
      <c r="MXY946" s="477"/>
      <c r="MXZ946" s="477"/>
      <c r="MYA946" s="477"/>
      <c r="MYB946" s="477"/>
      <c r="MYC946" s="477"/>
      <c r="MYD946" s="477"/>
      <c r="MYE946" s="477"/>
      <c r="MYF946" s="477"/>
      <c r="MYG946" s="477"/>
      <c r="MYH946" s="477"/>
      <c r="MYI946" s="477"/>
      <c r="MYJ946" s="477"/>
      <c r="MYK946" s="477"/>
      <c r="MYL946" s="477"/>
      <c r="MYM946" s="477"/>
      <c r="MYN946" s="477"/>
      <c r="MYO946" s="477"/>
      <c r="MYP946" s="477"/>
      <c r="MYQ946" s="477"/>
      <c r="MYR946" s="477"/>
      <c r="MYS946" s="477"/>
      <c r="MYT946" s="477"/>
      <c r="MYU946" s="477"/>
      <c r="MYV946" s="477"/>
      <c r="MYW946" s="477"/>
      <c r="MYX946" s="477"/>
      <c r="MYY946" s="477"/>
      <c r="MYZ946" s="477"/>
      <c r="MZA946" s="477"/>
      <c r="MZB946" s="477"/>
      <c r="MZC946" s="477"/>
      <c r="MZD946" s="477"/>
      <c r="MZE946" s="477"/>
      <c r="MZF946" s="477"/>
      <c r="MZG946" s="477"/>
      <c r="MZH946" s="477"/>
      <c r="MZI946" s="477"/>
      <c r="MZJ946" s="477"/>
      <c r="MZK946" s="477"/>
      <c r="MZL946" s="477"/>
      <c r="MZM946" s="477"/>
      <c r="MZN946" s="477"/>
      <c r="MZO946" s="477"/>
      <c r="MZP946" s="477"/>
      <c r="MZQ946" s="477"/>
      <c r="MZR946" s="477"/>
      <c r="MZS946" s="477"/>
      <c r="MZT946" s="477"/>
      <c r="MZU946" s="477"/>
      <c r="MZV946" s="477"/>
      <c r="MZW946" s="477"/>
      <c r="MZX946" s="477"/>
      <c r="MZY946" s="477"/>
      <c r="MZZ946" s="477"/>
      <c r="NAA946" s="477"/>
      <c r="NAB946" s="477"/>
      <c r="NAC946" s="477"/>
      <c r="NAD946" s="477"/>
      <c r="NAE946" s="477"/>
      <c r="NAF946" s="477"/>
      <c r="NAG946" s="477"/>
      <c r="NAH946" s="477"/>
      <c r="NAI946" s="477"/>
      <c r="NAJ946" s="477"/>
      <c r="NAK946" s="477"/>
      <c r="NAL946" s="477"/>
      <c r="NAM946" s="477"/>
      <c r="NAN946" s="477"/>
      <c r="NAO946" s="477"/>
      <c r="NAP946" s="477"/>
      <c r="NAQ946" s="477"/>
      <c r="NAR946" s="477"/>
      <c r="NAS946" s="477"/>
      <c r="NAT946" s="477"/>
      <c r="NAU946" s="477"/>
      <c r="NAV946" s="477"/>
      <c r="NAW946" s="477"/>
      <c r="NAX946" s="477"/>
      <c r="NAY946" s="477"/>
      <c r="NAZ946" s="477"/>
      <c r="NBA946" s="477"/>
      <c r="NBB946" s="477"/>
      <c r="NBC946" s="477"/>
      <c r="NBD946" s="477"/>
      <c r="NBE946" s="477"/>
      <c r="NBF946" s="477"/>
      <c r="NBG946" s="477"/>
      <c r="NBH946" s="477"/>
      <c r="NBI946" s="477"/>
      <c r="NBJ946" s="477"/>
      <c r="NBK946" s="477"/>
      <c r="NBL946" s="477"/>
      <c r="NBM946" s="477"/>
      <c r="NBN946" s="477"/>
      <c r="NBO946" s="477"/>
      <c r="NBP946" s="477"/>
      <c r="NBQ946" s="477"/>
      <c r="NBR946" s="477"/>
      <c r="NBS946" s="477"/>
      <c r="NBT946" s="477"/>
      <c r="NBU946" s="477"/>
      <c r="NBV946" s="477"/>
      <c r="NBW946" s="477"/>
      <c r="NBX946" s="477"/>
      <c r="NBY946" s="477"/>
      <c r="NBZ946" s="477"/>
      <c r="NCA946" s="477"/>
      <c r="NCB946" s="477"/>
      <c r="NCC946" s="477"/>
      <c r="NCD946" s="477"/>
      <c r="NCE946" s="477"/>
      <c r="NCF946" s="477"/>
      <c r="NCG946" s="477"/>
      <c r="NCH946" s="477"/>
      <c r="NCI946" s="477"/>
      <c r="NCJ946" s="477"/>
      <c r="NCK946" s="477"/>
      <c r="NCL946" s="477"/>
      <c r="NCM946" s="477"/>
      <c r="NCN946" s="477"/>
      <c r="NCO946" s="477"/>
      <c r="NCP946" s="477"/>
      <c r="NCQ946" s="477"/>
      <c r="NCR946" s="477"/>
      <c r="NCS946" s="477"/>
      <c r="NCT946" s="477"/>
      <c r="NCU946" s="477"/>
      <c r="NCV946" s="477"/>
      <c r="NCW946" s="477"/>
      <c r="NCX946" s="477"/>
      <c r="NCY946" s="477"/>
      <c r="NCZ946" s="477"/>
      <c r="NDA946" s="477"/>
      <c r="NDB946" s="477"/>
      <c r="NDC946" s="477"/>
      <c r="NDD946" s="477"/>
      <c r="NDE946" s="477"/>
      <c r="NDF946" s="477"/>
      <c r="NDG946" s="477"/>
      <c r="NDH946" s="477"/>
      <c r="NDI946" s="477"/>
      <c r="NDJ946" s="477"/>
      <c r="NDK946" s="477"/>
      <c r="NDL946" s="477"/>
      <c r="NDM946" s="477"/>
      <c r="NDN946" s="477"/>
      <c r="NDO946" s="477"/>
      <c r="NDP946" s="477"/>
      <c r="NDQ946" s="477"/>
      <c r="NDR946" s="477"/>
      <c r="NDS946" s="477"/>
      <c r="NDT946" s="477"/>
      <c r="NDU946" s="477"/>
      <c r="NDV946" s="477"/>
      <c r="NDW946" s="477"/>
      <c r="NDX946" s="477"/>
      <c r="NDY946" s="477"/>
      <c r="NDZ946" s="477"/>
      <c r="NEA946" s="477"/>
      <c r="NEB946" s="477"/>
      <c r="NEC946" s="477"/>
      <c r="NED946" s="477"/>
      <c r="NEE946" s="477"/>
      <c r="NEF946" s="477"/>
      <c r="NEG946" s="477"/>
      <c r="NEH946" s="477"/>
      <c r="NEI946" s="477"/>
      <c r="NEJ946" s="477"/>
      <c r="NEK946" s="477"/>
      <c r="NEL946" s="477"/>
      <c r="NEM946" s="477"/>
      <c r="NEN946" s="477"/>
      <c r="NEO946" s="477"/>
      <c r="NEP946" s="477"/>
      <c r="NEQ946" s="477"/>
      <c r="NER946" s="477"/>
      <c r="NES946" s="477"/>
      <c r="NET946" s="477"/>
      <c r="NEU946" s="477"/>
      <c r="NEV946" s="477"/>
      <c r="NEW946" s="477"/>
      <c r="NEX946" s="477"/>
      <c r="NEY946" s="477"/>
      <c r="NEZ946" s="477"/>
      <c r="NFA946" s="477"/>
      <c r="NFB946" s="477"/>
      <c r="NFC946" s="477"/>
      <c r="NFD946" s="477"/>
      <c r="NFE946" s="477"/>
      <c r="NFF946" s="477"/>
      <c r="NFG946" s="477"/>
      <c r="NFH946" s="477"/>
      <c r="NFI946" s="477"/>
      <c r="NFJ946" s="477"/>
      <c r="NFK946" s="477"/>
      <c r="NFL946" s="477"/>
      <c r="NFM946" s="477"/>
      <c r="NFN946" s="477"/>
      <c r="NFO946" s="477"/>
      <c r="NFP946" s="477"/>
      <c r="NFQ946" s="477"/>
      <c r="NFR946" s="477"/>
      <c r="NFS946" s="477"/>
      <c r="NFT946" s="477"/>
      <c r="NFU946" s="477"/>
      <c r="NFV946" s="477"/>
      <c r="NFW946" s="477"/>
      <c r="NFX946" s="477"/>
      <c r="NFY946" s="477"/>
      <c r="NFZ946" s="477"/>
      <c r="NGA946" s="477"/>
      <c r="NGB946" s="477"/>
      <c r="NGC946" s="477"/>
      <c r="NGD946" s="477"/>
      <c r="NGE946" s="477"/>
      <c r="NGF946" s="477"/>
      <c r="NGG946" s="477"/>
      <c r="NGH946" s="477"/>
      <c r="NGI946" s="477"/>
      <c r="NGJ946" s="477"/>
      <c r="NGK946" s="477"/>
      <c r="NGL946" s="477"/>
      <c r="NGM946" s="477"/>
      <c r="NGN946" s="477"/>
      <c r="NGO946" s="477"/>
      <c r="NGP946" s="477"/>
      <c r="NGQ946" s="477"/>
      <c r="NGR946" s="477"/>
      <c r="NGS946" s="477"/>
      <c r="NGT946" s="477"/>
      <c r="NGU946" s="477"/>
      <c r="NGV946" s="477"/>
      <c r="NGW946" s="477"/>
      <c r="NGX946" s="477"/>
      <c r="NGY946" s="477"/>
      <c r="NGZ946" s="477"/>
      <c r="NHA946" s="477"/>
      <c r="NHB946" s="477"/>
      <c r="NHC946" s="477"/>
      <c r="NHD946" s="477"/>
      <c r="NHE946" s="477"/>
      <c r="NHF946" s="477"/>
      <c r="NHG946" s="477"/>
      <c r="NHH946" s="477"/>
      <c r="NHI946" s="477"/>
      <c r="NHJ946" s="477"/>
      <c r="NHK946" s="477"/>
      <c r="NHL946" s="477"/>
      <c r="NHM946" s="477"/>
      <c r="NHN946" s="477"/>
      <c r="NHO946" s="477"/>
      <c r="NHP946" s="477"/>
      <c r="NHQ946" s="477"/>
      <c r="NHR946" s="477"/>
      <c r="NHS946" s="477"/>
      <c r="NHT946" s="477"/>
      <c r="NHU946" s="477"/>
      <c r="NHV946" s="477"/>
      <c r="NHW946" s="477"/>
      <c r="NHX946" s="477"/>
      <c r="NHY946" s="477"/>
      <c r="NHZ946" s="477"/>
      <c r="NIA946" s="477"/>
      <c r="NIB946" s="477"/>
      <c r="NIC946" s="477"/>
      <c r="NID946" s="477"/>
      <c r="NIE946" s="477"/>
      <c r="NIF946" s="477"/>
      <c r="NIG946" s="477"/>
      <c r="NIH946" s="477"/>
      <c r="NII946" s="477"/>
      <c r="NIJ946" s="477"/>
      <c r="NIK946" s="477"/>
      <c r="NIL946" s="477"/>
      <c r="NIM946" s="477"/>
      <c r="NIN946" s="477"/>
      <c r="NIO946" s="477"/>
      <c r="NIP946" s="477"/>
      <c r="NIQ946" s="477"/>
      <c r="NIR946" s="477"/>
      <c r="NIS946" s="477"/>
      <c r="NIT946" s="477"/>
      <c r="NIU946" s="477"/>
      <c r="NIV946" s="477"/>
      <c r="NIW946" s="477"/>
      <c r="NIX946" s="477"/>
      <c r="NIY946" s="477"/>
      <c r="NIZ946" s="477"/>
      <c r="NJA946" s="477"/>
      <c r="NJB946" s="477"/>
      <c r="NJC946" s="477"/>
      <c r="NJD946" s="477"/>
      <c r="NJE946" s="477"/>
      <c r="NJF946" s="477"/>
      <c r="NJG946" s="477"/>
      <c r="NJH946" s="477"/>
      <c r="NJI946" s="477"/>
      <c r="NJJ946" s="477"/>
      <c r="NJK946" s="477"/>
      <c r="NJL946" s="477"/>
      <c r="NJM946" s="477"/>
      <c r="NJN946" s="477"/>
      <c r="NJO946" s="477"/>
      <c r="NJP946" s="477"/>
      <c r="NJQ946" s="477"/>
      <c r="NJR946" s="477"/>
      <c r="NJS946" s="477"/>
      <c r="NJT946" s="477"/>
      <c r="NJU946" s="477"/>
      <c r="NJV946" s="477"/>
      <c r="NJW946" s="477"/>
      <c r="NJX946" s="477"/>
      <c r="NJY946" s="477"/>
      <c r="NJZ946" s="477"/>
      <c r="NKA946" s="477"/>
      <c r="NKB946" s="477"/>
      <c r="NKC946" s="477"/>
      <c r="NKD946" s="477"/>
      <c r="NKE946" s="477"/>
      <c r="NKF946" s="477"/>
      <c r="NKG946" s="477"/>
      <c r="NKH946" s="477"/>
      <c r="NKI946" s="477"/>
      <c r="NKJ946" s="477"/>
      <c r="NKK946" s="477"/>
      <c r="NKL946" s="477"/>
      <c r="NKM946" s="477"/>
      <c r="NKN946" s="477"/>
      <c r="NKO946" s="477"/>
      <c r="NKP946" s="477"/>
      <c r="NKQ946" s="477"/>
      <c r="NKR946" s="477"/>
      <c r="NKS946" s="477"/>
      <c r="NKT946" s="477"/>
      <c r="NKU946" s="477"/>
      <c r="NKV946" s="477"/>
      <c r="NKW946" s="477"/>
      <c r="NKX946" s="477"/>
      <c r="NKY946" s="477"/>
      <c r="NKZ946" s="477"/>
      <c r="NLA946" s="477"/>
      <c r="NLB946" s="477"/>
      <c r="NLC946" s="477"/>
      <c r="NLD946" s="477"/>
      <c r="NLE946" s="477"/>
      <c r="NLF946" s="477"/>
      <c r="NLG946" s="477"/>
      <c r="NLH946" s="477"/>
      <c r="NLI946" s="477"/>
      <c r="NLJ946" s="477"/>
      <c r="NLK946" s="477"/>
      <c r="NLL946" s="477"/>
      <c r="NLM946" s="477"/>
      <c r="NLN946" s="477"/>
      <c r="NLO946" s="477"/>
      <c r="NLP946" s="477"/>
      <c r="NLQ946" s="477"/>
      <c r="NLR946" s="477"/>
      <c r="NLS946" s="477"/>
      <c r="NLT946" s="477"/>
      <c r="NLU946" s="477"/>
      <c r="NLV946" s="477"/>
      <c r="NLW946" s="477"/>
      <c r="NLX946" s="477"/>
      <c r="NLY946" s="477"/>
      <c r="NLZ946" s="477"/>
      <c r="NMA946" s="477"/>
      <c r="NMB946" s="477"/>
      <c r="NMC946" s="477"/>
      <c r="NMD946" s="477"/>
      <c r="NME946" s="477"/>
      <c r="NMF946" s="477"/>
      <c r="NMG946" s="477"/>
      <c r="NMH946" s="477"/>
      <c r="NMI946" s="477"/>
      <c r="NMJ946" s="477"/>
      <c r="NMK946" s="477"/>
      <c r="NML946" s="477"/>
      <c r="NMM946" s="477"/>
      <c r="NMN946" s="477"/>
      <c r="NMO946" s="477"/>
      <c r="NMP946" s="477"/>
      <c r="NMQ946" s="477"/>
      <c r="NMR946" s="477"/>
      <c r="NMS946" s="477"/>
      <c r="NMT946" s="477"/>
      <c r="NMU946" s="477"/>
      <c r="NMV946" s="477"/>
      <c r="NMW946" s="477"/>
      <c r="NMX946" s="477"/>
      <c r="NMY946" s="477"/>
      <c r="NMZ946" s="477"/>
      <c r="NNA946" s="477"/>
      <c r="NNB946" s="477"/>
      <c r="NNC946" s="477"/>
      <c r="NND946" s="477"/>
      <c r="NNE946" s="477"/>
      <c r="NNF946" s="477"/>
      <c r="NNG946" s="477"/>
      <c r="NNH946" s="477"/>
      <c r="NNI946" s="477"/>
      <c r="NNJ946" s="477"/>
      <c r="NNK946" s="477"/>
      <c r="NNL946" s="477"/>
      <c r="NNM946" s="477"/>
      <c r="NNN946" s="477"/>
      <c r="NNO946" s="477"/>
      <c r="NNP946" s="477"/>
      <c r="NNQ946" s="477"/>
      <c r="NNR946" s="477"/>
      <c r="NNS946" s="477"/>
      <c r="NNT946" s="477"/>
      <c r="NNU946" s="477"/>
      <c r="NNV946" s="477"/>
      <c r="NNW946" s="477"/>
      <c r="NNX946" s="477"/>
      <c r="NNY946" s="477"/>
      <c r="NNZ946" s="477"/>
      <c r="NOA946" s="477"/>
      <c r="NOB946" s="477"/>
      <c r="NOC946" s="477"/>
      <c r="NOD946" s="477"/>
      <c r="NOE946" s="477"/>
      <c r="NOF946" s="477"/>
      <c r="NOG946" s="477"/>
      <c r="NOH946" s="477"/>
      <c r="NOI946" s="477"/>
      <c r="NOJ946" s="477"/>
      <c r="NOK946" s="477"/>
      <c r="NOL946" s="477"/>
      <c r="NOM946" s="477"/>
      <c r="NON946" s="477"/>
      <c r="NOO946" s="477"/>
      <c r="NOP946" s="477"/>
      <c r="NOQ946" s="477"/>
      <c r="NOR946" s="477"/>
      <c r="NOS946" s="477"/>
      <c r="NOT946" s="477"/>
      <c r="NOU946" s="477"/>
      <c r="NOV946" s="477"/>
      <c r="NOW946" s="477"/>
      <c r="NOX946" s="477"/>
      <c r="NOY946" s="477"/>
      <c r="NOZ946" s="477"/>
      <c r="NPA946" s="477"/>
      <c r="NPB946" s="477"/>
      <c r="NPC946" s="477"/>
      <c r="NPD946" s="477"/>
      <c r="NPE946" s="477"/>
      <c r="NPF946" s="477"/>
      <c r="NPG946" s="477"/>
      <c r="NPH946" s="477"/>
      <c r="NPI946" s="477"/>
      <c r="NPJ946" s="477"/>
      <c r="NPK946" s="477"/>
      <c r="NPL946" s="477"/>
      <c r="NPM946" s="477"/>
      <c r="NPN946" s="477"/>
      <c r="NPO946" s="477"/>
      <c r="NPP946" s="477"/>
      <c r="NPQ946" s="477"/>
      <c r="NPR946" s="477"/>
      <c r="NPS946" s="477"/>
      <c r="NPT946" s="477"/>
      <c r="NPU946" s="477"/>
      <c r="NPV946" s="477"/>
      <c r="NPW946" s="477"/>
      <c r="NPX946" s="477"/>
      <c r="NPY946" s="477"/>
      <c r="NPZ946" s="477"/>
      <c r="NQA946" s="477"/>
      <c r="NQB946" s="477"/>
      <c r="NQC946" s="477"/>
      <c r="NQD946" s="477"/>
      <c r="NQE946" s="477"/>
      <c r="NQF946" s="477"/>
      <c r="NQG946" s="477"/>
      <c r="NQH946" s="477"/>
      <c r="NQI946" s="477"/>
      <c r="NQJ946" s="477"/>
      <c r="NQK946" s="477"/>
      <c r="NQL946" s="477"/>
      <c r="NQM946" s="477"/>
      <c r="NQN946" s="477"/>
      <c r="NQO946" s="477"/>
      <c r="NQP946" s="477"/>
      <c r="NQQ946" s="477"/>
      <c r="NQR946" s="477"/>
      <c r="NQS946" s="477"/>
      <c r="NQT946" s="477"/>
      <c r="NQU946" s="477"/>
      <c r="NQV946" s="477"/>
      <c r="NQW946" s="477"/>
      <c r="NQX946" s="477"/>
      <c r="NQY946" s="477"/>
      <c r="NQZ946" s="477"/>
      <c r="NRA946" s="477"/>
      <c r="NRB946" s="477"/>
      <c r="NRC946" s="477"/>
      <c r="NRD946" s="477"/>
      <c r="NRE946" s="477"/>
      <c r="NRF946" s="477"/>
      <c r="NRG946" s="477"/>
      <c r="NRH946" s="477"/>
      <c r="NRI946" s="477"/>
      <c r="NRJ946" s="477"/>
      <c r="NRK946" s="477"/>
      <c r="NRL946" s="477"/>
      <c r="NRM946" s="477"/>
      <c r="NRN946" s="477"/>
      <c r="NRO946" s="477"/>
      <c r="NRP946" s="477"/>
      <c r="NRQ946" s="477"/>
      <c r="NRR946" s="477"/>
      <c r="NRS946" s="477"/>
      <c r="NRT946" s="477"/>
      <c r="NRU946" s="477"/>
      <c r="NRV946" s="477"/>
      <c r="NRW946" s="477"/>
      <c r="NRX946" s="477"/>
      <c r="NRY946" s="477"/>
      <c r="NRZ946" s="477"/>
      <c r="NSA946" s="477"/>
      <c r="NSB946" s="477"/>
      <c r="NSC946" s="477"/>
      <c r="NSD946" s="477"/>
      <c r="NSE946" s="477"/>
      <c r="NSF946" s="477"/>
      <c r="NSG946" s="477"/>
      <c r="NSH946" s="477"/>
      <c r="NSI946" s="477"/>
      <c r="NSJ946" s="477"/>
      <c r="NSK946" s="477"/>
      <c r="NSL946" s="477"/>
      <c r="NSM946" s="477"/>
      <c r="NSN946" s="477"/>
      <c r="NSO946" s="477"/>
      <c r="NSP946" s="477"/>
      <c r="NSQ946" s="477"/>
      <c r="NSR946" s="477"/>
      <c r="NSS946" s="477"/>
      <c r="NST946" s="477"/>
      <c r="NSU946" s="477"/>
      <c r="NSV946" s="477"/>
      <c r="NSW946" s="477"/>
      <c r="NSX946" s="477"/>
      <c r="NSY946" s="477"/>
      <c r="NSZ946" s="477"/>
      <c r="NTA946" s="477"/>
      <c r="NTB946" s="477"/>
      <c r="NTC946" s="477"/>
      <c r="NTD946" s="477"/>
      <c r="NTE946" s="477"/>
      <c r="NTF946" s="477"/>
      <c r="NTG946" s="477"/>
      <c r="NTH946" s="477"/>
      <c r="NTI946" s="477"/>
      <c r="NTJ946" s="477"/>
      <c r="NTK946" s="477"/>
      <c r="NTL946" s="477"/>
      <c r="NTM946" s="477"/>
      <c r="NTN946" s="477"/>
      <c r="NTO946" s="477"/>
      <c r="NTP946" s="477"/>
      <c r="NTQ946" s="477"/>
      <c r="NTR946" s="477"/>
      <c r="NTS946" s="477"/>
      <c r="NTT946" s="477"/>
      <c r="NTU946" s="477"/>
      <c r="NTV946" s="477"/>
      <c r="NTW946" s="477"/>
      <c r="NTX946" s="477"/>
      <c r="NTY946" s="477"/>
      <c r="NTZ946" s="477"/>
      <c r="NUA946" s="477"/>
      <c r="NUB946" s="477"/>
      <c r="NUC946" s="477"/>
      <c r="NUD946" s="477"/>
      <c r="NUE946" s="477"/>
      <c r="NUF946" s="477"/>
      <c r="NUG946" s="477"/>
      <c r="NUH946" s="477"/>
      <c r="NUI946" s="477"/>
      <c r="NUJ946" s="477"/>
      <c r="NUK946" s="477"/>
      <c r="NUL946" s="477"/>
      <c r="NUM946" s="477"/>
      <c r="NUN946" s="477"/>
      <c r="NUO946" s="477"/>
      <c r="NUP946" s="477"/>
      <c r="NUQ946" s="477"/>
      <c r="NUR946" s="477"/>
      <c r="NUS946" s="477"/>
      <c r="NUT946" s="477"/>
      <c r="NUU946" s="477"/>
      <c r="NUV946" s="477"/>
      <c r="NUW946" s="477"/>
      <c r="NUX946" s="477"/>
      <c r="NUY946" s="477"/>
      <c r="NUZ946" s="477"/>
      <c r="NVA946" s="477"/>
      <c r="NVB946" s="477"/>
      <c r="NVC946" s="477"/>
      <c r="NVD946" s="477"/>
      <c r="NVE946" s="477"/>
      <c r="NVF946" s="477"/>
      <c r="NVG946" s="477"/>
      <c r="NVH946" s="477"/>
      <c r="NVI946" s="477"/>
      <c r="NVJ946" s="477"/>
      <c r="NVK946" s="477"/>
      <c r="NVL946" s="477"/>
      <c r="NVM946" s="477"/>
      <c r="NVN946" s="477"/>
      <c r="NVO946" s="477"/>
      <c r="NVP946" s="477"/>
      <c r="NVQ946" s="477"/>
      <c r="NVR946" s="477"/>
      <c r="NVS946" s="477"/>
      <c r="NVT946" s="477"/>
      <c r="NVU946" s="477"/>
      <c r="NVV946" s="477"/>
      <c r="NVW946" s="477"/>
      <c r="NVX946" s="477"/>
      <c r="NVY946" s="477"/>
      <c r="NVZ946" s="477"/>
      <c r="NWA946" s="477"/>
      <c r="NWB946" s="477"/>
      <c r="NWC946" s="477"/>
      <c r="NWD946" s="477"/>
      <c r="NWE946" s="477"/>
      <c r="NWF946" s="477"/>
      <c r="NWG946" s="477"/>
      <c r="NWH946" s="477"/>
      <c r="NWI946" s="477"/>
      <c r="NWJ946" s="477"/>
      <c r="NWK946" s="477"/>
      <c r="NWL946" s="477"/>
      <c r="NWM946" s="477"/>
      <c r="NWN946" s="477"/>
      <c r="NWO946" s="477"/>
      <c r="NWP946" s="477"/>
      <c r="NWQ946" s="477"/>
      <c r="NWR946" s="477"/>
      <c r="NWS946" s="477"/>
      <c r="NWT946" s="477"/>
      <c r="NWU946" s="477"/>
      <c r="NWV946" s="477"/>
      <c r="NWW946" s="477"/>
      <c r="NWX946" s="477"/>
      <c r="NWY946" s="477"/>
      <c r="NWZ946" s="477"/>
      <c r="NXA946" s="477"/>
      <c r="NXB946" s="477"/>
      <c r="NXC946" s="477"/>
      <c r="NXD946" s="477"/>
      <c r="NXE946" s="477"/>
      <c r="NXF946" s="477"/>
      <c r="NXG946" s="477"/>
      <c r="NXH946" s="477"/>
      <c r="NXI946" s="477"/>
      <c r="NXJ946" s="477"/>
      <c r="NXK946" s="477"/>
      <c r="NXL946" s="477"/>
      <c r="NXM946" s="477"/>
      <c r="NXN946" s="477"/>
      <c r="NXO946" s="477"/>
      <c r="NXP946" s="477"/>
      <c r="NXQ946" s="477"/>
      <c r="NXR946" s="477"/>
      <c r="NXS946" s="477"/>
      <c r="NXT946" s="477"/>
      <c r="NXU946" s="477"/>
      <c r="NXV946" s="477"/>
      <c r="NXW946" s="477"/>
      <c r="NXX946" s="477"/>
      <c r="NXY946" s="477"/>
      <c r="NXZ946" s="477"/>
      <c r="NYA946" s="477"/>
      <c r="NYB946" s="477"/>
      <c r="NYC946" s="477"/>
      <c r="NYD946" s="477"/>
      <c r="NYE946" s="477"/>
      <c r="NYF946" s="477"/>
      <c r="NYG946" s="477"/>
      <c r="NYH946" s="477"/>
      <c r="NYI946" s="477"/>
      <c r="NYJ946" s="477"/>
      <c r="NYK946" s="477"/>
      <c r="NYL946" s="477"/>
      <c r="NYM946" s="477"/>
      <c r="NYN946" s="477"/>
      <c r="NYO946" s="477"/>
      <c r="NYP946" s="477"/>
      <c r="NYQ946" s="477"/>
      <c r="NYR946" s="477"/>
      <c r="NYS946" s="477"/>
      <c r="NYT946" s="477"/>
      <c r="NYU946" s="477"/>
      <c r="NYV946" s="477"/>
      <c r="NYW946" s="477"/>
      <c r="NYX946" s="477"/>
      <c r="NYY946" s="477"/>
      <c r="NYZ946" s="477"/>
      <c r="NZA946" s="477"/>
      <c r="NZB946" s="477"/>
      <c r="NZC946" s="477"/>
      <c r="NZD946" s="477"/>
      <c r="NZE946" s="477"/>
      <c r="NZF946" s="477"/>
      <c r="NZG946" s="477"/>
      <c r="NZH946" s="477"/>
      <c r="NZI946" s="477"/>
      <c r="NZJ946" s="477"/>
      <c r="NZK946" s="477"/>
      <c r="NZL946" s="477"/>
      <c r="NZM946" s="477"/>
      <c r="NZN946" s="477"/>
      <c r="NZO946" s="477"/>
      <c r="NZP946" s="477"/>
      <c r="NZQ946" s="477"/>
      <c r="NZR946" s="477"/>
      <c r="NZS946" s="477"/>
      <c r="NZT946" s="477"/>
      <c r="NZU946" s="477"/>
      <c r="NZV946" s="477"/>
      <c r="NZW946" s="477"/>
      <c r="NZX946" s="477"/>
      <c r="NZY946" s="477"/>
      <c r="NZZ946" s="477"/>
      <c r="OAA946" s="477"/>
      <c r="OAB946" s="477"/>
      <c r="OAC946" s="477"/>
      <c r="OAD946" s="477"/>
      <c r="OAE946" s="477"/>
      <c r="OAF946" s="477"/>
      <c r="OAG946" s="477"/>
      <c r="OAH946" s="477"/>
      <c r="OAI946" s="477"/>
      <c r="OAJ946" s="477"/>
      <c r="OAK946" s="477"/>
      <c r="OAL946" s="477"/>
      <c r="OAM946" s="477"/>
      <c r="OAN946" s="477"/>
      <c r="OAO946" s="477"/>
      <c r="OAP946" s="477"/>
      <c r="OAQ946" s="477"/>
      <c r="OAR946" s="477"/>
      <c r="OAS946" s="477"/>
      <c r="OAT946" s="477"/>
      <c r="OAU946" s="477"/>
      <c r="OAV946" s="477"/>
      <c r="OAW946" s="477"/>
      <c r="OAX946" s="477"/>
      <c r="OAY946" s="477"/>
      <c r="OAZ946" s="477"/>
      <c r="OBA946" s="477"/>
      <c r="OBB946" s="477"/>
      <c r="OBC946" s="477"/>
      <c r="OBD946" s="477"/>
      <c r="OBE946" s="477"/>
      <c r="OBF946" s="477"/>
      <c r="OBG946" s="477"/>
      <c r="OBH946" s="477"/>
      <c r="OBI946" s="477"/>
      <c r="OBJ946" s="477"/>
      <c r="OBK946" s="477"/>
      <c r="OBL946" s="477"/>
      <c r="OBM946" s="477"/>
      <c r="OBN946" s="477"/>
      <c r="OBO946" s="477"/>
      <c r="OBP946" s="477"/>
      <c r="OBQ946" s="477"/>
      <c r="OBR946" s="477"/>
      <c r="OBS946" s="477"/>
      <c r="OBT946" s="477"/>
      <c r="OBU946" s="477"/>
      <c r="OBV946" s="477"/>
      <c r="OBW946" s="477"/>
      <c r="OBX946" s="477"/>
      <c r="OBY946" s="477"/>
      <c r="OBZ946" s="477"/>
      <c r="OCA946" s="477"/>
      <c r="OCB946" s="477"/>
      <c r="OCC946" s="477"/>
      <c r="OCD946" s="477"/>
      <c r="OCE946" s="477"/>
      <c r="OCF946" s="477"/>
      <c r="OCG946" s="477"/>
      <c r="OCH946" s="477"/>
      <c r="OCI946" s="477"/>
      <c r="OCJ946" s="477"/>
      <c r="OCK946" s="477"/>
      <c r="OCL946" s="477"/>
      <c r="OCM946" s="477"/>
      <c r="OCN946" s="477"/>
      <c r="OCO946" s="477"/>
      <c r="OCP946" s="477"/>
      <c r="OCQ946" s="477"/>
      <c r="OCR946" s="477"/>
      <c r="OCS946" s="477"/>
      <c r="OCT946" s="477"/>
      <c r="OCU946" s="477"/>
      <c r="OCV946" s="477"/>
      <c r="OCW946" s="477"/>
      <c r="OCX946" s="477"/>
      <c r="OCY946" s="477"/>
      <c r="OCZ946" s="477"/>
      <c r="ODA946" s="477"/>
      <c r="ODB946" s="477"/>
      <c r="ODC946" s="477"/>
      <c r="ODD946" s="477"/>
      <c r="ODE946" s="477"/>
      <c r="ODF946" s="477"/>
      <c r="ODG946" s="477"/>
      <c r="ODH946" s="477"/>
      <c r="ODI946" s="477"/>
      <c r="ODJ946" s="477"/>
      <c r="ODK946" s="477"/>
      <c r="ODL946" s="477"/>
      <c r="ODM946" s="477"/>
      <c r="ODN946" s="477"/>
      <c r="ODO946" s="477"/>
      <c r="ODP946" s="477"/>
      <c r="ODQ946" s="477"/>
      <c r="ODR946" s="477"/>
      <c r="ODS946" s="477"/>
      <c r="ODT946" s="477"/>
      <c r="ODU946" s="477"/>
      <c r="ODV946" s="477"/>
      <c r="ODW946" s="477"/>
      <c r="ODX946" s="477"/>
      <c r="ODY946" s="477"/>
      <c r="ODZ946" s="477"/>
      <c r="OEA946" s="477"/>
      <c r="OEB946" s="477"/>
      <c r="OEC946" s="477"/>
      <c r="OED946" s="477"/>
      <c r="OEE946" s="477"/>
      <c r="OEF946" s="477"/>
      <c r="OEG946" s="477"/>
      <c r="OEH946" s="477"/>
      <c r="OEI946" s="477"/>
      <c r="OEJ946" s="477"/>
      <c r="OEK946" s="477"/>
      <c r="OEL946" s="477"/>
      <c r="OEM946" s="477"/>
      <c r="OEN946" s="477"/>
      <c r="OEO946" s="477"/>
      <c r="OEP946" s="477"/>
      <c r="OEQ946" s="477"/>
      <c r="OER946" s="477"/>
      <c r="OES946" s="477"/>
      <c r="OET946" s="477"/>
      <c r="OEU946" s="477"/>
      <c r="OEV946" s="477"/>
      <c r="OEW946" s="477"/>
      <c r="OEX946" s="477"/>
      <c r="OEY946" s="477"/>
      <c r="OEZ946" s="477"/>
      <c r="OFA946" s="477"/>
      <c r="OFB946" s="477"/>
      <c r="OFC946" s="477"/>
      <c r="OFD946" s="477"/>
      <c r="OFE946" s="477"/>
      <c r="OFF946" s="477"/>
      <c r="OFG946" s="477"/>
      <c r="OFH946" s="477"/>
      <c r="OFI946" s="477"/>
      <c r="OFJ946" s="477"/>
      <c r="OFK946" s="477"/>
      <c r="OFL946" s="477"/>
      <c r="OFM946" s="477"/>
      <c r="OFN946" s="477"/>
      <c r="OFO946" s="477"/>
      <c r="OFP946" s="477"/>
      <c r="OFQ946" s="477"/>
      <c r="OFR946" s="477"/>
      <c r="OFS946" s="477"/>
      <c r="OFT946" s="477"/>
      <c r="OFU946" s="477"/>
      <c r="OFV946" s="477"/>
      <c r="OFW946" s="477"/>
      <c r="OFX946" s="477"/>
      <c r="OFY946" s="477"/>
      <c r="OFZ946" s="477"/>
      <c r="OGA946" s="477"/>
      <c r="OGB946" s="477"/>
      <c r="OGC946" s="477"/>
      <c r="OGD946" s="477"/>
      <c r="OGE946" s="477"/>
      <c r="OGF946" s="477"/>
      <c r="OGG946" s="477"/>
      <c r="OGH946" s="477"/>
      <c r="OGI946" s="477"/>
      <c r="OGJ946" s="477"/>
      <c r="OGK946" s="477"/>
      <c r="OGL946" s="477"/>
      <c r="OGM946" s="477"/>
      <c r="OGN946" s="477"/>
      <c r="OGO946" s="477"/>
      <c r="OGP946" s="477"/>
      <c r="OGQ946" s="477"/>
      <c r="OGR946" s="477"/>
      <c r="OGS946" s="477"/>
      <c r="OGT946" s="477"/>
      <c r="OGU946" s="477"/>
      <c r="OGV946" s="477"/>
      <c r="OGW946" s="477"/>
      <c r="OGX946" s="477"/>
      <c r="OGY946" s="477"/>
      <c r="OGZ946" s="477"/>
      <c r="OHA946" s="477"/>
      <c r="OHB946" s="477"/>
      <c r="OHC946" s="477"/>
      <c r="OHD946" s="477"/>
      <c r="OHE946" s="477"/>
      <c r="OHF946" s="477"/>
      <c r="OHG946" s="477"/>
      <c r="OHH946" s="477"/>
      <c r="OHI946" s="477"/>
      <c r="OHJ946" s="477"/>
      <c r="OHK946" s="477"/>
      <c r="OHL946" s="477"/>
      <c r="OHM946" s="477"/>
      <c r="OHN946" s="477"/>
      <c r="OHO946" s="477"/>
      <c r="OHP946" s="477"/>
      <c r="OHQ946" s="477"/>
      <c r="OHR946" s="477"/>
      <c r="OHS946" s="477"/>
      <c r="OHT946" s="477"/>
      <c r="OHU946" s="477"/>
      <c r="OHV946" s="477"/>
      <c r="OHW946" s="477"/>
      <c r="OHX946" s="477"/>
      <c r="OHY946" s="477"/>
      <c r="OHZ946" s="477"/>
      <c r="OIA946" s="477"/>
      <c r="OIB946" s="477"/>
      <c r="OIC946" s="477"/>
      <c r="OID946" s="477"/>
      <c r="OIE946" s="477"/>
      <c r="OIF946" s="477"/>
      <c r="OIG946" s="477"/>
      <c r="OIH946" s="477"/>
      <c r="OII946" s="477"/>
      <c r="OIJ946" s="477"/>
      <c r="OIK946" s="477"/>
      <c r="OIL946" s="477"/>
      <c r="OIM946" s="477"/>
      <c r="OIN946" s="477"/>
      <c r="OIO946" s="477"/>
      <c r="OIP946" s="477"/>
      <c r="OIQ946" s="477"/>
      <c r="OIR946" s="477"/>
      <c r="OIS946" s="477"/>
      <c r="OIT946" s="477"/>
      <c r="OIU946" s="477"/>
      <c r="OIV946" s="477"/>
      <c r="OIW946" s="477"/>
      <c r="OIX946" s="477"/>
      <c r="OIY946" s="477"/>
      <c r="OIZ946" s="477"/>
      <c r="OJA946" s="477"/>
      <c r="OJB946" s="477"/>
      <c r="OJC946" s="477"/>
      <c r="OJD946" s="477"/>
      <c r="OJE946" s="477"/>
      <c r="OJF946" s="477"/>
      <c r="OJG946" s="477"/>
      <c r="OJH946" s="477"/>
      <c r="OJI946" s="477"/>
      <c r="OJJ946" s="477"/>
      <c r="OJK946" s="477"/>
      <c r="OJL946" s="477"/>
      <c r="OJM946" s="477"/>
      <c r="OJN946" s="477"/>
      <c r="OJO946" s="477"/>
      <c r="OJP946" s="477"/>
      <c r="OJQ946" s="477"/>
      <c r="OJR946" s="477"/>
      <c r="OJS946" s="477"/>
      <c r="OJT946" s="477"/>
      <c r="OJU946" s="477"/>
      <c r="OJV946" s="477"/>
      <c r="OJW946" s="477"/>
      <c r="OJX946" s="477"/>
      <c r="OJY946" s="477"/>
      <c r="OJZ946" s="477"/>
      <c r="OKA946" s="477"/>
      <c r="OKB946" s="477"/>
      <c r="OKC946" s="477"/>
      <c r="OKD946" s="477"/>
      <c r="OKE946" s="477"/>
      <c r="OKF946" s="477"/>
      <c r="OKG946" s="477"/>
      <c r="OKH946" s="477"/>
      <c r="OKI946" s="477"/>
      <c r="OKJ946" s="477"/>
      <c r="OKK946" s="477"/>
      <c r="OKL946" s="477"/>
      <c r="OKM946" s="477"/>
      <c r="OKN946" s="477"/>
      <c r="OKO946" s="477"/>
      <c r="OKP946" s="477"/>
      <c r="OKQ946" s="477"/>
      <c r="OKR946" s="477"/>
      <c r="OKS946" s="477"/>
      <c r="OKT946" s="477"/>
      <c r="OKU946" s="477"/>
      <c r="OKV946" s="477"/>
      <c r="OKW946" s="477"/>
      <c r="OKX946" s="477"/>
      <c r="OKY946" s="477"/>
      <c r="OKZ946" s="477"/>
      <c r="OLA946" s="477"/>
      <c r="OLB946" s="477"/>
      <c r="OLC946" s="477"/>
      <c r="OLD946" s="477"/>
      <c r="OLE946" s="477"/>
      <c r="OLF946" s="477"/>
      <c r="OLG946" s="477"/>
      <c r="OLH946" s="477"/>
      <c r="OLI946" s="477"/>
      <c r="OLJ946" s="477"/>
      <c r="OLK946" s="477"/>
      <c r="OLL946" s="477"/>
      <c r="OLM946" s="477"/>
      <c r="OLN946" s="477"/>
      <c r="OLO946" s="477"/>
      <c r="OLP946" s="477"/>
      <c r="OLQ946" s="477"/>
      <c r="OLR946" s="477"/>
      <c r="OLS946" s="477"/>
      <c r="OLT946" s="477"/>
      <c r="OLU946" s="477"/>
      <c r="OLV946" s="477"/>
      <c r="OLW946" s="477"/>
      <c r="OLX946" s="477"/>
      <c r="OLY946" s="477"/>
      <c r="OLZ946" s="477"/>
      <c r="OMA946" s="477"/>
      <c r="OMB946" s="477"/>
      <c r="OMC946" s="477"/>
      <c r="OMD946" s="477"/>
      <c r="OME946" s="477"/>
      <c r="OMF946" s="477"/>
      <c r="OMG946" s="477"/>
      <c r="OMH946" s="477"/>
      <c r="OMI946" s="477"/>
      <c r="OMJ946" s="477"/>
      <c r="OMK946" s="477"/>
      <c r="OML946" s="477"/>
      <c r="OMM946" s="477"/>
      <c r="OMN946" s="477"/>
      <c r="OMO946" s="477"/>
      <c r="OMP946" s="477"/>
      <c r="OMQ946" s="477"/>
      <c r="OMR946" s="477"/>
      <c r="OMS946" s="477"/>
      <c r="OMT946" s="477"/>
      <c r="OMU946" s="477"/>
      <c r="OMV946" s="477"/>
      <c r="OMW946" s="477"/>
      <c r="OMX946" s="477"/>
      <c r="OMY946" s="477"/>
      <c r="OMZ946" s="477"/>
      <c r="ONA946" s="477"/>
      <c r="ONB946" s="477"/>
      <c r="ONC946" s="477"/>
      <c r="OND946" s="477"/>
      <c r="ONE946" s="477"/>
      <c r="ONF946" s="477"/>
      <c r="ONG946" s="477"/>
      <c r="ONH946" s="477"/>
      <c r="ONI946" s="477"/>
      <c r="ONJ946" s="477"/>
      <c r="ONK946" s="477"/>
      <c r="ONL946" s="477"/>
      <c r="ONM946" s="477"/>
      <c r="ONN946" s="477"/>
      <c r="ONO946" s="477"/>
      <c r="ONP946" s="477"/>
      <c r="ONQ946" s="477"/>
      <c r="ONR946" s="477"/>
      <c r="ONS946" s="477"/>
      <c r="ONT946" s="477"/>
      <c r="ONU946" s="477"/>
      <c r="ONV946" s="477"/>
      <c r="ONW946" s="477"/>
      <c r="ONX946" s="477"/>
      <c r="ONY946" s="477"/>
      <c r="ONZ946" s="477"/>
      <c r="OOA946" s="477"/>
      <c r="OOB946" s="477"/>
      <c r="OOC946" s="477"/>
      <c r="OOD946" s="477"/>
      <c r="OOE946" s="477"/>
      <c r="OOF946" s="477"/>
      <c r="OOG946" s="477"/>
      <c r="OOH946" s="477"/>
      <c r="OOI946" s="477"/>
      <c r="OOJ946" s="477"/>
      <c r="OOK946" s="477"/>
      <c r="OOL946" s="477"/>
      <c r="OOM946" s="477"/>
      <c r="OON946" s="477"/>
      <c r="OOO946" s="477"/>
      <c r="OOP946" s="477"/>
      <c r="OOQ946" s="477"/>
      <c r="OOR946" s="477"/>
      <c r="OOS946" s="477"/>
      <c r="OOT946" s="477"/>
      <c r="OOU946" s="477"/>
      <c r="OOV946" s="477"/>
      <c r="OOW946" s="477"/>
      <c r="OOX946" s="477"/>
      <c r="OOY946" s="477"/>
      <c r="OOZ946" s="477"/>
      <c r="OPA946" s="477"/>
      <c r="OPB946" s="477"/>
      <c r="OPC946" s="477"/>
      <c r="OPD946" s="477"/>
      <c r="OPE946" s="477"/>
      <c r="OPF946" s="477"/>
      <c r="OPG946" s="477"/>
      <c r="OPH946" s="477"/>
      <c r="OPI946" s="477"/>
      <c r="OPJ946" s="477"/>
      <c r="OPK946" s="477"/>
      <c r="OPL946" s="477"/>
      <c r="OPM946" s="477"/>
      <c r="OPN946" s="477"/>
      <c r="OPO946" s="477"/>
      <c r="OPP946" s="477"/>
      <c r="OPQ946" s="477"/>
      <c r="OPR946" s="477"/>
      <c r="OPS946" s="477"/>
      <c r="OPT946" s="477"/>
      <c r="OPU946" s="477"/>
      <c r="OPV946" s="477"/>
      <c r="OPW946" s="477"/>
      <c r="OPX946" s="477"/>
      <c r="OPY946" s="477"/>
      <c r="OPZ946" s="477"/>
      <c r="OQA946" s="477"/>
      <c r="OQB946" s="477"/>
      <c r="OQC946" s="477"/>
      <c r="OQD946" s="477"/>
      <c r="OQE946" s="477"/>
      <c r="OQF946" s="477"/>
      <c r="OQG946" s="477"/>
      <c r="OQH946" s="477"/>
      <c r="OQI946" s="477"/>
      <c r="OQJ946" s="477"/>
      <c r="OQK946" s="477"/>
      <c r="OQL946" s="477"/>
      <c r="OQM946" s="477"/>
      <c r="OQN946" s="477"/>
      <c r="OQO946" s="477"/>
      <c r="OQP946" s="477"/>
      <c r="OQQ946" s="477"/>
      <c r="OQR946" s="477"/>
      <c r="OQS946" s="477"/>
      <c r="OQT946" s="477"/>
      <c r="OQU946" s="477"/>
      <c r="OQV946" s="477"/>
      <c r="OQW946" s="477"/>
      <c r="OQX946" s="477"/>
      <c r="OQY946" s="477"/>
      <c r="OQZ946" s="477"/>
      <c r="ORA946" s="477"/>
      <c r="ORB946" s="477"/>
      <c r="ORC946" s="477"/>
      <c r="ORD946" s="477"/>
      <c r="ORE946" s="477"/>
      <c r="ORF946" s="477"/>
      <c r="ORG946" s="477"/>
      <c r="ORH946" s="477"/>
      <c r="ORI946" s="477"/>
      <c r="ORJ946" s="477"/>
      <c r="ORK946" s="477"/>
      <c r="ORL946" s="477"/>
      <c r="ORM946" s="477"/>
      <c r="ORN946" s="477"/>
      <c r="ORO946" s="477"/>
      <c r="ORP946" s="477"/>
      <c r="ORQ946" s="477"/>
      <c r="ORR946" s="477"/>
      <c r="ORS946" s="477"/>
      <c r="ORT946" s="477"/>
      <c r="ORU946" s="477"/>
      <c r="ORV946" s="477"/>
      <c r="ORW946" s="477"/>
      <c r="ORX946" s="477"/>
      <c r="ORY946" s="477"/>
      <c r="ORZ946" s="477"/>
      <c r="OSA946" s="477"/>
      <c r="OSB946" s="477"/>
      <c r="OSC946" s="477"/>
      <c r="OSD946" s="477"/>
      <c r="OSE946" s="477"/>
      <c r="OSF946" s="477"/>
      <c r="OSG946" s="477"/>
      <c r="OSH946" s="477"/>
      <c r="OSI946" s="477"/>
      <c r="OSJ946" s="477"/>
      <c r="OSK946" s="477"/>
      <c r="OSL946" s="477"/>
      <c r="OSM946" s="477"/>
      <c r="OSN946" s="477"/>
      <c r="OSO946" s="477"/>
      <c r="OSP946" s="477"/>
      <c r="OSQ946" s="477"/>
      <c r="OSR946" s="477"/>
      <c r="OSS946" s="477"/>
      <c r="OST946" s="477"/>
      <c r="OSU946" s="477"/>
      <c r="OSV946" s="477"/>
      <c r="OSW946" s="477"/>
      <c r="OSX946" s="477"/>
      <c r="OSY946" s="477"/>
      <c r="OSZ946" s="477"/>
      <c r="OTA946" s="477"/>
      <c r="OTB946" s="477"/>
      <c r="OTC946" s="477"/>
      <c r="OTD946" s="477"/>
      <c r="OTE946" s="477"/>
      <c r="OTF946" s="477"/>
      <c r="OTG946" s="477"/>
      <c r="OTH946" s="477"/>
      <c r="OTI946" s="477"/>
      <c r="OTJ946" s="477"/>
      <c r="OTK946" s="477"/>
      <c r="OTL946" s="477"/>
      <c r="OTM946" s="477"/>
      <c r="OTN946" s="477"/>
      <c r="OTO946" s="477"/>
      <c r="OTP946" s="477"/>
      <c r="OTQ946" s="477"/>
      <c r="OTR946" s="477"/>
      <c r="OTS946" s="477"/>
      <c r="OTT946" s="477"/>
      <c r="OTU946" s="477"/>
      <c r="OTV946" s="477"/>
      <c r="OTW946" s="477"/>
      <c r="OTX946" s="477"/>
      <c r="OTY946" s="477"/>
      <c r="OTZ946" s="477"/>
      <c r="OUA946" s="477"/>
      <c r="OUB946" s="477"/>
      <c r="OUC946" s="477"/>
      <c r="OUD946" s="477"/>
      <c r="OUE946" s="477"/>
      <c r="OUF946" s="477"/>
      <c r="OUG946" s="477"/>
      <c r="OUH946" s="477"/>
      <c r="OUI946" s="477"/>
      <c r="OUJ946" s="477"/>
      <c r="OUK946" s="477"/>
      <c r="OUL946" s="477"/>
      <c r="OUM946" s="477"/>
      <c r="OUN946" s="477"/>
      <c r="OUO946" s="477"/>
      <c r="OUP946" s="477"/>
      <c r="OUQ946" s="477"/>
      <c r="OUR946" s="477"/>
      <c r="OUS946" s="477"/>
      <c r="OUT946" s="477"/>
      <c r="OUU946" s="477"/>
      <c r="OUV946" s="477"/>
      <c r="OUW946" s="477"/>
      <c r="OUX946" s="477"/>
      <c r="OUY946" s="477"/>
      <c r="OUZ946" s="477"/>
      <c r="OVA946" s="477"/>
      <c r="OVB946" s="477"/>
      <c r="OVC946" s="477"/>
      <c r="OVD946" s="477"/>
      <c r="OVE946" s="477"/>
      <c r="OVF946" s="477"/>
      <c r="OVG946" s="477"/>
      <c r="OVH946" s="477"/>
      <c r="OVI946" s="477"/>
      <c r="OVJ946" s="477"/>
      <c r="OVK946" s="477"/>
      <c r="OVL946" s="477"/>
      <c r="OVM946" s="477"/>
      <c r="OVN946" s="477"/>
      <c r="OVO946" s="477"/>
      <c r="OVP946" s="477"/>
      <c r="OVQ946" s="477"/>
      <c r="OVR946" s="477"/>
      <c r="OVS946" s="477"/>
      <c r="OVT946" s="477"/>
      <c r="OVU946" s="477"/>
      <c r="OVV946" s="477"/>
      <c r="OVW946" s="477"/>
      <c r="OVX946" s="477"/>
      <c r="OVY946" s="477"/>
      <c r="OVZ946" s="477"/>
      <c r="OWA946" s="477"/>
      <c r="OWB946" s="477"/>
      <c r="OWC946" s="477"/>
      <c r="OWD946" s="477"/>
      <c r="OWE946" s="477"/>
      <c r="OWF946" s="477"/>
      <c r="OWG946" s="477"/>
      <c r="OWH946" s="477"/>
      <c r="OWI946" s="477"/>
      <c r="OWJ946" s="477"/>
      <c r="OWK946" s="477"/>
      <c r="OWL946" s="477"/>
      <c r="OWM946" s="477"/>
      <c r="OWN946" s="477"/>
      <c r="OWO946" s="477"/>
      <c r="OWP946" s="477"/>
      <c r="OWQ946" s="477"/>
      <c r="OWR946" s="477"/>
      <c r="OWS946" s="477"/>
      <c r="OWT946" s="477"/>
      <c r="OWU946" s="477"/>
      <c r="OWV946" s="477"/>
      <c r="OWW946" s="477"/>
      <c r="OWX946" s="477"/>
      <c r="OWY946" s="477"/>
      <c r="OWZ946" s="477"/>
      <c r="OXA946" s="477"/>
      <c r="OXB946" s="477"/>
      <c r="OXC946" s="477"/>
      <c r="OXD946" s="477"/>
      <c r="OXE946" s="477"/>
      <c r="OXF946" s="477"/>
      <c r="OXG946" s="477"/>
      <c r="OXH946" s="477"/>
      <c r="OXI946" s="477"/>
      <c r="OXJ946" s="477"/>
      <c r="OXK946" s="477"/>
      <c r="OXL946" s="477"/>
      <c r="OXM946" s="477"/>
      <c r="OXN946" s="477"/>
      <c r="OXO946" s="477"/>
      <c r="OXP946" s="477"/>
      <c r="OXQ946" s="477"/>
      <c r="OXR946" s="477"/>
      <c r="OXS946" s="477"/>
      <c r="OXT946" s="477"/>
      <c r="OXU946" s="477"/>
      <c r="OXV946" s="477"/>
      <c r="OXW946" s="477"/>
      <c r="OXX946" s="477"/>
      <c r="OXY946" s="477"/>
      <c r="OXZ946" s="477"/>
      <c r="OYA946" s="477"/>
      <c r="OYB946" s="477"/>
      <c r="OYC946" s="477"/>
      <c r="OYD946" s="477"/>
      <c r="OYE946" s="477"/>
      <c r="OYF946" s="477"/>
      <c r="OYG946" s="477"/>
      <c r="OYH946" s="477"/>
      <c r="OYI946" s="477"/>
      <c r="OYJ946" s="477"/>
      <c r="OYK946" s="477"/>
      <c r="OYL946" s="477"/>
      <c r="OYM946" s="477"/>
      <c r="OYN946" s="477"/>
      <c r="OYO946" s="477"/>
      <c r="OYP946" s="477"/>
      <c r="OYQ946" s="477"/>
      <c r="OYR946" s="477"/>
      <c r="OYS946" s="477"/>
      <c r="OYT946" s="477"/>
      <c r="OYU946" s="477"/>
      <c r="OYV946" s="477"/>
      <c r="OYW946" s="477"/>
      <c r="OYX946" s="477"/>
      <c r="OYY946" s="477"/>
      <c r="OYZ946" s="477"/>
      <c r="OZA946" s="477"/>
      <c r="OZB946" s="477"/>
      <c r="OZC946" s="477"/>
      <c r="OZD946" s="477"/>
      <c r="OZE946" s="477"/>
      <c r="OZF946" s="477"/>
      <c r="OZG946" s="477"/>
      <c r="OZH946" s="477"/>
      <c r="OZI946" s="477"/>
      <c r="OZJ946" s="477"/>
      <c r="OZK946" s="477"/>
      <c r="OZL946" s="477"/>
      <c r="OZM946" s="477"/>
      <c r="OZN946" s="477"/>
      <c r="OZO946" s="477"/>
      <c r="OZP946" s="477"/>
      <c r="OZQ946" s="477"/>
      <c r="OZR946" s="477"/>
      <c r="OZS946" s="477"/>
      <c r="OZT946" s="477"/>
      <c r="OZU946" s="477"/>
      <c r="OZV946" s="477"/>
      <c r="OZW946" s="477"/>
      <c r="OZX946" s="477"/>
      <c r="OZY946" s="477"/>
      <c r="OZZ946" s="477"/>
      <c r="PAA946" s="477"/>
      <c r="PAB946" s="477"/>
      <c r="PAC946" s="477"/>
      <c r="PAD946" s="477"/>
      <c r="PAE946" s="477"/>
      <c r="PAF946" s="477"/>
      <c r="PAG946" s="477"/>
      <c r="PAH946" s="477"/>
      <c r="PAI946" s="477"/>
      <c r="PAJ946" s="477"/>
      <c r="PAK946" s="477"/>
      <c r="PAL946" s="477"/>
      <c r="PAM946" s="477"/>
      <c r="PAN946" s="477"/>
      <c r="PAO946" s="477"/>
      <c r="PAP946" s="477"/>
      <c r="PAQ946" s="477"/>
      <c r="PAR946" s="477"/>
      <c r="PAS946" s="477"/>
      <c r="PAT946" s="477"/>
      <c r="PAU946" s="477"/>
      <c r="PAV946" s="477"/>
      <c r="PAW946" s="477"/>
      <c r="PAX946" s="477"/>
      <c r="PAY946" s="477"/>
      <c r="PAZ946" s="477"/>
      <c r="PBA946" s="477"/>
      <c r="PBB946" s="477"/>
      <c r="PBC946" s="477"/>
      <c r="PBD946" s="477"/>
      <c r="PBE946" s="477"/>
      <c r="PBF946" s="477"/>
      <c r="PBG946" s="477"/>
      <c r="PBH946" s="477"/>
      <c r="PBI946" s="477"/>
      <c r="PBJ946" s="477"/>
      <c r="PBK946" s="477"/>
      <c r="PBL946" s="477"/>
      <c r="PBM946" s="477"/>
      <c r="PBN946" s="477"/>
      <c r="PBO946" s="477"/>
      <c r="PBP946" s="477"/>
      <c r="PBQ946" s="477"/>
      <c r="PBR946" s="477"/>
      <c r="PBS946" s="477"/>
      <c r="PBT946" s="477"/>
      <c r="PBU946" s="477"/>
      <c r="PBV946" s="477"/>
      <c r="PBW946" s="477"/>
      <c r="PBX946" s="477"/>
      <c r="PBY946" s="477"/>
      <c r="PBZ946" s="477"/>
      <c r="PCA946" s="477"/>
      <c r="PCB946" s="477"/>
      <c r="PCC946" s="477"/>
      <c r="PCD946" s="477"/>
      <c r="PCE946" s="477"/>
      <c r="PCF946" s="477"/>
      <c r="PCG946" s="477"/>
      <c r="PCH946" s="477"/>
      <c r="PCI946" s="477"/>
      <c r="PCJ946" s="477"/>
      <c r="PCK946" s="477"/>
      <c r="PCL946" s="477"/>
      <c r="PCM946" s="477"/>
      <c r="PCN946" s="477"/>
      <c r="PCO946" s="477"/>
      <c r="PCP946" s="477"/>
      <c r="PCQ946" s="477"/>
      <c r="PCR946" s="477"/>
      <c r="PCS946" s="477"/>
      <c r="PCT946" s="477"/>
      <c r="PCU946" s="477"/>
      <c r="PCV946" s="477"/>
      <c r="PCW946" s="477"/>
      <c r="PCX946" s="477"/>
      <c r="PCY946" s="477"/>
      <c r="PCZ946" s="477"/>
      <c r="PDA946" s="477"/>
      <c r="PDB946" s="477"/>
      <c r="PDC946" s="477"/>
      <c r="PDD946" s="477"/>
      <c r="PDE946" s="477"/>
      <c r="PDF946" s="477"/>
      <c r="PDG946" s="477"/>
      <c r="PDH946" s="477"/>
      <c r="PDI946" s="477"/>
      <c r="PDJ946" s="477"/>
      <c r="PDK946" s="477"/>
      <c r="PDL946" s="477"/>
      <c r="PDM946" s="477"/>
      <c r="PDN946" s="477"/>
      <c r="PDO946" s="477"/>
      <c r="PDP946" s="477"/>
      <c r="PDQ946" s="477"/>
      <c r="PDR946" s="477"/>
      <c r="PDS946" s="477"/>
      <c r="PDT946" s="477"/>
      <c r="PDU946" s="477"/>
      <c r="PDV946" s="477"/>
      <c r="PDW946" s="477"/>
      <c r="PDX946" s="477"/>
      <c r="PDY946" s="477"/>
      <c r="PDZ946" s="477"/>
      <c r="PEA946" s="477"/>
      <c r="PEB946" s="477"/>
      <c r="PEC946" s="477"/>
      <c r="PED946" s="477"/>
      <c r="PEE946" s="477"/>
      <c r="PEF946" s="477"/>
      <c r="PEG946" s="477"/>
      <c r="PEH946" s="477"/>
      <c r="PEI946" s="477"/>
      <c r="PEJ946" s="477"/>
      <c r="PEK946" s="477"/>
      <c r="PEL946" s="477"/>
      <c r="PEM946" s="477"/>
      <c r="PEN946" s="477"/>
      <c r="PEO946" s="477"/>
      <c r="PEP946" s="477"/>
      <c r="PEQ946" s="477"/>
      <c r="PER946" s="477"/>
      <c r="PES946" s="477"/>
      <c r="PET946" s="477"/>
      <c r="PEU946" s="477"/>
      <c r="PEV946" s="477"/>
      <c r="PEW946" s="477"/>
      <c r="PEX946" s="477"/>
      <c r="PEY946" s="477"/>
      <c r="PEZ946" s="477"/>
      <c r="PFA946" s="477"/>
      <c r="PFB946" s="477"/>
      <c r="PFC946" s="477"/>
      <c r="PFD946" s="477"/>
      <c r="PFE946" s="477"/>
      <c r="PFF946" s="477"/>
      <c r="PFG946" s="477"/>
      <c r="PFH946" s="477"/>
      <c r="PFI946" s="477"/>
      <c r="PFJ946" s="477"/>
      <c r="PFK946" s="477"/>
      <c r="PFL946" s="477"/>
      <c r="PFM946" s="477"/>
      <c r="PFN946" s="477"/>
      <c r="PFO946" s="477"/>
      <c r="PFP946" s="477"/>
      <c r="PFQ946" s="477"/>
      <c r="PFR946" s="477"/>
      <c r="PFS946" s="477"/>
      <c r="PFT946" s="477"/>
      <c r="PFU946" s="477"/>
      <c r="PFV946" s="477"/>
      <c r="PFW946" s="477"/>
      <c r="PFX946" s="477"/>
      <c r="PFY946" s="477"/>
      <c r="PFZ946" s="477"/>
      <c r="PGA946" s="477"/>
      <c r="PGB946" s="477"/>
      <c r="PGC946" s="477"/>
      <c r="PGD946" s="477"/>
      <c r="PGE946" s="477"/>
      <c r="PGF946" s="477"/>
      <c r="PGG946" s="477"/>
      <c r="PGH946" s="477"/>
      <c r="PGI946" s="477"/>
      <c r="PGJ946" s="477"/>
      <c r="PGK946" s="477"/>
      <c r="PGL946" s="477"/>
      <c r="PGM946" s="477"/>
      <c r="PGN946" s="477"/>
      <c r="PGO946" s="477"/>
      <c r="PGP946" s="477"/>
      <c r="PGQ946" s="477"/>
      <c r="PGR946" s="477"/>
      <c r="PGS946" s="477"/>
      <c r="PGT946" s="477"/>
      <c r="PGU946" s="477"/>
      <c r="PGV946" s="477"/>
      <c r="PGW946" s="477"/>
      <c r="PGX946" s="477"/>
      <c r="PGY946" s="477"/>
      <c r="PGZ946" s="477"/>
      <c r="PHA946" s="477"/>
      <c r="PHB946" s="477"/>
      <c r="PHC946" s="477"/>
      <c r="PHD946" s="477"/>
      <c r="PHE946" s="477"/>
      <c r="PHF946" s="477"/>
      <c r="PHG946" s="477"/>
      <c r="PHH946" s="477"/>
      <c r="PHI946" s="477"/>
      <c r="PHJ946" s="477"/>
      <c r="PHK946" s="477"/>
      <c r="PHL946" s="477"/>
      <c r="PHM946" s="477"/>
      <c r="PHN946" s="477"/>
      <c r="PHO946" s="477"/>
      <c r="PHP946" s="477"/>
      <c r="PHQ946" s="477"/>
      <c r="PHR946" s="477"/>
      <c r="PHS946" s="477"/>
      <c r="PHT946" s="477"/>
      <c r="PHU946" s="477"/>
      <c r="PHV946" s="477"/>
      <c r="PHW946" s="477"/>
      <c r="PHX946" s="477"/>
      <c r="PHY946" s="477"/>
      <c r="PHZ946" s="477"/>
      <c r="PIA946" s="477"/>
      <c r="PIB946" s="477"/>
      <c r="PIC946" s="477"/>
      <c r="PID946" s="477"/>
      <c r="PIE946" s="477"/>
      <c r="PIF946" s="477"/>
      <c r="PIG946" s="477"/>
      <c r="PIH946" s="477"/>
      <c r="PII946" s="477"/>
      <c r="PIJ946" s="477"/>
      <c r="PIK946" s="477"/>
      <c r="PIL946" s="477"/>
      <c r="PIM946" s="477"/>
      <c r="PIN946" s="477"/>
      <c r="PIO946" s="477"/>
      <c r="PIP946" s="477"/>
      <c r="PIQ946" s="477"/>
      <c r="PIR946" s="477"/>
      <c r="PIS946" s="477"/>
      <c r="PIT946" s="477"/>
      <c r="PIU946" s="477"/>
      <c r="PIV946" s="477"/>
      <c r="PIW946" s="477"/>
      <c r="PIX946" s="477"/>
      <c r="PIY946" s="477"/>
      <c r="PIZ946" s="477"/>
      <c r="PJA946" s="477"/>
      <c r="PJB946" s="477"/>
      <c r="PJC946" s="477"/>
      <c r="PJD946" s="477"/>
      <c r="PJE946" s="477"/>
      <c r="PJF946" s="477"/>
      <c r="PJG946" s="477"/>
      <c r="PJH946" s="477"/>
      <c r="PJI946" s="477"/>
      <c r="PJJ946" s="477"/>
      <c r="PJK946" s="477"/>
      <c r="PJL946" s="477"/>
      <c r="PJM946" s="477"/>
      <c r="PJN946" s="477"/>
      <c r="PJO946" s="477"/>
      <c r="PJP946" s="477"/>
      <c r="PJQ946" s="477"/>
      <c r="PJR946" s="477"/>
      <c r="PJS946" s="477"/>
      <c r="PJT946" s="477"/>
      <c r="PJU946" s="477"/>
      <c r="PJV946" s="477"/>
      <c r="PJW946" s="477"/>
      <c r="PJX946" s="477"/>
      <c r="PJY946" s="477"/>
      <c r="PJZ946" s="477"/>
      <c r="PKA946" s="477"/>
      <c r="PKB946" s="477"/>
      <c r="PKC946" s="477"/>
      <c r="PKD946" s="477"/>
      <c r="PKE946" s="477"/>
      <c r="PKF946" s="477"/>
      <c r="PKG946" s="477"/>
      <c r="PKH946" s="477"/>
      <c r="PKI946" s="477"/>
      <c r="PKJ946" s="477"/>
      <c r="PKK946" s="477"/>
      <c r="PKL946" s="477"/>
      <c r="PKM946" s="477"/>
      <c r="PKN946" s="477"/>
      <c r="PKO946" s="477"/>
      <c r="PKP946" s="477"/>
      <c r="PKQ946" s="477"/>
      <c r="PKR946" s="477"/>
      <c r="PKS946" s="477"/>
      <c r="PKT946" s="477"/>
      <c r="PKU946" s="477"/>
      <c r="PKV946" s="477"/>
      <c r="PKW946" s="477"/>
      <c r="PKX946" s="477"/>
      <c r="PKY946" s="477"/>
      <c r="PKZ946" s="477"/>
      <c r="PLA946" s="477"/>
      <c r="PLB946" s="477"/>
      <c r="PLC946" s="477"/>
      <c r="PLD946" s="477"/>
      <c r="PLE946" s="477"/>
      <c r="PLF946" s="477"/>
      <c r="PLG946" s="477"/>
      <c r="PLH946" s="477"/>
      <c r="PLI946" s="477"/>
      <c r="PLJ946" s="477"/>
      <c r="PLK946" s="477"/>
      <c r="PLL946" s="477"/>
      <c r="PLM946" s="477"/>
      <c r="PLN946" s="477"/>
      <c r="PLO946" s="477"/>
      <c r="PLP946" s="477"/>
      <c r="PLQ946" s="477"/>
      <c r="PLR946" s="477"/>
      <c r="PLS946" s="477"/>
      <c r="PLT946" s="477"/>
      <c r="PLU946" s="477"/>
      <c r="PLV946" s="477"/>
      <c r="PLW946" s="477"/>
      <c r="PLX946" s="477"/>
      <c r="PLY946" s="477"/>
      <c r="PLZ946" s="477"/>
      <c r="PMA946" s="477"/>
      <c r="PMB946" s="477"/>
      <c r="PMC946" s="477"/>
      <c r="PMD946" s="477"/>
      <c r="PME946" s="477"/>
      <c r="PMF946" s="477"/>
      <c r="PMG946" s="477"/>
      <c r="PMH946" s="477"/>
      <c r="PMI946" s="477"/>
      <c r="PMJ946" s="477"/>
      <c r="PMK946" s="477"/>
      <c r="PML946" s="477"/>
      <c r="PMM946" s="477"/>
      <c r="PMN946" s="477"/>
      <c r="PMO946" s="477"/>
      <c r="PMP946" s="477"/>
      <c r="PMQ946" s="477"/>
      <c r="PMR946" s="477"/>
      <c r="PMS946" s="477"/>
      <c r="PMT946" s="477"/>
      <c r="PMU946" s="477"/>
      <c r="PMV946" s="477"/>
      <c r="PMW946" s="477"/>
      <c r="PMX946" s="477"/>
      <c r="PMY946" s="477"/>
      <c r="PMZ946" s="477"/>
      <c r="PNA946" s="477"/>
      <c r="PNB946" s="477"/>
      <c r="PNC946" s="477"/>
      <c r="PND946" s="477"/>
      <c r="PNE946" s="477"/>
      <c r="PNF946" s="477"/>
      <c r="PNG946" s="477"/>
      <c r="PNH946" s="477"/>
      <c r="PNI946" s="477"/>
      <c r="PNJ946" s="477"/>
      <c r="PNK946" s="477"/>
      <c r="PNL946" s="477"/>
      <c r="PNM946" s="477"/>
      <c r="PNN946" s="477"/>
      <c r="PNO946" s="477"/>
      <c r="PNP946" s="477"/>
      <c r="PNQ946" s="477"/>
      <c r="PNR946" s="477"/>
      <c r="PNS946" s="477"/>
      <c r="PNT946" s="477"/>
      <c r="PNU946" s="477"/>
      <c r="PNV946" s="477"/>
      <c r="PNW946" s="477"/>
      <c r="PNX946" s="477"/>
      <c r="PNY946" s="477"/>
      <c r="PNZ946" s="477"/>
      <c r="POA946" s="477"/>
      <c r="POB946" s="477"/>
      <c r="POC946" s="477"/>
      <c r="POD946" s="477"/>
      <c r="POE946" s="477"/>
      <c r="POF946" s="477"/>
      <c r="POG946" s="477"/>
      <c r="POH946" s="477"/>
      <c r="POI946" s="477"/>
      <c r="POJ946" s="477"/>
      <c r="POK946" s="477"/>
      <c r="POL946" s="477"/>
      <c r="POM946" s="477"/>
      <c r="PON946" s="477"/>
      <c r="POO946" s="477"/>
      <c r="POP946" s="477"/>
      <c r="POQ946" s="477"/>
      <c r="POR946" s="477"/>
      <c r="POS946" s="477"/>
      <c r="POT946" s="477"/>
      <c r="POU946" s="477"/>
      <c r="POV946" s="477"/>
      <c r="POW946" s="477"/>
      <c r="POX946" s="477"/>
      <c r="POY946" s="477"/>
      <c r="POZ946" s="477"/>
      <c r="PPA946" s="477"/>
      <c r="PPB946" s="477"/>
      <c r="PPC946" s="477"/>
      <c r="PPD946" s="477"/>
      <c r="PPE946" s="477"/>
      <c r="PPF946" s="477"/>
      <c r="PPG946" s="477"/>
      <c r="PPH946" s="477"/>
      <c r="PPI946" s="477"/>
      <c r="PPJ946" s="477"/>
      <c r="PPK946" s="477"/>
      <c r="PPL946" s="477"/>
      <c r="PPM946" s="477"/>
      <c r="PPN946" s="477"/>
      <c r="PPO946" s="477"/>
      <c r="PPP946" s="477"/>
      <c r="PPQ946" s="477"/>
      <c r="PPR946" s="477"/>
      <c r="PPS946" s="477"/>
      <c r="PPT946" s="477"/>
      <c r="PPU946" s="477"/>
      <c r="PPV946" s="477"/>
      <c r="PPW946" s="477"/>
      <c r="PPX946" s="477"/>
      <c r="PPY946" s="477"/>
      <c r="PPZ946" s="477"/>
      <c r="PQA946" s="477"/>
      <c r="PQB946" s="477"/>
      <c r="PQC946" s="477"/>
      <c r="PQD946" s="477"/>
      <c r="PQE946" s="477"/>
      <c r="PQF946" s="477"/>
      <c r="PQG946" s="477"/>
      <c r="PQH946" s="477"/>
      <c r="PQI946" s="477"/>
      <c r="PQJ946" s="477"/>
      <c r="PQK946" s="477"/>
      <c r="PQL946" s="477"/>
      <c r="PQM946" s="477"/>
      <c r="PQN946" s="477"/>
      <c r="PQO946" s="477"/>
      <c r="PQP946" s="477"/>
      <c r="PQQ946" s="477"/>
      <c r="PQR946" s="477"/>
      <c r="PQS946" s="477"/>
      <c r="PQT946" s="477"/>
      <c r="PQU946" s="477"/>
      <c r="PQV946" s="477"/>
      <c r="PQW946" s="477"/>
      <c r="PQX946" s="477"/>
      <c r="PQY946" s="477"/>
      <c r="PQZ946" s="477"/>
      <c r="PRA946" s="477"/>
      <c r="PRB946" s="477"/>
      <c r="PRC946" s="477"/>
      <c r="PRD946" s="477"/>
      <c r="PRE946" s="477"/>
      <c r="PRF946" s="477"/>
      <c r="PRG946" s="477"/>
      <c r="PRH946" s="477"/>
      <c r="PRI946" s="477"/>
      <c r="PRJ946" s="477"/>
      <c r="PRK946" s="477"/>
      <c r="PRL946" s="477"/>
      <c r="PRM946" s="477"/>
      <c r="PRN946" s="477"/>
      <c r="PRO946" s="477"/>
      <c r="PRP946" s="477"/>
      <c r="PRQ946" s="477"/>
      <c r="PRR946" s="477"/>
      <c r="PRS946" s="477"/>
      <c r="PRT946" s="477"/>
      <c r="PRU946" s="477"/>
      <c r="PRV946" s="477"/>
      <c r="PRW946" s="477"/>
      <c r="PRX946" s="477"/>
      <c r="PRY946" s="477"/>
      <c r="PRZ946" s="477"/>
      <c r="PSA946" s="477"/>
      <c r="PSB946" s="477"/>
      <c r="PSC946" s="477"/>
      <c r="PSD946" s="477"/>
      <c r="PSE946" s="477"/>
      <c r="PSF946" s="477"/>
      <c r="PSG946" s="477"/>
      <c r="PSH946" s="477"/>
      <c r="PSI946" s="477"/>
      <c r="PSJ946" s="477"/>
      <c r="PSK946" s="477"/>
      <c r="PSL946" s="477"/>
      <c r="PSM946" s="477"/>
      <c r="PSN946" s="477"/>
      <c r="PSO946" s="477"/>
      <c r="PSP946" s="477"/>
      <c r="PSQ946" s="477"/>
      <c r="PSR946" s="477"/>
      <c r="PSS946" s="477"/>
      <c r="PST946" s="477"/>
      <c r="PSU946" s="477"/>
      <c r="PSV946" s="477"/>
      <c r="PSW946" s="477"/>
      <c r="PSX946" s="477"/>
      <c r="PSY946" s="477"/>
      <c r="PSZ946" s="477"/>
      <c r="PTA946" s="477"/>
      <c r="PTB946" s="477"/>
      <c r="PTC946" s="477"/>
      <c r="PTD946" s="477"/>
      <c r="PTE946" s="477"/>
      <c r="PTF946" s="477"/>
      <c r="PTG946" s="477"/>
      <c r="PTH946" s="477"/>
      <c r="PTI946" s="477"/>
      <c r="PTJ946" s="477"/>
      <c r="PTK946" s="477"/>
      <c r="PTL946" s="477"/>
      <c r="PTM946" s="477"/>
      <c r="PTN946" s="477"/>
      <c r="PTO946" s="477"/>
      <c r="PTP946" s="477"/>
      <c r="PTQ946" s="477"/>
      <c r="PTR946" s="477"/>
      <c r="PTS946" s="477"/>
      <c r="PTT946" s="477"/>
      <c r="PTU946" s="477"/>
      <c r="PTV946" s="477"/>
      <c r="PTW946" s="477"/>
      <c r="PTX946" s="477"/>
      <c r="PTY946" s="477"/>
      <c r="PTZ946" s="477"/>
      <c r="PUA946" s="477"/>
      <c r="PUB946" s="477"/>
      <c r="PUC946" s="477"/>
      <c r="PUD946" s="477"/>
      <c r="PUE946" s="477"/>
      <c r="PUF946" s="477"/>
      <c r="PUG946" s="477"/>
      <c r="PUH946" s="477"/>
      <c r="PUI946" s="477"/>
      <c r="PUJ946" s="477"/>
      <c r="PUK946" s="477"/>
      <c r="PUL946" s="477"/>
      <c r="PUM946" s="477"/>
      <c r="PUN946" s="477"/>
      <c r="PUO946" s="477"/>
      <c r="PUP946" s="477"/>
      <c r="PUQ946" s="477"/>
      <c r="PUR946" s="477"/>
      <c r="PUS946" s="477"/>
      <c r="PUT946" s="477"/>
      <c r="PUU946" s="477"/>
      <c r="PUV946" s="477"/>
      <c r="PUW946" s="477"/>
      <c r="PUX946" s="477"/>
      <c r="PUY946" s="477"/>
      <c r="PUZ946" s="477"/>
      <c r="PVA946" s="477"/>
      <c r="PVB946" s="477"/>
      <c r="PVC946" s="477"/>
      <c r="PVD946" s="477"/>
      <c r="PVE946" s="477"/>
      <c r="PVF946" s="477"/>
      <c r="PVG946" s="477"/>
      <c r="PVH946" s="477"/>
      <c r="PVI946" s="477"/>
      <c r="PVJ946" s="477"/>
      <c r="PVK946" s="477"/>
      <c r="PVL946" s="477"/>
      <c r="PVM946" s="477"/>
      <c r="PVN946" s="477"/>
      <c r="PVO946" s="477"/>
      <c r="PVP946" s="477"/>
      <c r="PVQ946" s="477"/>
      <c r="PVR946" s="477"/>
      <c r="PVS946" s="477"/>
      <c r="PVT946" s="477"/>
      <c r="PVU946" s="477"/>
      <c r="PVV946" s="477"/>
      <c r="PVW946" s="477"/>
      <c r="PVX946" s="477"/>
      <c r="PVY946" s="477"/>
      <c r="PVZ946" s="477"/>
      <c r="PWA946" s="477"/>
      <c r="PWB946" s="477"/>
      <c r="PWC946" s="477"/>
      <c r="PWD946" s="477"/>
      <c r="PWE946" s="477"/>
      <c r="PWF946" s="477"/>
      <c r="PWG946" s="477"/>
      <c r="PWH946" s="477"/>
      <c r="PWI946" s="477"/>
      <c r="PWJ946" s="477"/>
      <c r="PWK946" s="477"/>
      <c r="PWL946" s="477"/>
      <c r="PWM946" s="477"/>
      <c r="PWN946" s="477"/>
      <c r="PWO946" s="477"/>
      <c r="PWP946" s="477"/>
      <c r="PWQ946" s="477"/>
      <c r="PWR946" s="477"/>
      <c r="PWS946" s="477"/>
      <c r="PWT946" s="477"/>
      <c r="PWU946" s="477"/>
      <c r="PWV946" s="477"/>
      <c r="PWW946" s="477"/>
      <c r="PWX946" s="477"/>
      <c r="PWY946" s="477"/>
      <c r="PWZ946" s="477"/>
      <c r="PXA946" s="477"/>
      <c r="PXB946" s="477"/>
      <c r="PXC946" s="477"/>
      <c r="PXD946" s="477"/>
      <c r="PXE946" s="477"/>
      <c r="PXF946" s="477"/>
      <c r="PXG946" s="477"/>
      <c r="PXH946" s="477"/>
      <c r="PXI946" s="477"/>
      <c r="PXJ946" s="477"/>
      <c r="PXK946" s="477"/>
      <c r="PXL946" s="477"/>
      <c r="PXM946" s="477"/>
      <c r="PXN946" s="477"/>
      <c r="PXO946" s="477"/>
      <c r="PXP946" s="477"/>
      <c r="PXQ946" s="477"/>
      <c r="PXR946" s="477"/>
      <c r="PXS946" s="477"/>
      <c r="PXT946" s="477"/>
      <c r="PXU946" s="477"/>
      <c r="PXV946" s="477"/>
      <c r="PXW946" s="477"/>
      <c r="PXX946" s="477"/>
      <c r="PXY946" s="477"/>
      <c r="PXZ946" s="477"/>
      <c r="PYA946" s="477"/>
      <c r="PYB946" s="477"/>
      <c r="PYC946" s="477"/>
      <c r="PYD946" s="477"/>
      <c r="PYE946" s="477"/>
      <c r="PYF946" s="477"/>
      <c r="PYG946" s="477"/>
      <c r="PYH946" s="477"/>
      <c r="PYI946" s="477"/>
      <c r="PYJ946" s="477"/>
      <c r="PYK946" s="477"/>
      <c r="PYL946" s="477"/>
      <c r="PYM946" s="477"/>
      <c r="PYN946" s="477"/>
      <c r="PYO946" s="477"/>
      <c r="PYP946" s="477"/>
      <c r="PYQ946" s="477"/>
      <c r="PYR946" s="477"/>
      <c r="PYS946" s="477"/>
      <c r="PYT946" s="477"/>
      <c r="PYU946" s="477"/>
      <c r="PYV946" s="477"/>
      <c r="PYW946" s="477"/>
      <c r="PYX946" s="477"/>
      <c r="PYY946" s="477"/>
      <c r="PYZ946" s="477"/>
      <c r="PZA946" s="477"/>
      <c r="PZB946" s="477"/>
      <c r="PZC946" s="477"/>
      <c r="PZD946" s="477"/>
      <c r="PZE946" s="477"/>
      <c r="PZF946" s="477"/>
      <c r="PZG946" s="477"/>
      <c r="PZH946" s="477"/>
      <c r="PZI946" s="477"/>
      <c r="PZJ946" s="477"/>
      <c r="PZK946" s="477"/>
      <c r="PZL946" s="477"/>
      <c r="PZM946" s="477"/>
      <c r="PZN946" s="477"/>
      <c r="PZO946" s="477"/>
      <c r="PZP946" s="477"/>
      <c r="PZQ946" s="477"/>
      <c r="PZR946" s="477"/>
      <c r="PZS946" s="477"/>
      <c r="PZT946" s="477"/>
      <c r="PZU946" s="477"/>
      <c r="PZV946" s="477"/>
      <c r="PZW946" s="477"/>
      <c r="PZX946" s="477"/>
      <c r="PZY946" s="477"/>
      <c r="PZZ946" s="477"/>
      <c r="QAA946" s="477"/>
      <c r="QAB946" s="477"/>
      <c r="QAC946" s="477"/>
      <c r="QAD946" s="477"/>
      <c r="QAE946" s="477"/>
      <c r="QAF946" s="477"/>
      <c r="QAG946" s="477"/>
      <c r="QAH946" s="477"/>
      <c r="QAI946" s="477"/>
      <c r="QAJ946" s="477"/>
      <c r="QAK946" s="477"/>
      <c r="QAL946" s="477"/>
      <c r="QAM946" s="477"/>
      <c r="QAN946" s="477"/>
      <c r="QAO946" s="477"/>
      <c r="QAP946" s="477"/>
      <c r="QAQ946" s="477"/>
      <c r="QAR946" s="477"/>
      <c r="QAS946" s="477"/>
      <c r="QAT946" s="477"/>
      <c r="QAU946" s="477"/>
      <c r="QAV946" s="477"/>
      <c r="QAW946" s="477"/>
      <c r="QAX946" s="477"/>
      <c r="QAY946" s="477"/>
      <c r="QAZ946" s="477"/>
      <c r="QBA946" s="477"/>
      <c r="QBB946" s="477"/>
      <c r="QBC946" s="477"/>
      <c r="QBD946" s="477"/>
      <c r="QBE946" s="477"/>
      <c r="QBF946" s="477"/>
      <c r="QBG946" s="477"/>
      <c r="QBH946" s="477"/>
      <c r="QBI946" s="477"/>
      <c r="QBJ946" s="477"/>
      <c r="QBK946" s="477"/>
      <c r="QBL946" s="477"/>
      <c r="QBM946" s="477"/>
      <c r="QBN946" s="477"/>
      <c r="QBO946" s="477"/>
      <c r="QBP946" s="477"/>
      <c r="QBQ946" s="477"/>
      <c r="QBR946" s="477"/>
      <c r="QBS946" s="477"/>
      <c r="QBT946" s="477"/>
      <c r="QBU946" s="477"/>
      <c r="QBV946" s="477"/>
      <c r="QBW946" s="477"/>
      <c r="QBX946" s="477"/>
      <c r="QBY946" s="477"/>
      <c r="QBZ946" s="477"/>
      <c r="QCA946" s="477"/>
      <c r="QCB946" s="477"/>
      <c r="QCC946" s="477"/>
      <c r="QCD946" s="477"/>
      <c r="QCE946" s="477"/>
      <c r="QCF946" s="477"/>
      <c r="QCG946" s="477"/>
      <c r="QCH946" s="477"/>
      <c r="QCI946" s="477"/>
      <c r="QCJ946" s="477"/>
      <c r="QCK946" s="477"/>
      <c r="QCL946" s="477"/>
      <c r="QCM946" s="477"/>
      <c r="QCN946" s="477"/>
      <c r="QCO946" s="477"/>
      <c r="QCP946" s="477"/>
      <c r="QCQ946" s="477"/>
      <c r="QCR946" s="477"/>
      <c r="QCS946" s="477"/>
      <c r="QCT946" s="477"/>
      <c r="QCU946" s="477"/>
      <c r="QCV946" s="477"/>
      <c r="QCW946" s="477"/>
      <c r="QCX946" s="477"/>
      <c r="QCY946" s="477"/>
      <c r="QCZ946" s="477"/>
      <c r="QDA946" s="477"/>
      <c r="QDB946" s="477"/>
      <c r="QDC946" s="477"/>
      <c r="QDD946" s="477"/>
      <c r="QDE946" s="477"/>
      <c r="QDF946" s="477"/>
      <c r="QDG946" s="477"/>
      <c r="QDH946" s="477"/>
      <c r="QDI946" s="477"/>
      <c r="QDJ946" s="477"/>
      <c r="QDK946" s="477"/>
      <c r="QDL946" s="477"/>
      <c r="QDM946" s="477"/>
      <c r="QDN946" s="477"/>
      <c r="QDO946" s="477"/>
      <c r="QDP946" s="477"/>
      <c r="QDQ946" s="477"/>
      <c r="QDR946" s="477"/>
      <c r="QDS946" s="477"/>
      <c r="QDT946" s="477"/>
      <c r="QDU946" s="477"/>
      <c r="QDV946" s="477"/>
      <c r="QDW946" s="477"/>
      <c r="QDX946" s="477"/>
      <c r="QDY946" s="477"/>
      <c r="QDZ946" s="477"/>
      <c r="QEA946" s="477"/>
      <c r="QEB946" s="477"/>
      <c r="QEC946" s="477"/>
      <c r="QED946" s="477"/>
      <c r="QEE946" s="477"/>
      <c r="QEF946" s="477"/>
      <c r="QEG946" s="477"/>
      <c r="QEH946" s="477"/>
      <c r="QEI946" s="477"/>
      <c r="QEJ946" s="477"/>
      <c r="QEK946" s="477"/>
      <c r="QEL946" s="477"/>
      <c r="QEM946" s="477"/>
      <c r="QEN946" s="477"/>
      <c r="QEO946" s="477"/>
      <c r="QEP946" s="477"/>
      <c r="QEQ946" s="477"/>
      <c r="QER946" s="477"/>
      <c r="QES946" s="477"/>
      <c r="QET946" s="477"/>
      <c r="QEU946" s="477"/>
      <c r="QEV946" s="477"/>
      <c r="QEW946" s="477"/>
      <c r="QEX946" s="477"/>
      <c r="QEY946" s="477"/>
      <c r="QEZ946" s="477"/>
      <c r="QFA946" s="477"/>
      <c r="QFB946" s="477"/>
      <c r="QFC946" s="477"/>
      <c r="QFD946" s="477"/>
      <c r="QFE946" s="477"/>
      <c r="QFF946" s="477"/>
      <c r="QFG946" s="477"/>
      <c r="QFH946" s="477"/>
      <c r="QFI946" s="477"/>
      <c r="QFJ946" s="477"/>
      <c r="QFK946" s="477"/>
      <c r="QFL946" s="477"/>
      <c r="QFM946" s="477"/>
      <c r="QFN946" s="477"/>
      <c r="QFO946" s="477"/>
      <c r="QFP946" s="477"/>
      <c r="QFQ946" s="477"/>
      <c r="QFR946" s="477"/>
      <c r="QFS946" s="477"/>
      <c r="QFT946" s="477"/>
      <c r="QFU946" s="477"/>
      <c r="QFV946" s="477"/>
      <c r="QFW946" s="477"/>
      <c r="QFX946" s="477"/>
      <c r="QFY946" s="477"/>
      <c r="QFZ946" s="477"/>
      <c r="QGA946" s="477"/>
      <c r="QGB946" s="477"/>
      <c r="QGC946" s="477"/>
      <c r="QGD946" s="477"/>
      <c r="QGE946" s="477"/>
      <c r="QGF946" s="477"/>
      <c r="QGG946" s="477"/>
      <c r="QGH946" s="477"/>
      <c r="QGI946" s="477"/>
      <c r="QGJ946" s="477"/>
      <c r="QGK946" s="477"/>
      <c r="QGL946" s="477"/>
      <c r="QGM946" s="477"/>
      <c r="QGN946" s="477"/>
      <c r="QGO946" s="477"/>
      <c r="QGP946" s="477"/>
      <c r="QGQ946" s="477"/>
      <c r="QGR946" s="477"/>
      <c r="QGS946" s="477"/>
      <c r="QGT946" s="477"/>
      <c r="QGU946" s="477"/>
      <c r="QGV946" s="477"/>
      <c r="QGW946" s="477"/>
      <c r="QGX946" s="477"/>
      <c r="QGY946" s="477"/>
      <c r="QGZ946" s="477"/>
      <c r="QHA946" s="477"/>
      <c r="QHB946" s="477"/>
      <c r="QHC946" s="477"/>
      <c r="QHD946" s="477"/>
      <c r="QHE946" s="477"/>
      <c r="QHF946" s="477"/>
      <c r="QHG946" s="477"/>
      <c r="QHH946" s="477"/>
      <c r="QHI946" s="477"/>
      <c r="QHJ946" s="477"/>
      <c r="QHK946" s="477"/>
      <c r="QHL946" s="477"/>
      <c r="QHM946" s="477"/>
      <c r="QHN946" s="477"/>
      <c r="QHO946" s="477"/>
      <c r="QHP946" s="477"/>
      <c r="QHQ946" s="477"/>
      <c r="QHR946" s="477"/>
      <c r="QHS946" s="477"/>
      <c r="QHT946" s="477"/>
      <c r="QHU946" s="477"/>
      <c r="QHV946" s="477"/>
      <c r="QHW946" s="477"/>
      <c r="QHX946" s="477"/>
      <c r="QHY946" s="477"/>
      <c r="QHZ946" s="477"/>
      <c r="QIA946" s="477"/>
      <c r="QIB946" s="477"/>
      <c r="QIC946" s="477"/>
      <c r="QID946" s="477"/>
      <c r="QIE946" s="477"/>
      <c r="QIF946" s="477"/>
      <c r="QIG946" s="477"/>
      <c r="QIH946" s="477"/>
      <c r="QII946" s="477"/>
      <c r="QIJ946" s="477"/>
      <c r="QIK946" s="477"/>
      <c r="QIL946" s="477"/>
      <c r="QIM946" s="477"/>
      <c r="QIN946" s="477"/>
      <c r="QIO946" s="477"/>
      <c r="QIP946" s="477"/>
      <c r="QIQ946" s="477"/>
      <c r="QIR946" s="477"/>
      <c r="QIS946" s="477"/>
      <c r="QIT946" s="477"/>
      <c r="QIU946" s="477"/>
      <c r="QIV946" s="477"/>
      <c r="QIW946" s="477"/>
      <c r="QIX946" s="477"/>
      <c r="QIY946" s="477"/>
      <c r="QIZ946" s="477"/>
      <c r="QJA946" s="477"/>
      <c r="QJB946" s="477"/>
      <c r="QJC946" s="477"/>
      <c r="QJD946" s="477"/>
      <c r="QJE946" s="477"/>
      <c r="QJF946" s="477"/>
      <c r="QJG946" s="477"/>
      <c r="QJH946" s="477"/>
      <c r="QJI946" s="477"/>
      <c r="QJJ946" s="477"/>
      <c r="QJK946" s="477"/>
      <c r="QJL946" s="477"/>
      <c r="QJM946" s="477"/>
      <c r="QJN946" s="477"/>
      <c r="QJO946" s="477"/>
      <c r="QJP946" s="477"/>
      <c r="QJQ946" s="477"/>
      <c r="QJR946" s="477"/>
      <c r="QJS946" s="477"/>
      <c r="QJT946" s="477"/>
      <c r="QJU946" s="477"/>
      <c r="QJV946" s="477"/>
      <c r="QJW946" s="477"/>
      <c r="QJX946" s="477"/>
      <c r="QJY946" s="477"/>
      <c r="QJZ946" s="477"/>
      <c r="QKA946" s="477"/>
      <c r="QKB946" s="477"/>
      <c r="QKC946" s="477"/>
      <c r="QKD946" s="477"/>
      <c r="QKE946" s="477"/>
      <c r="QKF946" s="477"/>
      <c r="QKG946" s="477"/>
      <c r="QKH946" s="477"/>
      <c r="QKI946" s="477"/>
      <c r="QKJ946" s="477"/>
      <c r="QKK946" s="477"/>
      <c r="QKL946" s="477"/>
      <c r="QKM946" s="477"/>
      <c r="QKN946" s="477"/>
      <c r="QKO946" s="477"/>
      <c r="QKP946" s="477"/>
      <c r="QKQ946" s="477"/>
      <c r="QKR946" s="477"/>
      <c r="QKS946" s="477"/>
      <c r="QKT946" s="477"/>
      <c r="QKU946" s="477"/>
      <c r="QKV946" s="477"/>
      <c r="QKW946" s="477"/>
      <c r="QKX946" s="477"/>
      <c r="QKY946" s="477"/>
      <c r="QKZ946" s="477"/>
      <c r="QLA946" s="477"/>
      <c r="QLB946" s="477"/>
      <c r="QLC946" s="477"/>
      <c r="QLD946" s="477"/>
      <c r="QLE946" s="477"/>
      <c r="QLF946" s="477"/>
      <c r="QLG946" s="477"/>
      <c r="QLH946" s="477"/>
      <c r="QLI946" s="477"/>
      <c r="QLJ946" s="477"/>
      <c r="QLK946" s="477"/>
      <c r="QLL946" s="477"/>
      <c r="QLM946" s="477"/>
      <c r="QLN946" s="477"/>
      <c r="QLO946" s="477"/>
      <c r="QLP946" s="477"/>
      <c r="QLQ946" s="477"/>
      <c r="QLR946" s="477"/>
      <c r="QLS946" s="477"/>
      <c r="QLT946" s="477"/>
      <c r="QLU946" s="477"/>
      <c r="QLV946" s="477"/>
      <c r="QLW946" s="477"/>
      <c r="QLX946" s="477"/>
      <c r="QLY946" s="477"/>
      <c r="QLZ946" s="477"/>
      <c r="QMA946" s="477"/>
      <c r="QMB946" s="477"/>
      <c r="QMC946" s="477"/>
      <c r="QMD946" s="477"/>
      <c r="QME946" s="477"/>
      <c r="QMF946" s="477"/>
      <c r="QMG946" s="477"/>
      <c r="QMH946" s="477"/>
      <c r="QMI946" s="477"/>
      <c r="QMJ946" s="477"/>
      <c r="QMK946" s="477"/>
      <c r="QML946" s="477"/>
      <c r="QMM946" s="477"/>
      <c r="QMN946" s="477"/>
      <c r="QMO946" s="477"/>
      <c r="QMP946" s="477"/>
      <c r="QMQ946" s="477"/>
      <c r="QMR946" s="477"/>
      <c r="QMS946" s="477"/>
      <c r="QMT946" s="477"/>
      <c r="QMU946" s="477"/>
      <c r="QMV946" s="477"/>
      <c r="QMW946" s="477"/>
      <c r="QMX946" s="477"/>
      <c r="QMY946" s="477"/>
      <c r="QMZ946" s="477"/>
      <c r="QNA946" s="477"/>
      <c r="QNB946" s="477"/>
      <c r="QNC946" s="477"/>
      <c r="QND946" s="477"/>
      <c r="QNE946" s="477"/>
      <c r="QNF946" s="477"/>
      <c r="QNG946" s="477"/>
      <c r="QNH946" s="477"/>
      <c r="QNI946" s="477"/>
      <c r="QNJ946" s="477"/>
      <c r="QNK946" s="477"/>
      <c r="QNL946" s="477"/>
      <c r="QNM946" s="477"/>
      <c r="QNN946" s="477"/>
      <c r="QNO946" s="477"/>
      <c r="QNP946" s="477"/>
      <c r="QNQ946" s="477"/>
      <c r="QNR946" s="477"/>
      <c r="QNS946" s="477"/>
      <c r="QNT946" s="477"/>
      <c r="QNU946" s="477"/>
      <c r="QNV946" s="477"/>
      <c r="QNW946" s="477"/>
      <c r="QNX946" s="477"/>
      <c r="QNY946" s="477"/>
      <c r="QNZ946" s="477"/>
      <c r="QOA946" s="477"/>
      <c r="QOB946" s="477"/>
      <c r="QOC946" s="477"/>
      <c r="QOD946" s="477"/>
      <c r="QOE946" s="477"/>
      <c r="QOF946" s="477"/>
      <c r="QOG946" s="477"/>
      <c r="QOH946" s="477"/>
      <c r="QOI946" s="477"/>
      <c r="QOJ946" s="477"/>
      <c r="QOK946" s="477"/>
      <c r="QOL946" s="477"/>
      <c r="QOM946" s="477"/>
      <c r="QON946" s="477"/>
      <c r="QOO946" s="477"/>
      <c r="QOP946" s="477"/>
      <c r="QOQ946" s="477"/>
      <c r="QOR946" s="477"/>
      <c r="QOS946" s="477"/>
      <c r="QOT946" s="477"/>
      <c r="QOU946" s="477"/>
      <c r="QOV946" s="477"/>
      <c r="QOW946" s="477"/>
      <c r="QOX946" s="477"/>
      <c r="QOY946" s="477"/>
      <c r="QOZ946" s="477"/>
      <c r="QPA946" s="477"/>
      <c r="QPB946" s="477"/>
      <c r="QPC946" s="477"/>
      <c r="QPD946" s="477"/>
      <c r="QPE946" s="477"/>
      <c r="QPF946" s="477"/>
      <c r="QPG946" s="477"/>
      <c r="QPH946" s="477"/>
      <c r="QPI946" s="477"/>
      <c r="QPJ946" s="477"/>
      <c r="QPK946" s="477"/>
      <c r="QPL946" s="477"/>
      <c r="QPM946" s="477"/>
      <c r="QPN946" s="477"/>
      <c r="QPO946" s="477"/>
      <c r="QPP946" s="477"/>
      <c r="QPQ946" s="477"/>
      <c r="QPR946" s="477"/>
      <c r="QPS946" s="477"/>
      <c r="QPT946" s="477"/>
      <c r="QPU946" s="477"/>
      <c r="QPV946" s="477"/>
      <c r="QPW946" s="477"/>
      <c r="QPX946" s="477"/>
      <c r="QPY946" s="477"/>
      <c r="QPZ946" s="477"/>
      <c r="QQA946" s="477"/>
      <c r="QQB946" s="477"/>
      <c r="QQC946" s="477"/>
      <c r="QQD946" s="477"/>
      <c r="QQE946" s="477"/>
      <c r="QQF946" s="477"/>
      <c r="QQG946" s="477"/>
      <c r="QQH946" s="477"/>
      <c r="QQI946" s="477"/>
      <c r="QQJ946" s="477"/>
      <c r="QQK946" s="477"/>
      <c r="QQL946" s="477"/>
      <c r="QQM946" s="477"/>
      <c r="QQN946" s="477"/>
      <c r="QQO946" s="477"/>
      <c r="QQP946" s="477"/>
      <c r="QQQ946" s="477"/>
      <c r="QQR946" s="477"/>
      <c r="QQS946" s="477"/>
      <c r="QQT946" s="477"/>
      <c r="QQU946" s="477"/>
      <c r="QQV946" s="477"/>
      <c r="QQW946" s="477"/>
      <c r="QQX946" s="477"/>
      <c r="QQY946" s="477"/>
      <c r="QQZ946" s="477"/>
      <c r="QRA946" s="477"/>
      <c r="QRB946" s="477"/>
      <c r="QRC946" s="477"/>
      <c r="QRD946" s="477"/>
      <c r="QRE946" s="477"/>
      <c r="QRF946" s="477"/>
      <c r="QRG946" s="477"/>
      <c r="QRH946" s="477"/>
      <c r="QRI946" s="477"/>
      <c r="QRJ946" s="477"/>
      <c r="QRK946" s="477"/>
      <c r="QRL946" s="477"/>
      <c r="QRM946" s="477"/>
      <c r="QRN946" s="477"/>
      <c r="QRO946" s="477"/>
      <c r="QRP946" s="477"/>
      <c r="QRQ946" s="477"/>
      <c r="QRR946" s="477"/>
      <c r="QRS946" s="477"/>
      <c r="QRT946" s="477"/>
      <c r="QRU946" s="477"/>
      <c r="QRV946" s="477"/>
      <c r="QRW946" s="477"/>
      <c r="QRX946" s="477"/>
      <c r="QRY946" s="477"/>
      <c r="QRZ946" s="477"/>
      <c r="QSA946" s="477"/>
      <c r="QSB946" s="477"/>
      <c r="QSC946" s="477"/>
      <c r="QSD946" s="477"/>
      <c r="QSE946" s="477"/>
      <c r="QSF946" s="477"/>
      <c r="QSG946" s="477"/>
      <c r="QSH946" s="477"/>
      <c r="QSI946" s="477"/>
      <c r="QSJ946" s="477"/>
      <c r="QSK946" s="477"/>
      <c r="QSL946" s="477"/>
      <c r="QSM946" s="477"/>
      <c r="QSN946" s="477"/>
      <c r="QSO946" s="477"/>
      <c r="QSP946" s="477"/>
      <c r="QSQ946" s="477"/>
      <c r="QSR946" s="477"/>
      <c r="QSS946" s="477"/>
      <c r="QST946" s="477"/>
      <c r="QSU946" s="477"/>
      <c r="QSV946" s="477"/>
      <c r="QSW946" s="477"/>
      <c r="QSX946" s="477"/>
      <c r="QSY946" s="477"/>
      <c r="QSZ946" s="477"/>
      <c r="QTA946" s="477"/>
      <c r="QTB946" s="477"/>
      <c r="QTC946" s="477"/>
      <c r="QTD946" s="477"/>
      <c r="QTE946" s="477"/>
      <c r="QTF946" s="477"/>
      <c r="QTG946" s="477"/>
      <c r="QTH946" s="477"/>
      <c r="QTI946" s="477"/>
      <c r="QTJ946" s="477"/>
      <c r="QTK946" s="477"/>
      <c r="QTL946" s="477"/>
      <c r="QTM946" s="477"/>
      <c r="QTN946" s="477"/>
      <c r="QTO946" s="477"/>
      <c r="QTP946" s="477"/>
      <c r="QTQ946" s="477"/>
      <c r="QTR946" s="477"/>
      <c r="QTS946" s="477"/>
      <c r="QTT946" s="477"/>
      <c r="QTU946" s="477"/>
      <c r="QTV946" s="477"/>
      <c r="QTW946" s="477"/>
      <c r="QTX946" s="477"/>
      <c r="QTY946" s="477"/>
      <c r="QTZ946" s="477"/>
      <c r="QUA946" s="477"/>
      <c r="QUB946" s="477"/>
      <c r="QUC946" s="477"/>
      <c r="QUD946" s="477"/>
      <c r="QUE946" s="477"/>
      <c r="QUF946" s="477"/>
      <c r="QUG946" s="477"/>
      <c r="QUH946" s="477"/>
      <c r="QUI946" s="477"/>
      <c r="QUJ946" s="477"/>
      <c r="QUK946" s="477"/>
      <c r="QUL946" s="477"/>
      <c r="QUM946" s="477"/>
      <c r="QUN946" s="477"/>
      <c r="QUO946" s="477"/>
      <c r="QUP946" s="477"/>
      <c r="QUQ946" s="477"/>
      <c r="QUR946" s="477"/>
      <c r="QUS946" s="477"/>
      <c r="QUT946" s="477"/>
      <c r="QUU946" s="477"/>
      <c r="QUV946" s="477"/>
      <c r="QUW946" s="477"/>
      <c r="QUX946" s="477"/>
      <c r="QUY946" s="477"/>
      <c r="QUZ946" s="477"/>
      <c r="QVA946" s="477"/>
      <c r="QVB946" s="477"/>
      <c r="QVC946" s="477"/>
      <c r="QVD946" s="477"/>
      <c r="QVE946" s="477"/>
      <c r="QVF946" s="477"/>
      <c r="QVG946" s="477"/>
      <c r="QVH946" s="477"/>
      <c r="QVI946" s="477"/>
      <c r="QVJ946" s="477"/>
      <c r="QVK946" s="477"/>
      <c r="QVL946" s="477"/>
      <c r="QVM946" s="477"/>
      <c r="QVN946" s="477"/>
      <c r="QVO946" s="477"/>
      <c r="QVP946" s="477"/>
      <c r="QVQ946" s="477"/>
      <c r="QVR946" s="477"/>
      <c r="QVS946" s="477"/>
      <c r="QVT946" s="477"/>
      <c r="QVU946" s="477"/>
      <c r="QVV946" s="477"/>
      <c r="QVW946" s="477"/>
      <c r="QVX946" s="477"/>
      <c r="QVY946" s="477"/>
      <c r="QVZ946" s="477"/>
      <c r="QWA946" s="477"/>
      <c r="QWB946" s="477"/>
      <c r="QWC946" s="477"/>
      <c r="QWD946" s="477"/>
      <c r="QWE946" s="477"/>
      <c r="QWF946" s="477"/>
      <c r="QWG946" s="477"/>
      <c r="QWH946" s="477"/>
      <c r="QWI946" s="477"/>
      <c r="QWJ946" s="477"/>
      <c r="QWK946" s="477"/>
      <c r="QWL946" s="477"/>
      <c r="QWM946" s="477"/>
      <c r="QWN946" s="477"/>
      <c r="QWO946" s="477"/>
      <c r="QWP946" s="477"/>
      <c r="QWQ946" s="477"/>
      <c r="QWR946" s="477"/>
      <c r="QWS946" s="477"/>
      <c r="QWT946" s="477"/>
      <c r="QWU946" s="477"/>
      <c r="QWV946" s="477"/>
      <c r="QWW946" s="477"/>
      <c r="QWX946" s="477"/>
      <c r="QWY946" s="477"/>
      <c r="QWZ946" s="477"/>
      <c r="QXA946" s="477"/>
      <c r="QXB946" s="477"/>
      <c r="QXC946" s="477"/>
      <c r="QXD946" s="477"/>
      <c r="QXE946" s="477"/>
      <c r="QXF946" s="477"/>
      <c r="QXG946" s="477"/>
      <c r="QXH946" s="477"/>
      <c r="QXI946" s="477"/>
      <c r="QXJ946" s="477"/>
      <c r="QXK946" s="477"/>
      <c r="QXL946" s="477"/>
      <c r="QXM946" s="477"/>
      <c r="QXN946" s="477"/>
      <c r="QXO946" s="477"/>
      <c r="QXP946" s="477"/>
      <c r="QXQ946" s="477"/>
      <c r="QXR946" s="477"/>
      <c r="QXS946" s="477"/>
      <c r="QXT946" s="477"/>
      <c r="QXU946" s="477"/>
      <c r="QXV946" s="477"/>
      <c r="QXW946" s="477"/>
      <c r="QXX946" s="477"/>
      <c r="QXY946" s="477"/>
      <c r="QXZ946" s="477"/>
      <c r="QYA946" s="477"/>
      <c r="QYB946" s="477"/>
      <c r="QYC946" s="477"/>
      <c r="QYD946" s="477"/>
      <c r="QYE946" s="477"/>
      <c r="QYF946" s="477"/>
      <c r="QYG946" s="477"/>
      <c r="QYH946" s="477"/>
      <c r="QYI946" s="477"/>
      <c r="QYJ946" s="477"/>
      <c r="QYK946" s="477"/>
      <c r="QYL946" s="477"/>
      <c r="QYM946" s="477"/>
      <c r="QYN946" s="477"/>
      <c r="QYO946" s="477"/>
      <c r="QYP946" s="477"/>
      <c r="QYQ946" s="477"/>
      <c r="QYR946" s="477"/>
      <c r="QYS946" s="477"/>
      <c r="QYT946" s="477"/>
      <c r="QYU946" s="477"/>
      <c r="QYV946" s="477"/>
      <c r="QYW946" s="477"/>
      <c r="QYX946" s="477"/>
      <c r="QYY946" s="477"/>
      <c r="QYZ946" s="477"/>
      <c r="QZA946" s="477"/>
      <c r="QZB946" s="477"/>
      <c r="QZC946" s="477"/>
      <c r="QZD946" s="477"/>
      <c r="QZE946" s="477"/>
      <c r="QZF946" s="477"/>
      <c r="QZG946" s="477"/>
      <c r="QZH946" s="477"/>
      <c r="QZI946" s="477"/>
      <c r="QZJ946" s="477"/>
      <c r="QZK946" s="477"/>
      <c r="QZL946" s="477"/>
      <c r="QZM946" s="477"/>
      <c r="QZN946" s="477"/>
      <c r="QZO946" s="477"/>
      <c r="QZP946" s="477"/>
      <c r="QZQ946" s="477"/>
      <c r="QZR946" s="477"/>
      <c r="QZS946" s="477"/>
      <c r="QZT946" s="477"/>
      <c r="QZU946" s="477"/>
      <c r="QZV946" s="477"/>
      <c r="QZW946" s="477"/>
      <c r="QZX946" s="477"/>
      <c r="QZY946" s="477"/>
      <c r="QZZ946" s="477"/>
      <c r="RAA946" s="477"/>
      <c r="RAB946" s="477"/>
      <c r="RAC946" s="477"/>
      <c r="RAD946" s="477"/>
      <c r="RAE946" s="477"/>
      <c r="RAF946" s="477"/>
      <c r="RAG946" s="477"/>
      <c r="RAH946" s="477"/>
      <c r="RAI946" s="477"/>
      <c r="RAJ946" s="477"/>
      <c r="RAK946" s="477"/>
      <c r="RAL946" s="477"/>
      <c r="RAM946" s="477"/>
      <c r="RAN946" s="477"/>
      <c r="RAO946" s="477"/>
      <c r="RAP946" s="477"/>
      <c r="RAQ946" s="477"/>
      <c r="RAR946" s="477"/>
      <c r="RAS946" s="477"/>
      <c r="RAT946" s="477"/>
      <c r="RAU946" s="477"/>
      <c r="RAV946" s="477"/>
      <c r="RAW946" s="477"/>
      <c r="RAX946" s="477"/>
      <c r="RAY946" s="477"/>
      <c r="RAZ946" s="477"/>
      <c r="RBA946" s="477"/>
      <c r="RBB946" s="477"/>
      <c r="RBC946" s="477"/>
      <c r="RBD946" s="477"/>
      <c r="RBE946" s="477"/>
      <c r="RBF946" s="477"/>
      <c r="RBG946" s="477"/>
      <c r="RBH946" s="477"/>
      <c r="RBI946" s="477"/>
      <c r="RBJ946" s="477"/>
      <c r="RBK946" s="477"/>
      <c r="RBL946" s="477"/>
      <c r="RBM946" s="477"/>
      <c r="RBN946" s="477"/>
      <c r="RBO946" s="477"/>
      <c r="RBP946" s="477"/>
      <c r="RBQ946" s="477"/>
      <c r="RBR946" s="477"/>
      <c r="RBS946" s="477"/>
      <c r="RBT946" s="477"/>
      <c r="RBU946" s="477"/>
      <c r="RBV946" s="477"/>
      <c r="RBW946" s="477"/>
      <c r="RBX946" s="477"/>
      <c r="RBY946" s="477"/>
      <c r="RBZ946" s="477"/>
      <c r="RCA946" s="477"/>
      <c r="RCB946" s="477"/>
      <c r="RCC946" s="477"/>
      <c r="RCD946" s="477"/>
      <c r="RCE946" s="477"/>
      <c r="RCF946" s="477"/>
      <c r="RCG946" s="477"/>
      <c r="RCH946" s="477"/>
      <c r="RCI946" s="477"/>
      <c r="RCJ946" s="477"/>
      <c r="RCK946" s="477"/>
      <c r="RCL946" s="477"/>
      <c r="RCM946" s="477"/>
      <c r="RCN946" s="477"/>
      <c r="RCO946" s="477"/>
      <c r="RCP946" s="477"/>
      <c r="RCQ946" s="477"/>
      <c r="RCR946" s="477"/>
      <c r="RCS946" s="477"/>
      <c r="RCT946" s="477"/>
      <c r="RCU946" s="477"/>
      <c r="RCV946" s="477"/>
      <c r="RCW946" s="477"/>
      <c r="RCX946" s="477"/>
      <c r="RCY946" s="477"/>
      <c r="RCZ946" s="477"/>
      <c r="RDA946" s="477"/>
      <c r="RDB946" s="477"/>
      <c r="RDC946" s="477"/>
      <c r="RDD946" s="477"/>
      <c r="RDE946" s="477"/>
      <c r="RDF946" s="477"/>
      <c r="RDG946" s="477"/>
      <c r="RDH946" s="477"/>
      <c r="RDI946" s="477"/>
      <c r="RDJ946" s="477"/>
      <c r="RDK946" s="477"/>
      <c r="RDL946" s="477"/>
      <c r="RDM946" s="477"/>
      <c r="RDN946" s="477"/>
      <c r="RDO946" s="477"/>
      <c r="RDP946" s="477"/>
      <c r="RDQ946" s="477"/>
      <c r="RDR946" s="477"/>
      <c r="RDS946" s="477"/>
      <c r="RDT946" s="477"/>
      <c r="RDU946" s="477"/>
      <c r="RDV946" s="477"/>
      <c r="RDW946" s="477"/>
      <c r="RDX946" s="477"/>
      <c r="RDY946" s="477"/>
      <c r="RDZ946" s="477"/>
      <c r="REA946" s="477"/>
      <c r="REB946" s="477"/>
      <c r="REC946" s="477"/>
      <c r="RED946" s="477"/>
      <c r="REE946" s="477"/>
      <c r="REF946" s="477"/>
      <c r="REG946" s="477"/>
      <c r="REH946" s="477"/>
      <c r="REI946" s="477"/>
      <c r="REJ946" s="477"/>
      <c r="REK946" s="477"/>
      <c r="REL946" s="477"/>
      <c r="REM946" s="477"/>
      <c r="REN946" s="477"/>
      <c r="REO946" s="477"/>
      <c r="REP946" s="477"/>
      <c r="REQ946" s="477"/>
      <c r="RER946" s="477"/>
      <c r="RES946" s="477"/>
      <c r="RET946" s="477"/>
      <c r="REU946" s="477"/>
      <c r="REV946" s="477"/>
      <c r="REW946" s="477"/>
      <c r="REX946" s="477"/>
      <c r="REY946" s="477"/>
      <c r="REZ946" s="477"/>
      <c r="RFA946" s="477"/>
      <c r="RFB946" s="477"/>
      <c r="RFC946" s="477"/>
      <c r="RFD946" s="477"/>
      <c r="RFE946" s="477"/>
      <c r="RFF946" s="477"/>
      <c r="RFG946" s="477"/>
      <c r="RFH946" s="477"/>
      <c r="RFI946" s="477"/>
      <c r="RFJ946" s="477"/>
      <c r="RFK946" s="477"/>
      <c r="RFL946" s="477"/>
      <c r="RFM946" s="477"/>
      <c r="RFN946" s="477"/>
      <c r="RFO946" s="477"/>
      <c r="RFP946" s="477"/>
      <c r="RFQ946" s="477"/>
      <c r="RFR946" s="477"/>
      <c r="RFS946" s="477"/>
      <c r="RFT946" s="477"/>
      <c r="RFU946" s="477"/>
      <c r="RFV946" s="477"/>
      <c r="RFW946" s="477"/>
      <c r="RFX946" s="477"/>
      <c r="RFY946" s="477"/>
      <c r="RFZ946" s="477"/>
      <c r="RGA946" s="477"/>
      <c r="RGB946" s="477"/>
      <c r="RGC946" s="477"/>
      <c r="RGD946" s="477"/>
      <c r="RGE946" s="477"/>
      <c r="RGF946" s="477"/>
      <c r="RGG946" s="477"/>
      <c r="RGH946" s="477"/>
      <c r="RGI946" s="477"/>
      <c r="RGJ946" s="477"/>
      <c r="RGK946" s="477"/>
      <c r="RGL946" s="477"/>
      <c r="RGM946" s="477"/>
      <c r="RGN946" s="477"/>
      <c r="RGO946" s="477"/>
      <c r="RGP946" s="477"/>
      <c r="RGQ946" s="477"/>
      <c r="RGR946" s="477"/>
      <c r="RGS946" s="477"/>
      <c r="RGT946" s="477"/>
      <c r="RGU946" s="477"/>
      <c r="RGV946" s="477"/>
      <c r="RGW946" s="477"/>
      <c r="RGX946" s="477"/>
      <c r="RGY946" s="477"/>
      <c r="RGZ946" s="477"/>
      <c r="RHA946" s="477"/>
      <c r="RHB946" s="477"/>
      <c r="RHC946" s="477"/>
      <c r="RHD946" s="477"/>
      <c r="RHE946" s="477"/>
      <c r="RHF946" s="477"/>
      <c r="RHG946" s="477"/>
      <c r="RHH946" s="477"/>
      <c r="RHI946" s="477"/>
      <c r="RHJ946" s="477"/>
      <c r="RHK946" s="477"/>
      <c r="RHL946" s="477"/>
      <c r="RHM946" s="477"/>
      <c r="RHN946" s="477"/>
      <c r="RHO946" s="477"/>
      <c r="RHP946" s="477"/>
      <c r="RHQ946" s="477"/>
      <c r="RHR946" s="477"/>
      <c r="RHS946" s="477"/>
      <c r="RHT946" s="477"/>
      <c r="RHU946" s="477"/>
      <c r="RHV946" s="477"/>
      <c r="RHW946" s="477"/>
      <c r="RHX946" s="477"/>
      <c r="RHY946" s="477"/>
      <c r="RHZ946" s="477"/>
      <c r="RIA946" s="477"/>
      <c r="RIB946" s="477"/>
      <c r="RIC946" s="477"/>
      <c r="RID946" s="477"/>
      <c r="RIE946" s="477"/>
      <c r="RIF946" s="477"/>
      <c r="RIG946" s="477"/>
      <c r="RIH946" s="477"/>
      <c r="RII946" s="477"/>
      <c r="RIJ946" s="477"/>
      <c r="RIK946" s="477"/>
      <c r="RIL946" s="477"/>
      <c r="RIM946" s="477"/>
      <c r="RIN946" s="477"/>
      <c r="RIO946" s="477"/>
      <c r="RIP946" s="477"/>
      <c r="RIQ946" s="477"/>
      <c r="RIR946" s="477"/>
      <c r="RIS946" s="477"/>
      <c r="RIT946" s="477"/>
      <c r="RIU946" s="477"/>
      <c r="RIV946" s="477"/>
      <c r="RIW946" s="477"/>
      <c r="RIX946" s="477"/>
      <c r="RIY946" s="477"/>
      <c r="RIZ946" s="477"/>
      <c r="RJA946" s="477"/>
      <c r="RJB946" s="477"/>
      <c r="RJC946" s="477"/>
      <c r="RJD946" s="477"/>
      <c r="RJE946" s="477"/>
      <c r="RJF946" s="477"/>
      <c r="RJG946" s="477"/>
      <c r="RJH946" s="477"/>
      <c r="RJI946" s="477"/>
      <c r="RJJ946" s="477"/>
      <c r="RJK946" s="477"/>
      <c r="RJL946" s="477"/>
      <c r="RJM946" s="477"/>
      <c r="RJN946" s="477"/>
      <c r="RJO946" s="477"/>
      <c r="RJP946" s="477"/>
      <c r="RJQ946" s="477"/>
      <c r="RJR946" s="477"/>
      <c r="RJS946" s="477"/>
      <c r="RJT946" s="477"/>
      <c r="RJU946" s="477"/>
      <c r="RJV946" s="477"/>
      <c r="RJW946" s="477"/>
      <c r="RJX946" s="477"/>
      <c r="RJY946" s="477"/>
      <c r="RJZ946" s="477"/>
      <c r="RKA946" s="477"/>
      <c r="RKB946" s="477"/>
      <c r="RKC946" s="477"/>
      <c r="RKD946" s="477"/>
      <c r="RKE946" s="477"/>
      <c r="RKF946" s="477"/>
      <c r="RKG946" s="477"/>
      <c r="RKH946" s="477"/>
      <c r="RKI946" s="477"/>
      <c r="RKJ946" s="477"/>
      <c r="RKK946" s="477"/>
      <c r="RKL946" s="477"/>
      <c r="RKM946" s="477"/>
      <c r="RKN946" s="477"/>
      <c r="RKO946" s="477"/>
      <c r="RKP946" s="477"/>
      <c r="RKQ946" s="477"/>
      <c r="RKR946" s="477"/>
      <c r="RKS946" s="477"/>
      <c r="RKT946" s="477"/>
      <c r="RKU946" s="477"/>
      <c r="RKV946" s="477"/>
      <c r="RKW946" s="477"/>
      <c r="RKX946" s="477"/>
      <c r="RKY946" s="477"/>
      <c r="RKZ946" s="477"/>
      <c r="RLA946" s="477"/>
      <c r="RLB946" s="477"/>
      <c r="RLC946" s="477"/>
      <c r="RLD946" s="477"/>
      <c r="RLE946" s="477"/>
      <c r="RLF946" s="477"/>
      <c r="RLG946" s="477"/>
      <c r="RLH946" s="477"/>
      <c r="RLI946" s="477"/>
      <c r="RLJ946" s="477"/>
      <c r="RLK946" s="477"/>
      <c r="RLL946" s="477"/>
      <c r="RLM946" s="477"/>
      <c r="RLN946" s="477"/>
      <c r="RLO946" s="477"/>
      <c r="RLP946" s="477"/>
      <c r="RLQ946" s="477"/>
      <c r="RLR946" s="477"/>
      <c r="RLS946" s="477"/>
      <c r="RLT946" s="477"/>
      <c r="RLU946" s="477"/>
      <c r="RLV946" s="477"/>
      <c r="RLW946" s="477"/>
      <c r="RLX946" s="477"/>
      <c r="RLY946" s="477"/>
      <c r="RLZ946" s="477"/>
      <c r="RMA946" s="477"/>
      <c r="RMB946" s="477"/>
      <c r="RMC946" s="477"/>
      <c r="RMD946" s="477"/>
      <c r="RME946" s="477"/>
      <c r="RMF946" s="477"/>
      <c r="RMG946" s="477"/>
      <c r="RMH946" s="477"/>
      <c r="RMI946" s="477"/>
      <c r="RMJ946" s="477"/>
      <c r="RMK946" s="477"/>
      <c r="RML946" s="477"/>
      <c r="RMM946" s="477"/>
      <c r="RMN946" s="477"/>
      <c r="RMO946" s="477"/>
      <c r="RMP946" s="477"/>
      <c r="RMQ946" s="477"/>
      <c r="RMR946" s="477"/>
      <c r="RMS946" s="477"/>
      <c r="RMT946" s="477"/>
      <c r="RMU946" s="477"/>
      <c r="RMV946" s="477"/>
      <c r="RMW946" s="477"/>
      <c r="RMX946" s="477"/>
      <c r="RMY946" s="477"/>
      <c r="RMZ946" s="477"/>
      <c r="RNA946" s="477"/>
      <c r="RNB946" s="477"/>
      <c r="RNC946" s="477"/>
      <c r="RND946" s="477"/>
      <c r="RNE946" s="477"/>
      <c r="RNF946" s="477"/>
      <c r="RNG946" s="477"/>
      <c r="RNH946" s="477"/>
      <c r="RNI946" s="477"/>
      <c r="RNJ946" s="477"/>
      <c r="RNK946" s="477"/>
      <c r="RNL946" s="477"/>
      <c r="RNM946" s="477"/>
      <c r="RNN946" s="477"/>
      <c r="RNO946" s="477"/>
      <c r="RNP946" s="477"/>
      <c r="RNQ946" s="477"/>
      <c r="RNR946" s="477"/>
      <c r="RNS946" s="477"/>
      <c r="RNT946" s="477"/>
      <c r="RNU946" s="477"/>
      <c r="RNV946" s="477"/>
      <c r="RNW946" s="477"/>
      <c r="RNX946" s="477"/>
      <c r="RNY946" s="477"/>
      <c r="RNZ946" s="477"/>
      <c r="ROA946" s="477"/>
      <c r="ROB946" s="477"/>
      <c r="ROC946" s="477"/>
      <c r="ROD946" s="477"/>
      <c r="ROE946" s="477"/>
      <c r="ROF946" s="477"/>
      <c r="ROG946" s="477"/>
      <c r="ROH946" s="477"/>
      <c r="ROI946" s="477"/>
      <c r="ROJ946" s="477"/>
      <c r="ROK946" s="477"/>
      <c r="ROL946" s="477"/>
      <c r="ROM946" s="477"/>
      <c r="RON946" s="477"/>
      <c r="ROO946" s="477"/>
      <c r="ROP946" s="477"/>
      <c r="ROQ946" s="477"/>
      <c r="ROR946" s="477"/>
      <c r="ROS946" s="477"/>
      <c r="ROT946" s="477"/>
      <c r="ROU946" s="477"/>
      <c r="ROV946" s="477"/>
      <c r="ROW946" s="477"/>
      <c r="ROX946" s="477"/>
      <c r="ROY946" s="477"/>
      <c r="ROZ946" s="477"/>
      <c r="RPA946" s="477"/>
      <c r="RPB946" s="477"/>
      <c r="RPC946" s="477"/>
      <c r="RPD946" s="477"/>
      <c r="RPE946" s="477"/>
      <c r="RPF946" s="477"/>
      <c r="RPG946" s="477"/>
      <c r="RPH946" s="477"/>
      <c r="RPI946" s="477"/>
      <c r="RPJ946" s="477"/>
      <c r="RPK946" s="477"/>
      <c r="RPL946" s="477"/>
      <c r="RPM946" s="477"/>
      <c r="RPN946" s="477"/>
      <c r="RPO946" s="477"/>
      <c r="RPP946" s="477"/>
      <c r="RPQ946" s="477"/>
      <c r="RPR946" s="477"/>
      <c r="RPS946" s="477"/>
      <c r="RPT946" s="477"/>
      <c r="RPU946" s="477"/>
      <c r="RPV946" s="477"/>
      <c r="RPW946" s="477"/>
      <c r="RPX946" s="477"/>
      <c r="RPY946" s="477"/>
      <c r="RPZ946" s="477"/>
      <c r="RQA946" s="477"/>
      <c r="RQB946" s="477"/>
      <c r="RQC946" s="477"/>
      <c r="RQD946" s="477"/>
      <c r="RQE946" s="477"/>
      <c r="RQF946" s="477"/>
      <c r="RQG946" s="477"/>
      <c r="RQH946" s="477"/>
      <c r="RQI946" s="477"/>
      <c r="RQJ946" s="477"/>
      <c r="RQK946" s="477"/>
      <c r="RQL946" s="477"/>
      <c r="RQM946" s="477"/>
      <c r="RQN946" s="477"/>
      <c r="RQO946" s="477"/>
      <c r="RQP946" s="477"/>
      <c r="RQQ946" s="477"/>
      <c r="RQR946" s="477"/>
      <c r="RQS946" s="477"/>
      <c r="RQT946" s="477"/>
      <c r="RQU946" s="477"/>
      <c r="RQV946" s="477"/>
      <c r="RQW946" s="477"/>
      <c r="RQX946" s="477"/>
      <c r="RQY946" s="477"/>
      <c r="RQZ946" s="477"/>
      <c r="RRA946" s="477"/>
      <c r="RRB946" s="477"/>
      <c r="RRC946" s="477"/>
      <c r="RRD946" s="477"/>
      <c r="RRE946" s="477"/>
      <c r="RRF946" s="477"/>
      <c r="RRG946" s="477"/>
      <c r="RRH946" s="477"/>
      <c r="RRI946" s="477"/>
      <c r="RRJ946" s="477"/>
      <c r="RRK946" s="477"/>
      <c r="RRL946" s="477"/>
      <c r="RRM946" s="477"/>
      <c r="RRN946" s="477"/>
      <c r="RRO946" s="477"/>
      <c r="RRP946" s="477"/>
      <c r="RRQ946" s="477"/>
      <c r="RRR946" s="477"/>
      <c r="RRS946" s="477"/>
      <c r="RRT946" s="477"/>
      <c r="RRU946" s="477"/>
      <c r="RRV946" s="477"/>
      <c r="RRW946" s="477"/>
      <c r="RRX946" s="477"/>
      <c r="RRY946" s="477"/>
      <c r="RRZ946" s="477"/>
      <c r="RSA946" s="477"/>
      <c r="RSB946" s="477"/>
      <c r="RSC946" s="477"/>
      <c r="RSD946" s="477"/>
      <c r="RSE946" s="477"/>
      <c r="RSF946" s="477"/>
      <c r="RSG946" s="477"/>
      <c r="RSH946" s="477"/>
      <c r="RSI946" s="477"/>
      <c r="RSJ946" s="477"/>
      <c r="RSK946" s="477"/>
      <c r="RSL946" s="477"/>
      <c r="RSM946" s="477"/>
      <c r="RSN946" s="477"/>
      <c r="RSO946" s="477"/>
      <c r="RSP946" s="477"/>
      <c r="RSQ946" s="477"/>
      <c r="RSR946" s="477"/>
      <c r="RSS946" s="477"/>
      <c r="RST946" s="477"/>
      <c r="RSU946" s="477"/>
      <c r="RSV946" s="477"/>
      <c r="RSW946" s="477"/>
      <c r="RSX946" s="477"/>
      <c r="RSY946" s="477"/>
      <c r="RSZ946" s="477"/>
      <c r="RTA946" s="477"/>
      <c r="RTB946" s="477"/>
      <c r="RTC946" s="477"/>
      <c r="RTD946" s="477"/>
      <c r="RTE946" s="477"/>
      <c r="RTF946" s="477"/>
      <c r="RTG946" s="477"/>
      <c r="RTH946" s="477"/>
      <c r="RTI946" s="477"/>
      <c r="RTJ946" s="477"/>
      <c r="RTK946" s="477"/>
      <c r="RTL946" s="477"/>
      <c r="RTM946" s="477"/>
      <c r="RTN946" s="477"/>
      <c r="RTO946" s="477"/>
      <c r="RTP946" s="477"/>
      <c r="RTQ946" s="477"/>
      <c r="RTR946" s="477"/>
      <c r="RTS946" s="477"/>
      <c r="RTT946" s="477"/>
      <c r="RTU946" s="477"/>
      <c r="RTV946" s="477"/>
      <c r="RTW946" s="477"/>
      <c r="RTX946" s="477"/>
      <c r="RTY946" s="477"/>
      <c r="RTZ946" s="477"/>
      <c r="RUA946" s="477"/>
      <c r="RUB946" s="477"/>
      <c r="RUC946" s="477"/>
      <c r="RUD946" s="477"/>
      <c r="RUE946" s="477"/>
      <c r="RUF946" s="477"/>
      <c r="RUG946" s="477"/>
      <c r="RUH946" s="477"/>
      <c r="RUI946" s="477"/>
      <c r="RUJ946" s="477"/>
      <c r="RUK946" s="477"/>
      <c r="RUL946" s="477"/>
      <c r="RUM946" s="477"/>
      <c r="RUN946" s="477"/>
      <c r="RUO946" s="477"/>
      <c r="RUP946" s="477"/>
      <c r="RUQ946" s="477"/>
      <c r="RUR946" s="477"/>
      <c r="RUS946" s="477"/>
      <c r="RUT946" s="477"/>
      <c r="RUU946" s="477"/>
      <c r="RUV946" s="477"/>
      <c r="RUW946" s="477"/>
      <c r="RUX946" s="477"/>
      <c r="RUY946" s="477"/>
      <c r="RUZ946" s="477"/>
      <c r="RVA946" s="477"/>
      <c r="RVB946" s="477"/>
      <c r="RVC946" s="477"/>
      <c r="RVD946" s="477"/>
      <c r="RVE946" s="477"/>
      <c r="RVF946" s="477"/>
      <c r="RVG946" s="477"/>
      <c r="RVH946" s="477"/>
      <c r="RVI946" s="477"/>
      <c r="RVJ946" s="477"/>
      <c r="RVK946" s="477"/>
      <c r="RVL946" s="477"/>
      <c r="RVM946" s="477"/>
      <c r="RVN946" s="477"/>
      <c r="RVO946" s="477"/>
      <c r="RVP946" s="477"/>
      <c r="RVQ946" s="477"/>
      <c r="RVR946" s="477"/>
      <c r="RVS946" s="477"/>
      <c r="RVT946" s="477"/>
      <c r="RVU946" s="477"/>
      <c r="RVV946" s="477"/>
      <c r="RVW946" s="477"/>
      <c r="RVX946" s="477"/>
      <c r="RVY946" s="477"/>
      <c r="RVZ946" s="477"/>
      <c r="RWA946" s="477"/>
      <c r="RWB946" s="477"/>
      <c r="RWC946" s="477"/>
      <c r="RWD946" s="477"/>
      <c r="RWE946" s="477"/>
      <c r="RWF946" s="477"/>
      <c r="RWG946" s="477"/>
      <c r="RWH946" s="477"/>
      <c r="RWI946" s="477"/>
      <c r="RWJ946" s="477"/>
      <c r="RWK946" s="477"/>
      <c r="RWL946" s="477"/>
      <c r="RWM946" s="477"/>
      <c r="RWN946" s="477"/>
      <c r="RWO946" s="477"/>
      <c r="RWP946" s="477"/>
      <c r="RWQ946" s="477"/>
      <c r="RWR946" s="477"/>
      <c r="RWS946" s="477"/>
      <c r="RWT946" s="477"/>
      <c r="RWU946" s="477"/>
      <c r="RWV946" s="477"/>
      <c r="RWW946" s="477"/>
      <c r="RWX946" s="477"/>
      <c r="RWY946" s="477"/>
      <c r="RWZ946" s="477"/>
      <c r="RXA946" s="477"/>
      <c r="RXB946" s="477"/>
      <c r="RXC946" s="477"/>
      <c r="RXD946" s="477"/>
      <c r="RXE946" s="477"/>
      <c r="RXF946" s="477"/>
      <c r="RXG946" s="477"/>
      <c r="RXH946" s="477"/>
      <c r="RXI946" s="477"/>
      <c r="RXJ946" s="477"/>
      <c r="RXK946" s="477"/>
      <c r="RXL946" s="477"/>
      <c r="RXM946" s="477"/>
      <c r="RXN946" s="477"/>
      <c r="RXO946" s="477"/>
      <c r="RXP946" s="477"/>
      <c r="RXQ946" s="477"/>
      <c r="RXR946" s="477"/>
      <c r="RXS946" s="477"/>
      <c r="RXT946" s="477"/>
      <c r="RXU946" s="477"/>
      <c r="RXV946" s="477"/>
      <c r="RXW946" s="477"/>
      <c r="RXX946" s="477"/>
      <c r="RXY946" s="477"/>
      <c r="RXZ946" s="477"/>
      <c r="RYA946" s="477"/>
      <c r="RYB946" s="477"/>
      <c r="RYC946" s="477"/>
      <c r="RYD946" s="477"/>
      <c r="RYE946" s="477"/>
      <c r="RYF946" s="477"/>
      <c r="RYG946" s="477"/>
      <c r="RYH946" s="477"/>
      <c r="RYI946" s="477"/>
      <c r="RYJ946" s="477"/>
      <c r="RYK946" s="477"/>
      <c r="RYL946" s="477"/>
      <c r="RYM946" s="477"/>
      <c r="RYN946" s="477"/>
      <c r="RYO946" s="477"/>
      <c r="RYP946" s="477"/>
      <c r="RYQ946" s="477"/>
      <c r="RYR946" s="477"/>
      <c r="RYS946" s="477"/>
      <c r="RYT946" s="477"/>
      <c r="RYU946" s="477"/>
      <c r="RYV946" s="477"/>
      <c r="RYW946" s="477"/>
      <c r="RYX946" s="477"/>
      <c r="RYY946" s="477"/>
      <c r="RYZ946" s="477"/>
      <c r="RZA946" s="477"/>
      <c r="RZB946" s="477"/>
      <c r="RZC946" s="477"/>
      <c r="RZD946" s="477"/>
      <c r="RZE946" s="477"/>
      <c r="RZF946" s="477"/>
      <c r="RZG946" s="477"/>
      <c r="RZH946" s="477"/>
      <c r="RZI946" s="477"/>
      <c r="RZJ946" s="477"/>
      <c r="RZK946" s="477"/>
      <c r="RZL946" s="477"/>
      <c r="RZM946" s="477"/>
      <c r="RZN946" s="477"/>
      <c r="RZO946" s="477"/>
      <c r="RZP946" s="477"/>
      <c r="RZQ946" s="477"/>
      <c r="RZR946" s="477"/>
      <c r="RZS946" s="477"/>
      <c r="RZT946" s="477"/>
      <c r="RZU946" s="477"/>
      <c r="RZV946" s="477"/>
      <c r="RZW946" s="477"/>
      <c r="RZX946" s="477"/>
      <c r="RZY946" s="477"/>
      <c r="RZZ946" s="477"/>
      <c r="SAA946" s="477"/>
      <c r="SAB946" s="477"/>
      <c r="SAC946" s="477"/>
      <c r="SAD946" s="477"/>
      <c r="SAE946" s="477"/>
      <c r="SAF946" s="477"/>
      <c r="SAG946" s="477"/>
      <c r="SAH946" s="477"/>
      <c r="SAI946" s="477"/>
      <c r="SAJ946" s="477"/>
      <c r="SAK946" s="477"/>
      <c r="SAL946" s="477"/>
      <c r="SAM946" s="477"/>
      <c r="SAN946" s="477"/>
      <c r="SAO946" s="477"/>
      <c r="SAP946" s="477"/>
      <c r="SAQ946" s="477"/>
      <c r="SAR946" s="477"/>
      <c r="SAS946" s="477"/>
      <c r="SAT946" s="477"/>
      <c r="SAU946" s="477"/>
      <c r="SAV946" s="477"/>
      <c r="SAW946" s="477"/>
      <c r="SAX946" s="477"/>
      <c r="SAY946" s="477"/>
      <c r="SAZ946" s="477"/>
      <c r="SBA946" s="477"/>
      <c r="SBB946" s="477"/>
      <c r="SBC946" s="477"/>
      <c r="SBD946" s="477"/>
      <c r="SBE946" s="477"/>
      <c r="SBF946" s="477"/>
      <c r="SBG946" s="477"/>
      <c r="SBH946" s="477"/>
      <c r="SBI946" s="477"/>
      <c r="SBJ946" s="477"/>
      <c r="SBK946" s="477"/>
      <c r="SBL946" s="477"/>
      <c r="SBM946" s="477"/>
      <c r="SBN946" s="477"/>
      <c r="SBO946" s="477"/>
      <c r="SBP946" s="477"/>
      <c r="SBQ946" s="477"/>
      <c r="SBR946" s="477"/>
      <c r="SBS946" s="477"/>
      <c r="SBT946" s="477"/>
      <c r="SBU946" s="477"/>
      <c r="SBV946" s="477"/>
      <c r="SBW946" s="477"/>
      <c r="SBX946" s="477"/>
      <c r="SBY946" s="477"/>
      <c r="SBZ946" s="477"/>
      <c r="SCA946" s="477"/>
      <c r="SCB946" s="477"/>
      <c r="SCC946" s="477"/>
      <c r="SCD946" s="477"/>
      <c r="SCE946" s="477"/>
      <c r="SCF946" s="477"/>
      <c r="SCG946" s="477"/>
      <c r="SCH946" s="477"/>
      <c r="SCI946" s="477"/>
      <c r="SCJ946" s="477"/>
      <c r="SCK946" s="477"/>
      <c r="SCL946" s="477"/>
      <c r="SCM946" s="477"/>
      <c r="SCN946" s="477"/>
      <c r="SCO946" s="477"/>
      <c r="SCP946" s="477"/>
      <c r="SCQ946" s="477"/>
      <c r="SCR946" s="477"/>
      <c r="SCS946" s="477"/>
      <c r="SCT946" s="477"/>
      <c r="SCU946" s="477"/>
      <c r="SCV946" s="477"/>
      <c r="SCW946" s="477"/>
      <c r="SCX946" s="477"/>
      <c r="SCY946" s="477"/>
      <c r="SCZ946" s="477"/>
      <c r="SDA946" s="477"/>
      <c r="SDB946" s="477"/>
      <c r="SDC946" s="477"/>
      <c r="SDD946" s="477"/>
      <c r="SDE946" s="477"/>
      <c r="SDF946" s="477"/>
      <c r="SDG946" s="477"/>
      <c r="SDH946" s="477"/>
      <c r="SDI946" s="477"/>
      <c r="SDJ946" s="477"/>
      <c r="SDK946" s="477"/>
      <c r="SDL946" s="477"/>
      <c r="SDM946" s="477"/>
      <c r="SDN946" s="477"/>
      <c r="SDO946" s="477"/>
      <c r="SDP946" s="477"/>
      <c r="SDQ946" s="477"/>
      <c r="SDR946" s="477"/>
      <c r="SDS946" s="477"/>
      <c r="SDT946" s="477"/>
      <c r="SDU946" s="477"/>
      <c r="SDV946" s="477"/>
      <c r="SDW946" s="477"/>
      <c r="SDX946" s="477"/>
      <c r="SDY946" s="477"/>
      <c r="SDZ946" s="477"/>
      <c r="SEA946" s="477"/>
      <c r="SEB946" s="477"/>
      <c r="SEC946" s="477"/>
      <c r="SED946" s="477"/>
      <c r="SEE946" s="477"/>
      <c r="SEF946" s="477"/>
      <c r="SEG946" s="477"/>
      <c r="SEH946" s="477"/>
      <c r="SEI946" s="477"/>
      <c r="SEJ946" s="477"/>
      <c r="SEK946" s="477"/>
      <c r="SEL946" s="477"/>
      <c r="SEM946" s="477"/>
      <c r="SEN946" s="477"/>
      <c r="SEO946" s="477"/>
      <c r="SEP946" s="477"/>
      <c r="SEQ946" s="477"/>
      <c r="SER946" s="477"/>
      <c r="SES946" s="477"/>
      <c r="SET946" s="477"/>
      <c r="SEU946" s="477"/>
      <c r="SEV946" s="477"/>
      <c r="SEW946" s="477"/>
      <c r="SEX946" s="477"/>
      <c r="SEY946" s="477"/>
      <c r="SEZ946" s="477"/>
      <c r="SFA946" s="477"/>
      <c r="SFB946" s="477"/>
      <c r="SFC946" s="477"/>
      <c r="SFD946" s="477"/>
      <c r="SFE946" s="477"/>
      <c r="SFF946" s="477"/>
      <c r="SFG946" s="477"/>
      <c r="SFH946" s="477"/>
      <c r="SFI946" s="477"/>
      <c r="SFJ946" s="477"/>
      <c r="SFK946" s="477"/>
      <c r="SFL946" s="477"/>
      <c r="SFM946" s="477"/>
      <c r="SFN946" s="477"/>
      <c r="SFO946" s="477"/>
      <c r="SFP946" s="477"/>
      <c r="SFQ946" s="477"/>
      <c r="SFR946" s="477"/>
      <c r="SFS946" s="477"/>
      <c r="SFT946" s="477"/>
      <c r="SFU946" s="477"/>
      <c r="SFV946" s="477"/>
      <c r="SFW946" s="477"/>
      <c r="SFX946" s="477"/>
      <c r="SFY946" s="477"/>
      <c r="SFZ946" s="477"/>
      <c r="SGA946" s="477"/>
      <c r="SGB946" s="477"/>
      <c r="SGC946" s="477"/>
      <c r="SGD946" s="477"/>
      <c r="SGE946" s="477"/>
      <c r="SGF946" s="477"/>
      <c r="SGG946" s="477"/>
      <c r="SGH946" s="477"/>
      <c r="SGI946" s="477"/>
      <c r="SGJ946" s="477"/>
      <c r="SGK946" s="477"/>
      <c r="SGL946" s="477"/>
      <c r="SGM946" s="477"/>
      <c r="SGN946" s="477"/>
      <c r="SGO946" s="477"/>
      <c r="SGP946" s="477"/>
      <c r="SGQ946" s="477"/>
      <c r="SGR946" s="477"/>
      <c r="SGS946" s="477"/>
      <c r="SGT946" s="477"/>
      <c r="SGU946" s="477"/>
      <c r="SGV946" s="477"/>
      <c r="SGW946" s="477"/>
      <c r="SGX946" s="477"/>
      <c r="SGY946" s="477"/>
      <c r="SGZ946" s="477"/>
      <c r="SHA946" s="477"/>
      <c r="SHB946" s="477"/>
      <c r="SHC946" s="477"/>
      <c r="SHD946" s="477"/>
      <c r="SHE946" s="477"/>
      <c r="SHF946" s="477"/>
      <c r="SHG946" s="477"/>
      <c r="SHH946" s="477"/>
      <c r="SHI946" s="477"/>
      <c r="SHJ946" s="477"/>
      <c r="SHK946" s="477"/>
      <c r="SHL946" s="477"/>
      <c r="SHM946" s="477"/>
      <c r="SHN946" s="477"/>
      <c r="SHO946" s="477"/>
      <c r="SHP946" s="477"/>
      <c r="SHQ946" s="477"/>
      <c r="SHR946" s="477"/>
      <c r="SHS946" s="477"/>
      <c r="SHT946" s="477"/>
      <c r="SHU946" s="477"/>
      <c r="SHV946" s="477"/>
      <c r="SHW946" s="477"/>
      <c r="SHX946" s="477"/>
      <c r="SHY946" s="477"/>
      <c r="SHZ946" s="477"/>
      <c r="SIA946" s="477"/>
      <c r="SIB946" s="477"/>
      <c r="SIC946" s="477"/>
      <c r="SID946" s="477"/>
      <c r="SIE946" s="477"/>
      <c r="SIF946" s="477"/>
      <c r="SIG946" s="477"/>
      <c r="SIH946" s="477"/>
      <c r="SII946" s="477"/>
      <c r="SIJ946" s="477"/>
      <c r="SIK946" s="477"/>
      <c r="SIL946" s="477"/>
      <c r="SIM946" s="477"/>
      <c r="SIN946" s="477"/>
      <c r="SIO946" s="477"/>
      <c r="SIP946" s="477"/>
      <c r="SIQ946" s="477"/>
      <c r="SIR946" s="477"/>
      <c r="SIS946" s="477"/>
      <c r="SIT946" s="477"/>
      <c r="SIU946" s="477"/>
      <c r="SIV946" s="477"/>
      <c r="SIW946" s="477"/>
      <c r="SIX946" s="477"/>
      <c r="SIY946" s="477"/>
      <c r="SIZ946" s="477"/>
      <c r="SJA946" s="477"/>
      <c r="SJB946" s="477"/>
      <c r="SJC946" s="477"/>
      <c r="SJD946" s="477"/>
      <c r="SJE946" s="477"/>
      <c r="SJF946" s="477"/>
      <c r="SJG946" s="477"/>
      <c r="SJH946" s="477"/>
      <c r="SJI946" s="477"/>
      <c r="SJJ946" s="477"/>
      <c r="SJK946" s="477"/>
      <c r="SJL946" s="477"/>
      <c r="SJM946" s="477"/>
      <c r="SJN946" s="477"/>
      <c r="SJO946" s="477"/>
      <c r="SJP946" s="477"/>
      <c r="SJQ946" s="477"/>
      <c r="SJR946" s="477"/>
      <c r="SJS946" s="477"/>
      <c r="SJT946" s="477"/>
      <c r="SJU946" s="477"/>
      <c r="SJV946" s="477"/>
      <c r="SJW946" s="477"/>
      <c r="SJX946" s="477"/>
      <c r="SJY946" s="477"/>
      <c r="SJZ946" s="477"/>
      <c r="SKA946" s="477"/>
      <c r="SKB946" s="477"/>
      <c r="SKC946" s="477"/>
      <c r="SKD946" s="477"/>
      <c r="SKE946" s="477"/>
      <c r="SKF946" s="477"/>
      <c r="SKG946" s="477"/>
      <c r="SKH946" s="477"/>
      <c r="SKI946" s="477"/>
      <c r="SKJ946" s="477"/>
      <c r="SKK946" s="477"/>
      <c r="SKL946" s="477"/>
      <c r="SKM946" s="477"/>
      <c r="SKN946" s="477"/>
      <c r="SKO946" s="477"/>
      <c r="SKP946" s="477"/>
      <c r="SKQ946" s="477"/>
      <c r="SKR946" s="477"/>
      <c r="SKS946" s="477"/>
      <c r="SKT946" s="477"/>
      <c r="SKU946" s="477"/>
      <c r="SKV946" s="477"/>
      <c r="SKW946" s="477"/>
      <c r="SKX946" s="477"/>
      <c r="SKY946" s="477"/>
      <c r="SKZ946" s="477"/>
      <c r="SLA946" s="477"/>
      <c r="SLB946" s="477"/>
      <c r="SLC946" s="477"/>
      <c r="SLD946" s="477"/>
      <c r="SLE946" s="477"/>
      <c r="SLF946" s="477"/>
      <c r="SLG946" s="477"/>
      <c r="SLH946" s="477"/>
      <c r="SLI946" s="477"/>
      <c r="SLJ946" s="477"/>
      <c r="SLK946" s="477"/>
      <c r="SLL946" s="477"/>
      <c r="SLM946" s="477"/>
      <c r="SLN946" s="477"/>
      <c r="SLO946" s="477"/>
      <c r="SLP946" s="477"/>
      <c r="SLQ946" s="477"/>
      <c r="SLR946" s="477"/>
      <c r="SLS946" s="477"/>
      <c r="SLT946" s="477"/>
      <c r="SLU946" s="477"/>
      <c r="SLV946" s="477"/>
      <c r="SLW946" s="477"/>
      <c r="SLX946" s="477"/>
      <c r="SLY946" s="477"/>
      <c r="SLZ946" s="477"/>
      <c r="SMA946" s="477"/>
      <c r="SMB946" s="477"/>
      <c r="SMC946" s="477"/>
      <c r="SMD946" s="477"/>
      <c r="SME946" s="477"/>
      <c r="SMF946" s="477"/>
      <c r="SMG946" s="477"/>
      <c r="SMH946" s="477"/>
      <c r="SMI946" s="477"/>
      <c r="SMJ946" s="477"/>
      <c r="SMK946" s="477"/>
      <c r="SML946" s="477"/>
      <c r="SMM946" s="477"/>
      <c r="SMN946" s="477"/>
      <c r="SMO946" s="477"/>
      <c r="SMP946" s="477"/>
      <c r="SMQ946" s="477"/>
      <c r="SMR946" s="477"/>
      <c r="SMS946" s="477"/>
      <c r="SMT946" s="477"/>
      <c r="SMU946" s="477"/>
      <c r="SMV946" s="477"/>
      <c r="SMW946" s="477"/>
      <c r="SMX946" s="477"/>
      <c r="SMY946" s="477"/>
      <c r="SMZ946" s="477"/>
      <c r="SNA946" s="477"/>
      <c r="SNB946" s="477"/>
      <c r="SNC946" s="477"/>
      <c r="SND946" s="477"/>
      <c r="SNE946" s="477"/>
      <c r="SNF946" s="477"/>
      <c r="SNG946" s="477"/>
      <c r="SNH946" s="477"/>
      <c r="SNI946" s="477"/>
      <c r="SNJ946" s="477"/>
      <c r="SNK946" s="477"/>
      <c r="SNL946" s="477"/>
      <c r="SNM946" s="477"/>
      <c r="SNN946" s="477"/>
      <c r="SNO946" s="477"/>
      <c r="SNP946" s="477"/>
      <c r="SNQ946" s="477"/>
      <c r="SNR946" s="477"/>
      <c r="SNS946" s="477"/>
      <c r="SNT946" s="477"/>
      <c r="SNU946" s="477"/>
      <c r="SNV946" s="477"/>
      <c r="SNW946" s="477"/>
      <c r="SNX946" s="477"/>
      <c r="SNY946" s="477"/>
      <c r="SNZ946" s="477"/>
      <c r="SOA946" s="477"/>
      <c r="SOB946" s="477"/>
      <c r="SOC946" s="477"/>
      <c r="SOD946" s="477"/>
      <c r="SOE946" s="477"/>
      <c r="SOF946" s="477"/>
      <c r="SOG946" s="477"/>
      <c r="SOH946" s="477"/>
      <c r="SOI946" s="477"/>
      <c r="SOJ946" s="477"/>
      <c r="SOK946" s="477"/>
      <c r="SOL946" s="477"/>
      <c r="SOM946" s="477"/>
      <c r="SON946" s="477"/>
      <c r="SOO946" s="477"/>
      <c r="SOP946" s="477"/>
      <c r="SOQ946" s="477"/>
      <c r="SOR946" s="477"/>
      <c r="SOS946" s="477"/>
      <c r="SOT946" s="477"/>
      <c r="SOU946" s="477"/>
      <c r="SOV946" s="477"/>
      <c r="SOW946" s="477"/>
      <c r="SOX946" s="477"/>
      <c r="SOY946" s="477"/>
      <c r="SOZ946" s="477"/>
      <c r="SPA946" s="477"/>
      <c r="SPB946" s="477"/>
      <c r="SPC946" s="477"/>
      <c r="SPD946" s="477"/>
      <c r="SPE946" s="477"/>
      <c r="SPF946" s="477"/>
      <c r="SPG946" s="477"/>
      <c r="SPH946" s="477"/>
      <c r="SPI946" s="477"/>
      <c r="SPJ946" s="477"/>
      <c r="SPK946" s="477"/>
      <c r="SPL946" s="477"/>
      <c r="SPM946" s="477"/>
      <c r="SPN946" s="477"/>
      <c r="SPO946" s="477"/>
      <c r="SPP946" s="477"/>
      <c r="SPQ946" s="477"/>
      <c r="SPR946" s="477"/>
      <c r="SPS946" s="477"/>
      <c r="SPT946" s="477"/>
      <c r="SPU946" s="477"/>
      <c r="SPV946" s="477"/>
      <c r="SPW946" s="477"/>
      <c r="SPX946" s="477"/>
      <c r="SPY946" s="477"/>
      <c r="SPZ946" s="477"/>
      <c r="SQA946" s="477"/>
      <c r="SQB946" s="477"/>
      <c r="SQC946" s="477"/>
      <c r="SQD946" s="477"/>
      <c r="SQE946" s="477"/>
      <c r="SQF946" s="477"/>
      <c r="SQG946" s="477"/>
      <c r="SQH946" s="477"/>
      <c r="SQI946" s="477"/>
      <c r="SQJ946" s="477"/>
      <c r="SQK946" s="477"/>
      <c r="SQL946" s="477"/>
      <c r="SQM946" s="477"/>
      <c r="SQN946" s="477"/>
      <c r="SQO946" s="477"/>
      <c r="SQP946" s="477"/>
      <c r="SQQ946" s="477"/>
      <c r="SQR946" s="477"/>
      <c r="SQS946" s="477"/>
      <c r="SQT946" s="477"/>
      <c r="SQU946" s="477"/>
      <c r="SQV946" s="477"/>
      <c r="SQW946" s="477"/>
      <c r="SQX946" s="477"/>
      <c r="SQY946" s="477"/>
      <c r="SQZ946" s="477"/>
      <c r="SRA946" s="477"/>
      <c r="SRB946" s="477"/>
      <c r="SRC946" s="477"/>
      <c r="SRD946" s="477"/>
      <c r="SRE946" s="477"/>
      <c r="SRF946" s="477"/>
      <c r="SRG946" s="477"/>
      <c r="SRH946" s="477"/>
      <c r="SRI946" s="477"/>
      <c r="SRJ946" s="477"/>
      <c r="SRK946" s="477"/>
      <c r="SRL946" s="477"/>
      <c r="SRM946" s="477"/>
      <c r="SRN946" s="477"/>
      <c r="SRO946" s="477"/>
      <c r="SRP946" s="477"/>
      <c r="SRQ946" s="477"/>
      <c r="SRR946" s="477"/>
      <c r="SRS946" s="477"/>
      <c r="SRT946" s="477"/>
      <c r="SRU946" s="477"/>
      <c r="SRV946" s="477"/>
      <c r="SRW946" s="477"/>
      <c r="SRX946" s="477"/>
      <c r="SRY946" s="477"/>
      <c r="SRZ946" s="477"/>
      <c r="SSA946" s="477"/>
      <c r="SSB946" s="477"/>
      <c r="SSC946" s="477"/>
      <c r="SSD946" s="477"/>
      <c r="SSE946" s="477"/>
      <c r="SSF946" s="477"/>
      <c r="SSG946" s="477"/>
      <c r="SSH946" s="477"/>
      <c r="SSI946" s="477"/>
      <c r="SSJ946" s="477"/>
      <c r="SSK946" s="477"/>
      <c r="SSL946" s="477"/>
      <c r="SSM946" s="477"/>
      <c r="SSN946" s="477"/>
      <c r="SSO946" s="477"/>
      <c r="SSP946" s="477"/>
      <c r="SSQ946" s="477"/>
      <c r="SSR946" s="477"/>
      <c r="SSS946" s="477"/>
      <c r="SST946" s="477"/>
      <c r="SSU946" s="477"/>
      <c r="SSV946" s="477"/>
      <c r="SSW946" s="477"/>
      <c r="SSX946" s="477"/>
      <c r="SSY946" s="477"/>
      <c r="SSZ946" s="477"/>
      <c r="STA946" s="477"/>
      <c r="STB946" s="477"/>
      <c r="STC946" s="477"/>
      <c r="STD946" s="477"/>
      <c r="STE946" s="477"/>
      <c r="STF946" s="477"/>
      <c r="STG946" s="477"/>
      <c r="STH946" s="477"/>
      <c r="STI946" s="477"/>
      <c r="STJ946" s="477"/>
      <c r="STK946" s="477"/>
      <c r="STL946" s="477"/>
      <c r="STM946" s="477"/>
      <c r="STN946" s="477"/>
      <c r="STO946" s="477"/>
      <c r="STP946" s="477"/>
      <c r="STQ946" s="477"/>
      <c r="STR946" s="477"/>
      <c r="STS946" s="477"/>
      <c r="STT946" s="477"/>
      <c r="STU946" s="477"/>
      <c r="STV946" s="477"/>
      <c r="STW946" s="477"/>
      <c r="STX946" s="477"/>
      <c r="STY946" s="477"/>
      <c r="STZ946" s="477"/>
      <c r="SUA946" s="477"/>
      <c r="SUB946" s="477"/>
      <c r="SUC946" s="477"/>
      <c r="SUD946" s="477"/>
      <c r="SUE946" s="477"/>
      <c r="SUF946" s="477"/>
      <c r="SUG946" s="477"/>
      <c r="SUH946" s="477"/>
      <c r="SUI946" s="477"/>
      <c r="SUJ946" s="477"/>
      <c r="SUK946" s="477"/>
      <c r="SUL946" s="477"/>
      <c r="SUM946" s="477"/>
      <c r="SUN946" s="477"/>
      <c r="SUO946" s="477"/>
      <c r="SUP946" s="477"/>
      <c r="SUQ946" s="477"/>
      <c r="SUR946" s="477"/>
      <c r="SUS946" s="477"/>
      <c r="SUT946" s="477"/>
      <c r="SUU946" s="477"/>
      <c r="SUV946" s="477"/>
      <c r="SUW946" s="477"/>
      <c r="SUX946" s="477"/>
      <c r="SUY946" s="477"/>
      <c r="SUZ946" s="477"/>
      <c r="SVA946" s="477"/>
      <c r="SVB946" s="477"/>
      <c r="SVC946" s="477"/>
      <c r="SVD946" s="477"/>
      <c r="SVE946" s="477"/>
      <c r="SVF946" s="477"/>
      <c r="SVG946" s="477"/>
      <c r="SVH946" s="477"/>
      <c r="SVI946" s="477"/>
      <c r="SVJ946" s="477"/>
      <c r="SVK946" s="477"/>
      <c r="SVL946" s="477"/>
      <c r="SVM946" s="477"/>
      <c r="SVN946" s="477"/>
      <c r="SVO946" s="477"/>
      <c r="SVP946" s="477"/>
      <c r="SVQ946" s="477"/>
      <c r="SVR946" s="477"/>
      <c r="SVS946" s="477"/>
      <c r="SVT946" s="477"/>
      <c r="SVU946" s="477"/>
      <c r="SVV946" s="477"/>
      <c r="SVW946" s="477"/>
      <c r="SVX946" s="477"/>
      <c r="SVY946" s="477"/>
      <c r="SVZ946" s="477"/>
      <c r="SWA946" s="477"/>
      <c r="SWB946" s="477"/>
      <c r="SWC946" s="477"/>
      <c r="SWD946" s="477"/>
      <c r="SWE946" s="477"/>
      <c r="SWF946" s="477"/>
      <c r="SWG946" s="477"/>
      <c r="SWH946" s="477"/>
      <c r="SWI946" s="477"/>
      <c r="SWJ946" s="477"/>
      <c r="SWK946" s="477"/>
      <c r="SWL946" s="477"/>
      <c r="SWM946" s="477"/>
      <c r="SWN946" s="477"/>
      <c r="SWO946" s="477"/>
      <c r="SWP946" s="477"/>
      <c r="SWQ946" s="477"/>
      <c r="SWR946" s="477"/>
      <c r="SWS946" s="477"/>
      <c r="SWT946" s="477"/>
      <c r="SWU946" s="477"/>
      <c r="SWV946" s="477"/>
      <c r="SWW946" s="477"/>
      <c r="SWX946" s="477"/>
      <c r="SWY946" s="477"/>
      <c r="SWZ946" s="477"/>
      <c r="SXA946" s="477"/>
      <c r="SXB946" s="477"/>
      <c r="SXC946" s="477"/>
      <c r="SXD946" s="477"/>
      <c r="SXE946" s="477"/>
      <c r="SXF946" s="477"/>
      <c r="SXG946" s="477"/>
      <c r="SXH946" s="477"/>
      <c r="SXI946" s="477"/>
      <c r="SXJ946" s="477"/>
      <c r="SXK946" s="477"/>
      <c r="SXL946" s="477"/>
      <c r="SXM946" s="477"/>
      <c r="SXN946" s="477"/>
      <c r="SXO946" s="477"/>
      <c r="SXP946" s="477"/>
      <c r="SXQ946" s="477"/>
      <c r="SXR946" s="477"/>
      <c r="SXS946" s="477"/>
      <c r="SXT946" s="477"/>
      <c r="SXU946" s="477"/>
      <c r="SXV946" s="477"/>
      <c r="SXW946" s="477"/>
      <c r="SXX946" s="477"/>
      <c r="SXY946" s="477"/>
      <c r="SXZ946" s="477"/>
      <c r="SYA946" s="477"/>
      <c r="SYB946" s="477"/>
      <c r="SYC946" s="477"/>
      <c r="SYD946" s="477"/>
      <c r="SYE946" s="477"/>
      <c r="SYF946" s="477"/>
      <c r="SYG946" s="477"/>
      <c r="SYH946" s="477"/>
      <c r="SYI946" s="477"/>
      <c r="SYJ946" s="477"/>
      <c r="SYK946" s="477"/>
      <c r="SYL946" s="477"/>
      <c r="SYM946" s="477"/>
      <c r="SYN946" s="477"/>
      <c r="SYO946" s="477"/>
      <c r="SYP946" s="477"/>
      <c r="SYQ946" s="477"/>
      <c r="SYR946" s="477"/>
      <c r="SYS946" s="477"/>
      <c r="SYT946" s="477"/>
      <c r="SYU946" s="477"/>
      <c r="SYV946" s="477"/>
      <c r="SYW946" s="477"/>
      <c r="SYX946" s="477"/>
      <c r="SYY946" s="477"/>
      <c r="SYZ946" s="477"/>
      <c r="SZA946" s="477"/>
      <c r="SZB946" s="477"/>
      <c r="SZC946" s="477"/>
      <c r="SZD946" s="477"/>
      <c r="SZE946" s="477"/>
      <c r="SZF946" s="477"/>
      <c r="SZG946" s="477"/>
      <c r="SZH946" s="477"/>
      <c r="SZI946" s="477"/>
      <c r="SZJ946" s="477"/>
      <c r="SZK946" s="477"/>
      <c r="SZL946" s="477"/>
      <c r="SZM946" s="477"/>
      <c r="SZN946" s="477"/>
      <c r="SZO946" s="477"/>
      <c r="SZP946" s="477"/>
      <c r="SZQ946" s="477"/>
      <c r="SZR946" s="477"/>
      <c r="SZS946" s="477"/>
      <c r="SZT946" s="477"/>
      <c r="SZU946" s="477"/>
      <c r="SZV946" s="477"/>
      <c r="SZW946" s="477"/>
      <c r="SZX946" s="477"/>
      <c r="SZY946" s="477"/>
      <c r="SZZ946" s="477"/>
      <c r="TAA946" s="477"/>
      <c r="TAB946" s="477"/>
      <c r="TAC946" s="477"/>
      <c r="TAD946" s="477"/>
      <c r="TAE946" s="477"/>
      <c r="TAF946" s="477"/>
      <c r="TAG946" s="477"/>
      <c r="TAH946" s="477"/>
      <c r="TAI946" s="477"/>
      <c r="TAJ946" s="477"/>
      <c r="TAK946" s="477"/>
      <c r="TAL946" s="477"/>
      <c r="TAM946" s="477"/>
      <c r="TAN946" s="477"/>
      <c r="TAO946" s="477"/>
      <c r="TAP946" s="477"/>
      <c r="TAQ946" s="477"/>
      <c r="TAR946" s="477"/>
      <c r="TAS946" s="477"/>
      <c r="TAT946" s="477"/>
      <c r="TAU946" s="477"/>
      <c r="TAV946" s="477"/>
      <c r="TAW946" s="477"/>
      <c r="TAX946" s="477"/>
      <c r="TAY946" s="477"/>
      <c r="TAZ946" s="477"/>
      <c r="TBA946" s="477"/>
      <c r="TBB946" s="477"/>
      <c r="TBC946" s="477"/>
      <c r="TBD946" s="477"/>
      <c r="TBE946" s="477"/>
      <c r="TBF946" s="477"/>
      <c r="TBG946" s="477"/>
      <c r="TBH946" s="477"/>
      <c r="TBI946" s="477"/>
      <c r="TBJ946" s="477"/>
      <c r="TBK946" s="477"/>
      <c r="TBL946" s="477"/>
      <c r="TBM946" s="477"/>
      <c r="TBN946" s="477"/>
      <c r="TBO946" s="477"/>
      <c r="TBP946" s="477"/>
      <c r="TBQ946" s="477"/>
      <c r="TBR946" s="477"/>
      <c r="TBS946" s="477"/>
      <c r="TBT946" s="477"/>
      <c r="TBU946" s="477"/>
      <c r="TBV946" s="477"/>
      <c r="TBW946" s="477"/>
      <c r="TBX946" s="477"/>
      <c r="TBY946" s="477"/>
      <c r="TBZ946" s="477"/>
      <c r="TCA946" s="477"/>
      <c r="TCB946" s="477"/>
      <c r="TCC946" s="477"/>
      <c r="TCD946" s="477"/>
      <c r="TCE946" s="477"/>
      <c r="TCF946" s="477"/>
      <c r="TCG946" s="477"/>
      <c r="TCH946" s="477"/>
      <c r="TCI946" s="477"/>
      <c r="TCJ946" s="477"/>
      <c r="TCK946" s="477"/>
      <c r="TCL946" s="477"/>
      <c r="TCM946" s="477"/>
      <c r="TCN946" s="477"/>
      <c r="TCO946" s="477"/>
      <c r="TCP946" s="477"/>
      <c r="TCQ946" s="477"/>
      <c r="TCR946" s="477"/>
      <c r="TCS946" s="477"/>
      <c r="TCT946" s="477"/>
      <c r="TCU946" s="477"/>
      <c r="TCV946" s="477"/>
      <c r="TCW946" s="477"/>
      <c r="TCX946" s="477"/>
      <c r="TCY946" s="477"/>
      <c r="TCZ946" s="477"/>
      <c r="TDA946" s="477"/>
      <c r="TDB946" s="477"/>
      <c r="TDC946" s="477"/>
      <c r="TDD946" s="477"/>
      <c r="TDE946" s="477"/>
      <c r="TDF946" s="477"/>
      <c r="TDG946" s="477"/>
      <c r="TDH946" s="477"/>
      <c r="TDI946" s="477"/>
      <c r="TDJ946" s="477"/>
      <c r="TDK946" s="477"/>
      <c r="TDL946" s="477"/>
      <c r="TDM946" s="477"/>
      <c r="TDN946" s="477"/>
      <c r="TDO946" s="477"/>
      <c r="TDP946" s="477"/>
      <c r="TDQ946" s="477"/>
      <c r="TDR946" s="477"/>
      <c r="TDS946" s="477"/>
      <c r="TDT946" s="477"/>
      <c r="TDU946" s="477"/>
      <c r="TDV946" s="477"/>
      <c r="TDW946" s="477"/>
      <c r="TDX946" s="477"/>
      <c r="TDY946" s="477"/>
      <c r="TDZ946" s="477"/>
      <c r="TEA946" s="477"/>
      <c r="TEB946" s="477"/>
      <c r="TEC946" s="477"/>
      <c r="TED946" s="477"/>
      <c r="TEE946" s="477"/>
      <c r="TEF946" s="477"/>
      <c r="TEG946" s="477"/>
      <c r="TEH946" s="477"/>
      <c r="TEI946" s="477"/>
      <c r="TEJ946" s="477"/>
      <c r="TEK946" s="477"/>
      <c r="TEL946" s="477"/>
      <c r="TEM946" s="477"/>
      <c r="TEN946" s="477"/>
      <c r="TEO946" s="477"/>
      <c r="TEP946" s="477"/>
      <c r="TEQ946" s="477"/>
      <c r="TER946" s="477"/>
      <c r="TES946" s="477"/>
      <c r="TET946" s="477"/>
      <c r="TEU946" s="477"/>
      <c r="TEV946" s="477"/>
      <c r="TEW946" s="477"/>
      <c r="TEX946" s="477"/>
      <c r="TEY946" s="477"/>
      <c r="TEZ946" s="477"/>
      <c r="TFA946" s="477"/>
      <c r="TFB946" s="477"/>
      <c r="TFC946" s="477"/>
      <c r="TFD946" s="477"/>
      <c r="TFE946" s="477"/>
      <c r="TFF946" s="477"/>
      <c r="TFG946" s="477"/>
      <c r="TFH946" s="477"/>
      <c r="TFI946" s="477"/>
      <c r="TFJ946" s="477"/>
      <c r="TFK946" s="477"/>
      <c r="TFL946" s="477"/>
      <c r="TFM946" s="477"/>
      <c r="TFN946" s="477"/>
      <c r="TFO946" s="477"/>
      <c r="TFP946" s="477"/>
      <c r="TFQ946" s="477"/>
      <c r="TFR946" s="477"/>
      <c r="TFS946" s="477"/>
      <c r="TFT946" s="477"/>
      <c r="TFU946" s="477"/>
      <c r="TFV946" s="477"/>
      <c r="TFW946" s="477"/>
      <c r="TFX946" s="477"/>
      <c r="TFY946" s="477"/>
      <c r="TFZ946" s="477"/>
      <c r="TGA946" s="477"/>
      <c r="TGB946" s="477"/>
      <c r="TGC946" s="477"/>
      <c r="TGD946" s="477"/>
      <c r="TGE946" s="477"/>
      <c r="TGF946" s="477"/>
      <c r="TGG946" s="477"/>
      <c r="TGH946" s="477"/>
      <c r="TGI946" s="477"/>
      <c r="TGJ946" s="477"/>
      <c r="TGK946" s="477"/>
      <c r="TGL946" s="477"/>
      <c r="TGM946" s="477"/>
      <c r="TGN946" s="477"/>
      <c r="TGO946" s="477"/>
      <c r="TGP946" s="477"/>
      <c r="TGQ946" s="477"/>
      <c r="TGR946" s="477"/>
      <c r="TGS946" s="477"/>
      <c r="TGT946" s="477"/>
      <c r="TGU946" s="477"/>
      <c r="TGV946" s="477"/>
      <c r="TGW946" s="477"/>
      <c r="TGX946" s="477"/>
      <c r="TGY946" s="477"/>
      <c r="TGZ946" s="477"/>
      <c r="THA946" s="477"/>
      <c r="THB946" s="477"/>
      <c r="THC946" s="477"/>
      <c r="THD946" s="477"/>
      <c r="THE946" s="477"/>
      <c r="THF946" s="477"/>
      <c r="THG946" s="477"/>
      <c r="THH946" s="477"/>
      <c r="THI946" s="477"/>
      <c r="THJ946" s="477"/>
      <c r="THK946" s="477"/>
      <c r="THL946" s="477"/>
      <c r="THM946" s="477"/>
      <c r="THN946" s="477"/>
      <c r="THO946" s="477"/>
      <c r="THP946" s="477"/>
      <c r="THQ946" s="477"/>
      <c r="THR946" s="477"/>
      <c r="THS946" s="477"/>
      <c r="THT946" s="477"/>
      <c r="THU946" s="477"/>
      <c r="THV946" s="477"/>
      <c r="THW946" s="477"/>
      <c r="THX946" s="477"/>
      <c r="THY946" s="477"/>
      <c r="THZ946" s="477"/>
      <c r="TIA946" s="477"/>
      <c r="TIB946" s="477"/>
      <c r="TIC946" s="477"/>
      <c r="TID946" s="477"/>
      <c r="TIE946" s="477"/>
      <c r="TIF946" s="477"/>
      <c r="TIG946" s="477"/>
      <c r="TIH946" s="477"/>
      <c r="TII946" s="477"/>
      <c r="TIJ946" s="477"/>
      <c r="TIK946" s="477"/>
      <c r="TIL946" s="477"/>
      <c r="TIM946" s="477"/>
      <c r="TIN946" s="477"/>
      <c r="TIO946" s="477"/>
      <c r="TIP946" s="477"/>
      <c r="TIQ946" s="477"/>
      <c r="TIR946" s="477"/>
      <c r="TIS946" s="477"/>
      <c r="TIT946" s="477"/>
      <c r="TIU946" s="477"/>
      <c r="TIV946" s="477"/>
      <c r="TIW946" s="477"/>
      <c r="TIX946" s="477"/>
      <c r="TIY946" s="477"/>
      <c r="TIZ946" s="477"/>
      <c r="TJA946" s="477"/>
      <c r="TJB946" s="477"/>
      <c r="TJC946" s="477"/>
      <c r="TJD946" s="477"/>
      <c r="TJE946" s="477"/>
      <c r="TJF946" s="477"/>
      <c r="TJG946" s="477"/>
      <c r="TJH946" s="477"/>
      <c r="TJI946" s="477"/>
      <c r="TJJ946" s="477"/>
      <c r="TJK946" s="477"/>
      <c r="TJL946" s="477"/>
      <c r="TJM946" s="477"/>
      <c r="TJN946" s="477"/>
      <c r="TJO946" s="477"/>
      <c r="TJP946" s="477"/>
      <c r="TJQ946" s="477"/>
      <c r="TJR946" s="477"/>
      <c r="TJS946" s="477"/>
      <c r="TJT946" s="477"/>
      <c r="TJU946" s="477"/>
      <c r="TJV946" s="477"/>
      <c r="TJW946" s="477"/>
      <c r="TJX946" s="477"/>
      <c r="TJY946" s="477"/>
      <c r="TJZ946" s="477"/>
      <c r="TKA946" s="477"/>
      <c r="TKB946" s="477"/>
      <c r="TKC946" s="477"/>
      <c r="TKD946" s="477"/>
      <c r="TKE946" s="477"/>
      <c r="TKF946" s="477"/>
      <c r="TKG946" s="477"/>
      <c r="TKH946" s="477"/>
      <c r="TKI946" s="477"/>
      <c r="TKJ946" s="477"/>
      <c r="TKK946" s="477"/>
      <c r="TKL946" s="477"/>
      <c r="TKM946" s="477"/>
      <c r="TKN946" s="477"/>
      <c r="TKO946" s="477"/>
      <c r="TKP946" s="477"/>
      <c r="TKQ946" s="477"/>
      <c r="TKR946" s="477"/>
      <c r="TKS946" s="477"/>
      <c r="TKT946" s="477"/>
      <c r="TKU946" s="477"/>
      <c r="TKV946" s="477"/>
      <c r="TKW946" s="477"/>
      <c r="TKX946" s="477"/>
      <c r="TKY946" s="477"/>
      <c r="TKZ946" s="477"/>
      <c r="TLA946" s="477"/>
      <c r="TLB946" s="477"/>
      <c r="TLC946" s="477"/>
      <c r="TLD946" s="477"/>
      <c r="TLE946" s="477"/>
      <c r="TLF946" s="477"/>
      <c r="TLG946" s="477"/>
      <c r="TLH946" s="477"/>
      <c r="TLI946" s="477"/>
      <c r="TLJ946" s="477"/>
      <c r="TLK946" s="477"/>
      <c r="TLL946" s="477"/>
      <c r="TLM946" s="477"/>
      <c r="TLN946" s="477"/>
      <c r="TLO946" s="477"/>
      <c r="TLP946" s="477"/>
      <c r="TLQ946" s="477"/>
      <c r="TLR946" s="477"/>
      <c r="TLS946" s="477"/>
      <c r="TLT946" s="477"/>
      <c r="TLU946" s="477"/>
      <c r="TLV946" s="477"/>
      <c r="TLW946" s="477"/>
      <c r="TLX946" s="477"/>
      <c r="TLY946" s="477"/>
      <c r="TLZ946" s="477"/>
      <c r="TMA946" s="477"/>
      <c r="TMB946" s="477"/>
      <c r="TMC946" s="477"/>
      <c r="TMD946" s="477"/>
      <c r="TME946" s="477"/>
      <c r="TMF946" s="477"/>
      <c r="TMG946" s="477"/>
      <c r="TMH946" s="477"/>
      <c r="TMI946" s="477"/>
      <c r="TMJ946" s="477"/>
      <c r="TMK946" s="477"/>
      <c r="TML946" s="477"/>
      <c r="TMM946" s="477"/>
      <c r="TMN946" s="477"/>
      <c r="TMO946" s="477"/>
      <c r="TMP946" s="477"/>
      <c r="TMQ946" s="477"/>
      <c r="TMR946" s="477"/>
      <c r="TMS946" s="477"/>
      <c r="TMT946" s="477"/>
      <c r="TMU946" s="477"/>
      <c r="TMV946" s="477"/>
      <c r="TMW946" s="477"/>
      <c r="TMX946" s="477"/>
      <c r="TMY946" s="477"/>
      <c r="TMZ946" s="477"/>
      <c r="TNA946" s="477"/>
      <c r="TNB946" s="477"/>
      <c r="TNC946" s="477"/>
      <c r="TND946" s="477"/>
      <c r="TNE946" s="477"/>
      <c r="TNF946" s="477"/>
      <c r="TNG946" s="477"/>
      <c r="TNH946" s="477"/>
      <c r="TNI946" s="477"/>
      <c r="TNJ946" s="477"/>
      <c r="TNK946" s="477"/>
      <c r="TNL946" s="477"/>
      <c r="TNM946" s="477"/>
      <c r="TNN946" s="477"/>
      <c r="TNO946" s="477"/>
      <c r="TNP946" s="477"/>
      <c r="TNQ946" s="477"/>
      <c r="TNR946" s="477"/>
      <c r="TNS946" s="477"/>
      <c r="TNT946" s="477"/>
      <c r="TNU946" s="477"/>
      <c r="TNV946" s="477"/>
      <c r="TNW946" s="477"/>
      <c r="TNX946" s="477"/>
      <c r="TNY946" s="477"/>
      <c r="TNZ946" s="477"/>
      <c r="TOA946" s="477"/>
      <c r="TOB946" s="477"/>
      <c r="TOC946" s="477"/>
      <c r="TOD946" s="477"/>
      <c r="TOE946" s="477"/>
      <c r="TOF946" s="477"/>
      <c r="TOG946" s="477"/>
      <c r="TOH946" s="477"/>
      <c r="TOI946" s="477"/>
      <c r="TOJ946" s="477"/>
      <c r="TOK946" s="477"/>
      <c r="TOL946" s="477"/>
      <c r="TOM946" s="477"/>
      <c r="TON946" s="477"/>
      <c r="TOO946" s="477"/>
      <c r="TOP946" s="477"/>
      <c r="TOQ946" s="477"/>
      <c r="TOR946" s="477"/>
      <c r="TOS946" s="477"/>
      <c r="TOT946" s="477"/>
      <c r="TOU946" s="477"/>
      <c r="TOV946" s="477"/>
      <c r="TOW946" s="477"/>
      <c r="TOX946" s="477"/>
      <c r="TOY946" s="477"/>
      <c r="TOZ946" s="477"/>
      <c r="TPA946" s="477"/>
      <c r="TPB946" s="477"/>
      <c r="TPC946" s="477"/>
      <c r="TPD946" s="477"/>
      <c r="TPE946" s="477"/>
      <c r="TPF946" s="477"/>
      <c r="TPG946" s="477"/>
      <c r="TPH946" s="477"/>
      <c r="TPI946" s="477"/>
      <c r="TPJ946" s="477"/>
      <c r="TPK946" s="477"/>
      <c r="TPL946" s="477"/>
      <c r="TPM946" s="477"/>
      <c r="TPN946" s="477"/>
      <c r="TPO946" s="477"/>
      <c r="TPP946" s="477"/>
      <c r="TPQ946" s="477"/>
      <c r="TPR946" s="477"/>
      <c r="TPS946" s="477"/>
      <c r="TPT946" s="477"/>
      <c r="TPU946" s="477"/>
      <c r="TPV946" s="477"/>
      <c r="TPW946" s="477"/>
      <c r="TPX946" s="477"/>
      <c r="TPY946" s="477"/>
      <c r="TPZ946" s="477"/>
      <c r="TQA946" s="477"/>
      <c r="TQB946" s="477"/>
      <c r="TQC946" s="477"/>
      <c r="TQD946" s="477"/>
      <c r="TQE946" s="477"/>
      <c r="TQF946" s="477"/>
      <c r="TQG946" s="477"/>
      <c r="TQH946" s="477"/>
      <c r="TQI946" s="477"/>
      <c r="TQJ946" s="477"/>
      <c r="TQK946" s="477"/>
      <c r="TQL946" s="477"/>
      <c r="TQM946" s="477"/>
      <c r="TQN946" s="477"/>
      <c r="TQO946" s="477"/>
      <c r="TQP946" s="477"/>
      <c r="TQQ946" s="477"/>
      <c r="TQR946" s="477"/>
      <c r="TQS946" s="477"/>
      <c r="TQT946" s="477"/>
      <c r="TQU946" s="477"/>
      <c r="TQV946" s="477"/>
      <c r="TQW946" s="477"/>
      <c r="TQX946" s="477"/>
      <c r="TQY946" s="477"/>
      <c r="TQZ946" s="477"/>
      <c r="TRA946" s="477"/>
      <c r="TRB946" s="477"/>
      <c r="TRC946" s="477"/>
      <c r="TRD946" s="477"/>
      <c r="TRE946" s="477"/>
      <c r="TRF946" s="477"/>
      <c r="TRG946" s="477"/>
      <c r="TRH946" s="477"/>
      <c r="TRI946" s="477"/>
      <c r="TRJ946" s="477"/>
      <c r="TRK946" s="477"/>
      <c r="TRL946" s="477"/>
      <c r="TRM946" s="477"/>
      <c r="TRN946" s="477"/>
      <c r="TRO946" s="477"/>
      <c r="TRP946" s="477"/>
      <c r="TRQ946" s="477"/>
      <c r="TRR946" s="477"/>
      <c r="TRS946" s="477"/>
      <c r="TRT946" s="477"/>
      <c r="TRU946" s="477"/>
      <c r="TRV946" s="477"/>
      <c r="TRW946" s="477"/>
      <c r="TRX946" s="477"/>
      <c r="TRY946" s="477"/>
      <c r="TRZ946" s="477"/>
      <c r="TSA946" s="477"/>
      <c r="TSB946" s="477"/>
      <c r="TSC946" s="477"/>
      <c r="TSD946" s="477"/>
      <c r="TSE946" s="477"/>
      <c r="TSF946" s="477"/>
      <c r="TSG946" s="477"/>
      <c r="TSH946" s="477"/>
      <c r="TSI946" s="477"/>
      <c r="TSJ946" s="477"/>
      <c r="TSK946" s="477"/>
      <c r="TSL946" s="477"/>
      <c r="TSM946" s="477"/>
      <c r="TSN946" s="477"/>
      <c r="TSO946" s="477"/>
      <c r="TSP946" s="477"/>
      <c r="TSQ946" s="477"/>
      <c r="TSR946" s="477"/>
      <c r="TSS946" s="477"/>
      <c r="TST946" s="477"/>
      <c r="TSU946" s="477"/>
      <c r="TSV946" s="477"/>
      <c r="TSW946" s="477"/>
      <c r="TSX946" s="477"/>
      <c r="TSY946" s="477"/>
      <c r="TSZ946" s="477"/>
      <c r="TTA946" s="477"/>
      <c r="TTB946" s="477"/>
      <c r="TTC946" s="477"/>
      <c r="TTD946" s="477"/>
      <c r="TTE946" s="477"/>
      <c r="TTF946" s="477"/>
      <c r="TTG946" s="477"/>
      <c r="TTH946" s="477"/>
      <c r="TTI946" s="477"/>
      <c r="TTJ946" s="477"/>
      <c r="TTK946" s="477"/>
      <c r="TTL946" s="477"/>
      <c r="TTM946" s="477"/>
      <c r="TTN946" s="477"/>
      <c r="TTO946" s="477"/>
      <c r="TTP946" s="477"/>
      <c r="TTQ946" s="477"/>
      <c r="TTR946" s="477"/>
      <c r="TTS946" s="477"/>
      <c r="TTT946" s="477"/>
      <c r="TTU946" s="477"/>
      <c r="TTV946" s="477"/>
      <c r="TTW946" s="477"/>
      <c r="TTX946" s="477"/>
      <c r="TTY946" s="477"/>
      <c r="TTZ946" s="477"/>
      <c r="TUA946" s="477"/>
      <c r="TUB946" s="477"/>
      <c r="TUC946" s="477"/>
      <c r="TUD946" s="477"/>
      <c r="TUE946" s="477"/>
      <c r="TUF946" s="477"/>
      <c r="TUG946" s="477"/>
      <c r="TUH946" s="477"/>
      <c r="TUI946" s="477"/>
      <c r="TUJ946" s="477"/>
      <c r="TUK946" s="477"/>
      <c r="TUL946" s="477"/>
      <c r="TUM946" s="477"/>
      <c r="TUN946" s="477"/>
      <c r="TUO946" s="477"/>
      <c r="TUP946" s="477"/>
      <c r="TUQ946" s="477"/>
      <c r="TUR946" s="477"/>
      <c r="TUS946" s="477"/>
      <c r="TUT946" s="477"/>
      <c r="TUU946" s="477"/>
      <c r="TUV946" s="477"/>
      <c r="TUW946" s="477"/>
      <c r="TUX946" s="477"/>
      <c r="TUY946" s="477"/>
      <c r="TUZ946" s="477"/>
      <c r="TVA946" s="477"/>
      <c r="TVB946" s="477"/>
      <c r="TVC946" s="477"/>
      <c r="TVD946" s="477"/>
      <c r="TVE946" s="477"/>
      <c r="TVF946" s="477"/>
      <c r="TVG946" s="477"/>
      <c r="TVH946" s="477"/>
      <c r="TVI946" s="477"/>
      <c r="TVJ946" s="477"/>
      <c r="TVK946" s="477"/>
      <c r="TVL946" s="477"/>
      <c r="TVM946" s="477"/>
      <c r="TVN946" s="477"/>
      <c r="TVO946" s="477"/>
      <c r="TVP946" s="477"/>
      <c r="TVQ946" s="477"/>
      <c r="TVR946" s="477"/>
      <c r="TVS946" s="477"/>
      <c r="TVT946" s="477"/>
      <c r="TVU946" s="477"/>
      <c r="TVV946" s="477"/>
      <c r="TVW946" s="477"/>
      <c r="TVX946" s="477"/>
      <c r="TVY946" s="477"/>
      <c r="TVZ946" s="477"/>
      <c r="TWA946" s="477"/>
      <c r="TWB946" s="477"/>
      <c r="TWC946" s="477"/>
      <c r="TWD946" s="477"/>
      <c r="TWE946" s="477"/>
      <c r="TWF946" s="477"/>
      <c r="TWG946" s="477"/>
      <c r="TWH946" s="477"/>
      <c r="TWI946" s="477"/>
      <c r="TWJ946" s="477"/>
      <c r="TWK946" s="477"/>
      <c r="TWL946" s="477"/>
      <c r="TWM946" s="477"/>
      <c r="TWN946" s="477"/>
      <c r="TWO946" s="477"/>
      <c r="TWP946" s="477"/>
      <c r="TWQ946" s="477"/>
      <c r="TWR946" s="477"/>
      <c r="TWS946" s="477"/>
      <c r="TWT946" s="477"/>
      <c r="TWU946" s="477"/>
      <c r="TWV946" s="477"/>
      <c r="TWW946" s="477"/>
      <c r="TWX946" s="477"/>
      <c r="TWY946" s="477"/>
      <c r="TWZ946" s="477"/>
      <c r="TXA946" s="477"/>
      <c r="TXB946" s="477"/>
      <c r="TXC946" s="477"/>
      <c r="TXD946" s="477"/>
      <c r="TXE946" s="477"/>
      <c r="TXF946" s="477"/>
      <c r="TXG946" s="477"/>
      <c r="TXH946" s="477"/>
      <c r="TXI946" s="477"/>
      <c r="TXJ946" s="477"/>
      <c r="TXK946" s="477"/>
      <c r="TXL946" s="477"/>
      <c r="TXM946" s="477"/>
      <c r="TXN946" s="477"/>
      <c r="TXO946" s="477"/>
      <c r="TXP946" s="477"/>
      <c r="TXQ946" s="477"/>
      <c r="TXR946" s="477"/>
      <c r="TXS946" s="477"/>
      <c r="TXT946" s="477"/>
      <c r="TXU946" s="477"/>
      <c r="TXV946" s="477"/>
      <c r="TXW946" s="477"/>
      <c r="TXX946" s="477"/>
      <c r="TXY946" s="477"/>
      <c r="TXZ946" s="477"/>
      <c r="TYA946" s="477"/>
      <c r="TYB946" s="477"/>
      <c r="TYC946" s="477"/>
      <c r="TYD946" s="477"/>
      <c r="TYE946" s="477"/>
      <c r="TYF946" s="477"/>
      <c r="TYG946" s="477"/>
      <c r="TYH946" s="477"/>
      <c r="TYI946" s="477"/>
      <c r="TYJ946" s="477"/>
      <c r="TYK946" s="477"/>
      <c r="TYL946" s="477"/>
      <c r="TYM946" s="477"/>
      <c r="TYN946" s="477"/>
      <c r="TYO946" s="477"/>
      <c r="TYP946" s="477"/>
      <c r="TYQ946" s="477"/>
      <c r="TYR946" s="477"/>
      <c r="TYS946" s="477"/>
      <c r="TYT946" s="477"/>
      <c r="TYU946" s="477"/>
      <c r="TYV946" s="477"/>
      <c r="TYW946" s="477"/>
      <c r="TYX946" s="477"/>
      <c r="TYY946" s="477"/>
      <c r="TYZ946" s="477"/>
      <c r="TZA946" s="477"/>
      <c r="TZB946" s="477"/>
      <c r="TZC946" s="477"/>
      <c r="TZD946" s="477"/>
      <c r="TZE946" s="477"/>
      <c r="TZF946" s="477"/>
      <c r="TZG946" s="477"/>
      <c r="TZH946" s="477"/>
      <c r="TZI946" s="477"/>
      <c r="TZJ946" s="477"/>
      <c r="TZK946" s="477"/>
      <c r="TZL946" s="477"/>
      <c r="TZM946" s="477"/>
      <c r="TZN946" s="477"/>
      <c r="TZO946" s="477"/>
      <c r="TZP946" s="477"/>
      <c r="TZQ946" s="477"/>
      <c r="TZR946" s="477"/>
      <c r="TZS946" s="477"/>
      <c r="TZT946" s="477"/>
      <c r="TZU946" s="477"/>
      <c r="TZV946" s="477"/>
      <c r="TZW946" s="477"/>
      <c r="TZX946" s="477"/>
      <c r="TZY946" s="477"/>
      <c r="TZZ946" s="477"/>
      <c r="UAA946" s="477"/>
      <c r="UAB946" s="477"/>
      <c r="UAC946" s="477"/>
      <c r="UAD946" s="477"/>
      <c r="UAE946" s="477"/>
      <c r="UAF946" s="477"/>
      <c r="UAG946" s="477"/>
      <c r="UAH946" s="477"/>
      <c r="UAI946" s="477"/>
      <c r="UAJ946" s="477"/>
      <c r="UAK946" s="477"/>
      <c r="UAL946" s="477"/>
      <c r="UAM946" s="477"/>
      <c r="UAN946" s="477"/>
      <c r="UAO946" s="477"/>
      <c r="UAP946" s="477"/>
      <c r="UAQ946" s="477"/>
      <c r="UAR946" s="477"/>
      <c r="UAS946" s="477"/>
      <c r="UAT946" s="477"/>
      <c r="UAU946" s="477"/>
      <c r="UAV946" s="477"/>
      <c r="UAW946" s="477"/>
      <c r="UAX946" s="477"/>
      <c r="UAY946" s="477"/>
      <c r="UAZ946" s="477"/>
      <c r="UBA946" s="477"/>
      <c r="UBB946" s="477"/>
      <c r="UBC946" s="477"/>
      <c r="UBD946" s="477"/>
      <c r="UBE946" s="477"/>
      <c r="UBF946" s="477"/>
      <c r="UBG946" s="477"/>
      <c r="UBH946" s="477"/>
      <c r="UBI946" s="477"/>
      <c r="UBJ946" s="477"/>
      <c r="UBK946" s="477"/>
      <c r="UBL946" s="477"/>
      <c r="UBM946" s="477"/>
      <c r="UBN946" s="477"/>
      <c r="UBO946" s="477"/>
      <c r="UBP946" s="477"/>
      <c r="UBQ946" s="477"/>
      <c r="UBR946" s="477"/>
      <c r="UBS946" s="477"/>
      <c r="UBT946" s="477"/>
      <c r="UBU946" s="477"/>
      <c r="UBV946" s="477"/>
      <c r="UBW946" s="477"/>
      <c r="UBX946" s="477"/>
      <c r="UBY946" s="477"/>
      <c r="UBZ946" s="477"/>
      <c r="UCA946" s="477"/>
      <c r="UCB946" s="477"/>
      <c r="UCC946" s="477"/>
      <c r="UCD946" s="477"/>
      <c r="UCE946" s="477"/>
      <c r="UCF946" s="477"/>
      <c r="UCG946" s="477"/>
      <c r="UCH946" s="477"/>
      <c r="UCI946" s="477"/>
      <c r="UCJ946" s="477"/>
      <c r="UCK946" s="477"/>
      <c r="UCL946" s="477"/>
      <c r="UCM946" s="477"/>
      <c r="UCN946" s="477"/>
      <c r="UCO946" s="477"/>
      <c r="UCP946" s="477"/>
      <c r="UCQ946" s="477"/>
      <c r="UCR946" s="477"/>
      <c r="UCS946" s="477"/>
      <c r="UCT946" s="477"/>
      <c r="UCU946" s="477"/>
      <c r="UCV946" s="477"/>
      <c r="UCW946" s="477"/>
      <c r="UCX946" s="477"/>
      <c r="UCY946" s="477"/>
      <c r="UCZ946" s="477"/>
      <c r="UDA946" s="477"/>
      <c r="UDB946" s="477"/>
      <c r="UDC946" s="477"/>
      <c r="UDD946" s="477"/>
      <c r="UDE946" s="477"/>
      <c r="UDF946" s="477"/>
      <c r="UDG946" s="477"/>
      <c r="UDH946" s="477"/>
      <c r="UDI946" s="477"/>
      <c r="UDJ946" s="477"/>
      <c r="UDK946" s="477"/>
      <c r="UDL946" s="477"/>
      <c r="UDM946" s="477"/>
      <c r="UDN946" s="477"/>
      <c r="UDO946" s="477"/>
      <c r="UDP946" s="477"/>
      <c r="UDQ946" s="477"/>
      <c r="UDR946" s="477"/>
      <c r="UDS946" s="477"/>
      <c r="UDT946" s="477"/>
      <c r="UDU946" s="477"/>
      <c r="UDV946" s="477"/>
      <c r="UDW946" s="477"/>
      <c r="UDX946" s="477"/>
      <c r="UDY946" s="477"/>
      <c r="UDZ946" s="477"/>
      <c r="UEA946" s="477"/>
      <c r="UEB946" s="477"/>
      <c r="UEC946" s="477"/>
      <c r="UED946" s="477"/>
      <c r="UEE946" s="477"/>
      <c r="UEF946" s="477"/>
      <c r="UEG946" s="477"/>
      <c r="UEH946" s="477"/>
      <c r="UEI946" s="477"/>
      <c r="UEJ946" s="477"/>
      <c r="UEK946" s="477"/>
      <c r="UEL946" s="477"/>
      <c r="UEM946" s="477"/>
      <c r="UEN946" s="477"/>
      <c r="UEO946" s="477"/>
      <c r="UEP946" s="477"/>
      <c r="UEQ946" s="477"/>
      <c r="UER946" s="477"/>
      <c r="UES946" s="477"/>
      <c r="UET946" s="477"/>
      <c r="UEU946" s="477"/>
      <c r="UEV946" s="477"/>
      <c r="UEW946" s="477"/>
      <c r="UEX946" s="477"/>
      <c r="UEY946" s="477"/>
      <c r="UEZ946" s="477"/>
      <c r="UFA946" s="477"/>
      <c r="UFB946" s="477"/>
      <c r="UFC946" s="477"/>
      <c r="UFD946" s="477"/>
      <c r="UFE946" s="477"/>
      <c r="UFF946" s="477"/>
      <c r="UFG946" s="477"/>
      <c r="UFH946" s="477"/>
      <c r="UFI946" s="477"/>
      <c r="UFJ946" s="477"/>
      <c r="UFK946" s="477"/>
      <c r="UFL946" s="477"/>
      <c r="UFM946" s="477"/>
      <c r="UFN946" s="477"/>
      <c r="UFO946" s="477"/>
      <c r="UFP946" s="477"/>
      <c r="UFQ946" s="477"/>
      <c r="UFR946" s="477"/>
      <c r="UFS946" s="477"/>
      <c r="UFT946" s="477"/>
      <c r="UFU946" s="477"/>
      <c r="UFV946" s="477"/>
      <c r="UFW946" s="477"/>
      <c r="UFX946" s="477"/>
      <c r="UFY946" s="477"/>
      <c r="UFZ946" s="477"/>
      <c r="UGA946" s="477"/>
      <c r="UGB946" s="477"/>
      <c r="UGC946" s="477"/>
      <c r="UGD946" s="477"/>
      <c r="UGE946" s="477"/>
      <c r="UGF946" s="477"/>
      <c r="UGG946" s="477"/>
      <c r="UGH946" s="477"/>
      <c r="UGI946" s="477"/>
      <c r="UGJ946" s="477"/>
      <c r="UGK946" s="477"/>
      <c r="UGL946" s="477"/>
      <c r="UGM946" s="477"/>
      <c r="UGN946" s="477"/>
      <c r="UGO946" s="477"/>
      <c r="UGP946" s="477"/>
      <c r="UGQ946" s="477"/>
      <c r="UGR946" s="477"/>
      <c r="UGS946" s="477"/>
      <c r="UGT946" s="477"/>
      <c r="UGU946" s="477"/>
      <c r="UGV946" s="477"/>
      <c r="UGW946" s="477"/>
      <c r="UGX946" s="477"/>
      <c r="UGY946" s="477"/>
      <c r="UGZ946" s="477"/>
      <c r="UHA946" s="477"/>
      <c r="UHB946" s="477"/>
      <c r="UHC946" s="477"/>
      <c r="UHD946" s="477"/>
      <c r="UHE946" s="477"/>
      <c r="UHF946" s="477"/>
      <c r="UHG946" s="477"/>
      <c r="UHH946" s="477"/>
      <c r="UHI946" s="477"/>
      <c r="UHJ946" s="477"/>
      <c r="UHK946" s="477"/>
      <c r="UHL946" s="477"/>
      <c r="UHM946" s="477"/>
      <c r="UHN946" s="477"/>
      <c r="UHO946" s="477"/>
      <c r="UHP946" s="477"/>
      <c r="UHQ946" s="477"/>
      <c r="UHR946" s="477"/>
      <c r="UHS946" s="477"/>
      <c r="UHT946" s="477"/>
      <c r="UHU946" s="477"/>
      <c r="UHV946" s="477"/>
      <c r="UHW946" s="477"/>
      <c r="UHX946" s="477"/>
      <c r="UHY946" s="477"/>
      <c r="UHZ946" s="477"/>
      <c r="UIA946" s="477"/>
      <c r="UIB946" s="477"/>
      <c r="UIC946" s="477"/>
      <c r="UID946" s="477"/>
      <c r="UIE946" s="477"/>
      <c r="UIF946" s="477"/>
      <c r="UIG946" s="477"/>
      <c r="UIH946" s="477"/>
      <c r="UII946" s="477"/>
      <c r="UIJ946" s="477"/>
      <c r="UIK946" s="477"/>
      <c r="UIL946" s="477"/>
      <c r="UIM946" s="477"/>
      <c r="UIN946" s="477"/>
      <c r="UIO946" s="477"/>
      <c r="UIP946" s="477"/>
      <c r="UIQ946" s="477"/>
      <c r="UIR946" s="477"/>
      <c r="UIS946" s="477"/>
      <c r="UIT946" s="477"/>
      <c r="UIU946" s="477"/>
      <c r="UIV946" s="477"/>
      <c r="UIW946" s="477"/>
      <c r="UIX946" s="477"/>
      <c r="UIY946" s="477"/>
      <c r="UIZ946" s="477"/>
      <c r="UJA946" s="477"/>
      <c r="UJB946" s="477"/>
      <c r="UJC946" s="477"/>
      <c r="UJD946" s="477"/>
      <c r="UJE946" s="477"/>
      <c r="UJF946" s="477"/>
      <c r="UJG946" s="477"/>
      <c r="UJH946" s="477"/>
      <c r="UJI946" s="477"/>
      <c r="UJJ946" s="477"/>
      <c r="UJK946" s="477"/>
      <c r="UJL946" s="477"/>
      <c r="UJM946" s="477"/>
      <c r="UJN946" s="477"/>
      <c r="UJO946" s="477"/>
      <c r="UJP946" s="477"/>
      <c r="UJQ946" s="477"/>
      <c r="UJR946" s="477"/>
      <c r="UJS946" s="477"/>
      <c r="UJT946" s="477"/>
      <c r="UJU946" s="477"/>
      <c r="UJV946" s="477"/>
      <c r="UJW946" s="477"/>
      <c r="UJX946" s="477"/>
      <c r="UJY946" s="477"/>
      <c r="UJZ946" s="477"/>
      <c r="UKA946" s="477"/>
      <c r="UKB946" s="477"/>
      <c r="UKC946" s="477"/>
      <c r="UKD946" s="477"/>
      <c r="UKE946" s="477"/>
      <c r="UKF946" s="477"/>
      <c r="UKG946" s="477"/>
      <c r="UKH946" s="477"/>
      <c r="UKI946" s="477"/>
      <c r="UKJ946" s="477"/>
      <c r="UKK946" s="477"/>
      <c r="UKL946" s="477"/>
      <c r="UKM946" s="477"/>
      <c r="UKN946" s="477"/>
      <c r="UKO946" s="477"/>
      <c r="UKP946" s="477"/>
      <c r="UKQ946" s="477"/>
      <c r="UKR946" s="477"/>
      <c r="UKS946" s="477"/>
      <c r="UKT946" s="477"/>
      <c r="UKU946" s="477"/>
      <c r="UKV946" s="477"/>
      <c r="UKW946" s="477"/>
      <c r="UKX946" s="477"/>
      <c r="UKY946" s="477"/>
      <c r="UKZ946" s="477"/>
      <c r="ULA946" s="477"/>
      <c r="ULB946" s="477"/>
      <c r="ULC946" s="477"/>
      <c r="ULD946" s="477"/>
      <c r="ULE946" s="477"/>
      <c r="ULF946" s="477"/>
      <c r="ULG946" s="477"/>
      <c r="ULH946" s="477"/>
      <c r="ULI946" s="477"/>
      <c r="ULJ946" s="477"/>
      <c r="ULK946" s="477"/>
      <c r="ULL946" s="477"/>
      <c r="ULM946" s="477"/>
      <c r="ULN946" s="477"/>
      <c r="ULO946" s="477"/>
      <c r="ULP946" s="477"/>
      <c r="ULQ946" s="477"/>
      <c r="ULR946" s="477"/>
      <c r="ULS946" s="477"/>
      <c r="ULT946" s="477"/>
      <c r="ULU946" s="477"/>
      <c r="ULV946" s="477"/>
      <c r="ULW946" s="477"/>
      <c r="ULX946" s="477"/>
      <c r="ULY946" s="477"/>
      <c r="ULZ946" s="477"/>
      <c r="UMA946" s="477"/>
      <c r="UMB946" s="477"/>
      <c r="UMC946" s="477"/>
      <c r="UMD946" s="477"/>
      <c r="UME946" s="477"/>
      <c r="UMF946" s="477"/>
      <c r="UMG946" s="477"/>
      <c r="UMH946" s="477"/>
      <c r="UMI946" s="477"/>
      <c r="UMJ946" s="477"/>
      <c r="UMK946" s="477"/>
      <c r="UML946" s="477"/>
      <c r="UMM946" s="477"/>
      <c r="UMN946" s="477"/>
      <c r="UMO946" s="477"/>
      <c r="UMP946" s="477"/>
      <c r="UMQ946" s="477"/>
      <c r="UMR946" s="477"/>
      <c r="UMS946" s="477"/>
      <c r="UMT946" s="477"/>
      <c r="UMU946" s="477"/>
      <c r="UMV946" s="477"/>
      <c r="UMW946" s="477"/>
      <c r="UMX946" s="477"/>
      <c r="UMY946" s="477"/>
      <c r="UMZ946" s="477"/>
      <c r="UNA946" s="477"/>
      <c r="UNB946" s="477"/>
      <c r="UNC946" s="477"/>
      <c r="UND946" s="477"/>
      <c r="UNE946" s="477"/>
      <c r="UNF946" s="477"/>
      <c r="UNG946" s="477"/>
      <c r="UNH946" s="477"/>
      <c r="UNI946" s="477"/>
      <c r="UNJ946" s="477"/>
      <c r="UNK946" s="477"/>
      <c r="UNL946" s="477"/>
      <c r="UNM946" s="477"/>
      <c r="UNN946" s="477"/>
      <c r="UNO946" s="477"/>
      <c r="UNP946" s="477"/>
      <c r="UNQ946" s="477"/>
      <c r="UNR946" s="477"/>
      <c r="UNS946" s="477"/>
      <c r="UNT946" s="477"/>
      <c r="UNU946" s="477"/>
      <c r="UNV946" s="477"/>
      <c r="UNW946" s="477"/>
      <c r="UNX946" s="477"/>
      <c r="UNY946" s="477"/>
      <c r="UNZ946" s="477"/>
      <c r="UOA946" s="477"/>
      <c r="UOB946" s="477"/>
      <c r="UOC946" s="477"/>
      <c r="UOD946" s="477"/>
      <c r="UOE946" s="477"/>
      <c r="UOF946" s="477"/>
      <c r="UOG946" s="477"/>
      <c r="UOH946" s="477"/>
      <c r="UOI946" s="477"/>
      <c r="UOJ946" s="477"/>
      <c r="UOK946" s="477"/>
      <c r="UOL946" s="477"/>
      <c r="UOM946" s="477"/>
      <c r="UON946" s="477"/>
      <c r="UOO946" s="477"/>
      <c r="UOP946" s="477"/>
      <c r="UOQ946" s="477"/>
      <c r="UOR946" s="477"/>
      <c r="UOS946" s="477"/>
      <c r="UOT946" s="477"/>
      <c r="UOU946" s="477"/>
      <c r="UOV946" s="477"/>
      <c r="UOW946" s="477"/>
      <c r="UOX946" s="477"/>
      <c r="UOY946" s="477"/>
      <c r="UOZ946" s="477"/>
      <c r="UPA946" s="477"/>
      <c r="UPB946" s="477"/>
      <c r="UPC946" s="477"/>
      <c r="UPD946" s="477"/>
      <c r="UPE946" s="477"/>
      <c r="UPF946" s="477"/>
      <c r="UPG946" s="477"/>
      <c r="UPH946" s="477"/>
      <c r="UPI946" s="477"/>
      <c r="UPJ946" s="477"/>
      <c r="UPK946" s="477"/>
      <c r="UPL946" s="477"/>
      <c r="UPM946" s="477"/>
      <c r="UPN946" s="477"/>
      <c r="UPO946" s="477"/>
      <c r="UPP946" s="477"/>
      <c r="UPQ946" s="477"/>
      <c r="UPR946" s="477"/>
      <c r="UPS946" s="477"/>
      <c r="UPT946" s="477"/>
      <c r="UPU946" s="477"/>
      <c r="UPV946" s="477"/>
      <c r="UPW946" s="477"/>
      <c r="UPX946" s="477"/>
      <c r="UPY946" s="477"/>
      <c r="UPZ946" s="477"/>
      <c r="UQA946" s="477"/>
      <c r="UQB946" s="477"/>
      <c r="UQC946" s="477"/>
      <c r="UQD946" s="477"/>
      <c r="UQE946" s="477"/>
      <c r="UQF946" s="477"/>
      <c r="UQG946" s="477"/>
      <c r="UQH946" s="477"/>
      <c r="UQI946" s="477"/>
      <c r="UQJ946" s="477"/>
      <c r="UQK946" s="477"/>
      <c r="UQL946" s="477"/>
      <c r="UQM946" s="477"/>
      <c r="UQN946" s="477"/>
      <c r="UQO946" s="477"/>
      <c r="UQP946" s="477"/>
      <c r="UQQ946" s="477"/>
      <c r="UQR946" s="477"/>
      <c r="UQS946" s="477"/>
      <c r="UQT946" s="477"/>
      <c r="UQU946" s="477"/>
      <c r="UQV946" s="477"/>
      <c r="UQW946" s="477"/>
      <c r="UQX946" s="477"/>
      <c r="UQY946" s="477"/>
      <c r="UQZ946" s="477"/>
      <c r="URA946" s="477"/>
      <c r="URB946" s="477"/>
      <c r="URC946" s="477"/>
      <c r="URD946" s="477"/>
      <c r="URE946" s="477"/>
      <c r="URF946" s="477"/>
      <c r="URG946" s="477"/>
      <c r="URH946" s="477"/>
      <c r="URI946" s="477"/>
      <c r="URJ946" s="477"/>
      <c r="URK946" s="477"/>
      <c r="URL946" s="477"/>
      <c r="URM946" s="477"/>
      <c r="URN946" s="477"/>
      <c r="URO946" s="477"/>
      <c r="URP946" s="477"/>
      <c r="URQ946" s="477"/>
      <c r="URR946" s="477"/>
      <c r="URS946" s="477"/>
      <c r="URT946" s="477"/>
      <c r="URU946" s="477"/>
      <c r="URV946" s="477"/>
      <c r="URW946" s="477"/>
      <c r="URX946" s="477"/>
      <c r="URY946" s="477"/>
      <c r="URZ946" s="477"/>
      <c r="USA946" s="477"/>
      <c r="USB946" s="477"/>
      <c r="USC946" s="477"/>
      <c r="USD946" s="477"/>
      <c r="USE946" s="477"/>
      <c r="USF946" s="477"/>
      <c r="USG946" s="477"/>
      <c r="USH946" s="477"/>
      <c r="USI946" s="477"/>
      <c r="USJ946" s="477"/>
      <c r="USK946" s="477"/>
      <c r="USL946" s="477"/>
      <c r="USM946" s="477"/>
      <c r="USN946" s="477"/>
      <c r="USO946" s="477"/>
      <c r="USP946" s="477"/>
      <c r="USQ946" s="477"/>
      <c r="USR946" s="477"/>
      <c r="USS946" s="477"/>
      <c r="UST946" s="477"/>
      <c r="USU946" s="477"/>
      <c r="USV946" s="477"/>
      <c r="USW946" s="477"/>
      <c r="USX946" s="477"/>
      <c r="USY946" s="477"/>
      <c r="USZ946" s="477"/>
      <c r="UTA946" s="477"/>
      <c r="UTB946" s="477"/>
      <c r="UTC946" s="477"/>
      <c r="UTD946" s="477"/>
      <c r="UTE946" s="477"/>
      <c r="UTF946" s="477"/>
      <c r="UTG946" s="477"/>
      <c r="UTH946" s="477"/>
      <c r="UTI946" s="477"/>
      <c r="UTJ946" s="477"/>
      <c r="UTK946" s="477"/>
      <c r="UTL946" s="477"/>
      <c r="UTM946" s="477"/>
      <c r="UTN946" s="477"/>
      <c r="UTO946" s="477"/>
      <c r="UTP946" s="477"/>
      <c r="UTQ946" s="477"/>
      <c r="UTR946" s="477"/>
      <c r="UTS946" s="477"/>
      <c r="UTT946" s="477"/>
      <c r="UTU946" s="477"/>
      <c r="UTV946" s="477"/>
      <c r="UTW946" s="477"/>
      <c r="UTX946" s="477"/>
      <c r="UTY946" s="477"/>
      <c r="UTZ946" s="477"/>
      <c r="UUA946" s="477"/>
      <c r="UUB946" s="477"/>
      <c r="UUC946" s="477"/>
      <c r="UUD946" s="477"/>
      <c r="UUE946" s="477"/>
      <c r="UUF946" s="477"/>
      <c r="UUG946" s="477"/>
      <c r="UUH946" s="477"/>
      <c r="UUI946" s="477"/>
      <c r="UUJ946" s="477"/>
      <c r="UUK946" s="477"/>
      <c r="UUL946" s="477"/>
      <c r="UUM946" s="477"/>
      <c r="UUN946" s="477"/>
      <c r="UUO946" s="477"/>
      <c r="UUP946" s="477"/>
      <c r="UUQ946" s="477"/>
      <c r="UUR946" s="477"/>
      <c r="UUS946" s="477"/>
      <c r="UUT946" s="477"/>
      <c r="UUU946" s="477"/>
      <c r="UUV946" s="477"/>
      <c r="UUW946" s="477"/>
      <c r="UUX946" s="477"/>
      <c r="UUY946" s="477"/>
      <c r="UUZ946" s="477"/>
      <c r="UVA946" s="477"/>
      <c r="UVB946" s="477"/>
      <c r="UVC946" s="477"/>
      <c r="UVD946" s="477"/>
      <c r="UVE946" s="477"/>
      <c r="UVF946" s="477"/>
      <c r="UVG946" s="477"/>
      <c r="UVH946" s="477"/>
      <c r="UVI946" s="477"/>
      <c r="UVJ946" s="477"/>
      <c r="UVK946" s="477"/>
      <c r="UVL946" s="477"/>
      <c r="UVM946" s="477"/>
      <c r="UVN946" s="477"/>
      <c r="UVO946" s="477"/>
      <c r="UVP946" s="477"/>
      <c r="UVQ946" s="477"/>
      <c r="UVR946" s="477"/>
      <c r="UVS946" s="477"/>
      <c r="UVT946" s="477"/>
      <c r="UVU946" s="477"/>
      <c r="UVV946" s="477"/>
      <c r="UVW946" s="477"/>
      <c r="UVX946" s="477"/>
      <c r="UVY946" s="477"/>
      <c r="UVZ946" s="477"/>
      <c r="UWA946" s="477"/>
      <c r="UWB946" s="477"/>
      <c r="UWC946" s="477"/>
      <c r="UWD946" s="477"/>
      <c r="UWE946" s="477"/>
      <c r="UWF946" s="477"/>
      <c r="UWG946" s="477"/>
      <c r="UWH946" s="477"/>
      <c r="UWI946" s="477"/>
      <c r="UWJ946" s="477"/>
      <c r="UWK946" s="477"/>
      <c r="UWL946" s="477"/>
      <c r="UWM946" s="477"/>
      <c r="UWN946" s="477"/>
      <c r="UWO946" s="477"/>
      <c r="UWP946" s="477"/>
      <c r="UWQ946" s="477"/>
      <c r="UWR946" s="477"/>
      <c r="UWS946" s="477"/>
      <c r="UWT946" s="477"/>
      <c r="UWU946" s="477"/>
      <c r="UWV946" s="477"/>
      <c r="UWW946" s="477"/>
      <c r="UWX946" s="477"/>
      <c r="UWY946" s="477"/>
      <c r="UWZ946" s="477"/>
      <c r="UXA946" s="477"/>
      <c r="UXB946" s="477"/>
      <c r="UXC946" s="477"/>
      <c r="UXD946" s="477"/>
      <c r="UXE946" s="477"/>
      <c r="UXF946" s="477"/>
      <c r="UXG946" s="477"/>
      <c r="UXH946" s="477"/>
      <c r="UXI946" s="477"/>
      <c r="UXJ946" s="477"/>
      <c r="UXK946" s="477"/>
      <c r="UXL946" s="477"/>
      <c r="UXM946" s="477"/>
      <c r="UXN946" s="477"/>
      <c r="UXO946" s="477"/>
      <c r="UXP946" s="477"/>
      <c r="UXQ946" s="477"/>
      <c r="UXR946" s="477"/>
      <c r="UXS946" s="477"/>
      <c r="UXT946" s="477"/>
      <c r="UXU946" s="477"/>
      <c r="UXV946" s="477"/>
      <c r="UXW946" s="477"/>
      <c r="UXX946" s="477"/>
      <c r="UXY946" s="477"/>
      <c r="UXZ946" s="477"/>
      <c r="UYA946" s="477"/>
      <c r="UYB946" s="477"/>
      <c r="UYC946" s="477"/>
      <c r="UYD946" s="477"/>
      <c r="UYE946" s="477"/>
      <c r="UYF946" s="477"/>
      <c r="UYG946" s="477"/>
      <c r="UYH946" s="477"/>
      <c r="UYI946" s="477"/>
      <c r="UYJ946" s="477"/>
      <c r="UYK946" s="477"/>
      <c r="UYL946" s="477"/>
      <c r="UYM946" s="477"/>
      <c r="UYN946" s="477"/>
      <c r="UYO946" s="477"/>
      <c r="UYP946" s="477"/>
      <c r="UYQ946" s="477"/>
      <c r="UYR946" s="477"/>
      <c r="UYS946" s="477"/>
      <c r="UYT946" s="477"/>
      <c r="UYU946" s="477"/>
      <c r="UYV946" s="477"/>
      <c r="UYW946" s="477"/>
      <c r="UYX946" s="477"/>
      <c r="UYY946" s="477"/>
      <c r="UYZ946" s="477"/>
      <c r="UZA946" s="477"/>
      <c r="UZB946" s="477"/>
      <c r="UZC946" s="477"/>
      <c r="UZD946" s="477"/>
      <c r="UZE946" s="477"/>
      <c r="UZF946" s="477"/>
      <c r="UZG946" s="477"/>
      <c r="UZH946" s="477"/>
      <c r="UZI946" s="477"/>
      <c r="UZJ946" s="477"/>
      <c r="UZK946" s="477"/>
      <c r="UZL946" s="477"/>
      <c r="UZM946" s="477"/>
      <c r="UZN946" s="477"/>
      <c r="UZO946" s="477"/>
      <c r="UZP946" s="477"/>
      <c r="UZQ946" s="477"/>
      <c r="UZR946" s="477"/>
      <c r="UZS946" s="477"/>
      <c r="UZT946" s="477"/>
      <c r="UZU946" s="477"/>
      <c r="UZV946" s="477"/>
      <c r="UZW946" s="477"/>
      <c r="UZX946" s="477"/>
      <c r="UZY946" s="477"/>
      <c r="UZZ946" s="477"/>
      <c r="VAA946" s="477"/>
      <c r="VAB946" s="477"/>
      <c r="VAC946" s="477"/>
      <c r="VAD946" s="477"/>
      <c r="VAE946" s="477"/>
      <c r="VAF946" s="477"/>
      <c r="VAG946" s="477"/>
      <c r="VAH946" s="477"/>
      <c r="VAI946" s="477"/>
      <c r="VAJ946" s="477"/>
      <c r="VAK946" s="477"/>
      <c r="VAL946" s="477"/>
      <c r="VAM946" s="477"/>
      <c r="VAN946" s="477"/>
      <c r="VAO946" s="477"/>
      <c r="VAP946" s="477"/>
      <c r="VAQ946" s="477"/>
      <c r="VAR946" s="477"/>
      <c r="VAS946" s="477"/>
      <c r="VAT946" s="477"/>
      <c r="VAU946" s="477"/>
      <c r="VAV946" s="477"/>
      <c r="VAW946" s="477"/>
      <c r="VAX946" s="477"/>
      <c r="VAY946" s="477"/>
      <c r="VAZ946" s="477"/>
      <c r="VBA946" s="477"/>
      <c r="VBB946" s="477"/>
      <c r="VBC946" s="477"/>
      <c r="VBD946" s="477"/>
      <c r="VBE946" s="477"/>
      <c r="VBF946" s="477"/>
      <c r="VBG946" s="477"/>
      <c r="VBH946" s="477"/>
      <c r="VBI946" s="477"/>
      <c r="VBJ946" s="477"/>
      <c r="VBK946" s="477"/>
      <c r="VBL946" s="477"/>
      <c r="VBM946" s="477"/>
      <c r="VBN946" s="477"/>
      <c r="VBO946" s="477"/>
      <c r="VBP946" s="477"/>
      <c r="VBQ946" s="477"/>
      <c r="VBR946" s="477"/>
      <c r="VBS946" s="477"/>
      <c r="VBT946" s="477"/>
      <c r="VBU946" s="477"/>
      <c r="VBV946" s="477"/>
      <c r="VBW946" s="477"/>
      <c r="VBX946" s="477"/>
      <c r="VBY946" s="477"/>
      <c r="VBZ946" s="477"/>
      <c r="VCA946" s="477"/>
      <c r="VCB946" s="477"/>
      <c r="VCC946" s="477"/>
      <c r="VCD946" s="477"/>
      <c r="VCE946" s="477"/>
      <c r="VCF946" s="477"/>
      <c r="VCG946" s="477"/>
      <c r="VCH946" s="477"/>
      <c r="VCI946" s="477"/>
      <c r="VCJ946" s="477"/>
      <c r="VCK946" s="477"/>
      <c r="VCL946" s="477"/>
      <c r="VCM946" s="477"/>
      <c r="VCN946" s="477"/>
      <c r="VCO946" s="477"/>
      <c r="VCP946" s="477"/>
      <c r="VCQ946" s="477"/>
      <c r="VCR946" s="477"/>
      <c r="VCS946" s="477"/>
      <c r="VCT946" s="477"/>
      <c r="VCU946" s="477"/>
      <c r="VCV946" s="477"/>
      <c r="VCW946" s="477"/>
      <c r="VCX946" s="477"/>
      <c r="VCY946" s="477"/>
      <c r="VCZ946" s="477"/>
      <c r="VDA946" s="477"/>
      <c r="VDB946" s="477"/>
      <c r="VDC946" s="477"/>
      <c r="VDD946" s="477"/>
      <c r="VDE946" s="477"/>
      <c r="VDF946" s="477"/>
      <c r="VDG946" s="477"/>
      <c r="VDH946" s="477"/>
      <c r="VDI946" s="477"/>
      <c r="VDJ946" s="477"/>
      <c r="VDK946" s="477"/>
      <c r="VDL946" s="477"/>
      <c r="VDM946" s="477"/>
      <c r="VDN946" s="477"/>
      <c r="VDO946" s="477"/>
      <c r="VDP946" s="477"/>
      <c r="VDQ946" s="477"/>
      <c r="VDR946" s="477"/>
      <c r="VDS946" s="477"/>
      <c r="VDT946" s="477"/>
      <c r="VDU946" s="477"/>
      <c r="VDV946" s="477"/>
      <c r="VDW946" s="477"/>
      <c r="VDX946" s="477"/>
      <c r="VDY946" s="477"/>
      <c r="VDZ946" s="477"/>
      <c r="VEA946" s="477"/>
      <c r="VEB946" s="477"/>
      <c r="VEC946" s="477"/>
      <c r="VED946" s="477"/>
      <c r="VEE946" s="477"/>
      <c r="VEF946" s="477"/>
      <c r="VEG946" s="477"/>
      <c r="VEH946" s="477"/>
      <c r="VEI946" s="477"/>
      <c r="VEJ946" s="477"/>
      <c r="VEK946" s="477"/>
      <c r="VEL946" s="477"/>
      <c r="VEM946" s="477"/>
      <c r="VEN946" s="477"/>
      <c r="VEO946" s="477"/>
      <c r="VEP946" s="477"/>
      <c r="VEQ946" s="477"/>
      <c r="VER946" s="477"/>
      <c r="VES946" s="477"/>
      <c r="VET946" s="477"/>
      <c r="VEU946" s="477"/>
      <c r="VEV946" s="477"/>
      <c r="VEW946" s="477"/>
      <c r="VEX946" s="477"/>
      <c r="VEY946" s="477"/>
      <c r="VEZ946" s="477"/>
      <c r="VFA946" s="477"/>
      <c r="VFB946" s="477"/>
      <c r="VFC946" s="477"/>
      <c r="VFD946" s="477"/>
      <c r="VFE946" s="477"/>
      <c r="VFF946" s="477"/>
      <c r="VFG946" s="477"/>
      <c r="VFH946" s="477"/>
      <c r="VFI946" s="477"/>
      <c r="VFJ946" s="477"/>
      <c r="VFK946" s="477"/>
      <c r="VFL946" s="477"/>
      <c r="VFM946" s="477"/>
      <c r="VFN946" s="477"/>
      <c r="VFO946" s="477"/>
      <c r="VFP946" s="477"/>
      <c r="VFQ946" s="477"/>
      <c r="VFR946" s="477"/>
      <c r="VFS946" s="477"/>
      <c r="VFT946" s="477"/>
      <c r="VFU946" s="477"/>
      <c r="VFV946" s="477"/>
      <c r="VFW946" s="477"/>
      <c r="VFX946" s="477"/>
      <c r="VFY946" s="477"/>
      <c r="VFZ946" s="477"/>
      <c r="VGA946" s="477"/>
      <c r="VGB946" s="477"/>
      <c r="VGC946" s="477"/>
      <c r="VGD946" s="477"/>
      <c r="VGE946" s="477"/>
      <c r="VGF946" s="477"/>
      <c r="VGG946" s="477"/>
      <c r="VGH946" s="477"/>
      <c r="VGI946" s="477"/>
      <c r="VGJ946" s="477"/>
      <c r="VGK946" s="477"/>
      <c r="VGL946" s="477"/>
      <c r="VGM946" s="477"/>
      <c r="VGN946" s="477"/>
      <c r="VGO946" s="477"/>
      <c r="VGP946" s="477"/>
      <c r="VGQ946" s="477"/>
      <c r="VGR946" s="477"/>
      <c r="VGS946" s="477"/>
      <c r="VGT946" s="477"/>
      <c r="VGU946" s="477"/>
      <c r="VGV946" s="477"/>
      <c r="VGW946" s="477"/>
      <c r="VGX946" s="477"/>
      <c r="VGY946" s="477"/>
      <c r="VGZ946" s="477"/>
      <c r="VHA946" s="477"/>
      <c r="VHB946" s="477"/>
      <c r="VHC946" s="477"/>
      <c r="VHD946" s="477"/>
      <c r="VHE946" s="477"/>
      <c r="VHF946" s="477"/>
      <c r="VHG946" s="477"/>
      <c r="VHH946" s="477"/>
      <c r="VHI946" s="477"/>
      <c r="VHJ946" s="477"/>
      <c r="VHK946" s="477"/>
      <c r="VHL946" s="477"/>
      <c r="VHM946" s="477"/>
      <c r="VHN946" s="477"/>
      <c r="VHO946" s="477"/>
      <c r="VHP946" s="477"/>
      <c r="VHQ946" s="477"/>
      <c r="VHR946" s="477"/>
      <c r="VHS946" s="477"/>
      <c r="VHT946" s="477"/>
      <c r="VHU946" s="477"/>
      <c r="VHV946" s="477"/>
      <c r="VHW946" s="477"/>
      <c r="VHX946" s="477"/>
      <c r="VHY946" s="477"/>
      <c r="VHZ946" s="477"/>
      <c r="VIA946" s="477"/>
      <c r="VIB946" s="477"/>
      <c r="VIC946" s="477"/>
      <c r="VID946" s="477"/>
      <c r="VIE946" s="477"/>
      <c r="VIF946" s="477"/>
      <c r="VIG946" s="477"/>
      <c r="VIH946" s="477"/>
      <c r="VII946" s="477"/>
      <c r="VIJ946" s="477"/>
      <c r="VIK946" s="477"/>
      <c r="VIL946" s="477"/>
      <c r="VIM946" s="477"/>
      <c r="VIN946" s="477"/>
      <c r="VIO946" s="477"/>
      <c r="VIP946" s="477"/>
      <c r="VIQ946" s="477"/>
      <c r="VIR946" s="477"/>
      <c r="VIS946" s="477"/>
      <c r="VIT946" s="477"/>
      <c r="VIU946" s="477"/>
      <c r="VIV946" s="477"/>
      <c r="VIW946" s="477"/>
      <c r="VIX946" s="477"/>
      <c r="VIY946" s="477"/>
      <c r="VIZ946" s="477"/>
      <c r="VJA946" s="477"/>
      <c r="VJB946" s="477"/>
      <c r="VJC946" s="477"/>
      <c r="VJD946" s="477"/>
      <c r="VJE946" s="477"/>
      <c r="VJF946" s="477"/>
      <c r="VJG946" s="477"/>
      <c r="VJH946" s="477"/>
      <c r="VJI946" s="477"/>
      <c r="VJJ946" s="477"/>
      <c r="VJK946" s="477"/>
      <c r="VJL946" s="477"/>
      <c r="VJM946" s="477"/>
      <c r="VJN946" s="477"/>
      <c r="VJO946" s="477"/>
      <c r="VJP946" s="477"/>
      <c r="VJQ946" s="477"/>
      <c r="VJR946" s="477"/>
      <c r="VJS946" s="477"/>
      <c r="VJT946" s="477"/>
      <c r="VJU946" s="477"/>
      <c r="VJV946" s="477"/>
      <c r="VJW946" s="477"/>
      <c r="VJX946" s="477"/>
      <c r="VJY946" s="477"/>
      <c r="VJZ946" s="477"/>
      <c r="VKA946" s="477"/>
      <c r="VKB946" s="477"/>
      <c r="VKC946" s="477"/>
      <c r="VKD946" s="477"/>
      <c r="VKE946" s="477"/>
      <c r="VKF946" s="477"/>
      <c r="VKG946" s="477"/>
      <c r="VKH946" s="477"/>
      <c r="VKI946" s="477"/>
      <c r="VKJ946" s="477"/>
      <c r="VKK946" s="477"/>
      <c r="VKL946" s="477"/>
      <c r="VKM946" s="477"/>
      <c r="VKN946" s="477"/>
      <c r="VKO946" s="477"/>
      <c r="VKP946" s="477"/>
      <c r="VKQ946" s="477"/>
      <c r="VKR946" s="477"/>
      <c r="VKS946" s="477"/>
      <c r="VKT946" s="477"/>
      <c r="VKU946" s="477"/>
      <c r="VKV946" s="477"/>
      <c r="VKW946" s="477"/>
      <c r="VKX946" s="477"/>
      <c r="VKY946" s="477"/>
      <c r="VKZ946" s="477"/>
      <c r="VLA946" s="477"/>
      <c r="VLB946" s="477"/>
      <c r="VLC946" s="477"/>
      <c r="VLD946" s="477"/>
      <c r="VLE946" s="477"/>
      <c r="VLF946" s="477"/>
      <c r="VLG946" s="477"/>
      <c r="VLH946" s="477"/>
      <c r="VLI946" s="477"/>
      <c r="VLJ946" s="477"/>
      <c r="VLK946" s="477"/>
      <c r="VLL946" s="477"/>
      <c r="VLM946" s="477"/>
      <c r="VLN946" s="477"/>
      <c r="VLO946" s="477"/>
      <c r="VLP946" s="477"/>
      <c r="VLQ946" s="477"/>
      <c r="VLR946" s="477"/>
      <c r="VLS946" s="477"/>
      <c r="VLT946" s="477"/>
      <c r="VLU946" s="477"/>
      <c r="VLV946" s="477"/>
      <c r="VLW946" s="477"/>
      <c r="VLX946" s="477"/>
      <c r="VLY946" s="477"/>
      <c r="VLZ946" s="477"/>
      <c r="VMA946" s="477"/>
      <c r="VMB946" s="477"/>
      <c r="VMC946" s="477"/>
      <c r="VMD946" s="477"/>
      <c r="VME946" s="477"/>
      <c r="VMF946" s="477"/>
      <c r="VMG946" s="477"/>
      <c r="VMH946" s="477"/>
      <c r="VMI946" s="477"/>
      <c r="VMJ946" s="477"/>
      <c r="VMK946" s="477"/>
      <c r="VML946" s="477"/>
      <c r="VMM946" s="477"/>
      <c r="VMN946" s="477"/>
      <c r="VMO946" s="477"/>
      <c r="VMP946" s="477"/>
      <c r="VMQ946" s="477"/>
      <c r="VMR946" s="477"/>
      <c r="VMS946" s="477"/>
      <c r="VMT946" s="477"/>
      <c r="VMU946" s="477"/>
      <c r="VMV946" s="477"/>
      <c r="VMW946" s="477"/>
      <c r="VMX946" s="477"/>
      <c r="VMY946" s="477"/>
      <c r="VMZ946" s="477"/>
      <c r="VNA946" s="477"/>
      <c r="VNB946" s="477"/>
      <c r="VNC946" s="477"/>
      <c r="VND946" s="477"/>
      <c r="VNE946" s="477"/>
      <c r="VNF946" s="477"/>
      <c r="VNG946" s="477"/>
      <c r="VNH946" s="477"/>
      <c r="VNI946" s="477"/>
      <c r="VNJ946" s="477"/>
      <c r="VNK946" s="477"/>
      <c r="VNL946" s="477"/>
      <c r="VNM946" s="477"/>
      <c r="VNN946" s="477"/>
      <c r="VNO946" s="477"/>
      <c r="VNP946" s="477"/>
      <c r="VNQ946" s="477"/>
      <c r="VNR946" s="477"/>
      <c r="VNS946" s="477"/>
      <c r="VNT946" s="477"/>
      <c r="VNU946" s="477"/>
      <c r="VNV946" s="477"/>
      <c r="VNW946" s="477"/>
      <c r="VNX946" s="477"/>
      <c r="VNY946" s="477"/>
      <c r="VNZ946" s="477"/>
      <c r="VOA946" s="477"/>
      <c r="VOB946" s="477"/>
      <c r="VOC946" s="477"/>
      <c r="VOD946" s="477"/>
      <c r="VOE946" s="477"/>
      <c r="VOF946" s="477"/>
      <c r="VOG946" s="477"/>
      <c r="VOH946" s="477"/>
      <c r="VOI946" s="477"/>
      <c r="VOJ946" s="477"/>
      <c r="VOK946" s="477"/>
      <c r="VOL946" s="477"/>
      <c r="VOM946" s="477"/>
      <c r="VON946" s="477"/>
      <c r="VOO946" s="477"/>
      <c r="VOP946" s="477"/>
      <c r="VOQ946" s="477"/>
      <c r="VOR946" s="477"/>
      <c r="VOS946" s="477"/>
      <c r="VOT946" s="477"/>
      <c r="VOU946" s="477"/>
      <c r="VOV946" s="477"/>
      <c r="VOW946" s="477"/>
      <c r="VOX946" s="477"/>
      <c r="VOY946" s="477"/>
      <c r="VOZ946" s="477"/>
      <c r="VPA946" s="477"/>
      <c r="VPB946" s="477"/>
      <c r="VPC946" s="477"/>
      <c r="VPD946" s="477"/>
      <c r="VPE946" s="477"/>
      <c r="VPF946" s="477"/>
      <c r="VPG946" s="477"/>
      <c r="VPH946" s="477"/>
      <c r="VPI946" s="477"/>
      <c r="VPJ946" s="477"/>
      <c r="VPK946" s="477"/>
      <c r="VPL946" s="477"/>
      <c r="VPM946" s="477"/>
      <c r="VPN946" s="477"/>
      <c r="VPO946" s="477"/>
      <c r="VPP946" s="477"/>
      <c r="VPQ946" s="477"/>
      <c r="VPR946" s="477"/>
      <c r="VPS946" s="477"/>
      <c r="VPT946" s="477"/>
      <c r="VPU946" s="477"/>
      <c r="VPV946" s="477"/>
      <c r="VPW946" s="477"/>
      <c r="VPX946" s="477"/>
      <c r="VPY946" s="477"/>
      <c r="VPZ946" s="477"/>
      <c r="VQA946" s="477"/>
      <c r="VQB946" s="477"/>
      <c r="VQC946" s="477"/>
      <c r="VQD946" s="477"/>
      <c r="VQE946" s="477"/>
      <c r="VQF946" s="477"/>
      <c r="VQG946" s="477"/>
      <c r="VQH946" s="477"/>
      <c r="VQI946" s="477"/>
      <c r="VQJ946" s="477"/>
      <c r="VQK946" s="477"/>
      <c r="VQL946" s="477"/>
      <c r="VQM946" s="477"/>
      <c r="VQN946" s="477"/>
      <c r="VQO946" s="477"/>
      <c r="VQP946" s="477"/>
      <c r="VQQ946" s="477"/>
      <c r="VQR946" s="477"/>
      <c r="VQS946" s="477"/>
      <c r="VQT946" s="477"/>
      <c r="VQU946" s="477"/>
      <c r="VQV946" s="477"/>
      <c r="VQW946" s="477"/>
      <c r="VQX946" s="477"/>
      <c r="VQY946" s="477"/>
      <c r="VQZ946" s="477"/>
      <c r="VRA946" s="477"/>
      <c r="VRB946" s="477"/>
      <c r="VRC946" s="477"/>
      <c r="VRD946" s="477"/>
      <c r="VRE946" s="477"/>
      <c r="VRF946" s="477"/>
      <c r="VRG946" s="477"/>
      <c r="VRH946" s="477"/>
      <c r="VRI946" s="477"/>
      <c r="VRJ946" s="477"/>
      <c r="VRK946" s="477"/>
      <c r="VRL946" s="477"/>
      <c r="VRM946" s="477"/>
      <c r="VRN946" s="477"/>
      <c r="VRO946" s="477"/>
      <c r="VRP946" s="477"/>
      <c r="VRQ946" s="477"/>
      <c r="VRR946" s="477"/>
      <c r="VRS946" s="477"/>
      <c r="VRT946" s="477"/>
      <c r="VRU946" s="477"/>
      <c r="VRV946" s="477"/>
      <c r="VRW946" s="477"/>
      <c r="VRX946" s="477"/>
      <c r="VRY946" s="477"/>
      <c r="VRZ946" s="477"/>
      <c r="VSA946" s="477"/>
      <c r="VSB946" s="477"/>
      <c r="VSC946" s="477"/>
      <c r="VSD946" s="477"/>
      <c r="VSE946" s="477"/>
      <c r="VSF946" s="477"/>
      <c r="VSG946" s="477"/>
      <c r="VSH946" s="477"/>
      <c r="VSI946" s="477"/>
      <c r="VSJ946" s="477"/>
      <c r="VSK946" s="477"/>
      <c r="VSL946" s="477"/>
      <c r="VSM946" s="477"/>
      <c r="VSN946" s="477"/>
      <c r="VSO946" s="477"/>
      <c r="VSP946" s="477"/>
      <c r="VSQ946" s="477"/>
      <c r="VSR946" s="477"/>
      <c r="VSS946" s="477"/>
      <c r="VST946" s="477"/>
      <c r="VSU946" s="477"/>
      <c r="VSV946" s="477"/>
      <c r="VSW946" s="477"/>
      <c r="VSX946" s="477"/>
      <c r="VSY946" s="477"/>
      <c r="VSZ946" s="477"/>
      <c r="VTA946" s="477"/>
      <c r="VTB946" s="477"/>
      <c r="VTC946" s="477"/>
      <c r="VTD946" s="477"/>
      <c r="VTE946" s="477"/>
      <c r="VTF946" s="477"/>
      <c r="VTG946" s="477"/>
      <c r="VTH946" s="477"/>
      <c r="VTI946" s="477"/>
      <c r="VTJ946" s="477"/>
      <c r="VTK946" s="477"/>
      <c r="VTL946" s="477"/>
      <c r="VTM946" s="477"/>
      <c r="VTN946" s="477"/>
      <c r="VTO946" s="477"/>
      <c r="VTP946" s="477"/>
      <c r="VTQ946" s="477"/>
      <c r="VTR946" s="477"/>
      <c r="VTS946" s="477"/>
      <c r="VTT946" s="477"/>
      <c r="VTU946" s="477"/>
      <c r="VTV946" s="477"/>
      <c r="VTW946" s="477"/>
      <c r="VTX946" s="477"/>
      <c r="VTY946" s="477"/>
      <c r="VTZ946" s="477"/>
      <c r="VUA946" s="477"/>
      <c r="VUB946" s="477"/>
      <c r="VUC946" s="477"/>
      <c r="VUD946" s="477"/>
      <c r="VUE946" s="477"/>
      <c r="VUF946" s="477"/>
      <c r="VUG946" s="477"/>
      <c r="VUH946" s="477"/>
      <c r="VUI946" s="477"/>
      <c r="VUJ946" s="477"/>
      <c r="VUK946" s="477"/>
      <c r="VUL946" s="477"/>
      <c r="VUM946" s="477"/>
      <c r="VUN946" s="477"/>
      <c r="VUO946" s="477"/>
      <c r="VUP946" s="477"/>
      <c r="VUQ946" s="477"/>
      <c r="VUR946" s="477"/>
      <c r="VUS946" s="477"/>
      <c r="VUT946" s="477"/>
      <c r="VUU946" s="477"/>
      <c r="VUV946" s="477"/>
      <c r="VUW946" s="477"/>
      <c r="VUX946" s="477"/>
      <c r="VUY946" s="477"/>
      <c r="VUZ946" s="477"/>
      <c r="VVA946" s="477"/>
      <c r="VVB946" s="477"/>
      <c r="VVC946" s="477"/>
      <c r="VVD946" s="477"/>
      <c r="VVE946" s="477"/>
      <c r="VVF946" s="477"/>
      <c r="VVG946" s="477"/>
      <c r="VVH946" s="477"/>
      <c r="VVI946" s="477"/>
      <c r="VVJ946" s="477"/>
      <c r="VVK946" s="477"/>
      <c r="VVL946" s="477"/>
      <c r="VVM946" s="477"/>
      <c r="VVN946" s="477"/>
      <c r="VVO946" s="477"/>
      <c r="VVP946" s="477"/>
      <c r="VVQ946" s="477"/>
      <c r="VVR946" s="477"/>
      <c r="VVS946" s="477"/>
      <c r="VVT946" s="477"/>
      <c r="VVU946" s="477"/>
      <c r="VVV946" s="477"/>
      <c r="VVW946" s="477"/>
      <c r="VVX946" s="477"/>
      <c r="VVY946" s="477"/>
      <c r="VVZ946" s="477"/>
      <c r="VWA946" s="477"/>
      <c r="VWB946" s="477"/>
      <c r="VWC946" s="477"/>
      <c r="VWD946" s="477"/>
      <c r="VWE946" s="477"/>
      <c r="VWF946" s="477"/>
      <c r="VWG946" s="477"/>
      <c r="VWH946" s="477"/>
      <c r="VWI946" s="477"/>
      <c r="VWJ946" s="477"/>
      <c r="VWK946" s="477"/>
      <c r="VWL946" s="477"/>
      <c r="VWM946" s="477"/>
      <c r="VWN946" s="477"/>
      <c r="VWO946" s="477"/>
      <c r="VWP946" s="477"/>
      <c r="VWQ946" s="477"/>
      <c r="VWR946" s="477"/>
      <c r="VWS946" s="477"/>
      <c r="VWT946" s="477"/>
      <c r="VWU946" s="477"/>
      <c r="VWV946" s="477"/>
      <c r="VWW946" s="477"/>
      <c r="VWX946" s="477"/>
      <c r="VWY946" s="477"/>
      <c r="VWZ946" s="477"/>
      <c r="VXA946" s="477"/>
      <c r="VXB946" s="477"/>
      <c r="VXC946" s="477"/>
      <c r="VXD946" s="477"/>
      <c r="VXE946" s="477"/>
      <c r="VXF946" s="477"/>
      <c r="VXG946" s="477"/>
      <c r="VXH946" s="477"/>
      <c r="VXI946" s="477"/>
      <c r="VXJ946" s="477"/>
      <c r="VXK946" s="477"/>
      <c r="VXL946" s="477"/>
      <c r="VXM946" s="477"/>
      <c r="VXN946" s="477"/>
      <c r="VXO946" s="477"/>
      <c r="VXP946" s="477"/>
      <c r="VXQ946" s="477"/>
      <c r="VXR946" s="477"/>
      <c r="VXS946" s="477"/>
      <c r="VXT946" s="477"/>
      <c r="VXU946" s="477"/>
      <c r="VXV946" s="477"/>
      <c r="VXW946" s="477"/>
      <c r="VXX946" s="477"/>
      <c r="VXY946" s="477"/>
      <c r="VXZ946" s="477"/>
      <c r="VYA946" s="477"/>
      <c r="VYB946" s="477"/>
      <c r="VYC946" s="477"/>
      <c r="VYD946" s="477"/>
      <c r="VYE946" s="477"/>
      <c r="VYF946" s="477"/>
      <c r="VYG946" s="477"/>
      <c r="VYH946" s="477"/>
      <c r="VYI946" s="477"/>
      <c r="VYJ946" s="477"/>
      <c r="VYK946" s="477"/>
      <c r="VYL946" s="477"/>
      <c r="VYM946" s="477"/>
      <c r="VYN946" s="477"/>
      <c r="VYO946" s="477"/>
      <c r="VYP946" s="477"/>
      <c r="VYQ946" s="477"/>
      <c r="VYR946" s="477"/>
      <c r="VYS946" s="477"/>
      <c r="VYT946" s="477"/>
      <c r="VYU946" s="477"/>
      <c r="VYV946" s="477"/>
      <c r="VYW946" s="477"/>
      <c r="VYX946" s="477"/>
      <c r="VYY946" s="477"/>
      <c r="VYZ946" s="477"/>
      <c r="VZA946" s="477"/>
      <c r="VZB946" s="477"/>
      <c r="VZC946" s="477"/>
      <c r="VZD946" s="477"/>
      <c r="VZE946" s="477"/>
      <c r="VZF946" s="477"/>
      <c r="VZG946" s="477"/>
      <c r="VZH946" s="477"/>
      <c r="VZI946" s="477"/>
      <c r="VZJ946" s="477"/>
      <c r="VZK946" s="477"/>
      <c r="VZL946" s="477"/>
      <c r="VZM946" s="477"/>
      <c r="VZN946" s="477"/>
      <c r="VZO946" s="477"/>
      <c r="VZP946" s="477"/>
      <c r="VZQ946" s="477"/>
      <c r="VZR946" s="477"/>
      <c r="VZS946" s="477"/>
      <c r="VZT946" s="477"/>
      <c r="VZU946" s="477"/>
      <c r="VZV946" s="477"/>
      <c r="VZW946" s="477"/>
      <c r="VZX946" s="477"/>
      <c r="VZY946" s="477"/>
      <c r="VZZ946" s="477"/>
      <c r="WAA946" s="477"/>
      <c r="WAB946" s="477"/>
      <c r="WAC946" s="477"/>
      <c r="WAD946" s="477"/>
      <c r="WAE946" s="477"/>
      <c r="WAF946" s="477"/>
      <c r="WAG946" s="477"/>
      <c r="WAH946" s="477"/>
      <c r="WAI946" s="477"/>
      <c r="WAJ946" s="477"/>
      <c r="WAK946" s="477"/>
      <c r="WAL946" s="477"/>
      <c r="WAM946" s="477"/>
      <c r="WAN946" s="477"/>
      <c r="WAO946" s="477"/>
      <c r="WAP946" s="477"/>
      <c r="WAQ946" s="477"/>
      <c r="WAR946" s="477"/>
      <c r="WAS946" s="477"/>
      <c r="WAT946" s="477"/>
      <c r="WAU946" s="477"/>
      <c r="WAV946" s="477"/>
      <c r="WAW946" s="477"/>
      <c r="WAX946" s="477"/>
      <c r="WAY946" s="477"/>
      <c r="WAZ946" s="477"/>
      <c r="WBA946" s="477"/>
      <c r="WBB946" s="477"/>
      <c r="WBC946" s="477"/>
      <c r="WBD946" s="477"/>
      <c r="WBE946" s="477"/>
      <c r="WBF946" s="477"/>
      <c r="WBG946" s="477"/>
      <c r="WBH946" s="477"/>
      <c r="WBI946" s="477"/>
      <c r="WBJ946" s="477"/>
      <c r="WBK946" s="477"/>
      <c r="WBL946" s="477"/>
      <c r="WBM946" s="477"/>
      <c r="WBN946" s="477"/>
      <c r="WBO946" s="477"/>
      <c r="WBP946" s="477"/>
      <c r="WBQ946" s="477"/>
      <c r="WBR946" s="477"/>
      <c r="WBS946" s="477"/>
      <c r="WBT946" s="477"/>
      <c r="WBU946" s="477"/>
      <c r="WBV946" s="477"/>
      <c r="WBW946" s="477"/>
      <c r="WBX946" s="477"/>
      <c r="WBY946" s="477"/>
      <c r="WBZ946" s="477"/>
      <c r="WCA946" s="477"/>
      <c r="WCB946" s="477"/>
      <c r="WCC946" s="477"/>
      <c r="WCD946" s="477"/>
      <c r="WCE946" s="477"/>
      <c r="WCF946" s="477"/>
      <c r="WCG946" s="477"/>
      <c r="WCH946" s="477"/>
      <c r="WCI946" s="477"/>
      <c r="WCJ946" s="477"/>
      <c r="WCK946" s="477"/>
      <c r="WCL946" s="477"/>
      <c r="WCM946" s="477"/>
      <c r="WCN946" s="477"/>
      <c r="WCO946" s="477"/>
      <c r="WCP946" s="477"/>
      <c r="WCQ946" s="477"/>
      <c r="WCR946" s="477"/>
      <c r="WCS946" s="477"/>
      <c r="WCT946" s="477"/>
      <c r="WCU946" s="477"/>
      <c r="WCV946" s="477"/>
      <c r="WCW946" s="477"/>
      <c r="WCX946" s="477"/>
      <c r="WCY946" s="477"/>
      <c r="WCZ946" s="477"/>
      <c r="WDA946" s="477"/>
      <c r="WDB946" s="477"/>
      <c r="WDC946" s="477"/>
      <c r="WDD946" s="477"/>
      <c r="WDE946" s="477"/>
      <c r="WDF946" s="477"/>
      <c r="WDG946" s="477"/>
      <c r="WDH946" s="477"/>
      <c r="WDI946" s="477"/>
      <c r="WDJ946" s="477"/>
      <c r="WDK946" s="477"/>
      <c r="WDL946" s="477"/>
      <c r="WDM946" s="477"/>
      <c r="WDN946" s="477"/>
      <c r="WDO946" s="477"/>
      <c r="WDP946" s="477"/>
      <c r="WDQ946" s="477"/>
      <c r="WDR946" s="477"/>
      <c r="WDS946" s="477"/>
      <c r="WDT946" s="477"/>
      <c r="WDU946" s="477"/>
      <c r="WDV946" s="477"/>
      <c r="WDW946" s="477"/>
      <c r="WDX946" s="477"/>
      <c r="WDY946" s="477"/>
      <c r="WDZ946" s="477"/>
      <c r="WEA946" s="477"/>
      <c r="WEB946" s="477"/>
      <c r="WEC946" s="477"/>
      <c r="WED946" s="477"/>
      <c r="WEE946" s="477"/>
      <c r="WEF946" s="477"/>
      <c r="WEG946" s="477"/>
      <c r="WEH946" s="477"/>
      <c r="WEI946" s="477"/>
      <c r="WEJ946" s="477"/>
      <c r="WEK946" s="477"/>
      <c r="WEL946" s="477"/>
      <c r="WEM946" s="477"/>
      <c r="WEN946" s="477"/>
      <c r="WEO946" s="477"/>
      <c r="WEP946" s="477"/>
      <c r="WEQ946" s="477"/>
      <c r="WER946" s="477"/>
      <c r="WES946" s="477"/>
      <c r="WET946" s="477"/>
      <c r="WEU946" s="477"/>
      <c r="WEV946" s="477"/>
      <c r="WEW946" s="477"/>
      <c r="WEX946" s="477"/>
      <c r="WEY946" s="477"/>
      <c r="WEZ946" s="477"/>
      <c r="WFA946" s="477"/>
      <c r="WFB946" s="477"/>
      <c r="WFC946" s="477"/>
      <c r="WFD946" s="477"/>
      <c r="WFE946" s="477"/>
      <c r="WFF946" s="477"/>
      <c r="WFG946" s="477"/>
      <c r="WFH946" s="477"/>
      <c r="WFI946" s="477"/>
      <c r="WFJ946" s="477"/>
      <c r="WFK946" s="477"/>
      <c r="WFL946" s="477"/>
      <c r="WFM946" s="477"/>
      <c r="WFN946" s="477"/>
      <c r="WFO946" s="477"/>
      <c r="WFP946" s="477"/>
      <c r="WFQ946" s="477"/>
      <c r="WFR946" s="477"/>
      <c r="WFS946" s="477"/>
      <c r="WFT946" s="477"/>
      <c r="WFU946" s="477"/>
      <c r="WFV946" s="477"/>
      <c r="WFW946" s="477"/>
      <c r="WFX946" s="477"/>
      <c r="WFY946" s="477"/>
      <c r="WFZ946" s="477"/>
      <c r="WGA946" s="477"/>
      <c r="WGB946" s="477"/>
      <c r="WGC946" s="477"/>
      <c r="WGD946" s="477"/>
      <c r="WGE946" s="477"/>
      <c r="WGF946" s="477"/>
      <c r="WGG946" s="477"/>
      <c r="WGH946" s="477"/>
      <c r="WGI946" s="477"/>
      <c r="WGJ946" s="477"/>
      <c r="WGK946" s="477"/>
      <c r="WGL946" s="477"/>
      <c r="WGM946" s="477"/>
      <c r="WGN946" s="477"/>
      <c r="WGO946" s="477"/>
      <c r="WGP946" s="477"/>
      <c r="WGQ946" s="477"/>
      <c r="WGR946" s="477"/>
      <c r="WGS946" s="477"/>
      <c r="WGT946" s="477"/>
      <c r="WGU946" s="477"/>
      <c r="WGV946" s="477"/>
      <c r="WGW946" s="477"/>
      <c r="WGX946" s="477"/>
      <c r="WGY946" s="477"/>
      <c r="WGZ946" s="477"/>
      <c r="WHA946" s="477"/>
      <c r="WHB946" s="477"/>
      <c r="WHC946" s="477"/>
      <c r="WHD946" s="477"/>
      <c r="WHE946" s="477"/>
      <c r="WHF946" s="477"/>
      <c r="WHG946" s="477"/>
      <c r="WHH946" s="477"/>
      <c r="WHI946" s="477"/>
      <c r="WHJ946" s="477"/>
      <c r="WHK946" s="477"/>
      <c r="WHL946" s="477"/>
      <c r="WHM946" s="477"/>
      <c r="WHN946" s="477"/>
      <c r="WHO946" s="477"/>
      <c r="WHP946" s="477"/>
      <c r="WHQ946" s="477"/>
      <c r="WHR946" s="477"/>
      <c r="WHS946" s="477"/>
      <c r="WHT946" s="477"/>
      <c r="WHU946" s="477"/>
      <c r="WHV946" s="477"/>
      <c r="WHW946" s="477"/>
      <c r="WHX946" s="477"/>
      <c r="WHY946" s="477"/>
      <c r="WHZ946" s="477"/>
      <c r="WIA946" s="477"/>
      <c r="WIB946" s="477"/>
      <c r="WIC946" s="477"/>
      <c r="WID946" s="477"/>
      <c r="WIE946" s="477"/>
      <c r="WIF946" s="477"/>
      <c r="WIG946" s="477"/>
      <c r="WIH946" s="477"/>
      <c r="WII946" s="477"/>
      <c r="WIJ946" s="477"/>
      <c r="WIK946" s="477"/>
      <c r="WIL946" s="477"/>
      <c r="WIM946" s="477"/>
      <c r="WIN946" s="477"/>
      <c r="WIO946" s="477"/>
      <c r="WIP946" s="477"/>
      <c r="WIQ946" s="477"/>
      <c r="WIR946" s="477"/>
      <c r="WIS946" s="477"/>
      <c r="WIT946" s="477"/>
      <c r="WIU946" s="477"/>
      <c r="WIV946" s="477"/>
      <c r="WIW946" s="477"/>
      <c r="WIX946" s="477"/>
      <c r="WIY946" s="477"/>
      <c r="WIZ946" s="477"/>
      <c r="WJA946" s="477"/>
      <c r="WJB946" s="477"/>
      <c r="WJC946" s="477"/>
      <c r="WJD946" s="477"/>
      <c r="WJE946" s="477"/>
      <c r="WJF946" s="477"/>
      <c r="WJG946" s="477"/>
      <c r="WJH946" s="477"/>
      <c r="WJI946" s="477"/>
      <c r="WJJ946" s="477"/>
      <c r="WJK946" s="477"/>
      <c r="WJL946" s="477"/>
      <c r="WJM946" s="477"/>
      <c r="WJN946" s="477"/>
      <c r="WJO946" s="477"/>
      <c r="WJP946" s="477"/>
      <c r="WJQ946" s="477"/>
      <c r="WJR946" s="477"/>
      <c r="WJS946" s="477"/>
      <c r="WJT946" s="477"/>
      <c r="WJU946" s="477"/>
      <c r="WJV946" s="477"/>
      <c r="WJW946" s="477"/>
      <c r="WJX946" s="477"/>
      <c r="WJY946" s="477"/>
      <c r="WJZ946" s="477"/>
      <c r="WKA946" s="477"/>
      <c r="WKB946" s="477"/>
      <c r="WKC946" s="477"/>
      <c r="WKD946" s="477"/>
      <c r="WKE946" s="477"/>
      <c r="WKF946" s="477"/>
      <c r="WKG946" s="477"/>
      <c r="WKH946" s="477"/>
      <c r="WKI946" s="477"/>
      <c r="WKJ946" s="477"/>
      <c r="WKK946" s="477"/>
      <c r="WKL946" s="477"/>
      <c r="WKM946" s="477"/>
      <c r="WKN946" s="477"/>
      <c r="WKO946" s="477"/>
      <c r="WKP946" s="477"/>
      <c r="WKQ946" s="477"/>
      <c r="WKR946" s="477"/>
      <c r="WKS946" s="477"/>
      <c r="WKT946" s="477"/>
      <c r="WKU946" s="477"/>
      <c r="WKV946" s="477"/>
      <c r="WKW946" s="477"/>
      <c r="WKX946" s="477"/>
      <c r="WKY946" s="477"/>
      <c r="WKZ946" s="477"/>
      <c r="WLA946" s="477"/>
      <c r="WLB946" s="477"/>
      <c r="WLC946" s="477"/>
      <c r="WLD946" s="477"/>
      <c r="WLE946" s="477"/>
      <c r="WLF946" s="477"/>
      <c r="WLG946" s="477"/>
      <c r="WLH946" s="477"/>
      <c r="WLI946" s="477"/>
      <c r="WLJ946" s="477"/>
      <c r="WLK946" s="477"/>
      <c r="WLL946" s="477"/>
      <c r="WLM946" s="477"/>
      <c r="WLN946" s="477"/>
      <c r="WLO946" s="477"/>
      <c r="WLP946" s="477"/>
      <c r="WLQ946" s="477"/>
      <c r="WLR946" s="477"/>
      <c r="WLS946" s="477"/>
      <c r="WLT946" s="477"/>
      <c r="WLU946" s="477"/>
      <c r="WLV946" s="477"/>
      <c r="WLW946" s="477"/>
      <c r="WLX946" s="477"/>
      <c r="WLY946" s="477"/>
      <c r="WLZ946" s="477"/>
      <c r="WMA946" s="477"/>
      <c r="WMB946" s="477"/>
      <c r="WMC946" s="477"/>
      <c r="WMD946" s="477"/>
      <c r="WME946" s="477"/>
      <c r="WMF946" s="477"/>
      <c r="WMG946" s="477"/>
      <c r="WMH946" s="477"/>
      <c r="WMI946" s="477"/>
      <c r="WMJ946" s="477"/>
      <c r="WMK946" s="477"/>
      <c r="WML946" s="477"/>
      <c r="WMM946" s="477"/>
      <c r="WMN946" s="477"/>
      <c r="WMO946" s="477"/>
      <c r="WMP946" s="477"/>
      <c r="WMQ946" s="477"/>
      <c r="WMR946" s="477"/>
      <c r="WMS946" s="477"/>
      <c r="WMT946" s="477"/>
      <c r="WMU946" s="477"/>
      <c r="WMV946" s="477"/>
      <c r="WMW946" s="477"/>
      <c r="WMX946" s="477"/>
      <c r="WMY946" s="477"/>
      <c r="WMZ946" s="477"/>
      <c r="WNA946" s="477"/>
      <c r="WNB946" s="477"/>
      <c r="WNC946" s="477"/>
      <c r="WND946" s="477"/>
      <c r="WNE946" s="477"/>
      <c r="WNF946" s="477"/>
      <c r="WNG946" s="477"/>
      <c r="WNH946" s="477"/>
      <c r="WNI946" s="477"/>
      <c r="WNJ946" s="477"/>
      <c r="WNK946" s="477"/>
      <c r="WNL946" s="477"/>
      <c r="WNM946" s="477"/>
      <c r="WNN946" s="477"/>
      <c r="WNO946" s="477"/>
      <c r="WNP946" s="477"/>
      <c r="WNQ946" s="477"/>
      <c r="WNR946" s="477"/>
      <c r="WNS946" s="477"/>
      <c r="WNT946" s="477"/>
      <c r="WNU946" s="477"/>
      <c r="WNV946" s="477"/>
      <c r="WNW946" s="477"/>
      <c r="WNX946" s="477"/>
      <c r="WNY946" s="477"/>
      <c r="WNZ946" s="477"/>
      <c r="WOA946" s="477"/>
      <c r="WOB946" s="477"/>
      <c r="WOC946" s="477"/>
      <c r="WOD946" s="477"/>
      <c r="WOE946" s="477"/>
      <c r="WOF946" s="477"/>
      <c r="WOG946" s="477"/>
      <c r="WOH946" s="477"/>
      <c r="WOI946" s="477"/>
      <c r="WOJ946" s="477"/>
      <c r="WOK946" s="477"/>
      <c r="WOL946" s="477"/>
      <c r="WOM946" s="477"/>
      <c r="WON946" s="477"/>
      <c r="WOO946" s="477"/>
      <c r="WOP946" s="477"/>
      <c r="WOQ946" s="477"/>
      <c r="WOR946" s="477"/>
      <c r="WOS946" s="477"/>
      <c r="WOT946" s="477"/>
      <c r="WOU946" s="477"/>
      <c r="WOV946" s="477"/>
      <c r="WOW946" s="477"/>
      <c r="WOX946" s="477"/>
      <c r="WOY946" s="477"/>
      <c r="WOZ946" s="477"/>
      <c r="WPA946" s="477"/>
      <c r="WPB946" s="477"/>
      <c r="WPC946" s="477"/>
      <c r="WPD946" s="477"/>
      <c r="WPE946" s="477"/>
      <c r="WPF946" s="477"/>
      <c r="WPG946" s="477"/>
      <c r="WPH946" s="477"/>
      <c r="WPI946" s="477"/>
      <c r="WPJ946" s="477"/>
      <c r="WPK946" s="477"/>
      <c r="WPL946" s="477"/>
      <c r="WPM946" s="477"/>
      <c r="WPN946" s="477"/>
      <c r="WPO946" s="477"/>
      <c r="WPP946" s="477"/>
      <c r="WPQ946" s="477"/>
      <c r="WPR946" s="477"/>
      <c r="WPS946" s="477"/>
      <c r="WPT946" s="477"/>
      <c r="WPU946" s="477"/>
      <c r="WPV946" s="477"/>
      <c r="WPW946" s="477"/>
      <c r="WPX946" s="477"/>
      <c r="WPY946" s="477"/>
      <c r="WPZ946" s="477"/>
      <c r="WQA946" s="477"/>
      <c r="WQB946" s="477"/>
      <c r="WQC946" s="477"/>
      <c r="WQD946" s="477"/>
      <c r="WQE946" s="477"/>
      <c r="WQF946" s="477"/>
      <c r="WQG946" s="477"/>
      <c r="WQH946" s="477"/>
      <c r="WQI946" s="477"/>
      <c r="WQJ946" s="477"/>
      <c r="WQK946" s="477"/>
      <c r="WQL946" s="477"/>
      <c r="WQM946" s="477"/>
      <c r="WQN946" s="477"/>
      <c r="WQO946" s="477"/>
      <c r="WQP946" s="477"/>
      <c r="WQQ946" s="477"/>
      <c r="WQR946" s="477"/>
      <c r="WQS946" s="477"/>
      <c r="WQT946" s="477"/>
      <c r="WQU946" s="477"/>
      <c r="WQV946" s="477"/>
      <c r="WQW946" s="477"/>
      <c r="WQX946" s="477"/>
      <c r="WQY946" s="477"/>
      <c r="WQZ946" s="477"/>
      <c r="WRA946" s="477"/>
      <c r="WRB946" s="477"/>
      <c r="WRC946" s="477"/>
      <c r="WRD946" s="477"/>
      <c r="WRE946" s="477"/>
      <c r="WRF946" s="477"/>
      <c r="WRG946" s="477"/>
      <c r="WRH946" s="477"/>
      <c r="WRI946" s="477"/>
      <c r="WRJ946" s="477"/>
      <c r="WRK946" s="477"/>
      <c r="WRL946" s="477"/>
      <c r="WRM946" s="477"/>
      <c r="WRN946" s="477"/>
      <c r="WRO946" s="477"/>
      <c r="WRP946" s="477"/>
      <c r="WRQ946" s="477"/>
      <c r="WRR946" s="477"/>
      <c r="WRS946" s="477"/>
      <c r="WRT946" s="477"/>
      <c r="WRU946" s="477"/>
      <c r="WRV946" s="477"/>
      <c r="WRW946" s="477"/>
      <c r="WRX946" s="477"/>
      <c r="WRY946" s="477"/>
      <c r="WRZ946" s="477"/>
      <c r="WSA946" s="477"/>
      <c r="WSB946" s="477"/>
      <c r="WSC946" s="477"/>
      <c r="WSD946" s="477"/>
      <c r="WSE946" s="477"/>
      <c r="WSF946" s="477"/>
      <c r="WSG946" s="477"/>
      <c r="WSH946" s="477"/>
      <c r="WSI946" s="477"/>
      <c r="WSJ946" s="477"/>
      <c r="WSK946" s="477"/>
      <c r="WSL946" s="477"/>
      <c r="WSM946" s="477"/>
      <c r="WSN946" s="477"/>
      <c r="WSO946" s="477"/>
      <c r="WSP946" s="477"/>
      <c r="WSQ946" s="477"/>
      <c r="WSR946" s="477"/>
      <c r="WSS946" s="477"/>
      <c r="WST946" s="477"/>
      <c r="WSU946" s="477"/>
      <c r="WSV946" s="477"/>
      <c r="WSW946" s="477"/>
      <c r="WSX946" s="477"/>
      <c r="WSY946" s="477"/>
      <c r="WSZ946" s="477"/>
      <c r="WTA946" s="477"/>
      <c r="WTB946" s="477"/>
      <c r="WTC946" s="477"/>
      <c r="WTD946" s="477"/>
      <c r="WTE946" s="477"/>
      <c r="WTF946" s="477"/>
      <c r="WTG946" s="477"/>
      <c r="WTH946" s="477"/>
      <c r="WTI946" s="477"/>
      <c r="WTJ946" s="477"/>
      <c r="WTK946" s="477"/>
      <c r="WTL946" s="477"/>
      <c r="WTM946" s="477"/>
      <c r="WTN946" s="477"/>
      <c r="WTO946" s="477"/>
      <c r="WTP946" s="477"/>
      <c r="WTQ946" s="477"/>
      <c r="WTR946" s="477"/>
      <c r="WTS946" s="477"/>
      <c r="WTT946" s="477"/>
      <c r="WTU946" s="477"/>
      <c r="WTV946" s="477"/>
      <c r="WTW946" s="477"/>
      <c r="WTX946" s="477"/>
      <c r="WTY946" s="477"/>
      <c r="WTZ946" s="477"/>
      <c r="WUA946" s="477"/>
      <c r="WUB946" s="477"/>
      <c r="WUC946" s="477"/>
      <c r="WUD946" s="477"/>
      <c r="WUE946" s="477"/>
      <c r="WUF946" s="477"/>
      <c r="WUG946" s="477"/>
      <c r="WUH946" s="477"/>
      <c r="WUI946" s="477"/>
      <c r="WUJ946" s="477"/>
      <c r="WUK946" s="477"/>
      <c r="WUL946" s="477"/>
      <c r="WUM946" s="477"/>
      <c r="WUN946" s="477"/>
      <c r="WUO946" s="477"/>
      <c r="WUP946" s="477"/>
      <c r="WUQ946" s="477"/>
      <c r="WUR946" s="477"/>
      <c r="WUS946" s="477"/>
      <c r="WUT946" s="477"/>
      <c r="WUU946" s="477"/>
      <c r="WUV946" s="477"/>
      <c r="WUW946" s="477"/>
      <c r="WUX946" s="477"/>
      <c r="WUY946" s="477"/>
      <c r="WUZ946" s="477"/>
      <c r="WVA946" s="477"/>
      <c r="WVB946" s="477"/>
      <c r="WVC946" s="477"/>
      <c r="WVD946" s="477"/>
      <c r="WVE946" s="477"/>
      <c r="WVF946" s="477"/>
      <c r="WVG946" s="477"/>
      <c r="WVH946" s="477"/>
      <c r="WVI946" s="477"/>
      <c r="WVJ946" s="477"/>
      <c r="WVK946" s="477"/>
      <c r="WVL946" s="477"/>
      <c r="WVM946" s="477"/>
      <c r="WVN946" s="477"/>
      <c r="WVO946" s="477"/>
      <c r="WVP946" s="477"/>
      <c r="WVQ946" s="477"/>
      <c r="WVR946" s="477"/>
      <c r="WVS946" s="477"/>
      <c r="WVT946" s="477"/>
      <c r="WVU946" s="477"/>
      <c r="WVV946" s="477"/>
      <c r="WVW946" s="477"/>
      <c r="WVX946" s="477"/>
      <c r="WVY946" s="477"/>
      <c r="WVZ946" s="477"/>
      <c r="WWA946" s="477"/>
      <c r="WWB946" s="477"/>
      <c r="WWC946" s="477"/>
      <c r="WWD946" s="477"/>
      <c r="WWE946" s="477"/>
      <c r="WWF946" s="477"/>
      <c r="WWG946" s="477"/>
      <c r="WWH946" s="477"/>
      <c r="WWI946" s="477"/>
      <c r="WWJ946" s="477"/>
      <c r="WWK946" s="477"/>
      <c r="WWL946" s="477"/>
      <c r="WWM946" s="477"/>
      <c r="WWN946" s="477"/>
      <c r="WWO946" s="477"/>
      <c r="WWP946" s="477"/>
      <c r="WWQ946" s="477"/>
      <c r="WWR946" s="477"/>
      <c r="WWS946" s="477"/>
      <c r="WWT946" s="477"/>
      <c r="WWU946" s="477"/>
      <c r="WWV946" s="477"/>
      <c r="WWW946" s="477"/>
      <c r="WWX946" s="477"/>
      <c r="WWY946" s="477"/>
      <c r="WWZ946" s="477"/>
      <c r="WXA946" s="477"/>
      <c r="WXB946" s="477"/>
      <c r="WXC946" s="477"/>
      <c r="WXD946" s="477"/>
      <c r="WXE946" s="477"/>
      <c r="WXF946" s="477"/>
      <c r="WXG946" s="477"/>
      <c r="WXH946" s="477"/>
      <c r="WXI946" s="477"/>
      <c r="WXJ946" s="477"/>
      <c r="WXK946" s="477"/>
      <c r="WXL946" s="477"/>
      <c r="WXM946" s="477"/>
      <c r="WXN946" s="477"/>
      <c r="WXO946" s="477"/>
      <c r="WXP946" s="477"/>
      <c r="WXQ946" s="477"/>
      <c r="WXR946" s="477"/>
      <c r="WXS946" s="477"/>
      <c r="WXT946" s="477"/>
      <c r="WXU946" s="477"/>
      <c r="WXV946" s="477"/>
      <c r="WXW946" s="477"/>
      <c r="WXX946" s="477"/>
      <c r="WXY946" s="477"/>
      <c r="WXZ946" s="477"/>
      <c r="WYA946" s="477"/>
      <c r="WYB946" s="477"/>
      <c r="WYC946" s="477"/>
      <c r="WYD946" s="477"/>
      <c r="WYE946" s="477"/>
      <c r="WYF946" s="477"/>
      <c r="WYG946" s="477"/>
      <c r="WYH946" s="477"/>
      <c r="WYI946" s="477"/>
      <c r="WYJ946" s="477"/>
      <c r="WYK946" s="477"/>
      <c r="WYL946" s="477"/>
      <c r="WYM946" s="477"/>
      <c r="WYN946" s="477"/>
      <c r="WYO946" s="477"/>
      <c r="WYP946" s="477"/>
      <c r="WYQ946" s="477"/>
      <c r="WYR946" s="477"/>
      <c r="WYS946" s="477"/>
      <c r="WYT946" s="477"/>
      <c r="WYU946" s="477"/>
      <c r="WYV946" s="477"/>
      <c r="WYW946" s="477"/>
      <c r="WYX946" s="477"/>
      <c r="WYY946" s="477"/>
      <c r="WYZ946" s="477"/>
      <c r="WZA946" s="477"/>
      <c r="WZB946" s="477"/>
      <c r="WZC946" s="477"/>
      <c r="WZD946" s="477"/>
      <c r="WZE946" s="477"/>
      <c r="WZF946" s="477"/>
      <c r="WZG946" s="477"/>
      <c r="WZH946" s="477"/>
      <c r="WZI946" s="477"/>
      <c r="WZJ946" s="477"/>
      <c r="WZK946" s="477"/>
      <c r="WZL946" s="477"/>
      <c r="WZM946" s="477"/>
      <c r="WZN946" s="477"/>
      <c r="WZO946" s="477"/>
      <c r="WZP946" s="477"/>
      <c r="WZQ946" s="477"/>
      <c r="WZR946" s="477"/>
      <c r="WZS946" s="477"/>
      <c r="WZT946" s="477"/>
      <c r="WZU946" s="477"/>
      <c r="WZV946" s="477"/>
      <c r="WZW946" s="477"/>
      <c r="WZX946" s="477"/>
      <c r="WZY946" s="477"/>
      <c r="WZZ946" s="477"/>
      <c r="XAA946" s="477"/>
      <c r="XAB946" s="477"/>
      <c r="XAC946" s="477"/>
      <c r="XAD946" s="477"/>
      <c r="XAE946" s="477"/>
      <c r="XAF946" s="477"/>
      <c r="XAG946" s="477"/>
      <c r="XAH946" s="477"/>
      <c r="XAI946" s="477"/>
      <c r="XAJ946" s="477"/>
      <c r="XAK946" s="477"/>
      <c r="XAL946" s="477"/>
      <c r="XAM946" s="477"/>
      <c r="XAN946" s="477"/>
      <c r="XAO946" s="477"/>
      <c r="XAP946" s="477"/>
      <c r="XAQ946" s="477"/>
      <c r="XAR946" s="477"/>
      <c r="XAS946" s="477"/>
      <c r="XAT946" s="477"/>
      <c r="XAU946" s="477"/>
      <c r="XAV946" s="477"/>
      <c r="XAW946" s="477"/>
      <c r="XAX946" s="477"/>
      <c r="XAY946" s="477"/>
      <c r="XAZ946" s="477"/>
      <c r="XBA946" s="477"/>
      <c r="XBB946" s="477"/>
      <c r="XBC946" s="477"/>
      <c r="XBD946" s="477"/>
      <c r="XBE946" s="477"/>
      <c r="XBF946" s="477"/>
      <c r="XBG946" s="477"/>
      <c r="XBH946" s="477"/>
      <c r="XBI946" s="477"/>
      <c r="XBJ946" s="477"/>
      <c r="XBK946" s="477"/>
      <c r="XBL946" s="477"/>
      <c r="XBM946" s="477"/>
      <c r="XBN946" s="477"/>
      <c r="XBO946" s="477"/>
      <c r="XBP946" s="477"/>
      <c r="XBQ946" s="477"/>
      <c r="XBR946" s="477"/>
      <c r="XBS946" s="477"/>
      <c r="XBT946" s="477"/>
      <c r="XBU946" s="477"/>
      <c r="XBV946" s="477"/>
      <c r="XBW946" s="477"/>
      <c r="XBX946" s="477"/>
      <c r="XBY946" s="477"/>
      <c r="XBZ946" s="477"/>
      <c r="XCA946" s="477"/>
      <c r="XCB946" s="477"/>
      <c r="XCC946" s="477"/>
      <c r="XCD946" s="477"/>
      <c r="XCE946" s="477"/>
      <c r="XCF946" s="477"/>
      <c r="XCG946" s="477"/>
      <c r="XCH946" s="477"/>
      <c r="XCI946" s="477"/>
      <c r="XCJ946" s="477"/>
      <c r="XCK946" s="477"/>
      <c r="XCL946" s="477"/>
      <c r="XCM946" s="477"/>
      <c r="XCN946" s="477"/>
      <c r="XCO946" s="477"/>
      <c r="XCP946" s="477"/>
      <c r="XCQ946" s="477"/>
      <c r="XCR946" s="477"/>
      <c r="XCS946" s="477"/>
      <c r="XCT946" s="477"/>
      <c r="XCU946" s="477"/>
      <c r="XCV946" s="477"/>
      <c r="XCW946" s="477"/>
      <c r="XCX946" s="477"/>
      <c r="XCY946" s="477"/>
      <c r="XCZ946" s="477"/>
      <c r="XDA946" s="477"/>
      <c r="XDB946" s="477"/>
      <c r="XDC946" s="477"/>
      <c r="XDD946" s="477"/>
      <c r="XDE946" s="477"/>
      <c r="XDF946" s="477"/>
      <c r="XDG946" s="477"/>
      <c r="XDH946" s="477"/>
      <c r="XDI946" s="477"/>
      <c r="XDJ946" s="477"/>
      <c r="XDK946" s="477"/>
      <c r="XDL946" s="477"/>
      <c r="XDM946" s="477"/>
      <c r="XDN946" s="477"/>
      <c r="XDO946" s="477"/>
      <c r="XDP946" s="477"/>
      <c r="XDQ946" s="477"/>
      <c r="XDR946" s="477"/>
      <c r="XDS946" s="477"/>
      <c r="XDT946" s="477"/>
      <c r="XDU946" s="477"/>
      <c r="XDV946" s="477"/>
      <c r="XDW946" s="477"/>
      <c r="XDX946" s="477"/>
      <c r="XDY946" s="477"/>
      <c r="XDZ946" s="477"/>
      <c r="XEA946" s="477"/>
      <c r="XEB946" s="477"/>
      <c r="XEC946" s="477"/>
      <c r="XED946" s="477"/>
      <c r="XEE946" s="477"/>
      <c r="XEF946" s="477"/>
      <c r="XEG946" s="477"/>
      <c r="XEH946" s="477"/>
      <c r="XEI946" s="477"/>
      <c r="XEJ946" s="477"/>
      <c r="XEK946" s="477"/>
      <c r="XEL946" s="477"/>
      <c r="XEM946" s="477"/>
      <c r="XEN946" s="477"/>
      <c r="XEO946" s="477"/>
      <c r="XEP946" s="477"/>
      <c r="XEQ946" s="477"/>
      <c r="XER946" s="477"/>
      <c r="XES946" s="477"/>
      <c r="XET946" s="477"/>
      <c r="XEU946" s="477"/>
      <c r="XEV946" s="477"/>
      <c r="XEW946" s="477"/>
      <c r="XEX946" s="477"/>
      <c r="XEY946" s="477"/>
      <c r="XEZ946" s="477"/>
      <c r="XFA946" s="477"/>
      <c r="XFB946" s="477"/>
    </row>
    <row r="947" spans="1:16382" ht="30" customHeight="1" x14ac:dyDescent="0.7">
      <c r="A947" s="477"/>
      <c r="B947" s="316"/>
      <c r="C947" s="446"/>
      <c r="D947" s="408"/>
      <c r="E947" s="464"/>
      <c r="F947" s="469"/>
      <c r="G947" s="466"/>
      <c r="H947" s="403"/>
      <c r="I947" s="366"/>
      <c r="J947" s="324"/>
      <c r="K947" s="481"/>
      <c r="L947" s="486"/>
      <c r="M947" s="477"/>
      <c r="N947" s="477"/>
      <c r="O947" s="477"/>
      <c r="P947" s="477"/>
      <c r="Q947" s="477"/>
      <c r="R947" s="477"/>
      <c r="S947" s="477"/>
      <c r="T947" s="477"/>
      <c r="U947" s="477"/>
      <c r="V947" s="477"/>
      <c r="W947" s="477"/>
      <c r="X947" s="477"/>
      <c r="Y947" s="477"/>
      <c r="Z947" s="477"/>
      <c r="AA947" s="477"/>
      <c r="AB947" s="477"/>
      <c r="AC947" s="477"/>
      <c r="AD947" s="477"/>
      <c r="AE947" s="477"/>
      <c r="AF947" s="477"/>
      <c r="AG947" s="477"/>
      <c r="AH947" s="477"/>
      <c r="AI947" s="477"/>
      <c r="AJ947" s="477"/>
      <c r="AK947" s="477"/>
      <c r="AL947" s="477"/>
      <c r="AM947" s="477"/>
      <c r="AN947" s="477"/>
      <c r="AO947" s="477"/>
      <c r="AP947" s="477"/>
      <c r="AQ947" s="477"/>
      <c r="AR947" s="477"/>
      <c r="AS947" s="477"/>
      <c r="AT947" s="477"/>
      <c r="AU947" s="477"/>
      <c r="AV947" s="477"/>
      <c r="AW947" s="477"/>
      <c r="AX947" s="477"/>
      <c r="AY947" s="477"/>
      <c r="AZ947" s="477"/>
      <c r="BA947" s="477"/>
      <c r="BB947" s="477"/>
      <c r="BC947" s="477"/>
      <c r="BD947" s="477"/>
      <c r="BE947" s="477"/>
      <c r="BF947" s="477"/>
      <c r="BG947" s="477"/>
      <c r="BH947" s="477"/>
      <c r="BI947" s="477"/>
      <c r="BJ947" s="477"/>
      <c r="BK947" s="477"/>
      <c r="BL947" s="477"/>
      <c r="BM947" s="477"/>
      <c r="BN947" s="477"/>
      <c r="BO947" s="477"/>
      <c r="BP947" s="477"/>
      <c r="BQ947" s="477"/>
      <c r="BR947" s="477"/>
      <c r="BS947" s="477"/>
      <c r="BT947" s="477"/>
      <c r="BU947" s="477"/>
      <c r="BV947" s="477"/>
      <c r="BW947" s="477"/>
      <c r="BX947" s="477"/>
      <c r="BY947" s="477"/>
      <c r="BZ947" s="477"/>
      <c r="CA947" s="477"/>
      <c r="CB947" s="477"/>
      <c r="CC947" s="477"/>
      <c r="CD947" s="477"/>
      <c r="CE947" s="477"/>
      <c r="CF947" s="477"/>
      <c r="CG947" s="477"/>
      <c r="CH947" s="477"/>
      <c r="CI947" s="477"/>
      <c r="CJ947" s="477"/>
      <c r="CK947" s="477"/>
      <c r="CL947" s="477"/>
      <c r="CM947" s="477"/>
      <c r="CN947" s="477"/>
      <c r="CO947" s="477"/>
      <c r="CP947" s="477"/>
      <c r="CQ947" s="477"/>
      <c r="CR947" s="477"/>
      <c r="CS947" s="477"/>
      <c r="CT947" s="477"/>
      <c r="CU947" s="477"/>
      <c r="CV947" s="477"/>
      <c r="CW947" s="477"/>
      <c r="CX947" s="477"/>
      <c r="CY947" s="477"/>
      <c r="CZ947" s="477"/>
      <c r="DA947" s="477"/>
      <c r="DB947" s="477"/>
      <c r="DC947" s="477"/>
      <c r="DD947" s="477"/>
      <c r="DE947" s="477"/>
      <c r="DF947" s="477"/>
      <c r="DG947" s="477"/>
      <c r="DH947" s="477"/>
      <c r="DI947" s="477"/>
      <c r="DJ947" s="477"/>
      <c r="DK947" s="477"/>
      <c r="DL947" s="477"/>
      <c r="DM947" s="477"/>
      <c r="DN947" s="477"/>
      <c r="DO947" s="477"/>
      <c r="DP947" s="477"/>
      <c r="DQ947" s="477"/>
      <c r="DR947" s="477"/>
      <c r="DS947" s="477"/>
      <c r="DT947" s="477"/>
      <c r="DU947" s="477"/>
      <c r="DV947" s="477"/>
      <c r="DW947" s="477"/>
      <c r="DX947" s="477"/>
      <c r="DY947" s="477"/>
      <c r="DZ947" s="477"/>
      <c r="EA947" s="477"/>
      <c r="EB947" s="477"/>
      <c r="EC947" s="477"/>
      <c r="ED947" s="477"/>
      <c r="EE947" s="477"/>
      <c r="EF947" s="477"/>
      <c r="EG947" s="477"/>
      <c r="EH947" s="477"/>
      <c r="EI947" s="477"/>
      <c r="EJ947" s="477"/>
      <c r="EK947" s="477"/>
      <c r="EL947" s="477"/>
      <c r="EM947" s="477"/>
      <c r="EN947" s="477"/>
      <c r="EO947" s="477"/>
      <c r="EP947" s="477"/>
      <c r="EQ947" s="477"/>
      <c r="ER947" s="477"/>
      <c r="ES947" s="477"/>
      <c r="ET947" s="477"/>
      <c r="EU947" s="477"/>
      <c r="EV947" s="477"/>
      <c r="EW947" s="477"/>
      <c r="EX947" s="477"/>
      <c r="EY947" s="477"/>
      <c r="EZ947" s="477"/>
      <c r="FA947" s="477"/>
      <c r="FB947" s="477"/>
      <c r="FC947" s="477"/>
      <c r="FD947" s="477"/>
      <c r="FE947" s="477"/>
      <c r="FF947" s="477"/>
      <c r="FG947" s="477"/>
      <c r="FH947" s="477"/>
      <c r="FI947" s="477"/>
      <c r="FJ947" s="477"/>
      <c r="FK947" s="477"/>
      <c r="FL947" s="477"/>
      <c r="FM947" s="477"/>
      <c r="FN947" s="477"/>
      <c r="FO947" s="477"/>
      <c r="FP947" s="477"/>
      <c r="FQ947" s="477"/>
      <c r="FR947" s="477"/>
      <c r="FS947" s="477"/>
      <c r="FT947" s="477"/>
      <c r="FU947" s="477"/>
      <c r="FV947" s="477"/>
      <c r="FW947" s="477"/>
      <c r="FX947" s="477"/>
      <c r="FY947" s="477"/>
      <c r="FZ947" s="477"/>
      <c r="GA947" s="477"/>
      <c r="GB947" s="477"/>
      <c r="GC947" s="477"/>
      <c r="GD947" s="477"/>
      <c r="GE947" s="477"/>
      <c r="GF947" s="477"/>
      <c r="GG947" s="477"/>
      <c r="GH947" s="477"/>
      <c r="GI947" s="477"/>
      <c r="GJ947" s="477"/>
      <c r="GK947" s="477"/>
      <c r="GL947" s="477"/>
      <c r="GM947" s="477"/>
      <c r="GN947" s="477"/>
      <c r="GO947" s="477"/>
      <c r="GP947" s="477"/>
      <c r="GQ947" s="477"/>
      <c r="GR947" s="477"/>
      <c r="GS947" s="477"/>
      <c r="GT947" s="477"/>
      <c r="GU947" s="477"/>
      <c r="GV947" s="477"/>
      <c r="GW947" s="477"/>
      <c r="GX947" s="477"/>
      <c r="GY947" s="477"/>
      <c r="GZ947" s="477"/>
      <c r="HA947" s="477"/>
      <c r="HB947" s="477"/>
      <c r="HC947" s="477"/>
      <c r="HD947" s="477"/>
      <c r="HE947" s="477"/>
      <c r="HF947" s="477"/>
      <c r="HG947" s="477"/>
      <c r="HH947" s="477"/>
      <c r="HI947" s="477"/>
      <c r="HJ947" s="477"/>
      <c r="HK947" s="477"/>
      <c r="HL947" s="477"/>
      <c r="HM947" s="477"/>
      <c r="HN947" s="477"/>
      <c r="HO947" s="477"/>
      <c r="HP947" s="477"/>
      <c r="HQ947" s="477"/>
      <c r="HR947" s="477"/>
      <c r="HS947" s="477"/>
      <c r="HT947" s="477"/>
      <c r="HU947" s="477"/>
      <c r="HV947" s="477"/>
      <c r="HW947" s="477"/>
      <c r="HX947" s="477"/>
      <c r="HY947" s="477"/>
      <c r="HZ947" s="477"/>
      <c r="IA947" s="477"/>
      <c r="IB947" s="477"/>
      <c r="IC947" s="477"/>
      <c r="ID947" s="477"/>
      <c r="IE947" s="477"/>
      <c r="IF947" s="477"/>
      <c r="IG947" s="477"/>
      <c r="IH947" s="477"/>
      <c r="II947" s="477"/>
      <c r="IJ947" s="477"/>
      <c r="IK947" s="477"/>
      <c r="IL947" s="477"/>
      <c r="IM947" s="477"/>
      <c r="IN947" s="477"/>
      <c r="IO947" s="477"/>
      <c r="IP947" s="477"/>
      <c r="IQ947" s="477"/>
      <c r="IR947" s="477"/>
      <c r="IS947" s="477"/>
      <c r="IT947" s="477"/>
      <c r="IU947" s="477"/>
      <c r="IV947" s="477"/>
      <c r="IW947" s="477"/>
      <c r="IX947" s="477"/>
      <c r="IY947" s="477"/>
      <c r="IZ947" s="477"/>
      <c r="JA947" s="477"/>
      <c r="JB947" s="477"/>
      <c r="JC947" s="477"/>
      <c r="JD947" s="477"/>
      <c r="JE947" s="477"/>
      <c r="JF947" s="477"/>
      <c r="JG947" s="477"/>
      <c r="JH947" s="477"/>
      <c r="JI947" s="477"/>
      <c r="JJ947" s="477"/>
      <c r="JK947" s="477"/>
      <c r="JL947" s="477"/>
      <c r="JM947" s="477"/>
      <c r="JN947" s="477"/>
      <c r="JO947" s="477"/>
      <c r="JP947" s="477"/>
      <c r="JQ947" s="477"/>
      <c r="JR947" s="477"/>
      <c r="JS947" s="477"/>
      <c r="JT947" s="477"/>
      <c r="JU947" s="477"/>
      <c r="JV947" s="477"/>
      <c r="JW947" s="477"/>
      <c r="JX947" s="477"/>
      <c r="JY947" s="477"/>
      <c r="JZ947" s="477"/>
      <c r="KA947" s="477"/>
      <c r="KB947" s="477"/>
      <c r="KC947" s="477"/>
      <c r="KD947" s="477"/>
      <c r="KE947" s="477"/>
      <c r="KF947" s="477"/>
      <c r="KG947" s="477"/>
      <c r="KH947" s="477"/>
      <c r="KI947" s="477"/>
      <c r="KJ947" s="477"/>
      <c r="KK947" s="477"/>
      <c r="KL947" s="477"/>
      <c r="KM947" s="477"/>
      <c r="KN947" s="477"/>
      <c r="KO947" s="477"/>
      <c r="KP947" s="477"/>
      <c r="KQ947" s="477"/>
      <c r="KR947" s="477"/>
      <c r="KS947" s="477"/>
      <c r="KT947" s="477"/>
      <c r="KU947" s="477"/>
      <c r="KV947" s="477"/>
      <c r="KW947" s="477"/>
      <c r="KX947" s="477"/>
      <c r="KY947" s="477"/>
      <c r="KZ947" s="477"/>
      <c r="LA947" s="477"/>
      <c r="LB947" s="477"/>
      <c r="LC947" s="477"/>
      <c r="LD947" s="477"/>
      <c r="LE947" s="477"/>
      <c r="LF947" s="477"/>
      <c r="LG947" s="477"/>
      <c r="LH947" s="477"/>
      <c r="LI947" s="477"/>
      <c r="LJ947" s="477"/>
      <c r="LK947" s="477"/>
      <c r="LL947" s="477"/>
      <c r="LM947" s="477"/>
      <c r="LN947" s="477"/>
      <c r="LO947" s="477"/>
      <c r="LP947" s="477"/>
      <c r="LQ947" s="477"/>
      <c r="LR947" s="477"/>
      <c r="LS947" s="477"/>
      <c r="LT947" s="477"/>
      <c r="LU947" s="477"/>
      <c r="LV947" s="477"/>
      <c r="LW947" s="477"/>
      <c r="LX947" s="477"/>
      <c r="LY947" s="477"/>
      <c r="LZ947" s="477"/>
      <c r="MA947" s="477"/>
      <c r="MB947" s="477"/>
      <c r="MC947" s="477"/>
      <c r="MD947" s="477"/>
      <c r="ME947" s="477"/>
      <c r="MF947" s="477"/>
      <c r="MG947" s="477"/>
      <c r="MH947" s="477"/>
      <c r="MI947" s="477"/>
      <c r="MJ947" s="477"/>
      <c r="MK947" s="477"/>
      <c r="ML947" s="477"/>
      <c r="MM947" s="477"/>
      <c r="MN947" s="477"/>
      <c r="MO947" s="477"/>
      <c r="MP947" s="477"/>
      <c r="MQ947" s="477"/>
      <c r="MR947" s="477"/>
      <c r="MS947" s="477"/>
      <c r="MT947" s="477"/>
      <c r="MU947" s="477"/>
      <c r="MV947" s="477"/>
      <c r="MW947" s="477"/>
      <c r="MX947" s="477"/>
      <c r="MY947" s="477"/>
      <c r="MZ947" s="477"/>
      <c r="NA947" s="477"/>
      <c r="NB947" s="477"/>
      <c r="NC947" s="477"/>
      <c r="ND947" s="477"/>
      <c r="NE947" s="477"/>
      <c r="NF947" s="477"/>
      <c r="NG947" s="477"/>
      <c r="NH947" s="477"/>
      <c r="NI947" s="477"/>
      <c r="NJ947" s="477"/>
      <c r="NK947" s="477"/>
      <c r="NL947" s="477"/>
      <c r="NM947" s="477"/>
      <c r="NN947" s="477"/>
      <c r="NO947" s="477"/>
      <c r="NP947" s="477"/>
      <c r="NQ947" s="477"/>
      <c r="NR947" s="477"/>
      <c r="NS947" s="477"/>
      <c r="NT947" s="477"/>
      <c r="NU947" s="477"/>
      <c r="NV947" s="477"/>
      <c r="NW947" s="477"/>
      <c r="NX947" s="477"/>
      <c r="NY947" s="477"/>
      <c r="NZ947" s="477"/>
      <c r="OA947" s="477"/>
      <c r="OB947" s="477"/>
      <c r="OC947" s="477"/>
      <c r="OD947" s="477"/>
      <c r="OE947" s="477"/>
      <c r="OF947" s="477"/>
      <c r="OG947" s="477"/>
      <c r="OH947" s="477"/>
      <c r="OI947" s="477"/>
      <c r="OJ947" s="477"/>
      <c r="OK947" s="477"/>
      <c r="OL947" s="477"/>
      <c r="OM947" s="477"/>
      <c r="ON947" s="477"/>
      <c r="OO947" s="477"/>
      <c r="OP947" s="477"/>
      <c r="OQ947" s="477"/>
      <c r="OR947" s="477"/>
      <c r="OS947" s="477"/>
      <c r="OT947" s="477"/>
      <c r="OU947" s="477"/>
      <c r="OV947" s="477"/>
      <c r="OW947" s="477"/>
      <c r="OX947" s="477"/>
      <c r="OY947" s="477"/>
      <c r="OZ947" s="477"/>
      <c r="PA947" s="477"/>
      <c r="PB947" s="477"/>
      <c r="PC947" s="477"/>
      <c r="PD947" s="477"/>
      <c r="PE947" s="477"/>
      <c r="PF947" s="477"/>
      <c r="PG947" s="477"/>
      <c r="PH947" s="477"/>
      <c r="PI947" s="477"/>
      <c r="PJ947" s="477"/>
      <c r="PK947" s="477"/>
      <c r="PL947" s="477"/>
      <c r="PM947" s="477"/>
      <c r="PN947" s="477"/>
      <c r="PO947" s="477"/>
      <c r="PP947" s="477"/>
      <c r="PQ947" s="477"/>
      <c r="PR947" s="477"/>
      <c r="PS947" s="477"/>
      <c r="PT947" s="477"/>
      <c r="PU947" s="477"/>
      <c r="PV947" s="477"/>
      <c r="PW947" s="477"/>
      <c r="PX947" s="477"/>
      <c r="PY947" s="477"/>
      <c r="PZ947" s="477"/>
      <c r="QA947" s="477"/>
      <c r="QB947" s="477"/>
      <c r="QC947" s="477"/>
      <c r="QD947" s="477"/>
      <c r="QE947" s="477"/>
      <c r="QF947" s="477"/>
      <c r="QG947" s="477"/>
      <c r="QH947" s="477"/>
      <c r="QI947" s="477"/>
      <c r="QJ947" s="477"/>
      <c r="QK947" s="477"/>
      <c r="QL947" s="477"/>
      <c r="QM947" s="477"/>
      <c r="QN947" s="477"/>
      <c r="QO947" s="477"/>
      <c r="QP947" s="477"/>
      <c r="QQ947" s="477"/>
      <c r="QR947" s="477"/>
      <c r="QS947" s="477"/>
      <c r="QT947" s="477"/>
      <c r="QU947" s="477"/>
      <c r="QV947" s="477"/>
      <c r="QW947" s="477"/>
      <c r="QX947" s="477"/>
      <c r="QY947" s="477"/>
      <c r="QZ947" s="477"/>
      <c r="RA947" s="477"/>
      <c r="RB947" s="477"/>
      <c r="RC947" s="477"/>
      <c r="RD947" s="477"/>
      <c r="RE947" s="477"/>
      <c r="RF947" s="477"/>
      <c r="RG947" s="477"/>
      <c r="RH947" s="477"/>
      <c r="RI947" s="477"/>
      <c r="RJ947" s="477"/>
      <c r="RK947" s="477"/>
      <c r="RL947" s="477"/>
      <c r="RM947" s="477"/>
      <c r="RN947" s="477"/>
      <c r="RO947" s="477"/>
      <c r="RP947" s="477"/>
      <c r="RQ947" s="477"/>
      <c r="RR947" s="477"/>
      <c r="RS947" s="477"/>
      <c r="RT947" s="477"/>
      <c r="RU947" s="477"/>
      <c r="RV947" s="477"/>
      <c r="RW947" s="477"/>
      <c r="RX947" s="477"/>
      <c r="RY947" s="477"/>
      <c r="RZ947" s="477"/>
      <c r="SA947" s="477"/>
      <c r="SB947" s="477"/>
      <c r="SC947" s="477"/>
      <c r="SD947" s="477"/>
      <c r="SE947" s="477"/>
      <c r="SF947" s="477"/>
      <c r="SG947" s="477"/>
      <c r="SH947" s="477"/>
      <c r="SI947" s="477"/>
      <c r="SJ947" s="477"/>
      <c r="SK947" s="477"/>
      <c r="SL947" s="477"/>
      <c r="SM947" s="477"/>
      <c r="SN947" s="477"/>
      <c r="SO947" s="477"/>
      <c r="SP947" s="477"/>
      <c r="SQ947" s="477"/>
      <c r="SR947" s="477"/>
      <c r="SS947" s="477"/>
      <c r="ST947" s="477"/>
      <c r="SU947" s="477"/>
      <c r="SV947" s="477"/>
      <c r="SW947" s="477"/>
      <c r="SX947" s="477"/>
      <c r="SY947" s="477"/>
      <c r="SZ947" s="477"/>
      <c r="TA947" s="477"/>
      <c r="TB947" s="477"/>
      <c r="TC947" s="477"/>
      <c r="TD947" s="477"/>
      <c r="TE947" s="477"/>
      <c r="TF947" s="477"/>
      <c r="TG947" s="477"/>
      <c r="TH947" s="477"/>
      <c r="TI947" s="477"/>
      <c r="TJ947" s="477"/>
      <c r="TK947" s="477"/>
      <c r="TL947" s="477"/>
      <c r="TM947" s="477"/>
      <c r="TN947" s="477"/>
      <c r="TO947" s="477"/>
      <c r="TP947" s="477"/>
      <c r="TQ947" s="477"/>
      <c r="TR947" s="477"/>
      <c r="TS947" s="477"/>
      <c r="TT947" s="477"/>
      <c r="TU947" s="477"/>
      <c r="TV947" s="477"/>
      <c r="TW947" s="477"/>
      <c r="TX947" s="477"/>
      <c r="TY947" s="477"/>
      <c r="TZ947" s="477"/>
      <c r="UA947" s="477"/>
      <c r="UB947" s="477"/>
      <c r="UC947" s="477"/>
      <c r="UD947" s="477"/>
      <c r="UE947" s="477"/>
      <c r="UF947" s="477"/>
      <c r="UG947" s="477"/>
      <c r="UH947" s="477"/>
      <c r="UI947" s="477"/>
      <c r="UJ947" s="477"/>
      <c r="UK947" s="477"/>
      <c r="UL947" s="477"/>
      <c r="UM947" s="477"/>
      <c r="UN947" s="477"/>
      <c r="UO947" s="477"/>
      <c r="UP947" s="477"/>
      <c r="UQ947" s="477"/>
      <c r="UR947" s="477"/>
      <c r="US947" s="477"/>
      <c r="UT947" s="477"/>
      <c r="UU947" s="477"/>
      <c r="UV947" s="477"/>
      <c r="UW947" s="477"/>
      <c r="UX947" s="477"/>
      <c r="UY947" s="477"/>
      <c r="UZ947" s="477"/>
      <c r="VA947" s="477"/>
      <c r="VB947" s="477"/>
      <c r="VC947" s="477"/>
      <c r="VD947" s="477"/>
      <c r="VE947" s="477"/>
      <c r="VF947" s="477"/>
      <c r="VG947" s="477"/>
      <c r="VH947" s="477"/>
      <c r="VI947" s="477"/>
      <c r="VJ947" s="477"/>
      <c r="VK947" s="477"/>
      <c r="VL947" s="477"/>
      <c r="VM947" s="477"/>
      <c r="VN947" s="477"/>
      <c r="VO947" s="477"/>
      <c r="VP947" s="477"/>
      <c r="VQ947" s="477"/>
      <c r="VR947" s="477"/>
      <c r="VS947" s="477"/>
      <c r="VT947" s="477"/>
      <c r="VU947" s="477"/>
      <c r="VV947" s="477"/>
      <c r="VW947" s="477"/>
      <c r="VX947" s="477"/>
      <c r="VY947" s="477"/>
      <c r="VZ947" s="477"/>
      <c r="WA947" s="477"/>
      <c r="WB947" s="477"/>
      <c r="WC947" s="477"/>
      <c r="WD947" s="477"/>
      <c r="WE947" s="477"/>
      <c r="WF947" s="477"/>
      <c r="WG947" s="477"/>
      <c r="WH947" s="477"/>
      <c r="WI947" s="477"/>
      <c r="WJ947" s="477"/>
      <c r="WK947" s="477"/>
      <c r="WL947" s="477"/>
      <c r="WM947" s="477"/>
      <c r="WN947" s="477"/>
      <c r="WO947" s="477"/>
      <c r="WP947" s="477"/>
      <c r="WQ947" s="477"/>
      <c r="WR947" s="477"/>
      <c r="WS947" s="477"/>
      <c r="WT947" s="477"/>
      <c r="WU947" s="477"/>
      <c r="WV947" s="477"/>
      <c r="WW947" s="477"/>
      <c r="WX947" s="477"/>
      <c r="WY947" s="477"/>
      <c r="WZ947" s="477"/>
      <c r="XA947" s="477"/>
      <c r="XB947" s="477"/>
      <c r="XC947" s="477"/>
      <c r="XD947" s="477"/>
      <c r="XE947" s="477"/>
      <c r="XF947" s="477"/>
      <c r="XG947" s="477"/>
      <c r="XH947" s="477"/>
      <c r="XI947" s="477"/>
      <c r="XJ947" s="477"/>
      <c r="XK947" s="477"/>
      <c r="XL947" s="477"/>
      <c r="XM947" s="477"/>
      <c r="XN947" s="477"/>
      <c r="XO947" s="477"/>
      <c r="XP947" s="477"/>
      <c r="XQ947" s="477"/>
      <c r="XR947" s="477"/>
      <c r="XS947" s="477"/>
      <c r="XT947" s="477"/>
      <c r="XU947" s="477"/>
      <c r="XV947" s="477"/>
      <c r="XW947" s="477"/>
      <c r="XX947" s="477"/>
      <c r="XY947" s="477"/>
      <c r="XZ947" s="477"/>
      <c r="YA947" s="477"/>
      <c r="YB947" s="477"/>
      <c r="YC947" s="477"/>
      <c r="YD947" s="477"/>
      <c r="YE947" s="477"/>
      <c r="YF947" s="477"/>
      <c r="YG947" s="477"/>
      <c r="YH947" s="477"/>
      <c r="YI947" s="477"/>
      <c r="YJ947" s="477"/>
      <c r="YK947" s="477"/>
      <c r="YL947" s="477"/>
      <c r="YM947" s="477"/>
      <c r="YN947" s="477"/>
      <c r="YO947" s="477"/>
      <c r="YP947" s="477"/>
      <c r="YQ947" s="477"/>
      <c r="YR947" s="477"/>
      <c r="YS947" s="477"/>
      <c r="YT947" s="477"/>
      <c r="YU947" s="477"/>
      <c r="YV947" s="477"/>
      <c r="YW947" s="477"/>
      <c r="YX947" s="477"/>
      <c r="YY947" s="477"/>
      <c r="YZ947" s="477"/>
      <c r="ZA947" s="477"/>
      <c r="ZB947" s="477"/>
      <c r="ZC947" s="477"/>
      <c r="ZD947" s="477"/>
      <c r="ZE947" s="477"/>
      <c r="ZF947" s="477"/>
      <c r="ZG947" s="477"/>
      <c r="ZH947" s="477"/>
      <c r="ZI947" s="477"/>
      <c r="ZJ947" s="477"/>
      <c r="ZK947" s="477"/>
      <c r="ZL947" s="477"/>
      <c r="ZM947" s="477"/>
      <c r="ZN947" s="477"/>
      <c r="ZO947" s="477"/>
      <c r="ZP947" s="477"/>
      <c r="ZQ947" s="477"/>
      <c r="ZR947" s="477"/>
      <c r="ZS947" s="477"/>
      <c r="ZT947" s="477"/>
      <c r="ZU947" s="477"/>
      <c r="ZV947" s="477"/>
      <c r="ZW947" s="477"/>
      <c r="ZX947" s="477"/>
      <c r="ZY947" s="477"/>
      <c r="ZZ947" s="477"/>
      <c r="AAA947" s="477"/>
      <c r="AAB947" s="477"/>
      <c r="AAC947" s="477"/>
      <c r="AAD947" s="477"/>
      <c r="AAE947" s="477"/>
      <c r="AAF947" s="477"/>
      <c r="AAG947" s="477"/>
      <c r="AAH947" s="477"/>
      <c r="AAI947" s="477"/>
      <c r="AAJ947" s="477"/>
      <c r="AAK947" s="477"/>
      <c r="AAL947" s="477"/>
      <c r="AAM947" s="477"/>
      <c r="AAN947" s="477"/>
      <c r="AAO947" s="477"/>
      <c r="AAP947" s="477"/>
      <c r="AAQ947" s="477"/>
      <c r="AAR947" s="477"/>
      <c r="AAS947" s="477"/>
      <c r="AAT947" s="477"/>
      <c r="AAU947" s="477"/>
      <c r="AAV947" s="477"/>
      <c r="AAW947" s="477"/>
      <c r="AAX947" s="477"/>
      <c r="AAY947" s="477"/>
      <c r="AAZ947" s="477"/>
      <c r="ABA947" s="477"/>
      <c r="ABB947" s="477"/>
      <c r="ABC947" s="477"/>
      <c r="ABD947" s="477"/>
      <c r="ABE947" s="477"/>
      <c r="ABF947" s="477"/>
      <c r="ABG947" s="477"/>
      <c r="ABH947" s="477"/>
      <c r="ABI947" s="477"/>
      <c r="ABJ947" s="477"/>
      <c r="ABK947" s="477"/>
      <c r="ABL947" s="477"/>
      <c r="ABM947" s="477"/>
      <c r="ABN947" s="477"/>
      <c r="ABO947" s="477"/>
      <c r="ABP947" s="477"/>
      <c r="ABQ947" s="477"/>
      <c r="ABR947" s="477"/>
      <c r="ABS947" s="477"/>
      <c r="ABT947" s="477"/>
      <c r="ABU947" s="477"/>
      <c r="ABV947" s="477"/>
      <c r="ABW947" s="477"/>
      <c r="ABX947" s="477"/>
      <c r="ABY947" s="477"/>
      <c r="ABZ947" s="477"/>
      <c r="ACA947" s="477"/>
      <c r="ACB947" s="477"/>
      <c r="ACC947" s="477"/>
      <c r="ACD947" s="477"/>
      <c r="ACE947" s="477"/>
      <c r="ACF947" s="477"/>
      <c r="ACG947" s="477"/>
      <c r="ACH947" s="477"/>
      <c r="ACI947" s="477"/>
      <c r="ACJ947" s="477"/>
      <c r="ACK947" s="477"/>
      <c r="ACL947" s="477"/>
      <c r="ACM947" s="477"/>
      <c r="ACN947" s="477"/>
      <c r="ACO947" s="477"/>
      <c r="ACP947" s="477"/>
      <c r="ACQ947" s="477"/>
      <c r="ACR947" s="477"/>
      <c r="ACS947" s="477"/>
      <c r="ACT947" s="477"/>
      <c r="ACU947" s="477"/>
      <c r="ACV947" s="477"/>
      <c r="ACW947" s="477"/>
      <c r="ACX947" s="477"/>
      <c r="ACY947" s="477"/>
      <c r="ACZ947" s="477"/>
      <c r="ADA947" s="477"/>
      <c r="ADB947" s="477"/>
      <c r="ADC947" s="477"/>
      <c r="ADD947" s="477"/>
      <c r="ADE947" s="477"/>
      <c r="ADF947" s="477"/>
      <c r="ADG947" s="477"/>
      <c r="ADH947" s="477"/>
      <c r="ADI947" s="477"/>
      <c r="ADJ947" s="477"/>
      <c r="ADK947" s="477"/>
      <c r="ADL947" s="477"/>
      <c r="ADM947" s="477"/>
      <c r="ADN947" s="477"/>
      <c r="ADO947" s="477"/>
      <c r="ADP947" s="477"/>
      <c r="ADQ947" s="477"/>
      <c r="ADR947" s="477"/>
      <c r="ADS947" s="477"/>
      <c r="ADT947" s="477"/>
      <c r="ADU947" s="477"/>
      <c r="ADV947" s="477"/>
      <c r="ADW947" s="477"/>
      <c r="ADX947" s="477"/>
      <c r="ADY947" s="477"/>
      <c r="ADZ947" s="477"/>
      <c r="AEA947" s="477"/>
      <c r="AEB947" s="477"/>
      <c r="AEC947" s="477"/>
      <c r="AED947" s="477"/>
      <c r="AEE947" s="477"/>
      <c r="AEF947" s="477"/>
      <c r="AEG947" s="477"/>
      <c r="AEH947" s="477"/>
      <c r="AEI947" s="477"/>
      <c r="AEJ947" s="477"/>
      <c r="AEK947" s="477"/>
      <c r="AEL947" s="477"/>
      <c r="AEM947" s="477"/>
      <c r="AEN947" s="477"/>
      <c r="AEO947" s="477"/>
      <c r="AEP947" s="477"/>
      <c r="AEQ947" s="477"/>
      <c r="AER947" s="477"/>
      <c r="AES947" s="477"/>
      <c r="AET947" s="477"/>
      <c r="AEU947" s="477"/>
      <c r="AEV947" s="477"/>
      <c r="AEW947" s="477"/>
      <c r="AEX947" s="477"/>
      <c r="AEY947" s="477"/>
      <c r="AEZ947" s="477"/>
      <c r="AFA947" s="477"/>
      <c r="AFB947" s="477"/>
      <c r="AFC947" s="477"/>
      <c r="AFD947" s="477"/>
      <c r="AFE947" s="477"/>
      <c r="AFF947" s="477"/>
      <c r="AFG947" s="477"/>
      <c r="AFH947" s="477"/>
      <c r="AFI947" s="477"/>
      <c r="AFJ947" s="477"/>
      <c r="AFK947" s="477"/>
      <c r="AFL947" s="477"/>
      <c r="AFM947" s="477"/>
      <c r="AFN947" s="477"/>
      <c r="AFO947" s="477"/>
      <c r="AFP947" s="477"/>
      <c r="AFQ947" s="477"/>
      <c r="AFR947" s="477"/>
      <c r="AFS947" s="477"/>
      <c r="AFT947" s="477"/>
      <c r="AFU947" s="477"/>
      <c r="AFV947" s="477"/>
      <c r="AFW947" s="477"/>
      <c r="AFX947" s="477"/>
      <c r="AFY947" s="477"/>
      <c r="AFZ947" s="477"/>
      <c r="AGA947" s="477"/>
      <c r="AGB947" s="477"/>
      <c r="AGC947" s="477"/>
      <c r="AGD947" s="477"/>
      <c r="AGE947" s="477"/>
      <c r="AGF947" s="477"/>
      <c r="AGG947" s="477"/>
      <c r="AGH947" s="477"/>
      <c r="AGI947" s="477"/>
      <c r="AGJ947" s="477"/>
      <c r="AGK947" s="477"/>
      <c r="AGL947" s="477"/>
      <c r="AGM947" s="477"/>
      <c r="AGN947" s="477"/>
      <c r="AGO947" s="477"/>
      <c r="AGP947" s="477"/>
      <c r="AGQ947" s="477"/>
      <c r="AGR947" s="477"/>
      <c r="AGS947" s="477"/>
      <c r="AGT947" s="477"/>
      <c r="AGU947" s="477"/>
      <c r="AGV947" s="477"/>
      <c r="AGW947" s="477"/>
      <c r="AGX947" s="477"/>
      <c r="AGY947" s="477"/>
      <c r="AGZ947" s="477"/>
      <c r="AHA947" s="477"/>
      <c r="AHB947" s="477"/>
      <c r="AHC947" s="477"/>
      <c r="AHD947" s="477"/>
      <c r="AHE947" s="477"/>
      <c r="AHF947" s="477"/>
      <c r="AHG947" s="477"/>
      <c r="AHH947" s="477"/>
      <c r="AHI947" s="477"/>
      <c r="AHJ947" s="477"/>
      <c r="AHK947" s="477"/>
      <c r="AHL947" s="477"/>
      <c r="AHM947" s="477"/>
      <c r="AHN947" s="477"/>
      <c r="AHO947" s="477"/>
      <c r="AHP947" s="477"/>
      <c r="AHQ947" s="477"/>
      <c r="AHR947" s="477"/>
      <c r="AHS947" s="477"/>
      <c r="AHT947" s="477"/>
      <c r="AHU947" s="477"/>
      <c r="AHV947" s="477"/>
      <c r="AHW947" s="477"/>
      <c r="AHX947" s="477"/>
      <c r="AHY947" s="477"/>
      <c r="AHZ947" s="477"/>
      <c r="AIA947" s="477"/>
      <c r="AIB947" s="477"/>
      <c r="AIC947" s="477"/>
      <c r="AID947" s="477"/>
      <c r="AIE947" s="477"/>
      <c r="AIF947" s="477"/>
      <c r="AIG947" s="477"/>
      <c r="AIH947" s="477"/>
      <c r="AII947" s="477"/>
      <c r="AIJ947" s="477"/>
      <c r="AIK947" s="477"/>
      <c r="AIL947" s="477"/>
      <c r="AIM947" s="477"/>
      <c r="AIN947" s="477"/>
      <c r="AIO947" s="477"/>
      <c r="AIP947" s="477"/>
      <c r="AIQ947" s="477"/>
      <c r="AIR947" s="477"/>
      <c r="AIS947" s="477"/>
      <c r="AIT947" s="477"/>
      <c r="AIU947" s="477"/>
      <c r="AIV947" s="477"/>
      <c r="AIW947" s="477"/>
      <c r="AIX947" s="477"/>
      <c r="AIY947" s="477"/>
      <c r="AIZ947" s="477"/>
      <c r="AJA947" s="477"/>
      <c r="AJB947" s="477"/>
      <c r="AJC947" s="477"/>
      <c r="AJD947" s="477"/>
      <c r="AJE947" s="477"/>
      <c r="AJF947" s="477"/>
      <c r="AJG947" s="477"/>
      <c r="AJH947" s="477"/>
      <c r="AJI947" s="477"/>
      <c r="AJJ947" s="477"/>
      <c r="AJK947" s="477"/>
      <c r="AJL947" s="477"/>
      <c r="AJM947" s="477"/>
      <c r="AJN947" s="477"/>
      <c r="AJO947" s="477"/>
      <c r="AJP947" s="477"/>
      <c r="AJQ947" s="477"/>
      <c r="AJR947" s="477"/>
      <c r="AJS947" s="477"/>
      <c r="AJT947" s="477"/>
      <c r="AJU947" s="477"/>
      <c r="AJV947" s="477"/>
      <c r="AJW947" s="477"/>
      <c r="AJX947" s="477"/>
      <c r="AJY947" s="477"/>
      <c r="AJZ947" s="477"/>
      <c r="AKA947" s="477"/>
      <c r="AKB947" s="477"/>
      <c r="AKC947" s="477"/>
      <c r="AKD947" s="477"/>
      <c r="AKE947" s="477"/>
      <c r="AKF947" s="477"/>
      <c r="AKG947" s="477"/>
      <c r="AKH947" s="477"/>
      <c r="AKI947" s="477"/>
      <c r="AKJ947" s="477"/>
      <c r="AKK947" s="477"/>
      <c r="AKL947" s="477"/>
      <c r="AKM947" s="477"/>
      <c r="AKN947" s="477"/>
      <c r="AKO947" s="477"/>
      <c r="AKP947" s="477"/>
      <c r="AKQ947" s="477"/>
      <c r="AKR947" s="477"/>
      <c r="AKS947" s="477"/>
      <c r="AKT947" s="477"/>
      <c r="AKU947" s="477"/>
      <c r="AKV947" s="477"/>
      <c r="AKW947" s="477"/>
      <c r="AKX947" s="477"/>
      <c r="AKY947" s="477"/>
      <c r="AKZ947" s="477"/>
      <c r="ALA947" s="477"/>
      <c r="ALB947" s="477"/>
      <c r="ALC947" s="477"/>
      <c r="ALD947" s="477"/>
      <c r="ALE947" s="477"/>
      <c r="ALF947" s="477"/>
      <c r="ALG947" s="477"/>
      <c r="ALH947" s="477"/>
      <c r="ALI947" s="477"/>
      <c r="ALJ947" s="477"/>
      <c r="ALK947" s="477"/>
      <c r="ALL947" s="477"/>
      <c r="ALM947" s="477"/>
      <c r="ALN947" s="477"/>
      <c r="ALO947" s="477"/>
      <c r="ALP947" s="477"/>
      <c r="ALQ947" s="477"/>
      <c r="ALR947" s="477"/>
      <c r="ALS947" s="477"/>
      <c r="ALT947" s="477"/>
      <c r="ALU947" s="477"/>
      <c r="ALV947" s="477"/>
      <c r="ALW947" s="477"/>
      <c r="ALX947" s="477"/>
      <c r="ALY947" s="477"/>
      <c r="ALZ947" s="477"/>
      <c r="AMA947" s="477"/>
      <c r="AMB947" s="477"/>
      <c r="AMC947" s="477"/>
      <c r="AMD947" s="477"/>
      <c r="AME947" s="477"/>
      <c r="AMF947" s="477"/>
      <c r="AMG947" s="477"/>
      <c r="AMH947" s="477"/>
      <c r="AMI947" s="477"/>
      <c r="AMJ947" s="477"/>
      <c r="AMK947" s="477"/>
      <c r="AML947" s="477"/>
      <c r="AMM947" s="477"/>
      <c r="AMN947" s="477"/>
      <c r="AMO947" s="477"/>
      <c r="AMP947" s="477"/>
      <c r="AMQ947" s="477"/>
      <c r="AMR947" s="477"/>
      <c r="AMS947" s="477"/>
      <c r="AMT947" s="477"/>
      <c r="AMU947" s="477"/>
      <c r="AMV947" s="477"/>
      <c r="AMW947" s="477"/>
      <c r="AMX947" s="477"/>
      <c r="AMY947" s="477"/>
      <c r="AMZ947" s="477"/>
      <c r="ANA947" s="477"/>
      <c r="ANB947" s="477"/>
      <c r="ANC947" s="477"/>
      <c r="AND947" s="477"/>
      <c r="ANE947" s="477"/>
      <c r="ANF947" s="477"/>
      <c r="ANG947" s="477"/>
      <c r="ANH947" s="477"/>
      <c r="ANI947" s="477"/>
      <c r="ANJ947" s="477"/>
      <c r="ANK947" s="477"/>
      <c r="ANL947" s="477"/>
      <c r="ANM947" s="477"/>
      <c r="ANN947" s="477"/>
      <c r="ANO947" s="477"/>
      <c r="ANP947" s="477"/>
      <c r="ANQ947" s="477"/>
      <c r="ANR947" s="477"/>
      <c r="ANS947" s="477"/>
      <c r="ANT947" s="477"/>
      <c r="ANU947" s="477"/>
      <c r="ANV947" s="477"/>
      <c r="ANW947" s="477"/>
      <c r="ANX947" s="477"/>
      <c r="ANY947" s="477"/>
      <c r="ANZ947" s="477"/>
      <c r="AOA947" s="477"/>
      <c r="AOB947" s="477"/>
      <c r="AOC947" s="477"/>
      <c r="AOD947" s="477"/>
      <c r="AOE947" s="477"/>
      <c r="AOF947" s="477"/>
      <c r="AOG947" s="477"/>
      <c r="AOH947" s="477"/>
      <c r="AOI947" s="477"/>
      <c r="AOJ947" s="477"/>
      <c r="AOK947" s="477"/>
      <c r="AOL947" s="477"/>
      <c r="AOM947" s="477"/>
      <c r="AON947" s="477"/>
      <c r="AOO947" s="477"/>
      <c r="AOP947" s="477"/>
      <c r="AOQ947" s="477"/>
      <c r="AOR947" s="477"/>
      <c r="AOS947" s="477"/>
      <c r="AOT947" s="477"/>
      <c r="AOU947" s="477"/>
      <c r="AOV947" s="477"/>
      <c r="AOW947" s="477"/>
      <c r="AOX947" s="477"/>
      <c r="AOY947" s="477"/>
      <c r="AOZ947" s="477"/>
      <c r="APA947" s="477"/>
      <c r="APB947" s="477"/>
      <c r="APC947" s="477"/>
      <c r="APD947" s="477"/>
      <c r="APE947" s="477"/>
      <c r="APF947" s="477"/>
      <c r="APG947" s="477"/>
      <c r="APH947" s="477"/>
      <c r="API947" s="477"/>
      <c r="APJ947" s="477"/>
      <c r="APK947" s="477"/>
      <c r="APL947" s="477"/>
      <c r="APM947" s="477"/>
      <c r="APN947" s="477"/>
      <c r="APO947" s="477"/>
      <c r="APP947" s="477"/>
      <c r="APQ947" s="477"/>
      <c r="APR947" s="477"/>
      <c r="APS947" s="477"/>
      <c r="APT947" s="477"/>
      <c r="APU947" s="477"/>
      <c r="APV947" s="477"/>
      <c r="APW947" s="477"/>
      <c r="APX947" s="477"/>
      <c r="APY947" s="477"/>
      <c r="APZ947" s="477"/>
      <c r="AQA947" s="477"/>
      <c r="AQB947" s="477"/>
      <c r="AQC947" s="477"/>
      <c r="AQD947" s="477"/>
      <c r="AQE947" s="477"/>
      <c r="AQF947" s="477"/>
      <c r="AQG947" s="477"/>
      <c r="AQH947" s="477"/>
      <c r="AQI947" s="477"/>
      <c r="AQJ947" s="477"/>
      <c r="AQK947" s="477"/>
      <c r="AQL947" s="477"/>
      <c r="AQM947" s="477"/>
      <c r="AQN947" s="477"/>
      <c r="AQO947" s="477"/>
      <c r="AQP947" s="477"/>
      <c r="AQQ947" s="477"/>
      <c r="AQR947" s="477"/>
      <c r="AQS947" s="477"/>
      <c r="AQT947" s="477"/>
      <c r="AQU947" s="477"/>
      <c r="AQV947" s="477"/>
      <c r="AQW947" s="477"/>
      <c r="AQX947" s="477"/>
      <c r="AQY947" s="477"/>
      <c r="AQZ947" s="477"/>
      <c r="ARA947" s="477"/>
      <c r="ARB947" s="477"/>
      <c r="ARC947" s="477"/>
      <c r="ARD947" s="477"/>
      <c r="ARE947" s="477"/>
      <c r="ARF947" s="477"/>
      <c r="ARG947" s="477"/>
      <c r="ARH947" s="477"/>
      <c r="ARI947" s="477"/>
      <c r="ARJ947" s="477"/>
      <c r="ARK947" s="477"/>
      <c r="ARL947" s="477"/>
      <c r="ARM947" s="477"/>
      <c r="ARN947" s="477"/>
      <c r="ARO947" s="477"/>
      <c r="ARP947" s="477"/>
      <c r="ARQ947" s="477"/>
      <c r="ARR947" s="477"/>
      <c r="ARS947" s="477"/>
      <c r="ART947" s="477"/>
      <c r="ARU947" s="477"/>
      <c r="ARV947" s="477"/>
      <c r="ARW947" s="477"/>
      <c r="ARX947" s="477"/>
      <c r="ARY947" s="477"/>
      <c r="ARZ947" s="477"/>
      <c r="ASA947" s="477"/>
      <c r="ASB947" s="477"/>
      <c r="ASC947" s="477"/>
      <c r="ASD947" s="477"/>
      <c r="ASE947" s="477"/>
      <c r="ASF947" s="477"/>
      <c r="ASG947" s="477"/>
      <c r="ASH947" s="477"/>
      <c r="ASI947" s="477"/>
      <c r="ASJ947" s="477"/>
      <c r="ASK947" s="477"/>
      <c r="ASL947" s="477"/>
      <c r="ASM947" s="477"/>
      <c r="ASN947" s="477"/>
      <c r="ASO947" s="477"/>
      <c r="ASP947" s="477"/>
      <c r="ASQ947" s="477"/>
      <c r="ASR947" s="477"/>
      <c r="ASS947" s="477"/>
      <c r="AST947" s="477"/>
      <c r="ASU947" s="477"/>
      <c r="ASV947" s="477"/>
      <c r="ASW947" s="477"/>
      <c r="ASX947" s="477"/>
      <c r="ASY947" s="477"/>
      <c r="ASZ947" s="477"/>
      <c r="ATA947" s="477"/>
      <c r="ATB947" s="477"/>
      <c r="ATC947" s="477"/>
      <c r="ATD947" s="477"/>
      <c r="ATE947" s="477"/>
      <c r="ATF947" s="477"/>
      <c r="ATG947" s="477"/>
      <c r="ATH947" s="477"/>
      <c r="ATI947" s="477"/>
      <c r="ATJ947" s="477"/>
      <c r="ATK947" s="477"/>
      <c r="ATL947" s="477"/>
      <c r="ATM947" s="477"/>
      <c r="ATN947" s="477"/>
      <c r="ATO947" s="477"/>
      <c r="ATP947" s="477"/>
      <c r="ATQ947" s="477"/>
      <c r="ATR947" s="477"/>
      <c r="ATS947" s="477"/>
      <c r="ATT947" s="477"/>
      <c r="ATU947" s="477"/>
      <c r="ATV947" s="477"/>
      <c r="ATW947" s="477"/>
      <c r="ATX947" s="477"/>
      <c r="ATY947" s="477"/>
      <c r="ATZ947" s="477"/>
      <c r="AUA947" s="477"/>
      <c r="AUB947" s="477"/>
      <c r="AUC947" s="477"/>
      <c r="AUD947" s="477"/>
      <c r="AUE947" s="477"/>
      <c r="AUF947" s="477"/>
      <c r="AUG947" s="477"/>
      <c r="AUH947" s="477"/>
      <c r="AUI947" s="477"/>
      <c r="AUJ947" s="477"/>
      <c r="AUK947" s="477"/>
      <c r="AUL947" s="477"/>
      <c r="AUM947" s="477"/>
      <c r="AUN947" s="477"/>
      <c r="AUO947" s="477"/>
      <c r="AUP947" s="477"/>
      <c r="AUQ947" s="477"/>
      <c r="AUR947" s="477"/>
      <c r="AUS947" s="477"/>
      <c r="AUT947" s="477"/>
      <c r="AUU947" s="477"/>
      <c r="AUV947" s="477"/>
      <c r="AUW947" s="477"/>
      <c r="AUX947" s="477"/>
      <c r="AUY947" s="477"/>
      <c r="AUZ947" s="477"/>
      <c r="AVA947" s="477"/>
      <c r="AVB947" s="477"/>
      <c r="AVC947" s="477"/>
      <c r="AVD947" s="477"/>
      <c r="AVE947" s="477"/>
      <c r="AVF947" s="477"/>
      <c r="AVG947" s="477"/>
      <c r="AVH947" s="477"/>
      <c r="AVI947" s="477"/>
      <c r="AVJ947" s="477"/>
      <c r="AVK947" s="477"/>
      <c r="AVL947" s="477"/>
      <c r="AVM947" s="477"/>
      <c r="AVN947" s="477"/>
      <c r="AVO947" s="477"/>
      <c r="AVP947" s="477"/>
      <c r="AVQ947" s="477"/>
      <c r="AVR947" s="477"/>
      <c r="AVS947" s="477"/>
      <c r="AVT947" s="477"/>
      <c r="AVU947" s="477"/>
      <c r="AVV947" s="477"/>
      <c r="AVW947" s="477"/>
      <c r="AVX947" s="477"/>
      <c r="AVY947" s="477"/>
      <c r="AVZ947" s="477"/>
      <c r="AWA947" s="477"/>
      <c r="AWB947" s="477"/>
      <c r="AWC947" s="477"/>
      <c r="AWD947" s="477"/>
      <c r="AWE947" s="477"/>
      <c r="AWF947" s="477"/>
      <c r="AWG947" s="477"/>
      <c r="AWH947" s="477"/>
      <c r="AWI947" s="477"/>
      <c r="AWJ947" s="477"/>
      <c r="AWK947" s="477"/>
      <c r="AWL947" s="477"/>
      <c r="AWM947" s="477"/>
      <c r="AWN947" s="477"/>
      <c r="AWO947" s="477"/>
      <c r="AWP947" s="477"/>
      <c r="AWQ947" s="477"/>
      <c r="AWR947" s="477"/>
      <c r="AWS947" s="477"/>
      <c r="AWT947" s="477"/>
      <c r="AWU947" s="477"/>
      <c r="AWV947" s="477"/>
      <c r="AWW947" s="477"/>
      <c r="AWX947" s="477"/>
      <c r="AWY947" s="477"/>
      <c r="AWZ947" s="477"/>
      <c r="AXA947" s="477"/>
      <c r="AXB947" s="477"/>
      <c r="AXC947" s="477"/>
      <c r="AXD947" s="477"/>
      <c r="AXE947" s="477"/>
      <c r="AXF947" s="477"/>
      <c r="AXG947" s="477"/>
      <c r="AXH947" s="477"/>
      <c r="AXI947" s="477"/>
      <c r="AXJ947" s="477"/>
      <c r="AXK947" s="477"/>
      <c r="AXL947" s="477"/>
      <c r="AXM947" s="477"/>
      <c r="AXN947" s="477"/>
      <c r="AXO947" s="477"/>
      <c r="AXP947" s="477"/>
      <c r="AXQ947" s="477"/>
      <c r="AXR947" s="477"/>
      <c r="AXS947" s="477"/>
      <c r="AXT947" s="477"/>
      <c r="AXU947" s="477"/>
      <c r="AXV947" s="477"/>
      <c r="AXW947" s="477"/>
      <c r="AXX947" s="477"/>
      <c r="AXY947" s="477"/>
      <c r="AXZ947" s="477"/>
      <c r="AYA947" s="477"/>
      <c r="AYB947" s="477"/>
      <c r="AYC947" s="477"/>
      <c r="AYD947" s="477"/>
      <c r="AYE947" s="477"/>
      <c r="AYF947" s="477"/>
      <c r="AYG947" s="477"/>
      <c r="AYH947" s="477"/>
      <c r="AYI947" s="477"/>
      <c r="AYJ947" s="477"/>
      <c r="AYK947" s="477"/>
      <c r="AYL947" s="477"/>
      <c r="AYM947" s="477"/>
      <c r="AYN947" s="477"/>
      <c r="AYO947" s="477"/>
      <c r="AYP947" s="477"/>
      <c r="AYQ947" s="477"/>
      <c r="AYR947" s="477"/>
      <c r="AYS947" s="477"/>
      <c r="AYT947" s="477"/>
      <c r="AYU947" s="477"/>
      <c r="AYV947" s="477"/>
      <c r="AYW947" s="477"/>
      <c r="AYX947" s="477"/>
      <c r="AYY947" s="477"/>
      <c r="AYZ947" s="477"/>
      <c r="AZA947" s="477"/>
      <c r="AZB947" s="477"/>
      <c r="AZC947" s="477"/>
      <c r="AZD947" s="477"/>
      <c r="AZE947" s="477"/>
      <c r="AZF947" s="477"/>
      <c r="AZG947" s="477"/>
      <c r="AZH947" s="477"/>
      <c r="AZI947" s="477"/>
      <c r="AZJ947" s="477"/>
      <c r="AZK947" s="477"/>
      <c r="AZL947" s="477"/>
      <c r="AZM947" s="477"/>
      <c r="AZN947" s="477"/>
      <c r="AZO947" s="477"/>
      <c r="AZP947" s="477"/>
      <c r="AZQ947" s="477"/>
      <c r="AZR947" s="477"/>
      <c r="AZS947" s="477"/>
      <c r="AZT947" s="477"/>
      <c r="AZU947" s="477"/>
      <c r="AZV947" s="477"/>
      <c r="AZW947" s="477"/>
      <c r="AZX947" s="477"/>
      <c r="AZY947" s="477"/>
      <c r="AZZ947" s="477"/>
      <c r="BAA947" s="477"/>
      <c r="BAB947" s="477"/>
      <c r="BAC947" s="477"/>
      <c r="BAD947" s="477"/>
      <c r="BAE947" s="477"/>
      <c r="BAF947" s="477"/>
      <c r="BAG947" s="477"/>
      <c r="BAH947" s="477"/>
      <c r="BAI947" s="477"/>
      <c r="BAJ947" s="477"/>
      <c r="BAK947" s="477"/>
      <c r="BAL947" s="477"/>
      <c r="BAM947" s="477"/>
      <c r="BAN947" s="477"/>
      <c r="BAO947" s="477"/>
      <c r="BAP947" s="477"/>
      <c r="BAQ947" s="477"/>
      <c r="BAR947" s="477"/>
      <c r="BAS947" s="477"/>
      <c r="BAT947" s="477"/>
      <c r="BAU947" s="477"/>
      <c r="BAV947" s="477"/>
      <c r="BAW947" s="477"/>
      <c r="BAX947" s="477"/>
      <c r="BAY947" s="477"/>
      <c r="BAZ947" s="477"/>
      <c r="BBA947" s="477"/>
      <c r="BBB947" s="477"/>
      <c r="BBC947" s="477"/>
      <c r="BBD947" s="477"/>
      <c r="BBE947" s="477"/>
      <c r="BBF947" s="477"/>
      <c r="BBG947" s="477"/>
      <c r="BBH947" s="477"/>
      <c r="BBI947" s="477"/>
      <c r="BBJ947" s="477"/>
      <c r="BBK947" s="477"/>
      <c r="BBL947" s="477"/>
      <c r="BBM947" s="477"/>
      <c r="BBN947" s="477"/>
      <c r="BBO947" s="477"/>
      <c r="BBP947" s="477"/>
      <c r="BBQ947" s="477"/>
      <c r="BBR947" s="477"/>
      <c r="BBS947" s="477"/>
      <c r="BBT947" s="477"/>
      <c r="BBU947" s="477"/>
      <c r="BBV947" s="477"/>
      <c r="BBW947" s="477"/>
      <c r="BBX947" s="477"/>
      <c r="BBY947" s="477"/>
      <c r="BBZ947" s="477"/>
      <c r="BCA947" s="477"/>
      <c r="BCB947" s="477"/>
      <c r="BCC947" s="477"/>
      <c r="BCD947" s="477"/>
      <c r="BCE947" s="477"/>
      <c r="BCF947" s="477"/>
      <c r="BCG947" s="477"/>
      <c r="BCH947" s="477"/>
      <c r="BCI947" s="477"/>
      <c r="BCJ947" s="477"/>
      <c r="BCK947" s="477"/>
      <c r="BCL947" s="477"/>
      <c r="BCM947" s="477"/>
      <c r="BCN947" s="477"/>
      <c r="BCO947" s="477"/>
      <c r="BCP947" s="477"/>
      <c r="BCQ947" s="477"/>
      <c r="BCR947" s="477"/>
      <c r="BCS947" s="477"/>
      <c r="BCT947" s="477"/>
      <c r="BCU947" s="477"/>
      <c r="BCV947" s="477"/>
      <c r="BCW947" s="477"/>
      <c r="BCX947" s="477"/>
      <c r="BCY947" s="477"/>
      <c r="BCZ947" s="477"/>
      <c r="BDA947" s="477"/>
      <c r="BDB947" s="477"/>
      <c r="BDC947" s="477"/>
      <c r="BDD947" s="477"/>
      <c r="BDE947" s="477"/>
      <c r="BDF947" s="477"/>
      <c r="BDG947" s="477"/>
      <c r="BDH947" s="477"/>
      <c r="BDI947" s="477"/>
      <c r="BDJ947" s="477"/>
      <c r="BDK947" s="477"/>
      <c r="BDL947" s="477"/>
      <c r="BDM947" s="477"/>
      <c r="BDN947" s="477"/>
      <c r="BDO947" s="477"/>
      <c r="BDP947" s="477"/>
      <c r="BDQ947" s="477"/>
      <c r="BDR947" s="477"/>
      <c r="BDS947" s="477"/>
      <c r="BDT947" s="477"/>
      <c r="BDU947" s="477"/>
      <c r="BDV947" s="477"/>
      <c r="BDW947" s="477"/>
      <c r="BDX947" s="477"/>
      <c r="BDY947" s="477"/>
      <c r="BDZ947" s="477"/>
      <c r="BEA947" s="477"/>
      <c r="BEB947" s="477"/>
      <c r="BEC947" s="477"/>
      <c r="BED947" s="477"/>
      <c r="BEE947" s="477"/>
      <c r="BEF947" s="477"/>
      <c r="BEG947" s="477"/>
      <c r="BEH947" s="477"/>
      <c r="BEI947" s="477"/>
      <c r="BEJ947" s="477"/>
      <c r="BEK947" s="477"/>
      <c r="BEL947" s="477"/>
      <c r="BEM947" s="477"/>
      <c r="BEN947" s="477"/>
      <c r="BEO947" s="477"/>
      <c r="BEP947" s="477"/>
      <c r="BEQ947" s="477"/>
      <c r="BER947" s="477"/>
      <c r="BES947" s="477"/>
      <c r="BET947" s="477"/>
      <c r="BEU947" s="477"/>
      <c r="BEV947" s="477"/>
      <c r="BEW947" s="477"/>
      <c r="BEX947" s="477"/>
      <c r="BEY947" s="477"/>
      <c r="BEZ947" s="477"/>
      <c r="BFA947" s="477"/>
      <c r="BFB947" s="477"/>
      <c r="BFC947" s="477"/>
      <c r="BFD947" s="477"/>
      <c r="BFE947" s="477"/>
      <c r="BFF947" s="477"/>
      <c r="BFG947" s="477"/>
      <c r="BFH947" s="477"/>
      <c r="BFI947" s="477"/>
      <c r="BFJ947" s="477"/>
      <c r="BFK947" s="477"/>
      <c r="BFL947" s="477"/>
      <c r="BFM947" s="477"/>
      <c r="BFN947" s="477"/>
      <c r="BFO947" s="477"/>
      <c r="BFP947" s="477"/>
      <c r="BFQ947" s="477"/>
      <c r="BFR947" s="477"/>
      <c r="BFS947" s="477"/>
      <c r="BFT947" s="477"/>
      <c r="BFU947" s="477"/>
      <c r="BFV947" s="477"/>
      <c r="BFW947" s="477"/>
      <c r="BFX947" s="477"/>
      <c r="BFY947" s="477"/>
      <c r="BFZ947" s="477"/>
      <c r="BGA947" s="477"/>
      <c r="BGB947" s="477"/>
      <c r="BGC947" s="477"/>
      <c r="BGD947" s="477"/>
      <c r="BGE947" s="477"/>
      <c r="BGF947" s="477"/>
      <c r="BGG947" s="477"/>
      <c r="BGH947" s="477"/>
      <c r="BGI947" s="477"/>
      <c r="BGJ947" s="477"/>
      <c r="BGK947" s="477"/>
      <c r="BGL947" s="477"/>
      <c r="BGM947" s="477"/>
      <c r="BGN947" s="477"/>
      <c r="BGO947" s="477"/>
      <c r="BGP947" s="477"/>
      <c r="BGQ947" s="477"/>
      <c r="BGR947" s="477"/>
      <c r="BGS947" s="477"/>
      <c r="BGT947" s="477"/>
      <c r="BGU947" s="477"/>
      <c r="BGV947" s="477"/>
      <c r="BGW947" s="477"/>
      <c r="BGX947" s="477"/>
      <c r="BGY947" s="477"/>
      <c r="BGZ947" s="477"/>
      <c r="BHA947" s="477"/>
      <c r="BHB947" s="477"/>
      <c r="BHC947" s="477"/>
      <c r="BHD947" s="477"/>
      <c r="BHE947" s="477"/>
      <c r="BHF947" s="477"/>
      <c r="BHG947" s="477"/>
      <c r="BHH947" s="477"/>
      <c r="BHI947" s="477"/>
      <c r="BHJ947" s="477"/>
      <c r="BHK947" s="477"/>
      <c r="BHL947" s="477"/>
      <c r="BHM947" s="477"/>
      <c r="BHN947" s="477"/>
      <c r="BHO947" s="477"/>
      <c r="BHP947" s="477"/>
      <c r="BHQ947" s="477"/>
      <c r="BHR947" s="477"/>
      <c r="BHS947" s="477"/>
      <c r="BHT947" s="477"/>
      <c r="BHU947" s="477"/>
      <c r="BHV947" s="477"/>
      <c r="BHW947" s="477"/>
      <c r="BHX947" s="477"/>
      <c r="BHY947" s="477"/>
      <c r="BHZ947" s="477"/>
      <c r="BIA947" s="477"/>
      <c r="BIB947" s="477"/>
      <c r="BIC947" s="477"/>
      <c r="BID947" s="477"/>
      <c r="BIE947" s="477"/>
      <c r="BIF947" s="477"/>
      <c r="BIG947" s="477"/>
      <c r="BIH947" s="477"/>
      <c r="BII947" s="477"/>
      <c r="BIJ947" s="477"/>
      <c r="BIK947" s="477"/>
      <c r="BIL947" s="477"/>
      <c r="BIM947" s="477"/>
      <c r="BIN947" s="477"/>
      <c r="BIO947" s="477"/>
      <c r="BIP947" s="477"/>
      <c r="BIQ947" s="477"/>
      <c r="BIR947" s="477"/>
      <c r="BIS947" s="477"/>
      <c r="BIT947" s="477"/>
      <c r="BIU947" s="477"/>
      <c r="BIV947" s="477"/>
      <c r="BIW947" s="477"/>
      <c r="BIX947" s="477"/>
      <c r="BIY947" s="477"/>
      <c r="BIZ947" s="477"/>
      <c r="BJA947" s="477"/>
      <c r="BJB947" s="477"/>
      <c r="BJC947" s="477"/>
      <c r="BJD947" s="477"/>
      <c r="BJE947" s="477"/>
      <c r="BJF947" s="477"/>
      <c r="BJG947" s="477"/>
      <c r="BJH947" s="477"/>
      <c r="BJI947" s="477"/>
      <c r="BJJ947" s="477"/>
      <c r="BJK947" s="477"/>
      <c r="BJL947" s="477"/>
      <c r="BJM947" s="477"/>
      <c r="BJN947" s="477"/>
      <c r="BJO947" s="477"/>
      <c r="BJP947" s="477"/>
      <c r="BJQ947" s="477"/>
      <c r="BJR947" s="477"/>
      <c r="BJS947" s="477"/>
      <c r="BJT947" s="477"/>
      <c r="BJU947" s="477"/>
      <c r="BJV947" s="477"/>
      <c r="BJW947" s="477"/>
      <c r="BJX947" s="477"/>
      <c r="BJY947" s="477"/>
      <c r="BJZ947" s="477"/>
      <c r="BKA947" s="477"/>
      <c r="BKB947" s="477"/>
      <c r="BKC947" s="477"/>
      <c r="BKD947" s="477"/>
      <c r="BKE947" s="477"/>
      <c r="BKF947" s="477"/>
      <c r="BKG947" s="477"/>
      <c r="BKH947" s="477"/>
      <c r="BKI947" s="477"/>
      <c r="BKJ947" s="477"/>
      <c r="BKK947" s="477"/>
      <c r="BKL947" s="477"/>
      <c r="BKM947" s="477"/>
      <c r="BKN947" s="477"/>
      <c r="BKO947" s="477"/>
      <c r="BKP947" s="477"/>
      <c r="BKQ947" s="477"/>
      <c r="BKR947" s="477"/>
      <c r="BKS947" s="477"/>
      <c r="BKT947" s="477"/>
      <c r="BKU947" s="477"/>
      <c r="BKV947" s="477"/>
      <c r="BKW947" s="477"/>
      <c r="BKX947" s="477"/>
      <c r="BKY947" s="477"/>
      <c r="BKZ947" s="477"/>
      <c r="BLA947" s="477"/>
      <c r="BLB947" s="477"/>
      <c r="BLC947" s="477"/>
      <c r="BLD947" s="477"/>
      <c r="BLE947" s="477"/>
      <c r="BLF947" s="477"/>
      <c r="BLG947" s="477"/>
      <c r="BLH947" s="477"/>
      <c r="BLI947" s="477"/>
      <c r="BLJ947" s="477"/>
      <c r="BLK947" s="477"/>
      <c r="BLL947" s="477"/>
      <c r="BLM947" s="477"/>
      <c r="BLN947" s="477"/>
      <c r="BLO947" s="477"/>
      <c r="BLP947" s="477"/>
      <c r="BLQ947" s="477"/>
      <c r="BLR947" s="477"/>
      <c r="BLS947" s="477"/>
      <c r="BLT947" s="477"/>
      <c r="BLU947" s="477"/>
      <c r="BLV947" s="477"/>
      <c r="BLW947" s="477"/>
      <c r="BLX947" s="477"/>
      <c r="BLY947" s="477"/>
      <c r="BLZ947" s="477"/>
      <c r="BMA947" s="477"/>
      <c r="BMB947" s="477"/>
      <c r="BMC947" s="477"/>
      <c r="BMD947" s="477"/>
      <c r="BME947" s="477"/>
      <c r="BMF947" s="477"/>
      <c r="BMG947" s="477"/>
      <c r="BMH947" s="477"/>
      <c r="BMI947" s="477"/>
      <c r="BMJ947" s="477"/>
      <c r="BMK947" s="477"/>
      <c r="BML947" s="477"/>
      <c r="BMM947" s="477"/>
      <c r="BMN947" s="477"/>
      <c r="BMO947" s="477"/>
      <c r="BMP947" s="477"/>
      <c r="BMQ947" s="477"/>
      <c r="BMR947" s="477"/>
      <c r="BMS947" s="477"/>
      <c r="BMT947" s="477"/>
      <c r="BMU947" s="477"/>
      <c r="BMV947" s="477"/>
      <c r="BMW947" s="477"/>
      <c r="BMX947" s="477"/>
      <c r="BMY947" s="477"/>
      <c r="BMZ947" s="477"/>
      <c r="BNA947" s="477"/>
      <c r="BNB947" s="477"/>
      <c r="BNC947" s="477"/>
      <c r="BND947" s="477"/>
      <c r="BNE947" s="477"/>
      <c r="BNF947" s="477"/>
      <c r="BNG947" s="477"/>
      <c r="BNH947" s="477"/>
      <c r="BNI947" s="477"/>
      <c r="BNJ947" s="477"/>
      <c r="BNK947" s="477"/>
      <c r="BNL947" s="477"/>
      <c r="BNM947" s="477"/>
      <c r="BNN947" s="477"/>
      <c r="BNO947" s="477"/>
      <c r="BNP947" s="477"/>
      <c r="BNQ947" s="477"/>
      <c r="BNR947" s="477"/>
      <c r="BNS947" s="477"/>
      <c r="BNT947" s="477"/>
      <c r="BNU947" s="477"/>
      <c r="BNV947" s="477"/>
      <c r="BNW947" s="477"/>
      <c r="BNX947" s="477"/>
      <c r="BNY947" s="477"/>
      <c r="BNZ947" s="477"/>
      <c r="BOA947" s="477"/>
      <c r="BOB947" s="477"/>
      <c r="BOC947" s="477"/>
      <c r="BOD947" s="477"/>
      <c r="BOE947" s="477"/>
      <c r="BOF947" s="477"/>
      <c r="BOG947" s="477"/>
      <c r="BOH947" s="477"/>
      <c r="BOI947" s="477"/>
      <c r="BOJ947" s="477"/>
      <c r="BOK947" s="477"/>
      <c r="BOL947" s="477"/>
      <c r="BOM947" s="477"/>
      <c r="BON947" s="477"/>
      <c r="BOO947" s="477"/>
      <c r="BOP947" s="477"/>
      <c r="BOQ947" s="477"/>
      <c r="BOR947" s="477"/>
      <c r="BOS947" s="477"/>
      <c r="BOT947" s="477"/>
      <c r="BOU947" s="477"/>
      <c r="BOV947" s="477"/>
      <c r="BOW947" s="477"/>
      <c r="BOX947" s="477"/>
      <c r="BOY947" s="477"/>
      <c r="BOZ947" s="477"/>
      <c r="BPA947" s="477"/>
      <c r="BPB947" s="477"/>
      <c r="BPC947" s="477"/>
      <c r="BPD947" s="477"/>
      <c r="BPE947" s="477"/>
      <c r="BPF947" s="477"/>
      <c r="BPG947" s="477"/>
      <c r="BPH947" s="477"/>
      <c r="BPI947" s="477"/>
      <c r="BPJ947" s="477"/>
      <c r="BPK947" s="477"/>
      <c r="BPL947" s="477"/>
      <c r="BPM947" s="477"/>
      <c r="BPN947" s="477"/>
      <c r="BPO947" s="477"/>
      <c r="BPP947" s="477"/>
      <c r="BPQ947" s="477"/>
      <c r="BPR947" s="477"/>
      <c r="BPS947" s="477"/>
      <c r="BPT947" s="477"/>
      <c r="BPU947" s="477"/>
      <c r="BPV947" s="477"/>
      <c r="BPW947" s="477"/>
      <c r="BPX947" s="477"/>
      <c r="BPY947" s="477"/>
      <c r="BPZ947" s="477"/>
      <c r="BQA947" s="477"/>
      <c r="BQB947" s="477"/>
      <c r="BQC947" s="477"/>
      <c r="BQD947" s="477"/>
      <c r="BQE947" s="477"/>
      <c r="BQF947" s="477"/>
      <c r="BQG947" s="477"/>
      <c r="BQH947" s="477"/>
      <c r="BQI947" s="477"/>
      <c r="BQJ947" s="477"/>
      <c r="BQK947" s="477"/>
      <c r="BQL947" s="477"/>
      <c r="BQM947" s="477"/>
      <c r="BQN947" s="477"/>
      <c r="BQO947" s="477"/>
      <c r="BQP947" s="477"/>
      <c r="BQQ947" s="477"/>
      <c r="BQR947" s="477"/>
      <c r="BQS947" s="477"/>
      <c r="BQT947" s="477"/>
      <c r="BQU947" s="477"/>
      <c r="BQV947" s="477"/>
      <c r="BQW947" s="477"/>
      <c r="BQX947" s="477"/>
      <c r="BQY947" s="477"/>
      <c r="BQZ947" s="477"/>
      <c r="BRA947" s="477"/>
      <c r="BRB947" s="477"/>
      <c r="BRC947" s="477"/>
      <c r="BRD947" s="477"/>
      <c r="BRE947" s="477"/>
      <c r="BRF947" s="477"/>
      <c r="BRG947" s="477"/>
      <c r="BRH947" s="477"/>
      <c r="BRI947" s="477"/>
      <c r="BRJ947" s="477"/>
      <c r="BRK947" s="477"/>
      <c r="BRL947" s="477"/>
      <c r="BRM947" s="477"/>
      <c r="BRN947" s="477"/>
      <c r="BRO947" s="477"/>
      <c r="BRP947" s="477"/>
      <c r="BRQ947" s="477"/>
      <c r="BRR947" s="477"/>
      <c r="BRS947" s="477"/>
      <c r="BRT947" s="477"/>
      <c r="BRU947" s="477"/>
      <c r="BRV947" s="477"/>
      <c r="BRW947" s="477"/>
      <c r="BRX947" s="477"/>
      <c r="BRY947" s="477"/>
      <c r="BRZ947" s="477"/>
      <c r="BSA947" s="477"/>
      <c r="BSB947" s="477"/>
      <c r="BSC947" s="477"/>
      <c r="BSD947" s="477"/>
      <c r="BSE947" s="477"/>
      <c r="BSF947" s="477"/>
      <c r="BSG947" s="477"/>
      <c r="BSH947" s="477"/>
      <c r="BSI947" s="477"/>
      <c r="BSJ947" s="477"/>
      <c r="BSK947" s="477"/>
      <c r="BSL947" s="477"/>
      <c r="BSM947" s="477"/>
      <c r="BSN947" s="477"/>
      <c r="BSO947" s="477"/>
      <c r="BSP947" s="477"/>
      <c r="BSQ947" s="477"/>
      <c r="BSR947" s="477"/>
      <c r="BSS947" s="477"/>
      <c r="BST947" s="477"/>
      <c r="BSU947" s="477"/>
      <c r="BSV947" s="477"/>
      <c r="BSW947" s="477"/>
      <c r="BSX947" s="477"/>
      <c r="BSY947" s="477"/>
      <c r="BSZ947" s="477"/>
      <c r="BTA947" s="477"/>
      <c r="BTB947" s="477"/>
      <c r="BTC947" s="477"/>
      <c r="BTD947" s="477"/>
      <c r="BTE947" s="477"/>
      <c r="BTF947" s="477"/>
      <c r="BTG947" s="477"/>
      <c r="BTH947" s="477"/>
      <c r="BTI947" s="477"/>
      <c r="BTJ947" s="477"/>
      <c r="BTK947" s="477"/>
      <c r="BTL947" s="477"/>
      <c r="BTM947" s="477"/>
      <c r="BTN947" s="477"/>
      <c r="BTO947" s="477"/>
      <c r="BTP947" s="477"/>
      <c r="BTQ947" s="477"/>
      <c r="BTR947" s="477"/>
      <c r="BTS947" s="477"/>
      <c r="BTT947" s="477"/>
      <c r="BTU947" s="477"/>
      <c r="BTV947" s="477"/>
      <c r="BTW947" s="477"/>
      <c r="BTX947" s="477"/>
      <c r="BTY947" s="477"/>
      <c r="BTZ947" s="477"/>
      <c r="BUA947" s="477"/>
      <c r="BUB947" s="477"/>
      <c r="BUC947" s="477"/>
      <c r="BUD947" s="477"/>
      <c r="BUE947" s="477"/>
      <c r="BUF947" s="477"/>
      <c r="BUG947" s="477"/>
      <c r="BUH947" s="477"/>
      <c r="BUI947" s="477"/>
      <c r="BUJ947" s="477"/>
      <c r="BUK947" s="477"/>
      <c r="BUL947" s="477"/>
      <c r="BUM947" s="477"/>
      <c r="BUN947" s="477"/>
      <c r="BUO947" s="477"/>
      <c r="BUP947" s="477"/>
      <c r="BUQ947" s="477"/>
      <c r="BUR947" s="477"/>
      <c r="BUS947" s="477"/>
      <c r="BUT947" s="477"/>
      <c r="BUU947" s="477"/>
      <c r="BUV947" s="477"/>
      <c r="BUW947" s="477"/>
      <c r="BUX947" s="477"/>
      <c r="BUY947" s="477"/>
      <c r="BUZ947" s="477"/>
      <c r="BVA947" s="477"/>
      <c r="BVB947" s="477"/>
      <c r="BVC947" s="477"/>
      <c r="BVD947" s="477"/>
      <c r="BVE947" s="477"/>
      <c r="BVF947" s="477"/>
      <c r="BVG947" s="477"/>
      <c r="BVH947" s="477"/>
      <c r="BVI947" s="477"/>
      <c r="BVJ947" s="477"/>
      <c r="BVK947" s="477"/>
      <c r="BVL947" s="477"/>
      <c r="BVM947" s="477"/>
      <c r="BVN947" s="477"/>
      <c r="BVO947" s="477"/>
      <c r="BVP947" s="477"/>
      <c r="BVQ947" s="477"/>
      <c r="BVR947" s="477"/>
      <c r="BVS947" s="477"/>
      <c r="BVT947" s="477"/>
      <c r="BVU947" s="477"/>
      <c r="BVV947" s="477"/>
      <c r="BVW947" s="477"/>
      <c r="BVX947" s="477"/>
      <c r="BVY947" s="477"/>
      <c r="BVZ947" s="477"/>
      <c r="BWA947" s="477"/>
      <c r="BWB947" s="477"/>
      <c r="BWC947" s="477"/>
      <c r="BWD947" s="477"/>
      <c r="BWE947" s="477"/>
      <c r="BWF947" s="477"/>
      <c r="BWG947" s="477"/>
      <c r="BWH947" s="477"/>
      <c r="BWI947" s="477"/>
      <c r="BWJ947" s="477"/>
      <c r="BWK947" s="477"/>
      <c r="BWL947" s="477"/>
      <c r="BWM947" s="477"/>
      <c r="BWN947" s="477"/>
      <c r="BWO947" s="477"/>
      <c r="BWP947" s="477"/>
      <c r="BWQ947" s="477"/>
      <c r="BWR947" s="477"/>
      <c r="BWS947" s="477"/>
      <c r="BWT947" s="477"/>
      <c r="BWU947" s="477"/>
      <c r="BWV947" s="477"/>
      <c r="BWW947" s="477"/>
      <c r="BWX947" s="477"/>
      <c r="BWY947" s="477"/>
      <c r="BWZ947" s="477"/>
      <c r="BXA947" s="477"/>
      <c r="BXB947" s="477"/>
      <c r="BXC947" s="477"/>
      <c r="BXD947" s="477"/>
      <c r="BXE947" s="477"/>
      <c r="BXF947" s="477"/>
      <c r="BXG947" s="477"/>
      <c r="BXH947" s="477"/>
      <c r="BXI947" s="477"/>
      <c r="BXJ947" s="477"/>
      <c r="BXK947" s="477"/>
      <c r="BXL947" s="477"/>
      <c r="BXM947" s="477"/>
      <c r="BXN947" s="477"/>
      <c r="BXO947" s="477"/>
      <c r="BXP947" s="477"/>
      <c r="BXQ947" s="477"/>
      <c r="BXR947" s="477"/>
      <c r="BXS947" s="477"/>
      <c r="BXT947" s="477"/>
      <c r="BXU947" s="477"/>
      <c r="BXV947" s="477"/>
      <c r="BXW947" s="477"/>
      <c r="BXX947" s="477"/>
      <c r="BXY947" s="477"/>
      <c r="BXZ947" s="477"/>
      <c r="BYA947" s="477"/>
      <c r="BYB947" s="477"/>
      <c r="BYC947" s="477"/>
      <c r="BYD947" s="477"/>
      <c r="BYE947" s="477"/>
      <c r="BYF947" s="477"/>
      <c r="BYG947" s="477"/>
      <c r="BYH947" s="477"/>
      <c r="BYI947" s="477"/>
      <c r="BYJ947" s="477"/>
      <c r="BYK947" s="477"/>
      <c r="BYL947" s="477"/>
      <c r="BYM947" s="477"/>
      <c r="BYN947" s="477"/>
      <c r="BYO947" s="477"/>
      <c r="BYP947" s="477"/>
      <c r="BYQ947" s="477"/>
      <c r="BYR947" s="477"/>
      <c r="BYS947" s="477"/>
      <c r="BYT947" s="477"/>
      <c r="BYU947" s="477"/>
      <c r="BYV947" s="477"/>
      <c r="BYW947" s="477"/>
      <c r="BYX947" s="477"/>
      <c r="BYY947" s="477"/>
      <c r="BYZ947" s="477"/>
      <c r="BZA947" s="477"/>
      <c r="BZB947" s="477"/>
      <c r="BZC947" s="477"/>
      <c r="BZD947" s="477"/>
      <c r="BZE947" s="477"/>
      <c r="BZF947" s="477"/>
      <c r="BZG947" s="477"/>
      <c r="BZH947" s="477"/>
      <c r="BZI947" s="477"/>
      <c r="BZJ947" s="477"/>
      <c r="BZK947" s="477"/>
      <c r="BZL947" s="477"/>
      <c r="BZM947" s="477"/>
      <c r="BZN947" s="477"/>
      <c r="BZO947" s="477"/>
      <c r="BZP947" s="477"/>
      <c r="BZQ947" s="477"/>
      <c r="BZR947" s="477"/>
      <c r="BZS947" s="477"/>
      <c r="BZT947" s="477"/>
      <c r="BZU947" s="477"/>
      <c r="BZV947" s="477"/>
      <c r="BZW947" s="477"/>
      <c r="BZX947" s="477"/>
      <c r="BZY947" s="477"/>
      <c r="BZZ947" s="477"/>
      <c r="CAA947" s="477"/>
      <c r="CAB947" s="477"/>
      <c r="CAC947" s="477"/>
      <c r="CAD947" s="477"/>
      <c r="CAE947" s="477"/>
      <c r="CAF947" s="477"/>
      <c r="CAG947" s="477"/>
      <c r="CAH947" s="477"/>
      <c r="CAI947" s="477"/>
      <c r="CAJ947" s="477"/>
      <c r="CAK947" s="477"/>
      <c r="CAL947" s="477"/>
      <c r="CAM947" s="477"/>
      <c r="CAN947" s="477"/>
      <c r="CAO947" s="477"/>
      <c r="CAP947" s="477"/>
      <c r="CAQ947" s="477"/>
      <c r="CAR947" s="477"/>
      <c r="CAS947" s="477"/>
      <c r="CAT947" s="477"/>
      <c r="CAU947" s="477"/>
      <c r="CAV947" s="477"/>
      <c r="CAW947" s="477"/>
      <c r="CAX947" s="477"/>
      <c r="CAY947" s="477"/>
      <c r="CAZ947" s="477"/>
      <c r="CBA947" s="477"/>
      <c r="CBB947" s="477"/>
      <c r="CBC947" s="477"/>
      <c r="CBD947" s="477"/>
      <c r="CBE947" s="477"/>
      <c r="CBF947" s="477"/>
      <c r="CBG947" s="477"/>
      <c r="CBH947" s="477"/>
      <c r="CBI947" s="477"/>
      <c r="CBJ947" s="477"/>
      <c r="CBK947" s="477"/>
      <c r="CBL947" s="477"/>
      <c r="CBM947" s="477"/>
      <c r="CBN947" s="477"/>
      <c r="CBO947" s="477"/>
      <c r="CBP947" s="477"/>
      <c r="CBQ947" s="477"/>
      <c r="CBR947" s="477"/>
      <c r="CBS947" s="477"/>
      <c r="CBT947" s="477"/>
      <c r="CBU947" s="477"/>
      <c r="CBV947" s="477"/>
      <c r="CBW947" s="477"/>
      <c r="CBX947" s="477"/>
      <c r="CBY947" s="477"/>
      <c r="CBZ947" s="477"/>
      <c r="CCA947" s="477"/>
      <c r="CCB947" s="477"/>
      <c r="CCC947" s="477"/>
      <c r="CCD947" s="477"/>
      <c r="CCE947" s="477"/>
      <c r="CCF947" s="477"/>
      <c r="CCG947" s="477"/>
      <c r="CCH947" s="477"/>
      <c r="CCI947" s="477"/>
      <c r="CCJ947" s="477"/>
      <c r="CCK947" s="477"/>
      <c r="CCL947" s="477"/>
      <c r="CCM947" s="477"/>
      <c r="CCN947" s="477"/>
      <c r="CCO947" s="477"/>
      <c r="CCP947" s="477"/>
      <c r="CCQ947" s="477"/>
      <c r="CCR947" s="477"/>
      <c r="CCS947" s="477"/>
      <c r="CCT947" s="477"/>
      <c r="CCU947" s="477"/>
      <c r="CCV947" s="477"/>
      <c r="CCW947" s="477"/>
      <c r="CCX947" s="477"/>
      <c r="CCY947" s="477"/>
      <c r="CCZ947" s="477"/>
      <c r="CDA947" s="477"/>
      <c r="CDB947" s="477"/>
      <c r="CDC947" s="477"/>
      <c r="CDD947" s="477"/>
      <c r="CDE947" s="477"/>
      <c r="CDF947" s="477"/>
      <c r="CDG947" s="477"/>
      <c r="CDH947" s="477"/>
      <c r="CDI947" s="477"/>
      <c r="CDJ947" s="477"/>
      <c r="CDK947" s="477"/>
      <c r="CDL947" s="477"/>
      <c r="CDM947" s="477"/>
      <c r="CDN947" s="477"/>
      <c r="CDO947" s="477"/>
      <c r="CDP947" s="477"/>
      <c r="CDQ947" s="477"/>
      <c r="CDR947" s="477"/>
      <c r="CDS947" s="477"/>
      <c r="CDT947" s="477"/>
      <c r="CDU947" s="477"/>
      <c r="CDV947" s="477"/>
      <c r="CDW947" s="477"/>
      <c r="CDX947" s="477"/>
      <c r="CDY947" s="477"/>
      <c r="CDZ947" s="477"/>
      <c r="CEA947" s="477"/>
      <c r="CEB947" s="477"/>
      <c r="CEC947" s="477"/>
      <c r="CED947" s="477"/>
      <c r="CEE947" s="477"/>
      <c r="CEF947" s="477"/>
      <c r="CEG947" s="477"/>
      <c r="CEH947" s="477"/>
      <c r="CEI947" s="477"/>
      <c r="CEJ947" s="477"/>
      <c r="CEK947" s="477"/>
      <c r="CEL947" s="477"/>
      <c r="CEM947" s="477"/>
      <c r="CEN947" s="477"/>
      <c r="CEO947" s="477"/>
      <c r="CEP947" s="477"/>
      <c r="CEQ947" s="477"/>
      <c r="CER947" s="477"/>
      <c r="CES947" s="477"/>
      <c r="CET947" s="477"/>
      <c r="CEU947" s="477"/>
      <c r="CEV947" s="477"/>
      <c r="CEW947" s="477"/>
      <c r="CEX947" s="477"/>
      <c r="CEY947" s="477"/>
      <c r="CEZ947" s="477"/>
      <c r="CFA947" s="477"/>
      <c r="CFB947" s="477"/>
      <c r="CFC947" s="477"/>
      <c r="CFD947" s="477"/>
      <c r="CFE947" s="477"/>
      <c r="CFF947" s="477"/>
      <c r="CFG947" s="477"/>
      <c r="CFH947" s="477"/>
      <c r="CFI947" s="477"/>
      <c r="CFJ947" s="477"/>
      <c r="CFK947" s="477"/>
      <c r="CFL947" s="477"/>
      <c r="CFM947" s="477"/>
      <c r="CFN947" s="477"/>
      <c r="CFO947" s="477"/>
      <c r="CFP947" s="477"/>
      <c r="CFQ947" s="477"/>
      <c r="CFR947" s="477"/>
      <c r="CFS947" s="477"/>
      <c r="CFT947" s="477"/>
      <c r="CFU947" s="477"/>
      <c r="CFV947" s="477"/>
      <c r="CFW947" s="477"/>
      <c r="CFX947" s="477"/>
      <c r="CFY947" s="477"/>
      <c r="CFZ947" s="477"/>
      <c r="CGA947" s="477"/>
      <c r="CGB947" s="477"/>
      <c r="CGC947" s="477"/>
      <c r="CGD947" s="477"/>
      <c r="CGE947" s="477"/>
      <c r="CGF947" s="477"/>
      <c r="CGG947" s="477"/>
      <c r="CGH947" s="477"/>
      <c r="CGI947" s="477"/>
      <c r="CGJ947" s="477"/>
      <c r="CGK947" s="477"/>
      <c r="CGL947" s="477"/>
      <c r="CGM947" s="477"/>
      <c r="CGN947" s="477"/>
      <c r="CGO947" s="477"/>
      <c r="CGP947" s="477"/>
      <c r="CGQ947" s="477"/>
      <c r="CGR947" s="477"/>
      <c r="CGS947" s="477"/>
      <c r="CGT947" s="477"/>
      <c r="CGU947" s="477"/>
      <c r="CGV947" s="477"/>
      <c r="CGW947" s="477"/>
      <c r="CGX947" s="477"/>
      <c r="CGY947" s="477"/>
      <c r="CGZ947" s="477"/>
      <c r="CHA947" s="477"/>
      <c r="CHB947" s="477"/>
      <c r="CHC947" s="477"/>
      <c r="CHD947" s="477"/>
      <c r="CHE947" s="477"/>
      <c r="CHF947" s="477"/>
      <c r="CHG947" s="477"/>
      <c r="CHH947" s="477"/>
      <c r="CHI947" s="477"/>
      <c r="CHJ947" s="477"/>
      <c r="CHK947" s="477"/>
      <c r="CHL947" s="477"/>
      <c r="CHM947" s="477"/>
      <c r="CHN947" s="477"/>
      <c r="CHO947" s="477"/>
      <c r="CHP947" s="477"/>
      <c r="CHQ947" s="477"/>
      <c r="CHR947" s="477"/>
      <c r="CHS947" s="477"/>
      <c r="CHT947" s="477"/>
      <c r="CHU947" s="477"/>
      <c r="CHV947" s="477"/>
      <c r="CHW947" s="477"/>
      <c r="CHX947" s="477"/>
      <c r="CHY947" s="477"/>
      <c r="CHZ947" s="477"/>
      <c r="CIA947" s="477"/>
      <c r="CIB947" s="477"/>
      <c r="CIC947" s="477"/>
      <c r="CID947" s="477"/>
      <c r="CIE947" s="477"/>
      <c r="CIF947" s="477"/>
      <c r="CIG947" s="477"/>
      <c r="CIH947" s="477"/>
      <c r="CII947" s="477"/>
      <c r="CIJ947" s="477"/>
      <c r="CIK947" s="477"/>
      <c r="CIL947" s="477"/>
      <c r="CIM947" s="477"/>
      <c r="CIN947" s="477"/>
      <c r="CIO947" s="477"/>
      <c r="CIP947" s="477"/>
      <c r="CIQ947" s="477"/>
      <c r="CIR947" s="477"/>
      <c r="CIS947" s="477"/>
      <c r="CIT947" s="477"/>
      <c r="CIU947" s="477"/>
      <c r="CIV947" s="477"/>
      <c r="CIW947" s="477"/>
      <c r="CIX947" s="477"/>
      <c r="CIY947" s="477"/>
      <c r="CIZ947" s="477"/>
      <c r="CJA947" s="477"/>
      <c r="CJB947" s="477"/>
      <c r="CJC947" s="477"/>
      <c r="CJD947" s="477"/>
      <c r="CJE947" s="477"/>
      <c r="CJF947" s="477"/>
      <c r="CJG947" s="477"/>
      <c r="CJH947" s="477"/>
      <c r="CJI947" s="477"/>
      <c r="CJJ947" s="477"/>
      <c r="CJK947" s="477"/>
      <c r="CJL947" s="477"/>
      <c r="CJM947" s="477"/>
      <c r="CJN947" s="477"/>
      <c r="CJO947" s="477"/>
      <c r="CJP947" s="477"/>
      <c r="CJQ947" s="477"/>
      <c r="CJR947" s="477"/>
      <c r="CJS947" s="477"/>
      <c r="CJT947" s="477"/>
      <c r="CJU947" s="477"/>
      <c r="CJV947" s="477"/>
      <c r="CJW947" s="477"/>
      <c r="CJX947" s="477"/>
      <c r="CJY947" s="477"/>
      <c r="CJZ947" s="477"/>
      <c r="CKA947" s="477"/>
      <c r="CKB947" s="477"/>
      <c r="CKC947" s="477"/>
      <c r="CKD947" s="477"/>
      <c r="CKE947" s="477"/>
      <c r="CKF947" s="477"/>
      <c r="CKG947" s="477"/>
      <c r="CKH947" s="477"/>
      <c r="CKI947" s="477"/>
      <c r="CKJ947" s="477"/>
      <c r="CKK947" s="477"/>
      <c r="CKL947" s="477"/>
      <c r="CKM947" s="477"/>
      <c r="CKN947" s="477"/>
      <c r="CKO947" s="477"/>
      <c r="CKP947" s="477"/>
      <c r="CKQ947" s="477"/>
      <c r="CKR947" s="477"/>
      <c r="CKS947" s="477"/>
      <c r="CKT947" s="477"/>
      <c r="CKU947" s="477"/>
      <c r="CKV947" s="477"/>
      <c r="CKW947" s="477"/>
      <c r="CKX947" s="477"/>
      <c r="CKY947" s="477"/>
      <c r="CKZ947" s="477"/>
      <c r="CLA947" s="477"/>
      <c r="CLB947" s="477"/>
      <c r="CLC947" s="477"/>
      <c r="CLD947" s="477"/>
      <c r="CLE947" s="477"/>
      <c r="CLF947" s="477"/>
      <c r="CLG947" s="477"/>
      <c r="CLH947" s="477"/>
      <c r="CLI947" s="477"/>
      <c r="CLJ947" s="477"/>
      <c r="CLK947" s="477"/>
      <c r="CLL947" s="477"/>
      <c r="CLM947" s="477"/>
      <c r="CLN947" s="477"/>
      <c r="CLO947" s="477"/>
      <c r="CLP947" s="477"/>
      <c r="CLQ947" s="477"/>
      <c r="CLR947" s="477"/>
      <c r="CLS947" s="477"/>
      <c r="CLT947" s="477"/>
      <c r="CLU947" s="477"/>
      <c r="CLV947" s="477"/>
      <c r="CLW947" s="477"/>
      <c r="CLX947" s="477"/>
      <c r="CLY947" s="477"/>
      <c r="CLZ947" s="477"/>
      <c r="CMA947" s="477"/>
      <c r="CMB947" s="477"/>
      <c r="CMC947" s="477"/>
      <c r="CMD947" s="477"/>
      <c r="CME947" s="477"/>
      <c r="CMF947" s="477"/>
      <c r="CMG947" s="477"/>
      <c r="CMH947" s="477"/>
      <c r="CMI947" s="477"/>
      <c r="CMJ947" s="477"/>
      <c r="CMK947" s="477"/>
      <c r="CML947" s="477"/>
      <c r="CMM947" s="477"/>
      <c r="CMN947" s="477"/>
      <c r="CMO947" s="477"/>
      <c r="CMP947" s="477"/>
      <c r="CMQ947" s="477"/>
      <c r="CMR947" s="477"/>
      <c r="CMS947" s="477"/>
      <c r="CMT947" s="477"/>
      <c r="CMU947" s="477"/>
      <c r="CMV947" s="477"/>
      <c r="CMW947" s="477"/>
      <c r="CMX947" s="477"/>
      <c r="CMY947" s="477"/>
      <c r="CMZ947" s="477"/>
      <c r="CNA947" s="477"/>
      <c r="CNB947" s="477"/>
      <c r="CNC947" s="477"/>
      <c r="CND947" s="477"/>
      <c r="CNE947" s="477"/>
      <c r="CNF947" s="477"/>
      <c r="CNG947" s="477"/>
      <c r="CNH947" s="477"/>
      <c r="CNI947" s="477"/>
      <c r="CNJ947" s="477"/>
      <c r="CNK947" s="477"/>
      <c r="CNL947" s="477"/>
      <c r="CNM947" s="477"/>
      <c r="CNN947" s="477"/>
      <c r="CNO947" s="477"/>
      <c r="CNP947" s="477"/>
      <c r="CNQ947" s="477"/>
      <c r="CNR947" s="477"/>
      <c r="CNS947" s="477"/>
      <c r="CNT947" s="477"/>
      <c r="CNU947" s="477"/>
      <c r="CNV947" s="477"/>
      <c r="CNW947" s="477"/>
      <c r="CNX947" s="477"/>
      <c r="CNY947" s="477"/>
      <c r="CNZ947" s="477"/>
      <c r="COA947" s="477"/>
      <c r="COB947" s="477"/>
      <c r="COC947" s="477"/>
      <c r="COD947" s="477"/>
      <c r="COE947" s="477"/>
      <c r="COF947" s="477"/>
      <c r="COG947" s="477"/>
      <c r="COH947" s="477"/>
      <c r="COI947" s="477"/>
      <c r="COJ947" s="477"/>
      <c r="COK947" s="477"/>
      <c r="COL947" s="477"/>
      <c r="COM947" s="477"/>
      <c r="CON947" s="477"/>
      <c r="COO947" s="477"/>
      <c r="COP947" s="477"/>
      <c r="COQ947" s="477"/>
      <c r="COR947" s="477"/>
      <c r="COS947" s="477"/>
      <c r="COT947" s="477"/>
      <c r="COU947" s="477"/>
      <c r="COV947" s="477"/>
      <c r="COW947" s="477"/>
      <c r="COX947" s="477"/>
      <c r="COY947" s="477"/>
      <c r="COZ947" s="477"/>
      <c r="CPA947" s="477"/>
      <c r="CPB947" s="477"/>
      <c r="CPC947" s="477"/>
      <c r="CPD947" s="477"/>
      <c r="CPE947" s="477"/>
      <c r="CPF947" s="477"/>
      <c r="CPG947" s="477"/>
      <c r="CPH947" s="477"/>
      <c r="CPI947" s="477"/>
      <c r="CPJ947" s="477"/>
      <c r="CPK947" s="477"/>
      <c r="CPL947" s="477"/>
      <c r="CPM947" s="477"/>
      <c r="CPN947" s="477"/>
      <c r="CPO947" s="477"/>
      <c r="CPP947" s="477"/>
      <c r="CPQ947" s="477"/>
      <c r="CPR947" s="477"/>
      <c r="CPS947" s="477"/>
      <c r="CPT947" s="477"/>
      <c r="CPU947" s="477"/>
      <c r="CPV947" s="477"/>
      <c r="CPW947" s="477"/>
      <c r="CPX947" s="477"/>
      <c r="CPY947" s="477"/>
      <c r="CPZ947" s="477"/>
      <c r="CQA947" s="477"/>
      <c r="CQB947" s="477"/>
      <c r="CQC947" s="477"/>
      <c r="CQD947" s="477"/>
      <c r="CQE947" s="477"/>
      <c r="CQF947" s="477"/>
      <c r="CQG947" s="477"/>
      <c r="CQH947" s="477"/>
      <c r="CQI947" s="477"/>
      <c r="CQJ947" s="477"/>
      <c r="CQK947" s="477"/>
      <c r="CQL947" s="477"/>
      <c r="CQM947" s="477"/>
      <c r="CQN947" s="477"/>
      <c r="CQO947" s="477"/>
      <c r="CQP947" s="477"/>
      <c r="CQQ947" s="477"/>
      <c r="CQR947" s="477"/>
      <c r="CQS947" s="477"/>
      <c r="CQT947" s="477"/>
      <c r="CQU947" s="477"/>
      <c r="CQV947" s="477"/>
      <c r="CQW947" s="477"/>
      <c r="CQX947" s="477"/>
      <c r="CQY947" s="477"/>
      <c r="CQZ947" s="477"/>
      <c r="CRA947" s="477"/>
      <c r="CRB947" s="477"/>
      <c r="CRC947" s="477"/>
      <c r="CRD947" s="477"/>
      <c r="CRE947" s="477"/>
      <c r="CRF947" s="477"/>
      <c r="CRG947" s="477"/>
      <c r="CRH947" s="477"/>
      <c r="CRI947" s="477"/>
      <c r="CRJ947" s="477"/>
      <c r="CRK947" s="477"/>
      <c r="CRL947" s="477"/>
      <c r="CRM947" s="477"/>
      <c r="CRN947" s="477"/>
      <c r="CRO947" s="477"/>
      <c r="CRP947" s="477"/>
      <c r="CRQ947" s="477"/>
      <c r="CRR947" s="477"/>
      <c r="CRS947" s="477"/>
      <c r="CRT947" s="477"/>
      <c r="CRU947" s="477"/>
      <c r="CRV947" s="477"/>
      <c r="CRW947" s="477"/>
      <c r="CRX947" s="477"/>
      <c r="CRY947" s="477"/>
      <c r="CRZ947" s="477"/>
      <c r="CSA947" s="477"/>
      <c r="CSB947" s="477"/>
      <c r="CSC947" s="477"/>
      <c r="CSD947" s="477"/>
      <c r="CSE947" s="477"/>
      <c r="CSF947" s="477"/>
      <c r="CSG947" s="477"/>
      <c r="CSH947" s="477"/>
      <c r="CSI947" s="477"/>
      <c r="CSJ947" s="477"/>
      <c r="CSK947" s="477"/>
      <c r="CSL947" s="477"/>
      <c r="CSM947" s="477"/>
      <c r="CSN947" s="477"/>
      <c r="CSO947" s="477"/>
      <c r="CSP947" s="477"/>
      <c r="CSQ947" s="477"/>
      <c r="CSR947" s="477"/>
      <c r="CSS947" s="477"/>
      <c r="CST947" s="477"/>
      <c r="CSU947" s="477"/>
      <c r="CSV947" s="477"/>
      <c r="CSW947" s="477"/>
      <c r="CSX947" s="477"/>
      <c r="CSY947" s="477"/>
      <c r="CSZ947" s="477"/>
      <c r="CTA947" s="477"/>
      <c r="CTB947" s="477"/>
      <c r="CTC947" s="477"/>
      <c r="CTD947" s="477"/>
      <c r="CTE947" s="477"/>
      <c r="CTF947" s="477"/>
      <c r="CTG947" s="477"/>
      <c r="CTH947" s="477"/>
      <c r="CTI947" s="477"/>
      <c r="CTJ947" s="477"/>
      <c r="CTK947" s="477"/>
      <c r="CTL947" s="477"/>
      <c r="CTM947" s="477"/>
      <c r="CTN947" s="477"/>
      <c r="CTO947" s="477"/>
      <c r="CTP947" s="477"/>
      <c r="CTQ947" s="477"/>
      <c r="CTR947" s="477"/>
      <c r="CTS947" s="477"/>
      <c r="CTT947" s="477"/>
      <c r="CTU947" s="477"/>
      <c r="CTV947" s="477"/>
      <c r="CTW947" s="477"/>
      <c r="CTX947" s="477"/>
      <c r="CTY947" s="477"/>
      <c r="CTZ947" s="477"/>
      <c r="CUA947" s="477"/>
      <c r="CUB947" s="477"/>
      <c r="CUC947" s="477"/>
      <c r="CUD947" s="477"/>
      <c r="CUE947" s="477"/>
      <c r="CUF947" s="477"/>
      <c r="CUG947" s="477"/>
      <c r="CUH947" s="477"/>
      <c r="CUI947" s="477"/>
      <c r="CUJ947" s="477"/>
      <c r="CUK947" s="477"/>
      <c r="CUL947" s="477"/>
      <c r="CUM947" s="477"/>
      <c r="CUN947" s="477"/>
      <c r="CUO947" s="477"/>
      <c r="CUP947" s="477"/>
      <c r="CUQ947" s="477"/>
      <c r="CUR947" s="477"/>
      <c r="CUS947" s="477"/>
      <c r="CUT947" s="477"/>
      <c r="CUU947" s="477"/>
      <c r="CUV947" s="477"/>
      <c r="CUW947" s="477"/>
      <c r="CUX947" s="477"/>
      <c r="CUY947" s="477"/>
      <c r="CUZ947" s="477"/>
      <c r="CVA947" s="477"/>
      <c r="CVB947" s="477"/>
      <c r="CVC947" s="477"/>
      <c r="CVD947" s="477"/>
      <c r="CVE947" s="477"/>
      <c r="CVF947" s="477"/>
      <c r="CVG947" s="477"/>
      <c r="CVH947" s="477"/>
      <c r="CVI947" s="477"/>
      <c r="CVJ947" s="477"/>
      <c r="CVK947" s="477"/>
      <c r="CVL947" s="477"/>
      <c r="CVM947" s="477"/>
      <c r="CVN947" s="477"/>
      <c r="CVO947" s="477"/>
      <c r="CVP947" s="477"/>
      <c r="CVQ947" s="477"/>
      <c r="CVR947" s="477"/>
      <c r="CVS947" s="477"/>
      <c r="CVT947" s="477"/>
      <c r="CVU947" s="477"/>
      <c r="CVV947" s="477"/>
      <c r="CVW947" s="477"/>
      <c r="CVX947" s="477"/>
      <c r="CVY947" s="477"/>
      <c r="CVZ947" s="477"/>
      <c r="CWA947" s="477"/>
      <c r="CWB947" s="477"/>
      <c r="CWC947" s="477"/>
      <c r="CWD947" s="477"/>
      <c r="CWE947" s="477"/>
      <c r="CWF947" s="477"/>
      <c r="CWG947" s="477"/>
      <c r="CWH947" s="477"/>
      <c r="CWI947" s="477"/>
      <c r="CWJ947" s="477"/>
      <c r="CWK947" s="477"/>
      <c r="CWL947" s="477"/>
      <c r="CWM947" s="477"/>
      <c r="CWN947" s="477"/>
      <c r="CWO947" s="477"/>
      <c r="CWP947" s="477"/>
      <c r="CWQ947" s="477"/>
      <c r="CWR947" s="477"/>
      <c r="CWS947" s="477"/>
      <c r="CWT947" s="477"/>
      <c r="CWU947" s="477"/>
      <c r="CWV947" s="477"/>
      <c r="CWW947" s="477"/>
      <c r="CWX947" s="477"/>
      <c r="CWY947" s="477"/>
      <c r="CWZ947" s="477"/>
      <c r="CXA947" s="477"/>
      <c r="CXB947" s="477"/>
      <c r="CXC947" s="477"/>
      <c r="CXD947" s="477"/>
      <c r="CXE947" s="477"/>
      <c r="CXF947" s="477"/>
      <c r="CXG947" s="477"/>
      <c r="CXH947" s="477"/>
      <c r="CXI947" s="477"/>
      <c r="CXJ947" s="477"/>
      <c r="CXK947" s="477"/>
      <c r="CXL947" s="477"/>
      <c r="CXM947" s="477"/>
      <c r="CXN947" s="477"/>
      <c r="CXO947" s="477"/>
      <c r="CXP947" s="477"/>
      <c r="CXQ947" s="477"/>
      <c r="CXR947" s="477"/>
      <c r="CXS947" s="477"/>
      <c r="CXT947" s="477"/>
      <c r="CXU947" s="477"/>
      <c r="CXV947" s="477"/>
      <c r="CXW947" s="477"/>
      <c r="CXX947" s="477"/>
      <c r="CXY947" s="477"/>
      <c r="CXZ947" s="477"/>
      <c r="CYA947" s="477"/>
      <c r="CYB947" s="477"/>
      <c r="CYC947" s="477"/>
      <c r="CYD947" s="477"/>
      <c r="CYE947" s="477"/>
      <c r="CYF947" s="477"/>
      <c r="CYG947" s="477"/>
      <c r="CYH947" s="477"/>
      <c r="CYI947" s="477"/>
      <c r="CYJ947" s="477"/>
      <c r="CYK947" s="477"/>
      <c r="CYL947" s="477"/>
      <c r="CYM947" s="477"/>
      <c r="CYN947" s="477"/>
      <c r="CYO947" s="477"/>
      <c r="CYP947" s="477"/>
      <c r="CYQ947" s="477"/>
      <c r="CYR947" s="477"/>
      <c r="CYS947" s="477"/>
      <c r="CYT947" s="477"/>
      <c r="CYU947" s="477"/>
      <c r="CYV947" s="477"/>
      <c r="CYW947" s="477"/>
      <c r="CYX947" s="477"/>
      <c r="CYY947" s="477"/>
      <c r="CYZ947" s="477"/>
      <c r="CZA947" s="477"/>
      <c r="CZB947" s="477"/>
      <c r="CZC947" s="477"/>
      <c r="CZD947" s="477"/>
      <c r="CZE947" s="477"/>
      <c r="CZF947" s="477"/>
      <c r="CZG947" s="477"/>
      <c r="CZH947" s="477"/>
      <c r="CZI947" s="477"/>
      <c r="CZJ947" s="477"/>
      <c r="CZK947" s="477"/>
      <c r="CZL947" s="477"/>
      <c r="CZM947" s="477"/>
      <c r="CZN947" s="477"/>
      <c r="CZO947" s="477"/>
      <c r="CZP947" s="477"/>
      <c r="CZQ947" s="477"/>
      <c r="CZR947" s="477"/>
      <c r="CZS947" s="477"/>
      <c r="CZT947" s="477"/>
      <c r="CZU947" s="477"/>
      <c r="CZV947" s="477"/>
      <c r="CZW947" s="477"/>
      <c r="CZX947" s="477"/>
      <c r="CZY947" s="477"/>
      <c r="CZZ947" s="477"/>
      <c r="DAA947" s="477"/>
      <c r="DAB947" s="477"/>
      <c r="DAC947" s="477"/>
      <c r="DAD947" s="477"/>
      <c r="DAE947" s="477"/>
      <c r="DAF947" s="477"/>
      <c r="DAG947" s="477"/>
      <c r="DAH947" s="477"/>
      <c r="DAI947" s="477"/>
      <c r="DAJ947" s="477"/>
      <c r="DAK947" s="477"/>
      <c r="DAL947" s="477"/>
      <c r="DAM947" s="477"/>
      <c r="DAN947" s="477"/>
      <c r="DAO947" s="477"/>
      <c r="DAP947" s="477"/>
      <c r="DAQ947" s="477"/>
      <c r="DAR947" s="477"/>
      <c r="DAS947" s="477"/>
      <c r="DAT947" s="477"/>
      <c r="DAU947" s="477"/>
      <c r="DAV947" s="477"/>
      <c r="DAW947" s="477"/>
      <c r="DAX947" s="477"/>
      <c r="DAY947" s="477"/>
      <c r="DAZ947" s="477"/>
      <c r="DBA947" s="477"/>
      <c r="DBB947" s="477"/>
      <c r="DBC947" s="477"/>
      <c r="DBD947" s="477"/>
      <c r="DBE947" s="477"/>
      <c r="DBF947" s="477"/>
      <c r="DBG947" s="477"/>
      <c r="DBH947" s="477"/>
      <c r="DBI947" s="477"/>
      <c r="DBJ947" s="477"/>
      <c r="DBK947" s="477"/>
      <c r="DBL947" s="477"/>
      <c r="DBM947" s="477"/>
      <c r="DBN947" s="477"/>
      <c r="DBO947" s="477"/>
      <c r="DBP947" s="477"/>
      <c r="DBQ947" s="477"/>
      <c r="DBR947" s="477"/>
      <c r="DBS947" s="477"/>
      <c r="DBT947" s="477"/>
      <c r="DBU947" s="477"/>
      <c r="DBV947" s="477"/>
      <c r="DBW947" s="477"/>
      <c r="DBX947" s="477"/>
      <c r="DBY947" s="477"/>
      <c r="DBZ947" s="477"/>
      <c r="DCA947" s="477"/>
      <c r="DCB947" s="477"/>
      <c r="DCC947" s="477"/>
      <c r="DCD947" s="477"/>
      <c r="DCE947" s="477"/>
      <c r="DCF947" s="477"/>
      <c r="DCG947" s="477"/>
      <c r="DCH947" s="477"/>
      <c r="DCI947" s="477"/>
      <c r="DCJ947" s="477"/>
      <c r="DCK947" s="477"/>
      <c r="DCL947" s="477"/>
      <c r="DCM947" s="477"/>
      <c r="DCN947" s="477"/>
      <c r="DCO947" s="477"/>
      <c r="DCP947" s="477"/>
      <c r="DCQ947" s="477"/>
      <c r="DCR947" s="477"/>
      <c r="DCS947" s="477"/>
      <c r="DCT947" s="477"/>
      <c r="DCU947" s="477"/>
      <c r="DCV947" s="477"/>
      <c r="DCW947" s="477"/>
      <c r="DCX947" s="477"/>
      <c r="DCY947" s="477"/>
      <c r="DCZ947" s="477"/>
      <c r="DDA947" s="477"/>
      <c r="DDB947" s="477"/>
      <c r="DDC947" s="477"/>
      <c r="DDD947" s="477"/>
      <c r="DDE947" s="477"/>
      <c r="DDF947" s="477"/>
      <c r="DDG947" s="477"/>
      <c r="DDH947" s="477"/>
      <c r="DDI947" s="477"/>
      <c r="DDJ947" s="477"/>
      <c r="DDK947" s="477"/>
      <c r="DDL947" s="477"/>
      <c r="DDM947" s="477"/>
      <c r="DDN947" s="477"/>
      <c r="DDO947" s="477"/>
      <c r="DDP947" s="477"/>
      <c r="DDQ947" s="477"/>
      <c r="DDR947" s="477"/>
      <c r="DDS947" s="477"/>
      <c r="DDT947" s="477"/>
      <c r="DDU947" s="477"/>
      <c r="DDV947" s="477"/>
      <c r="DDW947" s="477"/>
      <c r="DDX947" s="477"/>
      <c r="DDY947" s="477"/>
      <c r="DDZ947" s="477"/>
      <c r="DEA947" s="477"/>
      <c r="DEB947" s="477"/>
      <c r="DEC947" s="477"/>
      <c r="DED947" s="477"/>
      <c r="DEE947" s="477"/>
      <c r="DEF947" s="477"/>
      <c r="DEG947" s="477"/>
      <c r="DEH947" s="477"/>
      <c r="DEI947" s="477"/>
      <c r="DEJ947" s="477"/>
      <c r="DEK947" s="477"/>
      <c r="DEL947" s="477"/>
      <c r="DEM947" s="477"/>
      <c r="DEN947" s="477"/>
      <c r="DEO947" s="477"/>
      <c r="DEP947" s="477"/>
      <c r="DEQ947" s="477"/>
      <c r="DER947" s="477"/>
      <c r="DES947" s="477"/>
      <c r="DET947" s="477"/>
      <c r="DEU947" s="477"/>
      <c r="DEV947" s="477"/>
      <c r="DEW947" s="477"/>
      <c r="DEX947" s="477"/>
      <c r="DEY947" s="477"/>
      <c r="DEZ947" s="477"/>
      <c r="DFA947" s="477"/>
      <c r="DFB947" s="477"/>
      <c r="DFC947" s="477"/>
      <c r="DFD947" s="477"/>
      <c r="DFE947" s="477"/>
      <c r="DFF947" s="477"/>
      <c r="DFG947" s="477"/>
      <c r="DFH947" s="477"/>
      <c r="DFI947" s="477"/>
      <c r="DFJ947" s="477"/>
      <c r="DFK947" s="477"/>
      <c r="DFL947" s="477"/>
      <c r="DFM947" s="477"/>
      <c r="DFN947" s="477"/>
      <c r="DFO947" s="477"/>
      <c r="DFP947" s="477"/>
      <c r="DFQ947" s="477"/>
      <c r="DFR947" s="477"/>
      <c r="DFS947" s="477"/>
      <c r="DFT947" s="477"/>
      <c r="DFU947" s="477"/>
      <c r="DFV947" s="477"/>
      <c r="DFW947" s="477"/>
      <c r="DFX947" s="477"/>
      <c r="DFY947" s="477"/>
      <c r="DFZ947" s="477"/>
      <c r="DGA947" s="477"/>
      <c r="DGB947" s="477"/>
      <c r="DGC947" s="477"/>
      <c r="DGD947" s="477"/>
      <c r="DGE947" s="477"/>
      <c r="DGF947" s="477"/>
      <c r="DGG947" s="477"/>
      <c r="DGH947" s="477"/>
      <c r="DGI947" s="477"/>
      <c r="DGJ947" s="477"/>
      <c r="DGK947" s="477"/>
      <c r="DGL947" s="477"/>
      <c r="DGM947" s="477"/>
      <c r="DGN947" s="477"/>
      <c r="DGO947" s="477"/>
      <c r="DGP947" s="477"/>
      <c r="DGQ947" s="477"/>
      <c r="DGR947" s="477"/>
      <c r="DGS947" s="477"/>
      <c r="DGT947" s="477"/>
      <c r="DGU947" s="477"/>
      <c r="DGV947" s="477"/>
      <c r="DGW947" s="477"/>
      <c r="DGX947" s="477"/>
      <c r="DGY947" s="477"/>
      <c r="DGZ947" s="477"/>
      <c r="DHA947" s="477"/>
      <c r="DHB947" s="477"/>
      <c r="DHC947" s="477"/>
      <c r="DHD947" s="477"/>
      <c r="DHE947" s="477"/>
      <c r="DHF947" s="477"/>
      <c r="DHG947" s="477"/>
      <c r="DHH947" s="477"/>
      <c r="DHI947" s="477"/>
      <c r="DHJ947" s="477"/>
      <c r="DHK947" s="477"/>
      <c r="DHL947" s="477"/>
      <c r="DHM947" s="477"/>
      <c r="DHN947" s="477"/>
      <c r="DHO947" s="477"/>
      <c r="DHP947" s="477"/>
      <c r="DHQ947" s="477"/>
      <c r="DHR947" s="477"/>
      <c r="DHS947" s="477"/>
      <c r="DHT947" s="477"/>
      <c r="DHU947" s="477"/>
      <c r="DHV947" s="477"/>
      <c r="DHW947" s="477"/>
      <c r="DHX947" s="477"/>
      <c r="DHY947" s="477"/>
      <c r="DHZ947" s="477"/>
      <c r="DIA947" s="477"/>
      <c r="DIB947" s="477"/>
      <c r="DIC947" s="477"/>
      <c r="DID947" s="477"/>
      <c r="DIE947" s="477"/>
      <c r="DIF947" s="477"/>
      <c r="DIG947" s="477"/>
      <c r="DIH947" s="477"/>
      <c r="DII947" s="477"/>
      <c r="DIJ947" s="477"/>
      <c r="DIK947" s="477"/>
      <c r="DIL947" s="477"/>
      <c r="DIM947" s="477"/>
      <c r="DIN947" s="477"/>
      <c r="DIO947" s="477"/>
      <c r="DIP947" s="477"/>
      <c r="DIQ947" s="477"/>
      <c r="DIR947" s="477"/>
      <c r="DIS947" s="477"/>
      <c r="DIT947" s="477"/>
      <c r="DIU947" s="477"/>
      <c r="DIV947" s="477"/>
      <c r="DIW947" s="477"/>
      <c r="DIX947" s="477"/>
      <c r="DIY947" s="477"/>
      <c r="DIZ947" s="477"/>
      <c r="DJA947" s="477"/>
      <c r="DJB947" s="477"/>
      <c r="DJC947" s="477"/>
      <c r="DJD947" s="477"/>
      <c r="DJE947" s="477"/>
      <c r="DJF947" s="477"/>
      <c r="DJG947" s="477"/>
      <c r="DJH947" s="477"/>
      <c r="DJI947" s="477"/>
      <c r="DJJ947" s="477"/>
      <c r="DJK947" s="477"/>
      <c r="DJL947" s="477"/>
      <c r="DJM947" s="477"/>
      <c r="DJN947" s="477"/>
      <c r="DJO947" s="477"/>
      <c r="DJP947" s="477"/>
      <c r="DJQ947" s="477"/>
      <c r="DJR947" s="477"/>
      <c r="DJS947" s="477"/>
      <c r="DJT947" s="477"/>
      <c r="DJU947" s="477"/>
      <c r="DJV947" s="477"/>
      <c r="DJW947" s="477"/>
      <c r="DJX947" s="477"/>
      <c r="DJY947" s="477"/>
      <c r="DJZ947" s="477"/>
      <c r="DKA947" s="477"/>
      <c r="DKB947" s="477"/>
      <c r="DKC947" s="477"/>
      <c r="DKD947" s="477"/>
      <c r="DKE947" s="477"/>
      <c r="DKF947" s="477"/>
      <c r="DKG947" s="477"/>
      <c r="DKH947" s="477"/>
      <c r="DKI947" s="477"/>
      <c r="DKJ947" s="477"/>
      <c r="DKK947" s="477"/>
      <c r="DKL947" s="477"/>
      <c r="DKM947" s="477"/>
      <c r="DKN947" s="477"/>
      <c r="DKO947" s="477"/>
      <c r="DKP947" s="477"/>
      <c r="DKQ947" s="477"/>
      <c r="DKR947" s="477"/>
      <c r="DKS947" s="477"/>
      <c r="DKT947" s="477"/>
      <c r="DKU947" s="477"/>
      <c r="DKV947" s="477"/>
      <c r="DKW947" s="477"/>
      <c r="DKX947" s="477"/>
      <c r="DKY947" s="477"/>
      <c r="DKZ947" s="477"/>
      <c r="DLA947" s="477"/>
      <c r="DLB947" s="477"/>
      <c r="DLC947" s="477"/>
      <c r="DLD947" s="477"/>
      <c r="DLE947" s="477"/>
      <c r="DLF947" s="477"/>
      <c r="DLG947" s="477"/>
      <c r="DLH947" s="477"/>
      <c r="DLI947" s="477"/>
      <c r="DLJ947" s="477"/>
      <c r="DLK947" s="477"/>
      <c r="DLL947" s="477"/>
      <c r="DLM947" s="477"/>
      <c r="DLN947" s="477"/>
      <c r="DLO947" s="477"/>
      <c r="DLP947" s="477"/>
      <c r="DLQ947" s="477"/>
      <c r="DLR947" s="477"/>
      <c r="DLS947" s="477"/>
      <c r="DLT947" s="477"/>
      <c r="DLU947" s="477"/>
      <c r="DLV947" s="477"/>
      <c r="DLW947" s="477"/>
      <c r="DLX947" s="477"/>
      <c r="DLY947" s="477"/>
      <c r="DLZ947" s="477"/>
      <c r="DMA947" s="477"/>
      <c r="DMB947" s="477"/>
      <c r="DMC947" s="477"/>
      <c r="DMD947" s="477"/>
      <c r="DME947" s="477"/>
      <c r="DMF947" s="477"/>
      <c r="DMG947" s="477"/>
      <c r="DMH947" s="477"/>
      <c r="DMI947" s="477"/>
      <c r="DMJ947" s="477"/>
      <c r="DMK947" s="477"/>
      <c r="DML947" s="477"/>
      <c r="DMM947" s="477"/>
      <c r="DMN947" s="477"/>
      <c r="DMO947" s="477"/>
      <c r="DMP947" s="477"/>
      <c r="DMQ947" s="477"/>
      <c r="DMR947" s="477"/>
      <c r="DMS947" s="477"/>
      <c r="DMT947" s="477"/>
      <c r="DMU947" s="477"/>
      <c r="DMV947" s="477"/>
      <c r="DMW947" s="477"/>
      <c r="DMX947" s="477"/>
      <c r="DMY947" s="477"/>
      <c r="DMZ947" s="477"/>
      <c r="DNA947" s="477"/>
      <c r="DNB947" s="477"/>
      <c r="DNC947" s="477"/>
      <c r="DND947" s="477"/>
      <c r="DNE947" s="477"/>
      <c r="DNF947" s="477"/>
      <c r="DNG947" s="477"/>
      <c r="DNH947" s="477"/>
      <c r="DNI947" s="477"/>
      <c r="DNJ947" s="477"/>
      <c r="DNK947" s="477"/>
      <c r="DNL947" s="477"/>
      <c r="DNM947" s="477"/>
      <c r="DNN947" s="477"/>
      <c r="DNO947" s="477"/>
      <c r="DNP947" s="477"/>
      <c r="DNQ947" s="477"/>
      <c r="DNR947" s="477"/>
      <c r="DNS947" s="477"/>
      <c r="DNT947" s="477"/>
      <c r="DNU947" s="477"/>
      <c r="DNV947" s="477"/>
      <c r="DNW947" s="477"/>
      <c r="DNX947" s="477"/>
      <c r="DNY947" s="477"/>
      <c r="DNZ947" s="477"/>
      <c r="DOA947" s="477"/>
      <c r="DOB947" s="477"/>
      <c r="DOC947" s="477"/>
      <c r="DOD947" s="477"/>
      <c r="DOE947" s="477"/>
      <c r="DOF947" s="477"/>
      <c r="DOG947" s="477"/>
      <c r="DOH947" s="477"/>
      <c r="DOI947" s="477"/>
      <c r="DOJ947" s="477"/>
      <c r="DOK947" s="477"/>
      <c r="DOL947" s="477"/>
      <c r="DOM947" s="477"/>
      <c r="DON947" s="477"/>
      <c r="DOO947" s="477"/>
      <c r="DOP947" s="477"/>
      <c r="DOQ947" s="477"/>
      <c r="DOR947" s="477"/>
      <c r="DOS947" s="477"/>
      <c r="DOT947" s="477"/>
      <c r="DOU947" s="477"/>
      <c r="DOV947" s="477"/>
      <c r="DOW947" s="477"/>
      <c r="DOX947" s="477"/>
      <c r="DOY947" s="477"/>
      <c r="DOZ947" s="477"/>
      <c r="DPA947" s="477"/>
      <c r="DPB947" s="477"/>
      <c r="DPC947" s="477"/>
      <c r="DPD947" s="477"/>
      <c r="DPE947" s="477"/>
      <c r="DPF947" s="477"/>
      <c r="DPG947" s="477"/>
      <c r="DPH947" s="477"/>
      <c r="DPI947" s="477"/>
      <c r="DPJ947" s="477"/>
      <c r="DPK947" s="477"/>
      <c r="DPL947" s="477"/>
      <c r="DPM947" s="477"/>
      <c r="DPN947" s="477"/>
      <c r="DPO947" s="477"/>
      <c r="DPP947" s="477"/>
      <c r="DPQ947" s="477"/>
      <c r="DPR947" s="477"/>
      <c r="DPS947" s="477"/>
      <c r="DPT947" s="477"/>
      <c r="DPU947" s="477"/>
      <c r="DPV947" s="477"/>
      <c r="DPW947" s="477"/>
      <c r="DPX947" s="477"/>
      <c r="DPY947" s="477"/>
      <c r="DPZ947" s="477"/>
      <c r="DQA947" s="477"/>
      <c r="DQB947" s="477"/>
      <c r="DQC947" s="477"/>
      <c r="DQD947" s="477"/>
      <c r="DQE947" s="477"/>
      <c r="DQF947" s="477"/>
      <c r="DQG947" s="477"/>
      <c r="DQH947" s="477"/>
      <c r="DQI947" s="477"/>
      <c r="DQJ947" s="477"/>
      <c r="DQK947" s="477"/>
      <c r="DQL947" s="477"/>
      <c r="DQM947" s="477"/>
      <c r="DQN947" s="477"/>
      <c r="DQO947" s="477"/>
      <c r="DQP947" s="477"/>
      <c r="DQQ947" s="477"/>
      <c r="DQR947" s="477"/>
      <c r="DQS947" s="477"/>
      <c r="DQT947" s="477"/>
      <c r="DQU947" s="477"/>
      <c r="DQV947" s="477"/>
      <c r="DQW947" s="477"/>
      <c r="DQX947" s="477"/>
      <c r="DQY947" s="477"/>
      <c r="DQZ947" s="477"/>
      <c r="DRA947" s="477"/>
      <c r="DRB947" s="477"/>
      <c r="DRC947" s="477"/>
      <c r="DRD947" s="477"/>
      <c r="DRE947" s="477"/>
      <c r="DRF947" s="477"/>
      <c r="DRG947" s="477"/>
      <c r="DRH947" s="477"/>
      <c r="DRI947" s="477"/>
      <c r="DRJ947" s="477"/>
      <c r="DRK947" s="477"/>
      <c r="DRL947" s="477"/>
      <c r="DRM947" s="477"/>
      <c r="DRN947" s="477"/>
      <c r="DRO947" s="477"/>
      <c r="DRP947" s="477"/>
      <c r="DRQ947" s="477"/>
      <c r="DRR947" s="477"/>
      <c r="DRS947" s="477"/>
      <c r="DRT947" s="477"/>
      <c r="DRU947" s="477"/>
      <c r="DRV947" s="477"/>
      <c r="DRW947" s="477"/>
      <c r="DRX947" s="477"/>
      <c r="DRY947" s="477"/>
      <c r="DRZ947" s="477"/>
      <c r="DSA947" s="477"/>
      <c r="DSB947" s="477"/>
      <c r="DSC947" s="477"/>
      <c r="DSD947" s="477"/>
      <c r="DSE947" s="477"/>
      <c r="DSF947" s="477"/>
      <c r="DSG947" s="477"/>
      <c r="DSH947" s="477"/>
      <c r="DSI947" s="477"/>
      <c r="DSJ947" s="477"/>
      <c r="DSK947" s="477"/>
      <c r="DSL947" s="477"/>
      <c r="DSM947" s="477"/>
      <c r="DSN947" s="477"/>
      <c r="DSO947" s="477"/>
      <c r="DSP947" s="477"/>
      <c r="DSQ947" s="477"/>
      <c r="DSR947" s="477"/>
      <c r="DSS947" s="477"/>
      <c r="DST947" s="477"/>
      <c r="DSU947" s="477"/>
      <c r="DSV947" s="477"/>
      <c r="DSW947" s="477"/>
      <c r="DSX947" s="477"/>
      <c r="DSY947" s="477"/>
      <c r="DSZ947" s="477"/>
      <c r="DTA947" s="477"/>
      <c r="DTB947" s="477"/>
      <c r="DTC947" s="477"/>
      <c r="DTD947" s="477"/>
      <c r="DTE947" s="477"/>
      <c r="DTF947" s="477"/>
      <c r="DTG947" s="477"/>
      <c r="DTH947" s="477"/>
      <c r="DTI947" s="477"/>
      <c r="DTJ947" s="477"/>
      <c r="DTK947" s="477"/>
      <c r="DTL947" s="477"/>
      <c r="DTM947" s="477"/>
      <c r="DTN947" s="477"/>
      <c r="DTO947" s="477"/>
      <c r="DTP947" s="477"/>
      <c r="DTQ947" s="477"/>
      <c r="DTR947" s="477"/>
      <c r="DTS947" s="477"/>
      <c r="DTT947" s="477"/>
      <c r="DTU947" s="477"/>
      <c r="DTV947" s="477"/>
      <c r="DTW947" s="477"/>
      <c r="DTX947" s="477"/>
      <c r="DTY947" s="477"/>
      <c r="DTZ947" s="477"/>
      <c r="DUA947" s="477"/>
      <c r="DUB947" s="477"/>
      <c r="DUC947" s="477"/>
      <c r="DUD947" s="477"/>
      <c r="DUE947" s="477"/>
      <c r="DUF947" s="477"/>
      <c r="DUG947" s="477"/>
      <c r="DUH947" s="477"/>
      <c r="DUI947" s="477"/>
      <c r="DUJ947" s="477"/>
      <c r="DUK947" s="477"/>
      <c r="DUL947" s="477"/>
      <c r="DUM947" s="477"/>
      <c r="DUN947" s="477"/>
      <c r="DUO947" s="477"/>
      <c r="DUP947" s="477"/>
      <c r="DUQ947" s="477"/>
      <c r="DUR947" s="477"/>
      <c r="DUS947" s="477"/>
      <c r="DUT947" s="477"/>
      <c r="DUU947" s="477"/>
      <c r="DUV947" s="477"/>
      <c r="DUW947" s="477"/>
      <c r="DUX947" s="477"/>
      <c r="DUY947" s="477"/>
      <c r="DUZ947" s="477"/>
      <c r="DVA947" s="477"/>
      <c r="DVB947" s="477"/>
      <c r="DVC947" s="477"/>
      <c r="DVD947" s="477"/>
      <c r="DVE947" s="477"/>
      <c r="DVF947" s="477"/>
      <c r="DVG947" s="477"/>
      <c r="DVH947" s="477"/>
      <c r="DVI947" s="477"/>
      <c r="DVJ947" s="477"/>
      <c r="DVK947" s="477"/>
      <c r="DVL947" s="477"/>
      <c r="DVM947" s="477"/>
      <c r="DVN947" s="477"/>
      <c r="DVO947" s="477"/>
      <c r="DVP947" s="477"/>
      <c r="DVQ947" s="477"/>
      <c r="DVR947" s="477"/>
      <c r="DVS947" s="477"/>
      <c r="DVT947" s="477"/>
      <c r="DVU947" s="477"/>
      <c r="DVV947" s="477"/>
      <c r="DVW947" s="477"/>
      <c r="DVX947" s="477"/>
      <c r="DVY947" s="477"/>
      <c r="DVZ947" s="477"/>
      <c r="DWA947" s="477"/>
      <c r="DWB947" s="477"/>
      <c r="DWC947" s="477"/>
      <c r="DWD947" s="477"/>
      <c r="DWE947" s="477"/>
      <c r="DWF947" s="477"/>
      <c r="DWG947" s="477"/>
      <c r="DWH947" s="477"/>
      <c r="DWI947" s="477"/>
      <c r="DWJ947" s="477"/>
      <c r="DWK947" s="477"/>
      <c r="DWL947" s="477"/>
      <c r="DWM947" s="477"/>
      <c r="DWN947" s="477"/>
      <c r="DWO947" s="477"/>
      <c r="DWP947" s="477"/>
      <c r="DWQ947" s="477"/>
      <c r="DWR947" s="477"/>
      <c r="DWS947" s="477"/>
      <c r="DWT947" s="477"/>
      <c r="DWU947" s="477"/>
      <c r="DWV947" s="477"/>
      <c r="DWW947" s="477"/>
      <c r="DWX947" s="477"/>
      <c r="DWY947" s="477"/>
      <c r="DWZ947" s="477"/>
      <c r="DXA947" s="477"/>
      <c r="DXB947" s="477"/>
      <c r="DXC947" s="477"/>
      <c r="DXD947" s="477"/>
      <c r="DXE947" s="477"/>
      <c r="DXF947" s="477"/>
      <c r="DXG947" s="477"/>
      <c r="DXH947" s="477"/>
      <c r="DXI947" s="477"/>
      <c r="DXJ947" s="477"/>
      <c r="DXK947" s="477"/>
      <c r="DXL947" s="477"/>
      <c r="DXM947" s="477"/>
      <c r="DXN947" s="477"/>
      <c r="DXO947" s="477"/>
      <c r="DXP947" s="477"/>
      <c r="DXQ947" s="477"/>
      <c r="DXR947" s="477"/>
      <c r="DXS947" s="477"/>
      <c r="DXT947" s="477"/>
      <c r="DXU947" s="477"/>
      <c r="DXV947" s="477"/>
      <c r="DXW947" s="477"/>
      <c r="DXX947" s="477"/>
      <c r="DXY947" s="477"/>
      <c r="DXZ947" s="477"/>
      <c r="DYA947" s="477"/>
      <c r="DYB947" s="477"/>
      <c r="DYC947" s="477"/>
      <c r="DYD947" s="477"/>
      <c r="DYE947" s="477"/>
      <c r="DYF947" s="477"/>
      <c r="DYG947" s="477"/>
      <c r="DYH947" s="477"/>
      <c r="DYI947" s="477"/>
      <c r="DYJ947" s="477"/>
      <c r="DYK947" s="477"/>
      <c r="DYL947" s="477"/>
      <c r="DYM947" s="477"/>
      <c r="DYN947" s="477"/>
      <c r="DYO947" s="477"/>
      <c r="DYP947" s="477"/>
      <c r="DYQ947" s="477"/>
      <c r="DYR947" s="477"/>
      <c r="DYS947" s="477"/>
      <c r="DYT947" s="477"/>
      <c r="DYU947" s="477"/>
      <c r="DYV947" s="477"/>
      <c r="DYW947" s="477"/>
      <c r="DYX947" s="477"/>
      <c r="DYY947" s="477"/>
      <c r="DYZ947" s="477"/>
      <c r="DZA947" s="477"/>
      <c r="DZB947" s="477"/>
      <c r="DZC947" s="477"/>
      <c r="DZD947" s="477"/>
      <c r="DZE947" s="477"/>
      <c r="DZF947" s="477"/>
      <c r="DZG947" s="477"/>
      <c r="DZH947" s="477"/>
      <c r="DZI947" s="477"/>
      <c r="DZJ947" s="477"/>
      <c r="DZK947" s="477"/>
      <c r="DZL947" s="477"/>
      <c r="DZM947" s="477"/>
      <c r="DZN947" s="477"/>
      <c r="DZO947" s="477"/>
      <c r="DZP947" s="477"/>
      <c r="DZQ947" s="477"/>
      <c r="DZR947" s="477"/>
      <c r="DZS947" s="477"/>
      <c r="DZT947" s="477"/>
      <c r="DZU947" s="477"/>
      <c r="DZV947" s="477"/>
      <c r="DZW947" s="477"/>
      <c r="DZX947" s="477"/>
      <c r="DZY947" s="477"/>
      <c r="DZZ947" s="477"/>
      <c r="EAA947" s="477"/>
      <c r="EAB947" s="477"/>
      <c r="EAC947" s="477"/>
      <c r="EAD947" s="477"/>
      <c r="EAE947" s="477"/>
      <c r="EAF947" s="477"/>
      <c r="EAG947" s="477"/>
      <c r="EAH947" s="477"/>
      <c r="EAI947" s="477"/>
      <c r="EAJ947" s="477"/>
      <c r="EAK947" s="477"/>
      <c r="EAL947" s="477"/>
      <c r="EAM947" s="477"/>
      <c r="EAN947" s="477"/>
      <c r="EAO947" s="477"/>
      <c r="EAP947" s="477"/>
      <c r="EAQ947" s="477"/>
      <c r="EAR947" s="477"/>
      <c r="EAS947" s="477"/>
      <c r="EAT947" s="477"/>
      <c r="EAU947" s="477"/>
      <c r="EAV947" s="477"/>
      <c r="EAW947" s="477"/>
      <c r="EAX947" s="477"/>
      <c r="EAY947" s="477"/>
      <c r="EAZ947" s="477"/>
      <c r="EBA947" s="477"/>
      <c r="EBB947" s="477"/>
      <c r="EBC947" s="477"/>
      <c r="EBD947" s="477"/>
      <c r="EBE947" s="477"/>
      <c r="EBF947" s="477"/>
      <c r="EBG947" s="477"/>
      <c r="EBH947" s="477"/>
      <c r="EBI947" s="477"/>
      <c r="EBJ947" s="477"/>
      <c r="EBK947" s="477"/>
      <c r="EBL947" s="477"/>
      <c r="EBM947" s="477"/>
      <c r="EBN947" s="477"/>
      <c r="EBO947" s="477"/>
      <c r="EBP947" s="477"/>
      <c r="EBQ947" s="477"/>
      <c r="EBR947" s="477"/>
      <c r="EBS947" s="477"/>
      <c r="EBT947" s="477"/>
      <c r="EBU947" s="477"/>
      <c r="EBV947" s="477"/>
      <c r="EBW947" s="477"/>
      <c r="EBX947" s="477"/>
      <c r="EBY947" s="477"/>
      <c r="EBZ947" s="477"/>
      <c r="ECA947" s="477"/>
      <c r="ECB947" s="477"/>
      <c r="ECC947" s="477"/>
      <c r="ECD947" s="477"/>
      <c r="ECE947" s="477"/>
      <c r="ECF947" s="477"/>
      <c r="ECG947" s="477"/>
      <c r="ECH947" s="477"/>
      <c r="ECI947" s="477"/>
      <c r="ECJ947" s="477"/>
      <c r="ECK947" s="477"/>
      <c r="ECL947" s="477"/>
      <c r="ECM947" s="477"/>
      <c r="ECN947" s="477"/>
      <c r="ECO947" s="477"/>
      <c r="ECP947" s="477"/>
      <c r="ECQ947" s="477"/>
      <c r="ECR947" s="477"/>
      <c r="ECS947" s="477"/>
      <c r="ECT947" s="477"/>
      <c r="ECU947" s="477"/>
      <c r="ECV947" s="477"/>
      <c r="ECW947" s="477"/>
      <c r="ECX947" s="477"/>
      <c r="ECY947" s="477"/>
      <c r="ECZ947" s="477"/>
      <c r="EDA947" s="477"/>
      <c r="EDB947" s="477"/>
      <c r="EDC947" s="477"/>
      <c r="EDD947" s="477"/>
      <c r="EDE947" s="477"/>
      <c r="EDF947" s="477"/>
      <c r="EDG947" s="477"/>
      <c r="EDH947" s="477"/>
      <c r="EDI947" s="477"/>
      <c r="EDJ947" s="477"/>
      <c r="EDK947" s="477"/>
      <c r="EDL947" s="477"/>
      <c r="EDM947" s="477"/>
      <c r="EDN947" s="477"/>
      <c r="EDO947" s="477"/>
      <c r="EDP947" s="477"/>
      <c r="EDQ947" s="477"/>
      <c r="EDR947" s="477"/>
      <c r="EDS947" s="477"/>
      <c r="EDT947" s="477"/>
      <c r="EDU947" s="477"/>
      <c r="EDV947" s="477"/>
      <c r="EDW947" s="477"/>
      <c r="EDX947" s="477"/>
      <c r="EDY947" s="477"/>
      <c r="EDZ947" s="477"/>
      <c r="EEA947" s="477"/>
      <c r="EEB947" s="477"/>
      <c r="EEC947" s="477"/>
      <c r="EED947" s="477"/>
      <c r="EEE947" s="477"/>
      <c r="EEF947" s="477"/>
      <c r="EEG947" s="477"/>
      <c r="EEH947" s="477"/>
      <c r="EEI947" s="477"/>
      <c r="EEJ947" s="477"/>
      <c r="EEK947" s="477"/>
      <c r="EEL947" s="477"/>
      <c r="EEM947" s="477"/>
      <c r="EEN947" s="477"/>
      <c r="EEO947" s="477"/>
      <c r="EEP947" s="477"/>
      <c r="EEQ947" s="477"/>
      <c r="EER947" s="477"/>
      <c r="EES947" s="477"/>
      <c r="EET947" s="477"/>
      <c r="EEU947" s="477"/>
      <c r="EEV947" s="477"/>
      <c r="EEW947" s="477"/>
      <c r="EEX947" s="477"/>
      <c r="EEY947" s="477"/>
      <c r="EEZ947" s="477"/>
      <c r="EFA947" s="477"/>
      <c r="EFB947" s="477"/>
      <c r="EFC947" s="477"/>
      <c r="EFD947" s="477"/>
      <c r="EFE947" s="477"/>
      <c r="EFF947" s="477"/>
      <c r="EFG947" s="477"/>
      <c r="EFH947" s="477"/>
      <c r="EFI947" s="477"/>
      <c r="EFJ947" s="477"/>
      <c r="EFK947" s="477"/>
      <c r="EFL947" s="477"/>
      <c r="EFM947" s="477"/>
      <c r="EFN947" s="477"/>
      <c r="EFO947" s="477"/>
      <c r="EFP947" s="477"/>
      <c r="EFQ947" s="477"/>
      <c r="EFR947" s="477"/>
      <c r="EFS947" s="477"/>
      <c r="EFT947" s="477"/>
      <c r="EFU947" s="477"/>
      <c r="EFV947" s="477"/>
      <c r="EFW947" s="477"/>
      <c r="EFX947" s="477"/>
      <c r="EFY947" s="477"/>
      <c r="EFZ947" s="477"/>
      <c r="EGA947" s="477"/>
      <c r="EGB947" s="477"/>
      <c r="EGC947" s="477"/>
      <c r="EGD947" s="477"/>
      <c r="EGE947" s="477"/>
      <c r="EGF947" s="477"/>
      <c r="EGG947" s="477"/>
      <c r="EGH947" s="477"/>
      <c r="EGI947" s="477"/>
      <c r="EGJ947" s="477"/>
      <c r="EGK947" s="477"/>
      <c r="EGL947" s="477"/>
      <c r="EGM947" s="477"/>
      <c r="EGN947" s="477"/>
      <c r="EGO947" s="477"/>
      <c r="EGP947" s="477"/>
      <c r="EGQ947" s="477"/>
      <c r="EGR947" s="477"/>
      <c r="EGS947" s="477"/>
      <c r="EGT947" s="477"/>
      <c r="EGU947" s="477"/>
      <c r="EGV947" s="477"/>
      <c r="EGW947" s="477"/>
      <c r="EGX947" s="477"/>
      <c r="EGY947" s="477"/>
      <c r="EGZ947" s="477"/>
      <c r="EHA947" s="477"/>
      <c r="EHB947" s="477"/>
      <c r="EHC947" s="477"/>
      <c r="EHD947" s="477"/>
      <c r="EHE947" s="477"/>
      <c r="EHF947" s="477"/>
      <c r="EHG947" s="477"/>
      <c r="EHH947" s="477"/>
      <c r="EHI947" s="477"/>
      <c r="EHJ947" s="477"/>
      <c r="EHK947" s="477"/>
      <c r="EHL947" s="477"/>
      <c r="EHM947" s="477"/>
      <c r="EHN947" s="477"/>
      <c r="EHO947" s="477"/>
      <c r="EHP947" s="477"/>
      <c r="EHQ947" s="477"/>
      <c r="EHR947" s="477"/>
      <c r="EHS947" s="477"/>
      <c r="EHT947" s="477"/>
      <c r="EHU947" s="477"/>
      <c r="EHV947" s="477"/>
      <c r="EHW947" s="477"/>
      <c r="EHX947" s="477"/>
      <c r="EHY947" s="477"/>
      <c r="EHZ947" s="477"/>
      <c r="EIA947" s="477"/>
      <c r="EIB947" s="477"/>
      <c r="EIC947" s="477"/>
      <c r="EID947" s="477"/>
      <c r="EIE947" s="477"/>
      <c r="EIF947" s="477"/>
      <c r="EIG947" s="477"/>
      <c r="EIH947" s="477"/>
      <c r="EII947" s="477"/>
      <c r="EIJ947" s="477"/>
      <c r="EIK947" s="477"/>
      <c r="EIL947" s="477"/>
      <c r="EIM947" s="477"/>
      <c r="EIN947" s="477"/>
      <c r="EIO947" s="477"/>
      <c r="EIP947" s="477"/>
      <c r="EIQ947" s="477"/>
      <c r="EIR947" s="477"/>
      <c r="EIS947" s="477"/>
      <c r="EIT947" s="477"/>
      <c r="EIU947" s="477"/>
      <c r="EIV947" s="477"/>
      <c r="EIW947" s="477"/>
      <c r="EIX947" s="477"/>
      <c r="EIY947" s="477"/>
      <c r="EIZ947" s="477"/>
      <c r="EJA947" s="477"/>
      <c r="EJB947" s="477"/>
      <c r="EJC947" s="477"/>
      <c r="EJD947" s="477"/>
      <c r="EJE947" s="477"/>
      <c r="EJF947" s="477"/>
      <c r="EJG947" s="477"/>
      <c r="EJH947" s="477"/>
      <c r="EJI947" s="477"/>
      <c r="EJJ947" s="477"/>
      <c r="EJK947" s="477"/>
      <c r="EJL947" s="477"/>
      <c r="EJM947" s="477"/>
      <c r="EJN947" s="477"/>
      <c r="EJO947" s="477"/>
      <c r="EJP947" s="477"/>
      <c r="EJQ947" s="477"/>
      <c r="EJR947" s="477"/>
      <c r="EJS947" s="477"/>
      <c r="EJT947" s="477"/>
      <c r="EJU947" s="477"/>
      <c r="EJV947" s="477"/>
      <c r="EJW947" s="477"/>
      <c r="EJX947" s="477"/>
      <c r="EJY947" s="477"/>
      <c r="EJZ947" s="477"/>
      <c r="EKA947" s="477"/>
      <c r="EKB947" s="477"/>
      <c r="EKC947" s="477"/>
      <c r="EKD947" s="477"/>
      <c r="EKE947" s="477"/>
      <c r="EKF947" s="477"/>
      <c r="EKG947" s="477"/>
      <c r="EKH947" s="477"/>
      <c r="EKI947" s="477"/>
      <c r="EKJ947" s="477"/>
      <c r="EKK947" s="477"/>
      <c r="EKL947" s="477"/>
      <c r="EKM947" s="477"/>
      <c r="EKN947" s="477"/>
      <c r="EKO947" s="477"/>
      <c r="EKP947" s="477"/>
      <c r="EKQ947" s="477"/>
      <c r="EKR947" s="477"/>
      <c r="EKS947" s="477"/>
      <c r="EKT947" s="477"/>
      <c r="EKU947" s="477"/>
      <c r="EKV947" s="477"/>
      <c r="EKW947" s="477"/>
      <c r="EKX947" s="477"/>
      <c r="EKY947" s="477"/>
      <c r="EKZ947" s="477"/>
      <c r="ELA947" s="477"/>
      <c r="ELB947" s="477"/>
      <c r="ELC947" s="477"/>
      <c r="ELD947" s="477"/>
      <c r="ELE947" s="477"/>
      <c r="ELF947" s="477"/>
      <c r="ELG947" s="477"/>
      <c r="ELH947" s="477"/>
      <c r="ELI947" s="477"/>
      <c r="ELJ947" s="477"/>
      <c r="ELK947" s="477"/>
      <c r="ELL947" s="477"/>
      <c r="ELM947" s="477"/>
      <c r="ELN947" s="477"/>
      <c r="ELO947" s="477"/>
      <c r="ELP947" s="477"/>
      <c r="ELQ947" s="477"/>
      <c r="ELR947" s="477"/>
      <c r="ELS947" s="477"/>
      <c r="ELT947" s="477"/>
      <c r="ELU947" s="477"/>
      <c r="ELV947" s="477"/>
      <c r="ELW947" s="477"/>
      <c r="ELX947" s="477"/>
      <c r="ELY947" s="477"/>
      <c r="ELZ947" s="477"/>
      <c r="EMA947" s="477"/>
      <c r="EMB947" s="477"/>
      <c r="EMC947" s="477"/>
      <c r="EMD947" s="477"/>
      <c r="EME947" s="477"/>
      <c r="EMF947" s="477"/>
      <c r="EMG947" s="477"/>
      <c r="EMH947" s="477"/>
      <c r="EMI947" s="477"/>
      <c r="EMJ947" s="477"/>
      <c r="EMK947" s="477"/>
      <c r="EML947" s="477"/>
      <c r="EMM947" s="477"/>
      <c r="EMN947" s="477"/>
      <c r="EMO947" s="477"/>
      <c r="EMP947" s="477"/>
      <c r="EMQ947" s="477"/>
      <c r="EMR947" s="477"/>
      <c r="EMS947" s="477"/>
      <c r="EMT947" s="477"/>
      <c r="EMU947" s="477"/>
      <c r="EMV947" s="477"/>
      <c r="EMW947" s="477"/>
      <c r="EMX947" s="477"/>
      <c r="EMY947" s="477"/>
      <c r="EMZ947" s="477"/>
      <c r="ENA947" s="477"/>
      <c r="ENB947" s="477"/>
      <c r="ENC947" s="477"/>
      <c r="END947" s="477"/>
      <c r="ENE947" s="477"/>
      <c r="ENF947" s="477"/>
      <c r="ENG947" s="477"/>
      <c r="ENH947" s="477"/>
      <c r="ENI947" s="477"/>
      <c r="ENJ947" s="477"/>
      <c r="ENK947" s="477"/>
      <c r="ENL947" s="477"/>
      <c r="ENM947" s="477"/>
      <c r="ENN947" s="477"/>
      <c r="ENO947" s="477"/>
      <c r="ENP947" s="477"/>
      <c r="ENQ947" s="477"/>
      <c r="ENR947" s="477"/>
      <c r="ENS947" s="477"/>
      <c r="ENT947" s="477"/>
      <c r="ENU947" s="477"/>
      <c r="ENV947" s="477"/>
      <c r="ENW947" s="477"/>
      <c r="ENX947" s="477"/>
      <c r="ENY947" s="477"/>
      <c r="ENZ947" s="477"/>
      <c r="EOA947" s="477"/>
      <c r="EOB947" s="477"/>
      <c r="EOC947" s="477"/>
      <c r="EOD947" s="477"/>
      <c r="EOE947" s="477"/>
      <c r="EOF947" s="477"/>
      <c r="EOG947" s="477"/>
      <c r="EOH947" s="477"/>
      <c r="EOI947" s="477"/>
      <c r="EOJ947" s="477"/>
      <c r="EOK947" s="477"/>
      <c r="EOL947" s="477"/>
      <c r="EOM947" s="477"/>
      <c r="EON947" s="477"/>
      <c r="EOO947" s="477"/>
      <c r="EOP947" s="477"/>
      <c r="EOQ947" s="477"/>
      <c r="EOR947" s="477"/>
      <c r="EOS947" s="477"/>
      <c r="EOT947" s="477"/>
      <c r="EOU947" s="477"/>
      <c r="EOV947" s="477"/>
      <c r="EOW947" s="477"/>
      <c r="EOX947" s="477"/>
      <c r="EOY947" s="477"/>
      <c r="EOZ947" s="477"/>
      <c r="EPA947" s="477"/>
      <c r="EPB947" s="477"/>
      <c r="EPC947" s="477"/>
      <c r="EPD947" s="477"/>
      <c r="EPE947" s="477"/>
      <c r="EPF947" s="477"/>
      <c r="EPG947" s="477"/>
      <c r="EPH947" s="477"/>
      <c r="EPI947" s="477"/>
      <c r="EPJ947" s="477"/>
      <c r="EPK947" s="477"/>
      <c r="EPL947" s="477"/>
      <c r="EPM947" s="477"/>
      <c r="EPN947" s="477"/>
      <c r="EPO947" s="477"/>
      <c r="EPP947" s="477"/>
      <c r="EPQ947" s="477"/>
      <c r="EPR947" s="477"/>
      <c r="EPS947" s="477"/>
      <c r="EPT947" s="477"/>
      <c r="EPU947" s="477"/>
      <c r="EPV947" s="477"/>
      <c r="EPW947" s="477"/>
      <c r="EPX947" s="477"/>
      <c r="EPY947" s="477"/>
      <c r="EPZ947" s="477"/>
      <c r="EQA947" s="477"/>
      <c r="EQB947" s="477"/>
      <c r="EQC947" s="477"/>
      <c r="EQD947" s="477"/>
      <c r="EQE947" s="477"/>
      <c r="EQF947" s="477"/>
      <c r="EQG947" s="477"/>
      <c r="EQH947" s="477"/>
      <c r="EQI947" s="477"/>
      <c r="EQJ947" s="477"/>
      <c r="EQK947" s="477"/>
      <c r="EQL947" s="477"/>
      <c r="EQM947" s="477"/>
      <c r="EQN947" s="477"/>
      <c r="EQO947" s="477"/>
      <c r="EQP947" s="477"/>
      <c r="EQQ947" s="477"/>
      <c r="EQR947" s="477"/>
      <c r="EQS947" s="477"/>
      <c r="EQT947" s="477"/>
      <c r="EQU947" s="477"/>
      <c r="EQV947" s="477"/>
      <c r="EQW947" s="477"/>
      <c r="EQX947" s="477"/>
      <c r="EQY947" s="477"/>
      <c r="EQZ947" s="477"/>
      <c r="ERA947" s="477"/>
      <c r="ERB947" s="477"/>
      <c r="ERC947" s="477"/>
      <c r="ERD947" s="477"/>
      <c r="ERE947" s="477"/>
      <c r="ERF947" s="477"/>
      <c r="ERG947" s="477"/>
      <c r="ERH947" s="477"/>
      <c r="ERI947" s="477"/>
      <c r="ERJ947" s="477"/>
      <c r="ERK947" s="477"/>
      <c r="ERL947" s="477"/>
      <c r="ERM947" s="477"/>
      <c r="ERN947" s="477"/>
      <c r="ERO947" s="477"/>
      <c r="ERP947" s="477"/>
      <c r="ERQ947" s="477"/>
      <c r="ERR947" s="477"/>
      <c r="ERS947" s="477"/>
      <c r="ERT947" s="477"/>
      <c r="ERU947" s="477"/>
      <c r="ERV947" s="477"/>
      <c r="ERW947" s="477"/>
      <c r="ERX947" s="477"/>
      <c r="ERY947" s="477"/>
      <c r="ERZ947" s="477"/>
      <c r="ESA947" s="477"/>
      <c r="ESB947" s="477"/>
      <c r="ESC947" s="477"/>
      <c r="ESD947" s="477"/>
      <c r="ESE947" s="477"/>
      <c r="ESF947" s="477"/>
      <c r="ESG947" s="477"/>
      <c r="ESH947" s="477"/>
      <c r="ESI947" s="477"/>
      <c r="ESJ947" s="477"/>
      <c r="ESK947" s="477"/>
      <c r="ESL947" s="477"/>
      <c r="ESM947" s="477"/>
      <c r="ESN947" s="477"/>
      <c r="ESO947" s="477"/>
      <c r="ESP947" s="477"/>
      <c r="ESQ947" s="477"/>
      <c r="ESR947" s="477"/>
      <c r="ESS947" s="477"/>
      <c r="EST947" s="477"/>
      <c r="ESU947" s="477"/>
      <c r="ESV947" s="477"/>
      <c r="ESW947" s="477"/>
      <c r="ESX947" s="477"/>
      <c r="ESY947" s="477"/>
      <c r="ESZ947" s="477"/>
      <c r="ETA947" s="477"/>
      <c r="ETB947" s="477"/>
      <c r="ETC947" s="477"/>
      <c r="ETD947" s="477"/>
      <c r="ETE947" s="477"/>
      <c r="ETF947" s="477"/>
      <c r="ETG947" s="477"/>
      <c r="ETH947" s="477"/>
      <c r="ETI947" s="477"/>
      <c r="ETJ947" s="477"/>
      <c r="ETK947" s="477"/>
      <c r="ETL947" s="477"/>
      <c r="ETM947" s="477"/>
      <c r="ETN947" s="477"/>
      <c r="ETO947" s="477"/>
      <c r="ETP947" s="477"/>
      <c r="ETQ947" s="477"/>
      <c r="ETR947" s="477"/>
      <c r="ETS947" s="477"/>
      <c r="ETT947" s="477"/>
      <c r="ETU947" s="477"/>
      <c r="ETV947" s="477"/>
      <c r="ETW947" s="477"/>
      <c r="ETX947" s="477"/>
      <c r="ETY947" s="477"/>
      <c r="ETZ947" s="477"/>
      <c r="EUA947" s="477"/>
      <c r="EUB947" s="477"/>
      <c r="EUC947" s="477"/>
      <c r="EUD947" s="477"/>
      <c r="EUE947" s="477"/>
      <c r="EUF947" s="477"/>
      <c r="EUG947" s="477"/>
      <c r="EUH947" s="477"/>
      <c r="EUI947" s="477"/>
      <c r="EUJ947" s="477"/>
      <c r="EUK947" s="477"/>
      <c r="EUL947" s="477"/>
      <c r="EUM947" s="477"/>
      <c r="EUN947" s="477"/>
      <c r="EUO947" s="477"/>
      <c r="EUP947" s="477"/>
      <c r="EUQ947" s="477"/>
      <c r="EUR947" s="477"/>
      <c r="EUS947" s="477"/>
      <c r="EUT947" s="477"/>
      <c r="EUU947" s="477"/>
      <c r="EUV947" s="477"/>
      <c r="EUW947" s="477"/>
      <c r="EUX947" s="477"/>
      <c r="EUY947" s="477"/>
      <c r="EUZ947" s="477"/>
      <c r="EVA947" s="477"/>
      <c r="EVB947" s="477"/>
      <c r="EVC947" s="477"/>
      <c r="EVD947" s="477"/>
      <c r="EVE947" s="477"/>
      <c r="EVF947" s="477"/>
      <c r="EVG947" s="477"/>
      <c r="EVH947" s="477"/>
      <c r="EVI947" s="477"/>
      <c r="EVJ947" s="477"/>
      <c r="EVK947" s="477"/>
      <c r="EVL947" s="477"/>
      <c r="EVM947" s="477"/>
      <c r="EVN947" s="477"/>
      <c r="EVO947" s="477"/>
      <c r="EVP947" s="477"/>
      <c r="EVQ947" s="477"/>
      <c r="EVR947" s="477"/>
      <c r="EVS947" s="477"/>
      <c r="EVT947" s="477"/>
      <c r="EVU947" s="477"/>
      <c r="EVV947" s="477"/>
      <c r="EVW947" s="477"/>
      <c r="EVX947" s="477"/>
      <c r="EVY947" s="477"/>
      <c r="EVZ947" s="477"/>
      <c r="EWA947" s="477"/>
      <c r="EWB947" s="477"/>
      <c r="EWC947" s="477"/>
      <c r="EWD947" s="477"/>
      <c r="EWE947" s="477"/>
      <c r="EWF947" s="477"/>
      <c r="EWG947" s="477"/>
      <c r="EWH947" s="477"/>
      <c r="EWI947" s="477"/>
      <c r="EWJ947" s="477"/>
      <c r="EWK947" s="477"/>
      <c r="EWL947" s="477"/>
      <c r="EWM947" s="477"/>
      <c r="EWN947" s="477"/>
      <c r="EWO947" s="477"/>
      <c r="EWP947" s="477"/>
      <c r="EWQ947" s="477"/>
      <c r="EWR947" s="477"/>
      <c r="EWS947" s="477"/>
      <c r="EWT947" s="477"/>
      <c r="EWU947" s="477"/>
      <c r="EWV947" s="477"/>
      <c r="EWW947" s="477"/>
      <c r="EWX947" s="477"/>
      <c r="EWY947" s="477"/>
      <c r="EWZ947" s="477"/>
      <c r="EXA947" s="477"/>
      <c r="EXB947" s="477"/>
      <c r="EXC947" s="477"/>
      <c r="EXD947" s="477"/>
      <c r="EXE947" s="477"/>
      <c r="EXF947" s="477"/>
      <c r="EXG947" s="477"/>
      <c r="EXH947" s="477"/>
      <c r="EXI947" s="477"/>
      <c r="EXJ947" s="477"/>
      <c r="EXK947" s="477"/>
      <c r="EXL947" s="477"/>
      <c r="EXM947" s="477"/>
      <c r="EXN947" s="477"/>
      <c r="EXO947" s="477"/>
      <c r="EXP947" s="477"/>
      <c r="EXQ947" s="477"/>
      <c r="EXR947" s="477"/>
      <c r="EXS947" s="477"/>
      <c r="EXT947" s="477"/>
      <c r="EXU947" s="477"/>
      <c r="EXV947" s="477"/>
      <c r="EXW947" s="477"/>
      <c r="EXX947" s="477"/>
      <c r="EXY947" s="477"/>
      <c r="EXZ947" s="477"/>
      <c r="EYA947" s="477"/>
      <c r="EYB947" s="477"/>
      <c r="EYC947" s="477"/>
      <c r="EYD947" s="477"/>
      <c r="EYE947" s="477"/>
      <c r="EYF947" s="477"/>
      <c r="EYG947" s="477"/>
      <c r="EYH947" s="477"/>
      <c r="EYI947" s="477"/>
      <c r="EYJ947" s="477"/>
      <c r="EYK947" s="477"/>
      <c r="EYL947" s="477"/>
      <c r="EYM947" s="477"/>
      <c r="EYN947" s="477"/>
      <c r="EYO947" s="477"/>
      <c r="EYP947" s="477"/>
      <c r="EYQ947" s="477"/>
      <c r="EYR947" s="477"/>
      <c r="EYS947" s="477"/>
      <c r="EYT947" s="477"/>
      <c r="EYU947" s="477"/>
      <c r="EYV947" s="477"/>
      <c r="EYW947" s="477"/>
      <c r="EYX947" s="477"/>
      <c r="EYY947" s="477"/>
      <c r="EYZ947" s="477"/>
      <c r="EZA947" s="477"/>
      <c r="EZB947" s="477"/>
      <c r="EZC947" s="477"/>
      <c r="EZD947" s="477"/>
      <c r="EZE947" s="477"/>
      <c r="EZF947" s="477"/>
      <c r="EZG947" s="477"/>
      <c r="EZH947" s="477"/>
      <c r="EZI947" s="477"/>
      <c r="EZJ947" s="477"/>
      <c r="EZK947" s="477"/>
      <c r="EZL947" s="477"/>
      <c r="EZM947" s="477"/>
      <c r="EZN947" s="477"/>
      <c r="EZO947" s="477"/>
      <c r="EZP947" s="477"/>
      <c r="EZQ947" s="477"/>
      <c r="EZR947" s="477"/>
      <c r="EZS947" s="477"/>
      <c r="EZT947" s="477"/>
      <c r="EZU947" s="477"/>
      <c r="EZV947" s="477"/>
      <c r="EZW947" s="477"/>
      <c r="EZX947" s="477"/>
      <c r="EZY947" s="477"/>
      <c r="EZZ947" s="477"/>
      <c r="FAA947" s="477"/>
      <c r="FAB947" s="477"/>
      <c r="FAC947" s="477"/>
      <c r="FAD947" s="477"/>
      <c r="FAE947" s="477"/>
      <c r="FAF947" s="477"/>
      <c r="FAG947" s="477"/>
      <c r="FAH947" s="477"/>
      <c r="FAI947" s="477"/>
      <c r="FAJ947" s="477"/>
      <c r="FAK947" s="477"/>
      <c r="FAL947" s="477"/>
      <c r="FAM947" s="477"/>
      <c r="FAN947" s="477"/>
      <c r="FAO947" s="477"/>
      <c r="FAP947" s="477"/>
      <c r="FAQ947" s="477"/>
      <c r="FAR947" s="477"/>
      <c r="FAS947" s="477"/>
      <c r="FAT947" s="477"/>
      <c r="FAU947" s="477"/>
      <c r="FAV947" s="477"/>
      <c r="FAW947" s="477"/>
      <c r="FAX947" s="477"/>
      <c r="FAY947" s="477"/>
      <c r="FAZ947" s="477"/>
      <c r="FBA947" s="477"/>
      <c r="FBB947" s="477"/>
      <c r="FBC947" s="477"/>
      <c r="FBD947" s="477"/>
      <c r="FBE947" s="477"/>
      <c r="FBF947" s="477"/>
      <c r="FBG947" s="477"/>
      <c r="FBH947" s="477"/>
      <c r="FBI947" s="477"/>
      <c r="FBJ947" s="477"/>
      <c r="FBK947" s="477"/>
      <c r="FBL947" s="477"/>
      <c r="FBM947" s="477"/>
      <c r="FBN947" s="477"/>
      <c r="FBO947" s="477"/>
      <c r="FBP947" s="477"/>
      <c r="FBQ947" s="477"/>
      <c r="FBR947" s="477"/>
      <c r="FBS947" s="477"/>
      <c r="FBT947" s="477"/>
      <c r="FBU947" s="477"/>
      <c r="FBV947" s="477"/>
      <c r="FBW947" s="477"/>
      <c r="FBX947" s="477"/>
      <c r="FBY947" s="477"/>
      <c r="FBZ947" s="477"/>
      <c r="FCA947" s="477"/>
      <c r="FCB947" s="477"/>
      <c r="FCC947" s="477"/>
      <c r="FCD947" s="477"/>
      <c r="FCE947" s="477"/>
      <c r="FCF947" s="477"/>
      <c r="FCG947" s="477"/>
      <c r="FCH947" s="477"/>
      <c r="FCI947" s="477"/>
      <c r="FCJ947" s="477"/>
      <c r="FCK947" s="477"/>
      <c r="FCL947" s="477"/>
      <c r="FCM947" s="477"/>
      <c r="FCN947" s="477"/>
      <c r="FCO947" s="477"/>
      <c r="FCP947" s="477"/>
      <c r="FCQ947" s="477"/>
      <c r="FCR947" s="477"/>
      <c r="FCS947" s="477"/>
      <c r="FCT947" s="477"/>
      <c r="FCU947" s="477"/>
      <c r="FCV947" s="477"/>
      <c r="FCW947" s="477"/>
      <c r="FCX947" s="477"/>
      <c r="FCY947" s="477"/>
      <c r="FCZ947" s="477"/>
      <c r="FDA947" s="477"/>
      <c r="FDB947" s="477"/>
      <c r="FDC947" s="477"/>
      <c r="FDD947" s="477"/>
      <c r="FDE947" s="477"/>
      <c r="FDF947" s="477"/>
      <c r="FDG947" s="477"/>
      <c r="FDH947" s="477"/>
      <c r="FDI947" s="477"/>
      <c r="FDJ947" s="477"/>
      <c r="FDK947" s="477"/>
      <c r="FDL947" s="477"/>
      <c r="FDM947" s="477"/>
      <c r="FDN947" s="477"/>
      <c r="FDO947" s="477"/>
      <c r="FDP947" s="477"/>
      <c r="FDQ947" s="477"/>
      <c r="FDR947" s="477"/>
      <c r="FDS947" s="477"/>
      <c r="FDT947" s="477"/>
      <c r="FDU947" s="477"/>
      <c r="FDV947" s="477"/>
      <c r="FDW947" s="477"/>
      <c r="FDX947" s="477"/>
      <c r="FDY947" s="477"/>
      <c r="FDZ947" s="477"/>
      <c r="FEA947" s="477"/>
      <c r="FEB947" s="477"/>
      <c r="FEC947" s="477"/>
      <c r="FED947" s="477"/>
      <c r="FEE947" s="477"/>
      <c r="FEF947" s="477"/>
      <c r="FEG947" s="477"/>
      <c r="FEH947" s="477"/>
      <c r="FEI947" s="477"/>
      <c r="FEJ947" s="477"/>
      <c r="FEK947" s="477"/>
      <c r="FEL947" s="477"/>
      <c r="FEM947" s="477"/>
      <c r="FEN947" s="477"/>
      <c r="FEO947" s="477"/>
      <c r="FEP947" s="477"/>
      <c r="FEQ947" s="477"/>
      <c r="FER947" s="477"/>
      <c r="FES947" s="477"/>
      <c r="FET947" s="477"/>
      <c r="FEU947" s="477"/>
      <c r="FEV947" s="477"/>
      <c r="FEW947" s="477"/>
      <c r="FEX947" s="477"/>
      <c r="FEY947" s="477"/>
      <c r="FEZ947" s="477"/>
      <c r="FFA947" s="477"/>
      <c r="FFB947" s="477"/>
      <c r="FFC947" s="477"/>
      <c r="FFD947" s="477"/>
      <c r="FFE947" s="477"/>
      <c r="FFF947" s="477"/>
      <c r="FFG947" s="477"/>
      <c r="FFH947" s="477"/>
      <c r="FFI947" s="477"/>
      <c r="FFJ947" s="477"/>
      <c r="FFK947" s="477"/>
      <c r="FFL947" s="477"/>
      <c r="FFM947" s="477"/>
      <c r="FFN947" s="477"/>
      <c r="FFO947" s="477"/>
      <c r="FFP947" s="477"/>
      <c r="FFQ947" s="477"/>
      <c r="FFR947" s="477"/>
      <c r="FFS947" s="477"/>
      <c r="FFT947" s="477"/>
      <c r="FFU947" s="477"/>
      <c r="FFV947" s="477"/>
      <c r="FFW947" s="477"/>
      <c r="FFX947" s="477"/>
      <c r="FFY947" s="477"/>
      <c r="FFZ947" s="477"/>
      <c r="FGA947" s="477"/>
      <c r="FGB947" s="477"/>
      <c r="FGC947" s="477"/>
      <c r="FGD947" s="477"/>
      <c r="FGE947" s="477"/>
      <c r="FGF947" s="477"/>
      <c r="FGG947" s="477"/>
      <c r="FGH947" s="477"/>
      <c r="FGI947" s="477"/>
      <c r="FGJ947" s="477"/>
      <c r="FGK947" s="477"/>
      <c r="FGL947" s="477"/>
      <c r="FGM947" s="477"/>
      <c r="FGN947" s="477"/>
      <c r="FGO947" s="477"/>
      <c r="FGP947" s="477"/>
      <c r="FGQ947" s="477"/>
      <c r="FGR947" s="477"/>
      <c r="FGS947" s="477"/>
      <c r="FGT947" s="477"/>
      <c r="FGU947" s="477"/>
      <c r="FGV947" s="477"/>
      <c r="FGW947" s="477"/>
      <c r="FGX947" s="477"/>
      <c r="FGY947" s="477"/>
      <c r="FGZ947" s="477"/>
      <c r="FHA947" s="477"/>
      <c r="FHB947" s="477"/>
      <c r="FHC947" s="477"/>
      <c r="FHD947" s="477"/>
      <c r="FHE947" s="477"/>
      <c r="FHF947" s="477"/>
      <c r="FHG947" s="477"/>
      <c r="FHH947" s="477"/>
      <c r="FHI947" s="477"/>
      <c r="FHJ947" s="477"/>
      <c r="FHK947" s="477"/>
      <c r="FHL947" s="477"/>
      <c r="FHM947" s="477"/>
      <c r="FHN947" s="477"/>
      <c r="FHO947" s="477"/>
      <c r="FHP947" s="477"/>
      <c r="FHQ947" s="477"/>
      <c r="FHR947" s="477"/>
      <c r="FHS947" s="477"/>
      <c r="FHT947" s="477"/>
      <c r="FHU947" s="477"/>
      <c r="FHV947" s="477"/>
      <c r="FHW947" s="477"/>
      <c r="FHX947" s="477"/>
      <c r="FHY947" s="477"/>
      <c r="FHZ947" s="477"/>
      <c r="FIA947" s="477"/>
      <c r="FIB947" s="477"/>
      <c r="FIC947" s="477"/>
      <c r="FID947" s="477"/>
      <c r="FIE947" s="477"/>
      <c r="FIF947" s="477"/>
      <c r="FIG947" s="477"/>
      <c r="FIH947" s="477"/>
      <c r="FII947" s="477"/>
      <c r="FIJ947" s="477"/>
      <c r="FIK947" s="477"/>
      <c r="FIL947" s="477"/>
      <c r="FIM947" s="477"/>
      <c r="FIN947" s="477"/>
      <c r="FIO947" s="477"/>
      <c r="FIP947" s="477"/>
      <c r="FIQ947" s="477"/>
      <c r="FIR947" s="477"/>
      <c r="FIS947" s="477"/>
      <c r="FIT947" s="477"/>
      <c r="FIU947" s="477"/>
      <c r="FIV947" s="477"/>
      <c r="FIW947" s="477"/>
      <c r="FIX947" s="477"/>
      <c r="FIY947" s="477"/>
      <c r="FIZ947" s="477"/>
      <c r="FJA947" s="477"/>
      <c r="FJB947" s="477"/>
      <c r="FJC947" s="477"/>
      <c r="FJD947" s="477"/>
      <c r="FJE947" s="477"/>
      <c r="FJF947" s="477"/>
      <c r="FJG947" s="477"/>
      <c r="FJH947" s="477"/>
      <c r="FJI947" s="477"/>
      <c r="FJJ947" s="477"/>
      <c r="FJK947" s="477"/>
      <c r="FJL947" s="477"/>
      <c r="FJM947" s="477"/>
      <c r="FJN947" s="477"/>
      <c r="FJO947" s="477"/>
      <c r="FJP947" s="477"/>
      <c r="FJQ947" s="477"/>
      <c r="FJR947" s="477"/>
      <c r="FJS947" s="477"/>
      <c r="FJT947" s="477"/>
      <c r="FJU947" s="477"/>
      <c r="FJV947" s="477"/>
      <c r="FJW947" s="477"/>
      <c r="FJX947" s="477"/>
      <c r="FJY947" s="477"/>
      <c r="FJZ947" s="477"/>
      <c r="FKA947" s="477"/>
      <c r="FKB947" s="477"/>
      <c r="FKC947" s="477"/>
      <c r="FKD947" s="477"/>
      <c r="FKE947" s="477"/>
      <c r="FKF947" s="477"/>
      <c r="FKG947" s="477"/>
      <c r="FKH947" s="477"/>
      <c r="FKI947" s="477"/>
      <c r="FKJ947" s="477"/>
      <c r="FKK947" s="477"/>
      <c r="FKL947" s="477"/>
      <c r="FKM947" s="477"/>
      <c r="FKN947" s="477"/>
      <c r="FKO947" s="477"/>
      <c r="FKP947" s="477"/>
      <c r="FKQ947" s="477"/>
      <c r="FKR947" s="477"/>
      <c r="FKS947" s="477"/>
      <c r="FKT947" s="477"/>
      <c r="FKU947" s="477"/>
      <c r="FKV947" s="477"/>
      <c r="FKW947" s="477"/>
      <c r="FKX947" s="477"/>
      <c r="FKY947" s="477"/>
      <c r="FKZ947" s="477"/>
      <c r="FLA947" s="477"/>
      <c r="FLB947" s="477"/>
      <c r="FLC947" s="477"/>
      <c r="FLD947" s="477"/>
      <c r="FLE947" s="477"/>
      <c r="FLF947" s="477"/>
      <c r="FLG947" s="477"/>
      <c r="FLH947" s="477"/>
      <c r="FLI947" s="477"/>
      <c r="FLJ947" s="477"/>
      <c r="FLK947" s="477"/>
      <c r="FLL947" s="477"/>
      <c r="FLM947" s="477"/>
      <c r="FLN947" s="477"/>
      <c r="FLO947" s="477"/>
      <c r="FLP947" s="477"/>
      <c r="FLQ947" s="477"/>
      <c r="FLR947" s="477"/>
      <c r="FLS947" s="477"/>
      <c r="FLT947" s="477"/>
      <c r="FLU947" s="477"/>
      <c r="FLV947" s="477"/>
      <c r="FLW947" s="477"/>
      <c r="FLX947" s="477"/>
      <c r="FLY947" s="477"/>
      <c r="FLZ947" s="477"/>
      <c r="FMA947" s="477"/>
      <c r="FMB947" s="477"/>
      <c r="FMC947" s="477"/>
      <c r="FMD947" s="477"/>
      <c r="FME947" s="477"/>
      <c r="FMF947" s="477"/>
      <c r="FMG947" s="477"/>
      <c r="FMH947" s="477"/>
      <c r="FMI947" s="477"/>
      <c r="FMJ947" s="477"/>
      <c r="FMK947" s="477"/>
      <c r="FML947" s="477"/>
      <c r="FMM947" s="477"/>
      <c r="FMN947" s="477"/>
      <c r="FMO947" s="477"/>
      <c r="FMP947" s="477"/>
      <c r="FMQ947" s="477"/>
      <c r="FMR947" s="477"/>
      <c r="FMS947" s="477"/>
      <c r="FMT947" s="477"/>
      <c r="FMU947" s="477"/>
      <c r="FMV947" s="477"/>
      <c r="FMW947" s="477"/>
      <c r="FMX947" s="477"/>
      <c r="FMY947" s="477"/>
      <c r="FMZ947" s="477"/>
      <c r="FNA947" s="477"/>
      <c r="FNB947" s="477"/>
      <c r="FNC947" s="477"/>
      <c r="FND947" s="477"/>
      <c r="FNE947" s="477"/>
      <c r="FNF947" s="477"/>
      <c r="FNG947" s="477"/>
      <c r="FNH947" s="477"/>
      <c r="FNI947" s="477"/>
      <c r="FNJ947" s="477"/>
      <c r="FNK947" s="477"/>
      <c r="FNL947" s="477"/>
      <c r="FNM947" s="477"/>
      <c r="FNN947" s="477"/>
      <c r="FNO947" s="477"/>
      <c r="FNP947" s="477"/>
      <c r="FNQ947" s="477"/>
      <c r="FNR947" s="477"/>
      <c r="FNS947" s="477"/>
      <c r="FNT947" s="477"/>
      <c r="FNU947" s="477"/>
      <c r="FNV947" s="477"/>
      <c r="FNW947" s="477"/>
      <c r="FNX947" s="477"/>
      <c r="FNY947" s="477"/>
      <c r="FNZ947" s="477"/>
      <c r="FOA947" s="477"/>
      <c r="FOB947" s="477"/>
      <c r="FOC947" s="477"/>
      <c r="FOD947" s="477"/>
      <c r="FOE947" s="477"/>
      <c r="FOF947" s="477"/>
      <c r="FOG947" s="477"/>
      <c r="FOH947" s="477"/>
      <c r="FOI947" s="477"/>
      <c r="FOJ947" s="477"/>
      <c r="FOK947" s="477"/>
      <c r="FOL947" s="477"/>
      <c r="FOM947" s="477"/>
      <c r="FON947" s="477"/>
      <c r="FOO947" s="477"/>
      <c r="FOP947" s="477"/>
      <c r="FOQ947" s="477"/>
      <c r="FOR947" s="477"/>
      <c r="FOS947" s="477"/>
      <c r="FOT947" s="477"/>
      <c r="FOU947" s="477"/>
      <c r="FOV947" s="477"/>
      <c r="FOW947" s="477"/>
      <c r="FOX947" s="477"/>
      <c r="FOY947" s="477"/>
      <c r="FOZ947" s="477"/>
      <c r="FPA947" s="477"/>
      <c r="FPB947" s="477"/>
      <c r="FPC947" s="477"/>
      <c r="FPD947" s="477"/>
      <c r="FPE947" s="477"/>
      <c r="FPF947" s="477"/>
      <c r="FPG947" s="477"/>
      <c r="FPH947" s="477"/>
      <c r="FPI947" s="477"/>
      <c r="FPJ947" s="477"/>
      <c r="FPK947" s="477"/>
      <c r="FPL947" s="477"/>
      <c r="FPM947" s="477"/>
      <c r="FPN947" s="477"/>
      <c r="FPO947" s="477"/>
      <c r="FPP947" s="477"/>
      <c r="FPQ947" s="477"/>
      <c r="FPR947" s="477"/>
      <c r="FPS947" s="477"/>
      <c r="FPT947" s="477"/>
      <c r="FPU947" s="477"/>
      <c r="FPV947" s="477"/>
      <c r="FPW947" s="477"/>
      <c r="FPX947" s="477"/>
      <c r="FPY947" s="477"/>
      <c r="FPZ947" s="477"/>
      <c r="FQA947" s="477"/>
      <c r="FQB947" s="477"/>
      <c r="FQC947" s="477"/>
      <c r="FQD947" s="477"/>
      <c r="FQE947" s="477"/>
      <c r="FQF947" s="477"/>
      <c r="FQG947" s="477"/>
      <c r="FQH947" s="477"/>
      <c r="FQI947" s="477"/>
      <c r="FQJ947" s="477"/>
      <c r="FQK947" s="477"/>
      <c r="FQL947" s="477"/>
      <c r="FQM947" s="477"/>
      <c r="FQN947" s="477"/>
      <c r="FQO947" s="477"/>
      <c r="FQP947" s="477"/>
      <c r="FQQ947" s="477"/>
      <c r="FQR947" s="477"/>
      <c r="FQS947" s="477"/>
      <c r="FQT947" s="477"/>
      <c r="FQU947" s="477"/>
      <c r="FQV947" s="477"/>
      <c r="FQW947" s="477"/>
      <c r="FQX947" s="477"/>
      <c r="FQY947" s="477"/>
      <c r="FQZ947" s="477"/>
      <c r="FRA947" s="477"/>
      <c r="FRB947" s="477"/>
      <c r="FRC947" s="477"/>
      <c r="FRD947" s="477"/>
      <c r="FRE947" s="477"/>
      <c r="FRF947" s="477"/>
      <c r="FRG947" s="477"/>
      <c r="FRH947" s="477"/>
      <c r="FRI947" s="477"/>
      <c r="FRJ947" s="477"/>
      <c r="FRK947" s="477"/>
      <c r="FRL947" s="477"/>
      <c r="FRM947" s="477"/>
      <c r="FRN947" s="477"/>
      <c r="FRO947" s="477"/>
      <c r="FRP947" s="477"/>
      <c r="FRQ947" s="477"/>
      <c r="FRR947" s="477"/>
      <c r="FRS947" s="477"/>
      <c r="FRT947" s="477"/>
      <c r="FRU947" s="477"/>
      <c r="FRV947" s="477"/>
      <c r="FRW947" s="477"/>
      <c r="FRX947" s="477"/>
      <c r="FRY947" s="477"/>
      <c r="FRZ947" s="477"/>
      <c r="FSA947" s="477"/>
      <c r="FSB947" s="477"/>
      <c r="FSC947" s="477"/>
      <c r="FSD947" s="477"/>
      <c r="FSE947" s="477"/>
      <c r="FSF947" s="477"/>
      <c r="FSG947" s="477"/>
      <c r="FSH947" s="477"/>
      <c r="FSI947" s="477"/>
      <c r="FSJ947" s="477"/>
      <c r="FSK947" s="477"/>
      <c r="FSL947" s="477"/>
      <c r="FSM947" s="477"/>
      <c r="FSN947" s="477"/>
      <c r="FSO947" s="477"/>
      <c r="FSP947" s="477"/>
      <c r="FSQ947" s="477"/>
      <c r="FSR947" s="477"/>
      <c r="FSS947" s="477"/>
      <c r="FST947" s="477"/>
      <c r="FSU947" s="477"/>
      <c r="FSV947" s="477"/>
      <c r="FSW947" s="477"/>
      <c r="FSX947" s="477"/>
      <c r="FSY947" s="477"/>
      <c r="FSZ947" s="477"/>
      <c r="FTA947" s="477"/>
      <c r="FTB947" s="477"/>
      <c r="FTC947" s="477"/>
      <c r="FTD947" s="477"/>
      <c r="FTE947" s="477"/>
      <c r="FTF947" s="477"/>
      <c r="FTG947" s="477"/>
      <c r="FTH947" s="477"/>
      <c r="FTI947" s="477"/>
      <c r="FTJ947" s="477"/>
      <c r="FTK947" s="477"/>
      <c r="FTL947" s="477"/>
      <c r="FTM947" s="477"/>
      <c r="FTN947" s="477"/>
      <c r="FTO947" s="477"/>
      <c r="FTP947" s="477"/>
      <c r="FTQ947" s="477"/>
      <c r="FTR947" s="477"/>
      <c r="FTS947" s="477"/>
      <c r="FTT947" s="477"/>
      <c r="FTU947" s="477"/>
      <c r="FTV947" s="477"/>
      <c r="FTW947" s="477"/>
      <c r="FTX947" s="477"/>
      <c r="FTY947" s="477"/>
      <c r="FTZ947" s="477"/>
      <c r="FUA947" s="477"/>
      <c r="FUB947" s="477"/>
      <c r="FUC947" s="477"/>
      <c r="FUD947" s="477"/>
      <c r="FUE947" s="477"/>
      <c r="FUF947" s="477"/>
      <c r="FUG947" s="477"/>
      <c r="FUH947" s="477"/>
      <c r="FUI947" s="477"/>
      <c r="FUJ947" s="477"/>
      <c r="FUK947" s="477"/>
      <c r="FUL947" s="477"/>
      <c r="FUM947" s="477"/>
      <c r="FUN947" s="477"/>
      <c r="FUO947" s="477"/>
      <c r="FUP947" s="477"/>
      <c r="FUQ947" s="477"/>
      <c r="FUR947" s="477"/>
      <c r="FUS947" s="477"/>
      <c r="FUT947" s="477"/>
      <c r="FUU947" s="477"/>
      <c r="FUV947" s="477"/>
      <c r="FUW947" s="477"/>
      <c r="FUX947" s="477"/>
      <c r="FUY947" s="477"/>
      <c r="FUZ947" s="477"/>
      <c r="FVA947" s="477"/>
      <c r="FVB947" s="477"/>
      <c r="FVC947" s="477"/>
      <c r="FVD947" s="477"/>
      <c r="FVE947" s="477"/>
      <c r="FVF947" s="477"/>
      <c r="FVG947" s="477"/>
      <c r="FVH947" s="477"/>
      <c r="FVI947" s="477"/>
      <c r="FVJ947" s="477"/>
      <c r="FVK947" s="477"/>
      <c r="FVL947" s="477"/>
      <c r="FVM947" s="477"/>
      <c r="FVN947" s="477"/>
      <c r="FVO947" s="477"/>
      <c r="FVP947" s="477"/>
      <c r="FVQ947" s="477"/>
      <c r="FVR947" s="477"/>
      <c r="FVS947" s="477"/>
      <c r="FVT947" s="477"/>
      <c r="FVU947" s="477"/>
      <c r="FVV947" s="477"/>
      <c r="FVW947" s="477"/>
      <c r="FVX947" s="477"/>
      <c r="FVY947" s="477"/>
      <c r="FVZ947" s="477"/>
      <c r="FWA947" s="477"/>
      <c r="FWB947" s="477"/>
      <c r="FWC947" s="477"/>
      <c r="FWD947" s="477"/>
      <c r="FWE947" s="477"/>
      <c r="FWF947" s="477"/>
      <c r="FWG947" s="477"/>
      <c r="FWH947" s="477"/>
      <c r="FWI947" s="477"/>
      <c r="FWJ947" s="477"/>
      <c r="FWK947" s="477"/>
      <c r="FWL947" s="477"/>
      <c r="FWM947" s="477"/>
      <c r="FWN947" s="477"/>
      <c r="FWO947" s="477"/>
      <c r="FWP947" s="477"/>
      <c r="FWQ947" s="477"/>
      <c r="FWR947" s="477"/>
      <c r="FWS947" s="477"/>
      <c r="FWT947" s="477"/>
      <c r="FWU947" s="477"/>
      <c r="FWV947" s="477"/>
      <c r="FWW947" s="477"/>
      <c r="FWX947" s="477"/>
      <c r="FWY947" s="477"/>
      <c r="FWZ947" s="477"/>
      <c r="FXA947" s="477"/>
      <c r="FXB947" s="477"/>
      <c r="FXC947" s="477"/>
      <c r="FXD947" s="477"/>
      <c r="FXE947" s="477"/>
      <c r="FXF947" s="477"/>
      <c r="FXG947" s="477"/>
      <c r="FXH947" s="477"/>
      <c r="FXI947" s="477"/>
      <c r="FXJ947" s="477"/>
      <c r="FXK947" s="477"/>
      <c r="FXL947" s="477"/>
      <c r="FXM947" s="477"/>
      <c r="FXN947" s="477"/>
      <c r="FXO947" s="477"/>
      <c r="FXP947" s="477"/>
      <c r="FXQ947" s="477"/>
      <c r="FXR947" s="477"/>
      <c r="FXS947" s="477"/>
      <c r="FXT947" s="477"/>
      <c r="FXU947" s="477"/>
      <c r="FXV947" s="477"/>
      <c r="FXW947" s="477"/>
      <c r="FXX947" s="477"/>
      <c r="FXY947" s="477"/>
      <c r="FXZ947" s="477"/>
      <c r="FYA947" s="477"/>
      <c r="FYB947" s="477"/>
      <c r="FYC947" s="477"/>
      <c r="FYD947" s="477"/>
      <c r="FYE947" s="477"/>
      <c r="FYF947" s="477"/>
      <c r="FYG947" s="477"/>
      <c r="FYH947" s="477"/>
      <c r="FYI947" s="477"/>
      <c r="FYJ947" s="477"/>
      <c r="FYK947" s="477"/>
      <c r="FYL947" s="477"/>
      <c r="FYM947" s="477"/>
      <c r="FYN947" s="477"/>
      <c r="FYO947" s="477"/>
      <c r="FYP947" s="477"/>
      <c r="FYQ947" s="477"/>
      <c r="FYR947" s="477"/>
      <c r="FYS947" s="477"/>
      <c r="FYT947" s="477"/>
      <c r="FYU947" s="477"/>
      <c r="FYV947" s="477"/>
      <c r="FYW947" s="477"/>
      <c r="FYX947" s="477"/>
      <c r="FYY947" s="477"/>
      <c r="FYZ947" s="477"/>
      <c r="FZA947" s="477"/>
      <c r="FZB947" s="477"/>
      <c r="FZC947" s="477"/>
      <c r="FZD947" s="477"/>
      <c r="FZE947" s="477"/>
      <c r="FZF947" s="477"/>
      <c r="FZG947" s="477"/>
      <c r="FZH947" s="477"/>
      <c r="FZI947" s="477"/>
      <c r="FZJ947" s="477"/>
      <c r="FZK947" s="477"/>
      <c r="FZL947" s="477"/>
      <c r="FZM947" s="477"/>
      <c r="FZN947" s="477"/>
      <c r="FZO947" s="477"/>
      <c r="FZP947" s="477"/>
      <c r="FZQ947" s="477"/>
      <c r="FZR947" s="477"/>
      <c r="FZS947" s="477"/>
      <c r="FZT947" s="477"/>
      <c r="FZU947" s="477"/>
      <c r="FZV947" s="477"/>
      <c r="FZW947" s="477"/>
      <c r="FZX947" s="477"/>
      <c r="FZY947" s="477"/>
      <c r="FZZ947" s="477"/>
      <c r="GAA947" s="477"/>
      <c r="GAB947" s="477"/>
      <c r="GAC947" s="477"/>
      <c r="GAD947" s="477"/>
      <c r="GAE947" s="477"/>
      <c r="GAF947" s="477"/>
      <c r="GAG947" s="477"/>
      <c r="GAH947" s="477"/>
      <c r="GAI947" s="477"/>
      <c r="GAJ947" s="477"/>
      <c r="GAK947" s="477"/>
      <c r="GAL947" s="477"/>
      <c r="GAM947" s="477"/>
      <c r="GAN947" s="477"/>
      <c r="GAO947" s="477"/>
      <c r="GAP947" s="477"/>
      <c r="GAQ947" s="477"/>
      <c r="GAR947" s="477"/>
      <c r="GAS947" s="477"/>
      <c r="GAT947" s="477"/>
      <c r="GAU947" s="477"/>
      <c r="GAV947" s="477"/>
      <c r="GAW947" s="477"/>
      <c r="GAX947" s="477"/>
      <c r="GAY947" s="477"/>
      <c r="GAZ947" s="477"/>
      <c r="GBA947" s="477"/>
      <c r="GBB947" s="477"/>
      <c r="GBC947" s="477"/>
      <c r="GBD947" s="477"/>
      <c r="GBE947" s="477"/>
      <c r="GBF947" s="477"/>
      <c r="GBG947" s="477"/>
      <c r="GBH947" s="477"/>
      <c r="GBI947" s="477"/>
      <c r="GBJ947" s="477"/>
      <c r="GBK947" s="477"/>
      <c r="GBL947" s="477"/>
      <c r="GBM947" s="477"/>
      <c r="GBN947" s="477"/>
      <c r="GBO947" s="477"/>
      <c r="GBP947" s="477"/>
      <c r="GBQ947" s="477"/>
      <c r="GBR947" s="477"/>
      <c r="GBS947" s="477"/>
      <c r="GBT947" s="477"/>
      <c r="GBU947" s="477"/>
      <c r="GBV947" s="477"/>
      <c r="GBW947" s="477"/>
      <c r="GBX947" s="477"/>
      <c r="GBY947" s="477"/>
      <c r="GBZ947" s="477"/>
      <c r="GCA947" s="477"/>
      <c r="GCB947" s="477"/>
      <c r="GCC947" s="477"/>
      <c r="GCD947" s="477"/>
      <c r="GCE947" s="477"/>
      <c r="GCF947" s="477"/>
      <c r="GCG947" s="477"/>
      <c r="GCH947" s="477"/>
      <c r="GCI947" s="477"/>
      <c r="GCJ947" s="477"/>
      <c r="GCK947" s="477"/>
      <c r="GCL947" s="477"/>
      <c r="GCM947" s="477"/>
      <c r="GCN947" s="477"/>
      <c r="GCO947" s="477"/>
      <c r="GCP947" s="477"/>
      <c r="GCQ947" s="477"/>
      <c r="GCR947" s="477"/>
      <c r="GCS947" s="477"/>
      <c r="GCT947" s="477"/>
      <c r="GCU947" s="477"/>
      <c r="GCV947" s="477"/>
      <c r="GCW947" s="477"/>
      <c r="GCX947" s="477"/>
      <c r="GCY947" s="477"/>
      <c r="GCZ947" s="477"/>
      <c r="GDA947" s="477"/>
      <c r="GDB947" s="477"/>
      <c r="GDC947" s="477"/>
      <c r="GDD947" s="477"/>
      <c r="GDE947" s="477"/>
      <c r="GDF947" s="477"/>
      <c r="GDG947" s="477"/>
      <c r="GDH947" s="477"/>
      <c r="GDI947" s="477"/>
      <c r="GDJ947" s="477"/>
      <c r="GDK947" s="477"/>
      <c r="GDL947" s="477"/>
      <c r="GDM947" s="477"/>
      <c r="GDN947" s="477"/>
      <c r="GDO947" s="477"/>
      <c r="GDP947" s="477"/>
      <c r="GDQ947" s="477"/>
      <c r="GDR947" s="477"/>
      <c r="GDS947" s="477"/>
      <c r="GDT947" s="477"/>
      <c r="GDU947" s="477"/>
      <c r="GDV947" s="477"/>
      <c r="GDW947" s="477"/>
      <c r="GDX947" s="477"/>
      <c r="GDY947" s="477"/>
      <c r="GDZ947" s="477"/>
      <c r="GEA947" s="477"/>
      <c r="GEB947" s="477"/>
      <c r="GEC947" s="477"/>
      <c r="GED947" s="477"/>
      <c r="GEE947" s="477"/>
      <c r="GEF947" s="477"/>
      <c r="GEG947" s="477"/>
      <c r="GEH947" s="477"/>
      <c r="GEI947" s="477"/>
      <c r="GEJ947" s="477"/>
      <c r="GEK947" s="477"/>
      <c r="GEL947" s="477"/>
      <c r="GEM947" s="477"/>
      <c r="GEN947" s="477"/>
      <c r="GEO947" s="477"/>
      <c r="GEP947" s="477"/>
      <c r="GEQ947" s="477"/>
      <c r="GER947" s="477"/>
      <c r="GES947" s="477"/>
      <c r="GET947" s="477"/>
      <c r="GEU947" s="477"/>
      <c r="GEV947" s="477"/>
      <c r="GEW947" s="477"/>
      <c r="GEX947" s="477"/>
      <c r="GEY947" s="477"/>
      <c r="GEZ947" s="477"/>
      <c r="GFA947" s="477"/>
      <c r="GFB947" s="477"/>
      <c r="GFC947" s="477"/>
      <c r="GFD947" s="477"/>
      <c r="GFE947" s="477"/>
      <c r="GFF947" s="477"/>
      <c r="GFG947" s="477"/>
      <c r="GFH947" s="477"/>
      <c r="GFI947" s="477"/>
      <c r="GFJ947" s="477"/>
      <c r="GFK947" s="477"/>
      <c r="GFL947" s="477"/>
      <c r="GFM947" s="477"/>
      <c r="GFN947" s="477"/>
      <c r="GFO947" s="477"/>
      <c r="GFP947" s="477"/>
      <c r="GFQ947" s="477"/>
      <c r="GFR947" s="477"/>
      <c r="GFS947" s="477"/>
      <c r="GFT947" s="477"/>
      <c r="GFU947" s="477"/>
      <c r="GFV947" s="477"/>
      <c r="GFW947" s="477"/>
      <c r="GFX947" s="477"/>
      <c r="GFY947" s="477"/>
      <c r="GFZ947" s="477"/>
      <c r="GGA947" s="477"/>
      <c r="GGB947" s="477"/>
      <c r="GGC947" s="477"/>
      <c r="GGD947" s="477"/>
      <c r="GGE947" s="477"/>
      <c r="GGF947" s="477"/>
      <c r="GGG947" s="477"/>
      <c r="GGH947" s="477"/>
      <c r="GGI947" s="477"/>
      <c r="GGJ947" s="477"/>
      <c r="GGK947" s="477"/>
      <c r="GGL947" s="477"/>
      <c r="GGM947" s="477"/>
      <c r="GGN947" s="477"/>
      <c r="GGO947" s="477"/>
      <c r="GGP947" s="477"/>
      <c r="GGQ947" s="477"/>
      <c r="GGR947" s="477"/>
      <c r="GGS947" s="477"/>
      <c r="GGT947" s="477"/>
      <c r="GGU947" s="477"/>
      <c r="GGV947" s="477"/>
      <c r="GGW947" s="477"/>
      <c r="GGX947" s="477"/>
      <c r="GGY947" s="477"/>
      <c r="GGZ947" s="477"/>
      <c r="GHA947" s="477"/>
      <c r="GHB947" s="477"/>
      <c r="GHC947" s="477"/>
      <c r="GHD947" s="477"/>
      <c r="GHE947" s="477"/>
      <c r="GHF947" s="477"/>
      <c r="GHG947" s="477"/>
      <c r="GHH947" s="477"/>
      <c r="GHI947" s="477"/>
      <c r="GHJ947" s="477"/>
      <c r="GHK947" s="477"/>
      <c r="GHL947" s="477"/>
      <c r="GHM947" s="477"/>
      <c r="GHN947" s="477"/>
      <c r="GHO947" s="477"/>
      <c r="GHP947" s="477"/>
      <c r="GHQ947" s="477"/>
      <c r="GHR947" s="477"/>
      <c r="GHS947" s="477"/>
      <c r="GHT947" s="477"/>
      <c r="GHU947" s="477"/>
      <c r="GHV947" s="477"/>
      <c r="GHW947" s="477"/>
      <c r="GHX947" s="477"/>
      <c r="GHY947" s="477"/>
      <c r="GHZ947" s="477"/>
      <c r="GIA947" s="477"/>
      <c r="GIB947" s="477"/>
      <c r="GIC947" s="477"/>
      <c r="GID947" s="477"/>
      <c r="GIE947" s="477"/>
      <c r="GIF947" s="477"/>
      <c r="GIG947" s="477"/>
      <c r="GIH947" s="477"/>
      <c r="GII947" s="477"/>
      <c r="GIJ947" s="477"/>
      <c r="GIK947" s="477"/>
      <c r="GIL947" s="477"/>
      <c r="GIM947" s="477"/>
      <c r="GIN947" s="477"/>
      <c r="GIO947" s="477"/>
      <c r="GIP947" s="477"/>
      <c r="GIQ947" s="477"/>
      <c r="GIR947" s="477"/>
      <c r="GIS947" s="477"/>
      <c r="GIT947" s="477"/>
      <c r="GIU947" s="477"/>
      <c r="GIV947" s="477"/>
      <c r="GIW947" s="477"/>
      <c r="GIX947" s="477"/>
      <c r="GIY947" s="477"/>
      <c r="GIZ947" s="477"/>
      <c r="GJA947" s="477"/>
      <c r="GJB947" s="477"/>
      <c r="GJC947" s="477"/>
      <c r="GJD947" s="477"/>
      <c r="GJE947" s="477"/>
      <c r="GJF947" s="477"/>
      <c r="GJG947" s="477"/>
      <c r="GJH947" s="477"/>
      <c r="GJI947" s="477"/>
      <c r="GJJ947" s="477"/>
      <c r="GJK947" s="477"/>
      <c r="GJL947" s="477"/>
      <c r="GJM947" s="477"/>
      <c r="GJN947" s="477"/>
      <c r="GJO947" s="477"/>
      <c r="GJP947" s="477"/>
      <c r="GJQ947" s="477"/>
      <c r="GJR947" s="477"/>
      <c r="GJS947" s="477"/>
      <c r="GJT947" s="477"/>
      <c r="GJU947" s="477"/>
      <c r="GJV947" s="477"/>
      <c r="GJW947" s="477"/>
      <c r="GJX947" s="477"/>
      <c r="GJY947" s="477"/>
      <c r="GJZ947" s="477"/>
      <c r="GKA947" s="477"/>
      <c r="GKB947" s="477"/>
      <c r="GKC947" s="477"/>
      <c r="GKD947" s="477"/>
      <c r="GKE947" s="477"/>
      <c r="GKF947" s="477"/>
      <c r="GKG947" s="477"/>
      <c r="GKH947" s="477"/>
      <c r="GKI947" s="477"/>
      <c r="GKJ947" s="477"/>
      <c r="GKK947" s="477"/>
      <c r="GKL947" s="477"/>
      <c r="GKM947" s="477"/>
      <c r="GKN947" s="477"/>
      <c r="GKO947" s="477"/>
      <c r="GKP947" s="477"/>
      <c r="GKQ947" s="477"/>
      <c r="GKR947" s="477"/>
      <c r="GKS947" s="477"/>
      <c r="GKT947" s="477"/>
      <c r="GKU947" s="477"/>
      <c r="GKV947" s="477"/>
      <c r="GKW947" s="477"/>
      <c r="GKX947" s="477"/>
      <c r="GKY947" s="477"/>
      <c r="GKZ947" s="477"/>
      <c r="GLA947" s="477"/>
      <c r="GLB947" s="477"/>
      <c r="GLC947" s="477"/>
      <c r="GLD947" s="477"/>
      <c r="GLE947" s="477"/>
      <c r="GLF947" s="477"/>
      <c r="GLG947" s="477"/>
      <c r="GLH947" s="477"/>
      <c r="GLI947" s="477"/>
      <c r="GLJ947" s="477"/>
      <c r="GLK947" s="477"/>
      <c r="GLL947" s="477"/>
      <c r="GLM947" s="477"/>
      <c r="GLN947" s="477"/>
      <c r="GLO947" s="477"/>
      <c r="GLP947" s="477"/>
      <c r="GLQ947" s="477"/>
      <c r="GLR947" s="477"/>
      <c r="GLS947" s="477"/>
      <c r="GLT947" s="477"/>
      <c r="GLU947" s="477"/>
      <c r="GLV947" s="477"/>
      <c r="GLW947" s="477"/>
      <c r="GLX947" s="477"/>
      <c r="GLY947" s="477"/>
      <c r="GLZ947" s="477"/>
      <c r="GMA947" s="477"/>
      <c r="GMB947" s="477"/>
      <c r="GMC947" s="477"/>
      <c r="GMD947" s="477"/>
      <c r="GME947" s="477"/>
      <c r="GMF947" s="477"/>
      <c r="GMG947" s="477"/>
      <c r="GMH947" s="477"/>
      <c r="GMI947" s="477"/>
      <c r="GMJ947" s="477"/>
      <c r="GMK947" s="477"/>
      <c r="GML947" s="477"/>
      <c r="GMM947" s="477"/>
      <c r="GMN947" s="477"/>
      <c r="GMO947" s="477"/>
      <c r="GMP947" s="477"/>
      <c r="GMQ947" s="477"/>
      <c r="GMR947" s="477"/>
      <c r="GMS947" s="477"/>
      <c r="GMT947" s="477"/>
      <c r="GMU947" s="477"/>
      <c r="GMV947" s="477"/>
      <c r="GMW947" s="477"/>
      <c r="GMX947" s="477"/>
      <c r="GMY947" s="477"/>
      <c r="GMZ947" s="477"/>
      <c r="GNA947" s="477"/>
      <c r="GNB947" s="477"/>
      <c r="GNC947" s="477"/>
      <c r="GND947" s="477"/>
      <c r="GNE947" s="477"/>
      <c r="GNF947" s="477"/>
      <c r="GNG947" s="477"/>
      <c r="GNH947" s="477"/>
      <c r="GNI947" s="477"/>
      <c r="GNJ947" s="477"/>
      <c r="GNK947" s="477"/>
      <c r="GNL947" s="477"/>
      <c r="GNM947" s="477"/>
      <c r="GNN947" s="477"/>
      <c r="GNO947" s="477"/>
      <c r="GNP947" s="477"/>
      <c r="GNQ947" s="477"/>
      <c r="GNR947" s="477"/>
      <c r="GNS947" s="477"/>
      <c r="GNT947" s="477"/>
      <c r="GNU947" s="477"/>
      <c r="GNV947" s="477"/>
      <c r="GNW947" s="477"/>
      <c r="GNX947" s="477"/>
      <c r="GNY947" s="477"/>
      <c r="GNZ947" s="477"/>
      <c r="GOA947" s="477"/>
      <c r="GOB947" s="477"/>
      <c r="GOC947" s="477"/>
      <c r="GOD947" s="477"/>
      <c r="GOE947" s="477"/>
      <c r="GOF947" s="477"/>
      <c r="GOG947" s="477"/>
      <c r="GOH947" s="477"/>
      <c r="GOI947" s="477"/>
      <c r="GOJ947" s="477"/>
      <c r="GOK947" s="477"/>
      <c r="GOL947" s="477"/>
      <c r="GOM947" s="477"/>
      <c r="GON947" s="477"/>
      <c r="GOO947" s="477"/>
      <c r="GOP947" s="477"/>
      <c r="GOQ947" s="477"/>
      <c r="GOR947" s="477"/>
      <c r="GOS947" s="477"/>
      <c r="GOT947" s="477"/>
      <c r="GOU947" s="477"/>
      <c r="GOV947" s="477"/>
      <c r="GOW947" s="477"/>
      <c r="GOX947" s="477"/>
      <c r="GOY947" s="477"/>
      <c r="GOZ947" s="477"/>
      <c r="GPA947" s="477"/>
      <c r="GPB947" s="477"/>
      <c r="GPC947" s="477"/>
      <c r="GPD947" s="477"/>
      <c r="GPE947" s="477"/>
      <c r="GPF947" s="477"/>
      <c r="GPG947" s="477"/>
      <c r="GPH947" s="477"/>
      <c r="GPI947" s="477"/>
      <c r="GPJ947" s="477"/>
      <c r="GPK947" s="477"/>
      <c r="GPL947" s="477"/>
      <c r="GPM947" s="477"/>
      <c r="GPN947" s="477"/>
      <c r="GPO947" s="477"/>
      <c r="GPP947" s="477"/>
      <c r="GPQ947" s="477"/>
      <c r="GPR947" s="477"/>
      <c r="GPS947" s="477"/>
      <c r="GPT947" s="477"/>
      <c r="GPU947" s="477"/>
      <c r="GPV947" s="477"/>
      <c r="GPW947" s="477"/>
      <c r="GPX947" s="477"/>
      <c r="GPY947" s="477"/>
      <c r="GPZ947" s="477"/>
      <c r="GQA947" s="477"/>
      <c r="GQB947" s="477"/>
      <c r="GQC947" s="477"/>
      <c r="GQD947" s="477"/>
      <c r="GQE947" s="477"/>
      <c r="GQF947" s="477"/>
      <c r="GQG947" s="477"/>
      <c r="GQH947" s="477"/>
      <c r="GQI947" s="477"/>
      <c r="GQJ947" s="477"/>
      <c r="GQK947" s="477"/>
      <c r="GQL947" s="477"/>
      <c r="GQM947" s="477"/>
      <c r="GQN947" s="477"/>
      <c r="GQO947" s="477"/>
      <c r="GQP947" s="477"/>
      <c r="GQQ947" s="477"/>
      <c r="GQR947" s="477"/>
      <c r="GQS947" s="477"/>
      <c r="GQT947" s="477"/>
      <c r="GQU947" s="477"/>
      <c r="GQV947" s="477"/>
      <c r="GQW947" s="477"/>
      <c r="GQX947" s="477"/>
      <c r="GQY947" s="477"/>
      <c r="GQZ947" s="477"/>
      <c r="GRA947" s="477"/>
      <c r="GRB947" s="477"/>
      <c r="GRC947" s="477"/>
      <c r="GRD947" s="477"/>
      <c r="GRE947" s="477"/>
      <c r="GRF947" s="477"/>
      <c r="GRG947" s="477"/>
      <c r="GRH947" s="477"/>
      <c r="GRI947" s="477"/>
      <c r="GRJ947" s="477"/>
      <c r="GRK947" s="477"/>
      <c r="GRL947" s="477"/>
      <c r="GRM947" s="477"/>
      <c r="GRN947" s="477"/>
      <c r="GRO947" s="477"/>
      <c r="GRP947" s="477"/>
      <c r="GRQ947" s="477"/>
      <c r="GRR947" s="477"/>
      <c r="GRS947" s="477"/>
      <c r="GRT947" s="477"/>
      <c r="GRU947" s="477"/>
      <c r="GRV947" s="477"/>
      <c r="GRW947" s="477"/>
      <c r="GRX947" s="477"/>
      <c r="GRY947" s="477"/>
      <c r="GRZ947" s="477"/>
      <c r="GSA947" s="477"/>
      <c r="GSB947" s="477"/>
      <c r="GSC947" s="477"/>
      <c r="GSD947" s="477"/>
      <c r="GSE947" s="477"/>
      <c r="GSF947" s="477"/>
      <c r="GSG947" s="477"/>
      <c r="GSH947" s="477"/>
      <c r="GSI947" s="477"/>
      <c r="GSJ947" s="477"/>
      <c r="GSK947" s="477"/>
      <c r="GSL947" s="477"/>
      <c r="GSM947" s="477"/>
      <c r="GSN947" s="477"/>
      <c r="GSO947" s="477"/>
      <c r="GSP947" s="477"/>
      <c r="GSQ947" s="477"/>
      <c r="GSR947" s="477"/>
      <c r="GSS947" s="477"/>
      <c r="GST947" s="477"/>
      <c r="GSU947" s="477"/>
      <c r="GSV947" s="477"/>
      <c r="GSW947" s="477"/>
      <c r="GSX947" s="477"/>
      <c r="GSY947" s="477"/>
      <c r="GSZ947" s="477"/>
      <c r="GTA947" s="477"/>
      <c r="GTB947" s="477"/>
      <c r="GTC947" s="477"/>
      <c r="GTD947" s="477"/>
      <c r="GTE947" s="477"/>
      <c r="GTF947" s="477"/>
      <c r="GTG947" s="477"/>
      <c r="GTH947" s="477"/>
      <c r="GTI947" s="477"/>
      <c r="GTJ947" s="477"/>
      <c r="GTK947" s="477"/>
      <c r="GTL947" s="477"/>
      <c r="GTM947" s="477"/>
      <c r="GTN947" s="477"/>
      <c r="GTO947" s="477"/>
      <c r="GTP947" s="477"/>
      <c r="GTQ947" s="477"/>
      <c r="GTR947" s="477"/>
      <c r="GTS947" s="477"/>
      <c r="GTT947" s="477"/>
      <c r="GTU947" s="477"/>
      <c r="GTV947" s="477"/>
      <c r="GTW947" s="477"/>
      <c r="GTX947" s="477"/>
      <c r="GTY947" s="477"/>
      <c r="GTZ947" s="477"/>
      <c r="GUA947" s="477"/>
      <c r="GUB947" s="477"/>
      <c r="GUC947" s="477"/>
      <c r="GUD947" s="477"/>
      <c r="GUE947" s="477"/>
      <c r="GUF947" s="477"/>
      <c r="GUG947" s="477"/>
      <c r="GUH947" s="477"/>
      <c r="GUI947" s="477"/>
      <c r="GUJ947" s="477"/>
      <c r="GUK947" s="477"/>
      <c r="GUL947" s="477"/>
      <c r="GUM947" s="477"/>
      <c r="GUN947" s="477"/>
      <c r="GUO947" s="477"/>
      <c r="GUP947" s="477"/>
      <c r="GUQ947" s="477"/>
      <c r="GUR947" s="477"/>
      <c r="GUS947" s="477"/>
      <c r="GUT947" s="477"/>
      <c r="GUU947" s="477"/>
      <c r="GUV947" s="477"/>
      <c r="GUW947" s="477"/>
      <c r="GUX947" s="477"/>
      <c r="GUY947" s="477"/>
      <c r="GUZ947" s="477"/>
      <c r="GVA947" s="477"/>
      <c r="GVB947" s="477"/>
      <c r="GVC947" s="477"/>
      <c r="GVD947" s="477"/>
      <c r="GVE947" s="477"/>
      <c r="GVF947" s="477"/>
      <c r="GVG947" s="477"/>
      <c r="GVH947" s="477"/>
      <c r="GVI947" s="477"/>
      <c r="GVJ947" s="477"/>
      <c r="GVK947" s="477"/>
      <c r="GVL947" s="477"/>
      <c r="GVM947" s="477"/>
      <c r="GVN947" s="477"/>
      <c r="GVO947" s="477"/>
      <c r="GVP947" s="477"/>
      <c r="GVQ947" s="477"/>
      <c r="GVR947" s="477"/>
      <c r="GVS947" s="477"/>
      <c r="GVT947" s="477"/>
      <c r="GVU947" s="477"/>
      <c r="GVV947" s="477"/>
      <c r="GVW947" s="477"/>
      <c r="GVX947" s="477"/>
      <c r="GVY947" s="477"/>
      <c r="GVZ947" s="477"/>
      <c r="GWA947" s="477"/>
      <c r="GWB947" s="477"/>
      <c r="GWC947" s="477"/>
      <c r="GWD947" s="477"/>
      <c r="GWE947" s="477"/>
      <c r="GWF947" s="477"/>
      <c r="GWG947" s="477"/>
      <c r="GWH947" s="477"/>
      <c r="GWI947" s="477"/>
      <c r="GWJ947" s="477"/>
      <c r="GWK947" s="477"/>
      <c r="GWL947" s="477"/>
      <c r="GWM947" s="477"/>
      <c r="GWN947" s="477"/>
      <c r="GWO947" s="477"/>
      <c r="GWP947" s="477"/>
      <c r="GWQ947" s="477"/>
      <c r="GWR947" s="477"/>
      <c r="GWS947" s="477"/>
      <c r="GWT947" s="477"/>
      <c r="GWU947" s="477"/>
      <c r="GWV947" s="477"/>
      <c r="GWW947" s="477"/>
      <c r="GWX947" s="477"/>
      <c r="GWY947" s="477"/>
      <c r="GWZ947" s="477"/>
      <c r="GXA947" s="477"/>
      <c r="GXB947" s="477"/>
      <c r="GXC947" s="477"/>
      <c r="GXD947" s="477"/>
      <c r="GXE947" s="477"/>
      <c r="GXF947" s="477"/>
      <c r="GXG947" s="477"/>
      <c r="GXH947" s="477"/>
      <c r="GXI947" s="477"/>
      <c r="GXJ947" s="477"/>
      <c r="GXK947" s="477"/>
      <c r="GXL947" s="477"/>
      <c r="GXM947" s="477"/>
      <c r="GXN947" s="477"/>
      <c r="GXO947" s="477"/>
      <c r="GXP947" s="477"/>
      <c r="GXQ947" s="477"/>
      <c r="GXR947" s="477"/>
      <c r="GXS947" s="477"/>
      <c r="GXT947" s="477"/>
      <c r="GXU947" s="477"/>
      <c r="GXV947" s="477"/>
      <c r="GXW947" s="477"/>
      <c r="GXX947" s="477"/>
      <c r="GXY947" s="477"/>
      <c r="GXZ947" s="477"/>
      <c r="GYA947" s="477"/>
      <c r="GYB947" s="477"/>
      <c r="GYC947" s="477"/>
      <c r="GYD947" s="477"/>
      <c r="GYE947" s="477"/>
      <c r="GYF947" s="477"/>
      <c r="GYG947" s="477"/>
      <c r="GYH947" s="477"/>
      <c r="GYI947" s="477"/>
      <c r="GYJ947" s="477"/>
      <c r="GYK947" s="477"/>
      <c r="GYL947" s="477"/>
      <c r="GYM947" s="477"/>
      <c r="GYN947" s="477"/>
      <c r="GYO947" s="477"/>
      <c r="GYP947" s="477"/>
      <c r="GYQ947" s="477"/>
      <c r="GYR947" s="477"/>
      <c r="GYS947" s="477"/>
      <c r="GYT947" s="477"/>
      <c r="GYU947" s="477"/>
      <c r="GYV947" s="477"/>
      <c r="GYW947" s="477"/>
      <c r="GYX947" s="477"/>
      <c r="GYY947" s="477"/>
      <c r="GYZ947" s="477"/>
      <c r="GZA947" s="477"/>
      <c r="GZB947" s="477"/>
      <c r="GZC947" s="477"/>
      <c r="GZD947" s="477"/>
      <c r="GZE947" s="477"/>
      <c r="GZF947" s="477"/>
      <c r="GZG947" s="477"/>
      <c r="GZH947" s="477"/>
      <c r="GZI947" s="477"/>
      <c r="GZJ947" s="477"/>
      <c r="GZK947" s="477"/>
      <c r="GZL947" s="477"/>
      <c r="GZM947" s="477"/>
      <c r="GZN947" s="477"/>
      <c r="GZO947" s="477"/>
      <c r="GZP947" s="477"/>
      <c r="GZQ947" s="477"/>
      <c r="GZR947" s="477"/>
      <c r="GZS947" s="477"/>
      <c r="GZT947" s="477"/>
      <c r="GZU947" s="477"/>
      <c r="GZV947" s="477"/>
      <c r="GZW947" s="477"/>
      <c r="GZX947" s="477"/>
      <c r="GZY947" s="477"/>
      <c r="GZZ947" s="477"/>
      <c r="HAA947" s="477"/>
      <c r="HAB947" s="477"/>
      <c r="HAC947" s="477"/>
      <c r="HAD947" s="477"/>
      <c r="HAE947" s="477"/>
      <c r="HAF947" s="477"/>
      <c r="HAG947" s="477"/>
      <c r="HAH947" s="477"/>
      <c r="HAI947" s="477"/>
      <c r="HAJ947" s="477"/>
      <c r="HAK947" s="477"/>
      <c r="HAL947" s="477"/>
      <c r="HAM947" s="477"/>
      <c r="HAN947" s="477"/>
      <c r="HAO947" s="477"/>
      <c r="HAP947" s="477"/>
      <c r="HAQ947" s="477"/>
      <c r="HAR947" s="477"/>
      <c r="HAS947" s="477"/>
      <c r="HAT947" s="477"/>
      <c r="HAU947" s="477"/>
      <c r="HAV947" s="477"/>
      <c r="HAW947" s="477"/>
      <c r="HAX947" s="477"/>
      <c r="HAY947" s="477"/>
      <c r="HAZ947" s="477"/>
      <c r="HBA947" s="477"/>
      <c r="HBB947" s="477"/>
      <c r="HBC947" s="477"/>
      <c r="HBD947" s="477"/>
      <c r="HBE947" s="477"/>
      <c r="HBF947" s="477"/>
      <c r="HBG947" s="477"/>
      <c r="HBH947" s="477"/>
      <c r="HBI947" s="477"/>
      <c r="HBJ947" s="477"/>
      <c r="HBK947" s="477"/>
      <c r="HBL947" s="477"/>
      <c r="HBM947" s="477"/>
      <c r="HBN947" s="477"/>
      <c r="HBO947" s="477"/>
      <c r="HBP947" s="477"/>
      <c r="HBQ947" s="477"/>
      <c r="HBR947" s="477"/>
      <c r="HBS947" s="477"/>
      <c r="HBT947" s="477"/>
      <c r="HBU947" s="477"/>
      <c r="HBV947" s="477"/>
      <c r="HBW947" s="477"/>
      <c r="HBX947" s="477"/>
      <c r="HBY947" s="477"/>
      <c r="HBZ947" s="477"/>
      <c r="HCA947" s="477"/>
      <c r="HCB947" s="477"/>
      <c r="HCC947" s="477"/>
      <c r="HCD947" s="477"/>
      <c r="HCE947" s="477"/>
      <c r="HCF947" s="477"/>
      <c r="HCG947" s="477"/>
      <c r="HCH947" s="477"/>
      <c r="HCI947" s="477"/>
      <c r="HCJ947" s="477"/>
      <c r="HCK947" s="477"/>
      <c r="HCL947" s="477"/>
      <c r="HCM947" s="477"/>
      <c r="HCN947" s="477"/>
      <c r="HCO947" s="477"/>
      <c r="HCP947" s="477"/>
      <c r="HCQ947" s="477"/>
      <c r="HCR947" s="477"/>
      <c r="HCS947" s="477"/>
      <c r="HCT947" s="477"/>
      <c r="HCU947" s="477"/>
      <c r="HCV947" s="477"/>
      <c r="HCW947" s="477"/>
      <c r="HCX947" s="477"/>
      <c r="HCY947" s="477"/>
      <c r="HCZ947" s="477"/>
      <c r="HDA947" s="477"/>
      <c r="HDB947" s="477"/>
      <c r="HDC947" s="477"/>
      <c r="HDD947" s="477"/>
      <c r="HDE947" s="477"/>
      <c r="HDF947" s="477"/>
      <c r="HDG947" s="477"/>
      <c r="HDH947" s="477"/>
      <c r="HDI947" s="477"/>
      <c r="HDJ947" s="477"/>
      <c r="HDK947" s="477"/>
      <c r="HDL947" s="477"/>
      <c r="HDM947" s="477"/>
      <c r="HDN947" s="477"/>
      <c r="HDO947" s="477"/>
      <c r="HDP947" s="477"/>
      <c r="HDQ947" s="477"/>
      <c r="HDR947" s="477"/>
      <c r="HDS947" s="477"/>
      <c r="HDT947" s="477"/>
      <c r="HDU947" s="477"/>
      <c r="HDV947" s="477"/>
      <c r="HDW947" s="477"/>
      <c r="HDX947" s="477"/>
      <c r="HDY947" s="477"/>
      <c r="HDZ947" s="477"/>
      <c r="HEA947" s="477"/>
      <c r="HEB947" s="477"/>
      <c r="HEC947" s="477"/>
      <c r="HED947" s="477"/>
      <c r="HEE947" s="477"/>
      <c r="HEF947" s="477"/>
      <c r="HEG947" s="477"/>
      <c r="HEH947" s="477"/>
      <c r="HEI947" s="477"/>
      <c r="HEJ947" s="477"/>
      <c r="HEK947" s="477"/>
      <c r="HEL947" s="477"/>
      <c r="HEM947" s="477"/>
      <c r="HEN947" s="477"/>
      <c r="HEO947" s="477"/>
      <c r="HEP947" s="477"/>
      <c r="HEQ947" s="477"/>
      <c r="HER947" s="477"/>
      <c r="HES947" s="477"/>
      <c r="HET947" s="477"/>
      <c r="HEU947" s="477"/>
      <c r="HEV947" s="477"/>
      <c r="HEW947" s="477"/>
      <c r="HEX947" s="477"/>
      <c r="HEY947" s="477"/>
      <c r="HEZ947" s="477"/>
      <c r="HFA947" s="477"/>
      <c r="HFB947" s="477"/>
      <c r="HFC947" s="477"/>
      <c r="HFD947" s="477"/>
      <c r="HFE947" s="477"/>
      <c r="HFF947" s="477"/>
      <c r="HFG947" s="477"/>
      <c r="HFH947" s="477"/>
      <c r="HFI947" s="477"/>
      <c r="HFJ947" s="477"/>
      <c r="HFK947" s="477"/>
      <c r="HFL947" s="477"/>
      <c r="HFM947" s="477"/>
      <c r="HFN947" s="477"/>
      <c r="HFO947" s="477"/>
      <c r="HFP947" s="477"/>
      <c r="HFQ947" s="477"/>
      <c r="HFR947" s="477"/>
      <c r="HFS947" s="477"/>
      <c r="HFT947" s="477"/>
      <c r="HFU947" s="477"/>
      <c r="HFV947" s="477"/>
      <c r="HFW947" s="477"/>
      <c r="HFX947" s="477"/>
      <c r="HFY947" s="477"/>
      <c r="HFZ947" s="477"/>
      <c r="HGA947" s="477"/>
      <c r="HGB947" s="477"/>
      <c r="HGC947" s="477"/>
      <c r="HGD947" s="477"/>
      <c r="HGE947" s="477"/>
      <c r="HGF947" s="477"/>
      <c r="HGG947" s="477"/>
      <c r="HGH947" s="477"/>
      <c r="HGI947" s="477"/>
      <c r="HGJ947" s="477"/>
      <c r="HGK947" s="477"/>
      <c r="HGL947" s="477"/>
      <c r="HGM947" s="477"/>
      <c r="HGN947" s="477"/>
      <c r="HGO947" s="477"/>
      <c r="HGP947" s="477"/>
      <c r="HGQ947" s="477"/>
      <c r="HGR947" s="477"/>
      <c r="HGS947" s="477"/>
      <c r="HGT947" s="477"/>
      <c r="HGU947" s="477"/>
      <c r="HGV947" s="477"/>
      <c r="HGW947" s="477"/>
      <c r="HGX947" s="477"/>
      <c r="HGY947" s="477"/>
      <c r="HGZ947" s="477"/>
      <c r="HHA947" s="477"/>
      <c r="HHB947" s="477"/>
      <c r="HHC947" s="477"/>
      <c r="HHD947" s="477"/>
      <c r="HHE947" s="477"/>
      <c r="HHF947" s="477"/>
      <c r="HHG947" s="477"/>
      <c r="HHH947" s="477"/>
      <c r="HHI947" s="477"/>
      <c r="HHJ947" s="477"/>
      <c r="HHK947" s="477"/>
      <c r="HHL947" s="477"/>
      <c r="HHM947" s="477"/>
      <c r="HHN947" s="477"/>
      <c r="HHO947" s="477"/>
      <c r="HHP947" s="477"/>
      <c r="HHQ947" s="477"/>
      <c r="HHR947" s="477"/>
      <c r="HHS947" s="477"/>
      <c r="HHT947" s="477"/>
      <c r="HHU947" s="477"/>
      <c r="HHV947" s="477"/>
      <c r="HHW947" s="477"/>
      <c r="HHX947" s="477"/>
      <c r="HHY947" s="477"/>
      <c r="HHZ947" s="477"/>
      <c r="HIA947" s="477"/>
      <c r="HIB947" s="477"/>
      <c r="HIC947" s="477"/>
      <c r="HID947" s="477"/>
      <c r="HIE947" s="477"/>
      <c r="HIF947" s="477"/>
      <c r="HIG947" s="477"/>
      <c r="HIH947" s="477"/>
      <c r="HII947" s="477"/>
      <c r="HIJ947" s="477"/>
      <c r="HIK947" s="477"/>
      <c r="HIL947" s="477"/>
      <c r="HIM947" s="477"/>
      <c r="HIN947" s="477"/>
      <c r="HIO947" s="477"/>
      <c r="HIP947" s="477"/>
      <c r="HIQ947" s="477"/>
      <c r="HIR947" s="477"/>
      <c r="HIS947" s="477"/>
      <c r="HIT947" s="477"/>
      <c r="HIU947" s="477"/>
      <c r="HIV947" s="477"/>
      <c r="HIW947" s="477"/>
      <c r="HIX947" s="477"/>
      <c r="HIY947" s="477"/>
      <c r="HIZ947" s="477"/>
      <c r="HJA947" s="477"/>
      <c r="HJB947" s="477"/>
      <c r="HJC947" s="477"/>
      <c r="HJD947" s="477"/>
      <c r="HJE947" s="477"/>
      <c r="HJF947" s="477"/>
      <c r="HJG947" s="477"/>
      <c r="HJH947" s="477"/>
      <c r="HJI947" s="477"/>
      <c r="HJJ947" s="477"/>
      <c r="HJK947" s="477"/>
      <c r="HJL947" s="477"/>
      <c r="HJM947" s="477"/>
      <c r="HJN947" s="477"/>
      <c r="HJO947" s="477"/>
      <c r="HJP947" s="477"/>
      <c r="HJQ947" s="477"/>
      <c r="HJR947" s="477"/>
      <c r="HJS947" s="477"/>
      <c r="HJT947" s="477"/>
      <c r="HJU947" s="477"/>
      <c r="HJV947" s="477"/>
      <c r="HJW947" s="477"/>
      <c r="HJX947" s="477"/>
      <c r="HJY947" s="477"/>
      <c r="HJZ947" s="477"/>
      <c r="HKA947" s="477"/>
      <c r="HKB947" s="477"/>
      <c r="HKC947" s="477"/>
      <c r="HKD947" s="477"/>
      <c r="HKE947" s="477"/>
      <c r="HKF947" s="477"/>
      <c r="HKG947" s="477"/>
      <c r="HKH947" s="477"/>
      <c r="HKI947" s="477"/>
      <c r="HKJ947" s="477"/>
      <c r="HKK947" s="477"/>
      <c r="HKL947" s="477"/>
      <c r="HKM947" s="477"/>
      <c r="HKN947" s="477"/>
      <c r="HKO947" s="477"/>
      <c r="HKP947" s="477"/>
      <c r="HKQ947" s="477"/>
      <c r="HKR947" s="477"/>
      <c r="HKS947" s="477"/>
      <c r="HKT947" s="477"/>
      <c r="HKU947" s="477"/>
      <c r="HKV947" s="477"/>
      <c r="HKW947" s="477"/>
      <c r="HKX947" s="477"/>
      <c r="HKY947" s="477"/>
      <c r="HKZ947" s="477"/>
      <c r="HLA947" s="477"/>
      <c r="HLB947" s="477"/>
      <c r="HLC947" s="477"/>
      <c r="HLD947" s="477"/>
      <c r="HLE947" s="477"/>
      <c r="HLF947" s="477"/>
      <c r="HLG947" s="477"/>
      <c r="HLH947" s="477"/>
      <c r="HLI947" s="477"/>
      <c r="HLJ947" s="477"/>
      <c r="HLK947" s="477"/>
      <c r="HLL947" s="477"/>
      <c r="HLM947" s="477"/>
      <c r="HLN947" s="477"/>
      <c r="HLO947" s="477"/>
      <c r="HLP947" s="477"/>
      <c r="HLQ947" s="477"/>
      <c r="HLR947" s="477"/>
      <c r="HLS947" s="477"/>
      <c r="HLT947" s="477"/>
      <c r="HLU947" s="477"/>
      <c r="HLV947" s="477"/>
      <c r="HLW947" s="477"/>
      <c r="HLX947" s="477"/>
      <c r="HLY947" s="477"/>
      <c r="HLZ947" s="477"/>
      <c r="HMA947" s="477"/>
      <c r="HMB947" s="477"/>
      <c r="HMC947" s="477"/>
      <c r="HMD947" s="477"/>
      <c r="HME947" s="477"/>
      <c r="HMF947" s="477"/>
      <c r="HMG947" s="477"/>
      <c r="HMH947" s="477"/>
      <c r="HMI947" s="477"/>
      <c r="HMJ947" s="477"/>
      <c r="HMK947" s="477"/>
      <c r="HML947" s="477"/>
      <c r="HMM947" s="477"/>
      <c r="HMN947" s="477"/>
      <c r="HMO947" s="477"/>
      <c r="HMP947" s="477"/>
      <c r="HMQ947" s="477"/>
      <c r="HMR947" s="477"/>
      <c r="HMS947" s="477"/>
      <c r="HMT947" s="477"/>
      <c r="HMU947" s="477"/>
      <c r="HMV947" s="477"/>
      <c r="HMW947" s="477"/>
      <c r="HMX947" s="477"/>
      <c r="HMY947" s="477"/>
      <c r="HMZ947" s="477"/>
      <c r="HNA947" s="477"/>
      <c r="HNB947" s="477"/>
      <c r="HNC947" s="477"/>
      <c r="HND947" s="477"/>
      <c r="HNE947" s="477"/>
      <c r="HNF947" s="477"/>
      <c r="HNG947" s="477"/>
      <c r="HNH947" s="477"/>
      <c r="HNI947" s="477"/>
      <c r="HNJ947" s="477"/>
      <c r="HNK947" s="477"/>
      <c r="HNL947" s="477"/>
      <c r="HNM947" s="477"/>
      <c r="HNN947" s="477"/>
      <c r="HNO947" s="477"/>
      <c r="HNP947" s="477"/>
      <c r="HNQ947" s="477"/>
      <c r="HNR947" s="477"/>
      <c r="HNS947" s="477"/>
      <c r="HNT947" s="477"/>
      <c r="HNU947" s="477"/>
      <c r="HNV947" s="477"/>
      <c r="HNW947" s="477"/>
      <c r="HNX947" s="477"/>
      <c r="HNY947" s="477"/>
      <c r="HNZ947" s="477"/>
      <c r="HOA947" s="477"/>
      <c r="HOB947" s="477"/>
      <c r="HOC947" s="477"/>
      <c r="HOD947" s="477"/>
      <c r="HOE947" s="477"/>
      <c r="HOF947" s="477"/>
      <c r="HOG947" s="477"/>
      <c r="HOH947" s="477"/>
      <c r="HOI947" s="477"/>
      <c r="HOJ947" s="477"/>
      <c r="HOK947" s="477"/>
      <c r="HOL947" s="477"/>
      <c r="HOM947" s="477"/>
      <c r="HON947" s="477"/>
      <c r="HOO947" s="477"/>
      <c r="HOP947" s="477"/>
      <c r="HOQ947" s="477"/>
      <c r="HOR947" s="477"/>
      <c r="HOS947" s="477"/>
      <c r="HOT947" s="477"/>
      <c r="HOU947" s="477"/>
      <c r="HOV947" s="477"/>
      <c r="HOW947" s="477"/>
      <c r="HOX947" s="477"/>
      <c r="HOY947" s="477"/>
      <c r="HOZ947" s="477"/>
      <c r="HPA947" s="477"/>
      <c r="HPB947" s="477"/>
      <c r="HPC947" s="477"/>
      <c r="HPD947" s="477"/>
      <c r="HPE947" s="477"/>
      <c r="HPF947" s="477"/>
      <c r="HPG947" s="477"/>
      <c r="HPH947" s="477"/>
      <c r="HPI947" s="477"/>
      <c r="HPJ947" s="477"/>
      <c r="HPK947" s="477"/>
      <c r="HPL947" s="477"/>
      <c r="HPM947" s="477"/>
      <c r="HPN947" s="477"/>
      <c r="HPO947" s="477"/>
      <c r="HPP947" s="477"/>
      <c r="HPQ947" s="477"/>
      <c r="HPR947" s="477"/>
      <c r="HPS947" s="477"/>
      <c r="HPT947" s="477"/>
      <c r="HPU947" s="477"/>
      <c r="HPV947" s="477"/>
      <c r="HPW947" s="477"/>
      <c r="HPX947" s="477"/>
      <c r="HPY947" s="477"/>
      <c r="HPZ947" s="477"/>
      <c r="HQA947" s="477"/>
      <c r="HQB947" s="477"/>
      <c r="HQC947" s="477"/>
      <c r="HQD947" s="477"/>
      <c r="HQE947" s="477"/>
      <c r="HQF947" s="477"/>
      <c r="HQG947" s="477"/>
      <c r="HQH947" s="477"/>
      <c r="HQI947" s="477"/>
      <c r="HQJ947" s="477"/>
      <c r="HQK947" s="477"/>
      <c r="HQL947" s="477"/>
      <c r="HQM947" s="477"/>
      <c r="HQN947" s="477"/>
      <c r="HQO947" s="477"/>
      <c r="HQP947" s="477"/>
      <c r="HQQ947" s="477"/>
      <c r="HQR947" s="477"/>
      <c r="HQS947" s="477"/>
      <c r="HQT947" s="477"/>
      <c r="HQU947" s="477"/>
      <c r="HQV947" s="477"/>
      <c r="HQW947" s="477"/>
      <c r="HQX947" s="477"/>
      <c r="HQY947" s="477"/>
      <c r="HQZ947" s="477"/>
      <c r="HRA947" s="477"/>
      <c r="HRB947" s="477"/>
      <c r="HRC947" s="477"/>
      <c r="HRD947" s="477"/>
      <c r="HRE947" s="477"/>
      <c r="HRF947" s="477"/>
      <c r="HRG947" s="477"/>
      <c r="HRH947" s="477"/>
      <c r="HRI947" s="477"/>
      <c r="HRJ947" s="477"/>
      <c r="HRK947" s="477"/>
      <c r="HRL947" s="477"/>
      <c r="HRM947" s="477"/>
      <c r="HRN947" s="477"/>
      <c r="HRO947" s="477"/>
      <c r="HRP947" s="477"/>
      <c r="HRQ947" s="477"/>
      <c r="HRR947" s="477"/>
      <c r="HRS947" s="477"/>
      <c r="HRT947" s="477"/>
      <c r="HRU947" s="477"/>
      <c r="HRV947" s="477"/>
      <c r="HRW947" s="477"/>
      <c r="HRX947" s="477"/>
      <c r="HRY947" s="477"/>
      <c r="HRZ947" s="477"/>
      <c r="HSA947" s="477"/>
      <c r="HSB947" s="477"/>
      <c r="HSC947" s="477"/>
      <c r="HSD947" s="477"/>
      <c r="HSE947" s="477"/>
      <c r="HSF947" s="477"/>
      <c r="HSG947" s="477"/>
      <c r="HSH947" s="477"/>
      <c r="HSI947" s="477"/>
      <c r="HSJ947" s="477"/>
      <c r="HSK947" s="477"/>
      <c r="HSL947" s="477"/>
      <c r="HSM947" s="477"/>
      <c r="HSN947" s="477"/>
      <c r="HSO947" s="477"/>
      <c r="HSP947" s="477"/>
      <c r="HSQ947" s="477"/>
      <c r="HSR947" s="477"/>
      <c r="HSS947" s="477"/>
      <c r="HST947" s="477"/>
      <c r="HSU947" s="477"/>
      <c r="HSV947" s="477"/>
      <c r="HSW947" s="477"/>
      <c r="HSX947" s="477"/>
      <c r="HSY947" s="477"/>
      <c r="HSZ947" s="477"/>
      <c r="HTA947" s="477"/>
      <c r="HTB947" s="477"/>
      <c r="HTC947" s="477"/>
      <c r="HTD947" s="477"/>
      <c r="HTE947" s="477"/>
      <c r="HTF947" s="477"/>
      <c r="HTG947" s="477"/>
      <c r="HTH947" s="477"/>
      <c r="HTI947" s="477"/>
      <c r="HTJ947" s="477"/>
      <c r="HTK947" s="477"/>
      <c r="HTL947" s="477"/>
      <c r="HTM947" s="477"/>
      <c r="HTN947" s="477"/>
      <c r="HTO947" s="477"/>
      <c r="HTP947" s="477"/>
      <c r="HTQ947" s="477"/>
      <c r="HTR947" s="477"/>
      <c r="HTS947" s="477"/>
      <c r="HTT947" s="477"/>
      <c r="HTU947" s="477"/>
      <c r="HTV947" s="477"/>
      <c r="HTW947" s="477"/>
      <c r="HTX947" s="477"/>
      <c r="HTY947" s="477"/>
      <c r="HTZ947" s="477"/>
      <c r="HUA947" s="477"/>
      <c r="HUB947" s="477"/>
      <c r="HUC947" s="477"/>
      <c r="HUD947" s="477"/>
      <c r="HUE947" s="477"/>
      <c r="HUF947" s="477"/>
      <c r="HUG947" s="477"/>
      <c r="HUH947" s="477"/>
      <c r="HUI947" s="477"/>
      <c r="HUJ947" s="477"/>
      <c r="HUK947" s="477"/>
      <c r="HUL947" s="477"/>
      <c r="HUM947" s="477"/>
      <c r="HUN947" s="477"/>
      <c r="HUO947" s="477"/>
      <c r="HUP947" s="477"/>
      <c r="HUQ947" s="477"/>
      <c r="HUR947" s="477"/>
      <c r="HUS947" s="477"/>
      <c r="HUT947" s="477"/>
      <c r="HUU947" s="477"/>
      <c r="HUV947" s="477"/>
      <c r="HUW947" s="477"/>
      <c r="HUX947" s="477"/>
      <c r="HUY947" s="477"/>
      <c r="HUZ947" s="477"/>
      <c r="HVA947" s="477"/>
      <c r="HVB947" s="477"/>
      <c r="HVC947" s="477"/>
      <c r="HVD947" s="477"/>
      <c r="HVE947" s="477"/>
      <c r="HVF947" s="477"/>
      <c r="HVG947" s="477"/>
      <c r="HVH947" s="477"/>
      <c r="HVI947" s="477"/>
      <c r="HVJ947" s="477"/>
      <c r="HVK947" s="477"/>
      <c r="HVL947" s="477"/>
      <c r="HVM947" s="477"/>
      <c r="HVN947" s="477"/>
      <c r="HVO947" s="477"/>
      <c r="HVP947" s="477"/>
      <c r="HVQ947" s="477"/>
      <c r="HVR947" s="477"/>
      <c r="HVS947" s="477"/>
      <c r="HVT947" s="477"/>
      <c r="HVU947" s="477"/>
      <c r="HVV947" s="477"/>
      <c r="HVW947" s="477"/>
      <c r="HVX947" s="477"/>
      <c r="HVY947" s="477"/>
      <c r="HVZ947" s="477"/>
      <c r="HWA947" s="477"/>
      <c r="HWB947" s="477"/>
      <c r="HWC947" s="477"/>
      <c r="HWD947" s="477"/>
      <c r="HWE947" s="477"/>
      <c r="HWF947" s="477"/>
      <c r="HWG947" s="477"/>
      <c r="HWH947" s="477"/>
      <c r="HWI947" s="477"/>
      <c r="HWJ947" s="477"/>
      <c r="HWK947" s="477"/>
      <c r="HWL947" s="477"/>
      <c r="HWM947" s="477"/>
      <c r="HWN947" s="477"/>
      <c r="HWO947" s="477"/>
      <c r="HWP947" s="477"/>
      <c r="HWQ947" s="477"/>
      <c r="HWR947" s="477"/>
      <c r="HWS947" s="477"/>
      <c r="HWT947" s="477"/>
      <c r="HWU947" s="477"/>
      <c r="HWV947" s="477"/>
      <c r="HWW947" s="477"/>
      <c r="HWX947" s="477"/>
      <c r="HWY947" s="477"/>
      <c r="HWZ947" s="477"/>
      <c r="HXA947" s="477"/>
      <c r="HXB947" s="477"/>
      <c r="HXC947" s="477"/>
      <c r="HXD947" s="477"/>
      <c r="HXE947" s="477"/>
      <c r="HXF947" s="477"/>
      <c r="HXG947" s="477"/>
      <c r="HXH947" s="477"/>
      <c r="HXI947" s="477"/>
      <c r="HXJ947" s="477"/>
      <c r="HXK947" s="477"/>
      <c r="HXL947" s="477"/>
      <c r="HXM947" s="477"/>
      <c r="HXN947" s="477"/>
      <c r="HXO947" s="477"/>
      <c r="HXP947" s="477"/>
      <c r="HXQ947" s="477"/>
      <c r="HXR947" s="477"/>
      <c r="HXS947" s="477"/>
      <c r="HXT947" s="477"/>
      <c r="HXU947" s="477"/>
      <c r="HXV947" s="477"/>
      <c r="HXW947" s="477"/>
      <c r="HXX947" s="477"/>
      <c r="HXY947" s="477"/>
      <c r="HXZ947" s="477"/>
      <c r="HYA947" s="477"/>
      <c r="HYB947" s="477"/>
      <c r="HYC947" s="477"/>
      <c r="HYD947" s="477"/>
      <c r="HYE947" s="477"/>
      <c r="HYF947" s="477"/>
      <c r="HYG947" s="477"/>
      <c r="HYH947" s="477"/>
      <c r="HYI947" s="477"/>
      <c r="HYJ947" s="477"/>
      <c r="HYK947" s="477"/>
      <c r="HYL947" s="477"/>
      <c r="HYM947" s="477"/>
      <c r="HYN947" s="477"/>
      <c r="HYO947" s="477"/>
      <c r="HYP947" s="477"/>
      <c r="HYQ947" s="477"/>
      <c r="HYR947" s="477"/>
      <c r="HYS947" s="477"/>
      <c r="HYT947" s="477"/>
      <c r="HYU947" s="477"/>
      <c r="HYV947" s="477"/>
      <c r="HYW947" s="477"/>
      <c r="HYX947" s="477"/>
      <c r="HYY947" s="477"/>
      <c r="HYZ947" s="477"/>
      <c r="HZA947" s="477"/>
      <c r="HZB947" s="477"/>
      <c r="HZC947" s="477"/>
      <c r="HZD947" s="477"/>
      <c r="HZE947" s="477"/>
      <c r="HZF947" s="477"/>
      <c r="HZG947" s="477"/>
      <c r="HZH947" s="477"/>
      <c r="HZI947" s="477"/>
      <c r="HZJ947" s="477"/>
      <c r="HZK947" s="477"/>
      <c r="HZL947" s="477"/>
      <c r="HZM947" s="477"/>
      <c r="HZN947" s="477"/>
      <c r="HZO947" s="477"/>
      <c r="HZP947" s="477"/>
      <c r="HZQ947" s="477"/>
      <c r="HZR947" s="477"/>
      <c r="HZS947" s="477"/>
      <c r="HZT947" s="477"/>
      <c r="HZU947" s="477"/>
      <c r="HZV947" s="477"/>
      <c r="HZW947" s="477"/>
      <c r="HZX947" s="477"/>
      <c r="HZY947" s="477"/>
      <c r="HZZ947" s="477"/>
      <c r="IAA947" s="477"/>
      <c r="IAB947" s="477"/>
      <c r="IAC947" s="477"/>
      <c r="IAD947" s="477"/>
      <c r="IAE947" s="477"/>
      <c r="IAF947" s="477"/>
      <c r="IAG947" s="477"/>
      <c r="IAH947" s="477"/>
      <c r="IAI947" s="477"/>
      <c r="IAJ947" s="477"/>
      <c r="IAK947" s="477"/>
      <c r="IAL947" s="477"/>
      <c r="IAM947" s="477"/>
      <c r="IAN947" s="477"/>
      <c r="IAO947" s="477"/>
      <c r="IAP947" s="477"/>
      <c r="IAQ947" s="477"/>
      <c r="IAR947" s="477"/>
      <c r="IAS947" s="477"/>
      <c r="IAT947" s="477"/>
      <c r="IAU947" s="477"/>
      <c r="IAV947" s="477"/>
      <c r="IAW947" s="477"/>
      <c r="IAX947" s="477"/>
      <c r="IAY947" s="477"/>
      <c r="IAZ947" s="477"/>
      <c r="IBA947" s="477"/>
      <c r="IBB947" s="477"/>
      <c r="IBC947" s="477"/>
      <c r="IBD947" s="477"/>
      <c r="IBE947" s="477"/>
      <c r="IBF947" s="477"/>
      <c r="IBG947" s="477"/>
      <c r="IBH947" s="477"/>
      <c r="IBI947" s="477"/>
      <c r="IBJ947" s="477"/>
      <c r="IBK947" s="477"/>
      <c r="IBL947" s="477"/>
      <c r="IBM947" s="477"/>
      <c r="IBN947" s="477"/>
      <c r="IBO947" s="477"/>
      <c r="IBP947" s="477"/>
      <c r="IBQ947" s="477"/>
      <c r="IBR947" s="477"/>
      <c r="IBS947" s="477"/>
      <c r="IBT947" s="477"/>
      <c r="IBU947" s="477"/>
      <c r="IBV947" s="477"/>
      <c r="IBW947" s="477"/>
      <c r="IBX947" s="477"/>
      <c r="IBY947" s="477"/>
      <c r="IBZ947" s="477"/>
      <c r="ICA947" s="477"/>
      <c r="ICB947" s="477"/>
      <c r="ICC947" s="477"/>
      <c r="ICD947" s="477"/>
      <c r="ICE947" s="477"/>
      <c r="ICF947" s="477"/>
      <c r="ICG947" s="477"/>
      <c r="ICH947" s="477"/>
      <c r="ICI947" s="477"/>
      <c r="ICJ947" s="477"/>
      <c r="ICK947" s="477"/>
      <c r="ICL947" s="477"/>
      <c r="ICM947" s="477"/>
      <c r="ICN947" s="477"/>
      <c r="ICO947" s="477"/>
      <c r="ICP947" s="477"/>
      <c r="ICQ947" s="477"/>
      <c r="ICR947" s="477"/>
      <c r="ICS947" s="477"/>
      <c r="ICT947" s="477"/>
      <c r="ICU947" s="477"/>
      <c r="ICV947" s="477"/>
      <c r="ICW947" s="477"/>
      <c r="ICX947" s="477"/>
      <c r="ICY947" s="477"/>
      <c r="ICZ947" s="477"/>
      <c r="IDA947" s="477"/>
      <c r="IDB947" s="477"/>
      <c r="IDC947" s="477"/>
      <c r="IDD947" s="477"/>
      <c r="IDE947" s="477"/>
      <c r="IDF947" s="477"/>
      <c r="IDG947" s="477"/>
      <c r="IDH947" s="477"/>
      <c r="IDI947" s="477"/>
      <c r="IDJ947" s="477"/>
      <c r="IDK947" s="477"/>
      <c r="IDL947" s="477"/>
      <c r="IDM947" s="477"/>
      <c r="IDN947" s="477"/>
      <c r="IDO947" s="477"/>
      <c r="IDP947" s="477"/>
      <c r="IDQ947" s="477"/>
      <c r="IDR947" s="477"/>
      <c r="IDS947" s="477"/>
      <c r="IDT947" s="477"/>
      <c r="IDU947" s="477"/>
      <c r="IDV947" s="477"/>
      <c r="IDW947" s="477"/>
      <c r="IDX947" s="477"/>
      <c r="IDY947" s="477"/>
      <c r="IDZ947" s="477"/>
      <c r="IEA947" s="477"/>
      <c r="IEB947" s="477"/>
      <c r="IEC947" s="477"/>
      <c r="IED947" s="477"/>
      <c r="IEE947" s="477"/>
      <c r="IEF947" s="477"/>
      <c r="IEG947" s="477"/>
      <c r="IEH947" s="477"/>
      <c r="IEI947" s="477"/>
      <c r="IEJ947" s="477"/>
      <c r="IEK947" s="477"/>
      <c r="IEL947" s="477"/>
      <c r="IEM947" s="477"/>
      <c r="IEN947" s="477"/>
      <c r="IEO947" s="477"/>
      <c r="IEP947" s="477"/>
      <c r="IEQ947" s="477"/>
      <c r="IER947" s="477"/>
      <c r="IES947" s="477"/>
      <c r="IET947" s="477"/>
      <c r="IEU947" s="477"/>
      <c r="IEV947" s="477"/>
      <c r="IEW947" s="477"/>
      <c r="IEX947" s="477"/>
      <c r="IEY947" s="477"/>
      <c r="IEZ947" s="477"/>
      <c r="IFA947" s="477"/>
      <c r="IFB947" s="477"/>
      <c r="IFC947" s="477"/>
      <c r="IFD947" s="477"/>
      <c r="IFE947" s="477"/>
      <c r="IFF947" s="477"/>
      <c r="IFG947" s="477"/>
      <c r="IFH947" s="477"/>
      <c r="IFI947" s="477"/>
      <c r="IFJ947" s="477"/>
      <c r="IFK947" s="477"/>
      <c r="IFL947" s="477"/>
      <c r="IFM947" s="477"/>
      <c r="IFN947" s="477"/>
      <c r="IFO947" s="477"/>
      <c r="IFP947" s="477"/>
      <c r="IFQ947" s="477"/>
      <c r="IFR947" s="477"/>
      <c r="IFS947" s="477"/>
      <c r="IFT947" s="477"/>
      <c r="IFU947" s="477"/>
      <c r="IFV947" s="477"/>
      <c r="IFW947" s="477"/>
      <c r="IFX947" s="477"/>
      <c r="IFY947" s="477"/>
      <c r="IFZ947" s="477"/>
      <c r="IGA947" s="477"/>
      <c r="IGB947" s="477"/>
      <c r="IGC947" s="477"/>
      <c r="IGD947" s="477"/>
      <c r="IGE947" s="477"/>
      <c r="IGF947" s="477"/>
      <c r="IGG947" s="477"/>
      <c r="IGH947" s="477"/>
      <c r="IGI947" s="477"/>
      <c r="IGJ947" s="477"/>
      <c r="IGK947" s="477"/>
      <c r="IGL947" s="477"/>
      <c r="IGM947" s="477"/>
      <c r="IGN947" s="477"/>
      <c r="IGO947" s="477"/>
      <c r="IGP947" s="477"/>
      <c r="IGQ947" s="477"/>
      <c r="IGR947" s="477"/>
      <c r="IGS947" s="477"/>
      <c r="IGT947" s="477"/>
      <c r="IGU947" s="477"/>
      <c r="IGV947" s="477"/>
      <c r="IGW947" s="477"/>
      <c r="IGX947" s="477"/>
      <c r="IGY947" s="477"/>
      <c r="IGZ947" s="477"/>
      <c r="IHA947" s="477"/>
      <c r="IHB947" s="477"/>
      <c r="IHC947" s="477"/>
      <c r="IHD947" s="477"/>
      <c r="IHE947" s="477"/>
      <c r="IHF947" s="477"/>
      <c r="IHG947" s="477"/>
      <c r="IHH947" s="477"/>
      <c r="IHI947" s="477"/>
      <c r="IHJ947" s="477"/>
      <c r="IHK947" s="477"/>
      <c r="IHL947" s="477"/>
      <c r="IHM947" s="477"/>
      <c r="IHN947" s="477"/>
      <c r="IHO947" s="477"/>
      <c r="IHP947" s="477"/>
      <c r="IHQ947" s="477"/>
      <c r="IHR947" s="477"/>
      <c r="IHS947" s="477"/>
      <c r="IHT947" s="477"/>
      <c r="IHU947" s="477"/>
      <c r="IHV947" s="477"/>
      <c r="IHW947" s="477"/>
      <c r="IHX947" s="477"/>
      <c r="IHY947" s="477"/>
      <c r="IHZ947" s="477"/>
      <c r="IIA947" s="477"/>
      <c r="IIB947" s="477"/>
      <c r="IIC947" s="477"/>
      <c r="IID947" s="477"/>
      <c r="IIE947" s="477"/>
      <c r="IIF947" s="477"/>
      <c r="IIG947" s="477"/>
      <c r="IIH947" s="477"/>
      <c r="III947" s="477"/>
      <c r="IIJ947" s="477"/>
      <c r="IIK947" s="477"/>
      <c r="IIL947" s="477"/>
      <c r="IIM947" s="477"/>
      <c r="IIN947" s="477"/>
      <c r="IIO947" s="477"/>
      <c r="IIP947" s="477"/>
      <c r="IIQ947" s="477"/>
      <c r="IIR947" s="477"/>
      <c r="IIS947" s="477"/>
      <c r="IIT947" s="477"/>
      <c r="IIU947" s="477"/>
      <c r="IIV947" s="477"/>
      <c r="IIW947" s="477"/>
      <c r="IIX947" s="477"/>
      <c r="IIY947" s="477"/>
      <c r="IIZ947" s="477"/>
      <c r="IJA947" s="477"/>
      <c r="IJB947" s="477"/>
      <c r="IJC947" s="477"/>
      <c r="IJD947" s="477"/>
      <c r="IJE947" s="477"/>
      <c r="IJF947" s="477"/>
      <c r="IJG947" s="477"/>
      <c r="IJH947" s="477"/>
      <c r="IJI947" s="477"/>
      <c r="IJJ947" s="477"/>
      <c r="IJK947" s="477"/>
      <c r="IJL947" s="477"/>
      <c r="IJM947" s="477"/>
      <c r="IJN947" s="477"/>
      <c r="IJO947" s="477"/>
      <c r="IJP947" s="477"/>
      <c r="IJQ947" s="477"/>
      <c r="IJR947" s="477"/>
      <c r="IJS947" s="477"/>
      <c r="IJT947" s="477"/>
      <c r="IJU947" s="477"/>
      <c r="IJV947" s="477"/>
      <c r="IJW947" s="477"/>
      <c r="IJX947" s="477"/>
      <c r="IJY947" s="477"/>
      <c r="IJZ947" s="477"/>
      <c r="IKA947" s="477"/>
      <c r="IKB947" s="477"/>
      <c r="IKC947" s="477"/>
      <c r="IKD947" s="477"/>
      <c r="IKE947" s="477"/>
      <c r="IKF947" s="477"/>
      <c r="IKG947" s="477"/>
      <c r="IKH947" s="477"/>
      <c r="IKI947" s="477"/>
      <c r="IKJ947" s="477"/>
      <c r="IKK947" s="477"/>
      <c r="IKL947" s="477"/>
      <c r="IKM947" s="477"/>
      <c r="IKN947" s="477"/>
      <c r="IKO947" s="477"/>
      <c r="IKP947" s="477"/>
      <c r="IKQ947" s="477"/>
      <c r="IKR947" s="477"/>
      <c r="IKS947" s="477"/>
      <c r="IKT947" s="477"/>
      <c r="IKU947" s="477"/>
      <c r="IKV947" s="477"/>
      <c r="IKW947" s="477"/>
      <c r="IKX947" s="477"/>
      <c r="IKY947" s="477"/>
      <c r="IKZ947" s="477"/>
      <c r="ILA947" s="477"/>
      <c r="ILB947" s="477"/>
      <c r="ILC947" s="477"/>
      <c r="ILD947" s="477"/>
      <c r="ILE947" s="477"/>
      <c r="ILF947" s="477"/>
      <c r="ILG947" s="477"/>
      <c r="ILH947" s="477"/>
      <c r="ILI947" s="477"/>
      <c r="ILJ947" s="477"/>
      <c r="ILK947" s="477"/>
      <c r="ILL947" s="477"/>
      <c r="ILM947" s="477"/>
      <c r="ILN947" s="477"/>
      <c r="ILO947" s="477"/>
      <c r="ILP947" s="477"/>
      <c r="ILQ947" s="477"/>
      <c r="ILR947" s="477"/>
      <c r="ILS947" s="477"/>
      <c r="ILT947" s="477"/>
      <c r="ILU947" s="477"/>
      <c r="ILV947" s="477"/>
      <c r="ILW947" s="477"/>
      <c r="ILX947" s="477"/>
      <c r="ILY947" s="477"/>
      <c r="ILZ947" s="477"/>
      <c r="IMA947" s="477"/>
      <c r="IMB947" s="477"/>
      <c r="IMC947" s="477"/>
      <c r="IMD947" s="477"/>
      <c r="IME947" s="477"/>
      <c r="IMF947" s="477"/>
      <c r="IMG947" s="477"/>
      <c r="IMH947" s="477"/>
      <c r="IMI947" s="477"/>
      <c r="IMJ947" s="477"/>
      <c r="IMK947" s="477"/>
      <c r="IML947" s="477"/>
      <c r="IMM947" s="477"/>
      <c r="IMN947" s="477"/>
      <c r="IMO947" s="477"/>
      <c r="IMP947" s="477"/>
      <c r="IMQ947" s="477"/>
      <c r="IMR947" s="477"/>
      <c r="IMS947" s="477"/>
      <c r="IMT947" s="477"/>
      <c r="IMU947" s="477"/>
      <c r="IMV947" s="477"/>
      <c r="IMW947" s="477"/>
      <c r="IMX947" s="477"/>
      <c r="IMY947" s="477"/>
      <c r="IMZ947" s="477"/>
      <c r="INA947" s="477"/>
      <c r="INB947" s="477"/>
      <c r="INC947" s="477"/>
      <c r="IND947" s="477"/>
      <c r="INE947" s="477"/>
      <c r="INF947" s="477"/>
      <c r="ING947" s="477"/>
      <c r="INH947" s="477"/>
      <c r="INI947" s="477"/>
      <c r="INJ947" s="477"/>
      <c r="INK947" s="477"/>
      <c r="INL947" s="477"/>
      <c r="INM947" s="477"/>
      <c r="INN947" s="477"/>
      <c r="INO947" s="477"/>
      <c r="INP947" s="477"/>
      <c r="INQ947" s="477"/>
      <c r="INR947" s="477"/>
      <c r="INS947" s="477"/>
      <c r="INT947" s="477"/>
      <c r="INU947" s="477"/>
      <c r="INV947" s="477"/>
      <c r="INW947" s="477"/>
      <c r="INX947" s="477"/>
      <c r="INY947" s="477"/>
      <c r="INZ947" s="477"/>
      <c r="IOA947" s="477"/>
      <c r="IOB947" s="477"/>
      <c r="IOC947" s="477"/>
      <c r="IOD947" s="477"/>
      <c r="IOE947" s="477"/>
      <c r="IOF947" s="477"/>
      <c r="IOG947" s="477"/>
      <c r="IOH947" s="477"/>
      <c r="IOI947" s="477"/>
      <c r="IOJ947" s="477"/>
      <c r="IOK947" s="477"/>
      <c r="IOL947" s="477"/>
      <c r="IOM947" s="477"/>
      <c r="ION947" s="477"/>
      <c r="IOO947" s="477"/>
      <c r="IOP947" s="477"/>
      <c r="IOQ947" s="477"/>
      <c r="IOR947" s="477"/>
      <c r="IOS947" s="477"/>
      <c r="IOT947" s="477"/>
      <c r="IOU947" s="477"/>
      <c r="IOV947" s="477"/>
      <c r="IOW947" s="477"/>
      <c r="IOX947" s="477"/>
      <c r="IOY947" s="477"/>
      <c r="IOZ947" s="477"/>
      <c r="IPA947" s="477"/>
      <c r="IPB947" s="477"/>
      <c r="IPC947" s="477"/>
      <c r="IPD947" s="477"/>
      <c r="IPE947" s="477"/>
      <c r="IPF947" s="477"/>
      <c r="IPG947" s="477"/>
      <c r="IPH947" s="477"/>
      <c r="IPI947" s="477"/>
      <c r="IPJ947" s="477"/>
      <c r="IPK947" s="477"/>
      <c r="IPL947" s="477"/>
      <c r="IPM947" s="477"/>
      <c r="IPN947" s="477"/>
      <c r="IPO947" s="477"/>
      <c r="IPP947" s="477"/>
      <c r="IPQ947" s="477"/>
      <c r="IPR947" s="477"/>
      <c r="IPS947" s="477"/>
      <c r="IPT947" s="477"/>
      <c r="IPU947" s="477"/>
      <c r="IPV947" s="477"/>
      <c r="IPW947" s="477"/>
      <c r="IPX947" s="477"/>
      <c r="IPY947" s="477"/>
      <c r="IPZ947" s="477"/>
      <c r="IQA947" s="477"/>
      <c r="IQB947" s="477"/>
      <c r="IQC947" s="477"/>
      <c r="IQD947" s="477"/>
      <c r="IQE947" s="477"/>
      <c r="IQF947" s="477"/>
      <c r="IQG947" s="477"/>
      <c r="IQH947" s="477"/>
      <c r="IQI947" s="477"/>
      <c r="IQJ947" s="477"/>
      <c r="IQK947" s="477"/>
      <c r="IQL947" s="477"/>
      <c r="IQM947" s="477"/>
      <c r="IQN947" s="477"/>
      <c r="IQO947" s="477"/>
      <c r="IQP947" s="477"/>
      <c r="IQQ947" s="477"/>
      <c r="IQR947" s="477"/>
      <c r="IQS947" s="477"/>
      <c r="IQT947" s="477"/>
      <c r="IQU947" s="477"/>
      <c r="IQV947" s="477"/>
      <c r="IQW947" s="477"/>
      <c r="IQX947" s="477"/>
      <c r="IQY947" s="477"/>
      <c r="IQZ947" s="477"/>
      <c r="IRA947" s="477"/>
      <c r="IRB947" s="477"/>
      <c r="IRC947" s="477"/>
      <c r="IRD947" s="477"/>
      <c r="IRE947" s="477"/>
      <c r="IRF947" s="477"/>
      <c r="IRG947" s="477"/>
      <c r="IRH947" s="477"/>
      <c r="IRI947" s="477"/>
      <c r="IRJ947" s="477"/>
      <c r="IRK947" s="477"/>
      <c r="IRL947" s="477"/>
      <c r="IRM947" s="477"/>
      <c r="IRN947" s="477"/>
      <c r="IRO947" s="477"/>
      <c r="IRP947" s="477"/>
      <c r="IRQ947" s="477"/>
      <c r="IRR947" s="477"/>
      <c r="IRS947" s="477"/>
      <c r="IRT947" s="477"/>
      <c r="IRU947" s="477"/>
      <c r="IRV947" s="477"/>
      <c r="IRW947" s="477"/>
      <c r="IRX947" s="477"/>
      <c r="IRY947" s="477"/>
      <c r="IRZ947" s="477"/>
      <c r="ISA947" s="477"/>
      <c r="ISB947" s="477"/>
      <c r="ISC947" s="477"/>
      <c r="ISD947" s="477"/>
      <c r="ISE947" s="477"/>
      <c r="ISF947" s="477"/>
      <c r="ISG947" s="477"/>
      <c r="ISH947" s="477"/>
      <c r="ISI947" s="477"/>
      <c r="ISJ947" s="477"/>
      <c r="ISK947" s="477"/>
      <c r="ISL947" s="477"/>
      <c r="ISM947" s="477"/>
      <c r="ISN947" s="477"/>
      <c r="ISO947" s="477"/>
      <c r="ISP947" s="477"/>
      <c r="ISQ947" s="477"/>
      <c r="ISR947" s="477"/>
      <c r="ISS947" s="477"/>
      <c r="IST947" s="477"/>
      <c r="ISU947" s="477"/>
      <c r="ISV947" s="477"/>
      <c r="ISW947" s="477"/>
      <c r="ISX947" s="477"/>
      <c r="ISY947" s="477"/>
      <c r="ISZ947" s="477"/>
      <c r="ITA947" s="477"/>
      <c r="ITB947" s="477"/>
      <c r="ITC947" s="477"/>
      <c r="ITD947" s="477"/>
      <c r="ITE947" s="477"/>
      <c r="ITF947" s="477"/>
      <c r="ITG947" s="477"/>
      <c r="ITH947" s="477"/>
      <c r="ITI947" s="477"/>
      <c r="ITJ947" s="477"/>
      <c r="ITK947" s="477"/>
      <c r="ITL947" s="477"/>
      <c r="ITM947" s="477"/>
      <c r="ITN947" s="477"/>
      <c r="ITO947" s="477"/>
      <c r="ITP947" s="477"/>
      <c r="ITQ947" s="477"/>
      <c r="ITR947" s="477"/>
      <c r="ITS947" s="477"/>
      <c r="ITT947" s="477"/>
      <c r="ITU947" s="477"/>
      <c r="ITV947" s="477"/>
      <c r="ITW947" s="477"/>
      <c r="ITX947" s="477"/>
      <c r="ITY947" s="477"/>
      <c r="ITZ947" s="477"/>
      <c r="IUA947" s="477"/>
      <c r="IUB947" s="477"/>
      <c r="IUC947" s="477"/>
      <c r="IUD947" s="477"/>
      <c r="IUE947" s="477"/>
      <c r="IUF947" s="477"/>
      <c r="IUG947" s="477"/>
      <c r="IUH947" s="477"/>
      <c r="IUI947" s="477"/>
      <c r="IUJ947" s="477"/>
      <c r="IUK947" s="477"/>
      <c r="IUL947" s="477"/>
      <c r="IUM947" s="477"/>
      <c r="IUN947" s="477"/>
      <c r="IUO947" s="477"/>
      <c r="IUP947" s="477"/>
      <c r="IUQ947" s="477"/>
      <c r="IUR947" s="477"/>
      <c r="IUS947" s="477"/>
      <c r="IUT947" s="477"/>
      <c r="IUU947" s="477"/>
      <c r="IUV947" s="477"/>
      <c r="IUW947" s="477"/>
      <c r="IUX947" s="477"/>
      <c r="IUY947" s="477"/>
      <c r="IUZ947" s="477"/>
      <c r="IVA947" s="477"/>
      <c r="IVB947" s="477"/>
      <c r="IVC947" s="477"/>
      <c r="IVD947" s="477"/>
      <c r="IVE947" s="477"/>
      <c r="IVF947" s="477"/>
      <c r="IVG947" s="477"/>
      <c r="IVH947" s="477"/>
      <c r="IVI947" s="477"/>
      <c r="IVJ947" s="477"/>
      <c r="IVK947" s="477"/>
      <c r="IVL947" s="477"/>
      <c r="IVM947" s="477"/>
      <c r="IVN947" s="477"/>
      <c r="IVO947" s="477"/>
      <c r="IVP947" s="477"/>
      <c r="IVQ947" s="477"/>
      <c r="IVR947" s="477"/>
      <c r="IVS947" s="477"/>
      <c r="IVT947" s="477"/>
      <c r="IVU947" s="477"/>
      <c r="IVV947" s="477"/>
      <c r="IVW947" s="477"/>
      <c r="IVX947" s="477"/>
      <c r="IVY947" s="477"/>
      <c r="IVZ947" s="477"/>
      <c r="IWA947" s="477"/>
      <c r="IWB947" s="477"/>
      <c r="IWC947" s="477"/>
      <c r="IWD947" s="477"/>
      <c r="IWE947" s="477"/>
      <c r="IWF947" s="477"/>
      <c r="IWG947" s="477"/>
      <c r="IWH947" s="477"/>
      <c r="IWI947" s="477"/>
      <c r="IWJ947" s="477"/>
      <c r="IWK947" s="477"/>
      <c r="IWL947" s="477"/>
      <c r="IWM947" s="477"/>
      <c r="IWN947" s="477"/>
      <c r="IWO947" s="477"/>
      <c r="IWP947" s="477"/>
      <c r="IWQ947" s="477"/>
      <c r="IWR947" s="477"/>
      <c r="IWS947" s="477"/>
      <c r="IWT947" s="477"/>
      <c r="IWU947" s="477"/>
      <c r="IWV947" s="477"/>
      <c r="IWW947" s="477"/>
      <c r="IWX947" s="477"/>
      <c r="IWY947" s="477"/>
      <c r="IWZ947" s="477"/>
      <c r="IXA947" s="477"/>
      <c r="IXB947" s="477"/>
      <c r="IXC947" s="477"/>
      <c r="IXD947" s="477"/>
      <c r="IXE947" s="477"/>
      <c r="IXF947" s="477"/>
      <c r="IXG947" s="477"/>
      <c r="IXH947" s="477"/>
      <c r="IXI947" s="477"/>
      <c r="IXJ947" s="477"/>
      <c r="IXK947" s="477"/>
      <c r="IXL947" s="477"/>
      <c r="IXM947" s="477"/>
      <c r="IXN947" s="477"/>
      <c r="IXO947" s="477"/>
      <c r="IXP947" s="477"/>
      <c r="IXQ947" s="477"/>
      <c r="IXR947" s="477"/>
      <c r="IXS947" s="477"/>
      <c r="IXT947" s="477"/>
      <c r="IXU947" s="477"/>
      <c r="IXV947" s="477"/>
      <c r="IXW947" s="477"/>
      <c r="IXX947" s="477"/>
      <c r="IXY947" s="477"/>
      <c r="IXZ947" s="477"/>
      <c r="IYA947" s="477"/>
      <c r="IYB947" s="477"/>
      <c r="IYC947" s="477"/>
      <c r="IYD947" s="477"/>
      <c r="IYE947" s="477"/>
      <c r="IYF947" s="477"/>
      <c r="IYG947" s="477"/>
      <c r="IYH947" s="477"/>
      <c r="IYI947" s="477"/>
      <c r="IYJ947" s="477"/>
      <c r="IYK947" s="477"/>
      <c r="IYL947" s="477"/>
      <c r="IYM947" s="477"/>
      <c r="IYN947" s="477"/>
      <c r="IYO947" s="477"/>
      <c r="IYP947" s="477"/>
      <c r="IYQ947" s="477"/>
      <c r="IYR947" s="477"/>
      <c r="IYS947" s="477"/>
      <c r="IYT947" s="477"/>
      <c r="IYU947" s="477"/>
      <c r="IYV947" s="477"/>
      <c r="IYW947" s="477"/>
      <c r="IYX947" s="477"/>
      <c r="IYY947" s="477"/>
      <c r="IYZ947" s="477"/>
      <c r="IZA947" s="477"/>
      <c r="IZB947" s="477"/>
      <c r="IZC947" s="477"/>
      <c r="IZD947" s="477"/>
      <c r="IZE947" s="477"/>
      <c r="IZF947" s="477"/>
      <c r="IZG947" s="477"/>
      <c r="IZH947" s="477"/>
      <c r="IZI947" s="477"/>
      <c r="IZJ947" s="477"/>
      <c r="IZK947" s="477"/>
      <c r="IZL947" s="477"/>
      <c r="IZM947" s="477"/>
      <c r="IZN947" s="477"/>
      <c r="IZO947" s="477"/>
      <c r="IZP947" s="477"/>
      <c r="IZQ947" s="477"/>
      <c r="IZR947" s="477"/>
      <c r="IZS947" s="477"/>
      <c r="IZT947" s="477"/>
      <c r="IZU947" s="477"/>
      <c r="IZV947" s="477"/>
      <c r="IZW947" s="477"/>
      <c r="IZX947" s="477"/>
      <c r="IZY947" s="477"/>
      <c r="IZZ947" s="477"/>
      <c r="JAA947" s="477"/>
      <c r="JAB947" s="477"/>
      <c r="JAC947" s="477"/>
      <c r="JAD947" s="477"/>
      <c r="JAE947" s="477"/>
      <c r="JAF947" s="477"/>
      <c r="JAG947" s="477"/>
      <c r="JAH947" s="477"/>
      <c r="JAI947" s="477"/>
      <c r="JAJ947" s="477"/>
      <c r="JAK947" s="477"/>
      <c r="JAL947" s="477"/>
      <c r="JAM947" s="477"/>
      <c r="JAN947" s="477"/>
      <c r="JAO947" s="477"/>
      <c r="JAP947" s="477"/>
      <c r="JAQ947" s="477"/>
      <c r="JAR947" s="477"/>
      <c r="JAS947" s="477"/>
      <c r="JAT947" s="477"/>
      <c r="JAU947" s="477"/>
      <c r="JAV947" s="477"/>
      <c r="JAW947" s="477"/>
      <c r="JAX947" s="477"/>
      <c r="JAY947" s="477"/>
      <c r="JAZ947" s="477"/>
      <c r="JBA947" s="477"/>
      <c r="JBB947" s="477"/>
      <c r="JBC947" s="477"/>
      <c r="JBD947" s="477"/>
      <c r="JBE947" s="477"/>
      <c r="JBF947" s="477"/>
      <c r="JBG947" s="477"/>
      <c r="JBH947" s="477"/>
      <c r="JBI947" s="477"/>
      <c r="JBJ947" s="477"/>
      <c r="JBK947" s="477"/>
      <c r="JBL947" s="477"/>
      <c r="JBM947" s="477"/>
      <c r="JBN947" s="477"/>
      <c r="JBO947" s="477"/>
      <c r="JBP947" s="477"/>
      <c r="JBQ947" s="477"/>
      <c r="JBR947" s="477"/>
      <c r="JBS947" s="477"/>
      <c r="JBT947" s="477"/>
      <c r="JBU947" s="477"/>
      <c r="JBV947" s="477"/>
      <c r="JBW947" s="477"/>
      <c r="JBX947" s="477"/>
      <c r="JBY947" s="477"/>
      <c r="JBZ947" s="477"/>
      <c r="JCA947" s="477"/>
      <c r="JCB947" s="477"/>
      <c r="JCC947" s="477"/>
      <c r="JCD947" s="477"/>
      <c r="JCE947" s="477"/>
      <c r="JCF947" s="477"/>
      <c r="JCG947" s="477"/>
      <c r="JCH947" s="477"/>
      <c r="JCI947" s="477"/>
      <c r="JCJ947" s="477"/>
      <c r="JCK947" s="477"/>
      <c r="JCL947" s="477"/>
      <c r="JCM947" s="477"/>
      <c r="JCN947" s="477"/>
      <c r="JCO947" s="477"/>
      <c r="JCP947" s="477"/>
      <c r="JCQ947" s="477"/>
      <c r="JCR947" s="477"/>
      <c r="JCS947" s="477"/>
      <c r="JCT947" s="477"/>
      <c r="JCU947" s="477"/>
      <c r="JCV947" s="477"/>
      <c r="JCW947" s="477"/>
      <c r="JCX947" s="477"/>
      <c r="JCY947" s="477"/>
      <c r="JCZ947" s="477"/>
      <c r="JDA947" s="477"/>
      <c r="JDB947" s="477"/>
      <c r="JDC947" s="477"/>
      <c r="JDD947" s="477"/>
      <c r="JDE947" s="477"/>
      <c r="JDF947" s="477"/>
      <c r="JDG947" s="477"/>
      <c r="JDH947" s="477"/>
      <c r="JDI947" s="477"/>
      <c r="JDJ947" s="477"/>
      <c r="JDK947" s="477"/>
      <c r="JDL947" s="477"/>
      <c r="JDM947" s="477"/>
      <c r="JDN947" s="477"/>
      <c r="JDO947" s="477"/>
      <c r="JDP947" s="477"/>
      <c r="JDQ947" s="477"/>
      <c r="JDR947" s="477"/>
      <c r="JDS947" s="477"/>
      <c r="JDT947" s="477"/>
      <c r="JDU947" s="477"/>
      <c r="JDV947" s="477"/>
      <c r="JDW947" s="477"/>
      <c r="JDX947" s="477"/>
      <c r="JDY947" s="477"/>
      <c r="JDZ947" s="477"/>
      <c r="JEA947" s="477"/>
      <c r="JEB947" s="477"/>
      <c r="JEC947" s="477"/>
      <c r="JED947" s="477"/>
      <c r="JEE947" s="477"/>
      <c r="JEF947" s="477"/>
      <c r="JEG947" s="477"/>
      <c r="JEH947" s="477"/>
      <c r="JEI947" s="477"/>
      <c r="JEJ947" s="477"/>
      <c r="JEK947" s="477"/>
      <c r="JEL947" s="477"/>
      <c r="JEM947" s="477"/>
      <c r="JEN947" s="477"/>
      <c r="JEO947" s="477"/>
      <c r="JEP947" s="477"/>
      <c r="JEQ947" s="477"/>
      <c r="JER947" s="477"/>
      <c r="JES947" s="477"/>
      <c r="JET947" s="477"/>
      <c r="JEU947" s="477"/>
      <c r="JEV947" s="477"/>
      <c r="JEW947" s="477"/>
      <c r="JEX947" s="477"/>
      <c r="JEY947" s="477"/>
      <c r="JEZ947" s="477"/>
      <c r="JFA947" s="477"/>
      <c r="JFB947" s="477"/>
      <c r="JFC947" s="477"/>
      <c r="JFD947" s="477"/>
      <c r="JFE947" s="477"/>
      <c r="JFF947" s="477"/>
      <c r="JFG947" s="477"/>
      <c r="JFH947" s="477"/>
      <c r="JFI947" s="477"/>
      <c r="JFJ947" s="477"/>
      <c r="JFK947" s="477"/>
      <c r="JFL947" s="477"/>
      <c r="JFM947" s="477"/>
      <c r="JFN947" s="477"/>
      <c r="JFO947" s="477"/>
      <c r="JFP947" s="477"/>
      <c r="JFQ947" s="477"/>
      <c r="JFR947" s="477"/>
      <c r="JFS947" s="477"/>
      <c r="JFT947" s="477"/>
      <c r="JFU947" s="477"/>
      <c r="JFV947" s="477"/>
      <c r="JFW947" s="477"/>
      <c r="JFX947" s="477"/>
      <c r="JFY947" s="477"/>
      <c r="JFZ947" s="477"/>
      <c r="JGA947" s="477"/>
      <c r="JGB947" s="477"/>
      <c r="JGC947" s="477"/>
      <c r="JGD947" s="477"/>
      <c r="JGE947" s="477"/>
      <c r="JGF947" s="477"/>
      <c r="JGG947" s="477"/>
      <c r="JGH947" s="477"/>
      <c r="JGI947" s="477"/>
      <c r="JGJ947" s="477"/>
      <c r="JGK947" s="477"/>
      <c r="JGL947" s="477"/>
      <c r="JGM947" s="477"/>
      <c r="JGN947" s="477"/>
      <c r="JGO947" s="477"/>
      <c r="JGP947" s="477"/>
      <c r="JGQ947" s="477"/>
      <c r="JGR947" s="477"/>
      <c r="JGS947" s="477"/>
      <c r="JGT947" s="477"/>
      <c r="JGU947" s="477"/>
      <c r="JGV947" s="477"/>
      <c r="JGW947" s="477"/>
      <c r="JGX947" s="477"/>
      <c r="JGY947" s="477"/>
      <c r="JGZ947" s="477"/>
      <c r="JHA947" s="477"/>
      <c r="JHB947" s="477"/>
      <c r="JHC947" s="477"/>
      <c r="JHD947" s="477"/>
      <c r="JHE947" s="477"/>
      <c r="JHF947" s="477"/>
      <c r="JHG947" s="477"/>
      <c r="JHH947" s="477"/>
      <c r="JHI947" s="477"/>
      <c r="JHJ947" s="477"/>
      <c r="JHK947" s="477"/>
      <c r="JHL947" s="477"/>
      <c r="JHM947" s="477"/>
      <c r="JHN947" s="477"/>
      <c r="JHO947" s="477"/>
      <c r="JHP947" s="477"/>
      <c r="JHQ947" s="477"/>
      <c r="JHR947" s="477"/>
      <c r="JHS947" s="477"/>
      <c r="JHT947" s="477"/>
      <c r="JHU947" s="477"/>
      <c r="JHV947" s="477"/>
      <c r="JHW947" s="477"/>
      <c r="JHX947" s="477"/>
      <c r="JHY947" s="477"/>
      <c r="JHZ947" s="477"/>
      <c r="JIA947" s="477"/>
      <c r="JIB947" s="477"/>
      <c r="JIC947" s="477"/>
      <c r="JID947" s="477"/>
      <c r="JIE947" s="477"/>
      <c r="JIF947" s="477"/>
      <c r="JIG947" s="477"/>
      <c r="JIH947" s="477"/>
      <c r="JII947" s="477"/>
      <c r="JIJ947" s="477"/>
      <c r="JIK947" s="477"/>
      <c r="JIL947" s="477"/>
      <c r="JIM947" s="477"/>
      <c r="JIN947" s="477"/>
      <c r="JIO947" s="477"/>
      <c r="JIP947" s="477"/>
      <c r="JIQ947" s="477"/>
      <c r="JIR947" s="477"/>
      <c r="JIS947" s="477"/>
      <c r="JIT947" s="477"/>
      <c r="JIU947" s="477"/>
      <c r="JIV947" s="477"/>
      <c r="JIW947" s="477"/>
      <c r="JIX947" s="477"/>
      <c r="JIY947" s="477"/>
      <c r="JIZ947" s="477"/>
      <c r="JJA947" s="477"/>
      <c r="JJB947" s="477"/>
      <c r="JJC947" s="477"/>
      <c r="JJD947" s="477"/>
      <c r="JJE947" s="477"/>
      <c r="JJF947" s="477"/>
      <c r="JJG947" s="477"/>
      <c r="JJH947" s="477"/>
      <c r="JJI947" s="477"/>
      <c r="JJJ947" s="477"/>
      <c r="JJK947" s="477"/>
      <c r="JJL947" s="477"/>
      <c r="JJM947" s="477"/>
      <c r="JJN947" s="477"/>
      <c r="JJO947" s="477"/>
      <c r="JJP947" s="477"/>
      <c r="JJQ947" s="477"/>
      <c r="JJR947" s="477"/>
      <c r="JJS947" s="477"/>
      <c r="JJT947" s="477"/>
      <c r="JJU947" s="477"/>
      <c r="JJV947" s="477"/>
      <c r="JJW947" s="477"/>
      <c r="JJX947" s="477"/>
      <c r="JJY947" s="477"/>
      <c r="JJZ947" s="477"/>
      <c r="JKA947" s="477"/>
      <c r="JKB947" s="477"/>
      <c r="JKC947" s="477"/>
      <c r="JKD947" s="477"/>
      <c r="JKE947" s="477"/>
      <c r="JKF947" s="477"/>
      <c r="JKG947" s="477"/>
      <c r="JKH947" s="477"/>
      <c r="JKI947" s="477"/>
      <c r="JKJ947" s="477"/>
      <c r="JKK947" s="477"/>
      <c r="JKL947" s="477"/>
      <c r="JKM947" s="477"/>
      <c r="JKN947" s="477"/>
      <c r="JKO947" s="477"/>
      <c r="JKP947" s="477"/>
      <c r="JKQ947" s="477"/>
      <c r="JKR947" s="477"/>
      <c r="JKS947" s="477"/>
      <c r="JKT947" s="477"/>
      <c r="JKU947" s="477"/>
      <c r="JKV947" s="477"/>
      <c r="JKW947" s="477"/>
      <c r="JKX947" s="477"/>
      <c r="JKY947" s="477"/>
      <c r="JKZ947" s="477"/>
      <c r="JLA947" s="477"/>
      <c r="JLB947" s="477"/>
      <c r="JLC947" s="477"/>
      <c r="JLD947" s="477"/>
      <c r="JLE947" s="477"/>
      <c r="JLF947" s="477"/>
      <c r="JLG947" s="477"/>
      <c r="JLH947" s="477"/>
      <c r="JLI947" s="477"/>
      <c r="JLJ947" s="477"/>
      <c r="JLK947" s="477"/>
      <c r="JLL947" s="477"/>
      <c r="JLM947" s="477"/>
      <c r="JLN947" s="477"/>
      <c r="JLO947" s="477"/>
      <c r="JLP947" s="477"/>
      <c r="JLQ947" s="477"/>
      <c r="JLR947" s="477"/>
      <c r="JLS947" s="477"/>
      <c r="JLT947" s="477"/>
      <c r="JLU947" s="477"/>
      <c r="JLV947" s="477"/>
      <c r="JLW947" s="477"/>
      <c r="JLX947" s="477"/>
      <c r="JLY947" s="477"/>
      <c r="JLZ947" s="477"/>
      <c r="JMA947" s="477"/>
      <c r="JMB947" s="477"/>
      <c r="JMC947" s="477"/>
      <c r="JMD947" s="477"/>
      <c r="JME947" s="477"/>
      <c r="JMF947" s="477"/>
      <c r="JMG947" s="477"/>
      <c r="JMH947" s="477"/>
      <c r="JMI947" s="477"/>
      <c r="JMJ947" s="477"/>
      <c r="JMK947" s="477"/>
      <c r="JML947" s="477"/>
      <c r="JMM947" s="477"/>
      <c r="JMN947" s="477"/>
      <c r="JMO947" s="477"/>
      <c r="JMP947" s="477"/>
      <c r="JMQ947" s="477"/>
      <c r="JMR947" s="477"/>
      <c r="JMS947" s="477"/>
      <c r="JMT947" s="477"/>
      <c r="JMU947" s="477"/>
      <c r="JMV947" s="477"/>
      <c r="JMW947" s="477"/>
      <c r="JMX947" s="477"/>
      <c r="JMY947" s="477"/>
      <c r="JMZ947" s="477"/>
      <c r="JNA947" s="477"/>
      <c r="JNB947" s="477"/>
      <c r="JNC947" s="477"/>
      <c r="JND947" s="477"/>
      <c r="JNE947" s="477"/>
      <c r="JNF947" s="477"/>
      <c r="JNG947" s="477"/>
      <c r="JNH947" s="477"/>
      <c r="JNI947" s="477"/>
      <c r="JNJ947" s="477"/>
      <c r="JNK947" s="477"/>
      <c r="JNL947" s="477"/>
      <c r="JNM947" s="477"/>
      <c r="JNN947" s="477"/>
      <c r="JNO947" s="477"/>
      <c r="JNP947" s="477"/>
      <c r="JNQ947" s="477"/>
      <c r="JNR947" s="477"/>
      <c r="JNS947" s="477"/>
      <c r="JNT947" s="477"/>
      <c r="JNU947" s="477"/>
      <c r="JNV947" s="477"/>
      <c r="JNW947" s="477"/>
      <c r="JNX947" s="477"/>
      <c r="JNY947" s="477"/>
      <c r="JNZ947" s="477"/>
      <c r="JOA947" s="477"/>
      <c r="JOB947" s="477"/>
      <c r="JOC947" s="477"/>
      <c r="JOD947" s="477"/>
      <c r="JOE947" s="477"/>
      <c r="JOF947" s="477"/>
      <c r="JOG947" s="477"/>
      <c r="JOH947" s="477"/>
      <c r="JOI947" s="477"/>
      <c r="JOJ947" s="477"/>
      <c r="JOK947" s="477"/>
      <c r="JOL947" s="477"/>
      <c r="JOM947" s="477"/>
      <c r="JON947" s="477"/>
      <c r="JOO947" s="477"/>
      <c r="JOP947" s="477"/>
      <c r="JOQ947" s="477"/>
      <c r="JOR947" s="477"/>
      <c r="JOS947" s="477"/>
      <c r="JOT947" s="477"/>
      <c r="JOU947" s="477"/>
      <c r="JOV947" s="477"/>
      <c r="JOW947" s="477"/>
      <c r="JOX947" s="477"/>
      <c r="JOY947" s="477"/>
      <c r="JOZ947" s="477"/>
      <c r="JPA947" s="477"/>
      <c r="JPB947" s="477"/>
      <c r="JPC947" s="477"/>
      <c r="JPD947" s="477"/>
      <c r="JPE947" s="477"/>
      <c r="JPF947" s="477"/>
      <c r="JPG947" s="477"/>
      <c r="JPH947" s="477"/>
      <c r="JPI947" s="477"/>
      <c r="JPJ947" s="477"/>
      <c r="JPK947" s="477"/>
      <c r="JPL947" s="477"/>
      <c r="JPM947" s="477"/>
      <c r="JPN947" s="477"/>
      <c r="JPO947" s="477"/>
      <c r="JPP947" s="477"/>
      <c r="JPQ947" s="477"/>
      <c r="JPR947" s="477"/>
      <c r="JPS947" s="477"/>
      <c r="JPT947" s="477"/>
      <c r="JPU947" s="477"/>
      <c r="JPV947" s="477"/>
      <c r="JPW947" s="477"/>
      <c r="JPX947" s="477"/>
      <c r="JPY947" s="477"/>
      <c r="JPZ947" s="477"/>
      <c r="JQA947" s="477"/>
      <c r="JQB947" s="477"/>
      <c r="JQC947" s="477"/>
      <c r="JQD947" s="477"/>
      <c r="JQE947" s="477"/>
      <c r="JQF947" s="477"/>
      <c r="JQG947" s="477"/>
      <c r="JQH947" s="477"/>
      <c r="JQI947" s="477"/>
      <c r="JQJ947" s="477"/>
      <c r="JQK947" s="477"/>
      <c r="JQL947" s="477"/>
      <c r="JQM947" s="477"/>
      <c r="JQN947" s="477"/>
      <c r="JQO947" s="477"/>
      <c r="JQP947" s="477"/>
      <c r="JQQ947" s="477"/>
      <c r="JQR947" s="477"/>
      <c r="JQS947" s="477"/>
      <c r="JQT947" s="477"/>
      <c r="JQU947" s="477"/>
      <c r="JQV947" s="477"/>
      <c r="JQW947" s="477"/>
      <c r="JQX947" s="477"/>
      <c r="JQY947" s="477"/>
      <c r="JQZ947" s="477"/>
      <c r="JRA947" s="477"/>
      <c r="JRB947" s="477"/>
      <c r="JRC947" s="477"/>
      <c r="JRD947" s="477"/>
      <c r="JRE947" s="477"/>
      <c r="JRF947" s="477"/>
      <c r="JRG947" s="477"/>
      <c r="JRH947" s="477"/>
      <c r="JRI947" s="477"/>
      <c r="JRJ947" s="477"/>
      <c r="JRK947" s="477"/>
      <c r="JRL947" s="477"/>
      <c r="JRM947" s="477"/>
      <c r="JRN947" s="477"/>
      <c r="JRO947" s="477"/>
      <c r="JRP947" s="477"/>
      <c r="JRQ947" s="477"/>
      <c r="JRR947" s="477"/>
      <c r="JRS947" s="477"/>
      <c r="JRT947" s="477"/>
      <c r="JRU947" s="477"/>
      <c r="JRV947" s="477"/>
      <c r="JRW947" s="477"/>
      <c r="JRX947" s="477"/>
      <c r="JRY947" s="477"/>
      <c r="JRZ947" s="477"/>
      <c r="JSA947" s="477"/>
      <c r="JSB947" s="477"/>
      <c r="JSC947" s="477"/>
      <c r="JSD947" s="477"/>
      <c r="JSE947" s="477"/>
      <c r="JSF947" s="477"/>
      <c r="JSG947" s="477"/>
      <c r="JSH947" s="477"/>
      <c r="JSI947" s="477"/>
      <c r="JSJ947" s="477"/>
      <c r="JSK947" s="477"/>
      <c r="JSL947" s="477"/>
      <c r="JSM947" s="477"/>
      <c r="JSN947" s="477"/>
      <c r="JSO947" s="477"/>
      <c r="JSP947" s="477"/>
      <c r="JSQ947" s="477"/>
      <c r="JSR947" s="477"/>
      <c r="JSS947" s="477"/>
      <c r="JST947" s="477"/>
      <c r="JSU947" s="477"/>
      <c r="JSV947" s="477"/>
      <c r="JSW947" s="477"/>
      <c r="JSX947" s="477"/>
      <c r="JSY947" s="477"/>
      <c r="JSZ947" s="477"/>
      <c r="JTA947" s="477"/>
      <c r="JTB947" s="477"/>
      <c r="JTC947" s="477"/>
      <c r="JTD947" s="477"/>
      <c r="JTE947" s="477"/>
      <c r="JTF947" s="477"/>
      <c r="JTG947" s="477"/>
      <c r="JTH947" s="477"/>
      <c r="JTI947" s="477"/>
      <c r="JTJ947" s="477"/>
      <c r="JTK947" s="477"/>
      <c r="JTL947" s="477"/>
      <c r="JTM947" s="477"/>
      <c r="JTN947" s="477"/>
      <c r="JTO947" s="477"/>
      <c r="JTP947" s="477"/>
      <c r="JTQ947" s="477"/>
      <c r="JTR947" s="477"/>
      <c r="JTS947" s="477"/>
      <c r="JTT947" s="477"/>
      <c r="JTU947" s="477"/>
      <c r="JTV947" s="477"/>
      <c r="JTW947" s="477"/>
      <c r="JTX947" s="477"/>
      <c r="JTY947" s="477"/>
      <c r="JTZ947" s="477"/>
      <c r="JUA947" s="477"/>
      <c r="JUB947" s="477"/>
      <c r="JUC947" s="477"/>
      <c r="JUD947" s="477"/>
      <c r="JUE947" s="477"/>
      <c r="JUF947" s="477"/>
      <c r="JUG947" s="477"/>
      <c r="JUH947" s="477"/>
      <c r="JUI947" s="477"/>
      <c r="JUJ947" s="477"/>
      <c r="JUK947" s="477"/>
      <c r="JUL947" s="477"/>
      <c r="JUM947" s="477"/>
      <c r="JUN947" s="477"/>
      <c r="JUO947" s="477"/>
      <c r="JUP947" s="477"/>
      <c r="JUQ947" s="477"/>
      <c r="JUR947" s="477"/>
      <c r="JUS947" s="477"/>
      <c r="JUT947" s="477"/>
      <c r="JUU947" s="477"/>
      <c r="JUV947" s="477"/>
      <c r="JUW947" s="477"/>
      <c r="JUX947" s="477"/>
      <c r="JUY947" s="477"/>
      <c r="JUZ947" s="477"/>
      <c r="JVA947" s="477"/>
      <c r="JVB947" s="477"/>
      <c r="JVC947" s="477"/>
      <c r="JVD947" s="477"/>
      <c r="JVE947" s="477"/>
      <c r="JVF947" s="477"/>
      <c r="JVG947" s="477"/>
      <c r="JVH947" s="477"/>
      <c r="JVI947" s="477"/>
      <c r="JVJ947" s="477"/>
      <c r="JVK947" s="477"/>
      <c r="JVL947" s="477"/>
      <c r="JVM947" s="477"/>
      <c r="JVN947" s="477"/>
      <c r="JVO947" s="477"/>
      <c r="JVP947" s="477"/>
      <c r="JVQ947" s="477"/>
      <c r="JVR947" s="477"/>
      <c r="JVS947" s="477"/>
      <c r="JVT947" s="477"/>
      <c r="JVU947" s="477"/>
      <c r="JVV947" s="477"/>
      <c r="JVW947" s="477"/>
      <c r="JVX947" s="477"/>
      <c r="JVY947" s="477"/>
      <c r="JVZ947" s="477"/>
      <c r="JWA947" s="477"/>
      <c r="JWB947" s="477"/>
      <c r="JWC947" s="477"/>
      <c r="JWD947" s="477"/>
      <c r="JWE947" s="477"/>
      <c r="JWF947" s="477"/>
      <c r="JWG947" s="477"/>
      <c r="JWH947" s="477"/>
      <c r="JWI947" s="477"/>
      <c r="JWJ947" s="477"/>
      <c r="JWK947" s="477"/>
      <c r="JWL947" s="477"/>
      <c r="JWM947" s="477"/>
      <c r="JWN947" s="477"/>
      <c r="JWO947" s="477"/>
      <c r="JWP947" s="477"/>
      <c r="JWQ947" s="477"/>
      <c r="JWR947" s="477"/>
      <c r="JWS947" s="477"/>
      <c r="JWT947" s="477"/>
      <c r="JWU947" s="477"/>
      <c r="JWV947" s="477"/>
      <c r="JWW947" s="477"/>
      <c r="JWX947" s="477"/>
      <c r="JWY947" s="477"/>
      <c r="JWZ947" s="477"/>
      <c r="JXA947" s="477"/>
      <c r="JXB947" s="477"/>
      <c r="JXC947" s="477"/>
      <c r="JXD947" s="477"/>
      <c r="JXE947" s="477"/>
      <c r="JXF947" s="477"/>
      <c r="JXG947" s="477"/>
      <c r="JXH947" s="477"/>
      <c r="JXI947" s="477"/>
      <c r="JXJ947" s="477"/>
      <c r="JXK947" s="477"/>
      <c r="JXL947" s="477"/>
      <c r="JXM947" s="477"/>
      <c r="JXN947" s="477"/>
      <c r="JXO947" s="477"/>
      <c r="JXP947" s="477"/>
      <c r="JXQ947" s="477"/>
      <c r="JXR947" s="477"/>
      <c r="JXS947" s="477"/>
      <c r="JXT947" s="477"/>
      <c r="JXU947" s="477"/>
      <c r="JXV947" s="477"/>
      <c r="JXW947" s="477"/>
      <c r="JXX947" s="477"/>
      <c r="JXY947" s="477"/>
      <c r="JXZ947" s="477"/>
      <c r="JYA947" s="477"/>
      <c r="JYB947" s="477"/>
      <c r="JYC947" s="477"/>
      <c r="JYD947" s="477"/>
      <c r="JYE947" s="477"/>
      <c r="JYF947" s="477"/>
      <c r="JYG947" s="477"/>
      <c r="JYH947" s="477"/>
      <c r="JYI947" s="477"/>
      <c r="JYJ947" s="477"/>
      <c r="JYK947" s="477"/>
      <c r="JYL947" s="477"/>
      <c r="JYM947" s="477"/>
      <c r="JYN947" s="477"/>
      <c r="JYO947" s="477"/>
      <c r="JYP947" s="477"/>
      <c r="JYQ947" s="477"/>
      <c r="JYR947" s="477"/>
      <c r="JYS947" s="477"/>
      <c r="JYT947" s="477"/>
      <c r="JYU947" s="477"/>
      <c r="JYV947" s="477"/>
      <c r="JYW947" s="477"/>
      <c r="JYX947" s="477"/>
      <c r="JYY947" s="477"/>
      <c r="JYZ947" s="477"/>
      <c r="JZA947" s="477"/>
      <c r="JZB947" s="477"/>
      <c r="JZC947" s="477"/>
      <c r="JZD947" s="477"/>
      <c r="JZE947" s="477"/>
      <c r="JZF947" s="477"/>
      <c r="JZG947" s="477"/>
      <c r="JZH947" s="477"/>
      <c r="JZI947" s="477"/>
      <c r="JZJ947" s="477"/>
      <c r="JZK947" s="477"/>
      <c r="JZL947" s="477"/>
      <c r="JZM947" s="477"/>
      <c r="JZN947" s="477"/>
      <c r="JZO947" s="477"/>
      <c r="JZP947" s="477"/>
      <c r="JZQ947" s="477"/>
      <c r="JZR947" s="477"/>
      <c r="JZS947" s="477"/>
      <c r="JZT947" s="477"/>
      <c r="JZU947" s="477"/>
      <c r="JZV947" s="477"/>
      <c r="JZW947" s="477"/>
      <c r="JZX947" s="477"/>
      <c r="JZY947" s="477"/>
      <c r="JZZ947" s="477"/>
      <c r="KAA947" s="477"/>
      <c r="KAB947" s="477"/>
      <c r="KAC947" s="477"/>
      <c r="KAD947" s="477"/>
      <c r="KAE947" s="477"/>
      <c r="KAF947" s="477"/>
      <c r="KAG947" s="477"/>
      <c r="KAH947" s="477"/>
      <c r="KAI947" s="477"/>
      <c r="KAJ947" s="477"/>
      <c r="KAK947" s="477"/>
      <c r="KAL947" s="477"/>
      <c r="KAM947" s="477"/>
      <c r="KAN947" s="477"/>
      <c r="KAO947" s="477"/>
      <c r="KAP947" s="477"/>
      <c r="KAQ947" s="477"/>
      <c r="KAR947" s="477"/>
      <c r="KAS947" s="477"/>
      <c r="KAT947" s="477"/>
      <c r="KAU947" s="477"/>
      <c r="KAV947" s="477"/>
      <c r="KAW947" s="477"/>
      <c r="KAX947" s="477"/>
      <c r="KAY947" s="477"/>
      <c r="KAZ947" s="477"/>
      <c r="KBA947" s="477"/>
      <c r="KBB947" s="477"/>
      <c r="KBC947" s="477"/>
      <c r="KBD947" s="477"/>
      <c r="KBE947" s="477"/>
      <c r="KBF947" s="477"/>
      <c r="KBG947" s="477"/>
      <c r="KBH947" s="477"/>
      <c r="KBI947" s="477"/>
      <c r="KBJ947" s="477"/>
      <c r="KBK947" s="477"/>
      <c r="KBL947" s="477"/>
      <c r="KBM947" s="477"/>
      <c r="KBN947" s="477"/>
      <c r="KBO947" s="477"/>
      <c r="KBP947" s="477"/>
      <c r="KBQ947" s="477"/>
      <c r="KBR947" s="477"/>
      <c r="KBS947" s="477"/>
      <c r="KBT947" s="477"/>
      <c r="KBU947" s="477"/>
      <c r="KBV947" s="477"/>
      <c r="KBW947" s="477"/>
      <c r="KBX947" s="477"/>
      <c r="KBY947" s="477"/>
      <c r="KBZ947" s="477"/>
      <c r="KCA947" s="477"/>
      <c r="KCB947" s="477"/>
      <c r="KCC947" s="477"/>
      <c r="KCD947" s="477"/>
      <c r="KCE947" s="477"/>
      <c r="KCF947" s="477"/>
      <c r="KCG947" s="477"/>
      <c r="KCH947" s="477"/>
      <c r="KCI947" s="477"/>
      <c r="KCJ947" s="477"/>
      <c r="KCK947" s="477"/>
      <c r="KCL947" s="477"/>
      <c r="KCM947" s="477"/>
      <c r="KCN947" s="477"/>
      <c r="KCO947" s="477"/>
      <c r="KCP947" s="477"/>
      <c r="KCQ947" s="477"/>
      <c r="KCR947" s="477"/>
      <c r="KCS947" s="477"/>
      <c r="KCT947" s="477"/>
      <c r="KCU947" s="477"/>
      <c r="KCV947" s="477"/>
      <c r="KCW947" s="477"/>
      <c r="KCX947" s="477"/>
      <c r="KCY947" s="477"/>
      <c r="KCZ947" s="477"/>
      <c r="KDA947" s="477"/>
      <c r="KDB947" s="477"/>
      <c r="KDC947" s="477"/>
      <c r="KDD947" s="477"/>
      <c r="KDE947" s="477"/>
      <c r="KDF947" s="477"/>
      <c r="KDG947" s="477"/>
      <c r="KDH947" s="477"/>
      <c r="KDI947" s="477"/>
      <c r="KDJ947" s="477"/>
      <c r="KDK947" s="477"/>
      <c r="KDL947" s="477"/>
      <c r="KDM947" s="477"/>
      <c r="KDN947" s="477"/>
      <c r="KDO947" s="477"/>
      <c r="KDP947" s="477"/>
      <c r="KDQ947" s="477"/>
      <c r="KDR947" s="477"/>
      <c r="KDS947" s="477"/>
      <c r="KDT947" s="477"/>
      <c r="KDU947" s="477"/>
      <c r="KDV947" s="477"/>
      <c r="KDW947" s="477"/>
      <c r="KDX947" s="477"/>
      <c r="KDY947" s="477"/>
      <c r="KDZ947" s="477"/>
      <c r="KEA947" s="477"/>
      <c r="KEB947" s="477"/>
      <c r="KEC947" s="477"/>
      <c r="KED947" s="477"/>
      <c r="KEE947" s="477"/>
      <c r="KEF947" s="477"/>
      <c r="KEG947" s="477"/>
      <c r="KEH947" s="477"/>
      <c r="KEI947" s="477"/>
      <c r="KEJ947" s="477"/>
      <c r="KEK947" s="477"/>
      <c r="KEL947" s="477"/>
      <c r="KEM947" s="477"/>
      <c r="KEN947" s="477"/>
      <c r="KEO947" s="477"/>
      <c r="KEP947" s="477"/>
      <c r="KEQ947" s="477"/>
      <c r="KER947" s="477"/>
      <c r="KES947" s="477"/>
      <c r="KET947" s="477"/>
      <c r="KEU947" s="477"/>
      <c r="KEV947" s="477"/>
      <c r="KEW947" s="477"/>
      <c r="KEX947" s="477"/>
      <c r="KEY947" s="477"/>
      <c r="KEZ947" s="477"/>
      <c r="KFA947" s="477"/>
      <c r="KFB947" s="477"/>
      <c r="KFC947" s="477"/>
      <c r="KFD947" s="477"/>
      <c r="KFE947" s="477"/>
      <c r="KFF947" s="477"/>
      <c r="KFG947" s="477"/>
      <c r="KFH947" s="477"/>
      <c r="KFI947" s="477"/>
      <c r="KFJ947" s="477"/>
      <c r="KFK947" s="477"/>
      <c r="KFL947" s="477"/>
      <c r="KFM947" s="477"/>
      <c r="KFN947" s="477"/>
      <c r="KFO947" s="477"/>
      <c r="KFP947" s="477"/>
      <c r="KFQ947" s="477"/>
      <c r="KFR947" s="477"/>
      <c r="KFS947" s="477"/>
      <c r="KFT947" s="477"/>
      <c r="KFU947" s="477"/>
      <c r="KFV947" s="477"/>
      <c r="KFW947" s="477"/>
      <c r="KFX947" s="477"/>
      <c r="KFY947" s="477"/>
      <c r="KFZ947" s="477"/>
      <c r="KGA947" s="477"/>
      <c r="KGB947" s="477"/>
      <c r="KGC947" s="477"/>
      <c r="KGD947" s="477"/>
      <c r="KGE947" s="477"/>
      <c r="KGF947" s="477"/>
      <c r="KGG947" s="477"/>
      <c r="KGH947" s="477"/>
      <c r="KGI947" s="477"/>
      <c r="KGJ947" s="477"/>
      <c r="KGK947" s="477"/>
      <c r="KGL947" s="477"/>
      <c r="KGM947" s="477"/>
      <c r="KGN947" s="477"/>
      <c r="KGO947" s="477"/>
      <c r="KGP947" s="477"/>
      <c r="KGQ947" s="477"/>
      <c r="KGR947" s="477"/>
      <c r="KGS947" s="477"/>
      <c r="KGT947" s="477"/>
      <c r="KGU947" s="477"/>
      <c r="KGV947" s="477"/>
      <c r="KGW947" s="477"/>
      <c r="KGX947" s="477"/>
      <c r="KGY947" s="477"/>
      <c r="KGZ947" s="477"/>
      <c r="KHA947" s="477"/>
      <c r="KHB947" s="477"/>
      <c r="KHC947" s="477"/>
      <c r="KHD947" s="477"/>
      <c r="KHE947" s="477"/>
      <c r="KHF947" s="477"/>
      <c r="KHG947" s="477"/>
      <c r="KHH947" s="477"/>
      <c r="KHI947" s="477"/>
      <c r="KHJ947" s="477"/>
      <c r="KHK947" s="477"/>
      <c r="KHL947" s="477"/>
      <c r="KHM947" s="477"/>
      <c r="KHN947" s="477"/>
      <c r="KHO947" s="477"/>
      <c r="KHP947" s="477"/>
      <c r="KHQ947" s="477"/>
      <c r="KHR947" s="477"/>
      <c r="KHS947" s="477"/>
      <c r="KHT947" s="477"/>
      <c r="KHU947" s="477"/>
      <c r="KHV947" s="477"/>
      <c r="KHW947" s="477"/>
      <c r="KHX947" s="477"/>
      <c r="KHY947" s="477"/>
      <c r="KHZ947" s="477"/>
      <c r="KIA947" s="477"/>
      <c r="KIB947" s="477"/>
      <c r="KIC947" s="477"/>
      <c r="KID947" s="477"/>
      <c r="KIE947" s="477"/>
      <c r="KIF947" s="477"/>
      <c r="KIG947" s="477"/>
      <c r="KIH947" s="477"/>
      <c r="KII947" s="477"/>
      <c r="KIJ947" s="477"/>
      <c r="KIK947" s="477"/>
      <c r="KIL947" s="477"/>
      <c r="KIM947" s="477"/>
      <c r="KIN947" s="477"/>
      <c r="KIO947" s="477"/>
      <c r="KIP947" s="477"/>
      <c r="KIQ947" s="477"/>
      <c r="KIR947" s="477"/>
      <c r="KIS947" s="477"/>
      <c r="KIT947" s="477"/>
      <c r="KIU947" s="477"/>
      <c r="KIV947" s="477"/>
      <c r="KIW947" s="477"/>
      <c r="KIX947" s="477"/>
      <c r="KIY947" s="477"/>
      <c r="KIZ947" s="477"/>
      <c r="KJA947" s="477"/>
      <c r="KJB947" s="477"/>
      <c r="KJC947" s="477"/>
      <c r="KJD947" s="477"/>
      <c r="KJE947" s="477"/>
      <c r="KJF947" s="477"/>
      <c r="KJG947" s="477"/>
      <c r="KJH947" s="477"/>
      <c r="KJI947" s="477"/>
      <c r="KJJ947" s="477"/>
      <c r="KJK947" s="477"/>
      <c r="KJL947" s="477"/>
      <c r="KJM947" s="477"/>
      <c r="KJN947" s="477"/>
      <c r="KJO947" s="477"/>
      <c r="KJP947" s="477"/>
      <c r="KJQ947" s="477"/>
      <c r="KJR947" s="477"/>
      <c r="KJS947" s="477"/>
      <c r="KJT947" s="477"/>
      <c r="KJU947" s="477"/>
      <c r="KJV947" s="477"/>
      <c r="KJW947" s="477"/>
      <c r="KJX947" s="477"/>
      <c r="KJY947" s="477"/>
      <c r="KJZ947" s="477"/>
      <c r="KKA947" s="477"/>
      <c r="KKB947" s="477"/>
      <c r="KKC947" s="477"/>
      <c r="KKD947" s="477"/>
      <c r="KKE947" s="477"/>
      <c r="KKF947" s="477"/>
      <c r="KKG947" s="477"/>
      <c r="KKH947" s="477"/>
      <c r="KKI947" s="477"/>
      <c r="KKJ947" s="477"/>
      <c r="KKK947" s="477"/>
      <c r="KKL947" s="477"/>
      <c r="KKM947" s="477"/>
      <c r="KKN947" s="477"/>
      <c r="KKO947" s="477"/>
      <c r="KKP947" s="477"/>
      <c r="KKQ947" s="477"/>
      <c r="KKR947" s="477"/>
      <c r="KKS947" s="477"/>
      <c r="KKT947" s="477"/>
      <c r="KKU947" s="477"/>
      <c r="KKV947" s="477"/>
      <c r="KKW947" s="477"/>
      <c r="KKX947" s="477"/>
      <c r="KKY947" s="477"/>
      <c r="KKZ947" s="477"/>
      <c r="KLA947" s="477"/>
      <c r="KLB947" s="477"/>
      <c r="KLC947" s="477"/>
      <c r="KLD947" s="477"/>
      <c r="KLE947" s="477"/>
      <c r="KLF947" s="477"/>
      <c r="KLG947" s="477"/>
      <c r="KLH947" s="477"/>
      <c r="KLI947" s="477"/>
      <c r="KLJ947" s="477"/>
      <c r="KLK947" s="477"/>
      <c r="KLL947" s="477"/>
      <c r="KLM947" s="477"/>
      <c r="KLN947" s="477"/>
      <c r="KLO947" s="477"/>
      <c r="KLP947" s="477"/>
      <c r="KLQ947" s="477"/>
      <c r="KLR947" s="477"/>
      <c r="KLS947" s="477"/>
      <c r="KLT947" s="477"/>
      <c r="KLU947" s="477"/>
      <c r="KLV947" s="477"/>
      <c r="KLW947" s="477"/>
      <c r="KLX947" s="477"/>
      <c r="KLY947" s="477"/>
      <c r="KLZ947" s="477"/>
      <c r="KMA947" s="477"/>
      <c r="KMB947" s="477"/>
      <c r="KMC947" s="477"/>
      <c r="KMD947" s="477"/>
      <c r="KME947" s="477"/>
      <c r="KMF947" s="477"/>
      <c r="KMG947" s="477"/>
      <c r="KMH947" s="477"/>
      <c r="KMI947" s="477"/>
      <c r="KMJ947" s="477"/>
      <c r="KMK947" s="477"/>
      <c r="KML947" s="477"/>
      <c r="KMM947" s="477"/>
      <c r="KMN947" s="477"/>
      <c r="KMO947" s="477"/>
      <c r="KMP947" s="477"/>
      <c r="KMQ947" s="477"/>
      <c r="KMR947" s="477"/>
      <c r="KMS947" s="477"/>
      <c r="KMT947" s="477"/>
      <c r="KMU947" s="477"/>
      <c r="KMV947" s="477"/>
      <c r="KMW947" s="477"/>
      <c r="KMX947" s="477"/>
      <c r="KMY947" s="477"/>
      <c r="KMZ947" s="477"/>
      <c r="KNA947" s="477"/>
      <c r="KNB947" s="477"/>
      <c r="KNC947" s="477"/>
      <c r="KND947" s="477"/>
      <c r="KNE947" s="477"/>
      <c r="KNF947" s="477"/>
      <c r="KNG947" s="477"/>
      <c r="KNH947" s="477"/>
      <c r="KNI947" s="477"/>
      <c r="KNJ947" s="477"/>
      <c r="KNK947" s="477"/>
      <c r="KNL947" s="477"/>
      <c r="KNM947" s="477"/>
      <c r="KNN947" s="477"/>
      <c r="KNO947" s="477"/>
      <c r="KNP947" s="477"/>
      <c r="KNQ947" s="477"/>
      <c r="KNR947" s="477"/>
      <c r="KNS947" s="477"/>
      <c r="KNT947" s="477"/>
      <c r="KNU947" s="477"/>
      <c r="KNV947" s="477"/>
      <c r="KNW947" s="477"/>
      <c r="KNX947" s="477"/>
      <c r="KNY947" s="477"/>
      <c r="KNZ947" s="477"/>
      <c r="KOA947" s="477"/>
      <c r="KOB947" s="477"/>
      <c r="KOC947" s="477"/>
      <c r="KOD947" s="477"/>
      <c r="KOE947" s="477"/>
      <c r="KOF947" s="477"/>
      <c r="KOG947" s="477"/>
      <c r="KOH947" s="477"/>
      <c r="KOI947" s="477"/>
      <c r="KOJ947" s="477"/>
      <c r="KOK947" s="477"/>
      <c r="KOL947" s="477"/>
      <c r="KOM947" s="477"/>
      <c r="KON947" s="477"/>
      <c r="KOO947" s="477"/>
      <c r="KOP947" s="477"/>
      <c r="KOQ947" s="477"/>
      <c r="KOR947" s="477"/>
      <c r="KOS947" s="477"/>
      <c r="KOT947" s="477"/>
      <c r="KOU947" s="477"/>
      <c r="KOV947" s="477"/>
      <c r="KOW947" s="477"/>
      <c r="KOX947" s="477"/>
      <c r="KOY947" s="477"/>
      <c r="KOZ947" s="477"/>
      <c r="KPA947" s="477"/>
      <c r="KPB947" s="477"/>
      <c r="KPC947" s="477"/>
      <c r="KPD947" s="477"/>
      <c r="KPE947" s="477"/>
      <c r="KPF947" s="477"/>
      <c r="KPG947" s="477"/>
      <c r="KPH947" s="477"/>
      <c r="KPI947" s="477"/>
      <c r="KPJ947" s="477"/>
      <c r="KPK947" s="477"/>
      <c r="KPL947" s="477"/>
      <c r="KPM947" s="477"/>
      <c r="KPN947" s="477"/>
      <c r="KPO947" s="477"/>
      <c r="KPP947" s="477"/>
      <c r="KPQ947" s="477"/>
      <c r="KPR947" s="477"/>
      <c r="KPS947" s="477"/>
      <c r="KPT947" s="477"/>
      <c r="KPU947" s="477"/>
      <c r="KPV947" s="477"/>
      <c r="KPW947" s="477"/>
      <c r="KPX947" s="477"/>
      <c r="KPY947" s="477"/>
      <c r="KPZ947" s="477"/>
      <c r="KQA947" s="477"/>
      <c r="KQB947" s="477"/>
      <c r="KQC947" s="477"/>
      <c r="KQD947" s="477"/>
      <c r="KQE947" s="477"/>
      <c r="KQF947" s="477"/>
      <c r="KQG947" s="477"/>
      <c r="KQH947" s="477"/>
      <c r="KQI947" s="477"/>
      <c r="KQJ947" s="477"/>
      <c r="KQK947" s="477"/>
      <c r="KQL947" s="477"/>
      <c r="KQM947" s="477"/>
      <c r="KQN947" s="477"/>
      <c r="KQO947" s="477"/>
      <c r="KQP947" s="477"/>
      <c r="KQQ947" s="477"/>
      <c r="KQR947" s="477"/>
      <c r="KQS947" s="477"/>
      <c r="KQT947" s="477"/>
      <c r="KQU947" s="477"/>
      <c r="KQV947" s="477"/>
      <c r="KQW947" s="477"/>
      <c r="KQX947" s="477"/>
      <c r="KQY947" s="477"/>
      <c r="KQZ947" s="477"/>
      <c r="KRA947" s="477"/>
      <c r="KRB947" s="477"/>
      <c r="KRC947" s="477"/>
      <c r="KRD947" s="477"/>
      <c r="KRE947" s="477"/>
      <c r="KRF947" s="477"/>
      <c r="KRG947" s="477"/>
      <c r="KRH947" s="477"/>
      <c r="KRI947" s="477"/>
      <c r="KRJ947" s="477"/>
      <c r="KRK947" s="477"/>
      <c r="KRL947" s="477"/>
      <c r="KRM947" s="477"/>
      <c r="KRN947" s="477"/>
      <c r="KRO947" s="477"/>
      <c r="KRP947" s="477"/>
      <c r="KRQ947" s="477"/>
      <c r="KRR947" s="477"/>
      <c r="KRS947" s="477"/>
      <c r="KRT947" s="477"/>
      <c r="KRU947" s="477"/>
      <c r="KRV947" s="477"/>
      <c r="KRW947" s="477"/>
      <c r="KRX947" s="477"/>
      <c r="KRY947" s="477"/>
      <c r="KRZ947" s="477"/>
      <c r="KSA947" s="477"/>
      <c r="KSB947" s="477"/>
      <c r="KSC947" s="477"/>
      <c r="KSD947" s="477"/>
      <c r="KSE947" s="477"/>
      <c r="KSF947" s="477"/>
      <c r="KSG947" s="477"/>
      <c r="KSH947" s="477"/>
      <c r="KSI947" s="477"/>
      <c r="KSJ947" s="477"/>
      <c r="KSK947" s="477"/>
      <c r="KSL947" s="477"/>
      <c r="KSM947" s="477"/>
      <c r="KSN947" s="477"/>
      <c r="KSO947" s="477"/>
      <c r="KSP947" s="477"/>
      <c r="KSQ947" s="477"/>
      <c r="KSR947" s="477"/>
      <c r="KSS947" s="477"/>
      <c r="KST947" s="477"/>
      <c r="KSU947" s="477"/>
      <c r="KSV947" s="477"/>
      <c r="KSW947" s="477"/>
      <c r="KSX947" s="477"/>
      <c r="KSY947" s="477"/>
      <c r="KSZ947" s="477"/>
      <c r="KTA947" s="477"/>
      <c r="KTB947" s="477"/>
      <c r="KTC947" s="477"/>
      <c r="KTD947" s="477"/>
      <c r="KTE947" s="477"/>
      <c r="KTF947" s="477"/>
      <c r="KTG947" s="477"/>
      <c r="KTH947" s="477"/>
      <c r="KTI947" s="477"/>
      <c r="KTJ947" s="477"/>
      <c r="KTK947" s="477"/>
      <c r="KTL947" s="477"/>
      <c r="KTM947" s="477"/>
      <c r="KTN947" s="477"/>
      <c r="KTO947" s="477"/>
      <c r="KTP947" s="477"/>
      <c r="KTQ947" s="477"/>
      <c r="KTR947" s="477"/>
      <c r="KTS947" s="477"/>
      <c r="KTT947" s="477"/>
      <c r="KTU947" s="477"/>
      <c r="KTV947" s="477"/>
      <c r="KTW947" s="477"/>
      <c r="KTX947" s="477"/>
      <c r="KTY947" s="477"/>
      <c r="KTZ947" s="477"/>
      <c r="KUA947" s="477"/>
      <c r="KUB947" s="477"/>
      <c r="KUC947" s="477"/>
      <c r="KUD947" s="477"/>
      <c r="KUE947" s="477"/>
      <c r="KUF947" s="477"/>
      <c r="KUG947" s="477"/>
      <c r="KUH947" s="477"/>
      <c r="KUI947" s="477"/>
      <c r="KUJ947" s="477"/>
      <c r="KUK947" s="477"/>
      <c r="KUL947" s="477"/>
      <c r="KUM947" s="477"/>
      <c r="KUN947" s="477"/>
      <c r="KUO947" s="477"/>
      <c r="KUP947" s="477"/>
      <c r="KUQ947" s="477"/>
      <c r="KUR947" s="477"/>
      <c r="KUS947" s="477"/>
      <c r="KUT947" s="477"/>
      <c r="KUU947" s="477"/>
      <c r="KUV947" s="477"/>
      <c r="KUW947" s="477"/>
      <c r="KUX947" s="477"/>
      <c r="KUY947" s="477"/>
      <c r="KUZ947" s="477"/>
      <c r="KVA947" s="477"/>
      <c r="KVB947" s="477"/>
      <c r="KVC947" s="477"/>
      <c r="KVD947" s="477"/>
      <c r="KVE947" s="477"/>
      <c r="KVF947" s="477"/>
      <c r="KVG947" s="477"/>
      <c r="KVH947" s="477"/>
      <c r="KVI947" s="477"/>
      <c r="KVJ947" s="477"/>
      <c r="KVK947" s="477"/>
      <c r="KVL947" s="477"/>
      <c r="KVM947" s="477"/>
      <c r="KVN947" s="477"/>
      <c r="KVO947" s="477"/>
      <c r="KVP947" s="477"/>
      <c r="KVQ947" s="477"/>
      <c r="KVR947" s="477"/>
      <c r="KVS947" s="477"/>
      <c r="KVT947" s="477"/>
      <c r="KVU947" s="477"/>
      <c r="KVV947" s="477"/>
      <c r="KVW947" s="477"/>
      <c r="KVX947" s="477"/>
      <c r="KVY947" s="477"/>
      <c r="KVZ947" s="477"/>
      <c r="KWA947" s="477"/>
      <c r="KWB947" s="477"/>
      <c r="KWC947" s="477"/>
      <c r="KWD947" s="477"/>
      <c r="KWE947" s="477"/>
      <c r="KWF947" s="477"/>
      <c r="KWG947" s="477"/>
      <c r="KWH947" s="477"/>
      <c r="KWI947" s="477"/>
      <c r="KWJ947" s="477"/>
      <c r="KWK947" s="477"/>
      <c r="KWL947" s="477"/>
      <c r="KWM947" s="477"/>
      <c r="KWN947" s="477"/>
      <c r="KWO947" s="477"/>
      <c r="KWP947" s="477"/>
      <c r="KWQ947" s="477"/>
      <c r="KWR947" s="477"/>
      <c r="KWS947" s="477"/>
      <c r="KWT947" s="477"/>
      <c r="KWU947" s="477"/>
      <c r="KWV947" s="477"/>
      <c r="KWW947" s="477"/>
      <c r="KWX947" s="477"/>
      <c r="KWY947" s="477"/>
      <c r="KWZ947" s="477"/>
      <c r="KXA947" s="477"/>
      <c r="KXB947" s="477"/>
      <c r="KXC947" s="477"/>
      <c r="KXD947" s="477"/>
      <c r="KXE947" s="477"/>
      <c r="KXF947" s="477"/>
      <c r="KXG947" s="477"/>
      <c r="KXH947" s="477"/>
      <c r="KXI947" s="477"/>
      <c r="KXJ947" s="477"/>
      <c r="KXK947" s="477"/>
      <c r="KXL947" s="477"/>
      <c r="KXM947" s="477"/>
      <c r="KXN947" s="477"/>
      <c r="KXO947" s="477"/>
      <c r="KXP947" s="477"/>
      <c r="KXQ947" s="477"/>
      <c r="KXR947" s="477"/>
      <c r="KXS947" s="477"/>
      <c r="KXT947" s="477"/>
      <c r="KXU947" s="477"/>
      <c r="KXV947" s="477"/>
      <c r="KXW947" s="477"/>
      <c r="KXX947" s="477"/>
      <c r="KXY947" s="477"/>
      <c r="KXZ947" s="477"/>
      <c r="KYA947" s="477"/>
      <c r="KYB947" s="477"/>
      <c r="KYC947" s="477"/>
      <c r="KYD947" s="477"/>
      <c r="KYE947" s="477"/>
      <c r="KYF947" s="477"/>
      <c r="KYG947" s="477"/>
      <c r="KYH947" s="477"/>
      <c r="KYI947" s="477"/>
      <c r="KYJ947" s="477"/>
      <c r="KYK947" s="477"/>
      <c r="KYL947" s="477"/>
      <c r="KYM947" s="477"/>
      <c r="KYN947" s="477"/>
      <c r="KYO947" s="477"/>
      <c r="KYP947" s="477"/>
      <c r="KYQ947" s="477"/>
      <c r="KYR947" s="477"/>
      <c r="KYS947" s="477"/>
      <c r="KYT947" s="477"/>
      <c r="KYU947" s="477"/>
      <c r="KYV947" s="477"/>
      <c r="KYW947" s="477"/>
      <c r="KYX947" s="477"/>
      <c r="KYY947" s="477"/>
      <c r="KYZ947" s="477"/>
      <c r="KZA947" s="477"/>
      <c r="KZB947" s="477"/>
      <c r="KZC947" s="477"/>
      <c r="KZD947" s="477"/>
      <c r="KZE947" s="477"/>
      <c r="KZF947" s="477"/>
      <c r="KZG947" s="477"/>
      <c r="KZH947" s="477"/>
      <c r="KZI947" s="477"/>
      <c r="KZJ947" s="477"/>
      <c r="KZK947" s="477"/>
      <c r="KZL947" s="477"/>
      <c r="KZM947" s="477"/>
      <c r="KZN947" s="477"/>
      <c r="KZO947" s="477"/>
      <c r="KZP947" s="477"/>
      <c r="KZQ947" s="477"/>
      <c r="KZR947" s="477"/>
      <c r="KZS947" s="477"/>
      <c r="KZT947" s="477"/>
      <c r="KZU947" s="477"/>
      <c r="KZV947" s="477"/>
      <c r="KZW947" s="477"/>
      <c r="KZX947" s="477"/>
      <c r="KZY947" s="477"/>
      <c r="KZZ947" s="477"/>
      <c r="LAA947" s="477"/>
      <c r="LAB947" s="477"/>
      <c r="LAC947" s="477"/>
      <c r="LAD947" s="477"/>
      <c r="LAE947" s="477"/>
      <c r="LAF947" s="477"/>
      <c r="LAG947" s="477"/>
      <c r="LAH947" s="477"/>
      <c r="LAI947" s="477"/>
      <c r="LAJ947" s="477"/>
      <c r="LAK947" s="477"/>
      <c r="LAL947" s="477"/>
      <c r="LAM947" s="477"/>
      <c r="LAN947" s="477"/>
      <c r="LAO947" s="477"/>
      <c r="LAP947" s="477"/>
      <c r="LAQ947" s="477"/>
      <c r="LAR947" s="477"/>
      <c r="LAS947" s="477"/>
      <c r="LAT947" s="477"/>
      <c r="LAU947" s="477"/>
      <c r="LAV947" s="477"/>
      <c r="LAW947" s="477"/>
      <c r="LAX947" s="477"/>
      <c r="LAY947" s="477"/>
      <c r="LAZ947" s="477"/>
      <c r="LBA947" s="477"/>
      <c r="LBB947" s="477"/>
      <c r="LBC947" s="477"/>
      <c r="LBD947" s="477"/>
      <c r="LBE947" s="477"/>
      <c r="LBF947" s="477"/>
      <c r="LBG947" s="477"/>
      <c r="LBH947" s="477"/>
      <c r="LBI947" s="477"/>
      <c r="LBJ947" s="477"/>
      <c r="LBK947" s="477"/>
      <c r="LBL947" s="477"/>
      <c r="LBM947" s="477"/>
      <c r="LBN947" s="477"/>
      <c r="LBO947" s="477"/>
      <c r="LBP947" s="477"/>
      <c r="LBQ947" s="477"/>
      <c r="LBR947" s="477"/>
      <c r="LBS947" s="477"/>
      <c r="LBT947" s="477"/>
      <c r="LBU947" s="477"/>
      <c r="LBV947" s="477"/>
      <c r="LBW947" s="477"/>
      <c r="LBX947" s="477"/>
      <c r="LBY947" s="477"/>
      <c r="LBZ947" s="477"/>
      <c r="LCA947" s="477"/>
      <c r="LCB947" s="477"/>
      <c r="LCC947" s="477"/>
      <c r="LCD947" s="477"/>
      <c r="LCE947" s="477"/>
      <c r="LCF947" s="477"/>
      <c r="LCG947" s="477"/>
      <c r="LCH947" s="477"/>
      <c r="LCI947" s="477"/>
      <c r="LCJ947" s="477"/>
      <c r="LCK947" s="477"/>
      <c r="LCL947" s="477"/>
      <c r="LCM947" s="477"/>
      <c r="LCN947" s="477"/>
      <c r="LCO947" s="477"/>
      <c r="LCP947" s="477"/>
      <c r="LCQ947" s="477"/>
      <c r="LCR947" s="477"/>
      <c r="LCS947" s="477"/>
      <c r="LCT947" s="477"/>
      <c r="LCU947" s="477"/>
      <c r="LCV947" s="477"/>
      <c r="LCW947" s="477"/>
      <c r="LCX947" s="477"/>
      <c r="LCY947" s="477"/>
      <c r="LCZ947" s="477"/>
      <c r="LDA947" s="477"/>
      <c r="LDB947" s="477"/>
      <c r="LDC947" s="477"/>
      <c r="LDD947" s="477"/>
      <c r="LDE947" s="477"/>
      <c r="LDF947" s="477"/>
      <c r="LDG947" s="477"/>
      <c r="LDH947" s="477"/>
      <c r="LDI947" s="477"/>
      <c r="LDJ947" s="477"/>
      <c r="LDK947" s="477"/>
      <c r="LDL947" s="477"/>
      <c r="LDM947" s="477"/>
      <c r="LDN947" s="477"/>
      <c r="LDO947" s="477"/>
      <c r="LDP947" s="477"/>
      <c r="LDQ947" s="477"/>
      <c r="LDR947" s="477"/>
      <c r="LDS947" s="477"/>
      <c r="LDT947" s="477"/>
      <c r="LDU947" s="477"/>
      <c r="LDV947" s="477"/>
      <c r="LDW947" s="477"/>
      <c r="LDX947" s="477"/>
      <c r="LDY947" s="477"/>
      <c r="LDZ947" s="477"/>
      <c r="LEA947" s="477"/>
      <c r="LEB947" s="477"/>
      <c r="LEC947" s="477"/>
      <c r="LED947" s="477"/>
      <c r="LEE947" s="477"/>
      <c r="LEF947" s="477"/>
      <c r="LEG947" s="477"/>
      <c r="LEH947" s="477"/>
      <c r="LEI947" s="477"/>
      <c r="LEJ947" s="477"/>
      <c r="LEK947" s="477"/>
      <c r="LEL947" s="477"/>
      <c r="LEM947" s="477"/>
      <c r="LEN947" s="477"/>
      <c r="LEO947" s="477"/>
      <c r="LEP947" s="477"/>
      <c r="LEQ947" s="477"/>
      <c r="LER947" s="477"/>
      <c r="LES947" s="477"/>
      <c r="LET947" s="477"/>
      <c r="LEU947" s="477"/>
      <c r="LEV947" s="477"/>
      <c r="LEW947" s="477"/>
      <c r="LEX947" s="477"/>
      <c r="LEY947" s="477"/>
      <c r="LEZ947" s="477"/>
      <c r="LFA947" s="477"/>
      <c r="LFB947" s="477"/>
      <c r="LFC947" s="477"/>
      <c r="LFD947" s="477"/>
      <c r="LFE947" s="477"/>
      <c r="LFF947" s="477"/>
      <c r="LFG947" s="477"/>
      <c r="LFH947" s="477"/>
      <c r="LFI947" s="477"/>
      <c r="LFJ947" s="477"/>
      <c r="LFK947" s="477"/>
      <c r="LFL947" s="477"/>
      <c r="LFM947" s="477"/>
      <c r="LFN947" s="477"/>
      <c r="LFO947" s="477"/>
      <c r="LFP947" s="477"/>
      <c r="LFQ947" s="477"/>
      <c r="LFR947" s="477"/>
      <c r="LFS947" s="477"/>
      <c r="LFT947" s="477"/>
      <c r="LFU947" s="477"/>
      <c r="LFV947" s="477"/>
      <c r="LFW947" s="477"/>
      <c r="LFX947" s="477"/>
      <c r="LFY947" s="477"/>
      <c r="LFZ947" s="477"/>
      <c r="LGA947" s="477"/>
      <c r="LGB947" s="477"/>
      <c r="LGC947" s="477"/>
      <c r="LGD947" s="477"/>
      <c r="LGE947" s="477"/>
      <c r="LGF947" s="477"/>
      <c r="LGG947" s="477"/>
      <c r="LGH947" s="477"/>
      <c r="LGI947" s="477"/>
      <c r="LGJ947" s="477"/>
      <c r="LGK947" s="477"/>
      <c r="LGL947" s="477"/>
      <c r="LGM947" s="477"/>
      <c r="LGN947" s="477"/>
      <c r="LGO947" s="477"/>
      <c r="LGP947" s="477"/>
      <c r="LGQ947" s="477"/>
      <c r="LGR947" s="477"/>
      <c r="LGS947" s="477"/>
      <c r="LGT947" s="477"/>
      <c r="LGU947" s="477"/>
      <c r="LGV947" s="477"/>
      <c r="LGW947" s="477"/>
      <c r="LGX947" s="477"/>
      <c r="LGY947" s="477"/>
      <c r="LGZ947" s="477"/>
      <c r="LHA947" s="477"/>
      <c r="LHB947" s="477"/>
      <c r="LHC947" s="477"/>
      <c r="LHD947" s="477"/>
      <c r="LHE947" s="477"/>
      <c r="LHF947" s="477"/>
      <c r="LHG947" s="477"/>
      <c r="LHH947" s="477"/>
      <c r="LHI947" s="477"/>
      <c r="LHJ947" s="477"/>
      <c r="LHK947" s="477"/>
      <c r="LHL947" s="477"/>
      <c r="LHM947" s="477"/>
      <c r="LHN947" s="477"/>
      <c r="LHO947" s="477"/>
      <c r="LHP947" s="477"/>
      <c r="LHQ947" s="477"/>
      <c r="LHR947" s="477"/>
      <c r="LHS947" s="477"/>
      <c r="LHT947" s="477"/>
      <c r="LHU947" s="477"/>
      <c r="LHV947" s="477"/>
      <c r="LHW947" s="477"/>
      <c r="LHX947" s="477"/>
      <c r="LHY947" s="477"/>
      <c r="LHZ947" s="477"/>
      <c r="LIA947" s="477"/>
      <c r="LIB947" s="477"/>
      <c r="LIC947" s="477"/>
      <c r="LID947" s="477"/>
      <c r="LIE947" s="477"/>
      <c r="LIF947" s="477"/>
      <c r="LIG947" s="477"/>
      <c r="LIH947" s="477"/>
      <c r="LII947" s="477"/>
      <c r="LIJ947" s="477"/>
      <c r="LIK947" s="477"/>
      <c r="LIL947" s="477"/>
      <c r="LIM947" s="477"/>
      <c r="LIN947" s="477"/>
      <c r="LIO947" s="477"/>
      <c r="LIP947" s="477"/>
      <c r="LIQ947" s="477"/>
      <c r="LIR947" s="477"/>
      <c r="LIS947" s="477"/>
      <c r="LIT947" s="477"/>
      <c r="LIU947" s="477"/>
      <c r="LIV947" s="477"/>
      <c r="LIW947" s="477"/>
      <c r="LIX947" s="477"/>
      <c r="LIY947" s="477"/>
      <c r="LIZ947" s="477"/>
      <c r="LJA947" s="477"/>
      <c r="LJB947" s="477"/>
      <c r="LJC947" s="477"/>
      <c r="LJD947" s="477"/>
      <c r="LJE947" s="477"/>
      <c r="LJF947" s="477"/>
      <c r="LJG947" s="477"/>
      <c r="LJH947" s="477"/>
      <c r="LJI947" s="477"/>
      <c r="LJJ947" s="477"/>
      <c r="LJK947" s="477"/>
      <c r="LJL947" s="477"/>
      <c r="LJM947" s="477"/>
      <c r="LJN947" s="477"/>
      <c r="LJO947" s="477"/>
      <c r="LJP947" s="477"/>
      <c r="LJQ947" s="477"/>
      <c r="LJR947" s="477"/>
      <c r="LJS947" s="477"/>
      <c r="LJT947" s="477"/>
      <c r="LJU947" s="477"/>
      <c r="LJV947" s="477"/>
      <c r="LJW947" s="477"/>
      <c r="LJX947" s="477"/>
      <c r="LJY947" s="477"/>
      <c r="LJZ947" s="477"/>
      <c r="LKA947" s="477"/>
      <c r="LKB947" s="477"/>
      <c r="LKC947" s="477"/>
      <c r="LKD947" s="477"/>
      <c r="LKE947" s="477"/>
      <c r="LKF947" s="477"/>
      <c r="LKG947" s="477"/>
      <c r="LKH947" s="477"/>
      <c r="LKI947" s="477"/>
      <c r="LKJ947" s="477"/>
      <c r="LKK947" s="477"/>
      <c r="LKL947" s="477"/>
      <c r="LKM947" s="477"/>
      <c r="LKN947" s="477"/>
      <c r="LKO947" s="477"/>
      <c r="LKP947" s="477"/>
      <c r="LKQ947" s="477"/>
      <c r="LKR947" s="477"/>
      <c r="LKS947" s="477"/>
      <c r="LKT947" s="477"/>
      <c r="LKU947" s="477"/>
      <c r="LKV947" s="477"/>
      <c r="LKW947" s="477"/>
      <c r="LKX947" s="477"/>
      <c r="LKY947" s="477"/>
      <c r="LKZ947" s="477"/>
      <c r="LLA947" s="477"/>
      <c r="LLB947" s="477"/>
      <c r="LLC947" s="477"/>
      <c r="LLD947" s="477"/>
      <c r="LLE947" s="477"/>
      <c r="LLF947" s="477"/>
      <c r="LLG947" s="477"/>
      <c r="LLH947" s="477"/>
      <c r="LLI947" s="477"/>
      <c r="LLJ947" s="477"/>
      <c r="LLK947" s="477"/>
      <c r="LLL947" s="477"/>
      <c r="LLM947" s="477"/>
      <c r="LLN947" s="477"/>
      <c r="LLO947" s="477"/>
      <c r="LLP947" s="477"/>
      <c r="LLQ947" s="477"/>
      <c r="LLR947" s="477"/>
      <c r="LLS947" s="477"/>
      <c r="LLT947" s="477"/>
      <c r="LLU947" s="477"/>
      <c r="LLV947" s="477"/>
      <c r="LLW947" s="477"/>
      <c r="LLX947" s="477"/>
      <c r="LLY947" s="477"/>
      <c r="LLZ947" s="477"/>
      <c r="LMA947" s="477"/>
      <c r="LMB947" s="477"/>
      <c r="LMC947" s="477"/>
      <c r="LMD947" s="477"/>
      <c r="LME947" s="477"/>
      <c r="LMF947" s="477"/>
      <c r="LMG947" s="477"/>
      <c r="LMH947" s="477"/>
      <c r="LMI947" s="477"/>
      <c r="LMJ947" s="477"/>
      <c r="LMK947" s="477"/>
      <c r="LML947" s="477"/>
      <c r="LMM947" s="477"/>
      <c r="LMN947" s="477"/>
      <c r="LMO947" s="477"/>
      <c r="LMP947" s="477"/>
      <c r="LMQ947" s="477"/>
      <c r="LMR947" s="477"/>
      <c r="LMS947" s="477"/>
      <c r="LMT947" s="477"/>
      <c r="LMU947" s="477"/>
      <c r="LMV947" s="477"/>
      <c r="LMW947" s="477"/>
      <c r="LMX947" s="477"/>
      <c r="LMY947" s="477"/>
      <c r="LMZ947" s="477"/>
      <c r="LNA947" s="477"/>
      <c r="LNB947" s="477"/>
      <c r="LNC947" s="477"/>
      <c r="LND947" s="477"/>
      <c r="LNE947" s="477"/>
      <c r="LNF947" s="477"/>
      <c r="LNG947" s="477"/>
      <c r="LNH947" s="477"/>
      <c r="LNI947" s="477"/>
      <c r="LNJ947" s="477"/>
      <c r="LNK947" s="477"/>
      <c r="LNL947" s="477"/>
      <c r="LNM947" s="477"/>
      <c r="LNN947" s="477"/>
      <c r="LNO947" s="477"/>
      <c r="LNP947" s="477"/>
      <c r="LNQ947" s="477"/>
      <c r="LNR947" s="477"/>
      <c r="LNS947" s="477"/>
      <c r="LNT947" s="477"/>
      <c r="LNU947" s="477"/>
      <c r="LNV947" s="477"/>
      <c r="LNW947" s="477"/>
      <c r="LNX947" s="477"/>
      <c r="LNY947" s="477"/>
      <c r="LNZ947" s="477"/>
      <c r="LOA947" s="477"/>
      <c r="LOB947" s="477"/>
      <c r="LOC947" s="477"/>
      <c r="LOD947" s="477"/>
      <c r="LOE947" s="477"/>
      <c r="LOF947" s="477"/>
      <c r="LOG947" s="477"/>
      <c r="LOH947" s="477"/>
      <c r="LOI947" s="477"/>
      <c r="LOJ947" s="477"/>
      <c r="LOK947" s="477"/>
      <c r="LOL947" s="477"/>
      <c r="LOM947" s="477"/>
      <c r="LON947" s="477"/>
      <c r="LOO947" s="477"/>
      <c r="LOP947" s="477"/>
      <c r="LOQ947" s="477"/>
      <c r="LOR947" s="477"/>
      <c r="LOS947" s="477"/>
      <c r="LOT947" s="477"/>
      <c r="LOU947" s="477"/>
      <c r="LOV947" s="477"/>
      <c r="LOW947" s="477"/>
      <c r="LOX947" s="477"/>
      <c r="LOY947" s="477"/>
      <c r="LOZ947" s="477"/>
      <c r="LPA947" s="477"/>
      <c r="LPB947" s="477"/>
      <c r="LPC947" s="477"/>
      <c r="LPD947" s="477"/>
      <c r="LPE947" s="477"/>
      <c r="LPF947" s="477"/>
      <c r="LPG947" s="477"/>
      <c r="LPH947" s="477"/>
      <c r="LPI947" s="477"/>
      <c r="LPJ947" s="477"/>
      <c r="LPK947" s="477"/>
      <c r="LPL947" s="477"/>
      <c r="LPM947" s="477"/>
      <c r="LPN947" s="477"/>
      <c r="LPO947" s="477"/>
      <c r="LPP947" s="477"/>
      <c r="LPQ947" s="477"/>
      <c r="LPR947" s="477"/>
      <c r="LPS947" s="477"/>
      <c r="LPT947" s="477"/>
      <c r="LPU947" s="477"/>
      <c r="LPV947" s="477"/>
      <c r="LPW947" s="477"/>
      <c r="LPX947" s="477"/>
      <c r="LPY947" s="477"/>
      <c r="LPZ947" s="477"/>
      <c r="LQA947" s="477"/>
      <c r="LQB947" s="477"/>
      <c r="LQC947" s="477"/>
      <c r="LQD947" s="477"/>
      <c r="LQE947" s="477"/>
      <c r="LQF947" s="477"/>
      <c r="LQG947" s="477"/>
      <c r="LQH947" s="477"/>
      <c r="LQI947" s="477"/>
      <c r="LQJ947" s="477"/>
      <c r="LQK947" s="477"/>
      <c r="LQL947" s="477"/>
      <c r="LQM947" s="477"/>
      <c r="LQN947" s="477"/>
      <c r="LQO947" s="477"/>
      <c r="LQP947" s="477"/>
      <c r="LQQ947" s="477"/>
      <c r="LQR947" s="477"/>
      <c r="LQS947" s="477"/>
      <c r="LQT947" s="477"/>
      <c r="LQU947" s="477"/>
      <c r="LQV947" s="477"/>
      <c r="LQW947" s="477"/>
      <c r="LQX947" s="477"/>
      <c r="LQY947" s="477"/>
      <c r="LQZ947" s="477"/>
      <c r="LRA947" s="477"/>
      <c r="LRB947" s="477"/>
      <c r="LRC947" s="477"/>
      <c r="LRD947" s="477"/>
      <c r="LRE947" s="477"/>
      <c r="LRF947" s="477"/>
      <c r="LRG947" s="477"/>
      <c r="LRH947" s="477"/>
      <c r="LRI947" s="477"/>
      <c r="LRJ947" s="477"/>
      <c r="LRK947" s="477"/>
      <c r="LRL947" s="477"/>
      <c r="LRM947" s="477"/>
      <c r="LRN947" s="477"/>
      <c r="LRO947" s="477"/>
      <c r="LRP947" s="477"/>
      <c r="LRQ947" s="477"/>
      <c r="LRR947" s="477"/>
      <c r="LRS947" s="477"/>
      <c r="LRT947" s="477"/>
      <c r="LRU947" s="477"/>
      <c r="LRV947" s="477"/>
      <c r="LRW947" s="477"/>
      <c r="LRX947" s="477"/>
      <c r="LRY947" s="477"/>
      <c r="LRZ947" s="477"/>
      <c r="LSA947" s="477"/>
      <c r="LSB947" s="477"/>
      <c r="LSC947" s="477"/>
      <c r="LSD947" s="477"/>
      <c r="LSE947" s="477"/>
      <c r="LSF947" s="477"/>
      <c r="LSG947" s="477"/>
      <c r="LSH947" s="477"/>
      <c r="LSI947" s="477"/>
      <c r="LSJ947" s="477"/>
      <c r="LSK947" s="477"/>
      <c r="LSL947" s="477"/>
      <c r="LSM947" s="477"/>
      <c r="LSN947" s="477"/>
      <c r="LSO947" s="477"/>
      <c r="LSP947" s="477"/>
      <c r="LSQ947" s="477"/>
      <c r="LSR947" s="477"/>
      <c r="LSS947" s="477"/>
      <c r="LST947" s="477"/>
      <c r="LSU947" s="477"/>
      <c r="LSV947" s="477"/>
      <c r="LSW947" s="477"/>
      <c r="LSX947" s="477"/>
      <c r="LSY947" s="477"/>
      <c r="LSZ947" s="477"/>
      <c r="LTA947" s="477"/>
      <c r="LTB947" s="477"/>
      <c r="LTC947" s="477"/>
      <c r="LTD947" s="477"/>
      <c r="LTE947" s="477"/>
      <c r="LTF947" s="477"/>
      <c r="LTG947" s="477"/>
      <c r="LTH947" s="477"/>
      <c r="LTI947" s="477"/>
      <c r="LTJ947" s="477"/>
      <c r="LTK947" s="477"/>
      <c r="LTL947" s="477"/>
      <c r="LTM947" s="477"/>
      <c r="LTN947" s="477"/>
      <c r="LTO947" s="477"/>
      <c r="LTP947" s="477"/>
      <c r="LTQ947" s="477"/>
      <c r="LTR947" s="477"/>
      <c r="LTS947" s="477"/>
      <c r="LTT947" s="477"/>
      <c r="LTU947" s="477"/>
      <c r="LTV947" s="477"/>
      <c r="LTW947" s="477"/>
      <c r="LTX947" s="477"/>
      <c r="LTY947" s="477"/>
      <c r="LTZ947" s="477"/>
      <c r="LUA947" s="477"/>
      <c r="LUB947" s="477"/>
      <c r="LUC947" s="477"/>
      <c r="LUD947" s="477"/>
      <c r="LUE947" s="477"/>
      <c r="LUF947" s="477"/>
      <c r="LUG947" s="477"/>
      <c r="LUH947" s="477"/>
      <c r="LUI947" s="477"/>
      <c r="LUJ947" s="477"/>
      <c r="LUK947" s="477"/>
      <c r="LUL947" s="477"/>
      <c r="LUM947" s="477"/>
      <c r="LUN947" s="477"/>
      <c r="LUO947" s="477"/>
      <c r="LUP947" s="477"/>
      <c r="LUQ947" s="477"/>
      <c r="LUR947" s="477"/>
      <c r="LUS947" s="477"/>
      <c r="LUT947" s="477"/>
      <c r="LUU947" s="477"/>
      <c r="LUV947" s="477"/>
      <c r="LUW947" s="477"/>
      <c r="LUX947" s="477"/>
      <c r="LUY947" s="477"/>
      <c r="LUZ947" s="477"/>
      <c r="LVA947" s="477"/>
      <c r="LVB947" s="477"/>
      <c r="LVC947" s="477"/>
      <c r="LVD947" s="477"/>
      <c r="LVE947" s="477"/>
      <c r="LVF947" s="477"/>
      <c r="LVG947" s="477"/>
      <c r="LVH947" s="477"/>
      <c r="LVI947" s="477"/>
      <c r="LVJ947" s="477"/>
      <c r="LVK947" s="477"/>
      <c r="LVL947" s="477"/>
      <c r="LVM947" s="477"/>
      <c r="LVN947" s="477"/>
      <c r="LVO947" s="477"/>
      <c r="LVP947" s="477"/>
      <c r="LVQ947" s="477"/>
      <c r="LVR947" s="477"/>
      <c r="LVS947" s="477"/>
      <c r="LVT947" s="477"/>
      <c r="LVU947" s="477"/>
      <c r="LVV947" s="477"/>
      <c r="LVW947" s="477"/>
      <c r="LVX947" s="477"/>
      <c r="LVY947" s="477"/>
      <c r="LVZ947" s="477"/>
      <c r="LWA947" s="477"/>
      <c r="LWB947" s="477"/>
      <c r="LWC947" s="477"/>
      <c r="LWD947" s="477"/>
      <c r="LWE947" s="477"/>
      <c r="LWF947" s="477"/>
      <c r="LWG947" s="477"/>
      <c r="LWH947" s="477"/>
      <c r="LWI947" s="477"/>
      <c r="LWJ947" s="477"/>
      <c r="LWK947" s="477"/>
      <c r="LWL947" s="477"/>
      <c r="LWM947" s="477"/>
      <c r="LWN947" s="477"/>
      <c r="LWO947" s="477"/>
      <c r="LWP947" s="477"/>
      <c r="LWQ947" s="477"/>
      <c r="LWR947" s="477"/>
      <c r="LWS947" s="477"/>
      <c r="LWT947" s="477"/>
      <c r="LWU947" s="477"/>
      <c r="LWV947" s="477"/>
      <c r="LWW947" s="477"/>
      <c r="LWX947" s="477"/>
      <c r="LWY947" s="477"/>
      <c r="LWZ947" s="477"/>
      <c r="LXA947" s="477"/>
      <c r="LXB947" s="477"/>
      <c r="LXC947" s="477"/>
      <c r="LXD947" s="477"/>
      <c r="LXE947" s="477"/>
      <c r="LXF947" s="477"/>
      <c r="LXG947" s="477"/>
      <c r="LXH947" s="477"/>
      <c r="LXI947" s="477"/>
      <c r="LXJ947" s="477"/>
      <c r="LXK947" s="477"/>
      <c r="LXL947" s="477"/>
      <c r="LXM947" s="477"/>
      <c r="LXN947" s="477"/>
      <c r="LXO947" s="477"/>
      <c r="LXP947" s="477"/>
      <c r="LXQ947" s="477"/>
      <c r="LXR947" s="477"/>
      <c r="LXS947" s="477"/>
      <c r="LXT947" s="477"/>
      <c r="LXU947" s="477"/>
      <c r="LXV947" s="477"/>
      <c r="LXW947" s="477"/>
      <c r="LXX947" s="477"/>
      <c r="LXY947" s="477"/>
      <c r="LXZ947" s="477"/>
      <c r="LYA947" s="477"/>
      <c r="LYB947" s="477"/>
      <c r="LYC947" s="477"/>
      <c r="LYD947" s="477"/>
      <c r="LYE947" s="477"/>
      <c r="LYF947" s="477"/>
      <c r="LYG947" s="477"/>
      <c r="LYH947" s="477"/>
      <c r="LYI947" s="477"/>
      <c r="LYJ947" s="477"/>
      <c r="LYK947" s="477"/>
      <c r="LYL947" s="477"/>
      <c r="LYM947" s="477"/>
      <c r="LYN947" s="477"/>
      <c r="LYO947" s="477"/>
      <c r="LYP947" s="477"/>
      <c r="LYQ947" s="477"/>
      <c r="LYR947" s="477"/>
      <c r="LYS947" s="477"/>
      <c r="LYT947" s="477"/>
      <c r="LYU947" s="477"/>
      <c r="LYV947" s="477"/>
      <c r="LYW947" s="477"/>
      <c r="LYX947" s="477"/>
      <c r="LYY947" s="477"/>
      <c r="LYZ947" s="477"/>
      <c r="LZA947" s="477"/>
      <c r="LZB947" s="477"/>
      <c r="LZC947" s="477"/>
      <c r="LZD947" s="477"/>
      <c r="LZE947" s="477"/>
      <c r="LZF947" s="477"/>
      <c r="LZG947" s="477"/>
      <c r="LZH947" s="477"/>
      <c r="LZI947" s="477"/>
      <c r="LZJ947" s="477"/>
      <c r="LZK947" s="477"/>
      <c r="LZL947" s="477"/>
      <c r="LZM947" s="477"/>
      <c r="LZN947" s="477"/>
      <c r="LZO947" s="477"/>
      <c r="LZP947" s="477"/>
      <c r="LZQ947" s="477"/>
      <c r="LZR947" s="477"/>
      <c r="LZS947" s="477"/>
      <c r="LZT947" s="477"/>
      <c r="LZU947" s="477"/>
      <c r="LZV947" s="477"/>
      <c r="LZW947" s="477"/>
      <c r="LZX947" s="477"/>
      <c r="LZY947" s="477"/>
      <c r="LZZ947" s="477"/>
      <c r="MAA947" s="477"/>
      <c r="MAB947" s="477"/>
      <c r="MAC947" s="477"/>
      <c r="MAD947" s="477"/>
      <c r="MAE947" s="477"/>
      <c r="MAF947" s="477"/>
      <c r="MAG947" s="477"/>
      <c r="MAH947" s="477"/>
      <c r="MAI947" s="477"/>
      <c r="MAJ947" s="477"/>
      <c r="MAK947" s="477"/>
      <c r="MAL947" s="477"/>
      <c r="MAM947" s="477"/>
      <c r="MAN947" s="477"/>
      <c r="MAO947" s="477"/>
      <c r="MAP947" s="477"/>
      <c r="MAQ947" s="477"/>
      <c r="MAR947" s="477"/>
      <c r="MAS947" s="477"/>
      <c r="MAT947" s="477"/>
      <c r="MAU947" s="477"/>
      <c r="MAV947" s="477"/>
      <c r="MAW947" s="477"/>
      <c r="MAX947" s="477"/>
      <c r="MAY947" s="477"/>
      <c r="MAZ947" s="477"/>
      <c r="MBA947" s="477"/>
      <c r="MBB947" s="477"/>
      <c r="MBC947" s="477"/>
      <c r="MBD947" s="477"/>
      <c r="MBE947" s="477"/>
      <c r="MBF947" s="477"/>
      <c r="MBG947" s="477"/>
      <c r="MBH947" s="477"/>
      <c r="MBI947" s="477"/>
      <c r="MBJ947" s="477"/>
      <c r="MBK947" s="477"/>
      <c r="MBL947" s="477"/>
      <c r="MBM947" s="477"/>
      <c r="MBN947" s="477"/>
      <c r="MBO947" s="477"/>
      <c r="MBP947" s="477"/>
      <c r="MBQ947" s="477"/>
      <c r="MBR947" s="477"/>
      <c r="MBS947" s="477"/>
      <c r="MBT947" s="477"/>
      <c r="MBU947" s="477"/>
      <c r="MBV947" s="477"/>
      <c r="MBW947" s="477"/>
      <c r="MBX947" s="477"/>
      <c r="MBY947" s="477"/>
      <c r="MBZ947" s="477"/>
      <c r="MCA947" s="477"/>
      <c r="MCB947" s="477"/>
      <c r="MCC947" s="477"/>
      <c r="MCD947" s="477"/>
      <c r="MCE947" s="477"/>
      <c r="MCF947" s="477"/>
      <c r="MCG947" s="477"/>
      <c r="MCH947" s="477"/>
      <c r="MCI947" s="477"/>
      <c r="MCJ947" s="477"/>
      <c r="MCK947" s="477"/>
      <c r="MCL947" s="477"/>
      <c r="MCM947" s="477"/>
      <c r="MCN947" s="477"/>
      <c r="MCO947" s="477"/>
      <c r="MCP947" s="477"/>
      <c r="MCQ947" s="477"/>
      <c r="MCR947" s="477"/>
      <c r="MCS947" s="477"/>
      <c r="MCT947" s="477"/>
      <c r="MCU947" s="477"/>
      <c r="MCV947" s="477"/>
      <c r="MCW947" s="477"/>
      <c r="MCX947" s="477"/>
      <c r="MCY947" s="477"/>
      <c r="MCZ947" s="477"/>
      <c r="MDA947" s="477"/>
      <c r="MDB947" s="477"/>
      <c r="MDC947" s="477"/>
      <c r="MDD947" s="477"/>
      <c r="MDE947" s="477"/>
      <c r="MDF947" s="477"/>
      <c r="MDG947" s="477"/>
      <c r="MDH947" s="477"/>
      <c r="MDI947" s="477"/>
      <c r="MDJ947" s="477"/>
      <c r="MDK947" s="477"/>
      <c r="MDL947" s="477"/>
      <c r="MDM947" s="477"/>
      <c r="MDN947" s="477"/>
      <c r="MDO947" s="477"/>
      <c r="MDP947" s="477"/>
      <c r="MDQ947" s="477"/>
      <c r="MDR947" s="477"/>
      <c r="MDS947" s="477"/>
      <c r="MDT947" s="477"/>
      <c r="MDU947" s="477"/>
      <c r="MDV947" s="477"/>
      <c r="MDW947" s="477"/>
      <c r="MDX947" s="477"/>
      <c r="MDY947" s="477"/>
      <c r="MDZ947" s="477"/>
      <c r="MEA947" s="477"/>
      <c r="MEB947" s="477"/>
      <c r="MEC947" s="477"/>
      <c r="MED947" s="477"/>
      <c r="MEE947" s="477"/>
      <c r="MEF947" s="477"/>
      <c r="MEG947" s="477"/>
      <c r="MEH947" s="477"/>
      <c r="MEI947" s="477"/>
      <c r="MEJ947" s="477"/>
      <c r="MEK947" s="477"/>
      <c r="MEL947" s="477"/>
      <c r="MEM947" s="477"/>
      <c r="MEN947" s="477"/>
      <c r="MEO947" s="477"/>
      <c r="MEP947" s="477"/>
      <c r="MEQ947" s="477"/>
      <c r="MER947" s="477"/>
      <c r="MES947" s="477"/>
      <c r="MET947" s="477"/>
      <c r="MEU947" s="477"/>
      <c r="MEV947" s="477"/>
      <c r="MEW947" s="477"/>
      <c r="MEX947" s="477"/>
      <c r="MEY947" s="477"/>
      <c r="MEZ947" s="477"/>
      <c r="MFA947" s="477"/>
      <c r="MFB947" s="477"/>
      <c r="MFC947" s="477"/>
      <c r="MFD947" s="477"/>
      <c r="MFE947" s="477"/>
      <c r="MFF947" s="477"/>
      <c r="MFG947" s="477"/>
      <c r="MFH947" s="477"/>
      <c r="MFI947" s="477"/>
      <c r="MFJ947" s="477"/>
      <c r="MFK947" s="477"/>
      <c r="MFL947" s="477"/>
      <c r="MFM947" s="477"/>
      <c r="MFN947" s="477"/>
      <c r="MFO947" s="477"/>
      <c r="MFP947" s="477"/>
      <c r="MFQ947" s="477"/>
      <c r="MFR947" s="477"/>
      <c r="MFS947" s="477"/>
      <c r="MFT947" s="477"/>
      <c r="MFU947" s="477"/>
      <c r="MFV947" s="477"/>
      <c r="MFW947" s="477"/>
      <c r="MFX947" s="477"/>
      <c r="MFY947" s="477"/>
      <c r="MFZ947" s="477"/>
      <c r="MGA947" s="477"/>
      <c r="MGB947" s="477"/>
      <c r="MGC947" s="477"/>
      <c r="MGD947" s="477"/>
      <c r="MGE947" s="477"/>
      <c r="MGF947" s="477"/>
      <c r="MGG947" s="477"/>
      <c r="MGH947" s="477"/>
      <c r="MGI947" s="477"/>
      <c r="MGJ947" s="477"/>
      <c r="MGK947" s="477"/>
      <c r="MGL947" s="477"/>
      <c r="MGM947" s="477"/>
      <c r="MGN947" s="477"/>
      <c r="MGO947" s="477"/>
      <c r="MGP947" s="477"/>
      <c r="MGQ947" s="477"/>
      <c r="MGR947" s="477"/>
      <c r="MGS947" s="477"/>
      <c r="MGT947" s="477"/>
      <c r="MGU947" s="477"/>
      <c r="MGV947" s="477"/>
      <c r="MGW947" s="477"/>
      <c r="MGX947" s="477"/>
      <c r="MGY947" s="477"/>
      <c r="MGZ947" s="477"/>
      <c r="MHA947" s="477"/>
      <c r="MHB947" s="477"/>
      <c r="MHC947" s="477"/>
      <c r="MHD947" s="477"/>
      <c r="MHE947" s="477"/>
      <c r="MHF947" s="477"/>
      <c r="MHG947" s="477"/>
      <c r="MHH947" s="477"/>
      <c r="MHI947" s="477"/>
      <c r="MHJ947" s="477"/>
      <c r="MHK947" s="477"/>
      <c r="MHL947" s="477"/>
      <c r="MHM947" s="477"/>
      <c r="MHN947" s="477"/>
      <c r="MHO947" s="477"/>
      <c r="MHP947" s="477"/>
      <c r="MHQ947" s="477"/>
      <c r="MHR947" s="477"/>
      <c r="MHS947" s="477"/>
      <c r="MHT947" s="477"/>
      <c r="MHU947" s="477"/>
      <c r="MHV947" s="477"/>
      <c r="MHW947" s="477"/>
      <c r="MHX947" s="477"/>
      <c r="MHY947" s="477"/>
      <c r="MHZ947" s="477"/>
      <c r="MIA947" s="477"/>
      <c r="MIB947" s="477"/>
      <c r="MIC947" s="477"/>
      <c r="MID947" s="477"/>
      <c r="MIE947" s="477"/>
      <c r="MIF947" s="477"/>
      <c r="MIG947" s="477"/>
      <c r="MIH947" s="477"/>
      <c r="MII947" s="477"/>
      <c r="MIJ947" s="477"/>
      <c r="MIK947" s="477"/>
      <c r="MIL947" s="477"/>
      <c r="MIM947" s="477"/>
      <c r="MIN947" s="477"/>
      <c r="MIO947" s="477"/>
      <c r="MIP947" s="477"/>
      <c r="MIQ947" s="477"/>
      <c r="MIR947" s="477"/>
      <c r="MIS947" s="477"/>
      <c r="MIT947" s="477"/>
      <c r="MIU947" s="477"/>
      <c r="MIV947" s="477"/>
      <c r="MIW947" s="477"/>
      <c r="MIX947" s="477"/>
      <c r="MIY947" s="477"/>
      <c r="MIZ947" s="477"/>
      <c r="MJA947" s="477"/>
      <c r="MJB947" s="477"/>
      <c r="MJC947" s="477"/>
      <c r="MJD947" s="477"/>
      <c r="MJE947" s="477"/>
      <c r="MJF947" s="477"/>
      <c r="MJG947" s="477"/>
      <c r="MJH947" s="477"/>
      <c r="MJI947" s="477"/>
      <c r="MJJ947" s="477"/>
      <c r="MJK947" s="477"/>
      <c r="MJL947" s="477"/>
      <c r="MJM947" s="477"/>
      <c r="MJN947" s="477"/>
      <c r="MJO947" s="477"/>
      <c r="MJP947" s="477"/>
      <c r="MJQ947" s="477"/>
      <c r="MJR947" s="477"/>
      <c r="MJS947" s="477"/>
      <c r="MJT947" s="477"/>
      <c r="MJU947" s="477"/>
      <c r="MJV947" s="477"/>
      <c r="MJW947" s="477"/>
      <c r="MJX947" s="477"/>
      <c r="MJY947" s="477"/>
      <c r="MJZ947" s="477"/>
      <c r="MKA947" s="477"/>
      <c r="MKB947" s="477"/>
      <c r="MKC947" s="477"/>
      <c r="MKD947" s="477"/>
      <c r="MKE947" s="477"/>
      <c r="MKF947" s="477"/>
      <c r="MKG947" s="477"/>
      <c r="MKH947" s="477"/>
      <c r="MKI947" s="477"/>
      <c r="MKJ947" s="477"/>
      <c r="MKK947" s="477"/>
      <c r="MKL947" s="477"/>
      <c r="MKM947" s="477"/>
      <c r="MKN947" s="477"/>
      <c r="MKO947" s="477"/>
      <c r="MKP947" s="477"/>
      <c r="MKQ947" s="477"/>
      <c r="MKR947" s="477"/>
      <c r="MKS947" s="477"/>
      <c r="MKT947" s="477"/>
      <c r="MKU947" s="477"/>
      <c r="MKV947" s="477"/>
      <c r="MKW947" s="477"/>
      <c r="MKX947" s="477"/>
      <c r="MKY947" s="477"/>
      <c r="MKZ947" s="477"/>
      <c r="MLA947" s="477"/>
      <c r="MLB947" s="477"/>
      <c r="MLC947" s="477"/>
      <c r="MLD947" s="477"/>
      <c r="MLE947" s="477"/>
      <c r="MLF947" s="477"/>
      <c r="MLG947" s="477"/>
      <c r="MLH947" s="477"/>
      <c r="MLI947" s="477"/>
      <c r="MLJ947" s="477"/>
      <c r="MLK947" s="477"/>
      <c r="MLL947" s="477"/>
      <c r="MLM947" s="477"/>
      <c r="MLN947" s="477"/>
      <c r="MLO947" s="477"/>
      <c r="MLP947" s="477"/>
      <c r="MLQ947" s="477"/>
      <c r="MLR947" s="477"/>
      <c r="MLS947" s="477"/>
      <c r="MLT947" s="477"/>
      <c r="MLU947" s="477"/>
      <c r="MLV947" s="477"/>
      <c r="MLW947" s="477"/>
      <c r="MLX947" s="477"/>
      <c r="MLY947" s="477"/>
      <c r="MLZ947" s="477"/>
      <c r="MMA947" s="477"/>
      <c r="MMB947" s="477"/>
      <c r="MMC947" s="477"/>
      <c r="MMD947" s="477"/>
      <c r="MME947" s="477"/>
      <c r="MMF947" s="477"/>
      <c r="MMG947" s="477"/>
      <c r="MMH947" s="477"/>
      <c r="MMI947" s="477"/>
      <c r="MMJ947" s="477"/>
      <c r="MMK947" s="477"/>
      <c r="MML947" s="477"/>
      <c r="MMM947" s="477"/>
      <c r="MMN947" s="477"/>
      <c r="MMO947" s="477"/>
      <c r="MMP947" s="477"/>
      <c r="MMQ947" s="477"/>
      <c r="MMR947" s="477"/>
      <c r="MMS947" s="477"/>
      <c r="MMT947" s="477"/>
      <c r="MMU947" s="477"/>
      <c r="MMV947" s="477"/>
      <c r="MMW947" s="477"/>
      <c r="MMX947" s="477"/>
      <c r="MMY947" s="477"/>
      <c r="MMZ947" s="477"/>
      <c r="MNA947" s="477"/>
      <c r="MNB947" s="477"/>
      <c r="MNC947" s="477"/>
      <c r="MND947" s="477"/>
      <c r="MNE947" s="477"/>
      <c r="MNF947" s="477"/>
      <c r="MNG947" s="477"/>
      <c r="MNH947" s="477"/>
      <c r="MNI947" s="477"/>
      <c r="MNJ947" s="477"/>
      <c r="MNK947" s="477"/>
      <c r="MNL947" s="477"/>
      <c r="MNM947" s="477"/>
      <c r="MNN947" s="477"/>
      <c r="MNO947" s="477"/>
      <c r="MNP947" s="477"/>
      <c r="MNQ947" s="477"/>
      <c r="MNR947" s="477"/>
      <c r="MNS947" s="477"/>
      <c r="MNT947" s="477"/>
      <c r="MNU947" s="477"/>
      <c r="MNV947" s="477"/>
      <c r="MNW947" s="477"/>
      <c r="MNX947" s="477"/>
      <c r="MNY947" s="477"/>
      <c r="MNZ947" s="477"/>
      <c r="MOA947" s="477"/>
      <c r="MOB947" s="477"/>
      <c r="MOC947" s="477"/>
      <c r="MOD947" s="477"/>
      <c r="MOE947" s="477"/>
      <c r="MOF947" s="477"/>
      <c r="MOG947" s="477"/>
      <c r="MOH947" s="477"/>
      <c r="MOI947" s="477"/>
      <c r="MOJ947" s="477"/>
      <c r="MOK947" s="477"/>
      <c r="MOL947" s="477"/>
      <c r="MOM947" s="477"/>
      <c r="MON947" s="477"/>
      <c r="MOO947" s="477"/>
      <c r="MOP947" s="477"/>
      <c r="MOQ947" s="477"/>
      <c r="MOR947" s="477"/>
      <c r="MOS947" s="477"/>
      <c r="MOT947" s="477"/>
      <c r="MOU947" s="477"/>
      <c r="MOV947" s="477"/>
      <c r="MOW947" s="477"/>
      <c r="MOX947" s="477"/>
      <c r="MOY947" s="477"/>
      <c r="MOZ947" s="477"/>
      <c r="MPA947" s="477"/>
      <c r="MPB947" s="477"/>
      <c r="MPC947" s="477"/>
      <c r="MPD947" s="477"/>
      <c r="MPE947" s="477"/>
      <c r="MPF947" s="477"/>
      <c r="MPG947" s="477"/>
      <c r="MPH947" s="477"/>
      <c r="MPI947" s="477"/>
      <c r="MPJ947" s="477"/>
      <c r="MPK947" s="477"/>
      <c r="MPL947" s="477"/>
      <c r="MPM947" s="477"/>
      <c r="MPN947" s="477"/>
      <c r="MPO947" s="477"/>
      <c r="MPP947" s="477"/>
      <c r="MPQ947" s="477"/>
      <c r="MPR947" s="477"/>
      <c r="MPS947" s="477"/>
      <c r="MPT947" s="477"/>
      <c r="MPU947" s="477"/>
      <c r="MPV947" s="477"/>
      <c r="MPW947" s="477"/>
      <c r="MPX947" s="477"/>
      <c r="MPY947" s="477"/>
      <c r="MPZ947" s="477"/>
      <c r="MQA947" s="477"/>
      <c r="MQB947" s="477"/>
      <c r="MQC947" s="477"/>
      <c r="MQD947" s="477"/>
      <c r="MQE947" s="477"/>
      <c r="MQF947" s="477"/>
      <c r="MQG947" s="477"/>
      <c r="MQH947" s="477"/>
      <c r="MQI947" s="477"/>
      <c r="MQJ947" s="477"/>
      <c r="MQK947" s="477"/>
      <c r="MQL947" s="477"/>
      <c r="MQM947" s="477"/>
      <c r="MQN947" s="477"/>
      <c r="MQO947" s="477"/>
      <c r="MQP947" s="477"/>
      <c r="MQQ947" s="477"/>
      <c r="MQR947" s="477"/>
      <c r="MQS947" s="477"/>
      <c r="MQT947" s="477"/>
      <c r="MQU947" s="477"/>
      <c r="MQV947" s="477"/>
      <c r="MQW947" s="477"/>
      <c r="MQX947" s="477"/>
      <c r="MQY947" s="477"/>
      <c r="MQZ947" s="477"/>
      <c r="MRA947" s="477"/>
      <c r="MRB947" s="477"/>
      <c r="MRC947" s="477"/>
      <c r="MRD947" s="477"/>
      <c r="MRE947" s="477"/>
      <c r="MRF947" s="477"/>
      <c r="MRG947" s="477"/>
      <c r="MRH947" s="477"/>
      <c r="MRI947" s="477"/>
      <c r="MRJ947" s="477"/>
      <c r="MRK947" s="477"/>
      <c r="MRL947" s="477"/>
      <c r="MRM947" s="477"/>
      <c r="MRN947" s="477"/>
      <c r="MRO947" s="477"/>
      <c r="MRP947" s="477"/>
      <c r="MRQ947" s="477"/>
      <c r="MRR947" s="477"/>
      <c r="MRS947" s="477"/>
      <c r="MRT947" s="477"/>
      <c r="MRU947" s="477"/>
      <c r="MRV947" s="477"/>
      <c r="MRW947" s="477"/>
      <c r="MRX947" s="477"/>
      <c r="MRY947" s="477"/>
      <c r="MRZ947" s="477"/>
      <c r="MSA947" s="477"/>
      <c r="MSB947" s="477"/>
      <c r="MSC947" s="477"/>
      <c r="MSD947" s="477"/>
      <c r="MSE947" s="477"/>
      <c r="MSF947" s="477"/>
      <c r="MSG947" s="477"/>
      <c r="MSH947" s="477"/>
      <c r="MSI947" s="477"/>
      <c r="MSJ947" s="477"/>
      <c r="MSK947" s="477"/>
      <c r="MSL947" s="477"/>
      <c r="MSM947" s="477"/>
      <c r="MSN947" s="477"/>
      <c r="MSO947" s="477"/>
      <c r="MSP947" s="477"/>
      <c r="MSQ947" s="477"/>
      <c r="MSR947" s="477"/>
      <c r="MSS947" s="477"/>
      <c r="MST947" s="477"/>
      <c r="MSU947" s="477"/>
      <c r="MSV947" s="477"/>
      <c r="MSW947" s="477"/>
      <c r="MSX947" s="477"/>
      <c r="MSY947" s="477"/>
      <c r="MSZ947" s="477"/>
      <c r="MTA947" s="477"/>
      <c r="MTB947" s="477"/>
      <c r="MTC947" s="477"/>
      <c r="MTD947" s="477"/>
      <c r="MTE947" s="477"/>
      <c r="MTF947" s="477"/>
      <c r="MTG947" s="477"/>
      <c r="MTH947" s="477"/>
      <c r="MTI947" s="477"/>
      <c r="MTJ947" s="477"/>
      <c r="MTK947" s="477"/>
      <c r="MTL947" s="477"/>
      <c r="MTM947" s="477"/>
      <c r="MTN947" s="477"/>
      <c r="MTO947" s="477"/>
      <c r="MTP947" s="477"/>
      <c r="MTQ947" s="477"/>
      <c r="MTR947" s="477"/>
      <c r="MTS947" s="477"/>
      <c r="MTT947" s="477"/>
      <c r="MTU947" s="477"/>
      <c r="MTV947" s="477"/>
      <c r="MTW947" s="477"/>
      <c r="MTX947" s="477"/>
      <c r="MTY947" s="477"/>
      <c r="MTZ947" s="477"/>
      <c r="MUA947" s="477"/>
      <c r="MUB947" s="477"/>
      <c r="MUC947" s="477"/>
      <c r="MUD947" s="477"/>
      <c r="MUE947" s="477"/>
      <c r="MUF947" s="477"/>
      <c r="MUG947" s="477"/>
      <c r="MUH947" s="477"/>
      <c r="MUI947" s="477"/>
      <c r="MUJ947" s="477"/>
      <c r="MUK947" s="477"/>
      <c r="MUL947" s="477"/>
      <c r="MUM947" s="477"/>
      <c r="MUN947" s="477"/>
      <c r="MUO947" s="477"/>
      <c r="MUP947" s="477"/>
      <c r="MUQ947" s="477"/>
      <c r="MUR947" s="477"/>
      <c r="MUS947" s="477"/>
      <c r="MUT947" s="477"/>
      <c r="MUU947" s="477"/>
      <c r="MUV947" s="477"/>
      <c r="MUW947" s="477"/>
      <c r="MUX947" s="477"/>
      <c r="MUY947" s="477"/>
      <c r="MUZ947" s="477"/>
      <c r="MVA947" s="477"/>
      <c r="MVB947" s="477"/>
      <c r="MVC947" s="477"/>
      <c r="MVD947" s="477"/>
      <c r="MVE947" s="477"/>
      <c r="MVF947" s="477"/>
      <c r="MVG947" s="477"/>
      <c r="MVH947" s="477"/>
      <c r="MVI947" s="477"/>
      <c r="MVJ947" s="477"/>
      <c r="MVK947" s="477"/>
      <c r="MVL947" s="477"/>
      <c r="MVM947" s="477"/>
      <c r="MVN947" s="477"/>
      <c r="MVO947" s="477"/>
      <c r="MVP947" s="477"/>
      <c r="MVQ947" s="477"/>
      <c r="MVR947" s="477"/>
      <c r="MVS947" s="477"/>
      <c r="MVT947" s="477"/>
      <c r="MVU947" s="477"/>
      <c r="MVV947" s="477"/>
      <c r="MVW947" s="477"/>
      <c r="MVX947" s="477"/>
      <c r="MVY947" s="477"/>
      <c r="MVZ947" s="477"/>
      <c r="MWA947" s="477"/>
      <c r="MWB947" s="477"/>
      <c r="MWC947" s="477"/>
      <c r="MWD947" s="477"/>
      <c r="MWE947" s="477"/>
      <c r="MWF947" s="477"/>
      <c r="MWG947" s="477"/>
      <c r="MWH947" s="477"/>
      <c r="MWI947" s="477"/>
      <c r="MWJ947" s="477"/>
      <c r="MWK947" s="477"/>
      <c r="MWL947" s="477"/>
      <c r="MWM947" s="477"/>
      <c r="MWN947" s="477"/>
      <c r="MWO947" s="477"/>
      <c r="MWP947" s="477"/>
      <c r="MWQ947" s="477"/>
      <c r="MWR947" s="477"/>
      <c r="MWS947" s="477"/>
      <c r="MWT947" s="477"/>
      <c r="MWU947" s="477"/>
      <c r="MWV947" s="477"/>
      <c r="MWW947" s="477"/>
      <c r="MWX947" s="477"/>
      <c r="MWY947" s="477"/>
      <c r="MWZ947" s="477"/>
      <c r="MXA947" s="477"/>
      <c r="MXB947" s="477"/>
      <c r="MXC947" s="477"/>
      <c r="MXD947" s="477"/>
      <c r="MXE947" s="477"/>
      <c r="MXF947" s="477"/>
      <c r="MXG947" s="477"/>
      <c r="MXH947" s="477"/>
      <c r="MXI947" s="477"/>
      <c r="MXJ947" s="477"/>
      <c r="MXK947" s="477"/>
      <c r="MXL947" s="477"/>
      <c r="MXM947" s="477"/>
      <c r="MXN947" s="477"/>
      <c r="MXO947" s="477"/>
      <c r="MXP947" s="477"/>
      <c r="MXQ947" s="477"/>
      <c r="MXR947" s="477"/>
      <c r="MXS947" s="477"/>
      <c r="MXT947" s="477"/>
      <c r="MXU947" s="477"/>
      <c r="MXV947" s="477"/>
      <c r="MXW947" s="477"/>
      <c r="MXX947" s="477"/>
      <c r="MXY947" s="477"/>
      <c r="MXZ947" s="477"/>
      <c r="MYA947" s="477"/>
      <c r="MYB947" s="477"/>
      <c r="MYC947" s="477"/>
      <c r="MYD947" s="477"/>
      <c r="MYE947" s="477"/>
      <c r="MYF947" s="477"/>
      <c r="MYG947" s="477"/>
      <c r="MYH947" s="477"/>
      <c r="MYI947" s="477"/>
      <c r="MYJ947" s="477"/>
      <c r="MYK947" s="477"/>
      <c r="MYL947" s="477"/>
      <c r="MYM947" s="477"/>
      <c r="MYN947" s="477"/>
      <c r="MYO947" s="477"/>
      <c r="MYP947" s="477"/>
      <c r="MYQ947" s="477"/>
      <c r="MYR947" s="477"/>
      <c r="MYS947" s="477"/>
      <c r="MYT947" s="477"/>
      <c r="MYU947" s="477"/>
      <c r="MYV947" s="477"/>
      <c r="MYW947" s="477"/>
      <c r="MYX947" s="477"/>
      <c r="MYY947" s="477"/>
      <c r="MYZ947" s="477"/>
      <c r="MZA947" s="477"/>
      <c r="MZB947" s="477"/>
      <c r="MZC947" s="477"/>
      <c r="MZD947" s="477"/>
      <c r="MZE947" s="477"/>
      <c r="MZF947" s="477"/>
      <c r="MZG947" s="477"/>
      <c r="MZH947" s="477"/>
      <c r="MZI947" s="477"/>
      <c r="MZJ947" s="477"/>
      <c r="MZK947" s="477"/>
      <c r="MZL947" s="477"/>
      <c r="MZM947" s="477"/>
      <c r="MZN947" s="477"/>
      <c r="MZO947" s="477"/>
      <c r="MZP947" s="477"/>
      <c r="MZQ947" s="477"/>
      <c r="MZR947" s="477"/>
      <c r="MZS947" s="477"/>
      <c r="MZT947" s="477"/>
      <c r="MZU947" s="477"/>
      <c r="MZV947" s="477"/>
      <c r="MZW947" s="477"/>
      <c r="MZX947" s="477"/>
      <c r="MZY947" s="477"/>
      <c r="MZZ947" s="477"/>
      <c r="NAA947" s="477"/>
      <c r="NAB947" s="477"/>
      <c r="NAC947" s="477"/>
      <c r="NAD947" s="477"/>
      <c r="NAE947" s="477"/>
      <c r="NAF947" s="477"/>
      <c r="NAG947" s="477"/>
      <c r="NAH947" s="477"/>
      <c r="NAI947" s="477"/>
      <c r="NAJ947" s="477"/>
      <c r="NAK947" s="477"/>
      <c r="NAL947" s="477"/>
      <c r="NAM947" s="477"/>
      <c r="NAN947" s="477"/>
      <c r="NAO947" s="477"/>
      <c r="NAP947" s="477"/>
      <c r="NAQ947" s="477"/>
      <c r="NAR947" s="477"/>
      <c r="NAS947" s="477"/>
      <c r="NAT947" s="477"/>
      <c r="NAU947" s="477"/>
      <c r="NAV947" s="477"/>
      <c r="NAW947" s="477"/>
      <c r="NAX947" s="477"/>
      <c r="NAY947" s="477"/>
      <c r="NAZ947" s="477"/>
      <c r="NBA947" s="477"/>
      <c r="NBB947" s="477"/>
      <c r="NBC947" s="477"/>
      <c r="NBD947" s="477"/>
      <c r="NBE947" s="477"/>
      <c r="NBF947" s="477"/>
      <c r="NBG947" s="477"/>
      <c r="NBH947" s="477"/>
      <c r="NBI947" s="477"/>
      <c r="NBJ947" s="477"/>
      <c r="NBK947" s="477"/>
      <c r="NBL947" s="477"/>
      <c r="NBM947" s="477"/>
      <c r="NBN947" s="477"/>
      <c r="NBO947" s="477"/>
      <c r="NBP947" s="477"/>
      <c r="NBQ947" s="477"/>
      <c r="NBR947" s="477"/>
      <c r="NBS947" s="477"/>
      <c r="NBT947" s="477"/>
      <c r="NBU947" s="477"/>
      <c r="NBV947" s="477"/>
      <c r="NBW947" s="477"/>
      <c r="NBX947" s="477"/>
      <c r="NBY947" s="477"/>
      <c r="NBZ947" s="477"/>
      <c r="NCA947" s="477"/>
      <c r="NCB947" s="477"/>
      <c r="NCC947" s="477"/>
      <c r="NCD947" s="477"/>
      <c r="NCE947" s="477"/>
      <c r="NCF947" s="477"/>
      <c r="NCG947" s="477"/>
      <c r="NCH947" s="477"/>
      <c r="NCI947" s="477"/>
      <c r="NCJ947" s="477"/>
      <c r="NCK947" s="477"/>
      <c r="NCL947" s="477"/>
      <c r="NCM947" s="477"/>
      <c r="NCN947" s="477"/>
      <c r="NCO947" s="477"/>
      <c r="NCP947" s="477"/>
      <c r="NCQ947" s="477"/>
      <c r="NCR947" s="477"/>
      <c r="NCS947" s="477"/>
      <c r="NCT947" s="477"/>
      <c r="NCU947" s="477"/>
      <c r="NCV947" s="477"/>
      <c r="NCW947" s="477"/>
      <c r="NCX947" s="477"/>
      <c r="NCY947" s="477"/>
      <c r="NCZ947" s="477"/>
      <c r="NDA947" s="477"/>
      <c r="NDB947" s="477"/>
      <c r="NDC947" s="477"/>
      <c r="NDD947" s="477"/>
      <c r="NDE947" s="477"/>
      <c r="NDF947" s="477"/>
      <c r="NDG947" s="477"/>
      <c r="NDH947" s="477"/>
      <c r="NDI947" s="477"/>
      <c r="NDJ947" s="477"/>
      <c r="NDK947" s="477"/>
      <c r="NDL947" s="477"/>
      <c r="NDM947" s="477"/>
      <c r="NDN947" s="477"/>
      <c r="NDO947" s="477"/>
      <c r="NDP947" s="477"/>
      <c r="NDQ947" s="477"/>
      <c r="NDR947" s="477"/>
      <c r="NDS947" s="477"/>
      <c r="NDT947" s="477"/>
      <c r="NDU947" s="477"/>
      <c r="NDV947" s="477"/>
      <c r="NDW947" s="477"/>
      <c r="NDX947" s="477"/>
      <c r="NDY947" s="477"/>
      <c r="NDZ947" s="477"/>
      <c r="NEA947" s="477"/>
      <c r="NEB947" s="477"/>
      <c r="NEC947" s="477"/>
      <c r="NED947" s="477"/>
      <c r="NEE947" s="477"/>
      <c r="NEF947" s="477"/>
      <c r="NEG947" s="477"/>
      <c r="NEH947" s="477"/>
      <c r="NEI947" s="477"/>
      <c r="NEJ947" s="477"/>
      <c r="NEK947" s="477"/>
      <c r="NEL947" s="477"/>
      <c r="NEM947" s="477"/>
      <c r="NEN947" s="477"/>
      <c r="NEO947" s="477"/>
      <c r="NEP947" s="477"/>
      <c r="NEQ947" s="477"/>
      <c r="NER947" s="477"/>
      <c r="NES947" s="477"/>
      <c r="NET947" s="477"/>
      <c r="NEU947" s="477"/>
      <c r="NEV947" s="477"/>
      <c r="NEW947" s="477"/>
      <c r="NEX947" s="477"/>
      <c r="NEY947" s="477"/>
      <c r="NEZ947" s="477"/>
      <c r="NFA947" s="477"/>
      <c r="NFB947" s="477"/>
      <c r="NFC947" s="477"/>
      <c r="NFD947" s="477"/>
      <c r="NFE947" s="477"/>
      <c r="NFF947" s="477"/>
      <c r="NFG947" s="477"/>
      <c r="NFH947" s="477"/>
      <c r="NFI947" s="477"/>
      <c r="NFJ947" s="477"/>
      <c r="NFK947" s="477"/>
      <c r="NFL947" s="477"/>
      <c r="NFM947" s="477"/>
      <c r="NFN947" s="477"/>
      <c r="NFO947" s="477"/>
      <c r="NFP947" s="477"/>
      <c r="NFQ947" s="477"/>
      <c r="NFR947" s="477"/>
      <c r="NFS947" s="477"/>
      <c r="NFT947" s="477"/>
      <c r="NFU947" s="477"/>
      <c r="NFV947" s="477"/>
      <c r="NFW947" s="477"/>
      <c r="NFX947" s="477"/>
      <c r="NFY947" s="477"/>
      <c r="NFZ947" s="477"/>
      <c r="NGA947" s="477"/>
      <c r="NGB947" s="477"/>
      <c r="NGC947" s="477"/>
      <c r="NGD947" s="477"/>
      <c r="NGE947" s="477"/>
      <c r="NGF947" s="477"/>
      <c r="NGG947" s="477"/>
      <c r="NGH947" s="477"/>
      <c r="NGI947" s="477"/>
      <c r="NGJ947" s="477"/>
      <c r="NGK947" s="477"/>
      <c r="NGL947" s="477"/>
      <c r="NGM947" s="477"/>
      <c r="NGN947" s="477"/>
      <c r="NGO947" s="477"/>
      <c r="NGP947" s="477"/>
      <c r="NGQ947" s="477"/>
      <c r="NGR947" s="477"/>
      <c r="NGS947" s="477"/>
      <c r="NGT947" s="477"/>
      <c r="NGU947" s="477"/>
      <c r="NGV947" s="477"/>
      <c r="NGW947" s="477"/>
      <c r="NGX947" s="477"/>
      <c r="NGY947" s="477"/>
      <c r="NGZ947" s="477"/>
      <c r="NHA947" s="477"/>
      <c r="NHB947" s="477"/>
      <c r="NHC947" s="477"/>
      <c r="NHD947" s="477"/>
      <c r="NHE947" s="477"/>
      <c r="NHF947" s="477"/>
      <c r="NHG947" s="477"/>
      <c r="NHH947" s="477"/>
      <c r="NHI947" s="477"/>
      <c r="NHJ947" s="477"/>
      <c r="NHK947" s="477"/>
      <c r="NHL947" s="477"/>
      <c r="NHM947" s="477"/>
      <c r="NHN947" s="477"/>
      <c r="NHO947" s="477"/>
      <c r="NHP947" s="477"/>
      <c r="NHQ947" s="477"/>
      <c r="NHR947" s="477"/>
      <c r="NHS947" s="477"/>
      <c r="NHT947" s="477"/>
      <c r="NHU947" s="477"/>
      <c r="NHV947" s="477"/>
      <c r="NHW947" s="477"/>
      <c r="NHX947" s="477"/>
      <c r="NHY947" s="477"/>
      <c r="NHZ947" s="477"/>
      <c r="NIA947" s="477"/>
      <c r="NIB947" s="477"/>
      <c r="NIC947" s="477"/>
      <c r="NID947" s="477"/>
      <c r="NIE947" s="477"/>
      <c r="NIF947" s="477"/>
      <c r="NIG947" s="477"/>
      <c r="NIH947" s="477"/>
      <c r="NII947" s="477"/>
      <c r="NIJ947" s="477"/>
      <c r="NIK947" s="477"/>
      <c r="NIL947" s="477"/>
      <c r="NIM947" s="477"/>
      <c r="NIN947" s="477"/>
      <c r="NIO947" s="477"/>
      <c r="NIP947" s="477"/>
      <c r="NIQ947" s="477"/>
      <c r="NIR947" s="477"/>
      <c r="NIS947" s="477"/>
      <c r="NIT947" s="477"/>
      <c r="NIU947" s="477"/>
      <c r="NIV947" s="477"/>
      <c r="NIW947" s="477"/>
      <c r="NIX947" s="477"/>
      <c r="NIY947" s="477"/>
      <c r="NIZ947" s="477"/>
      <c r="NJA947" s="477"/>
      <c r="NJB947" s="477"/>
      <c r="NJC947" s="477"/>
      <c r="NJD947" s="477"/>
      <c r="NJE947" s="477"/>
      <c r="NJF947" s="477"/>
      <c r="NJG947" s="477"/>
      <c r="NJH947" s="477"/>
      <c r="NJI947" s="477"/>
      <c r="NJJ947" s="477"/>
      <c r="NJK947" s="477"/>
      <c r="NJL947" s="477"/>
      <c r="NJM947" s="477"/>
      <c r="NJN947" s="477"/>
      <c r="NJO947" s="477"/>
      <c r="NJP947" s="477"/>
      <c r="NJQ947" s="477"/>
      <c r="NJR947" s="477"/>
      <c r="NJS947" s="477"/>
      <c r="NJT947" s="477"/>
      <c r="NJU947" s="477"/>
      <c r="NJV947" s="477"/>
      <c r="NJW947" s="477"/>
      <c r="NJX947" s="477"/>
      <c r="NJY947" s="477"/>
      <c r="NJZ947" s="477"/>
      <c r="NKA947" s="477"/>
      <c r="NKB947" s="477"/>
      <c r="NKC947" s="477"/>
      <c r="NKD947" s="477"/>
      <c r="NKE947" s="477"/>
      <c r="NKF947" s="477"/>
      <c r="NKG947" s="477"/>
      <c r="NKH947" s="477"/>
      <c r="NKI947" s="477"/>
      <c r="NKJ947" s="477"/>
      <c r="NKK947" s="477"/>
      <c r="NKL947" s="477"/>
      <c r="NKM947" s="477"/>
      <c r="NKN947" s="477"/>
      <c r="NKO947" s="477"/>
      <c r="NKP947" s="477"/>
      <c r="NKQ947" s="477"/>
      <c r="NKR947" s="477"/>
      <c r="NKS947" s="477"/>
      <c r="NKT947" s="477"/>
      <c r="NKU947" s="477"/>
      <c r="NKV947" s="477"/>
      <c r="NKW947" s="477"/>
      <c r="NKX947" s="477"/>
      <c r="NKY947" s="477"/>
      <c r="NKZ947" s="477"/>
      <c r="NLA947" s="477"/>
      <c r="NLB947" s="477"/>
      <c r="NLC947" s="477"/>
      <c r="NLD947" s="477"/>
      <c r="NLE947" s="477"/>
      <c r="NLF947" s="477"/>
      <c r="NLG947" s="477"/>
      <c r="NLH947" s="477"/>
      <c r="NLI947" s="477"/>
      <c r="NLJ947" s="477"/>
      <c r="NLK947" s="477"/>
      <c r="NLL947" s="477"/>
      <c r="NLM947" s="477"/>
      <c r="NLN947" s="477"/>
      <c r="NLO947" s="477"/>
      <c r="NLP947" s="477"/>
      <c r="NLQ947" s="477"/>
      <c r="NLR947" s="477"/>
      <c r="NLS947" s="477"/>
      <c r="NLT947" s="477"/>
      <c r="NLU947" s="477"/>
      <c r="NLV947" s="477"/>
      <c r="NLW947" s="477"/>
      <c r="NLX947" s="477"/>
      <c r="NLY947" s="477"/>
      <c r="NLZ947" s="477"/>
      <c r="NMA947" s="477"/>
      <c r="NMB947" s="477"/>
      <c r="NMC947" s="477"/>
      <c r="NMD947" s="477"/>
      <c r="NME947" s="477"/>
      <c r="NMF947" s="477"/>
      <c r="NMG947" s="477"/>
      <c r="NMH947" s="477"/>
      <c r="NMI947" s="477"/>
      <c r="NMJ947" s="477"/>
      <c r="NMK947" s="477"/>
      <c r="NML947" s="477"/>
      <c r="NMM947" s="477"/>
      <c r="NMN947" s="477"/>
      <c r="NMO947" s="477"/>
      <c r="NMP947" s="477"/>
      <c r="NMQ947" s="477"/>
      <c r="NMR947" s="477"/>
      <c r="NMS947" s="477"/>
      <c r="NMT947" s="477"/>
      <c r="NMU947" s="477"/>
      <c r="NMV947" s="477"/>
      <c r="NMW947" s="477"/>
      <c r="NMX947" s="477"/>
      <c r="NMY947" s="477"/>
      <c r="NMZ947" s="477"/>
      <c r="NNA947" s="477"/>
      <c r="NNB947" s="477"/>
      <c r="NNC947" s="477"/>
      <c r="NND947" s="477"/>
      <c r="NNE947" s="477"/>
      <c r="NNF947" s="477"/>
      <c r="NNG947" s="477"/>
      <c r="NNH947" s="477"/>
      <c r="NNI947" s="477"/>
      <c r="NNJ947" s="477"/>
      <c r="NNK947" s="477"/>
      <c r="NNL947" s="477"/>
      <c r="NNM947" s="477"/>
      <c r="NNN947" s="477"/>
      <c r="NNO947" s="477"/>
      <c r="NNP947" s="477"/>
      <c r="NNQ947" s="477"/>
      <c r="NNR947" s="477"/>
      <c r="NNS947" s="477"/>
      <c r="NNT947" s="477"/>
      <c r="NNU947" s="477"/>
      <c r="NNV947" s="477"/>
      <c r="NNW947" s="477"/>
      <c r="NNX947" s="477"/>
      <c r="NNY947" s="477"/>
      <c r="NNZ947" s="477"/>
      <c r="NOA947" s="477"/>
      <c r="NOB947" s="477"/>
      <c r="NOC947" s="477"/>
      <c r="NOD947" s="477"/>
      <c r="NOE947" s="477"/>
      <c r="NOF947" s="477"/>
      <c r="NOG947" s="477"/>
      <c r="NOH947" s="477"/>
      <c r="NOI947" s="477"/>
      <c r="NOJ947" s="477"/>
      <c r="NOK947" s="477"/>
      <c r="NOL947" s="477"/>
      <c r="NOM947" s="477"/>
      <c r="NON947" s="477"/>
      <c r="NOO947" s="477"/>
      <c r="NOP947" s="477"/>
      <c r="NOQ947" s="477"/>
      <c r="NOR947" s="477"/>
      <c r="NOS947" s="477"/>
      <c r="NOT947" s="477"/>
      <c r="NOU947" s="477"/>
      <c r="NOV947" s="477"/>
      <c r="NOW947" s="477"/>
      <c r="NOX947" s="477"/>
      <c r="NOY947" s="477"/>
      <c r="NOZ947" s="477"/>
      <c r="NPA947" s="477"/>
      <c r="NPB947" s="477"/>
      <c r="NPC947" s="477"/>
      <c r="NPD947" s="477"/>
      <c r="NPE947" s="477"/>
      <c r="NPF947" s="477"/>
      <c r="NPG947" s="477"/>
      <c r="NPH947" s="477"/>
      <c r="NPI947" s="477"/>
      <c r="NPJ947" s="477"/>
      <c r="NPK947" s="477"/>
      <c r="NPL947" s="477"/>
      <c r="NPM947" s="477"/>
      <c r="NPN947" s="477"/>
      <c r="NPO947" s="477"/>
      <c r="NPP947" s="477"/>
      <c r="NPQ947" s="477"/>
      <c r="NPR947" s="477"/>
      <c r="NPS947" s="477"/>
      <c r="NPT947" s="477"/>
      <c r="NPU947" s="477"/>
      <c r="NPV947" s="477"/>
      <c r="NPW947" s="477"/>
      <c r="NPX947" s="477"/>
      <c r="NPY947" s="477"/>
      <c r="NPZ947" s="477"/>
      <c r="NQA947" s="477"/>
      <c r="NQB947" s="477"/>
      <c r="NQC947" s="477"/>
      <c r="NQD947" s="477"/>
      <c r="NQE947" s="477"/>
      <c r="NQF947" s="477"/>
      <c r="NQG947" s="477"/>
      <c r="NQH947" s="477"/>
      <c r="NQI947" s="477"/>
      <c r="NQJ947" s="477"/>
      <c r="NQK947" s="477"/>
      <c r="NQL947" s="477"/>
      <c r="NQM947" s="477"/>
      <c r="NQN947" s="477"/>
      <c r="NQO947" s="477"/>
      <c r="NQP947" s="477"/>
      <c r="NQQ947" s="477"/>
      <c r="NQR947" s="477"/>
      <c r="NQS947" s="477"/>
      <c r="NQT947" s="477"/>
      <c r="NQU947" s="477"/>
      <c r="NQV947" s="477"/>
      <c r="NQW947" s="477"/>
      <c r="NQX947" s="477"/>
      <c r="NQY947" s="477"/>
      <c r="NQZ947" s="477"/>
      <c r="NRA947" s="477"/>
      <c r="NRB947" s="477"/>
      <c r="NRC947" s="477"/>
      <c r="NRD947" s="477"/>
      <c r="NRE947" s="477"/>
      <c r="NRF947" s="477"/>
      <c r="NRG947" s="477"/>
      <c r="NRH947" s="477"/>
      <c r="NRI947" s="477"/>
      <c r="NRJ947" s="477"/>
      <c r="NRK947" s="477"/>
      <c r="NRL947" s="477"/>
      <c r="NRM947" s="477"/>
      <c r="NRN947" s="477"/>
      <c r="NRO947" s="477"/>
      <c r="NRP947" s="477"/>
      <c r="NRQ947" s="477"/>
      <c r="NRR947" s="477"/>
      <c r="NRS947" s="477"/>
      <c r="NRT947" s="477"/>
      <c r="NRU947" s="477"/>
      <c r="NRV947" s="477"/>
      <c r="NRW947" s="477"/>
      <c r="NRX947" s="477"/>
      <c r="NRY947" s="477"/>
      <c r="NRZ947" s="477"/>
      <c r="NSA947" s="477"/>
      <c r="NSB947" s="477"/>
      <c r="NSC947" s="477"/>
      <c r="NSD947" s="477"/>
      <c r="NSE947" s="477"/>
      <c r="NSF947" s="477"/>
      <c r="NSG947" s="477"/>
      <c r="NSH947" s="477"/>
      <c r="NSI947" s="477"/>
      <c r="NSJ947" s="477"/>
      <c r="NSK947" s="477"/>
      <c r="NSL947" s="477"/>
      <c r="NSM947" s="477"/>
      <c r="NSN947" s="477"/>
      <c r="NSO947" s="477"/>
      <c r="NSP947" s="477"/>
      <c r="NSQ947" s="477"/>
      <c r="NSR947" s="477"/>
      <c r="NSS947" s="477"/>
      <c r="NST947" s="477"/>
      <c r="NSU947" s="477"/>
      <c r="NSV947" s="477"/>
      <c r="NSW947" s="477"/>
      <c r="NSX947" s="477"/>
      <c r="NSY947" s="477"/>
      <c r="NSZ947" s="477"/>
      <c r="NTA947" s="477"/>
      <c r="NTB947" s="477"/>
      <c r="NTC947" s="477"/>
      <c r="NTD947" s="477"/>
      <c r="NTE947" s="477"/>
      <c r="NTF947" s="477"/>
      <c r="NTG947" s="477"/>
      <c r="NTH947" s="477"/>
      <c r="NTI947" s="477"/>
      <c r="NTJ947" s="477"/>
      <c r="NTK947" s="477"/>
      <c r="NTL947" s="477"/>
      <c r="NTM947" s="477"/>
      <c r="NTN947" s="477"/>
      <c r="NTO947" s="477"/>
      <c r="NTP947" s="477"/>
      <c r="NTQ947" s="477"/>
      <c r="NTR947" s="477"/>
      <c r="NTS947" s="477"/>
      <c r="NTT947" s="477"/>
      <c r="NTU947" s="477"/>
      <c r="NTV947" s="477"/>
      <c r="NTW947" s="477"/>
      <c r="NTX947" s="477"/>
      <c r="NTY947" s="477"/>
      <c r="NTZ947" s="477"/>
      <c r="NUA947" s="477"/>
      <c r="NUB947" s="477"/>
      <c r="NUC947" s="477"/>
      <c r="NUD947" s="477"/>
      <c r="NUE947" s="477"/>
      <c r="NUF947" s="477"/>
      <c r="NUG947" s="477"/>
      <c r="NUH947" s="477"/>
      <c r="NUI947" s="477"/>
      <c r="NUJ947" s="477"/>
      <c r="NUK947" s="477"/>
      <c r="NUL947" s="477"/>
      <c r="NUM947" s="477"/>
      <c r="NUN947" s="477"/>
      <c r="NUO947" s="477"/>
      <c r="NUP947" s="477"/>
      <c r="NUQ947" s="477"/>
      <c r="NUR947" s="477"/>
      <c r="NUS947" s="477"/>
      <c r="NUT947" s="477"/>
      <c r="NUU947" s="477"/>
      <c r="NUV947" s="477"/>
      <c r="NUW947" s="477"/>
      <c r="NUX947" s="477"/>
      <c r="NUY947" s="477"/>
      <c r="NUZ947" s="477"/>
      <c r="NVA947" s="477"/>
      <c r="NVB947" s="477"/>
      <c r="NVC947" s="477"/>
      <c r="NVD947" s="477"/>
      <c r="NVE947" s="477"/>
      <c r="NVF947" s="477"/>
      <c r="NVG947" s="477"/>
      <c r="NVH947" s="477"/>
      <c r="NVI947" s="477"/>
      <c r="NVJ947" s="477"/>
      <c r="NVK947" s="477"/>
      <c r="NVL947" s="477"/>
      <c r="NVM947" s="477"/>
      <c r="NVN947" s="477"/>
      <c r="NVO947" s="477"/>
      <c r="NVP947" s="477"/>
      <c r="NVQ947" s="477"/>
      <c r="NVR947" s="477"/>
      <c r="NVS947" s="477"/>
      <c r="NVT947" s="477"/>
      <c r="NVU947" s="477"/>
      <c r="NVV947" s="477"/>
      <c r="NVW947" s="477"/>
      <c r="NVX947" s="477"/>
      <c r="NVY947" s="477"/>
      <c r="NVZ947" s="477"/>
      <c r="NWA947" s="477"/>
      <c r="NWB947" s="477"/>
      <c r="NWC947" s="477"/>
      <c r="NWD947" s="477"/>
      <c r="NWE947" s="477"/>
      <c r="NWF947" s="477"/>
      <c r="NWG947" s="477"/>
      <c r="NWH947" s="477"/>
      <c r="NWI947" s="477"/>
      <c r="NWJ947" s="477"/>
      <c r="NWK947" s="477"/>
      <c r="NWL947" s="477"/>
      <c r="NWM947" s="477"/>
      <c r="NWN947" s="477"/>
      <c r="NWO947" s="477"/>
      <c r="NWP947" s="477"/>
      <c r="NWQ947" s="477"/>
      <c r="NWR947" s="477"/>
      <c r="NWS947" s="477"/>
      <c r="NWT947" s="477"/>
      <c r="NWU947" s="477"/>
      <c r="NWV947" s="477"/>
      <c r="NWW947" s="477"/>
      <c r="NWX947" s="477"/>
      <c r="NWY947" s="477"/>
      <c r="NWZ947" s="477"/>
      <c r="NXA947" s="477"/>
      <c r="NXB947" s="477"/>
      <c r="NXC947" s="477"/>
      <c r="NXD947" s="477"/>
      <c r="NXE947" s="477"/>
      <c r="NXF947" s="477"/>
      <c r="NXG947" s="477"/>
      <c r="NXH947" s="477"/>
      <c r="NXI947" s="477"/>
      <c r="NXJ947" s="477"/>
      <c r="NXK947" s="477"/>
      <c r="NXL947" s="477"/>
      <c r="NXM947" s="477"/>
      <c r="NXN947" s="477"/>
      <c r="NXO947" s="477"/>
      <c r="NXP947" s="477"/>
      <c r="NXQ947" s="477"/>
      <c r="NXR947" s="477"/>
      <c r="NXS947" s="477"/>
      <c r="NXT947" s="477"/>
      <c r="NXU947" s="477"/>
      <c r="NXV947" s="477"/>
      <c r="NXW947" s="477"/>
      <c r="NXX947" s="477"/>
      <c r="NXY947" s="477"/>
      <c r="NXZ947" s="477"/>
      <c r="NYA947" s="477"/>
      <c r="NYB947" s="477"/>
      <c r="NYC947" s="477"/>
      <c r="NYD947" s="477"/>
      <c r="NYE947" s="477"/>
      <c r="NYF947" s="477"/>
      <c r="NYG947" s="477"/>
      <c r="NYH947" s="477"/>
      <c r="NYI947" s="477"/>
      <c r="NYJ947" s="477"/>
      <c r="NYK947" s="477"/>
      <c r="NYL947" s="477"/>
      <c r="NYM947" s="477"/>
      <c r="NYN947" s="477"/>
      <c r="NYO947" s="477"/>
      <c r="NYP947" s="477"/>
      <c r="NYQ947" s="477"/>
      <c r="NYR947" s="477"/>
      <c r="NYS947" s="477"/>
      <c r="NYT947" s="477"/>
      <c r="NYU947" s="477"/>
      <c r="NYV947" s="477"/>
      <c r="NYW947" s="477"/>
      <c r="NYX947" s="477"/>
      <c r="NYY947" s="477"/>
      <c r="NYZ947" s="477"/>
      <c r="NZA947" s="477"/>
      <c r="NZB947" s="477"/>
      <c r="NZC947" s="477"/>
      <c r="NZD947" s="477"/>
      <c r="NZE947" s="477"/>
      <c r="NZF947" s="477"/>
      <c r="NZG947" s="477"/>
      <c r="NZH947" s="477"/>
      <c r="NZI947" s="477"/>
      <c r="NZJ947" s="477"/>
      <c r="NZK947" s="477"/>
      <c r="NZL947" s="477"/>
      <c r="NZM947" s="477"/>
      <c r="NZN947" s="477"/>
      <c r="NZO947" s="477"/>
      <c r="NZP947" s="477"/>
      <c r="NZQ947" s="477"/>
      <c r="NZR947" s="477"/>
      <c r="NZS947" s="477"/>
      <c r="NZT947" s="477"/>
      <c r="NZU947" s="477"/>
      <c r="NZV947" s="477"/>
      <c r="NZW947" s="477"/>
      <c r="NZX947" s="477"/>
      <c r="NZY947" s="477"/>
      <c r="NZZ947" s="477"/>
      <c r="OAA947" s="477"/>
      <c r="OAB947" s="477"/>
      <c r="OAC947" s="477"/>
      <c r="OAD947" s="477"/>
      <c r="OAE947" s="477"/>
      <c r="OAF947" s="477"/>
      <c r="OAG947" s="477"/>
      <c r="OAH947" s="477"/>
      <c r="OAI947" s="477"/>
      <c r="OAJ947" s="477"/>
      <c r="OAK947" s="477"/>
      <c r="OAL947" s="477"/>
      <c r="OAM947" s="477"/>
      <c r="OAN947" s="477"/>
      <c r="OAO947" s="477"/>
      <c r="OAP947" s="477"/>
      <c r="OAQ947" s="477"/>
      <c r="OAR947" s="477"/>
      <c r="OAS947" s="477"/>
      <c r="OAT947" s="477"/>
      <c r="OAU947" s="477"/>
      <c r="OAV947" s="477"/>
      <c r="OAW947" s="477"/>
      <c r="OAX947" s="477"/>
      <c r="OAY947" s="477"/>
      <c r="OAZ947" s="477"/>
      <c r="OBA947" s="477"/>
      <c r="OBB947" s="477"/>
      <c r="OBC947" s="477"/>
      <c r="OBD947" s="477"/>
      <c r="OBE947" s="477"/>
      <c r="OBF947" s="477"/>
      <c r="OBG947" s="477"/>
      <c r="OBH947" s="477"/>
      <c r="OBI947" s="477"/>
      <c r="OBJ947" s="477"/>
      <c r="OBK947" s="477"/>
      <c r="OBL947" s="477"/>
      <c r="OBM947" s="477"/>
      <c r="OBN947" s="477"/>
      <c r="OBO947" s="477"/>
      <c r="OBP947" s="477"/>
      <c r="OBQ947" s="477"/>
      <c r="OBR947" s="477"/>
      <c r="OBS947" s="477"/>
      <c r="OBT947" s="477"/>
      <c r="OBU947" s="477"/>
      <c r="OBV947" s="477"/>
      <c r="OBW947" s="477"/>
      <c r="OBX947" s="477"/>
      <c r="OBY947" s="477"/>
      <c r="OBZ947" s="477"/>
      <c r="OCA947" s="477"/>
      <c r="OCB947" s="477"/>
      <c r="OCC947" s="477"/>
      <c r="OCD947" s="477"/>
      <c r="OCE947" s="477"/>
      <c r="OCF947" s="477"/>
      <c r="OCG947" s="477"/>
      <c r="OCH947" s="477"/>
      <c r="OCI947" s="477"/>
      <c r="OCJ947" s="477"/>
      <c r="OCK947" s="477"/>
      <c r="OCL947" s="477"/>
      <c r="OCM947" s="477"/>
      <c r="OCN947" s="477"/>
      <c r="OCO947" s="477"/>
      <c r="OCP947" s="477"/>
      <c r="OCQ947" s="477"/>
      <c r="OCR947" s="477"/>
      <c r="OCS947" s="477"/>
      <c r="OCT947" s="477"/>
      <c r="OCU947" s="477"/>
      <c r="OCV947" s="477"/>
      <c r="OCW947" s="477"/>
      <c r="OCX947" s="477"/>
      <c r="OCY947" s="477"/>
      <c r="OCZ947" s="477"/>
      <c r="ODA947" s="477"/>
      <c r="ODB947" s="477"/>
      <c r="ODC947" s="477"/>
      <c r="ODD947" s="477"/>
      <c r="ODE947" s="477"/>
      <c r="ODF947" s="477"/>
      <c r="ODG947" s="477"/>
      <c r="ODH947" s="477"/>
      <c r="ODI947" s="477"/>
      <c r="ODJ947" s="477"/>
      <c r="ODK947" s="477"/>
      <c r="ODL947" s="477"/>
      <c r="ODM947" s="477"/>
      <c r="ODN947" s="477"/>
      <c r="ODO947" s="477"/>
      <c r="ODP947" s="477"/>
      <c r="ODQ947" s="477"/>
      <c r="ODR947" s="477"/>
      <c r="ODS947" s="477"/>
      <c r="ODT947" s="477"/>
      <c r="ODU947" s="477"/>
      <c r="ODV947" s="477"/>
      <c r="ODW947" s="477"/>
      <c r="ODX947" s="477"/>
      <c r="ODY947" s="477"/>
      <c r="ODZ947" s="477"/>
      <c r="OEA947" s="477"/>
      <c r="OEB947" s="477"/>
      <c r="OEC947" s="477"/>
      <c r="OED947" s="477"/>
      <c r="OEE947" s="477"/>
      <c r="OEF947" s="477"/>
      <c r="OEG947" s="477"/>
      <c r="OEH947" s="477"/>
      <c r="OEI947" s="477"/>
      <c r="OEJ947" s="477"/>
      <c r="OEK947" s="477"/>
      <c r="OEL947" s="477"/>
      <c r="OEM947" s="477"/>
      <c r="OEN947" s="477"/>
      <c r="OEO947" s="477"/>
      <c r="OEP947" s="477"/>
      <c r="OEQ947" s="477"/>
      <c r="OER947" s="477"/>
      <c r="OES947" s="477"/>
      <c r="OET947" s="477"/>
      <c r="OEU947" s="477"/>
      <c r="OEV947" s="477"/>
      <c r="OEW947" s="477"/>
      <c r="OEX947" s="477"/>
      <c r="OEY947" s="477"/>
      <c r="OEZ947" s="477"/>
      <c r="OFA947" s="477"/>
      <c r="OFB947" s="477"/>
      <c r="OFC947" s="477"/>
      <c r="OFD947" s="477"/>
      <c r="OFE947" s="477"/>
      <c r="OFF947" s="477"/>
      <c r="OFG947" s="477"/>
      <c r="OFH947" s="477"/>
      <c r="OFI947" s="477"/>
      <c r="OFJ947" s="477"/>
      <c r="OFK947" s="477"/>
      <c r="OFL947" s="477"/>
      <c r="OFM947" s="477"/>
      <c r="OFN947" s="477"/>
      <c r="OFO947" s="477"/>
      <c r="OFP947" s="477"/>
      <c r="OFQ947" s="477"/>
      <c r="OFR947" s="477"/>
      <c r="OFS947" s="477"/>
      <c r="OFT947" s="477"/>
      <c r="OFU947" s="477"/>
      <c r="OFV947" s="477"/>
      <c r="OFW947" s="477"/>
      <c r="OFX947" s="477"/>
      <c r="OFY947" s="477"/>
      <c r="OFZ947" s="477"/>
      <c r="OGA947" s="477"/>
      <c r="OGB947" s="477"/>
      <c r="OGC947" s="477"/>
      <c r="OGD947" s="477"/>
      <c r="OGE947" s="477"/>
      <c r="OGF947" s="477"/>
      <c r="OGG947" s="477"/>
      <c r="OGH947" s="477"/>
      <c r="OGI947" s="477"/>
      <c r="OGJ947" s="477"/>
      <c r="OGK947" s="477"/>
      <c r="OGL947" s="477"/>
      <c r="OGM947" s="477"/>
      <c r="OGN947" s="477"/>
      <c r="OGO947" s="477"/>
      <c r="OGP947" s="477"/>
      <c r="OGQ947" s="477"/>
      <c r="OGR947" s="477"/>
      <c r="OGS947" s="477"/>
      <c r="OGT947" s="477"/>
      <c r="OGU947" s="477"/>
      <c r="OGV947" s="477"/>
      <c r="OGW947" s="477"/>
      <c r="OGX947" s="477"/>
      <c r="OGY947" s="477"/>
      <c r="OGZ947" s="477"/>
      <c r="OHA947" s="477"/>
      <c r="OHB947" s="477"/>
      <c r="OHC947" s="477"/>
      <c r="OHD947" s="477"/>
      <c r="OHE947" s="477"/>
      <c r="OHF947" s="477"/>
      <c r="OHG947" s="477"/>
      <c r="OHH947" s="477"/>
      <c r="OHI947" s="477"/>
      <c r="OHJ947" s="477"/>
      <c r="OHK947" s="477"/>
      <c r="OHL947" s="477"/>
      <c r="OHM947" s="477"/>
      <c r="OHN947" s="477"/>
      <c r="OHO947" s="477"/>
      <c r="OHP947" s="477"/>
      <c r="OHQ947" s="477"/>
      <c r="OHR947" s="477"/>
      <c r="OHS947" s="477"/>
      <c r="OHT947" s="477"/>
      <c r="OHU947" s="477"/>
      <c r="OHV947" s="477"/>
      <c r="OHW947" s="477"/>
      <c r="OHX947" s="477"/>
      <c r="OHY947" s="477"/>
      <c r="OHZ947" s="477"/>
      <c r="OIA947" s="477"/>
      <c r="OIB947" s="477"/>
      <c r="OIC947" s="477"/>
      <c r="OID947" s="477"/>
      <c r="OIE947" s="477"/>
      <c r="OIF947" s="477"/>
      <c r="OIG947" s="477"/>
      <c r="OIH947" s="477"/>
      <c r="OII947" s="477"/>
      <c r="OIJ947" s="477"/>
      <c r="OIK947" s="477"/>
      <c r="OIL947" s="477"/>
      <c r="OIM947" s="477"/>
      <c r="OIN947" s="477"/>
      <c r="OIO947" s="477"/>
      <c r="OIP947" s="477"/>
      <c r="OIQ947" s="477"/>
      <c r="OIR947" s="477"/>
      <c r="OIS947" s="477"/>
      <c r="OIT947" s="477"/>
      <c r="OIU947" s="477"/>
      <c r="OIV947" s="477"/>
      <c r="OIW947" s="477"/>
      <c r="OIX947" s="477"/>
      <c r="OIY947" s="477"/>
      <c r="OIZ947" s="477"/>
      <c r="OJA947" s="477"/>
      <c r="OJB947" s="477"/>
      <c r="OJC947" s="477"/>
      <c r="OJD947" s="477"/>
      <c r="OJE947" s="477"/>
      <c r="OJF947" s="477"/>
      <c r="OJG947" s="477"/>
      <c r="OJH947" s="477"/>
      <c r="OJI947" s="477"/>
      <c r="OJJ947" s="477"/>
      <c r="OJK947" s="477"/>
      <c r="OJL947" s="477"/>
      <c r="OJM947" s="477"/>
      <c r="OJN947" s="477"/>
      <c r="OJO947" s="477"/>
      <c r="OJP947" s="477"/>
      <c r="OJQ947" s="477"/>
      <c r="OJR947" s="477"/>
      <c r="OJS947" s="477"/>
      <c r="OJT947" s="477"/>
      <c r="OJU947" s="477"/>
      <c r="OJV947" s="477"/>
      <c r="OJW947" s="477"/>
      <c r="OJX947" s="477"/>
      <c r="OJY947" s="477"/>
      <c r="OJZ947" s="477"/>
      <c r="OKA947" s="477"/>
      <c r="OKB947" s="477"/>
      <c r="OKC947" s="477"/>
      <c r="OKD947" s="477"/>
      <c r="OKE947" s="477"/>
      <c r="OKF947" s="477"/>
      <c r="OKG947" s="477"/>
      <c r="OKH947" s="477"/>
      <c r="OKI947" s="477"/>
      <c r="OKJ947" s="477"/>
      <c r="OKK947" s="477"/>
      <c r="OKL947" s="477"/>
      <c r="OKM947" s="477"/>
      <c r="OKN947" s="477"/>
      <c r="OKO947" s="477"/>
      <c r="OKP947" s="477"/>
      <c r="OKQ947" s="477"/>
      <c r="OKR947" s="477"/>
      <c r="OKS947" s="477"/>
      <c r="OKT947" s="477"/>
      <c r="OKU947" s="477"/>
      <c r="OKV947" s="477"/>
      <c r="OKW947" s="477"/>
      <c r="OKX947" s="477"/>
      <c r="OKY947" s="477"/>
      <c r="OKZ947" s="477"/>
      <c r="OLA947" s="477"/>
      <c r="OLB947" s="477"/>
      <c r="OLC947" s="477"/>
      <c r="OLD947" s="477"/>
      <c r="OLE947" s="477"/>
      <c r="OLF947" s="477"/>
      <c r="OLG947" s="477"/>
      <c r="OLH947" s="477"/>
      <c r="OLI947" s="477"/>
      <c r="OLJ947" s="477"/>
      <c r="OLK947" s="477"/>
      <c r="OLL947" s="477"/>
      <c r="OLM947" s="477"/>
      <c r="OLN947" s="477"/>
      <c r="OLO947" s="477"/>
      <c r="OLP947" s="477"/>
      <c r="OLQ947" s="477"/>
      <c r="OLR947" s="477"/>
      <c r="OLS947" s="477"/>
      <c r="OLT947" s="477"/>
      <c r="OLU947" s="477"/>
      <c r="OLV947" s="477"/>
      <c r="OLW947" s="477"/>
      <c r="OLX947" s="477"/>
      <c r="OLY947" s="477"/>
      <c r="OLZ947" s="477"/>
      <c r="OMA947" s="477"/>
      <c r="OMB947" s="477"/>
      <c r="OMC947" s="477"/>
      <c r="OMD947" s="477"/>
      <c r="OME947" s="477"/>
      <c r="OMF947" s="477"/>
      <c r="OMG947" s="477"/>
      <c r="OMH947" s="477"/>
      <c r="OMI947" s="477"/>
      <c r="OMJ947" s="477"/>
      <c r="OMK947" s="477"/>
      <c r="OML947" s="477"/>
      <c r="OMM947" s="477"/>
      <c r="OMN947" s="477"/>
      <c r="OMO947" s="477"/>
      <c r="OMP947" s="477"/>
      <c r="OMQ947" s="477"/>
      <c r="OMR947" s="477"/>
      <c r="OMS947" s="477"/>
      <c r="OMT947" s="477"/>
      <c r="OMU947" s="477"/>
      <c r="OMV947" s="477"/>
      <c r="OMW947" s="477"/>
      <c r="OMX947" s="477"/>
      <c r="OMY947" s="477"/>
      <c r="OMZ947" s="477"/>
      <c r="ONA947" s="477"/>
      <c r="ONB947" s="477"/>
      <c r="ONC947" s="477"/>
      <c r="OND947" s="477"/>
      <c r="ONE947" s="477"/>
      <c r="ONF947" s="477"/>
      <c r="ONG947" s="477"/>
      <c r="ONH947" s="477"/>
      <c r="ONI947" s="477"/>
      <c r="ONJ947" s="477"/>
      <c r="ONK947" s="477"/>
      <c r="ONL947" s="477"/>
      <c r="ONM947" s="477"/>
      <c r="ONN947" s="477"/>
      <c r="ONO947" s="477"/>
      <c r="ONP947" s="477"/>
      <c r="ONQ947" s="477"/>
      <c r="ONR947" s="477"/>
      <c r="ONS947" s="477"/>
      <c r="ONT947" s="477"/>
      <c r="ONU947" s="477"/>
      <c r="ONV947" s="477"/>
      <c r="ONW947" s="477"/>
      <c r="ONX947" s="477"/>
      <c r="ONY947" s="477"/>
      <c r="ONZ947" s="477"/>
      <c r="OOA947" s="477"/>
      <c r="OOB947" s="477"/>
      <c r="OOC947" s="477"/>
      <c r="OOD947" s="477"/>
      <c r="OOE947" s="477"/>
      <c r="OOF947" s="477"/>
      <c r="OOG947" s="477"/>
      <c r="OOH947" s="477"/>
      <c r="OOI947" s="477"/>
      <c r="OOJ947" s="477"/>
      <c r="OOK947" s="477"/>
      <c r="OOL947" s="477"/>
      <c r="OOM947" s="477"/>
      <c r="OON947" s="477"/>
      <c r="OOO947" s="477"/>
      <c r="OOP947" s="477"/>
      <c r="OOQ947" s="477"/>
      <c r="OOR947" s="477"/>
      <c r="OOS947" s="477"/>
      <c r="OOT947" s="477"/>
      <c r="OOU947" s="477"/>
      <c r="OOV947" s="477"/>
      <c r="OOW947" s="477"/>
      <c r="OOX947" s="477"/>
      <c r="OOY947" s="477"/>
      <c r="OOZ947" s="477"/>
      <c r="OPA947" s="477"/>
      <c r="OPB947" s="477"/>
      <c r="OPC947" s="477"/>
      <c r="OPD947" s="477"/>
      <c r="OPE947" s="477"/>
      <c r="OPF947" s="477"/>
      <c r="OPG947" s="477"/>
      <c r="OPH947" s="477"/>
      <c r="OPI947" s="477"/>
      <c r="OPJ947" s="477"/>
      <c r="OPK947" s="477"/>
      <c r="OPL947" s="477"/>
      <c r="OPM947" s="477"/>
      <c r="OPN947" s="477"/>
      <c r="OPO947" s="477"/>
      <c r="OPP947" s="477"/>
      <c r="OPQ947" s="477"/>
      <c r="OPR947" s="477"/>
      <c r="OPS947" s="477"/>
      <c r="OPT947" s="477"/>
      <c r="OPU947" s="477"/>
      <c r="OPV947" s="477"/>
      <c r="OPW947" s="477"/>
      <c r="OPX947" s="477"/>
      <c r="OPY947" s="477"/>
      <c r="OPZ947" s="477"/>
      <c r="OQA947" s="477"/>
      <c r="OQB947" s="477"/>
      <c r="OQC947" s="477"/>
      <c r="OQD947" s="477"/>
      <c r="OQE947" s="477"/>
      <c r="OQF947" s="477"/>
      <c r="OQG947" s="477"/>
      <c r="OQH947" s="477"/>
      <c r="OQI947" s="477"/>
      <c r="OQJ947" s="477"/>
      <c r="OQK947" s="477"/>
      <c r="OQL947" s="477"/>
      <c r="OQM947" s="477"/>
      <c r="OQN947" s="477"/>
      <c r="OQO947" s="477"/>
      <c r="OQP947" s="477"/>
      <c r="OQQ947" s="477"/>
      <c r="OQR947" s="477"/>
      <c r="OQS947" s="477"/>
      <c r="OQT947" s="477"/>
      <c r="OQU947" s="477"/>
      <c r="OQV947" s="477"/>
      <c r="OQW947" s="477"/>
      <c r="OQX947" s="477"/>
      <c r="OQY947" s="477"/>
      <c r="OQZ947" s="477"/>
      <c r="ORA947" s="477"/>
      <c r="ORB947" s="477"/>
      <c r="ORC947" s="477"/>
      <c r="ORD947" s="477"/>
      <c r="ORE947" s="477"/>
      <c r="ORF947" s="477"/>
      <c r="ORG947" s="477"/>
      <c r="ORH947" s="477"/>
      <c r="ORI947" s="477"/>
      <c r="ORJ947" s="477"/>
      <c r="ORK947" s="477"/>
      <c r="ORL947" s="477"/>
      <c r="ORM947" s="477"/>
      <c r="ORN947" s="477"/>
      <c r="ORO947" s="477"/>
      <c r="ORP947" s="477"/>
      <c r="ORQ947" s="477"/>
      <c r="ORR947" s="477"/>
      <c r="ORS947" s="477"/>
      <c r="ORT947" s="477"/>
      <c r="ORU947" s="477"/>
      <c r="ORV947" s="477"/>
      <c r="ORW947" s="477"/>
      <c r="ORX947" s="477"/>
      <c r="ORY947" s="477"/>
      <c r="ORZ947" s="477"/>
      <c r="OSA947" s="477"/>
      <c r="OSB947" s="477"/>
      <c r="OSC947" s="477"/>
      <c r="OSD947" s="477"/>
      <c r="OSE947" s="477"/>
      <c r="OSF947" s="477"/>
      <c r="OSG947" s="477"/>
      <c r="OSH947" s="477"/>
      <c r="OSI947" s="477"/>
      <c r="OSJ947" s="477"/>
      <c r="OSK947" s="477"/>
      <c r="OSL947" s="477"/>
      <c r="OSM947" s="477"/>
      <c r="OSN947" s="477"/>
      <c r="OSO947" s="477"/>
      <c r="OSP947" s="477"/>
      <c r="OSQ947" s="477"/>
      <c r="OSR947" s="477"/>
      <c r="OSS947" s="477"/>
      <c r="OST947" s="477"/>
      <c r="OSU947" s="477"/>
      <c r="OSV947" s="477"/>
      <c r="OSW947" s="477"/>
      <c r="OSX947" s="477"/>
      <c r="OSY947" s="477"/>
      <c r="OSZ947" s="477"/>
      <c r="OTA947" s="477"/>
      <c r="OTB947" s="477"/>
      <c r="OTC947" s="477"/>
      <c r="OTD947" s="477"/>
      <c r="OTE947" s="477"/>
      <c r="OTF947" s="477"/>
      <c r="OTG947" s="477"/>
      <c r="OTH947" s="477"/>
      <c r="OTI947" s="477"/>
      <c r="OTJ947" s="477"/>
      <c r="OTK947" s="477"/>
      <c r="OTL947" s="477"/>
      <c r="OTM947" s="477"/>
      <c r="OTN947" s="477"/>
      <c r="OTO947" s="477"/>
      <c r="OTP947" s="477"/>
      <c r="OTQ947" s="477"/>
      <c r="OTR947" s="477"/>
      <c r="OTS947" s="477"/>
      <c r="OTT947" s="477"/>
      <c r="OTU947" s="477"/>
      <c r="OTV947" s="477"/>
      <c r="OTW947" s="477"/>
      <c r="OTX947" s="477"/>
      <c r="OTY947" s="477"/>
      <c r="OTZ947" s="477"/>
      <c r="OUA947" s="477"/>
      <c r="OUB947" s="477"/>
      <c r="OUC947" s="477"/>
      <c r="OUD947" s="477"/>
      <c r="OUE947" s="477"/>
      <c r="OUF947" s="477"/>
      <c r="OUG947" s="477"/>
      <c r="OUH947" s="477"/>
      <c r="OUI947" s="477"/>
      <c r="OUJ947" s="477"/>
      <c r="OUK947" s="477"/>
      <c r="OUL947" s="477"/>
      <c r="OUM947" s="477"/>
      <c r="OUN947" s="477"/>
      <c r="OUO947" s="477"/>
      <c r="OUP947" s="477"/>
      <c r="OUQ947" s="477"/>
      <c r="OUR947" s="477"/>
      <c r="OUS947" s="477"/>
      <c r="OUT947" s="477"/>
      <c r="OUU947" s="477"/>
      <c r="OUV947" s="477"/>
      <c r="OUW947" s="477"/>
      <c r="OUX947" s="477"/>
      <c r="OUY947" s="477"/>
      <c r="OUZ947" s="477"/>
      <c r="OVA947" s="477"/>
      <c r="OVB947" s="477"/>
      <c r="OVC947" s="477"/>
      <c r="OVD947" s="477"/>
      <c r="OVE947" s="477"/>
      <c r="OVF947" s="477"/>
      <c r="OVG947" s="477"/>
      <c r="OVH947" s="477"/>
      <c r="OVI947" s="477"/>
      <c r="OVJ947" s="477"/>
      <c r="OVK947" s="477"/>
      <c r="OVL947" s="477"/>
      <c r="OVM947" s="477"/>
      <c r="OVN947" s="477"/>
      <c r="OVO947" s="477"/>
      <c r="OVP947" s="477"/>
      <c r="OVQ947" s="477"/>
      <c r="OVR947" s="477"/>
      <c r="OVS947" s="477"/>
      <c r="OVT947" s="477"/>
      <c r="OVU947" s="477"/>
      <c r="OVV947" s="477"/>
      <c r="OVW947" s="477"/>
      <c r="OVX947" s="477"/>
      <c r="OVY947" s="477"/>
      <c r="OVZ947" s="477"/>
      <c r="OWA947" s="477"/>
      <c r="OWB947" s="477"/>
      <c r="OWC947" s="477"/>
      <c r="OWD947" s="477"/>
      <c r="OWE947" s="477"/>
      <c r="OWF947" s="477"/>
      <c r="OWG947" s="477"/>
      <c r="OWH947" s="477"/>
      <c r="OWI947" s="477"/>
      <c r="OWJ947" s="477"/>
      <c r="OWK947" s="477"/>
      <c r="OWL947" s="477"/>
      <c r="OWM947" s="477"/>
      <c r="OWN947" s="477"/>
      <c r="OWO947" s="477"/>
      <c r="OWP947" s="477"/>
      <c r="OWQ947" s="477"/>
      <c r="OWR947" s="477"/>
      <c r="OWS947" s="477"/>
      <c r="OWT947" s="477"/>
      <c r="OWU947" s="477"/>
      <c r="OWV947" s="477"/>
      <c r="OWW947" s="477"/>
      <c r="OWX947" s="477"/>
      <c r="OWY947" s="477"/>
      <c r="OWZ947" s="477"/>
      <c r="OXA947" s="477"/>
      <c r="OXB947" s="477"/>
      <c r="OXC947" s="477"/>
      <c r="OXD947" s="477"/>
      <c r="OXE947" s="477"/>
      <c r="OXF947" s="477"/>
      <c r="OXG947" s="477"/>
      <c r="OXH947" s="477"/>
      <c r="OXI947" s="477"/>
      <c r="OXJ947" s="477"/>
      <c r="OXK947" s="477"/>
      <c r="OXL947" s="477"/>
      <c r="OXM947" s="477"/>
      <c r="OXN947" s="477"/>
      <c r="OXO947" s="477"/>
      <c r="OXP947" s="477"/>
      <c r="OXQ947" s="477"/>
      <c r="OXR947" s="477"/>
      <c r="OXS947" s="477"/>
      <c r="OXT947" s="477"/>
      <c r="OXU947" s="477"/>
      <c r="OXV947" s="477"/>
      <c r="OXW947" s="477"/>
      <c r="OXX947" s="477"/>
      <c r="OXY947" s="477"/>
      <c r="OXZ947" s="477"/>
      <c r="OYA947" s="477"/>
      <c r="OYB947" s="477"/>
      <c r="OYC947" s="477"/>
      <c r="OYD947" s="477"/>
      <c r="OYE947" s="477"/>
      <c r="OYF947" s="477"/>
      <c r="OYG947" s="477"/>
      <c r="OYH947" s="477"/>
      <c r="OYI947" s="477"/>
      <c r="OYJ947" s="477"/>
      <c r="OYK947" s="477"/>
      <c r="OYL947" s="477"/>
      <c r="OYM947" s="477"/>
      <c r="OYN947" s="477"/>
      <c r="OYO947" s="477"/>
      <c r="OYP947" s="477"/>
      <c r="OYQ947" s="477"/>
      <c r="OYR947" s="477"/>
      <c r="OYS947" s="477"/>
      <c r="OYT947" s="477"/>
      <c r="OYU947" s="477"/>
      <c r="OYV947" s="477"/>
      <c r="OYW947" s="477"/>
      <c r="OYX947" s="477"/>
      <c r="OYY947" s="477"/>
      <c r="OYZ947" s="477"/>
      <c r="OZA947" s="477"/>
      <c r="OZB947" s="477"/>
      <c r="OZC947" s="477"/>
      <c r="OZD947" s="477"/>
      <c r="OZE947" s="477"/>
      <c r="OZF947" s="477"/>
      <c r="OZG947" s="477"/>
      <c r="OZH947" s="477"/>
      <c r="OZI947" s="477"/>
      <c r="OZJ947" s="477"/>
      <c r="OZK947" s="477"/>
      <c r="OZL947" s="477"/>
      <c r="OZM947" s="477"/>
      <c r="OZN947" s="477"/>
      <c r="OZO947" s="477"/>
      <c r="OZP947" s="477"/>
      <c r="OZQ947" s="477"/>
      <c r="OZR947" s="477"/>
      <c r="OZS947" s="477"/>
      <c r="OZT947" s="477"/>
      <c r="OZU947" s="477"/>
      <c r="OZV947" s="477"/>
      <c r="OZW947" s="477"/>
      <c r="OZX947" s="477"/>
      <c r="OZY947" s="477"/>
      <c r="OZZ947" s="477"/>
      <c r="PAA947" s="477"/>
      <c r="PAB947" s="477"/>
      <c r="PAC947" s="477"/>
      <c r="PAD947" s="477"/>
      <c r="PAE947" s="477"/>
      <c r="PAF947" s="477"/>
      <c r="PAG947" s="477"/>
      <c r="PAH947" s="477"/>
      <c r="PAI947" s="477"/>
      <c r="PAJ947" s="477"/>
      <c r="PAK947" s="477"/>
      <c r="PAL947" s="477"/>
      <c r="PAM947" s="477"/>
      <c r="PAN947" s="477"/>
      <c r="PAO947" s="477"/>
      <c r="PAP947" s="477"/>
      <c r="PAQ947" s="477"/>
      <c r="PAR947" s="477"/>
      <c r="PAS947" s="477"/>
      <c r="PAT947" s="477"/>
      <c r="PAU947" s="477"/>
      <c r="PAV947" s="477"/>
      <c r="PAW947" s="477"/>
      <c r="PAX947" s="477"/>
      <c r="PAY947" s="477"/>
      <c r="PAZ947" s="477"/>
      <c r="PBA947" s="477"/>
      <c r="PBB947" s="477"/>
      <c r="PBC947" s="477"/>
      <c r="PBD947" s="477"/>
      <c r="PBE947" s="477"/>
      <c r="PBF947" s="477"/>
      <c r="PBG947" s="477"/>
      <c r="PBH947" s="477"/>
      <c r="PBI947" s="477"/>
      <c r="PBJ947" s="477"/>
      <c r="PBK947" s="477"/>
      <c r="PBL947" s="477"/>
      <c r="PBM947" s="477"/>
      <c r="PBN947" s="477"/>
      <c r="PBO947" s="477"/>
      <c r="PBP947" s="477"/>
      <c r="PBQ947" s="477"/>
      <c r="PBR947" s="477"/>
      <c r="PBS947" s="477"/>
      <c r="PBT947" s="477"/>
      <c r="PBU947" s="477"/>
      <c r="PBV947" s="477"/>
      <c r="PBW947" s="477"/>
      <c r="PBX947" s="477"/>
      <c r="PBY947" s="477"/>
      <c r="PBZ947" s="477"/>
      <c r="PCA947" s="477"/>
      <c r="PCB947" s="477"/>
      <c r="PCC947" s="477"/>
      <c r="PCD947" s="477"/>
      <c r="PCE947" s="477"/>
      <c r="PCF947" s="477"/>
      <c r="PCG947" s="477"/>
      <c r="PCH947" s="477"/>
      <c r="PCI947" s="477"/>
      <c r="PCJ947" s="477"/>
      <c r="PCK947" s="477"/>
      <c r="PCL947" s="477"/>
      <c r="PCM947" s="477"/>
      <c r="PCN947" s="477"/>
      <c r="PCO947" s="477"/>
      <c r="PCP947" s="477"/>
      <c r="PCQ947" s="477"/>
      <c r="PCR947" s="477"/>
      <c r="PCS947" s="477"/>
      <c r="PCT947" s="477"/>
      <c r="PCU947" s="477"/>
      <c r="PCV947" s="477"/>
      <c r="PCW947" s="477"/>
      <c r="PCX947" s="477"/>
      <c r="PCY947" s="477"/>
      <c r="PCZ947" s="477"/>
      <c r="PDA947" s="477"/>
      <c r="PDB947" s="477"/>
      <c r="PDC947" s="477"/>
      <c r="PDD947" s="477"/>
      <c r="PDE947" s="477"/>
      <c r="PDF947" s="477"/>
      <c r="PDG947" s="477"/>
      <c r="PDH947" s="477"/>
      <c r="PDI947" s="477"/>
      <c r="PDJ947" s="477"/>
      <c r="PDK947" s="477"/>
      <c r="PDL947" s="477"/>
      <c r="PDM947" s="477"/>
      <c r="PDN947" s="477"/>
      <c r="PDO947" s="477"/>
      <c r="PDP947" s="477"/>
      <c r="PDQ947" s="477"/>
      <c r="PDR947" s="477"/>
      <c r="PDS947" s="477"/>
      <c r="PDT947" s="477"/>
      <c r="PDU947" s="477"/>
      <c r="PDV947" s="477"/>
      <c r="PDW947" s="477"/>
      <c r="PDX947" s="477"/>
      <c r="PDY947" s="477"/>
      <c r="PDZ947" s="477"/>
      <c r="PEA947" s="477"/>
      <c r="PEB947" s="477"/>
      <c r="PEC947" s="477"/>
      <c r="PED947" s="477"/>
      <c r="PEE947" s="477"/>
      <c r="PEF947" s="477"/>
      <c r="PEG947" s="477"/>
      <c r="PEH947" s="477"/>
      <c r="PEI947" s="477"/>
      <c r="PEJ947" s="477"/>
      <c r="PEK947" s="477"/>
      <c r="PEL947" s="477"/>
      <c r="PEM947" s="477"/>
      <c r="PEN947" s="477"/>
      <c r="PEO947" s="477"/>
      <c r="PEP947" s="477"/>
      <c r="PEQ947" s="477"/>
      <c r="PER947" s="477"/>
      <c r="PES947" s="477"/>
      <c r="PET947" s="477"/>
      <c r="PEU947" s="477"/>
      <c r="PEV947" s="477"/>
      <c r="PEW947" s="477"/>
      <c r="PEX947" s="477"/>
      <c r="PEY947" s="477"/>
      <c r="PEZ947" s="477"/>
      <c r="PFA947" s="477"/>
      <c r="PFB947" s="477"/>
      <c r="PFC947" s="477"/>
      <c r="PFD947" s="477"/>
      <c r="PFE947" s="477"/>
      <c r="PFF947" s="477"/>
      <c r="PFG947" s="477"/>
      <c r="PFH947" s="477"/>
      <c r="PFI947" s="477"/>
      <c r="PFJ947" s="477"/>
      <c r="PFK947" s="477"/>
      <c r="PFL947" s="477"/>
      <c r="PFM947" s="477"/>
      <c r="PFN947" s="477"/>
      <c r="PFO947" s="477"/>
      <c r="PFP947" s="477"/>
      <c r="PFQ947" s="477"/>
      <c r="PFR947" s="477"/>
      <c r="PFS947" s="477"/>
      <c r="PFT947" s="477"/>
      <c r="PFU947" s="477"/>
      <c r="PFV947" s="477"/>
      <c r="PFW947" s="477"/>
      <c r="PFX947" s="477"/>
      <c r="PFY947" s="477"/>
      <c r="PFZ947" s="477"/>
      <c r="PGA947" s="477"/>
      <c r="PGB947" s="477"/>
      <c r="PGC947" s="477"/>
      <c r="PGD947" s="477"/>
      <c r="PGE947" s="477"/>
      <c r="PGF947" s="477"/>
      <c r="PGG947" s="477"/>
      <c r="PGH947" s="477"/>
      <c r="PGI947" s="477"/>
      <c r="PGJ947" s="477"/>
      <c r="PGK947" s="477"/>
      <c r="PGL947" s="477"/>
      <c r="PGM947" s="477"/>
      <c r="PGN947" s="477"/>
      <c r="PGO947" s="477"/>
      <c r="PGP947" s="477"/>
      <c r="PGQ947" s="477"/>
      <c r="PGR947" s="477"/>
      <c r="PGS947" s="477"/>
      <c r="PGT947" s="477"/>
      <c r="PGU947" s="477"/>
      <c r="PGV947" s="477"/>
      <c r="PGW947" s="477"/>
      <c r="PGX947" s="477"/>
      <c r="PGY947" s="477"/>
      <c r="PGZ947" s="477"/>
      <c r="PHA947" s="477"/>
      <c r="PHB947" s="477"/>
      <c r="PHC947" s="477"/>
      <c r="PHD947" s="477"/>
      <c r="PHE947" s="477"/>
      <c r="PHF947" s="477"/>
      <c r="PHG947" s="477"/>
      <c r="PHH947" s="477"/>
      <c r="PHI947" s="477"/>
      <c r="PHJ947" s="477"/>
      <c r="PHK947" s="477"/>
      <c r="PHL947" s="477"/>
      <c r="PHM947" s="477"/>
      <c r="PHN947" s="477"/>
      <c r="PHO947" s="477"/>
      <c r="PHP947" s="477"/>
      <c r="PHQ947" s="477"/>
      <c r="PHR947" s="477"/>
      <c r="PHS947" s="477"/>
      <c r="PHT947" s="477"/>
      <c r="PHU947" s="477"/>
      <c r="PHV947" s="477"/>
      <c r="PHW947" s="477"/>
      <c r="PHX947" s="477"/>
      <c r="PHY947" s="477"/>
      <c r="PHZ947" s="477"/>
      <c r="PIA947" s="477"/>
      <c r="PIB947" s="477"/>
      <c r="PIC947" s="477"/>
      <c r="PID947" s="477"/>
      <c r="PIE947" s="477"/>
      <c r="PIF947" s="477"/>
      <c r="PIG947" s="477"/>
      <c r="PIH947" s="477"/>
      <c r="PII947" s="477"/>
      <c r="PIJ947" s="477"/>
      <c r="PIK947" s="477"/>
      <c r="PIL947" s="477"/>
      <c r="PIM947" s="477"/>
      <c r="PIN947" s="477"/>
      <c r="PIO947" s="477"/>
      <c r="PIP947" s="477"/>
      <c r="PIQ947" s="477"/>
      <c r="PIR947" s="477"/>
      <c r="PIS947" s="477"/>
      <c r="PIT947" s="477"/>
      <c r="PIU947" s="477"/>
      <c r="PIV947" s="477"/>
      <c r="PIW947" s="477"/>
      <c r="PIX947" s="477"/>
      <c r="PIY947" s="477"/>
      <c r="PIZ947" s="477"/>
      <c r="PJA947" s="477"/>
      <c r="PJB947" s="477"/>
      <c r="PJC947" s="477"/>
      <c r="PJD947" s="477"/>
      <c r="PJE947" s="477"/>
      <c r="PJF947" s="477"/>
      <c r="PJG947" s="477"/>
      <c r="PJH947" s="477"/>
      <c r="PJI947" s="477"/>
      <c r="PJJ947" s="477"/>
      <c r="PJK947" s="477"/>
      <c r="PJL947" s="477"/>
      <c r="PJM947" s="477"/>
      <c r="PJN947" s="477"/>
      <c r="PJO947" s="477"/>
      <c r="PJP947" s="477"/>
      <c r="PJQ947" s="477"/>
      <c r="PJR947" s="477"/>
      <c r="PJS947" s="477"/>
      <c r="PJT947" s="477"/>
      <c r="PJU947" s="477"/>
      <c r="PJV947" s="477"/>
      <c r="PJW947" s="477"/>
      <c r="PJX947" s="477"/>
      <c r="PJY947" s="477"/>
      <c r="PJZ947" s="477"/>
      <c r="PKA947" s="477"/>
      <c r="PKB947" s="477"/>
      <c r="PKC947" s="477"/>
      <c r="PKD947" s="477"/>
      <c r="PKE947" s="477"/>
      <c r="PKF947" s="477"/>
      <c r="PKG947" s="477"/>
      <c r="PKH947" s="477"/>
      <c r="PKI947" s="477"/>
      <c r="PKJ947" s="477"/>
      <c r="PKK947" s="477"/>
      <c r="PKL947" s="477"/>
      <c r="PKM947" s="477"/>
      <c r="PKN947" s="477"/>
      <c r="PKO947" s="477"/>
      <c r="PKP947" s="477"/>
      <c r="PKQ947" s="477"/>
      <c r="PKR947" s="477"/>
      <c r="PKS947" s="477"/>
      <c r="PKT947" s="477"/>
      <c r="PKU947" s="477"/>
      <c r="PKV947" s="477"/>
      <c r="PKW947" s="477"/>
      <c r="PKX947" s="477"/>
      <c r="PKY947" s="477"/>
      <c r="PKZ947" s="477"/>
      <c r="PLA947" s="477"/>
      <c r="PLB947" s="477"/>
      <c r="PLC947" s="477"/>
      <c r="PLD947" s="477"/>
      <c r="PLE947" s="477"/>
      <c r="PLF947" s="477"/>
      <c r="PLG947" s="477"/>
      <c r="PLH947" s="477"/>
      <c r="PLI947" s="477"/>
      <c r="PLJ947" s="477"/>
      <c r="PLK947" s="477"/>
      <c r="PLL947" s="477"/>
      <c r="PLM947" s="477"/>
      <c r="PLN947" s="477"/>
      <c r="PLO947" s="477"/>
      <c r="PLP947" s="477"/>
      <c r="PLQ947" s="477"/>
      <c r="PLR947" s="477"/>
      <c r="PLS947" s="477"/>
      <c r="PLT947" s="477"/>
      <c r="PLU947" s="477"/>
      <c r="PLV947" s="477"/>
      <c r="PLW947" s="477"/>
      <c r="PLX947" s="477"/>
      <c r="PLY947" s="477"/>
      <c r="PLZ947" s="477"/>
      <c r="PMA947" s="477"/>
      <c r="PMB947" s="477"/>
      <c r="PMC947" s="477"/>
      <c r="PMD947" s="477"/>
      <c r="PME947" s="477"/>
      <c r="PMF947" s="477"/>
      <c r="PMG947" s="477"/>
      <c r="PMH947" s="477"/>
      <c r="PMI947" s="477"/>
      <c r="PMJ947" s="477"/>
      <c r="PMK947" s="477"/>
      <c r="PML947" s="477"/>
      <c r="PMM947" s="477"/>
      <c r="PMN947" s="477"/>
      <c r="PMO947" s="477"/>
      <c r="PMP947" s="477"/>
      <c r="PMQ947" s="477"/>
      <c r="PMR947" s="477"/>
      <c r="PMS947" s="477"/>
      <c r="PMT947" s="477"/>
      <c r="PMU947" s="477"/>
      <c r="PMV947" s="477"/>
      <c r="PMW947" s="477"/>
      <c r="PMX947" s="477"/>
      <c r="PMY947" s="477"/>
      <c r="PMZ947" s="477"/>
      <c r="PNA947" s="477"/>
      <c r="PNB947" s="477"/>
      <c r="PNC947" s="477"/>
      <c r="PND947" s="477"/>
      <c r="PNE947" s="477"/>
      <c r="PNF947" s="477"/>
      <c r="PNG947" s="477"/>
      <c r="PNH947" s="477"/>
      <c r="PNI947" s="477"/>
      <c r="PNJ947" s="477"/>
      <c r="PNK947" s="477"/>
      <c r="PNL947" s="477"/>
      <c r="PNM947" s="477"/>
      <c r="PNN947" s="477"/>
      <c r="PNO947" s="477"/>
      <c r="PNP947" s="477"/>
      <c r="PNQ947" s="477"/>
      <c r="PNR947" s="477"/>
      <c r="PNS947" s="477"/>
      <c r="PNT947" s="477"/>
      <c r="PNU947" s="477"/>
      <c r="PNV947" s="477"/>
      <c r="PNW947" s="477"/>
      <c r="PNX947" s="477"/>
      <c r="PNY947" s="477"/>
      <c r="PNZ947" s="477"/>
      <c r="POA947" s="477"/>
      <c r="POB947" s="477"/>
      <c r="POC947" s="477"/>
      <c r="POD947" s="477"/>
      <c r="POE947" s="477"/>
      <c r="POF947" s="477"/>
      <c r="POG947" s="477"/>
      <c r="POH947" s="477"/>
      <c r="POI947" s="477"/>
      <c r="POJ947" s="477"/>
      <c r="POK947" s="477"/>
      <c r="POL947" s="477"/>
      <c r="POM947" s="477"/>
      <c r="PON947" s="477"/>
      <c r="POO947" s="477"/>
      <c r="POP947" s="477"/>
      <c r="POQ947" s="477"/>
      <c r="POR947" s="477"/>
      <c r="POS947" s="477"/>
      <c r="POT947" s="477"/>
      <c r="POU947" s="477"/>
      <c r="POV947" s="477"/>
      <c r="POW947" s="477"/>
      <c r="POX947" s="477"/>
      <c r="POY947" s="477"/>
      <c r="POZ947" s="477"/>
      <c r="PPA947" s="477"/>
      <c r="PPB947" s="477"/>
      <c r="PPC947" s="477"/>
      <c r="PPD947" s="477"/>
      <c r="PPE947" s="477"/>
      <c r="PPF947" s="477"/>
      <c r="PPG947" s="477"/>
      <c r="PPH947" s="477"/>
      <c r="PPI947" s="477"/>
      <c r="PPJ947" s="477"/>
      <c r="PPK947" s="477"/>
      <c r="PPL947" s="477"/>
      <c r="PPM947" s="477"/>
      <c r="PPN947" s="477"/>
      <c r="PPO947" s="477"/>
      <c r="PPP947" s="477"/>
      <c r="PPQ947" s="477"/>
      <c r="PPR947" s="477"/>
      <c r="PPS947" s="477"/>
      <c r="PPT947" s="477"/>
      <c r="PPU947" s="477"/>
      <c r="PPV947" s="477"/>
      <c r="PPW947" s="477"/>
      <c r="PPX947" s="477"/>
      <c r="PPY947" s="477"/>
      <c r="PPZ947" s="477"/>
      <c r="PQA947" s="477"/>
      <c r="PQB947" s="477"/>
      <c r="PQC947" s="477"/>
      <c r="PQD947" s="477"/>
      <c r="PQE947" s="477"/>
      <c r="PQF947" s="477"/>
      <c r="PQG947" s="477"/>
      <c r="PQH947" s="477"/>
      <c r="PQI947" s="477"/>
      <c r="PQJ947" s="477"/>
      <c r="PQK947" s="477"/>
      <c r="PQL947" s="477"/>
      <c r="PQM947" s="477"/>
      <c r="PQN947" s="477"/>
      <c r="PQO947" s="477"/>
      <c r="PQP947" s="477"/>
      <c r="PQQ947" s="477"/>
      <c r="PQR947" s="477"/>
      <c r="PQS947" s="477"/>
      <c r="PQT947" s="477"/>
      <c r="PQU947" s="477"/>
      <c r="PQV947" s="477"/>
      <c r="PQW947" s="477"/>
      <c r="PQX947" s="477"/>
      <c r="PQY947" s="477"/>
      <c r="PQZ947" s="477"/>
      <c r="PRA947" s="477"/>
      <c r="PRB947" s="477"/>
      <c r="PRC947" s="477"/>
      <c r="PRD947" s="477"/>
      <c r="PRE947" s="477"/>
      <c r="PRF947" s="477"/>
      <c r="PRG947" s="477"/>
      <c r="PRH947" s="477"/>
      <c r="PRI947" s="477"/>
      <c r="PRJ947" s="477"/>
      <c r="PRK947" s="477"/>
      <c r="PRL947" s="477"/>
      <c r="PRM947" s="477"/>
      <c r="PRN947" s="477"/>
      <c r="PRO947" s="477"/>
      <c r="PRP947" s="477"/>
      <c r="PRQ947" s="477"/>
      <c r="PRR947" s="477"/>
      <c r="PRS947" s="477"/>
      <c r="PRT947" s="477"/>
      <c r="PRU947" s="477"/>
      <c r="PRV947" s="477"/>
      <c r="PRW947" s="477"/>
      <c r="PRX947" s="477"/>
      <c r="PRY947" s="477"/>
      <c r="PRZ947" s="477"/>
      <c r="PSA947" s="477"/>
      <c r="PSB947" s="477"/>
      <c r="PSC947" s="477"/>
      <c r="PSD947" s="477"/>
      <c r="PSE947" s="477"/>
      <c r="PSF947" s="477"/>
      <c r="PSG947" s="477"/>
      <c r="PSH947" s="477"/>
      <c r="PSI947" s="477"/>
      <c r="PSJ947" s="477"/>
      <c r="PSK947" s="477"/>
      <c r="PSL947" s="477"/>
      <c r="PSM947" s="477"/>
      <c r="PSN947" s="477"/>
      <c r="PSO947" s="477"/>
      <c r="PSP947" s="477"/>
      <c r="PSQ947" s="477"/>
      <c r="PSR947" s="477"/>
      <c r="PSS947" s="477"/>
      <c r="PST947" s="477"/>
      <c r="PSU947" s="477"/>
      <c r="PSV947" s="477"/>
      <c r="PSW947" s="477"/>
      <c r="PSX947" s="477"/>
      <c r="PSY947" s="477"/>
      <c r="PSZ947" s="477"/>
      <c r="PTA947" s="477"/>
      <c r="PTB947" s="477"/>
      <c r="PTC947" s="477"/>
      <c r="PTD947" s="477"/>
      <c r="PTE947" s="477"/>
      <c r="PTF947" s="477"/>
      <c r="PTG947" s="477"/>
      <c r="PTH947" s="477"/>
      <c r="PTI947" s="477"/>
      <c r="PTJ947" s="477"/>
      <c r="PTK947" s="477"/>
      <c r="PTL947" s="477"/>
      <c r="PTM947" s="477"/>
      <c r="PTN947" s="477"/>
      <c r="PTO947" s="477"/>
      <c r="PTP947" s="477"/>
      <c r="PTQ947" s="477"/>
      <c r="PTR947" s="477"/>
      <c r="PTS947" s="477"/>
      <c r="PTT947" s="477"/>
      <c r="PTU947" s="477"/>
      <c r="PTV947" s="477"/>
      <c r="PTW947" s="477"/>
      <c r="PTX947" s="477"/>
      <c r="PTY947" s="477"/>
      <c r="PTZ947" s="477"/>
      <c r="PUA947" s="477"/>
      <c r="PUB947" s="477"/>
      <c r="PUC947" s="477"/>
      <c r="PUD947" s="477"/>
      <c r="PUE947" s="477"/>
      <c r="PUF947" s="477"/>
      <c r="PUG947" s="477"/>
      <c r="PUH947" s="477"/>
      <c r="PUI947" s="477"/>
      <c r="PUJ947" s="477"/>
      <c r="PUK947" s="477"/>
      <c r="PUL947" s="477"/>
      <c r="PUM947" s="477"/>
      <c r="PUN947" s="477"/>
      <c r="PUO947" s="477"/>
      <c r="PUP947" s="477"/>
      <c r="PUQ947" s="477"/>
      <c r="PUR947" s="477"/>
      <c r="PUS947" s="477"/>
      <c r="PUT947" s="477"/>
      <c r="PUU947" s="477"/>
      <c r="PUV947" s="477"/>
      <c r="PUW947" s="477"/>
      <c r="PUX947" s="477"/>
      <c r="PUY947" s="477"/>
      <c r="PUZ947" s="477"/>
      <c r="PVA947" s="477"/>
      <c r="PVB947" s="477"/>
      <c r="PVC947" s="477"/>
      <c r="PVD947" s="477"/>
      <c r="PVE947" s="477"/>
      <c r="PVF947" s="477"/>
      <c r="PVG947" s="477"/>
      <c r="PVH947" s="477"/>
      <c r="PVI947" s="477"/>
      <c r="PVJ947" s="477"/>
      <c r="PVK947" s="477"/>
      <c r="PVL947" s="477"/>
      <c r="PVM947" s="477"/>
      <c r="PVN947" s="477"/>
      <c r="PVO947" s="477"/>
      <c r="PVP947" s="477"/>
      <c r="PVQ947" s="477"/>
      <c r="PVR947" s="477"/>
      <c r="PVS947" s="477"/>
      <c r="PVT947" s="477"/>
      <c r="PVU947" s="477"/>
      <c r="PVV947" s="477"/>
      <c r="PVW947" s="477"/>
      <c r="PVX947" s="477"/>
      <c r="PVY947" s="477"/>
      <c r="PVZ947" s="477"/>
      <c r="PWA947" s="477"/>
      <c r="PWB947" s="477"/>
      <c r="PWC947" s="477"/>
      <c r="PWD947" s="477"/>
      <c r="PWE947" s="477"/>
      <c r="PWF947" s="477"/>
      <c r="PWG947" s="477"/>
      <c r="PWH947" s="477"/>
      <c r="PWI947" s="477"/>
      <c r="PWJ947" s="477"/>
      <c r="PWK947" s="477"/>
      <c r="PWL947" s="477"/>
      <c r="PWM947" s="477"/>
      <c r="PWN947" s="477"/>
      <c r="PWO947" s="477"/>
      <c r="PWP947" s="477"/>
      <c r="PWQ947" s="477"/>
      <c r="PWR947" s="477"/>
      <c r="PWS947" s="477"/>
      <c r="PWT947" s="477"/>
      <c r="PWU947" s="477"/>
      <c r="PWV947" s="477"/>
      <c r="PWW947" s="477"/>
      <c r="PWX947" s="477"/>
      <c r="PWY947" s="477"/>
      <c r="PWZ947" s="477"/>
      <c r="PXA947" s="477"/>
      <c r="PXB947" s="477"/>
      <c r="PXC947" s="477"/>
      <c r="PXD947" s="477"/>
      <c r="PXE947" s="477"/>
      <c r="PXF947" s="477"/>
      <c r="PXG947" s="477"/>
      <c r="PXH947" s="477"/>
      <c r="PXI947" s="477"/>
      <c r="PXJ947" s="477"/>
      <c r="PXK947" s="477"/>
      <c r="PXL947" s="477"/>
      <c r="PXM947" s="477"/>
      <c r="PXN947" s="477"/>
      <c r="PXO947" s="477"/>
      <c r="PXP947" s="477"/>
      <c r="PXQ947" s="477"/>
      <c r="PXR947" s="477"/>
      <c r="PXS947" s="477"/>
      <c r="PXT947" s="477"/>
      <c r="PXU947" s="477"/>
      <c r="PXV947" s="477"/>
      <c r="PXW947" s="477"/>
      <c r="PXX947" s="477"/>
      <c r="PXY947" s="477"/>
      <c r="PXZ947" s="477"/>
      <c r="PYA947" s="477"/>
      <c r="PYB947" s="477"/>
      <c r="PYC947" s="477"/>
      <c r="PYD947" s="477"/>
      <c r="PYE947" s="477"/>
      <c r="PYF947" s="477"/>
      <c r="PYG947" s="477"/>
      <c r="PYH947" s="477"/>
      <c r="PYI947" s="477"/>
      <c r="PYJ947" s="477"/>
      <c r="PYK947" s="477"/>
      <c r="PYL947" s="477"/>
      <c r="PYM947" s="477"/>
      <c r="PYN947" s="477"/>
      <c r="PYO947" s="477"/>
      <c r="PYP947" s="477"/>
      <c r="PYQ947" s="477"/>
      <c r="PYR947" s="477"/>
      <c r="PYS947" s="477"/>
      <c r="PYT947" s="477"/>
      <c r="PYU947" s="477"/>
      <c r="PYV947" s="477"/>
      <c r="PYW947" s="477"/>
      <c r="PYX947" s="477"/>
      <c r="PYY947" s="477"/>
      <c r="PYZ947" s="477"/>
      <c r="PZA947" s="477"/>
      <c r="PZB947" s="477"/>
      <c r="PZC947" s="477"/>
      <c r="PZD947" s="477"/>
      <c r="PZE947" s="477"/>
      <c r="PZF947" s="477"/>
      <c r="PZG947" s="477"/>
      <c r="PZH947" s="477"/>
      <c r="PZI947" s="477"/>
      <c r="PZJ947" s="477"/>
      <c r="PZK947" s="477"/>
      <c r="PZL947" s="477"/>
      <c r="PZM947" s="477"/>
      <c r="PZN947" s="477"/>
      <c r="PZO947" s="477"/>
      <c r="PZP947" s="477"/>
      <c r="PZQ947" s="477"/>
      <c r="PZR947" s="477"/>
      <c r="PZS947" s="477"/>
      <c r="PZT947" s="477"/>
      <c r="PZU947" s="477"/>
      <c r="PZV947" s="477"/>
      <c r="PZW947" s="477"/>
      <c r="PZX947" s="477"/>
      <c r="PZY947" s="477"/>
      <c r="PZZ947" s="477"/>
      <c r="QAA947" s="477"/>
      <c r="QAB947" s="477"/>
      <c r="QAC947" s="477"/>
      <c r="QAD947" s="477"/>
      <c r="QAE947" s="477"/>
      <c r="QAF947" s="477"/>
      <c r="QAG947" s="477"/>
      <c r="QAH947" s="477"/>
      <c r="QAI947" s="477"/>
      <c r="QAJ947" s="477"/>
      <c r="QAK947" s="477"/>
      <c r="QAL947" s="477"/>
      <c r="QAM947" s="477"/>
      <c r="QAN947" s="477"/>
      <c r="QAO947" s="477"/>
      <c r="QAP947" s="477"/>
      <c r="QAQ947" s="477"/>
      <c r="QAR947" s="477"/>
      <c r="QAS947" s="477"/>
      <c r="QAT947" s="477"/>
      <c r="QAU947" s="477"/>
      <c r="QAV947" s="477"/>
      <c r="QAW947" s="477"/>
      <c r="QAX947" s="477"/>
      <c r="QAY947" s="477"/>
      <c r="QAZ947" s="477"/>
      <c r="QBA947" s="477"/>
      <c r="QBB947" s="477"/>
      <c r="QBC947" s="477"/>
      <c r="QBD947" s="477"/>
      <c r="QBE947" s="477"/>
      <c r="QBF947" s="477"/>
      <c r="QBG947" s="477"/>
      <c r="QBH947" s="477"/>
      <c r="QBI947" s="477"/>
      <c r="QBJ947" s="477"/>
      <c r="QBK947" s="477"/>
      <c r="QBL947" s="477"/>
      <c r="QBM947" s="477"/>
      <c r="QBN947" s="477"/>
      <c r="QBO947" s="477"/>
      <c r="QBP947" s="477"/>
      <c r="QBQ947" s="477"/>
      <c r="QBR947" s="477"/>
      <c r="QBS947" s="477"/>
      <c r="QBT947" s="477"/>
      <c r="QBU947" s="477"/>
      <c r="QBV947" s="477"/>
      <c r="QBW947" s="477"/>
      <c r="QBX947" s="477"/>
      <c r="QBY947" s="477"/>
      <c r="QBZ947" s="477"/>
      <c r="QCA947" s="477"/>
      <c r="QCB947" s="477"/>
      <c r="QCC947" s="477"/>
      <c r="QCD947" s="477"/>
      <c r="QCE947" s="477"/>
      <c r="QCF947" s="477"/>
      <c r="QCG947" s="477"/>
      <c r="QCH947" s="477"/>
      <c r="QCI947" s="477"/>
      <c r="QCJ947" s="477"/>
      <c r="QCK947" s="477"/>
      <c r="QCL947" s="477"/>
      <c r="QCM947" s="477"/>
      <c r="QCN947" s="477"/>
      <c r="QCO947" s="477"/>
      <c r="QCP947" s="477"/>
      <c r="QCQ947" s="477"/>
      <c r="QCR947" s="477"/>
      <c r="QCS947" s="477"/>
      <c r="QCT947" s="477"/>
      <c r="QCU947" s="477"/>
      <c r="QCV947" s="477"/>
      <c r="QCW947" s="477"/>
      <c r="QCX947" s="477"/>
      <c r="QCY947" s="477"/>
      <c r="QCZ947" s="477"/>
      <c r="QDA947" s="477"/>
      <c r="QDB947" s="477"/>
      <c r="QDC947" s="477"/>
      <c r="QDD947" s="477"/>
      <c r="QDE947" s="477"/>
      <c r="QDF947" s="477"/>
      <c r="QDG947" s="477"/>
      <c r="QDH947" s="477"/>
      <c r="QDI947" s="477"/>
      <c r="QDJ947" s="477"/>
      <c r="QDK947" s="477"/>
      <c r="QDL947" s="477"/>
      <c r="QDM947" s="477"/>
      <c r="QDN947" s="477"/>
      <c r="QDO947" s="477"/>
      <c r="QDP947" s="477"/>
      <c r="QDQ947" s="477"/>
      <c r="QDR947" s="477"/>
      <c r="QDS947" s="477"/>
      <c r="QDT947" s="477"/>
      <c r="QDU947" s="477"/>
      <c r="QDV947" s="477"/>
      <c r="QDW947" s="477"/>
      <c r="QDX947" s="477"/>
      <c r="QDY947" s="477"/>
      <c r="QDZ947" s="477"/>
      <c r="QEA947" s="477"/>
      <c r="QEB947" s="477"/>
      <c r="QEC947" s="477"/>
      <c r="QED947" s="477"/>
      <c r="QEE947" s="477"/>
      <c r="QEF947" s="477"/>
      <c r="QEG947" s="477"/>
      <c r="QEH947" s="477"/>
      <c r="QEI947" s="477"/>
      <c r="QEJ947" s="477"/>
      <c r="QEK947" s="477"/>
      <c r="QEL947" s="477"/>
      <c r="QEM947" s="477"/>
      <c r="QEN947" s="477"/>
      <c r="QEO947" s="477"/>
      <c r="QEP947" s="477"/>
      <c r="QEQ947" s="477"/>
      <c r="QER947" s="477"/>
      <c r="QES947" s="477"/>
      <c r="QET947" s="477"/>
      <c r="QEU947" s="477"/>
      <c r="QEV947" s="477"/>
      <c r="QEW947" s="477"/>
      <c r="QEX947" s="477"/>
      <c r="QEY947" s="477"/>
      <c r="QEZ947" s="477"/>
      <c r="QFA947" s="477"/>
      <c r="QFB947" s="477"/>
      <c r="QFC947" s="477"/>
      <c r="QFD947" s="477"/>
      <c r="QFE947" s="477"/>
      <c r="QFF947" s="477"/>
      <c r="QFG947" s="477"/>
      <c r="QFH947" s="477"/>
      <c r="QFI947" s="477"/>
      <c r="QFJ947" s="477"/>
      <c r="QFK947" s="477"/>
      <c r="QFL947" s="477"/>
      <c r="QFM947" s="477"/>
      <c r="QFN947" s="477"/>
      <c r="QFO947" s="477"/>
      <c r="QFP947" s="477"/>
      <c r="QFQ947" s="477"/>
      <c r="QFR947" s="477"/>
      <c r="QFS947" s="477"/>
      <c r="QFT947" s="477"/>
      <c r="QFU947" s="477"/>
      <c r="QFV947" s="477"/>
      <c r="QFW947" s="477"/>
      <c r="QFX947" s="477"/>
      <c r="QFY947" s="477"/>
      <c r="QFZ947" s="477"/>
      <c r="QGA947" s="477"/>
      <c r="QGB947" s="477"/>
      <c r="QGC947" s="477"/>
      <c r="QGD947" s="477"/>
      <c r="QGE947" s="477"/>
      <c r="QGF947" s="477"/>
      <c r="QGG947" s="477"/>
      <c r="QGH947" s="477"/>
      <c r="QGI947" s="477"/>
      <c r="QGJ947" s="477"/>
      <c r="QGK947" s="477"/>
      <c r="QGL947" s="477"/>
      <c r="QGM947" s="477"/>
      <c r="QGN947" s="477"/>
      <c r="QGO947" s="477"/>
      <c r="QGP947" s="477"/>
      <c r="QGQ947" s="477"/>
      <c r="QGR947" s="477"/>
      <c r="QGS947" s="477"/>
      <c r="QGT947" s="477"/>
      <c r="QGU947" s="477"/>
      <c r="QGV947" s="477"/>
      <c r="QGW947" s="477"/>
      <c r="QGX947" s="477"/>
      <c r="QGY947" s="477"/>
      <c r="QGZ947" s="477"/>
      <c r="QHA947" s="477"/>
      <c r="QHB947" s="477"/>
      <c r="QHC947" s="477"/>
      <c r="QHD947" s="477"/>
      <c r="QHE947" s="477"/>
      <c r="QHF947" s="477"/>
      <c r="QHG947" s="477"/>
      <c r="QHH947" s="477"/>
      <c r="QHI947" s="477"/>
      <c r="QHJ947" s="477"/>
      <c r="QHK947" s="477"/>
      <c r="QHL947" s="477"/>
      <c r="QHM947" s="477"/>
      <c r="QHN947" s="477"/>
      <c r="QHO947" s="477"/>
      <c r="QHP947" s="477"/>
      <c r="QHQ947" s="477"/>
      <c r="QHR947" s="477"/>
      <c r="QHS947" s="477"/>
      <c r="QHT947" s="477"/>
      <c r="QHU947" s="477"/>
      <c r="QHV947" s="477"/>
      <c r="QHW947" s="477"/>
      <c r="QHX947" s="477"/>
      <c r="QHY947" s="477"/>
      <c r="QHZ947" s="477"/>
      <c r="QIA947" s="477"/>
      <c r="QIB947" s="477"/>
      <c r="QIC947" s="477"/>
      <c r="QID947" s="477"/>
      <c r="QIE947" s="477"/>
      <c r="QIF947" s="477"/>
      <c r="QIG947" s="477"/>
      <c r="QIH947" s="477"/>
      <c r="QII947" s="477"/>
      <c r="QIJ947" s="477"/>
      <c r="QIK947" s="477"/>
      <c r="QIL947" s="477"/>
      <c r="QIM947" s="477"/>
      <c r="QIN947" s="477"/>
      <c r="QIO947" s="477"/>
      <c r="QIP947" s="477"/>
      <c r="QIQ947" s="477"/>
      <c r="QIR947" s="477"/>
      <c r="QIS947" s="477"/>
      <c r="QIT947" s="477"/>
      <c r="QIU947" s="477"/>
      <c r="QIV947" s="477"/>
      <c r="QIW947" s="477"/>
      <c r="QIX947" s="477"/>
      <c r="QIY947" s="477"/>
      <c r="QIZ947" s="477"/>
      <c r="QJA947" s="477"/>
      <c r="QJB947" s="477"/>
      <c r="QJC947" s="477"/>
      <c r="QJD947" s="477"/>
      <c r="QJE947" s="477"/>
      <c r="QJF947" s="477"/>
      <c r="QJG947" s="477"/>
      <c r="QJH947" s="477"/>
      <c r="QJI947" s="477"/>
      <c r="QJJ947" s="477"/>
      <c r="QJK947" s="477"/>
      <c r="QJL947" s="477"/>
      <c r="QJM947" s="477"/>
      <c r="QJN947" s="477"/>
      <c r="QJO947" s="477"/>
      <c r="QJP947" s="477"/>
      <c r="QJQ947" s="477"/>
      <c r="QJR947" s="477"/>
      <c r="QJS947" s="477"/>
      <c r="QJT947" s="477"/>
      <c r="QJU947" s="477"/>
      <c r="QJV947" s="477"/>
      <c r="QJW947" s="477"/>
      <c r="QJX947" s="477"/>
      <c r="QJY947" s="477"/>
      <c r="QJZ947" s="477"/>
      <c r="QKA947" s="477"/>
      <c r="QKB947" s="477"/>
      <c r="QKC947" s="477"/>
      <c r="QKD947" s="477"/>
      <c r="QKE947" s="477"/>
      <c r="QKF947" s="477"/>
      <c r="QKG947" s="477"/>
      <c r="QKH947" s="477"/>
      <c r="QKI947" s="477"/>
      <c r="QKJ947" s="477"/>
      <c r="QKK947" s="477"/>
      <c r="QKL947" s="477"/>
      <c r="QKM947" s="477"/>
      <c r="QKN947" s="477"/>
      <c r="QKO947" s="477"/>
      <c r="QKP947" s="477"/>
      <c r="QKQ947" s="477"/>
      <c r="QKR947" s="477"/>
      <c r="QKS947" s="477"/>
      <c r="QKT947" s="477"/>
      <c r="QKU947" s="477"/>
      <c r="QKV947" s="477"/>
      <c r="QKW947" s="477"/>
      <c r="QKX947" s="477"/>
      <c r="QKY947" s="477"/>
      <c r="QKZ947" s="477"/>
      <c r="QLA947" s="477"/>
      <c r="QLB947" s="477"/>
      <c r="QLC947" s="477"/>
      <c r="QLD947" s="477"/>
      <c r="QLE947" s="477"/>
      <c r="QLF947" s="477"/>
      <c r="QLG947" s="477"/>
      <c r="QLH947" s="477"/>
      <c r="QLI947" s="477"/>
      <c r="QLJ947" s="477"/>
      <c r="QLK947" s="477"/>
      <c r="QLL947" s="477"/>
      <c r="QLM947" s="477"/>
      <c r="QLN947" s="477"/>
      <c r="QLO947" s="477"/>
      <c r="QLP947" s="477"/>
      <c r="QLQ947" s="477"/>
      <c r="QLR947" s="477"/>
      <c r="QLS947" s="477"/>
      <c r="QLT947" s="477"/>
      <c r="QLU947" s="477"/>
      <c r="QLV947" s="477"/>
      <c r="QLW947" s="477"/>
      <c r="QLX947" s="477"/>
      <c r="QLY947" s="477"/>
      <c r="QLZ947" s="477"/>
      <c r="QMA947" s="477"/>
      <c r="QMB947" s="477"/>
      <c r="QMC947" s="477"/>
      <c r="QMD947" s="477"/>
      <c r="QME947" s="477"/>
      <c r="QMF947" s="477"/>
      <c r="QMG947" s="477"/>
      <c r="QMH947" s="477"/>
      <c r="QMI947" s="477"/>
      <c r="QMJ947" s="477"/>
      <c r="QMK947" s="477"/>
      <c r="QML947" s="477"/>
      <c r="QMM947" s="477"/>
      <c r="QMN947" s="477"/>
      <c r="QMO947" s="477"/>
      <c r="QMP947" s="477"/>
      <c r="QMQ947" s="477"/>
      <c r="QMR947" s="477"/>
      <c r="QMS947" s="477"/>
      <c r="QMT947" s="477"/>
      <c r="QMU947" s="477"/>
      <c r="QMV947" s="477"/>
      <c r="QMW947" s="477"/>
      <c r="QMX947" s="477"/>
      <c r="QMY947" s="477"/>
      <c r="QMZ947" s="477"/>
      <c r="QNA947" s="477"/>
      <c r="QNB947" s="477"/>
      <c r="QNC947" s="477"/>
      <c r="QND947" s="477"/>
      <c r="QNE947" s="477"/>
      <c r="QNF947" s="477"/>
      <c r="QNG947" s="477"/>
      <c r="QNH947" s="477"/>
      <c r="QNI947" s="477"/>
      <c r="QNJ947" s="477"/>
      <c r="QNK947" s="477"/>
      <c r="QNL947" s="477"/>
      <c r="QNM947" s="477"/>
      <c r="QNN947" s="477"/>
      <c r="QNO947" s="477"/>
      <c r="QNP947" s="477"/>
      <c r="QNQ947" s="477"/>
      <c r="QNR947" s="477"/>
      <c r="QNS947" s="477"/>
      <c r="QNT947" s="477"/>
      <c r="QNU947" s="477"/>
      <c r="QNV947" s="477"/>
      <c r="QNW947" s="477"/>
      <c r="QNX947" s="477"/>
      <c r="QNY947" s="477"/>
      <c r="QNZ947" s="477"/>
      <c r="QOA947" s="477"/>
      <c r="QOB947" s="477"/>
      <c r="QOC947" s="477"/>
      <c r="QOD947" s="477"/>
      <c r="QOE947" s="477"/>
      <c r="QOF947" s="477"/>
      <c r="QOG947" s="477"/>
      <c r="QOH947" s="477"/>
      <c r="QOI947" s="477"/>
      <c r="QOJ947" s="477"/>
      <c r="QOK947" s="477"/>
      <c r="QOL947" s="477"/>
      <c r="QOM947" s="477"/>
      <c r="QON947" s="477"/>
      <c r="QOO947" s="477"/>
      <c r="QOP947" s="477"/>
      <c r="QOQ947" s="477"/>
      <c r="QOR947" s="477"/>
      <c r="QOS947" s="477"/>
      <c r="QOT947" s="477"/>
      <c r="QOU947" s="477"/>
      <c r="QOV947" s="477"/>
      <c r="QOW947" s="477"/>
      <c r="QOX947" s="477"/>
      <c r="QOY947" s="477"/>
      <c r="QOZ947" s="477"/>
      <c r="QPA947" s="477"/>
      <c r="QPB947" s="477"/>
      <c r="QPC947" s="477"/>
      <c r="QPD947" s="477"/>
      <c r="QPE947" s="477"/>
      <c r="QPF947" s="477"/>
      <c r="QPG947" s="477"/>
      <c r="QPH947" s="477"/>
      <c r="QPI947" s="477"/>
      <c r="QPJ947" s="477"/>
      <c r="QPK947" s="477"/>
      <c r="QPL947" s="477"/>
      <c r="QPM947" s="477"/>
      <c r="QPN947" s="477"/>
      <c r="QPO947" s="477"/>
      <c r="QPP947" s="477"/>
      <c r="QPQ947" s="477"/>
      <c r="QPR947" s="477"/>
      <c r="QPS947" s="477"/>
      <c r="QPT947" s="477"/>
      <c r="QPU947" s="477"/>
      <c r="QPV947" s="477"/>
      <c r="QPW947" s="477"/>
      <c r="QPX947" s="477"/>
      <c r="QPY947" s="477"/>
      <c r="QPZ947" s="477"/>
      <c r="QQA947" s="477"/>
      <c r="QQB947" s="477"/>
      <c r="QQC947" s="477"/>
      <c r="QQD947" s="477"/>
      <c r="QQE947" s="477"/>
      <c r="QQF947" s="477"/>
      <c r="QQG947" s="477"/>
      <c r="QQH947" s="477"/>
      <c r="QQI947" s="477"/>
      <c r="QQJ947" s="477"/>
      <c r="QQK947" s="477"/>
      <c r="QQL947" s="477"/>
      <c r="QQM947" s="477"/>
      <c r="QQN947" s="477"/>
      <c r="QQO947" s="477"/>
      <c r="QQP947" s="477"/>
      <c r="QQQ947" s="477"/>
      <c r="QQR947" s="477"/>
      <c r="QQS947" s="477"/>
      <c r="QQT947" s="477"/>
      <c r="QQU947" s="477"/>
      <c r="QQV947" s="477"/>
      <c r="QQW947" s="477"/>
      <c r="QQX947" s="477"/>
      <c r="QQY947" s="477"/>
      <c r="QQZ947" s="477"/>
      <c r="QRA947" s="477"/>
      <c r="QRB947" s="477"/>
      <c r="QRC947" s="477"/>
      <c r="QRD947" s="477"/>
      <c r="QRE947" s="477"/>
      <c r="QRF947" s="477"/>
      <c r="QRG947" s="477"/>
      <c r="QRH947" s="477"/>
      <c r="QRI947" s="477"/>
      <c r="QRJ947" s="477"/>
      <c r="QRK947" s="477"/>
      <c r="QRL947" s="477"/>
      <c r="QRM947" s="477"/>
      <c r="QRN947" s="477"/>
      <c r="QRO947" s="477"/>
      <c r="QRP947" s="477"/>
      <c r="QRQ947" s="477"/>
      <c r="QRR947" s="477"/>
      <c r="QRS947" s="477"/>
      <c r="QRT947" s="477"/>
      <c r="QRU947" s="477"/>
      <c r="QRV947" s="477"/>
      <c r="QRW947" s="477"/>
      <c r="QRX947" s="477"/>
      <c r="QRY947" s="477"/>
      <c r="QRZ947" s="477"/>
      <c r="QSA947" s="477"/>
      <c r="QSB947" s="477"/>
      <c r="QSC947" s="477"/>
      <c r="QSD947" s="477"/>
      <c r="QSE947" s="477"/>
      <c r="QSF947" s="477"/>
      <c r="QSG947" s="477"/>
      <c r="QSH947" s="477"/>
      <c r="QSI947" s="477"/>
      <c r="QSJ947" s="477"/>
      <c r="QSK947" s="477"/>
      <c r="QSL947" s="477"/>
      <c r="QSM947" s="477"/>
      <c r="QSN947" s="477"/>
      <c r="QSO947" s="477"/>
      <c r="QSP947" s="477"/>
      <c r="QSQ947" s="477"/>
      <c r="QSR947" s="477"/>
      <c r="QSS947" s="477"/>
      <c r="QST947" s="477"/>
      <c r="QSU947" s="477"/>
      <c r="QSV947" s="477"/>
      <c r="QSW947" s="477"/>
      <c r="QSX947" s="477"/>
      <c r="QSY947" s="477"/>
      <c r="QSZ947" s="477"/>
      <c r="QTA947" s="477"/>
      <c r="QTB947" s="477"/>
      <c r="QTC947" s="477"/>
      <c r="QTD947" s="477"/>
      <c r="QTE947" s="477"/>
      <c r="QTF947" s="477"/>
      <c r="QTG947" s="477"/>
      <c r="QTH947" s="477"/>
      <c r="QTI947" s="477"/>
      <c r="QTJ947" s="477"/>
      <c r="QTK947" s="477"/>
      <c r="QTL947" s="477"/>
      <c r="QTM947" s="477"/>
      <c r="QTN947" s="477"/>
      <c r="QTO947" s="477"/>
      <c r="QTP947" s="477"/>
      <c r="QTQ947" s="477"/>
      <c r="QTR947" s="477"/>
      <c r="QTS947" s="477"/>
      <c r="QTT947" s="477"/>
      <c r="QTU947" s="477"/>
      <c r="QTV947" s="477"/>
      <c r="QTW947" s="477"/>
      <c r="QTX947" s="477"/>
      <c r="QTY947" s="477"/>
      <c r="QTZ947" s="477"/>
      <c r="QUA947" s="477"/>
      <c r="QUB947" s="477"/>
      <c r="QUC947" s="477"/>
      <c r="QUD947" s="477"/>
      <c r="QUE947" s="477"/>
      <c r="QUF947" s="477"/>
      <c r="QUG947" s="477"/>
      <c r="QUH947" s="477"/>
      <c r="QUI947" s="477"/>
      <c r="QUJ947" s="477"/>
      <c r="QUK947" s="477"/>
      <c r="QUL947" s="477"/>
      <c r="QUM947" s="477"/>
      <c r="QUN947" s="477"/>
      <c r="QUO947" s="477"/>
      <c r="QUP947" s="477"/>
      <c r="QUQ947" s="477"/>
      <c r="QUR947" s="477"/>
      <c r="QUS947" s="477"/>
      <c r="QUT947" s="477"/>
      <c r="QUU947" s="477"/>
      <c r="QUV947" s="477"/>
      <c r="QUW947" s="477"/>
      <c r="QUX947" s="477"/>
      <c r="QUY947" s="477"/>
      <c r="QUZ947" s="477"/>
      <c r="QVA947" s="477"/>
      <c r="QVB947" s="477"/>
      <c r="QVC947" s="477"/>
      <c r="QVD947" s="477"/>
      <c r="QVE947" s="477"/>
      <c r="QVF947" s="477"/>
      <c r="QVG947" s="477"/>
      <c r="QVH947" s="477"/>
      <c r="QVI947" s="477"/>
      <c r="QVJ947" s="477"/>
      <c r="QVK947" s="477"/>
      <c r="QVL947" s="477"/>
      <c r="QVM947" s="477"/>
      <c r="QVN947" s="477"/>
      <c r="QVO947" s="477"/>
      <c r="QVP947" s="477"/>
      <c r="QVQ947" s="477"/>
      <c r="QVR947" s="477"/>
      <c r="QVS947" s="477"/>
      <c r="QVT947" s="477"/>
      <c r="QVU947" s="477"/>
      <c r="QVV947" s="477"/>
      <c r="QVW947" s="477"/>
      <c r="QVX947" s="477"/>
      <c r="QVY947" s="477"/>
      <c r="QVZ947" s="477"/>
      <c r="QWA947" s="477"/>
      <c r="QWB947" s="477"/>
      <c r="QWC947" s="477"/>
      <c r="QWD947" s="477"/>
      <c r="QWE947" s="477"/>
      <c r="QWF947" s="477"/>
      <c r="QWG947" s="477"/>
      <c r="QWH947" s="477"/>
      <c r="QWI947" s="477"/>
      <c r="QWJ947" s="477"/>
      <c r="QWK947" s="477"/>
      <c r="QWL947" s="477"/>
      <c r="QWM947" s="477"/>
      <c r="QWN947" s="477"/>
      <c r="QWO947" s="477"/>
      <c r="QWP947" s="477"/>
      <c r="QWQ947" s="477"/>
      <c r="QWR947" s="477"/>
      <c r="QWS947" s="477"/>
      <c r="QWT947" s="477"/>
      <c r="QWU947" s="477"/>
      <c r="QWV947" s="477"/>
      <c r="QWW947" s="477"/>
      <c r="QWX947" s="477"/>
      <c r="QWY947" s="477"/>
      <c r="QWZ947" s="477"/>
      <c r="QXA947" s="477"/>
      <c r="QXB947" s="477"/>
      <c r="QXC947" s="477"/>
      <c r="QXD947" s="477"/>
      <c r="QXE947" s="477"/>
      <c r="QXF947" s="477"/>
      <c r="QXG947" s="477"/>
      <c r="QXH947" s="477"/>
      <c r="QXI947" s="477"/>
      <c r="QXJ947" s="477"/>
      <c r="QXK947" s="477"/>
      <c r="QXL947" s="477"/>
      <c r="QXM947" s="477"/>
      <c r="QXN947" s="477"/>
      <c r="QXO947" s="477"/>
      <c r="QXP947" s="477"/>
      <c r="QXQ947" s="477"/>
      <c r="QXR947" s="477"/>
      <c r="QXS947" s="477"/>
      <c r="QXT947" s="477"/>
      <c r="QXU947" s="477"/>
      <c r="QXV947" s="477"/>
      <c r="QXW947" s="477"/>
      <c r="QXX947" s="477"/>
      <c r="QXY947" s="477"/>
      <c r="QXZ947" s="477"/>
      <c r="QYA947" s="477"/>
      <c r="QYB947" s="477"/>
      <c r="QYC947" s="477"/>
      <c r="QYD947" s="477"/>
      <c r="QYE947" s="477"/>
      <c r="QYF947" s="477"/>
      <c r="QYG947" s="477"/>
      <c r="QYH947" s="477"/>
      <c r="QYI947" s="477"/>
      <c r="QYJ947" s="477"/>
      <c r="QYK947" s="477"/>
      <c r="QYL947" s="477"/>
      <c r="QYM947" s="477"/>
      <c r="QYN947" s="477"/>
      <c r="QYO947" s="477"/>
      <c r="QYP947" s="477"/>
      <c r="QYQ947" s="477"/>
      <c r="QYR947" s="477"/>
      <c r="QYS947" s="477"/>
      <c r="QYT947" s="477"/>
      <c r="QYU947" s="477"/>
      <c r="QYV947" s="477"/>
      <c r="QYW947" s="477"/>
      <c r="QYX947" s="477"/>
      <c r="QYY947" s="477"/>
      <c r="QYZ947" s="477"/>
      <c r="QZA947" s="477"/>
      <c r="QZB947" s="477"/>
      <c r="QZC947" s="477"/>
      <c r="QZD947" s="477"/>
      <c r="QZE947" s="477"/>
      <c r="QZF947" s="477"/>
      <c r="QZG947" s="477"/>
      <c r="QZH947" s="477"/>
      <c r="QZI947" s="477"/>
      <c r="QZJ947" s="477"/>
      <c r="QZK947" s="477"/>
      <c r="QZL947" s="477"/>
      <c r="QZM947" s="477"/>
      <c r="QZN947" s="477"/>
      <c r="QZO947" s="477"/>
      <c r="QZP947" s="477"/>
      <c r="QZQ947" s="477"/>
      <c r="QZR947" s="477"/>
      <c r="QZS947" s="477"/>
      <c r="QZT947" s="477"/>
      <c r="QZU947" s="477"/>
      <c r="QZV947" s="477"/>
      <c r="QZW947" s="477"/>
      <c r="QZX947" s="477"/>
      <c r="QZY947" s="477"/>
      <c r="QZZ947" s="477"/>
      <c r="RAA947" s="477"/>
      <c r="RAB947" s="477"/>
      <c r="RAC947" s="477"/>
      <c r="RAD947" s="477"/>
      <c r="RAE947" s="477"/>
      <c r="RAF947" s="477"/>
      <c r="RAG947" s="477"/>
      <c r="RAH947" s="477"/>
      <c r="RAI947" s="477"/>
      <c r="RAJ947" s="477"/>
      <c r="RAK947" s="477"/>
      <c r="RAL947" s="477"/>
      <c r="RAM947" s="477"/>
      <c r="RAN947" s="477"/>
      <c r="RAO947" s="477"/>
      <c r="RAP947" s="477"/>
      <c r="RAQ947" s="477"/>
      <c r="RAR947" s="477"/>
      <c r="RAS947" s="477"/>
      <c r="RAT947" s="477"/>
      <c r="RAU947" s="477"/>
      <c r="RAV947" s="477"/>
      <c r="RAW947" s="477"/>
      <c r="RAX947" s="477"/>
      <c r="RAY947" s="477"/>
      <c r="RAZ947" s="477"/>
      <c r="RBA947" s="477"/>
      <c r="RBB947" s="477"/>
      <c r="RBC947" s="477"/>
      <c r="RBD947" s="477"/>
      <c r="RBE947" s="477"/>
      <c r="RBF947" s="477"/>
      <c r="RBG947" s="477"/>
      <c r="RBH947" s="477"/>
      <c r="RBI947" s="477"/>
      <c r="RBJ947" s="477"/>
      <c r="RBK947" s="477"/>
      <c r="RBL947" s="477"/>
      <c r="RBM947" s="477"/>
      <c r="RBN947" s="477"/>
      <c r="RBO947" s="477"/>
      <c r="RBP947" s="477"/>
      <c r="RBQ947" s="477"/>
      <c r="RBR947" s="477"/>
      <c r="RBS947" s="477"/>
      <c r="RBT947" s="477"/>
      <c r="RBU947" s="477"/>
      <c r="RBV947" s="477"/>
      <c r="RBW947" s="477"/>
      <c r="RBX947" s="477"/>
      <c r="RBY947" s="477"/>
      <c r="RBZ947" s="477"/>
      <c r="RCA947" s="477"/>
      <c r="RCB947" s="477"/>
      <c r="RCC947" s="477"/>
      <c r="RCD947" s="477"/>
      <c r="RCE947" s="477"/>
      <c r="RCF947" s="477"/>
      <c r="RCG947" s="477"/>
      <c r="RCH947" s="477"/>
      <c r="RCI947" s="477"/>
      <c r="RCJ947" s="477"/>
      <c r="RCK947" s="477"/>
      <c r="RCL947" s="477"/>
      <c r="RCM947" s="477"/>
      <c r="RCN947" s="477"/>
      <c r="RCO947" s="477"/>
      <c r="RCP947" s="477"/>
      <c r="RCQ947" s="477"/>
      <c r="RCR947" s="477"/>
      <c r="RCS947" s="477"/>
      <c r="RCT947" s="477"/>
      <c r="RCU947" s="477"/>
      <c r="RCV947" s="477"/>
      <c r="RCW947" s="477"/>
      <c r="RCX947" s="477"/>
      <c r="RCY947" s="477"/>
      <c r="RCZ947" s="477"/>
      <c r="RDA947" s="477"/>
      <c r="RDB947" s="477"/>
      <c r="RDC947" s="477"/>
      <c r="RDD947" s="477"/>
      <c r="RDE947" s="477"/>
      <c r="RDF947" s="477"/>
      <c r="RDG947" s="477"/>
      <c r="RDH947" s="477"/>
      <c r="RDI947" s="477"/>
      <c r="RDJ947" s="477"/>
      <c r="RDK947" s="477"/>
      <c r="RDL947" s="477"/>
      <c r="RDM947" s="477"/>
      <c r="RDN947" s="477"/>
      <c r="RDO947" s="477"/>
      <c r="RDP947" s="477"/>
      <c r="RDQ947" s="477"/>
      <c r="RDR947" s="477"/>
      <c r="RDS947" s="477"/>
      <c r="RDT947" s="477"/>
      <c r="RDU947" s="477"/>
      <c r="RDV947" s="477"/>
      <c r="RDW947" s="477"/>
      <c r="RDX947" s="477"/>
      <c r="RDY947" s="477"/>
      <c r="RDZ947" s="477"/>
      <c r="REA947" s="477"/>
      <c r="REB947" s="477"/>
      <c r="REC947" s="477"/>
      <c r="RED947" s="477"/>
      <c r="REE947" s="477"/>
      <c r="REF947" s="477"/>
      <c r="REG947" s="477"/>
      <c r="REH947" s="477"/>
      <c r="REI947" s="477"/>
      <c r="REJ947" s="477"/>
      <c r="REK947" s="477"/>
      <c r="REL947" s="477"/>
      <c r="REM947" s="477"/>
      <c r="REN947" s="477"/>
      <c r="REO947" s="477"/>
      <c r="REP947" s="477"/>
      <c r="REQ947" s="477"/>
      <c r="RER947" s="477"/>
      <c r="RES947" s="477"/>
      <c r="RET947" s="477"/>
      <c r="REU947" s="477"/>
      <c r="REV947" s="477"/>
      <c r="REW947" s="477"/>
      <c r="REX947" s="477"/>
      <c r="REY947" s="477"/>
      <c r="REZ947" s="477"/>
      <c r="RFA947" s="477"/>
      <c r="RFB947" s="477"/>
      <c r="RFC947" s="477"/>
      <c r="RFD947" s="477"/>
      <c r="RFE947" s="477"/>
      <c r="RFF947" s="477"/>
      <c r="RFG947" s="477"/>
      <c r="RFH947" s="477"/>
      <c r="RFI947" s="477"/>
      <c r="RFJ947" s="477"/>
      <c r="RFK947" s="477"/>
      <c r="RFL947" s="477"/>
      <c r="RFM947" s="477"/>
      <c r="RFN947" s="477"/>
      <c r="RFO947" s="477"/>
      <c r="RFP947" s="477"/>
      <c r="RFQ947" s="477"/>
      <c r="RFR947" s="477"/>
      <c r="RFS947" s="477"/>
      <c r="RFT947" s="477"/>
      <c r="RFU947" s="477"/>
      <c r="RFV947" s="477"/>
      <c r="RFW947" s="477"/>
      <c r="RFX947" s="477"/>
      <c r="RFY947" s="477"/>
      <c r="RFZ947" s="477"/>
      <c r="RGA947" s="477"/>
      <c r="RGB947" s="477"/>
      <c r="RGC947" s="477"/>
      <c r="RGD947" s="477"/>
      <c r="RGE947" s="477"/>
      <c r="RGF947" s="477"/>
      <c r="RGG947" s="477"/>
      <c r="RGH947" s="477"/>
      <c r="RGI947" s="477"/>
      <c r="RGJ947" s="477"/>
      <c r="RGK947" s="477"/>
      <c r="RGL947" s="477"/>
      <c r="RGM947" s="477"/>
      <c r="RGN947" s="477"/>
      <c r="RGO947" s="477"/>
      <c r="RGP947" s="477"/>
      <c r="RGQ947" s="477"/>
      <c r="RGR947" s="477"/>
      <c r="RGS947" s="477"/>
      <c r="RGT947" s="477"/>
      <c r="RGU947" s="477"/>
      <c r="RGV947" s="477"/>
      <c r="RGW947" s="477"/>
      <c r="RGX947" s="477"/>
      <c r="RGY947" s="477"/>
      <c r="RGZ947" s="477"/>
      <c r="RHA947" s="477"/>
      <c r="RHB947" s="477"/>
      <c r="RHC947" s="477"/>
      <c r="RHD947" s="477"/>
      <c r="RHE947" s="477"/>
      <c r="RHF947" s="477"/>
      <c r="RHG947" s="477"/>
      <c r="RHH947" s="477"/>
      <c r="RHI947" s="477"/>
      <c r="RHJ947" s="477"/>
      <c r="RHK947" s="477"/>
      <c r="RHL947" s="477"/>
      <c r="RHM947" s="477"/>
      <c r="RHN947" s="477"/>
      <c r="RHO947" s="477"/>
      <c r="RHP947" s="477"/>
      <c r="RHQ947" s="477"/>
      <c r="RHR947" s="477"/>
      <c r="RHS947" s="477"/>
      <c r="RHT947" s="477"/>
      <c r="RHU947" s="477"/>
      <c r="RHV947" s="477"/>
      <c r="RHW947" s="477"/>
      <c r="RHX947" s="477"/>
      <c r="RHY947" s="477"/>
      <c r="RHZ947" s="477"/>
      <c r="RIA947" s="477"/>
      <c r="RIB947" s="477"/>
      <c r="RIC947" s="477"/>
      <c r="RID947" s="477"/>
      <c r="RIE947" s="477"/>
      <c r="RIF947" s="477"/>
      <c r="RIG947" s="477"/>
      <c r="RIH947" s="477"/>
      <c r="RII947" s="477"/>
      <c r="RIJ947" s="477"/>
      <c r="RIK947" s="477"/>
      <c r="RIL947" s="477"/>
      <c r="RIM947" s="477"/>
      <c r="RIN947" s="477"/>
      <c r="RIO947" s="477"/>
      <c r="RIP947" s="477"/>
      <c r="RIQ947" s="477"/>
      <c r="RIR947" s="477"/>
      <c r="RIS947" s="477"/>
      <c r="RIT947" s="477"/>
      <c r="RIU947" s="477"/>
      <c r="RIV947" s="477"/>
      <c r="RIW947" s="477"/>
      <c r="RIX947" s="477"/>
      <c r="RIY947" s="477"/>
      <c r="RIZ947" s="477"/>
      <c r="RJA947" s="477"/>
      <c r="RJB947" s="477"/>
      <c r="RJC947" s="477"/>
      <c r="RJD947" s="477"/>
      <c r="RJE947" s="477"/>
      <c r="RJF947" s="477"/>
      <c r="RJG947" s="477"/>
      <c r="RJH947" s="477"/>
      <c r="RJI947" s="477"/>
      <c r="RJJ947" s="477"/>
      <c r="RJK947" s="477"/>
      <c r="RJL947" s="477"/>
      <c r="RJM947" s="477"/>
      <c r="RJN947" s="477"/>
      <c r="RJO947" s="477"/>
      <c r="RJP947" s="477"/>
      <c r="RJQ947" s="477"/>
      <c r="RJR947" s="477"/>
      <c r="RJS947" s="477"/>
      <c r="RJT947" s="477"/>
      <c r="RJU947" s="477"/>
      <c r="RJV947" s="477"/>
      <c r="RJW947" s="477"/>
      <c r="RJX947" s="477"/>
      <c r="RJY947" s="477"/>
      <c r="RJZ947" s="477"/>
      <c r="RKA947" s="477"/>
      <c r="RKB947" s="477"/>
      <c r="RKC947" s="477"/>
      <c r="RKD947" s="477"/>
      <c r="RKE947" s="477"/>
      <c r="RKF947" s="477"/>
      <c r="RKG947" s="477"/>
      <c r="RKH947" s="477"/>
      <c r="RKI947" s="477"/>
      <c r="RKJ947" s="477"/>
      <c r="RKK947" s="477"/>
      <c r="RKL947" s="477"/>
      <c r="RKM947" s="477"/>
      <c r="RKN947" s="477"/>
      <c r="RKO947" s="477"/>
      <c r="RKP947" s="477"/>
      <c r="RKQ947" s="477"/>
      <c r="RKR947" s="477"/>
      <c r="RKS947" s="477"/>
      <c r="RKT947" s="477"/>
      <c r="RKU947" s="477"/>
      <c r="RKV947" s="477"/>
      <c r="RKW947" s="477"/>
      <c r="RKX947" s="477"/>
      <c r="RKY947" s="477"/>
      <c r="RKZ947" s="477"/>
      <c r="RLA947" s="477"/>
      <c r="RLB947" s="477"/>
      <c r="RLC947" s="477"/>
      <c r="RLD947" s="477"/>
      <c r="RLE947" s="477"/>
      <c r="RLF947" s="477"/>
      <c r="RLG947" s="477"/>
      <c r="RLH947" s="477"/>
      <c r="RLI947" s="477"/>
      <c r="RLJ947" s="477"/>
      <c r="RLK947" s="477"/>
      <c r="RLL947" s="477"/>
      <c r="RLM947" s="477"/>
      <c r="RLN947" s="477"/>
      <c r="RLO947" s="477"/>
      <c r="RLP947" s="477"/>
      <c r="RLQ947" s="477"/>
      <c r="RLR947" s="477"/>
      <c r="RLS947" s="477"/>
      <c r="RLT947" s="477"/>
      <c r="RLU947" s="477"/>
      <c r="RLV947" s="477"/>
      <c r="RLW947" s="477"/>
      <c r="RLX947" s="477"/>
      <c r="RLY947" s="477"/>
      <c r="RLZ947" s="477"/>
      <c r="RMA947" s="477"/>
      <c r="RMB947" s="477"/>
      <c r="RMC947" s="477"/>
      <c r="RMD947" s="477"/>
      <c r="RME947" s="477"/>
      <c r="RMF947" s="477"/>
      <c r="RMG947" s="477"/>
      <c r="RMH947" s="477"/>
      <c r="RMI947" s="477"/>
      <c r="RMJ947" s="477"/>
      <c r="RMK947" s="477"/>
      <c r="RML947" s="477"/>
      <c r="RMM947" s="477"/>
      <c r="RMN947" s="477"/>
      <c r="RMO947" s="477"/>
      <c r="RMP947" s="477"/>
      <c r="RMQ947" s="477"/>
      <c r="RMR947" s="477"/>
      <c r="RMS947" s="477"/>
      <c r="RMT947" s="477"/>
      <c r="RMU947" s="477"/>
      <c r="RMV947" s="477"/>
      <c r="RMW947" s="477"/>
      <c r="RMX947" s="477"/>
      <c r="RMY947" s="477"/>
      <c r="RMZ947" s="477"/>
      <c r="RNA947" s="477"/>
      <c r="RNB947" s="477"/>
      <c r="RNC947" s="477"/>
      <c r="RND947" s="477"/>
      <c r="RNE947" s="477"/>
      <c r="RNF947" s="477"/>
      <c r="RNG947" s="477"/>
      <c r="RNH947" s="477"/>
      <c r="RNI947" s="477"/>
      <c r="RNJ947" s="477"/>
      <c r="RNK947" s="477"/>
      <c r="RNL947" s="477"/>
      <c r="RNM947" s="477"/>
      <c r="RNN947" s="477"/>
      <c r="RNO947" s="477"/>
      <c r="RNP947" s="477"/>
      <c r="RNQ947" s="477"/>
      <c r="RNR947" s="477"/>
      <c r="RNS947" s="477"/>
      <c r="RNT947" s="477"/>
      <c r="RNU947" s="477"/>
      <c r="RNV947" s="477"/>
      <c r="RNW947" s="477"/>
      <c r="RNX947" s="477"/>
      <c r="RNY947" s="477"/>
      <c r="RNZ947" s="477"/>
      <c r="ROA947" s="477"/>
      <c r="ROB947" s="477"/>
      <c r="ROC947" s="477"/>
      <c r="ROD947" s="477"/>
      <c r="ROE947" s="477"/>
      <c r="ROF947" s="477"/>
      <c r="ROG947" s="477"/>
      <c r="ROH947" s="477"/>
      <c r="ROI947" s="477"/>
      <c r="ROJ947" s="477"/>
      <c r="ROK947" s="477"/>
      <c r="ROL947" s="477"/>
      <c r="ROM947" s="477"/>
      <c r="RON947" s="477"/>
      <c r="ROO947" s="477"/>
      <c r="ROP947" s="477"/>
      <c r="ROQ947" s="477"/>
      <c r="ROR947" s="477"/>
      <c r="ROS947" s="477"/>
      <c r="ROT947" s="477"/>
      <c r="ROU947" s="477"/>
      <c r="ROV947" s="477"/>
      <c r="ROW947" s="477"/>
      <c r="ROX947" s="477"/>
      <c r="ROY947" s="477"/>
      <c r="ROZ947" s="477"/>
      <c r="RPA947" s="477"/>
      <c r="RPB947" s="477"/>
      <c r="RPC947" s="477"/>
      <c r="RPD947" s="477"/>
      <c r="RPE947" s="477"/>
      <c r="RPF947" s="477"/>
      <c r="RPG947" s="477"/>
      <c r="RPH947" s="477"/>
      <c r="RPI947" s="477"/>
      <c r="RPJ947" s="477"/>
      <c r="RPK947" s="477"/>
      <c r="RPL947" s="477"/>
      <c r="RPM947" s="477"/>
      <c r="RPN947" s="477"/>
      <c r="RPO947" s="477"/>
      <c r="RPP947" s="477"/>
      <c r="RPQ947" s="477"/>
      <c r="RPR947" s="477"/>
      <c r="RPS947" s="477"/>
      <c r="RPT947" s="477"/>
      <c r="RPU947" s="477"/>
      <c r="RPV947" s="477"/>
      <c r="RPW947" s="477"/>
      <c r="RPX947" s="477"/>
      <c r="RPY947" s="477"/>
      <c r="RPZ947" s="477"/>
      <c r="RQA947" s="477"/>
      <c r="RQB947" s="477"/>
      <c r="RQC947" s="477"/>
      <c r="RQD947" s="477"/>
      <c r="RQE947" s="477"/>
      <c r="RQF947" s="477"/>
      <c r="RQG947" s="477"/>
      <c r="RQH947" s="477"/>
      <c r="RQI947" s="477"/>
      <c r="RQJ947" s="477"/>
      <c r="RQK947" s="477"/>
      <c r="RQL947" s="477"/>
      <c r="RQM947" s="477"/>
      <c r="RQN947" s="477"/>
      <c r="RQO947" s="477"/>
      <c r="RQP947" s="477"/>
      <c r="RQQ947" s="477"/>
      <c r="RQR947" s="477"/>
      <c r="RQS947" s="477"/>
      <c r="RQT947" s="477"/>
      <c r="RQU947" s="477"/>
      <c r="RQV947" s="477"/>
      <c r="RQW947" s="477"/>
      <c r="RQX947" s="477"/>
      <c r="RQY947" s="477"/>
      <c r="RQZ947" s="477"/>
      <c r="RRA947" s="477"/>
      <c r="RRB947" s="477"/>
      <c r="RRC947" s="477"/>
      <c r="RRD947" s="477"/>
      <c r="RRE947" s="477"/>
      <c r="RRF947" s="477"/>
      <c r="RRG947" s="477"/>
      <c r="RRH947" s="477"/>
      <c r="RRI947" s="477"/>
      <c r="RRJ947" s="477"/>
      <c r="RRK947" s="477"/>
      <c r="RRL947" s="477"/>
      <c r="RRM947" s="477"/>
      <c r="RRN947" s="477"/>
      <c r="RRO947" s="477"/>
      <c r="RRP947" s="477"/>
      <c r="RRQ947" s="477"/>
      <c r="RRR947" s="477"/>
      <c r="RRS947" s="477"/>
      <c r="RRT947" s="477"/>
      <c r="RRU947" s="477"/>
      <c r="RRV947" s="477"/>
      <c r="RRW947" s="477"/>
      <c r="RRX947" s="477"/>
      <c r="RRY947" s="477"/>
      <c r="RRZ947" s="477"/>
      <c r="RSA947" s="477"/>
      <c r="RSB947" s="477"/>
      <c r="RSC947" s="477"/>
      <c r="RSD947" s="477"/>
      <c r="RSE947" s="477"/>
      <c r="RSF947" s="477"/>
      <c r="RSG947" s="477"/>
      <c r="RSH947" s="477"/>
      <c r="RSI947" s="477"/>
      <c r="RSJ947" s="477"/>
      <c r="RSK947" s="477"/>
      <c r="RSL947" s="477"/>
      <c r="RSM947" s="477"/>
      <c r="RSN947" s="477"/>
      <c r="RSO947" s="477"/>
      <c r="RSP947" s="477"/>
      <c r="RSQ947" s="477"/>
      <c r="RSR947" s="477"/>
      <c r="RSS947" s="477"/>
      <c r="RST947" s="477"/>
      <c r="RSU947" s="477"/>
      <c r="RSV947" s="477"/>
      <c r="RSW947" s="477"/>
      <c r="RSX947" s="477"/>
      <c r="RSY947" s="477"/>
      <c r="RSZ947" s="477"/>
      <c r="RTA947" s="477"/>
      <c r="RTB947" s="477"/>
      <c r="RTC947" s="477"/>
      <c r="RTD947" s="477"/>
      <c r="RTE947" s="477"/>
      <c r="RTF947" s="477"/>
      <c r="RTG947" s="477"/>
      <c r="RTH947" s="477"/>
      <c r="RTI947" s="477"/>
      <c r="RTJ947" s="477"/>
      <c r="RTK947" s="477"/>
      <c r="RTL947" s="477"/>
      <c r="RTM947" s="477"/>
      <c r="RTN947" s="477"/>
      <c r="RTO947" s="477"/>
      <c r="RTP947" s="477"/>
      <c r="RTQ947" s="477"/>
      <c r="RTR947" s="477"/>
      <c r="RTS947" s="477"/>
      <c r="RTT947" s="477"/>
      <c r="RTU947" s="477"/>
      <c r="RTV947" s="477"/>
      <c r="RTW947" s="477"/>
      <c r="RTX947" s="477"/>
      <c r="RTY947" s="477"/>
      <c r="RTZ947" s="477"/>
      <c r="RUA947" s="477"/>
      <c r="RUB947" s="477"/>
      <c r="RUC947" s="477"/>
      <c r="RUD947" s="477"/>
      <c r="RUE947" s="477"/>
      <c r="RUF947" s="477"/>
      <c r="RUG947" s="477"/>
      <c r="RUH947" s="477"/>
      <c r="RUI947" s="477"/>
      <c r="RUJ947" s="477"/>
      <c r="RUK947" s="477"/>
      <c r="RUL947" s="477"/>
      <c r="RUM947" s="477"/>
      <c r="RUN947" s="477"/>
      <c r="RUO947" s="477"/>
      <c r="RUP947" s="477"/>
      <c r="RUQ947" s="477"/>
      <c r="RUR947" s="477"/>
      <c r="RUS947" s="477"/>
      <c r="RUT947" s="477"/>
      <c r="RUU947" s="477"/>
      <c r="RUV947" s="477"/>
      <c r="RUW947" s="477"/>
      <c r="RUX947" s="477"/>
      <c r="RUY947" s="477"/>
      <c r="RUZ947" s="477"/>
      <c r="RVA947" s="477"/>
      <c r="RVB947" s="477"/>
      <c r="RVC947" s="477"/>
      <c r="RVD947" s="477"/>
      <c r="RVE947" s="477"/>
      <c r="RVF947" s="477"/>
      <c r="RVG947" s="477"/>
      <c r="RVH947" s="477"/>
      <c r="RVI947" s="477"/>
      <c r="RVJ947" s="477"/>
      <c r="RVK947" s="477"/>
      <c r="RVL947" s="477"/>
      <c r="RVM947" s="477"/>
      <c r="RVN947" s="477"/>
      <c r="RVO947" s="477"/>
      <c r="RVP947" s="477"/>
      <c r="RVQ947" s="477"/>
      <c r="RVR947" s="477"/>
      <c r="RVS947" s="477"/>
      <c r="RVT947" s="477"/>
      <c r="RVU947" s="477"/>
      <c r="RVV947" s="477"/>
      <c r="RVW947" s="477"/>
      <c r="RVX947" s="477"/>
      <c r="RVY947" s="477"/>
      <c r="RVZ947" s="477"/>
      <c r="RWA947" s="477"/>
      <c r="RWB947" s="477"/>
      <c r="RWC947" s="477"/>
      <c r="RWD947" s="477"/>
      <c r="RWE947" s="477"/>
      <c r="RWF947" s="477"/>
      <c r="RWG947" s="477"/>
      <c r="RWH947" s="477"/>
      <c r="RWI947" s="477"/>
      <c r="RWJ947" s="477"/>
      <c r="RWK947" s="477"/>
      <c r="RWL947" s="477"/>
      <c r="RWM947" s="477"/>
      <c r="RWN947" s="477"/>
      <c r="RWO947" s="477"/>
      <c r="RWP947" s="477"/>
      <c r="RWQ947" s="477"/>
      <c r="RWR947" s="477"/>
      <c r="RWS947" s="477"/>
      <c r="RWT947" s="477"/>
      <c r="RWU947" s="477"/>
      <c r="RWV947" s="477"/>
      <c r="RWW947" s="477"/>
      <c r="RWX947" s="477"/>
      <c r="RWY947" s="477"/>
      <c r="RWZ947" s="477"/>
      <c r="RXA947" s="477"/>
      <c r="RXB947" s="477"/>
      <c r="RXC947" s="477"/>
      <c r="RXD947" s="477"/>
      <c r="RXE947" s="477"/>
      <c r="RXF947" s="477"/>
      <c r="RXG947" s="477"/>
      <c r="RXH947" s="477"/>
      <c r="RXI947" s="477"/>
      <c r="RXJ947" s="477"/>
      <c r="RXK947" s="477"/>
      <c r="RXL947" s="477"/>
      <c r="RXM947" s="477"/>
      <c r="RXN947" s="477"/>
      <c r="RXO947" s="477"/>
      <c r="RXP947" s="477"/>
      <c r="RXQ947" s="477"/>
      <c r="RXR947" s="477"/>
      <c r="RXS947" s="477"/>
      <c r="RXT947" s="477"/>
      <c r="RXU947" s="477"/>
      <c r="RXV947" s="477"/>
      <c r="RXW947" s="477"/>
      <c r="RXX947" s="477"/>
      <c r="RXY947" s="477"/>
      <c r="RXZ947" s="477"/>
      <c r="RYA947" s="477"/>
      <c r="RYB947" s="477"/>
      <c r="RYC947" s="477"/>
      <c r="RYD947" s="477"/>
      <c r="RYE947" s="477"/>
      <c r="RYF947" s="477"/>
      <c r="RYG947" s="477"/>
      <c r="RYH947" s="477"/>
      <c r="RYI947" s="477"/>
      <c r="RYJ947" s="477"/>
      <c r="RYK947" s="477"/>
      <c r="RYL947" s="477"/>
      <c r="RYM947" s="477"/>
      <c r="RYN947" s="477"/>
      <c r="RYO947" s="477"/>
      <c r="RYP947" s="477"/>
      <c r="RYQ947" s="477"/>
      <c r="RYR947" s="477"/>
      <c r="RYS947" s="477"/>
      <c r="RYT947" s="477"/>
      <c r="RYU947" s="477"/>
      <c r="RYV947" s="477"/>
      <c r="RYW947" s="477"/>
      <c r="RYX947" s="477"/>
      <c r="RYY947" s="477"/>
      <c r="RYZ947" s="477"/>
      <c r="RZA947" s="477"/>
      <c r="RZB947" s="477"/>
      <c r="RZC947" s="477"/>
      <c r="RZD947" s="477"/>
      <c r="RZE947" s="477"/>
      <c r="RZF947" s="477"/>
      <c r="RZG947" s="477"/>
      <c r="RZH947" s="477"/>
      <c r="RZI947" s="477"/>
      <c r="RZJ947" s="477"/>
      <c r="RZK947" s="477"/>
      <c r="RZL947" s="477"/>
      <c r="RZM947" s="477"/>
      <c r="RZN947" s="477"/>
      <c r="RZO947" s="477"/>
      <c r="RZP947" s="477"/>
      <c r="RZQ947" s="477"/>
      <c r="RZR947" s="477"/>
      <c r="RZS947" s="477"/>
      <c r="RZT947" s="477"/>
      <c r="RZU947" s="477"/>
      <c r="RZV947" s="477"/>
      <c r="RZW947" s="477"/>
      <c r="RZX947" s="477"/>
      <c r="RZY947" s="477"/>
      <c r="RZZ947" s="477"/>
      <c r="SAA947" s="477"/>
      <c r="SAB947" s="477"/>
      <c r="SAC947" s="477"/>
      <c r="SAD947" s="477"/>
      <c r="SAE947" s="477"/>
      <c r="SAF947" s="477"/>
      <c r="SAG947" s="477"/>
      <c r="SAH947" s="477"/>
      <c r="SAI947" s="477"/>
      <c r="SAJ947" s="477"/>
      <c r="SAK947" s="477"/>
      <c r="SAL947" s="477"/>
      <c r="SAM947" s="477"/>
      <c r="SAN947" s="477"/>
      <c r="SAO947" s="477"/>
      <c r="SAP947" s="477"/>
      <c r="SAQ947" s="477"/>
      <c r="SAR947" s="477"/>
      <c r="SAS947" s="477"/>
      <c r="SAT947" s="477"/>
      <c r="SAU947" s="477"/>
      <c r="SAV947" s="477"/>
      <c r="SAW947" s="477"/>
      <c r="SAX947" s="477"/>
      <c r="SAY947" s="477"/>
      <c r="SAZ947" s="477"/>
      <c r="SBA947" s="477"/>
      <c r="SBB947" s="477"/>
      <c r="SBC947" s="477"/>
      <c r="SBD947" s="477"/>
      <c r="SBE947" s="477"/>
      <c r="SBF947" s="477"/>
      <c r="SBG947" s="477"/>
      <c r="SBH947" s="477"/>
      <c r="SBI947" s="477"/>
      <c r="SBJ947" s="477"/>
      <c r="SBK947" s="477"/>
      <c r="SBL947" s="477"/>
      <c r="SBM947" s="477"/>
      <c r="SBN947" s="477"/>
      <c r="SBO947" s="477"/>
      <c r="SBP947" s="477"/>
      <c r="SBQ947" s="477"/>
      <c r="SBR947" s="477"/>
      <c r="SBS947" s="477"/>
      <c r="SBT947" s="477"/>
      <c r="SBU947" s="477"/>
      <c r="SBV947" s="477"/>
      <c r="SBW947" s="477"/>
      <c r="SBX947" s="477"/>
      <c r="SBY947" s="477"/>
      <c r="SBZ947" s="477"/>
      <c r="SCA947" s="477"/>
      <c r="SCB947" s="477"/>
      <c r="SCC947" s="477"/>
      <c r="SCD947" s="477"/>
      <c r="SCE947" s="477"/>
      <c r="SCF947" s="477"/>
      <c r="SCG947" s="477"/>
      <c r="SCH947" s="477"/>
      <c r="SCI947" s="477"/>
      <c r="SCJ947" s="477"/>
      <c r="SCK947" s="477"/>
      <c r="SCL947" s="477"/>
      <c r="SCM947" s="477"/>
      <c r="SCN947" s="477"/>
      <c r="SCO947" s="477"/>
      <c r="SCP947" s="477"/>
      <c r="SCQ947" s="477"/>
      <c r="SCR947" s="477"/>
      <c r="SCS947" s="477"/>
      <c r="SCT947" s="477"/>
      <c r="SCU947" s="477"/>
      <c r="SCV947" s="477"/>
      <c r="SCW947" s="477"/>
      <c r="SCX947" s="477"/>
      <c r="SCY947" s="477"/>
      <c r="SCZ947" s="477"/>
      <c r="SDA947" s="477"/>
      <c r="SDB947" s="477"/>
      <c r="SDC947" s="477"/>
      <c r="SDD947" s="477"/>
      <c r="SDE947" s="477"/>
      <c r="SDF947" s="477"/>
      <c r="SDG947" s="477"/>
      <c r="SDH947" s="477"/>
      <c r="SDI947" s="477"/>
      <c r="SDJ947" s="477"/>
      <c r="SDK947" s="477"/>
      <c r="SDL947" s="477"/>
      <c r="SDM947" s="477"/>
      <c r="SDN947" s="477"/>
      <c r="SDO947" s="477"/>
      <c r="SDP947" s="477"/>
      <c r="SDQ947" s="477"/>
      <c r="SDR947" s="477"/>
      <c r="SDS947" s="477"/>
      <c r="SDT947" s="477"/>
      <c r="SDU947" s="477"/>
      <c r="SDV947" s="477"/>
      <c r="SDW947" s="477"/>
      <c r="SDX947" s="477"/>
      <c r="SDY947" s="477"/>
      <c r="SDZ947" s="477"/>
      <c r="SEA947" s="477"/>
      <c r="SEB947" s="477"/>
      <c r="SEC947" s="477"/>
      <c r="SED947" s="477"/>
      <c r="SEE947" s="477"/>
      <c r="SEF947" s="477"/>
      <c r="SEG947" s="477"/>
      <c r="SEH947" s="477"/>
      <c r="SEI947" s="477"/>
      <c r="SEJ947" s="477"/>
      <c r="SEK947" s="477"/>
      <c r="SEL947" s="477"/>
      <c r="SEM947" s="477"/>
      <c r="SEN947" s="477"/>
      <c r="SEO947" s="477"/>
      <c r="SEP947" s="477"/>
      <c r="SEQ947" s="477"/>
      <c r="SER947" s="477"/>
      <c r="SES947" s="477"/>
      <c r="SET947" s="477"/>
      <c r="SEU947" s="477"/>
      <c r="SEV947" s="477"/>
      <c r="SEW947" s="477"/>
      <c r="SEX947" s="477"/>
      <c r="SEY947" s="477"/>
      <c r="SEZ947" s="477"/>
      <c r="SFA947" s="477"/>
      <c r="SFB947" s="477"/>
      <c r="SFC947" s="477"/>
      <c r="SFD947" s="477"/>
      <c r="SFE947" s="477"/>
      <c r="SFF947" s="477"/>
      <c r="SFG947" s="477"/>
      <c r="SFH947" s="477"/>
      <c r="SFI947" s="477"/>
      <c r="SFJ947" s="477"/>
      <c r="SFK947" s="477"/>
      <c r="SFL947" s="477"/>
      <c r="SFM947" s="477"/>
      <c r="SFN947" s="477"/>
      <c r="SFO947" s="477"/>
      <c r="SFP947" s="477"/>
      <c r="SFQ947" s="477"/>
      <c r="SFR947" s="477"/>
      <c r="SFS947" s="477"/>
      <c r="SFT947" s="477"/>
      <c r="SFU947" s="477"/>
      <c r="SFV947" s="477"/>
      <c r="SFW947" s="477"/>
      <c r="SFX947" s="477"/>
      <c r="SFY947" s="477"/>
      <c r="SFZ947" s="477"/>
      <c r="SGA947" s="477"/>
      <c r="SGB947" s="477"/>
      <c r="SGC947" s="477"/>
      <c r="SGD947" s="477"/>
      <c r="SGE947" s="477"/>
      <c r="SGF947" s="477"/>
      <c r="SGG947" s="477"/>
      <c r="SGH947" s="477"/>
      <c r="SGI947" s="477"/>
      <c r="SGJ947" s="477"/>
      <c r="SGK947" s="477"/>
      <c r="SGL947" s="477"/>
      <c r="SGM947" s="477"/>
      <c r="SGN947" s="477"/>
      <c r="SGO947" s="477"/>
      <c r="SGP947" s="477"/>
      <c r="SGQ947" s="477"/>
      <c r="SGR947" s="477"/>
      <c r="SGS947" s="477"/>
      <c r="SGT947" s="477"/>
      <c r="SGU947" s="477"/>
      <c r="SGV947" s="477"/>
      <c r="SGW947" s="477"/>
      <c r="SGX947" s="477"/>
      <c r="SGY947" s="477"/>
      <c r="SGZ947" s="477"/>
      <c r="SHA947" s="477"/>
      <c r="SHB947" s="477"/>
      <c r="SHC947" s="477"/>
      <c r="SHD947" s="477"/>
      <c r="SHE947" s="477"/>
      <c r="SHF947" s="477"/>
      <c r="SHG947" s="477"/>
      <c r="SHH947" s="477"/>
      <c r="SHI947" s="477"/>
      <c r="SHJ947" s="477"/>
      <c r="SHK947" s="477"/>
      <c r="SHL947" s="477"/>
      <c r="SHM947" s="477"/>
      <c r="SHN947" s="477"/>
      <c r="SHO947" s="477"/>
      <c r="SHP947" s="477"/>
      <c r="SHQ947" s="477"/>
      <c r="SHR947" s="477"/>
      <c r="SHS947" s="477"/>
      <c r="SHT947" s="477"/>
      <c r="SHU947" s="477"/>
      <c r="SHV947" s="477"/>
      <c r="SHW947" s="477"/>
      <c r="SHX947" s="477"/>
      <c r="SHY947" s="477"/>
      <c r="SHZ947" s="477"/>
      <c r="SIA947" s="477"/>
      <c r="SIB947" s="477"/>
      <c r="SIC947" s="477"/>
      <c r="SID947" s="477"/>
      <c r="SIE947" s="477"/>
      <c r="SIF947" s="477"/>
      <c r="SIG947" s="477"/>
      <c r="SIH947" s="477"/>
      <c r="SII947" s="477"/>
      <c r="SIJ947" s="477"/>
      <c r="SIK947" s="477"/>
      <c r="SIL947" s="477"/>
      <c r="SIM947" s="477"/>
      <c r="SIN947" s="477"/>
      <c r="SIO947" s="477"/>
      <c r="SIP947" s="477"/>
      <c r="SIQ947" s="477"/>
      <c r="SIR947" s="477"/>
      <c r="SIS947" s="477"/>
      <c r="SIT947" s="477"/>
      <c r="SIU947" s="477"/>
      <c r="SIV947" s="477"/>
      <c r="SIW947" s="477"/>
      <c r="SIX947" s="477"/>
      <c r="SIY947" s="477"/>
      <c r="SIZ947" s="477"/>
      <c r="SJA947" s="477"/>
      <c r="SJB947" s="477"/>
      <c r="SJC947" s="477"/>
      <c r="SJD947" s="477"/>
      <c r="SJE947" s="477"/>
      <c r="SJF947" s="477"/>
      <c r="SJG947" s="477"/>
      <c r="SJH947" s="477"/>
      <c r="SJI947" s="477"/>
      <c r="SJJ947" s="477"/>
      <c r="SJK947" s="477"/>
      <c r="SJL947" s="477"/>
      <c r="SJM947" s="477"/>
      <c r="SJN947" s="477"/>
      <c r="SJO947" s="477"/>
      <c r="SJP947" s="477"/>
      <c r="SJQ947" s="477"/>
      <c r="SJR947" s="477"/>
      <c r="SJS947" s="477"/>
      <c r="SJT947" s="477"/>
      <c r="SJU947" s="477"/>
      <c r="SJV947" s="477"/>
      <c r="SJW947" s="477"/>
      <c r="SJX947" s="477"/>
      <c r="SJY947" s="477"/>
      <c r="SJZ947" s="477"/>
      <c r="SKA947" s="477"/>
      <c r="SKB947" s="477"/>
      <c r="SKC947" s="477"/>
      <c r="SKD947" s="477"/>
      <c r="SKE947" s="477"/>
      <c r="SKF947" s="477"/>
      <c r="SKG947" s="477"/>
      <c r="SKH947" s="477"/>
      <c r="SKI947" s="477"/>
      <c r="SKJ947" s="477"/>
      <c r="SKK947" s="477"/>
      <c r="SKL947" s="477"/>
      <c r="SKM947" s="477"/>
      <c r="SKN947" s="477"/>
      <c r="SKO947" s="477"/>
      <c r="SKP947" s="477"/>
      <c r="SKQ947" s="477"/>
      <c r="SKR947" s="477"/>
      <c r="SKS947" s="477"/>
      <c r="SKT947" s="477"/>
      <c r="SKU947" s="477"/>
      <c r="SKV947" s="477"/>
      <c r="SKW947" s="477"/>
      <c r="SKX947" s="477"/>
      <c r="SKY947" s="477"/>
      <c r="SKZ947" s="477"/>
      <c r="SLA947" s="477"/>
      <c r="SLB947" s="477"/>
      <c r="SLC947" s="477"/>
      <c r="SLD947" s="477"/>
      <c r="SLE947" s="477"/>
      <c r="SLF947" s="477"/>
      <c r="SLG947" s="477"/>
      <c r="SLH947" s="477"/>
      <c r="SLI947" s="477"/>
      <c r="SLJ947" s="477"/>
      <c r="SLK947" s="477"/>
      <c r="SLL947" s="477"/>
      <c r="SLM947" s="477"/>
      <c r="SLN947" s="477"/>
      <c r="SLO947" s="477"/>
      <c r="SLP947" s="477"/>
      <c r="SLQ947" s="477"/>
      <c r="SLR947" s="477"/>
      <c r="SLS947" s="477"/>
      <c r="SLT947" s="477"/>
      <c r="SLU947" s="477"/>
      <c r="SLV947" s="477"/>
      <c r="SLW947" s="477"/>
      <c r="SLX947" s="477"/>
      <c r="SLY947" s="477"/>
      <c r="SLZ947" s="477"/>
      <c r="SMA947" s="477"/>
      <c r="SMB947" s="477"/>
      <c r="SMC947" s="477"/>
      <c r="SMD947" s="477"/>
      <c r="SME947" s="477"/>
      <c r="SMF947" s="477"/>
      <c r="SMG947" s="477"/>
      <c r="SMH947" s="477"/>
      <c r="SMI947" s="477"/>
      <c r="SMJ947" s="477"/>
      <c r="SMK947" s="477"/>
      <c r="SML947" s="477"/>
      <c r="SMM947" s="477"/>
      <c r="SMN947" s="477"/>
      <c r="SMO947" s="477"/>
      <c r="SMP947" s="477"/>
      <c r="SMQ947" s="477"/>
      <c r="SMR947" s="477"/>
      <c r="SMS947" s="477"/>
      <c r="SMT947" s="477"/>
      <c r="SMU947" s="477"/>
      <c r="SMV947" s="477"/>
      <c r="SMW947" s="477"/>
      <c r="SMX947" s="477"/>
      <c r="SMY947" s="477"/>
      <c r="SMZ947" s="477"/>
      <c r="SNA947" s="477"/>
      <c r="SNB947" s="477"/>
      <c r="SNC947" s="477"/>
      <c r="SND947" s="477"/>
      <c r="SNE947" s="477"/>
      <c r="SNF947" s="477"/>
      <c r="SNG947" s="477"/>
      <c r="SNH947" s="477"/>
      <c r="SNI947" s="477"/>
      <c r="SNJ947" s="477"/>
      <c r="SNK947" s="477"/>
      <c r="SNL947" s="477"/>
      <c r="SNM947" s="477"/>
      <c r="SNN947" s="477"/>
      <c r="SNO947" s="477"/>
      <c r="SNP947" s="477"/>
      <c r="SNQ947" s="477"/>
      <c r="SNR947" s="477"/>
      <c r="SNS947" s="477"/>
      <c r="SNT947" s="477"/>
      <c r="SNU947" s="477"/>
      <c r="SNV947" s="477"/>
      <c r="SNW947" s="477"/>
      <c r="SNX947" s="477"/>
      <c r="SNY947" s="477"/>
      <c r="SNZ947" s="477"/>
      <c r="SOA947" s="477"/>
      <c r="SOB947" s="477"/>
      <c r="SOC947" s="477"/>
      <c r="SOD947" s="477"/>
      <c r="SOE947" s="477"/>
      <c r="SOF947" s="477"/>
      <c r="SOG947" s="477"/>
      <c r="SOH947" s="477"/>
      <c r="SOI947" s="477"/>
      <c r="SOJ947" s="477"/>
      <c r="SOK947" s="477"/>
      <c r="SOL947" s="477"/>
      <c r="SOM947" s="477"/>
      <c r="SON947" s="477"/>
      <c r="SOO947" s="477"/>
      <c r="SOP947" s="477"/>
      <c r="SOQ947" s="477"/>
      <c r="SOR947" s="477"/>
      <c r="SOS947" s="477"/>
      <c r="SOT947" s="477"/>
      <c r="SOU947" s="477"/>
      <c r="SOV947" s="477"/>
      <c r="SOW947" s="477"/>
      <c r="SOX947" s="477"/>
      <c r="SOY947" s="477"/>
      <c r="SOZ947" s="477"/>
      <c r="SPA947" s="477"/>
      <c r="SPB947" s="477"/>
      <c r="SPC947" s="477"/>
      <c r="SPD947" s="477"/>
      <c r="SPE947" s="477"/>
      <c r="SPF947" s="477"/>
      <c r="SPG947" s="477"/>
      <c r="SPH947" s="477"/>
      <c r="SPI947" s="477"/>
      <c r="SPJ947" s="477"/>
      <c r="SPK947" s="477"/>
      <c r="SPL947" s="477"/>
      <c r="SPM947" s="477"/>
      <c r="SPN947" s="477"/>
      <c r="SPO947" s="477"/>
      <c r="SPP947" s="477"/>
      <c r="SPQ947" s="477"/>
      <c r="SPR947" s="477"/>
      <c r="SPS947" s="477"/>
      <c r="SPT947" s="477"/>
      <c r="SPU947" s="477"/>
      <c r="SPV947" s="477"/>
      <c r="SPW947" s="477"/>
      <c r="SPX947" s="477"/>
      <c r="SPY947" s="477"/>
      <c r="SPZ947" s="477"/>
      <c r="SQA947" s="477"/>
      <c r="SQB947" s="477"/>
      <c r="SQC947" s="477"/>
      <c r="SQD947" s="477"/>
      <c r="SQE947" s="477"/>
      <c r="SQF947" s="477"/>
      <c r="SQG947" s="477"/>
      <c r="SQH947" s="477"/>
      <c r="SQI947" s="477"/>
      <c r="SQJ947" s="477"/>
      <c r="SQK947" s="477"/>
      <c r="SQL947" s="477"/>
      <c r="SQM947" s="477"/>
      <c r="SQN947" s="477"/>
      <c r="SQO947" s="477"/>
      <c r="SQP947" s="477"/>
      <c r="SQQ947" s="477"/>
      <c r="SQR947" s="477"/>
      <c r="SQS947" s="477"/>
      <c r="SQT947" s="477"/>
      <c r="SQU947" s="477"/>
      <c r="SQV947" s="477"/>
      <c r="SQW947" s="477"/>
      <c r="SQX947" s="477"/>
      <c r="SQY947" s="477"/>
      <c r="SQZ947" s="477"/>
      <c r="SRA947" s="477"/>
      <c r="SRB947" s="477"/>
      <c r="SRC947" s="477"/>
      <c r="SRD947" s="477"/>
      <c r="SRE947" s="477"/>
      <c r="SRF947" s="477"/>
      <c r="SRG947" s="477"/>
      <c r="SRH947" s="477"/>
      <c r="SRI947" s="477"/>
      <c r="SRJ947" s="477"/>
      <c r="SRK947" s="477"/>
      <c r="SRL947" s="477"/>
      <c r="SRM947" s="477"/>
      <c r="SRN947" s="477"/>
      <c r="SRO947" s="477"/>
      <c r="SRP947" s="477"/>
      <c r="SRQ947" s="477"/>
      <c r="SRR947" s="477"/>
      <c r="SRS947" s="477"/>
      <c r="SRT947" s="477"/>
      <c r="SRU947" s="477"/>
      <c r="SRV947" s="477"/>
      <c r="SRW947" s="477"/>
      <c r="SRX947" s="477"/>
      <c r="SRY947" s="477"/>
      <c r="SRZ947" s="477"/>
      <c r="SSA947" s="477"/>
      <c r="SSB947" s="477"/>
      <c r="SSC947" s="477"/>
      <c r="SSD947" s="477"/>
      <c r="SSE947" s="477"/>
      <c r="SSF947" s="477"/>
      <c r="SSG947" s="477"/>
      <c r="SSH947" s="477"/>
      <c r="SSI947" s="477"/>
      <c r="SSJ947" s="477"/>
      <c r="SSK947" s="477"/>
      <c r="SSL947" s="477"/>
      <c r="SSM947" s="477"/>
      <c r="SSN947" s="477"/>
      <c r="SSO947" s="477"/>
      <c r="SSP947" s="477"/>
      <c r="SSQ947" s="477"/>
      <c r="SSR947" s="477"/>
      <c r="SSS947" s="477"/>
      <c r="SST947" s="477"/>
      <c r="SSU947" s="477"/>
      <c r="SSV947" s="477"/>
      <c r="SSW947" s="477"/>
      <c r="SSX947" s="477"/>
      <c r="SSY947" s="477"/>
      <c r="SSZ947" s="477"/>
      <c r="STA947" s="477"/>
      <c r="STB947" s="477"/>
      <c r="STC947" s="477"/>
      <c r="STD947" s="477"/>
      <c r="STE947" s="477"/>
      <c r="STF947" s="477"/>
      <c r="STG947" s="477"/>
      <c r="STH947" s="477"/>
      <c r="STI947" s="477"/>
      <c r="STJ947" s="477"/>
      <c r="STK947" s="477"/>
      <c r="STL947" s="477"/>
      <c r="STM947" s="477"/>
      <c r="STN947" s="477"/>
      <c r="STO947" s="477"/>
      <c r="STP947" s="477"/>
      <c r="STQ947" s="477"/>
      <c r="STR947" s="477"/>
      <c r="STS947" s="477"/>
      <c r="STT947" s="477"/>
      <c r="STU947" s="477"/>
      <c r="STV947" s="477"/>
      <c r="STW947" s="477"/>
      <c r="STX947" s="477"/>
      <c r="STY947" s="477"/>
      <c r="STZ947" s="477"/>
      <c r="SUA947" s="477"/>
      <c r="SUB947" s="477"/>
      <c r="SUC947" s="477"/>
      <c r="SUD947" s="477"/>
      <c r="SUE947" s="477"/>
      <c r="SUF947" s="477"/>
      <c r="SUG947" s="477"/>
      <c r="SUH947" s="477"/>
      <c r="SUI947" s="477"/>
      <c r="SUJ947" s="477"/>
      <c r="SUK947" s="477"/>
      <c r="SUL947" s="477"/>
      <c r="SUM947" s="477"/>
      <c r="SUN947" s="477"/>
      <c r="SUO947" s="477"/>
      <c r="SUP947" s="477"/>
      <c r="SUQ947" s="477"/>
      <c r="SUR947" s="477"/>
      <c r="SUS947" s="477"/>
      <c r="SUT947" s="477"/>
      <c r="SUU947" s="477"/>
      <c r="SUV947" s="477"/>
      <c r="SUW947" s="477"/>
      <c r="SUX947" s="477"/>
      <c r="SUY947" s="477"/>
      <c r="SUZ947" s="477"/>
      <c r="SVA947" s="477"/>
      <c r="SVB947" s="477"/>
      <c r="SVC947" s="477"/>
      <c r="SVD947" s="477"/>
      <c r="SVE947" s="477"/>
      <c r="SVF947" s="477"/>
      <c r="SVG947" s="477"/>
      <c r="SVH947" s="477"/>
      <c r="SVI947" s="477"/>
      <c r="SVJ947" s="477"/>
      <c r="SVK947" s="477"/>
      <c r="SVL947" s="477"/>
      <c r="SVM947" s="477"/>
      <c r="SVN947" s="477"/>
      <c r="SVO947" s="477"/>
      <c r="SVP947" s="477"/>
      <c r="SVQ947" s="477"/>
      <c r="SVR947" s="477"/>
      <c r="SVS947" s="477"/>
      <c r="SVT947" s="477"/>
      <c r="SVU947" s="477"/>
      <c r="SVV947" s="477"/>
      <c r="SVW947" s="477"/>
      <c r="SVX947" s="477"/>
      <c r="SVY947" s="477"/>
      <c r="SVZ947" s="477"/>
      <c r="SWA947" s="477"/>
      <c r="SWB947" s="477"/>
      <c r="SWC947" s="477"/>
      <c r="SWD947" s="477"/>
      <c r="SWE947" s="477"/>
      <c r="SWF947" s="477"/>
      <c r="SWG947" s="477"/>
      <c r="SWH947" s="477"/>
      <c r="SWI947" s="477"/>
      <c r="SWJ947" s="477"/>
      <c r="SWK947" s="477"/>
      <c r="SWL947" s="477"/>
      <c r="SWM947" s="477"/>
      <c r="SWN947" s="477"/>
      <c r="SWO947" s="477"/>
      <c r="SWP947" s="477"/>
      <c r="SWQ947" s="477"/>
      <c r="SWR947" s="477"/>
      <c r="SWS947" s="477"/>
      <c r="SWT947" s="477"/>
      <c r="SWU947" s="477"/>
      <c r="SWV947" s="477"/>
      <c r="SWW947" s="477"/>
      <c r="SWX947" s="477"/>
      <c r="SWY947" s="477"/>
      <c r="SWZ947" s="477"/>
      <c r="SXA947" s="477"/>
      <c r="SXB947" s="477"/>
      <c r="SXC947" s="477"/>
      <c r="SXD947" s="477"/>
      <c r="SXE947" s="477"/>
      <c r="SXF947" s="477"/>
      <c r="SXG947" s="477"/>
      <c r="SXH947" s="477"/>
      <c r="SXI947" s="477"/>
      <c r="SXJ947" s="477"/>
      <c r="SXK947" s="477"/>
      <c r="SXL947" s="477"/>
      <c r="SXM947" s="477"/>
      <c r="SXN947" s="477"/>
      <c r="SXO947" s="477"/>
      <c r="SXP947" s="477"/>
      <c r="SXQ947" s="477"/>
      <c r="SXR947" s="477"/>
      <c r="SXS947" s="477"/>
      <c r="SXT947" s="477"/>
      <c r="SXU947" s="477"/>
      <c r="SXV947" s="477"/>
      <c r="SXW947" s="477"/>
      <c r="SXX947" s="477"/>
      <c r="SXY947" s="477"/>
      <c r="SXZ947" s="477"/>
      <c r="SYA947" s="477"/>
      <c r="SYB947" s="477"/>
      <c r="SYC947" s="477"/>
      <c r="SYD947" s="477"/>
      <c r="SYE947" s="477"/>
      <c r="SYF947" s="477"/>
      <c r="SYG947" s="477"/>
      <c r="SYH947" s="477"/>
      <c r="SYI947" s="477"/>
      <c r="SYJ947" s="477"/>
      <c r="SYK947" s="477"/>
      <c r="SYL947" s="477"/>
      <c r="SYM947" s="477"/>
      <c r="SYN947" s="477"/>
      <c r="SYO947" s="477"/>
      <c r="SYP947" s="477"/>
      <c r="SYQ947" s="477"/>
      <c r="SYR947" s="477"/>
      <c r="SYS947" s="477"/>
      <c r="SYT947" s="477"/>
      <c r="SYU947" s="477"/>
      <c r="SYV947" s="477"/>
      <c r="SYW947" s="477"/>
      <c r="SYX947" s="477"/>
      <c r="SYY947" s="477"/>
      <c r="SYZ947" s="477"/>
      <c r="SZA947" s="477"/>
      <c r="SZB947" s="477"/>
      <c r="SZC947" s="477"/>
      <c r="SZD947" s="477"/>
      <c r="SZE947" s="477"/>
      <c r="SZF947" s="477"/>
      <c r="SZG947" s="477"/>
      <c r="SZH947" s="477"/>
      <c r="SZI947" s="477"/>
      <c r="SZJ947" s="477"/>
      <c r="SZK947" s="477"/>
      <c r="SZL947" s="477"/>
      <c r="SZM947" s="477"/>
      <c r="SZN947" s="477"/>
      <c r="SZO947" s="477"/>
      <c r="SZP947" s="477"/>
      <c r="SZQ947" s="477"/>
      <c r="SZR947" s="477"/>
      <c r="SZS947" s="477"/>
      <c r="SZT947" s="477"/>
      <c r="SZU947" s="477"/>
      <c r="SZV947" s="477"/>
      <c r="SZW947" s="477"/>
      <c r="SZX947" s="477"/>
      <c r="SZY947" s="477"/>
      <c r="SZZ947" s="477"/>
      <c r="TAA947" s="477"/>
      <c r="TAB947" s="477"/>
      <c r="TAC947" s="477"/>
      <c r="TAD947" s="477"/>
      <c r="TAE947" s="477"/>
      <c r="TAF947" s="477"/>
      <c r="TAG947" s="477"/>
      <c r="TAH947" s="477"/>
      <c r="TAI947" s="477"/>
      <c r="TAJ947" s="477"/>
      <c r="TAK947" s="477"/>
      <c r="TAL947" s="477"/>
      <c r="TAM947" s="477"/>
      <c r="TAN947" s="477"/>
      <c r="TAO947" s="477"/>
      <c r="TAP947" s="477"/>
      <c r="TAQ947" s="477"/>
      <c r="TAR947" s="477"/>
      <c r="TAS947" s="477"/>
      <c r="TAT947" s="477"/>
      <c r="TAU947" s="477"/>
      <c r="TAV947" s="477"/>
      <c r="TAW947" s="477"/>
      <c r="TAX947" s="477"/>
      <c r="TAY947" s="477"/>
      <c r="TAZ947" s="477"/>
      <c r="TBA947" s="477"/>
      <c r="TBB947" s="477"/>
      <c r="TBC947" s="477"/>
      <c r="TBD947" s="477"/>
      <c r="TBE947" s="477"/>
      <c r="TBF947" s="477"/>
      <c r="TBG947" s="477"/>
      <c r="TBH947" s="477"/>
      <c r="TBI947" s="477"/>
      <c r="TBJ947" s="477"/>
      <c r="TBK947" s="477"/>
      <c r="TBL947" s="477"/>
      <c r="TBM947" s="477"/>
      <c r="TBN947" s="477"/>
      <c r="TBO947" s="477"/>
      <c r="TBP947" s="477"/>
      <c r="TBQ947" s="477"/>
      <c r="TBR947" s="477"/>
      <c r="TBS947" s="477"/>
      <c r="TBT947" s="477"/>
      <c r="TBU947" s="477"/>
      <c r="TBV947" s="477"/>
      <c r="TBW947" s="477"/>
      <c r="TBX947" s="477"/>
      <c r="TBY947" s="477"/>
      <c r="TBZ947" s="477"/>
      <c r="TCA947" s="477"/>
      <c r="TCB947" s="477"/>
      <c r="TCC947" s="477"/>
      <c r="TCD947" s="477"/>
      <c r="TCE947" s="477"/>
      <c r="TCF947" s="477"/>
      <c r="TCG947" s="477"/>
      <c r="TCH947" s="477"/>
      <c r="TCI947" s="477"/>
      <c r="TCJ947" s="477"/>
      <c r="TCK947" s="477"/>
      <c r="TCL947" s="477"/>
      <c r="TCM947" s="477"/>
      <c r="TCN947" s="477"/>
      <c r="TCO947" s="477"/>
      <c r="TCP947" s="477"/>
      <c r="TCQ947" s="477"/>
      <c r="TCR947" s="477"/>
      <c r="TCS947" s="477"/>
      <c r="TCT947" s="477"/>
      <c r="TCU947" s="477"/>
      <c r="TCV947" s="477"/>
      <c r="TCW947" s="477"/>
      <c r="TCX947" s="477"/>
      <c r="TCY947" s="477"/>
      <c r="TCZ947" s="477"/>
      <c r="TDA947" s="477"/>
      <c r="TDB947" s="477"/>
      <c r="TDC947" s="477"/>
      <c r="TDD947" s="477"/>
      <c r="TDE947" s="477"/>
      <c r="TDF947" s="477"/>
      <c r="TDG947" s="477"/>
      <c r="TDH947" s="477"/>
      <c r="TDI947" s="477"/>
      <c r="TDJ947" s="477"/>
      <c r="TDK947" s="477"/>
      <c r="TDL947" s="477"/>
      <c r="TDM947" s="477"/>
      <c r="TDN947" s="477"/>
      <c r="TDO947" s="477"/>
      <c r="TDP947" s="477"/>
      <c r="TDQ947" s="477"/>
      <c r="TDR947" s="477"/>
      <c r="TDS947" s="477"/>
      <c r="TDT947" s="477"/>
      <c r="TDU947" s="477"/>
      <c r="TDV947" s="477"/>
      <c r="TDW947" s="477"/>
      <c r="TDX947" s="477"/>
      <c r="TDY947" s="477"/>
      <c r="TDZ947" s="477"/>
      <c r="TEA947" s="477"/>
      <c r="TEB947" s="477"/>
      <c r="TEC947" s="477"/>
      <c r="TED947" s="477"/>
      <c r="TEE947" s="477"/>
      <c r="TEF947" s="477"/>
      <c r="TEG947" s="477"/>
      <c r="TEH947" s="477"/>
      <c r="TEI947" s="477"/>
      <c r="TEJ947" s="477"/>
      <c r="TEK947" s="477"/>
      <c r="TEL947" s="477"/>
      <c r="TEM947" s="477"/>
      <c r="TEN947" s="477"/>
      <c r="TEO947" s="477"/>
      <c r="TEP947" s="477"/>
      <c r="TEQ947" s="477"/>
      <c r="TER947" s="477"/>
      <c r="TES947" s="477"/>
      <c r="TET947" s="477"/>
      <c r="TEU947" s="477"/>
      <c r="TEV947" s="477"/>
      <c r="TEW947" s="477"/>
      <c r="TEX947" s="477"/>
      <c r="TEY947" s="477"/>
      <c r="TEZ947" s="477"/>
      <c r="TFA947" s="477"/>
      <c r="TFB947" s="477"/>
      <c r="TFC947" s="477"/>
      <c r="TFD947" s="477"/>
      <c r="TFE947" s="477"/>
      <c r="TFF947" s="477"/>
      <c r="TFG947" s="477"/>
      <c r="TFH947" s="477"/>
      <c r="TFI947" s="477"/>
      <c r="TFJ947" s="477"/>
      <c r="TFK947" s="477"/>
      <c r="TFL947" s="477"/>
      <c r="TFM947" s="477"/>
      <c r="TFN947" s="477"/>
      <c r="TFO947" s="477"/>
      <c r="TFP947" s="477"/>
      <c r="TFQ947" s="477"/>
      <c r="TFR947" s="477"/>
      <c r="TFS947" s="477"/>
      <c r="TFT947" s="477"/>
      <c r="TFU947" s="477"/>
      <c r="TFV947" s="477"/>
      <c r="TFW947" s="477"/>
      <c r="TFX947" s="477"/>
      <c r="TFY947" s="477"/>
      <c r="TFZ947" s="477"/>
      <c r="TGA947" s="477"/>
      <c r="TGB947" s="477"/>
      <c r="TGC947" s="477"/>
      <c r="TGD947" s="477"/>
      <c r="TGE947" s="477"/>
      <c r="TGF947" s="477"/>
      <c r="TGG947" s="477"/>
      <c r="TGH947" s="477"/>
      <c r="TGI947" s="477"/>
      <c r="TGJ947" s="477"/>
      <c r="TGK947" s="477"/>
      <c r="TGL947" s="477"/>
      <c r="TGM947" s="477"/>
      <c r="TGN947" s="477"/>
      <c r="TGO947" s="477"/>
      <c r="TGP947" s="477"/>
      <c r="TGQ947" s="477"/>
      <c r="TGR947" s="477"/>
      <c r="TGS947" s="477"/>
      <c r="TGT947" s="477"/>
      <c r="TGU947" s="477"/>
      <c r="TGV947" s="477"/>
      <c r="TGW947" s="477"/>
      <c r="TGX947" s="477"/>
      <c r="TGY947" s="477"/>
      <c r="TGZ947" s="477"/>
      <c r="THA947" s="477"/>
      <c r="THB947" s="477"/>
      <c r="THC947" s="477"/>
      <c r="THD947" s="477"/>
      <c r="THE947" s="477"/>
      <c r="THF947" s="477"/>
      <c r="THG947" s="477"/>
      <c r="THH947" s="477"/>
      <c r="THI947" s="477"/>
      <c r="THJ947" s="477"/>
      <c r="THK947" s="477"/>
      <c r="THL947" s="477"/>
      <c r="THM947" s="477"/>
      <c r="THN947" s="477"/>
      <c r="THO947" s="477"/>
      <c r="THP947" s="477"/>
      <c r="THQ947" s="477"/>
      <c r="THR947" s="477"/>
      <c r="THS947" s="477"/>
      <c r="THT947" s="477"/>
      <c r="THU947" s="477"/>
      <c r="THV947" s="477"/>
      <c r="THW947" s="477"/>
      <c r="THX947" s="477"/>
      <c r="THY947" s="477"/>
      <c r="THZ947" s="477"/>
      <c r="TIA947" s="477"/>
      <c r="TIB947" s="477"/>
      <c r="TIC947" s="477"/>
      <c r="TID947" s="477"/>
      <c r="TIE947" s="477"/>
      <c r="TIF947" s="477"/>
      <c r="TIG947" s="477"/>
      <c r="TIH947" s="477"/>
      <c r="TII947" s="477"/>
      <c r="TIJ947" s="477"/>
      <c r="TIK947" s="477"/>
      <c r="TIL947" s="477"/>
      <c r="TIM947" s="477"/>
      <c r="TIN947" s="477"/>
      <c r="TIO947" s="477"/>
      <c r="TIP947" s="477"/>
      <c r="TIQ947" s="477"/>
      <c r="TIR947" s="477"/>
      <c r="TIS947" s="477"/>
      <c r="TIT947" s="477"/>
      <c r="TIU947" s="477"/>
      <c r="TIV947" s="477"/>
      <c r="TIW947" s="477"/>
      <c r="TIX947" s="477"/>
      <c r="TIY947" s="477"/>
      <c r="TIZ947" s="477"/>
      <c r="TJA947" s="477"/>
      <c r="TJB947" s="477"/>
      <c r="TJC947" s="477"/>
      <c r="TJD947" s="477"/>
      <c r="TJE947" s="477"/>
      <c r="TJF947" s="477"/>
      <c r="TJG947" s="477"/>
      <c r="TJH947" s="477"/>
      <c r="TJI947" s="477"/>
      <c r="TJJ947" s="477"/>
      <c r="TJK947" s="477"/>
      <c r="TJL947" s="477"/>
      <c r="TJM947" s="477"/>
      <c r="TJN947" s="477"/>
      <c r="TJO947" s="477"/>
      <c r="TJP947" s="477"/>
      <c r="TJQ947" s="477"/>
      <c r="TJR947" s="477"/>
      <c r="TJS947" s="477"/>
      <c r="TJT947" s="477"/>
      <c r="TJU947" s="477"/>
      <c r="TJV947" s="477"/>
      <c r="TJW947" s="477"/>
      <c r="TJX947" s="477"/>
      <c r="TJY947" s="477"/>
      <c r="TJZ947" s="477"/>
      <c r="TKA947" s="477"/>
      <c r="TKB947" s="477"/>
      <c r="TKC947" s="477"/>
      <c r="TKD947" s="477"/>
      <c r="TKE947" s="477"/>
      <c r="TKF947" s="477"/>
      <c r="TKG947" s="477"/>
      <c r="TKH947" s="477"/>
      <c r="TKI947" s="477"/>
      <c r="TKJ947" s="477"/>
      <c r="TKK947" s="477"/>
      <c r="TKL947" s="477"/>
      <c r="TKM947" s="477"/>
      <c r="TKN947" s="477"/>
      <c r="TKO947" s="477"/>
      <c r="TKP947" s="477"/>
      <c r="TKQ947" s="477"/>
      <c r="TKR947" s="477"/>
      <c r="TKS947" s="477"/>
      <c r="TKT947" s="477"/>
      <c r="TKU947" s="477"/>
      <c r="TKV947" s="477"/>
      <c r="TKW947" s="477"/>
      <c r="TKX947" s="477"/>
      <c r="TKY947" s="477"/>
      <c r="TKZ947" s="477"/>
      <c r="TLA947" s="477"/>
      <c r="TLB947" s="477"/>
      <c r="TLC947" s="477"/>
      <c r="TLD947" s="477"/>
      <c r="TLE947" s="477"/>
      <c r="TLF947" s="477"/>
      <c r="TLG947" s="477"/>
      <c r="TLH947" s="477"/>
      <c r="TLI947" s="477"/>
      <c r="TLJ947" s="477"/>
      <c r="TLK947" s="477"/>
      <c r="TLL947" s="477"/>
      <c r="TLM947" s="477"/>
      <c r="TLN947" s="477"/>
      <c r="TLO947" s="477"/>
      <c r="TLP947" s="477"/>
      <c r="TLQ947" s="477"/>
      <c r="TLR947" s="477"/>
      <c r="TLS947" s="477"/>
      <c r="TLT947" s="477"/>
      <c r="TLU947" s="477"/>
      <c r="TLV947" s="477"/>
      <c r="TLW947" s="477"/>
      <c r="TLX947" s="477"/>
      <c r="TLY947" s="477"/>
      <c r="TLZ947" s="477"/>
      <c r="TMA947" s="477"/>
      <c r="TMB947" s="477"/>
      <c r="TMC947" s="477"/>
      <c r="TMD947" s="477"/>
      <c r="TME947" s="477"/>
      <c r="TMF947" s="477"/>
      <c r="TMG947" s="477"/>
      <c r="TMH947" s="477"/>
      <c r="TMI947" s="477"/>
      <c r="TMJ947" s="477"/>
      <c r="TMK947" s="477"/>
      <c r="TML947" s="477"/>
      <c r="TMM947" s="477"/>
      <c r="TMN947" s="477"/>
      <c r="TMO947" s="477"/>
      <c r="TMP947" s="477"/>
      <c r="TMQ947" s="477"/>
      <c r="TMR947" s="477"/>
      <c r="TMS947" s="477"/>
      <c r="TMT947" s="477"/>
      <c r="TMU947" s="477"/>
      <c r="TMV947" s="477"/>
      <c r="TMW947" s="477"/>
      <c r="TMX947" s="477"/>
      <c r="TMY947" s="477"/>
      <c r="TMZ947" s="477"/>
      <c r="TNA947" s="477"/>
      <c r="TNB947" s="477"/>
      <c r="TNC947" s="477"/>
      <c r="TND947" s="477"/>
      <c r="TNE947" s="477"/>
      <c r="TNF947" s="477"/>
      <c r="TNG947" s="477"/>
      <c r="TNH947" s="477"/>
      <c r="TNI947" s="477"/>
      <c r="TNJ947" s="477"/>
      <c r="TNK947" s="477"/>
      <c r="TNL947" s="477"/>
      <c r="TNM947" s="477"/>
      <c r="TNN947" s="477"/>
      <c r="TNO947" s="477"/>
      <c r="TNP947" s="477"/>
      <c r="TNQ947" s="477"/>
      <c r="TNR947" s="477"/>
      <c r="TNS947" s="477"/>
      <c r="TNT947" s="477"/>
      <c r="TNU947" s="477"/>
      <c r="TNV947" s="477"/>
      <c r="TNW947" s="477"/>
      <c r="TNX947" s="477"/>
      <c r="TNY947" s="477"/>
      <c r="TNZ947" s="477"/>
      <c r="TOA947" s="477"/>
      <c r="TOB947" s="477"/>
      <c r="TOC947" s="477"/>
      <c r="TOD947" s="477"/>
      <c r="TOE947" s="477"/>
      <c r="TOF947" s="477"/>
      <c r="TOG947" s="477"/>
      <c r="TOH947" s="477"/>
      <c r="TOI947" s="477"/>
      <c r="TOJ947" s="477"/>
      <c r="TOK947" s="477"/>
      <c r="TOL947" s="477"/>
      <c r="TOM947" s="477"/>
      <c r="TON947" s="477"/>
      <c r="TOO947" s="477"/>
      <c r="TOP947" s="477"/>
      <c r="TOQ947" s="477"/>
      <c r="TOR947" s="477"/>
      <c r="TOS947" s="477"/>
      <c r="TOT947" s="477"/>
      <c r="TOU947" s="477"/>
      <c r="TOV947" s="477"/>
      <c r="TOW947" s="477"/>
      <c r="TOX947" s="477"/>
      <c r="TOY947" s="477"/>
      <c r="TOZ947" s="477"/>
      <c r="TPA947" s="477"/>
      <c r="TPB947" s="477"/>
      <c r="TPC947" s="477"/>
      <c r="TPD947" s="477"/>
      <c r="TPE947" s="477"/>
      <c r="TPF947" s="477"/>
      <c r="TPG947" s="477"/>
      <c r="TPH947" s="477"/>
      <c r="TPI947" s="477"/>
      <c r="TPJ947" s="477"/>
      <c r="TPK947" s="477"/>
      <c r="TPL947" s="477"/>
      <c r="TPM947" s="477"/>
      <c r="TPN947" s="477"/>
      <c r="TPO947" s="477"/>
      <c r="TPP947" s="477"/>
      <c r="TPQ947" s="477"/>
      <c r="TPR947" s="477"/>
      <c r="TPS947" s="477"/>
      <c r="TPT947" s="477"/>
      <c r="TPU947" s="477"/>
      <c r="TPV947" s="477"/>
      <c r="TPW947" s="477"/>
      <c r="TPX947" s="477"/>
      <c r="TPY947" s="477"/>
      <c r="TPZ947" s="477"/>
      <c r="TQA947" s="477"/>
      <c r="TQB947" s="477"/>
      <c r="TQC947" s="477"/>
      <c r="TQD947" s="477"/>
      <c r="TQE947" s="477"/>
      <c r="TQF947" s="477"/>
      <c r="TQG947" s="477"/>
      <c r="TQH947" s="477"/>
      <c r="TQI947" s="477"/>
      <c r="TQJ947" s="477"/>
      <c r="TQK947" s="477"/>
      <c r="TQL947" s="477"/>
      <c r="TQM947" s="477"/>
      <c r="TQN947" s="477"/>
      <c r="TQO947" s="477"/>
      <c r="TQP947" s="477"/>
      <c r="TQQ947" s="477"/>
      <c r="TQR947" s="477"/>
      <c r="TQS947" s="477"/>
      <c r="TQT947" s="477"/>
      <c r="TQU947" s="477"/>
      <c r="TQV947" s="477"/>
      <c r="TQW947" s="477"/>
      <c r="TQX947" s="477"/>
      <c r="TQY947" s="477"/>
      <c r="TQZ947" s="477"/>
      <c r="TRA947" s="477"/>
      <c r="TRB947" s="477"/>
      <c r="TRC947" s="477"/>
      <c r="TRD947" s="477"/>
      <c r="TRE947" s="477"/>
      <c r="TRF947" s="477"/>
      <c r="TRG947" s="477"/>
      <c r="TRH947" s="477"/>
      <c r="TRI947" s="477"/>
      <c r="TRJ947" s="477"/>
      <c r="TRK947" s="477"/>
      <c r="TRL947" s="477"/>
      <c r="TRM947" s="477"/>
      <c r="TRN947" s="477"/>
      <c r="TRO947" s="477"/>
      <c r="TRP947" s="477"/>
      <c r="TRQ947" s="477"/>
      <c r="TRR947" s="477"/>
      <c r="TRS947" s="477"/>
      <c r="TRT947" s="477"/>
      <c r="TRU947" s="477"/>
      <c r="TRV947" s="477"/>
      <c r="TRW947" s="477"/>
      <c r="TRX947" s="477"/>
      <c r="TRY947" s="477"/>
      <c r="TRZ947" s="477"/>
      <c r="TSA947" s="477"/>
      <c r="TSB947" s="477"/>
      <c r="TSC947" s="477"/>
      <c r="TSD947" s="477"/>
      <c r="TSE947" s="477"/>
      <c r="TSF947" s="477"/>
      <c r="TSG947" s="477"/>
      <c r="TSH947" s="477"/>
      <c r="TSI947" s="477"/>
      <c r="TSJ947" s="477"/>
      <c r="TSK947" s="477"/>
      <c r="TSL947" s="477"/>
      <c r="TSM947" s="477"/>
      <c r="TSN947" s="477"/>
      <c r="TSO947" s="477"/>
      <c r="TSP947" s="477"/>
      <c r="TSQ947" s="477"/>
      <c r="TSR947" s="477"/>
      <c r="TSS947" s="477"/>
      <c r="TST947" s="477"/>
      <c r="TSU947" s="477"/>
      <c r="TSV947" s="477"/>
      <c r="TSW947" s="477"/>
      <c r="TSX947" s="477"/>
      <c r="TSY947" s="477"/>
      <c r="TSZ947" s="477"/>
      <c r="TTA947" s="477"/>
      <c r="TTB947" s="477"/>
      <c r="TTC947" s="477"/>
      <c r="TTD947" s="477"/>
      <c r="TTE947" s="477"/>
      <c r="TTF947" s="477"/>
      <c r="TTG947" s="477"/>
      <c r="TTH947" s="477"/>
      <c r="TTI947" s="477"/>
      <c r="TTJ947" s="477"/>
      <c r="TTK947" s="477"/>
      <c r="TTL947" s="477"/>
      <c r="TTM947" s="477"/>
      <c r="TTN947" s="477"/>
      <c r="TTO947" s="477"/>
      <c r="TTP947" s="477"/>
      <c r="TTQ947" s="477"/>
      <c r="TTR947" s="477"/>
      <c r="TTS947" s="477"/>
      <c r="TTT947" s="477"/>
      <c r="TTU947" s="477"/>
      <c r="TTV947" s="477"/>
      <c r="TTW947" s="477"/>
      <c r="TTX947" s="477"/>
      <c r="TTY947" s="477"/>
      <c r="TTZ947" s="477"/>
      <c r="TUA947" s="477"/>
      <c r="TUB947" s="477"/>
      <c r="TUC947" s="477"/>
      <c r="TUD947" s="477"/>
      <c r="TUE947" s="477"/>
      <c r="TUF947" s="477"/>
      <c r="TUG947" s="477"/>
      <c r="TUH947" s="477"/>
      <c r="TUI947" s="477"/>
      <c r="TUJ947" s="477"/>
      <c r="TUK947" s="477"/>
      <c r="TUL947" s="477"/>
      <c r="TUM947" s="477"/>
      <c r="TUN947" s="477"/>
      <c r="TUO947" s="477"/>
      <c r="TUP947" s="477"/>
      <c r="TUQ947" s="477"/>
      <c r="TUR947" s="477"/>
      <c r="TUS947" s="477"/>
      <c r="TUT947" s="477"/>
      <c r="TUU947" s="477"/>
      <c r="TUV947" s="477"/>
      <c r="TUW947" s="477"/>
      <c r="TUX947" s="477"/>
      <c r="TUY947" s="477"/>
      <c r="TUZ947" s="477"/>
      <c r="TVA947" s="477"/>
      <c r="TVB947" s="477"/>
      <c r="TVC947" s="477"/>
      <c r="TVD947" s="477"/>
      <c r="TVE947" s="477"/>
      <c r="TVF947" s="477"/>
      <c r="TVG947" s="477"/>
      <c r="TVH947" s="477"/>
      <c r="TVI947" s="477"/>
      <c r="TVJ947" s="477"/>
      <c r="TVK947" s="477"/>
      <c r="TVL947" s="477"/>
      <c r="TVM947" s="477"/>
      <c r="TVN947" s="477"/>
      <c r="TVO947" s="477"/>
      <c r="TVP947" s="477"/>
      <c r="TVQ947" s="477"/>
      <c r="TVR947" s="477"/>
      <c r="TVS947" s="477"/>
      <c r="TVT947" s="477"/>
      <c r="TVU947" s="477"/>
      <c r="TVV947" s="477"/>
      <c r="TVW947" s="477"/>
      <c r="TVX947" s="477"/>
      <c r="TVY947" s="477"/>
      <c r="TVZ947" s="477"/>
      <c r="TWA947" s="477"/>
      <c r="TWB947" s="477"/>
      <c r="TWC947" s="477"/>
      <c r="TWD947" s="477"/>
      <c r="TWE947" s="477"/>
      <c r="TWF947" s="477"/>
      <c r="TWG947" s="477"/>
      <c r="TWH947" s="477"/>
      <c r="TWI947" s="477"/>
      <c r="TWJ947" s="477"/>
      <c r="TWK947" s="477"/>
      <c r="TWL947" s="477"/>
      <c r="TWM947" s="477"/>
      <c r="TWN947" s="477"/>
      <c r="TWO947" s="477"/>
      <c r="TWP947" s="477"/>
      <c r="TWQ947" s="477"/>
      <c r="TWR947" s="477"/>
      <c r="TWS947" s="477"/>
      <c r="TWT947" s="477"/>
      <c r="TWU947" s="477"/>
      <c r="TWV947" s="477"/>
      <c r="TWW947" s="477"/>
      <c r="TWX947" s="477"/>
      <c r="TWY947" s="477"/>
      <c r="TWZ947" s="477"/>
      <c r="TXA947" s="477"/>
      <c r="TXB947" s="477"/>
      <c r="TXC947" s="477"/>
      <c r="TXD947" s="477"/>
      <c r="TXE947" s="477"/>
      <c r="TXF947" s="477"/>
      <c r="TXG947" s="477"/>
      <c r="TXH947" s="477"/>
      <c r="TXI947" s="477"/>
      <c r="TXJ947" s="477"/>
      <c r="TXK947" s="477"/>
      <c r="TXL947" s="477"/>
      <c r="TXM947" s="477"/>
      <c r="TXN947" s="477"/>
      <c r="TXO947" s="477"/>
      <c r="TXP947" s="477"/>
      <c r="TXQ947" s="477"/>
      <c r="TXR947" s="477"/>
      <c r="TXS947" s="477"/>
      <c r="TXT947" s="477"/>
      <c r="TXU947" s="477"/>
      <c r="TXV947" s="477"/>
      <c r="TXW947" s="477"/>
      <c r="TXX947" s="477"/>
      <c r="TXY947" s="477"/>
      <c r="TXZ947" s="477"/>
      <c r="TYA947" s="477"/>
      <c r="TYB947" s="477"/>
      <c r="TYC947" s="477"/>
      <c r="TYD947" s="477"/>
      <c r="TYE947" s="477"/>
      <c r="TYF947" s="477"/>
      <c r="TYG947" s="477"/>
      <c r="TYH947" s="477"/>
      <c r="TYI947" s="477"/>
      <c r="TYJ947" s="477"/>
      <c r="TYK947" s="477"/>
      <c r="TYL947" s="477"/>
      <c r="TYM947" s="477"/>
      <c r="TYN947" s="477"/>
      <c r="TYO947" s="477"/>
      <c r="TYP947" s="477"/>
      <c r="TYQ947" s="477"/>
      <c r="TYR947" s="477"/>
      <c r="TYS947" s="477"/>
      <c r="TYT947" s="477"/>
      <c r="TYU947" s="477"/>
      <c r="TYV947" s="477"/>
      <c r="TYW947" s="477"/>
      <c r="TYX947" s="477"/>
      <c r="TYY947" s="477"/>
      <c r="TYZ947" s="477"/>
      <c r="TZA947" s="477"/>
      <c r="TZB947" s="477"/>
      <c r="TZC947" s="477"/>
      <c r="TZD947" s="477"/>
      <c r="TZE947" s="477"/>
      <c r="TZF947" s="477"/>
      <c r="TZG947" s="477"/>
      <c r="TZH947" s="477"/>
      <c r="TZI947" s="477"/>
      <c r="TZJ947" s="477"/>
      <c r="TZK947" s="477"/>
      <c r="TZL947" s="477"/>
      <c r="TZM947" s="477"/>
      <c r="TZN947" s="477"/>
      <c r="TZO947" s="477"/>
      <c r="TZP947" s="477"/>
      <c r="TZQ947" s="477"/>
      <c r="TZR947" s="477"/>
      <c r="TZS947" s="477"/>
      <c r="TZT947" s="477"/>
      <c r="TZU947" s="477"/>
      <c r="TZV947" s="477"/>
      <c r="TZW947" s="477"/>
      <c r="TZX947" s="477"/>
      <c r="TZY947" s="477"/>
      <c r="TZZ947" s="477"/>
      <c r="UAA947" s="477"/>
      <c r="UAB947" s="477"/>
      <c r="UAC947" s="477"/>
      <c r="UAD947" s="477"/>
      <c r="UAE947" s="477"/>
      <c r="UAF947" s="477"/>
      <c r="UAG947" s="477"/>
      <c r="UAH947" s="477"/>
      <c r="UAI947" s="477"/>
      <c r="UAJ947" s="477"/>
      <c r="UAK947" s="477"/>
      <c r="UAL947" s="477"/>
      <c r="UAM947" s="477"/>
      <c r="UAN947" s="477"/>
      <c r="UAO947" s="477"/>
      <c r="UAP947" s="477"/>
      <c r="UAQ947" s="477"/>
      <c r="UAR947" s="477"/>
      <c r="UAS947" s="477"/>
      <c r="UAT947" s="477"/>
      <c r="UAU947" s="477"/>
      <c r="UAV947" s="477"/>
      <c r="UAW947" s="477"/>
      <c r="UAX947" s="477"/>
      <c r="UAY947" s="477"/>
      <c r="UAZ947" s="477"/>
      <c r="UBA947" s="477"/>
      <c r="UBB947" s="477"/>
      <c r="UBC947" s="477"/>
      <c r="UBD947" s="477"/>
      <c r="UBE947" s="477"/>
      <c r="UBF947" s="477"/>
      <c r="UBG947" s="477"/>
      <c r="UBH947" s="477"/>
      <c r="UBI947" s="477"/>
      <c r="UBJ947" s="477"/>
      <c r="UBK947" s="477"/>
      <c r="UBL947" s="477"/>
      <c r="UBM947" s="477"/>
      <c r="UBN947" s="477"/>
      <c r="UBO947" s="477"/>
      <c r="UBP947" s="477"/>
      <c r="UBQ947" s="477"/>
      <c r="UBR947" s="477"/>
      <c r="UBS947" s="477"/>
      <c r="UBT947" s="477"/>
      <c r="UBU947" s="477"/>
      <c r="UBV947" s="477"/>
      <c r="UBW947" s="477"/>
      <c r="UBX947" s="477"/>
      <c r="UBY947" s="477"/>
      <c r="UBZ947" s="477"/>
      <c r="UCA947" s="477"/>
      <c r="UCB947" s="477"/>
      <c r="UCC947" s="477"/>
      <c r="UCD947" s="477"/>
      <c r="UCE947" s="477"/>
      <c r="UCF947" s="477"/>
      <c r="UCG947" s="477"/>
      <c r="UCH947" s="477"/>
      <c r="UCI947" s="477"/>
      <c r="UCJ947" s="477"/>
      <c r="UCK947" s="477"/>
      <c r="UCL947" s="477"/>
      <c r="UCM947" s="477"/>
      <c r="UCN947" s="477"/>
      <c r="UCO947" s="477"/>
      <c r="UCP947" s="477"/>
      <c r="UCQ947" s="477"/>
      <c r="UCR947" s="477"/>
      <c r="UCS947" s="477"/>
      <c r="UCT947" s="477"/>
      <c r="UCU947" s="477"/>
      <c r="UCV947" s="477"/>
      <c r="UCW947" s="477"/>
      <c r="UCX947" s="477"/>
      <c r="UCY947" s="477"/>
      <c r="UCZ947" s="477"/>
      <c r="UDA947" s="477"/>
      <c r="UDB947" s="477"/>
      <c r="UDC947" s="477"/>
      <c r="UDD947" s="477"/>
      <c r="UDE947" s="477"/>
      <c r="UDF947" s="477"/>
      <c r="UDG947" s="477"/>
      <c r="UDH947" s="477"/>
      <c r="UDI947" s="477"/>
      <c r="UDJ947" s="477"/>
      <c r="UDK947" s="477"/>
      <c r="UDL947" s="477"/>
      <c r="UDM947" s="477"/>
      <c r="UDN947" s="477"/>
      <c r="UDO947" s="477"/>
      <c r="UDP947" s="477"/>
      <c r="UDQ947" s="477"/>
      <c r="UDR947" s="477"/>
      <c r="UDS947" s="477"/>
      <c r="UDT947" s="477"/>
      <c r="UDU947" s="477"/>
      <c r="UDV947" s="477"/>
      <c r="UDW947" s="477"/>
      <c r="UDX947" s="477"/>
      <c r="UDY947" s="477"/>
      <c r="UDZ947" s="477"/>
      <c r="UEA947" s="477"/>
      <c r="UEB947" s="477"/>
      <c r="UEC947" s="477"/>
      <c r="UED947" s="477"/>
      <c r="UEE947" s="477"/>
      <c r="UEF947" s="477"/>
      <c r="UEG947" s="477"/>
      <c r="UEH947" s="477"/>
      <c r="UEI947" s="477"/>
      <c r="UEJ947" s="477"/>
      <c r="UEK947" s="477"/>
      <c r="UEL947" s="477"/>
      <c r="UEM947" s="477"/>
      <c r="UEN947" s="477"/>
      <c r="UEO947" s="477"/>
      <c r="UEP947" s="477"/>
      <c r="UEQ947" s="477"/>
      <c r="UER947" s="477"/>
      <c r="UES947" s="477"/>
      <c r="UET947" s="477"/>
      <c r="UEU947" s="477"/>
      <c r="UEV947" s="477"/>
      <c r="UEW947" s="477"/>
      <c r="UEX947" s="477"/>
      <c r="UEY947" s="477"/>
      <c r="UEZ947" s="477"/>
      <c r="UFA947" s="477"/>
      <c r="UFB947" s="477"/>
      <c r="UFC947" s="477"/>
      <c r="UFD947" s="477"/>
      <c r="UFE947" s="477"/>
      <c r="UFF947" s="477"/>
      <c r="UFG947" s="477"/>
      <c r="UFH947" s="477"/>
      <c r="UFI947" s="477"/>
      <c r="UFJ947" s="477"/>
      <c r="UFK947" s="477"/>
      <c r="UFL947" s="477"/>
      <c r="UFM947" s="477"/>
      <c r="UFN947" s="477"/>
      <c r="UFO947" s="477"/>
      <c r="UFP947" s="477"/>
      <c r="UFQ947" s="477"/>
      <c r="UFR947" s="477"/>
      <c r="UFS947" s="477"/>
      <c r="UFT947" s="477"/>
      <c r="UFU947" s="477"/>
      <c r="UFV947" s="477"/>
      <c r="UFW947" s="477"/>
      <c r="UFX947" s="477"/>
      <c r="UFY947" s="477"/>
      <c r="UFZ947" s="477"/>
      <c r="UGA947" s="477"/>
      <c r="UGB947" s="477"/>
      <c r="UGC947" s="477"/>
      <c r="UGD947" s="477"/>
      <c r="UGE947" s="477"/>
      <c r="UGF947" s="477"/>
      <c r="UGG947" s="477"/>
      <c r="UGH947" s="477"/>
      <c r="UGI947" s="477"/>
      <c r="UGJ947" s="477"/>
      <c r="UGK947" s="477"/>
      <c r="UGL947" s="477"/>
      <c r="UGM947" s="477"/>
      <c r="UGN947" s="477"/>
      <c r="UGO947" s="477"/>
      <c r="UGP947" s="477"/>
      <c r="UGQ947" s="477"/>
      <c r="UGR947" s="477"/>
      <c r="UGS947" s="477"/>
      <c r="UGT947" s="477"/>
      <c r="UGU947" s="477"/>
      <c r="UGV947" s="477"/>
      <c r="UGW947" s="477"/>
      <c r="UGX947" s="477"/>
      <c r="UGY947" s="477"/>
      <c r="UGZ947" s="477"/>
      <c r="UHA947" s="477"/>
      <c r="UHB947" s="477"/>
      <c r="UHC947" s="477"/>
      <c r="UHD947" s="477"/>
      <c r="UHE947" s="477"/>
      <c r="UHF947" s="477"/>
      <c r="UHG947" s="477"/>
      <c r="UHH947" s="477"/>
      <c r="UHI947" s="477"/>
      <c r="UHJ947" s="477"/>
      <c r="UHK947" s="477"/>
      <c r="UHL947" s="477"/>
      <c r="UHM947" s="477"/>
      <c r="UHN947" s="477"/>
      <c r="UHO947" s="477"/>
      <c r="UHP947" s="477"/>
      <c r="UHQ947" s="477"/>
      <c r="UHR947" s="477"/>
      <c r="UHS947" s="477"/>
      <c r="UHT947" s="477"/>
      <c r="UHU947" s="477"/>
      <c r="UHV947" s="477"/>
      <c r="UHW947" s="477"/>
      <c r="UHX947" s="477"/>
      <c r="UHY947" s="477"/>
      <c r="UHZ947" s="477"/>
      <c r="UIA947" s="477"/>
      <c r="UIB947" s="477"/>
      <c r="UIC947" s="477"/>
      <c r="UID947" s="477"/>
      <c r="UIE947" s="477"/>
      <c r="UIF947" s="477"/>
      <c r="UIG947" s="477"/>
      <c r="UIH947" s="477"/>
      <c r="UII947" s="477"/>
      <c r="UIJ947" s="477"/>
      <c r="UIK947" s="477"/>
      <c r="UIL947" s="477"/>
      <c r="UIM947" s="477"/>
      <c r="UIN947" s="477"/>
      <c r="UIO947" s="477"/>
      <c r="UIP947" s="477"/>
      <c r="UIQ947" s="477"/>
      <c r="UIR947" s="477"/>
      <c r="UIS947" s="477"/>
      <c r="UIT947" s="477"/>
      <c r="UIU947" s="477"/>
      <c r="UIV947" s="477"/>
      <c r="UIW947" s="477"/>
      <c r="UIX947" s="477"/>
      <c r="UIY947" s="477"/>
      <c r="UIZ947" s="477"/>
      <c r="UJA947" s="477"/>
      <c r="UJB947" s="477"/>
      <c r="UJC947" s="477"/>
      <c r="UJD947" s="477"/>
      <c r="UJE947" s="477"/>
      <c r="UJF947" s="477"/>
      <c r="UJG947" s="477"/>
      <c r="UJH947" s="477"/>
      <c r="UJI947" s="477"/>
      <c r="UJJ947" s="477"/>
      <c r="UJK947" s="477"/>
      <c r="UJL947" s="477"/>
      <c r="UJM947" s="477"/>
      <c r="UJN947" s="477"/>
      <c r="UJO947" s="477"/>
      <c r="UJP947" s="477"/>
      <c r="UJQ947" s="477"/>
      <c r="UJR947" s="477"/>
      <c r="UJS947" s="477"/>
      <c r="UJT947" s="477"/>
      <c r="UJU947" s="477"/>
      <c r="UJV947" s="477"/>
      <c r="UJW947" s="477"/>
      <c r="UJX947" s="477"/>
      <c r="UJY947" s="477"/>
      <c r="UJZ947" s="477"/>
      <c r="UKA947" s="477"/>
      <c r="UKB947" s="477"/>
      <c r="UKC947" s="477"/>
      <c r="UKD947" s="477"/>
      <c r="UKE947" s="477"/>
      <c r="UKF947" s="477"/>
      <c r="UKG947" s="477"/>
      <c r="UKH947" s="477"/>
      <c r="UKI947" s="477"/>
      <c r="UKJ947" s="477"/>
      <c r="UKK947" s="477"/>
      <c r="UKL947" s="477"/>
      <c r="UKM947" s="477"/>
      <c r="UKN947" s="477"/>
      <c r="UKO947" s="477"/>
      <c r="UKP947" s="477"/>
      <c r="UKQ947" s="477"/>
      <c r="UKR947" s="477"/>
      <c r="UKS947" s="477"/>
      <c r="UKT947" s="477"/>
      <c r="UKU947" s="477"/>
      <c r="UKV947" s="477"/>
      <c r="UKW947" s="477"/>
      <c r="UKX947" s="477"/>
      <c r="UKY947" s="477"/>
      <c r="UKZ947" s="477"/>
      <c r="ULA947" s="477"/>
      <c r="ULB947" s="477"/>
      <c r="ULC947" s="477"/>
      <c r="ULD947" s="477"/>
      <c r="ULE947" s="477"/>
      <c r="ULF947" s="477"/>
      <c r="ULG947" s="477"/>
      <c r="ULH947" s="477"/>
      <c r="ULI947" s="477"/>
      <c r="ULJ947" s="477"/>
      <c r="ULK947" s="477"/>
      <c r="ULL947" s="477"/>
      <c r="ULM947" s="477"/>
      <c r="ULN947" s="477"/>
      <c r="ULO947" s="477"/>
      <c r="ULP947" s="477"/>
      <c r="ULQ947" s="477"/>
      <c r="ULR947" s="477"/>
      <c r="ULS947" s="477"/>
      <c r="ULT947" s="477"/>
      <c r="ULU947" s="477"/>
      <c r="ULV947" s="477"/>
      <c r="ULW947" s="477"/>
      <c r="ULX947" s="477"/>
      <c r="ULY947" s="477"/>
      <c r="ULZ947" s="477"/>
      <c r="UMA947" s="477"/>
      <c r="UMB947" s="477"/>
      <c r="UMC947" s="477"/>
      <c r="UMD947" s="477"/>
      <c r="UME947" s="477"/>
      <c r="UMF947" s="477"/>
      <c r="UMG947" s="477"/>
      <c r="UMH947" s="477"/>
      <c r="UMI947" s="477"/>
      <c r="UMJ947" s="477"/>
      <c r="UMK947" s="477"/>
      <c r="UML947" s="477"/>
      <c r="UMM947" s="477"/>
      <c r="UMN947" s="477"/>
      <c r="UMO947" s="477"/>
      <c r="UMP947" s="477"/>
      <c r="UMQ947" s="477"/>
      <c r="UMR947" s="477"/>
      <c r="UMS947" s="477"/>
      <c r="UMT947" s="477"/>
      <c r="UMU947" s="477"/>
      <c r="UMV947" s="477"/>
      <c r="UMW947" s="477"/>
      <c r="UMX947" s="477"/>
      <c r="UMY947" s="477"/>
      <c r="UMZ947" s="477"/>
      <c r="UNA947" s="477"/>
      <c r="UNB947" s="477"/>
      <c r="UNC947" s="477"/>
      <c r="UND947" s="477"/>
      <c r="UNE947" s="477"/>
      <c r="UNF947" s="477"/>
      <c r="UNG947" s="477"/>
      <c r="UNH947" s="477"/>
      <c r="UNI947" s="477"/>
      <c r="UNJ947" s="477"/>
      <c r="UNK947" s="477"/>
      <c r="UNL947" s="477"/>
      <c r="UNM947" s="477"/>
      <c r="UNN947" s="477"/>
      <c r="UNO947" s="477"/>
      <c r="UNP947" s="477"/>
      <c r="UNQ947" s="477"/>
      <c r="UNR947" s="477"/>
      <c r="UNS947" s="477"/>
      <c r="UNT947" s="477"/>
      <c r="UNU947" s="477"/>
      <c r="UNV947" s="477"/>
      <c r="UNW947" s="477"/>
      <c r="UNX947" s="477"/>
      <c r="UNY947" s="477"/>
      <c r="UNZ947" s="477"/>
      <c r="UOA947" s="477"/>
      <c r="UOB947" s="477"/>
      <c r="UOC947" s="477"/>
      <c r="UOD947" s="477"/>
      <c r="UOE947" s="477"/>
      <c r="UOF947" s="477"/>
      <c r="UOG947" s="477"/>
      <c r="UOH947" s="477"/>
      <c r="UOI947" s="477"/>
      <c r="UOJ947" s="477"/>
      <c r="UOK947" s="477"/>
      <c r="UOL947" s="477"/>
      <c r="UOM947" s="477"/>
      <c r="UON947" s="477"/>
      <c r="UOO947" s="477"/>
      <c r="UOP947" s="477"/>
      <c r="UOQ947" s="477"/>
      <c r="UOR947" s="477"/>
      <c r="UOS947" s="477"/>
      <c r="UOT947" s="477"/>
      <c r="UOU947" s="477"/>
      <c r="UOV947" s="477"/>
      <c r="UOW947" s="477"/>
      <c r="UOX947" s="477"/>
      <c r="UOY947" s="477"/>
      <c r="UOZ947" s="477"/>
      <c r="UPA947" s="477"/>
      <c r="UPB947" s="477"/>
      <c r="UPC947" s="477"/>
      <c r="UPD947" s="477"/>
      <c r="UPE947" s="477"/>
      <c r="UPF947" s="477"/>
      <c r="UPG947" s="477"/>
      <c r="UPH947" s="477"/>
      <c r="UPI947" s="477"/>
      <c r="UPJ947" s="477"/>
      <c r="UPK947" s="477"/>
      <c r="UPL947" s="477"/>
      <c r="UPM947" s="477"/>
      <c r="UPN947" s="477"/>
      <c r="UPO947" s="477"/>
      <c r="UPP947" s="477"/>
      <c r="UPQ947" s="477"/>
      <c r="UPR947" s="477"/>
      <c r="UPS947" s="477"/>
      <c r="UPT947" s="477"/>
      <c r="UPU947" s="477"/>
      <c r="UPV947" s="477"/>
      <c r="UPW947" s="477"/>
      <c r="UPX947" s="477"/>
      <c r="UPY947" s="477"/>
      <c r="UPZ947" s="477"/>
      <c r="UQA947" s="477"/>
      <c r="UQB947" s="477"/>
      <c r="UQC947" s="477"/>
      <c r="UQD947" s="477"/>
      <c r="UQE947" s="477"/>
      <c r="UQF947" s="477"/>
      <c r="UQG947" s="477"/>
      <c r="UQH947" s="477"/>
      <c r="UQI947" s="477"/>
      <c r="UQJ947" s="477"/>
      <c r="UQK947" s="477"/>
      <c r="UQL947" s="477"/>
      <c r="UQM947" s="477"/>
      <c r="UQN947" s="477"/>
      <c r="UQO947" s="477"/>
      <c r="UQP947" s="477"/>
      <c r="UQQ947" s="477"/>
      <c r="UQR947" s="477"/>
      <c r="UQS947" s="477"/>
      <c r="UQT947" s="477"/>
      <c r="UQU947" s="477"/>
      <c r="UQV947" s="477"/>
      <c r="UQW947" s="477"/>
      <c r="UQX947" s="477"/>
      <c r="UQY947" s="477"/>
      <c r="UQZ947" s="477"/>
      <c r="URA947" s="477"/>
      <c r="URB947" s="477"/>
      <c r="URC947" s="477"/>
      <c r="URD947" s="477"/>
      <c r="URE947" s="477"/>
      <c r="URF947" s="477"/>
      <c r="URG947" s="477"/>
      <c r="URH947" s="477"/>
      <c r="URI947" s="477"/>
      <c r="URJ947" s="477"/>
      <c r="URK947" s="477"/>
      <c r="URL947" s="477"/>
      <c r="URM947" s="477"/>
      <c r="URN947" s="477"/>
      <c r="URO947" s="477"/>
      <c r="URP947" s="477"/>
      <c r="URQ947" s="477"/>
      <c r="URR947" s="477"/>
      <c r="URS947" s="477"/>
      <c r="URT947" s="477"/>
      <c r="URU947" s="477"/>
      <c r="URV947" s="477"/>
      <c r="URW947" s="477"/>
      <c r="URX947" s="477"/>
      <c r="URY947" s="477"/>
      <c r="URZ947" s="477"/>
      <c r="USA947" s="477"/>
      <c r="USB947" s="477"/>
      <c r="USC947" s="477"/>
      <c r="USD947" s="477"/>
      <c r="USE947" s="477"/>
      <c r="USF947" s="477"/>
      <c r="USG947" s="477"/>
      <c r="USH947" s="477"/>
      <c r="USI947" s="477"/>
      <c r="USJ947" s="477"/>
      <c r="USK947" s="477"/>
      <c r="USL947" s="477"/>
      <c r="USM947" s="477"/>
      <c r="USN947" s="477"/>
      <c r="USO947" s="477"/>
      <c r="USP947" s="477"/>
      <c r="USQ947" s="477"/>
      <c r="USR947" s="477"/>
      <c r="USS947" s="477"/>
      <c r="UST947" s="477"/>
      <c r="USU947" s="477"/>
      <c r="USV947" s="477"/>
      <c r="USW947" s="477"/>
      <c r="USX947" s="477"/>
      <c r="USY947" s="477"/>
      <c r="USZ947" s="477"/>
      <c r="UTA947" s="477"/>
      <c r="UTB947" s="477"/>
      <c r="UTC947" s="477"/>
      <c r="UTD947" s="477"/>
      <c r="UTE947" s="477"/>
      <c r="UTF947" s="477"/>
      <c r="UTG947" s="477"/>
      <c r="UTH947" s="477"/>
      <c r="UTI947" s="477"/>
      <c r="UTJ947" s="477"/>
      <c r="UTK947" s="477"/>
      <c r="UTL947" s="477"/>
      <c r="UTM947" s="477"/>
      <c r="UTN947" s="477"/>
      <c r="UTO947" s="477"/>
      <c r="UTP947" s="477"/>
      <c r="UTQ947" s="477"/>
      <c r="UTR947" s="477"/>
      <c r="UTS947" s="477"/>
      <c r="UTT947" s="477"/>
      <c r="UTU947" s="477"/>
      <c r="UTV947" s="477"/>
      <c r="UTW947" s="477"/>
      <c r="UTX947" s="477"/>
      <c r="UTY947" s="477"/>
      <c r="UTZ947" s="477"/>
      <c r="UUA947" s="477"/>
      <c r="UUB947" s="477"/>
      <c r="UUC947" s="477"/>
      <c r="UUD947" s="477"/>
      <c r="UUE947" s="477"/>
      <c r="UUF947" s="477"/>
      <c r="UUG947" s="477"/>
      <c r="UUH947" s="477"/>
      <c r="UUI947" s="477"/>
      <c r="UUJ947" s="477"/>
      <c r="UUK947" s="477"/>
      <c r="UUL947" s="477"/>
      <c r="UUM947" s="477"/>
      <c r="UUN947" s="477"/>
      <c r="UUO947" s="477"/>
      <c r="UUP947" s="477"/>
      <c r="UUQ947" s="477"/>
      <c r="UUR947" s="477"/>
      <c r="UUS947" s="477"/>
      <c r="UUT947" s="477"/>
      <c r="UUU947" s="477"/>
      <c r="UUV947" s="477"/>
      <c r="UUW947" s="477"/>
      <c r="UUX947" s="477"/>
      <c r="UUY947" s="477"/>
      <c r="UUZ947" s="477"/>
      <c r="UVA947" s="477"/>
      <c r="UVB947" s="477"/>
      <c r="UVC947" s="477"/>
      <c r="UVD947" s="477"/>
      <c r="UVE947" s="477"/>
      <c r="UVF947" s="477"/>
      <c r="UVG947" s="477"/>
      <c r="UVH947" s="477"/>
      <c r="UVI947" s="477"/>
      <c r="UVJ947" s="477"/>
      <c r="UVK947" s="477"/>
      <c r="UVL947" s="477"/>
      <c r="UVM947" s="477"/>
      <c r="UVN947" s="477"/>
      <c r="UVO947" s="477"/>
      <c r="UVP947" s="477"/>
      <c r="UVQ947" s="477"/>
      <c r="UVR947" s="477"/>
      <c r="UVS947" s="477"/>
      <c r="UVT947" s="477"/>
      <c r="UVU947" s="477"/>
      <c r="UVV947" s="477"/>
      <c r="UVW947" s="477"/>
      <c r="UVX947" s="477"/>
      <c r="UVY947" s="477"/>
      <c r="UVZ947" s="477"/>
      <c r="UWA947" s="477"/>
      <c r="UWB947" s="477"/>
      <c r="UWC947" s="477"/>
      <c r="UWD947" s="477"/>
      <c r="UWE947" s="477"/>
      <c r="UWF947" s="477"/>
      <c r="UWG947" s="477"/>
      <c r="UWH947" s="477"/>
      <c r="UWI947" s="477"/>
      <c r="UWJ947" s="477"/>
      <c r="UWK947" s="477"/>
      <c r="UWL947" s="477"/>
      <c r="UWM947" s="477"/>
      <c r="UWN947" s="477"/>
      <c r="UWO947" s="477"/>
      <c r="UWP947" s="477"/>
      <c r="UWQ947" s="477"/>
      <c r="UWR947" s="477"/>
      <c r="UWS947" s="477"/>
      <c r="UWT947" s="477"/>
      <c r="UWU947" s="477"/>
      <c r="UWV947" s="477"/>
      <c r="UWW947" s="477"/>
      <c r="UWX947" s="477"/>
      <c r="UWY947" s="477"/>
      <c r="UWZ947" s="477"/>
      <c r="UXA947" s="477"/>
      <c r="UXB947" s="477"/>
      <c r="UXC947" s="477"/>
      <c r="UXD947" s="477"/>
      <c r="UXE947" s="477"/>
      <c r="UXF947" s="477"/>
      <c r="UXG947" s="477"/>
      <c r="UXH947" s="477"/>
      <c r="UXI947" s="477"/>
      <c r="UXJ947" s="477"/>
      <c r="UXK947" s="477"/>
      <c r="UXL947" s="477"/>
      <c r="UXM947" s="477"/>
      <c r="UXN947" s="477"/>
      <c r="UXO947" s="477"/>
      <c r="UXP947" s="477"/>
      <c r="UXQ947" s="477"/>
      <c r="UXR947" s="477"/>
      <c r="UXS947" s="477"/>
      <c r="UXT947" s="477"/>
      <c r="UXU947" s="477"/>
      <c r="UXV947" s="477"/>
      <c r="UXW947" s="477"/>
      <c r="UXX947" s="477"/>
      <c r="UXY947" s="477"/>
      <c r="UXZ947" s="477"/>
      <c r="UYA947" s="477"/>
      <c r="UYB947" s="477"/>
      <c r="UYC947" s="477"/>
      <c r="UYD947" s="477"/>
      <c r="UYE947" s="477"/>
      <c r="UYF947" s="477"/>
      <c r="UYG947" s="477"/>
      <c r="UYH947" s="477"/>
      <c r="UYI947" s="477"/>
      <c r="UYJ947" s="477"/>
      <c r="UYK947" s="477"/>
      <c r="UYL947" s="477"/>
      <c r="UYM947" s="477"/>
      <c r="UYN947" s="477"/>
      <c r="UYO947" s="477"/>
      <c r="UYP947" s="477"/>
      <c r="UYQ947" s="477"/>
      <c r="UYR947" s="477"/>
      <c r="UYS947" s="477"/>
      <c r="UYT947" s="477"/>
      <c r="UYU947" s="477"/>
      <c r="UYV947" s="477"/>
      <c r="UYW947" s="477"/>
      <c r="UYX947" s="477"/>
      <c r="UYY947" s="477"/>
      <c r="UYZ947" s="477"/>
      <c r="UZA947" s="477"/>
      <c r="UZB947" s="477"/>
      <c r="UZC947" s="477"/>
      <c r="UZD947" s="477"/>
      <c r="UZE947" s="477"/>
      <c r="UZF947" s="477"/>
      <c r="UZG947" s="477"/>
      <c r="UZH947" s="477"/>
      <c r="UZI947" s="477"/>
      <c r="UZJ947" s="477"/>
      <c r="UZK947" s="477"/>
      <c r="UZL947" s="477"/>
      <c r="UZM947" s="477"/>
      <c r="UZN947" s="477"/>
      <c r="UZO947" s="477"/>
      <c r="UZP947" s="477"/>
      <c r="UZQ947" s="477"/>
      <c r="UZR947" s="477"/>
      <c r="UZS947" s="477"/>
      <c r="UZT947" s="477"/>
      <c r="UZU947" s="477"/>
      <c r="UZV947" s="477"/>
      <c r="UZW947" s="477"/>
      <c r="UZX947" s="477"/>
      <c r="UZY947" s="477"/>
      <c r="UZZ947" s="477"/>
      <c r="VAA947" s="477"/>
      <c r="VAB947" s="477"/>
      <c r="VAC947" s="477"/>
      <c r="VAD947" s="477"/>
      <c r="VAE947" s="477"/>
      <c r="VAF947" s="477"/>
      <c r="VAG947" s="477"/>
      <c r="VAH947" s="477"/>
      <c r="VAI947" s="477"/>
      <c r="VAJ947" s="477"/>
      <c r="VAK947" s="477"/>
      <c r="VAL947" s="477"/>
      <c r="VAM947" s="477"/>
      <c r="VAN947" s="477"/>
      <c r="VAO947" s="477"/>
      <c r="VAP947" s="477"/>
      <c r="VAQ947" s="477"/>
      <c r="VAR947" s="477"/>
      <c r="VAS947" s="477"/>
      <c r="VAT947" s="477"/>
      <c r="VAU947" s="477"/>
      <c r="VAV947" s="477"/>
      <c r="VAW947" s="477"/>
      <c r="VAX947" s="477"/>
      <c r="VAY947" s="477"/>
      <c r="VAZ947" s="477"/>
      <c r="VBA947" s="477"/>
      <c r="VBB947" s="477"/>
      <c r="VBC947" s="477"/>
      <c r="VBD947" s="477"/>
      <c r="VBE947" s="477"/>
      <c r="VBF947" s="477"/>
      <c r="VBG947" s="477"/>
      <c r="VBH947" s="477"/>
      <c r="VBI947" s="477"/>
      <c r="VBJ947" s="477"/>
      <c r="VBK947" s="477"/>
      <c r="VBL947" s="477"/>
      <c r="VBM947" s="477"/>
      <c r="VBN947" s="477"/>
      <c r="VBO947" s="477"/>
      <c r="VBP947" s="477"/>
      <c r="VBQ947" s="477"/>
      <c r="VBR947" s="477"/>
      <c r="VBS947" s="477"/>
      <c r="VBT947" s="477"/>
      <c r="VBU947" s="477"/>
      <c r="VBV947" s="477"/>
      <c r="VBW947" s="477"/>
      <c r="VBX947" s="477"/>
      <c r="VBY947" s="477"/>
      <c r="VBZ947" s="477"/>
      <c r="VCA947" s="477"/>
      <c r="VCB947" s="477"/>
      <c r="VCC947" s="477"/>
      <c r="VCD947" s="477"/>
      <c r="VCE947" s="477"/>
      <c r="VCF947" s="477"/>
      <c r="VCG947" s="477"/>
      <c r="VCH947" s="477"/>
      <c r="VCI947" s="477"/>
      <c r="VCJ947" s="477"/>
      <c r="VCK947" s="477"/>
      <c r="VCL947" s="477"/>
      <c r="VCM947" s="477"/>
      <c r="VCN947" s="477"/>
      <c r="VCO947" s="477"/>
      <c r="VCP947" s="477"/>
      <c r="VCQ947" s="477"/>
      <c r="VCR947" s="477"/>
      <c r="VCS947" s="477"/>
      <c r="VCT947" s="477"/>
      <c r="VCU947" s="477"/>
      <c r="VCV947" s="477"/>
      <c r="VCW947" s="477"/>
      <c r="VCX947" s="477"/>
      <c r="VCY947" s="477"/>
      <c r="VCZ947" s="477"/>
      <c r="VDA947" s="477"/>
      <c r="VDB947" s="477"/>
      <c r="VDC947" s="477"/>
      <c r="VDD947" s="477"/>
      <c r="VDE947" s="477"/>
      <c r="VDF947" s="477"/>
      <c r="VDG947" s="477"/>
      <c r="VDH947" s="477"/>
      <c r="VDI947" s="477"/>
      <c r="VDJ947" s="477"/>
      <c r="VDK947" s="477"/>
      <c r="VDL947" s="477"/>
      <c r="VDM947" s="477"/>
      <c r="VDN947" s="477"/>
      <c r="VDO947" s="477"/>
      <c r="VDP947" s="477"/>
      <c r="VDQ947" s="477"/>
      <c r="VDR947" s="477"/>
      <c r="VDS947" s="477"/>
      <c r="VDT947" s="477"/>
      <c r="VDU947" s="477"/>
      <c r="VDV947" s="477"/>
      <c r="VDW947" s="477"/>
      <c r="VDX947" s="477"/>
      <c r="VDY947" s="477"/>
      <c r="VDZ947" s="477"/>
      <c r="VEA947" s="477"/>
      <c r="VEB947" s="477"/>
      <c r="VEC947" s="477"/>
      <c r="VED947" s="477"/>
      <c r="VEE947" s="477"/>
      <c r="VEF947" s="477"/>
      <c r="VEG947" s="477"/>
      <c r="VEH947" s="477"/>
      <c r="VEI947" s="477"/>
      <c r="VEJ947" s="477"/>
      <c r="VEK947" s="477"/>
      <c r="VEL947" s="477"/>
      <c r="VEM947" s="477"/>
      <c r="VEN947" s="477"/>
      <c r="VEO947" s="477"/>
      <c r="VEP947" s="477"/>
      <c r="VEQ947" s="477"/>
      <c r="VER947" s="477"/>
      <c r="VES947" s="477"/>
      <c r="VET947" s="477"/>
      <c r="VEU947" s="477"/>
      <c r="VEV947" s="477"/>
      <c r="VEW947" s="477"/>
      <c r="VEX947" s="477"/>
      <c r="VEY947" s="477"/>
      <c r="VEZ947" s="477"/>
      <c r="VFA947" s="477"/>
      <c r="VFB947" s="477"/>
      <c r="VFC947" s="477"/>
      <c r="VFD947" s="477"/>
      <c r="VFE947" s="477"/>
      <c r="VFF947" s="477"/>
      <c r="VFG947" s="477"/>
      <c r="VFH947" s="477"/>
      <c r="VFI947" s="477"/>
      <c r="VFJ947" s="477"/>
      <c r="VFK947" s="477"/>
      <c r="VFL947" s="477"/>
      <c r="VFM947" s="477"/>
      <c r="VFN947" s="477"/>
      <c r="VFO947" s="477"/>
      <c r="VFP947" s="477"/>
      <c r="VFQ947" s="477"/>
      <c r="VFR947" s="477"/>
      <c r="VFS947" s="477"/>
      <c r="VFT947" s="477"/>
      <c r="VFU947" s="477"/>
      <c r="VFV947" s="477"/>
      <c r="VFW947" s="477"/>
      <c r="VFX947" s="477"/>
      <c r="VFY947" s="477"/>
      <c r="VFZ947" s="477"/>
      <c r="VGA947" s="477"/>
      <c r="VGB947" s="477"/>
      <c r="VGC947" s="477"/>
      <c r="VGD947" s="477"/>
      <c r="VGE947" s="477"/>
      <c r="VGF947" s="477"/>
      <c r="VGG947" s="477"/>
      <c r="VGH947" s="477"/>
      <c r="VGI947" s="477"/>
      <c r="VGJ947" s="477"/>
      <c r="VGK947" s="477"/>
      <c r="VGL947" s="477"/>
      <c r="VGM947" s="477"/>
      <c r="VGN947" s="477"/>
      <c r="VGO947" s="477"/>
      <c r="VGP947" s="477"/>
      <c r="VGQ947" s="477"/>
      <c r="VGR947" s="477"/>
      <c r="VGS947" s="477"/>
      <c r="VGT947" s="477"/>
      <c r="VGU947" s="477"/>
      <c r="VGV947" s="477"/>
      <c r="VGW947" s="477"/>
      <c r="VGX947" s="477"/>
      <c r="VGY947" s="477"/>
      <c r="VGZ947" s="477"/>
      <c r="VHA947" s="477"/>
      <c r="VHB947" s="477"/>
      <c r="VHC947" s="477"/>
      <c r="VHD947" s="477"/>
      <c r="VHE947" s="477"/>
      <c r="VHF947" s="477"/>
      <c r="VHG947" s="477"/>
      <c r="VHH947" s="477"/>
      <c r="VHI947" s="477"/>
      <c r="VHJ947" s="477"/>
      <c r="VHK947" s="477"/>
      <c r="VHL947" s="477"/>
      <c r="VHM947" s="477"/>
      <c r="VHN947" s="477"/>
      <c r="VHO947" s="477"/>
      <c r="VHP947" s="477"/>
      <c r="VHQ947" s="477"/>
      <c r="VHR947" s="477"/>
      <c r="VHS947" s="477"/>
      <c r="VHT947" s="477"/>
      <c r="VHU947" s="477"/>
      <c r="VHV947" s="477"/>
      <c r="VHW947" s="477"/>
      <c r="VHX947" s="477"/>
      <c r="VHY947" s="477"/>
      <c r="VHZ947" s="477"/>
      <c r="VIA947" s="477"/>
      <c r="VIB947" s="477"/>
      <c r="VIC947" s="477"/>
      <c r="VID947" s="477"/>
      <c r="VIE947" s="477"/>
      <c r="VIF947" s="477"/>
      <c r="VIG947" s="477"/>
      <c r="VIH947" s="477"/>
      <c r="VII947" s="477"/>
      <c r="VIJ947" s="477"/>
      <c r="VIK947" s="477"/>
      <c r="VIL947" s="477"/>
      <c r="VIM947" s="477"/>
      <c r="VIN947" s="477"/>
      <c r="VIO947" s="477"/>
      <c r="VIP947" s="477"/>
      <c r="VIQ947" s="477"/>
      <c r="VIR947" s="477"/>
      <c r="VIS947" s="477"/>
      <c r="VIT947" s="477"/>
      <c r="VIU947" s="477"/>
      <c r="VIV947" s="477"/>
      <c r="VIW947" s="477"/>
      <c r="VIX947" s="477"/>
      <c r="VIY947" s="477"/>
      <c r="VIZ947" s="477"/>
      <c r="VJA947" s="477"/>
      <c r="VJB947" s="477"/>
      <c r="VJC947" s="477"/>
      <c r="VJD947" s="477"/>
      <c r="VJE947" s="477"/>
      <c r="VJF947" s="477"/>
      <c r="VJG947" s="477"/>
      <c r="VJH947" s="477"/>
      <c r="VJI947" s="477"/>
      <c r="VJJ947" s="477"/>
      <c r="VJK947" s="477"/>
      <c r="VJL947" s="477"/>
      <c r="VJM947" s="477"/>
      <c r="VJN947" s="477"/>
      <c r="VJO947" s="477"/>
      <c r="VJP947" s="477"/>
      <c r="VJQ947" s="477"/>
      <c r="VJR947" s="477"/>
      <c r="VJS947" s="477"/>
      <c r="VJT947" s="477"/>
      <c r="VJU947" s="477"/>
      <c r="VJV947" s="477"/>
      <c r="VJW947" s="477"/>
      <c r="VJX947" s="477"/>
      <c r="VJY947" s="477"/>
      <c r="VJZ947" s="477"/>
      <c r="VKA947" s="477"/>
      <c r="VKB947" s="477"/>
      <c r="VKC947" s="477"/>
      <c r="VKD947" s="477"/>
      <c r="VKE947" s="477"/>
      <c r="VKF947" s="477"/>
      <c r="VKG947" s="477"/>
      <c r="VKH947" s="477"/>
      <c r="VKI947" s="477"/>
      <c r="VKJ947" s="477"/>
      <c r="VKK947" s="477"/>
      <c r="VKL947" s="477"/>
      <c r="VKM947" s="477"/>
      <c r="VKN947" s="477"/>
      <c r="VKO947" s="477"/>
      <c r="VKP947" s="477"/>
      <c r="VKQ947" s="477"/>
      <c r="VKR947" s="477"/>
      <c r="VKS947" s="477"/>
      <c r="VKT947" s="477"/>
      <c r="VKU947" s="477"/>
      <c r="VKV947" s="477"/>
      <c r="VKW947" s="477"/>
      <c r="VKX947" s="477"/>
      <c r="VKY947" s="477"/>
      <c r="VKZ947" s="477"/>
      <c r="VLA947" s="477"/>
      <c r="VLB947" s="477"/>
      <c r="VLC947" s="477"/>
      <c r="VLD947" s="477"/>
      <c r="VLE947" s="477"/>
      <c r="VLF947" s="477"/>
      <c r="VLG947" s="477"/>
      <c r="VLH947" s="477"/>
      <c r="VLI947" s="477"/>
      <c r="VLJ947" s="477"/>
      <c r="VLK947" s="477"/>
      <c r="VLL947" s="477"/>
      <c r="VLM947" s="477"/>
      <c r="VLN947" s="477"/>
      <c r="VLO947" s="477"/>
      <c r="VLP947" s="477"/>
      <c r="VLQ947" s="477"/>
      <c r="VLR947" s="477"/>
      <c r="VLS947" s="477"/>
      <c r="VLT947" s="477"/>
      <c r="VLU947" s="477"/>
      <c r="VLV947" s="477"/>
      <c r="VLW947" s="477"/>
      <c r="VLX947" s="477"/>
      <c r="VLY947" s="477"/>
      <c r="VLZ947" s="477"/>
      <c r="VMA947" s="477"/>
      <c r="VMB947" s="477"/>
      <c r="VMC947" s="477"/>
      <c r="VMD947" s="477"/>
      <c r="VME947" s="477"/>
      <c r="VMF947" s="477"/>
      <c r="VMG947" s="477"/>
      <c r="VMH947" s="477"/>
      <c r="VMI947" s="477"/>
      <c r="VMJ947" s="477"/>
      <c r="VMK947" s="477"/>
      <c r="VML947" s="477"/>
      <c r="VMM947" s="477"/>
      <c r="VMN947" s="477"/>
      <c r="VMO947" s="477"/>
      <c r="VMP947" s="477"/>
      <c r="VMQ947" s="477"/>
      <c r="VMR947" s="477"/>
      <c r="VMS947" s="477"/>
      <c r="VMT947" s="477"/>
      <c r="VMU947" s="477"/>
      <c r="VMV947" s="477"/>
      <c r="VMW947" s="477"/>
      <c r="VMX947" s="477"/>
      <c r="VMY947" s="477"/>
      <c r="VMZ947" s="477"/>
      <c r="VNA947" s="477"/>
      <c r="VNB947" s="477"/>
      <c r="VNC947" s="477"/>
      <c r="VND947" s="477"/>
      <c r="VNE947" s="477"/>
      <c r="VNF947" s="477"/>
      <c r="VNG947" s="477"/>
      <c r="VNH947" s="477"/>
      <c r="VNI947" s="477"/>
      <c r="VNJ947" s="477"/>
      <c r="VNK947" s="477"/>
      <c r="VNL947" s="477"/>
      <c r="VNM947" s="477"/>
      <c r="VNN947" s="477"/>
      <c r="VNO947" s="477"/>
      <c r="VNP947" s="477"/>
      <c r="VNQ947" s="477"/>
      <c r="VNR947" s="477"/>
      <c r="VNS947" s="477"/>
      <c r="VNT947" s="477"/>
      <c r="VNU947" s="477"/>
      <c r="VNV947" s="477"/>
      <c r="VNW947" s="477"/>
      <c r="VNX947" s="477"/>
      <c r="VNY947" s="477"/>
      <c r="VNZ947" s="477"/>
      <c r="VOA947" s="477"/>
      <c r="VOB947" s="477"/>
      <c r="VOC947" s="477"/>
      <c r="VOD947" s="477"/>
      <c r="VOE947" s="477"/>
      <c r="VOF947" s="477"/>
      <c r="VOG947" s="477"/>
      <c r="VOH947" s="477"/>
      <c r="VOI947" s="477"/>
      <c r="VOJ947" s="477"/>
      <c r="VOK947" s="477"/>
      <c r="VOL947" s="477"/>
      <c r="VOM947" s="477"/>
      <c r="VON947" s="477"/>
      <c r="VOO947" s="477"/>
      <c r="VOP947" s="477"/>
      <c r="VOQ947" s="477"/>
      <c r="VOR947" s="477"/>
      <c r="VOS947" s="477"/>
      <c r="VOT947" s="477"/>
      <c r="VOU947" s="477"/>
      <c r="VOV947" s="477"/>
      <c r="VOW947" s="477"/>
      <c r="VOX947" s="477"/>
      <c r="VOY947" s="477"/>
      <c r="VOZ947" s="477"/>
      <c r="VPA947" s="477"/>
      <c r="VPB947" s="477"/>
      <c r="VPC947" s="477"/>
      <c r="VPD947" s="477"/>
      <c r="VPE947" s="477"/>
      <c r="VPF947" s="477"/>
      <c r="VPG947" s="477"/>
      <c r="VPH947" s="477"/>
      <c r="VPI947" s="477"/>
      <c r="VPJ947" s="477"/>
      <c r="VPK947" s="477"/>
      <c r="VPL947" s="477"/>
      <c r="VPM947" s="477"/>
      <c r="VPN947" s="477"/>
      <c r="VPO947" s="477"/>
      <c r="VPP947" s="477"/>
      <c r="VPQ947" s="477"/>
      <c r="VPR947" s="477"/>
      <c r="VPS947" s="477"/>
      <c r="VPT947" s="477"/>
      <c r="VPU947" s="477"/>
      <c r="VPV947" s="477"/>
      <c r="VPW947" s="477"/>
      <c r="VPX947" s="477"/>
      <c r="VPY947" s="477"/>
      <c r="VPZ947" s="477"/>
      <c r="VQA947" s="477"/>
      <c r="VQB947" s="477"/>
      <c r="VQC947" s="477"/>
      <c r="VQD947" s="477"/>
      <c r="VQE947" s="477"/>
      <c r="VQF947" s="477"/>
      <c r="VQG947" s="477"/>
      <c r="VQH947" s="477"/>
      <c r="VQI947" s="477"/>
      <c r="VQJ947" s="477"/>
      <c r="VQK947" s="477"/>
      <c r="VQL947" s="477"/>
      <c r="VQM947" s="477"/>
      <c r="VQN947" s="477"/>
      <c r="VQO947" s="477"/>
      <c r="VQP947" s="477"/>
      <c r="VQQ947" s="477"/>
      <c r="VQR947" s="477"/>
      <c r="VQS947" s="477"/>
      <c r="VQT947" s="477"/>
      <c r="VQU947" s="477"/>
      <c r="VQV947" s="477"/>
      <c r="VQW947" s="477"/>
      <c r="VQX947" s="477"/>
      <c r="VQY947" s="477"/>
      <c r="VQZ947" s="477"/>
      <c r="VRA947" s="477"/>
      <c r="VRB947" s="477"/>
      <c r="VRC947" s="477"/>
      <c r="VRD947" s="477"/>
      <c r="VRE947" s="477"/>
      <c r="VRF947" s="477"/>
      <c r="VRG947" s="477"/>
      <c r="VRH947" s="477"/>
      <c r="VRI947" s="477"/>
      <c r="VRJ947" s="477"/>
      <c r="VRK947" s="477"/>
      <c r="VRL947" s="477"/>
      <c r="VRM947" s="477"/>
      <c r="VRN947" s="477"/>
      <c r="VRO947" s="477"/>
      <c r="VRP947" s="477"/>
      <c r="VRQ947" s="477"/>
      <c r="VRR947" s="477"/>
      <c r="VRS947" s="477"/>
      <c r="VRT947" s="477"/>
      <c r="VRU947" s="477"/>
      <c r="VRV947" s="477"/>
      <c r="VRW947" s="477"/>
      <c r="VRX947" s="477"/>
      <c r="VRY947" s="477"/>
      <c r="VRZ947" s="477"/>
      <c r="VSA947" s="477"/>
      <c r="VSB947" s="477"/>
      <c r="VSC947" s="477"/>
      <c r="VSD947" s="477"/>
      <c r="VSE947" s="477"/>
      <c r="VSF947" s="477"/>
      <c r="VSG947" s="477"/>
      <c r="VSH947" s="477"/>
      <c r="VSI947" s="477"/>
      <c r="VSJ947" s="477"/>
      <c r="VSK947" s="477"/>
      <c r="VSL947" s="477"/>
      <c r="VSM947" s="477"/>
      <c r="VSN947" s="477"/>
      <c r="VSO947" s="477"/>
      <c r="VSP947" s="477"/>
      <c r="VSQ947" s="477"/>
      <c r="VSR947" s="477"/>
      <c r="VSS947" s="477"/>
      <c r="VST947" s="477"/>
      <c r="VSU947" s="477"/>
      <c r="VSV947" s="477"/>
      <c r="VSW947" s="477"/>
      <c r="VSX947" s="477"/>
      <c r="VSY947" s="477"/>
      <c r="VSZ947" s="477"/>
      <c r="VTA947" s="477"/>
      <c r="VTB947" s="477"/>
      <c r="VTC947" s="477"/>
      <c r="VTD947" s="477"/>
      <c r="VTE947" s="477"/>
      <c r="VTF947" s="477"/>
      <c r="VTG947" s="477"/>
      <c r="VTH947" s="477"/>
      <c r="VTI947" s="477"/>
      <c r="VTJ947" s="477"/>
      <c r="VTK947" s="477"/>
      <c r="VTL947" s="477"/>
      <c r="VTM947" s="477"/>
      <c r="VTN947" s="477"/>
      <c r="VTO947" s="477"/>
      <c r="VTP947" s="477"/>
      <c r="VTQ947" s="477"/>
      <c r="VTR947" s="477"/>
      <c r="VTS947" s="477"/>
      <c r="VTT947" s="477"/>
      <c r="VTU947" s="477"/>
      <c r="VTV947" s="477"/>
      <c r="VTW947" s="477"/>
      <c r="VTX947" s="477"/>
      <c r="VTY947" s="477"/>
      <c r="VTZ947" s="477"/>
      <c r="VUA947" s="477"/>
      <c r="VUB947" s="477"/>
      <c r="VUC947" s="477"/>
      <c r="VUD947" s="477"/>
      <c r="VUE947" s="477"/>
      <c r="VUF947" s="477"/>
      <c r="VUG947" s="477"/>
      <c r="VUH947" s="477"/>
      <c r="VUI947" s="477"/>
      <c r="VUJ947" s="477"/>
      <c r="VUK947" s="477"/>
      <c r="VUL947" s="477"/>
      <c r="VUM947" s="477"/>
      <c r="VUN947" s="477"/>
      <c r="VUO947" s="477"/>
      <c r="VUP947" s="477"/>
      <c r="VUQ947" s="477"/>
      <c r="VUR947" s="477"/>
      <c r="VUS947" s="477"/>
      <c r="VUT947" s="477"/>
      <c r="VUU947" s="477"/>
      <c r="VUV947" s="477"/>
      <c r="VUW947" s="477"/>
      <c r="VUX947" s="477"/>
      <c r="VUY947" s="477"/>
      <c r="VUZ947" s="477"/>
      <c r="VVA947" s="477"/>
      <c r="VVB947" s="477"/>
      <c r="VVC947" s="477"/>
      <c r="VVD947" s="477"/>
      <c r="VVE947" s="477"/>
      <c r="VVF947" s="477"/>
      <c r="VVG947" s="477"/>
      <c r="VVH947" s="477"/>
      <c r="VVI947" s="477"/>
      <c r="VVJ947" s="477"/>
      <c r="VVK947" s="477"/>
      <c r="VVL947" s="477"/>
      <c r="VVM947" s="477"/>
      <c r="VVN947" s="477"/>
      <c r="VVO947" s="477"/>
      <c r="VVP947" s="477"/>
      <c r="VVQ947" s="477"/>
      <c r="VVR947" s="477"/>
      <c r="VVS947" s="477"/>
      <c r="VVT947" s="477"/>
      <c r="VVU947" s="477"/>
      <c r="VVV947" s="477"/>
      <c r="VVW947" s="477"/>
      <c r="VVX947" s="477"/>
      <c r="VVY947" s="477"/>
      <c r="VVZ947" s="477"/>
      <c r="VWA947" s="477"/>
      <c r="VWB947" s="477"/>
      <c r="VWC947" s="477"/>
      <c r="VWD947" s="477"/>
      <c r="VWE947" s="477"/>
      <c r="VWF947" s="477"/>
      <c r="VWG947" s="477"/>
      <c r="VWH947" s="477"/>
      <c r="VWI947" s="477"/>
      <c r="VWJ947" s="477"/>
      <c r="VWK947" s="477"/>
      <c r="VWL947" s="477"/>
      <c r="VWM947" s="477"/>
      <c r="VWN947" s="477"/>
      <c r="VWO947" s="477"/>
      <c r="VWP947" s="477"/>
      <c r="VWQ947" s="477"/>
      <c r="VWR947" s="477"/>
      <c r="VWS947" s="477"/>
      <c r="VWT947" s="477"/>
      <c r="VWU947" s="477"/>
      <c r="VWV947" s="477"/>
      <c r="VWW947" s="477"/>
      <c r="VWX947" s="477"/>
      <c r="VWY947" s="477"/>
      <c r="VWZ947" s="477"/>
      <c r="VXA947" s="477"/>
      <c r="VXB947" s="477"/>
      <c r="VXC947" s="477"/>
      <c r="VXD947" s="477"/>
      <c r="VXE947" s="477"/>
      <c r="VXF947" s="477"/>
      <c r="VXG947" s="477"/>
      <c r="VXH947" s="477"/>
      <c r="VXI947" s="477"/>
      <c r="VXJ947" s="477"/>
      <c r="VXK947" s="477"/>
      <c r="VXL947" s="477"/>
      <c r="VXM947" s="477"/>
      <c r="VXN947" s="477"/>
      <c r="VXO947" s="477"/>
      <c r="VXP947" s="477"/>
      <c r="VXQ947" s="477"/>
      <c r="VXR947" s="477"/>
      <c r="VXS947" s="477"/>
      <c r="VXT947" s="477"/>
      <c r="VXU947" s="477"/>
      <c r="VXV947" s="477"/>
      <c r="VXW947" s="477"/>
      <c r="VXX947" s="477"/>
      <c r="VXY947" s="477"/>
      <c r="VXZ947" s="477"/>
      <c r="VYA947" s="477"/>
      <c r="VYB947" s="477"/>
      <c r="VYC947" s="477"/>
      <c r="VYD947" s="477"/>
      <c r="VYE947" s="477"/>
      <c r="VYF947" s="477"/>
      <c r="VYG947" s="477"/>
      <c r="VYH947" s="477"/>
      <c r="VYI947" s="477"/>
      <c r="VYJ947" s="477"/>
      <c r="VYK947" s="477"/>
      <c r="VYL947" s="477"/>
      <c r="VYM947" s="477"/>
      <c r="VYN947" s="477"/>
      <c r="VYO947" s="477"/>
      <c r="VYP947" s="477"/>
      <c r="VYQ947" s="477"/>
      <c r="VYR947" s="477"/>
      <c r="VYS947" s="477"/>
      <c r="VYT947" s="477"/>
      <c r="VYU947" s="477"/>
      <c r="VYV947" s="477"/>
      <c r="VYW947" s="477"/>
      <c r="VYX947" s="477"/>
      <c r="VYY947" s="477"/>
      <c r="VYZ947" s="477"/>
      <c r="VZA947" s="477"/>
      <c r="VZB947" s="477"/>
      <c r="VZC947" s="477"/>
      <c r="VZD947" s="477"/>
      <c r="VZE947" s="477"/>
      <c r="VZF947" s="477"/>
      <c r="VZG947" s="477"/>
      <c r="VZH947" s="477"/>
      <c r="VZI947" s="477"/>
      <c r="VZJ947" s="477"/>
      <c r="VZK947" s="477"/>
      <c r="VZL947" s="477"/>
      <c r="VZM947" s="477"/>
      <c r="VZN947" s="477"/>
      <c r="VZO947" s="477"/>
      <c r="VZP947" s="477"/>
      <c r="VZQ947" s="477"/>
      <c r="VZR947" s="477"/>
      <c r="VZS947" s="477"/>
      <c r="VZT947" s="477"/>
      <c r="VZU947" s="477"/>
      <c r="VZV947" s="477"/>
      <c r="VZW947" s="477"/>
      <c r="VZX947" s="477"/>
      <c r="VZY947" s="477"/>
      <c r="VZZ947" s="477"/>
      <c r="WAA947" s="477"/>
      <c r="WAB947" s="477"/>
      <c r="WAC947" s="477"/>
      <c r="WAD947" s="477"/>
      <c r="WAE947" s="477"/>
      <c r="WAF947" s="477"/>
      <c r="WAG947" s="477"/>
      <c r="WAH947" s="477"/>
      <c r="WAI947" s="477"/>
      <c r="WAJ947" s="477"/>
      <c r="WAK947" s="477"/>
      <c r="WAL947" s="477"/>
      <c r="WAM947" s="477"/>
      <c r="WAN947" s="477"/>
      <c r="WAO947" s="477"/>
      <c r="WAP947" s="477"/>
      <c r="WAQ947" s="477"/>
      <c r="WAR947" s="477"/>
      <c r="WAS947" s="477"/>
      <c r="WAT947" s="477"/>
      <c r="WAU947" s="477"/>
      <c r="WAV947" s="477"/>
      <c r="WAW947" s="477"/>
      <c r="WAX947" s="477"/>
      <c r="WAY947" s="477"/>
      <c r="WAZ947" s="477"/>
      <c r="WBA947" s="477"/>
      <c r="WBB947" s="477"/>
      <c r="WBC947" s="477"/>
      <c r="WBD947" s="477"/>
      <c r="WBE947" s="477"/>
      <c r="WBF947" s="477"/>
      <c r="WBG947" s="477"/>
      <c r="WBH947" s="477"/>
      <c r="WBI947" s="477"/>
      <c r="WBJ947" s="477"/>
      <c r="WBK947" s="477"/>
      <c r="WBL947" s="477"/>
      <c r="WBM947" s="477"/>
      <c r="WBN947" s="477"/>
      <c r="WBO947" s="477"/>
      <c r="WBP947" s="477"/>
      <c r="WBQ947" s="477"/>
      <c r="WBR947" s="477"/>
      <c r="WBS947" s="477"/>
      <c r="WBT947" s="477"/>
      <c r="WBU947" s="477"/>
      <c r="WBV947" s="477"/>
      <c r="WBW947" s="477"/>
      <c r="WBX947" s="477"/>
      <c r="WBY947" s="477"/>
      <c r="WBZ947" s="477"/>
      <c r="WCA947" s="477"/>
      <c r="WCB947" s="477"/>
      <c r="WCC947" s="477"/>
      <c r="WCD947" s="477"/>
      <c r="WCE947" s="477"/>
      <c r="WCF947" s="477"/>
      <c r="WCG947" s="477"/>
      <c r="WCH947" s="477"/>
      <c r="WCI947" s="477"/>
      <c r="WCJ947" s="477"/>
      <c r="WCK947" s="477"/>
      <c r="WCL947" s="477"/>
      <c r="WCM947" s="477"/>
      <c r="WCN947" s="477"/>
      <c r="WCO947" s="477"/>
      <c r="WCP947" s="477"/>
      <c r="WCQ947" s="477"/>
      <c r="WCR947" s="477"/>
      <c r="WCS947" s="477"/>
      <c r="WCT947" s="477"/>
      <c r="WCU947" s="477"/>
      <c r="WCV947" s="477"/>
      <c r="WCW947" s="477"/>
      <c r="WCX947" s="477"/>
      <c r="WCY947" s="477"/>
      <c r="WCZ947" s="477"/>
      <c r="WDA947" s="477"/>
      <c r="WDB947" s="477"/>
      <c r="WDC947" s="477"/>
      <c r="WDD947" s="477"/>
      <c r="WDE947" s="477"/>
      <c r="WDF947" s="477"/>
      <c r="WDG947" s="477"/>
      <c r="WDH947" s="477"/>
      <c r="WDI947" s="477"/>
      <c r="WDJ947" s="477"/>
      <c r="WDK947" s="477"/>
      <c r="WDL947" s="477"/>
      <c r="WDM947" s="477"/>
      <c r="WDN947" s="477"/>
      <c r="WDO947" s="477"/>
      <c r="WDP947" s="477"/>
      <c r="WDQ947" s="477"/>
      <c r="WDR947" s="477"/>
      <c r="WDS947" s="477"/>
      <c r="WDT947" s="477"/>
      <c r="WDU947" s="477"/>
      <c r="WDV947" s="477"/>
      <c r="WDW947" s="477"/>
      <c r="WDX947" s="477"/>
      <c r="WDY947" s="477"/>
      <c r="WDZ947" s="477"/>
      <c r="WEA947" s="477"/>
      <c r="WEB947" s="477"/>
      <c r="WEC947" s="477"/>
      <c r="WED947" s="477"/>
      <c r="WEE947" s="477"/>
      <c r="WEF947" s="477"/>
      <c r="WEG947" s="477"/>
      <c r="WEH947" s="477"/>
      <c r="WEI947" s="477"/>
      <c r="WEJ947" s="477"/>
      <c r="WEK947" s="477"/>
      <c r="WEL947" s="477"/>
      <c r="WEM947" s="477"/>
      <c r="WEN947" s="477"/>
      <c r="WEO947" s="477"/>
      <c r="WEP947" s="477"/>
      <c r="WEQ947" s="477"/>
      <c r="WER947" s="477"/>
      <c r="WES947" s="477"/>
      <c r="WET947" s="477"/>
      <c r="WEU947" s="477"/>
      <c r="WEV947" s="477"/>
      <c r="WEW947" s="477"/>
      <c r="WEX947" s="477"/>
      <c r="WEY947" s="477"/>
      <c r="WEZ947" s="477"/>
      <c r="WFA947" s="477"/>
      <c r="WFB947" s="477"/>
      <c r="WFC947" s="477"/>
      <c r="WFD947" s="477"/>
      <c r="WFE947" s="477"/>
      <c r="WFF947" s="477"/>
      <c r="WFG947" s="477"/>
      <c r="WFH947" s="477"/>
      <c r="WFI947" s="477"/>
      <c r="WFJ947" s="477"/>
      <c r="WFK947" s="477"/>
      <c r="WFL947" s="477"/>
      <c r="WFM947" s="477"/>
      <c r="WFN947" s="477"/>
      <c r="WFO947" s="477"/>
      <c r="WFP947" s="477"/>
      <c r="WFQ947" s="477"/>
      <c r="WFR947" s="477"/>
      <c r="WFS947" s="477"/>
      <c r="WFT947" s="477"/>
      <c r="WFU947" s="477"/>
      <c r="WFV947" s="477"/>
      <c r="WFW947" s="477"/>
      <c r="WFX947" s="477"/>
      <c r="WFY947" s="477"/>
      <c r="WFZ947" s="477"/>
      <c r="WGA947" s="477"/>
      <c r="WGB947" s="477"/>
      <c r="WGC947" s="477"/>
      <c r="WGD947" s="477"/>
      <c r="WGE947" s="477"/>
      <c r="WGF947" s="477"/>
      <c r="WGG947" s="477"/>
      <c r="WGH947" s="477"/>
      <c r="WGI947" s="477"/>
      <c r="WGJ947" s="477"/>
      <c r="WGK947" s="477"/>
      <c r="WGL947" s="477"/>
      <c r="WGM947" s="477"/>
      <c r="WGN947" s="477"/>
      <c r="WGO947" s="477"/>
      <c r="WGP947" s="477"/>
      <c r="WGQ947" s="477"/>
      <c r="WGR947" s="477"/>
      <c r="WGS947" s="477"/>
      <c r="WGT947" s="477"/>
      <c r="WGU947" s="477"/>
      <c r="WGV947" s="477"/>
      <c r="WGW947" s="477"/>
      <c r="WGX947" s="477"/>
      <c r="WGY947" s="477"/>
      <c r="WGZ947" s="477"/>
      <c r="WHA947" s="477"/>
      <c r="WHB947" s="477"/>
      <c r="WHC947" s="477"/>
      <c r="WHD947" s="477"/>
      <c r="WHE947" s="477"/>
      <c r="WHF947" s="477"/>
      <c r="WHG947" s="477"/>
      <c r="WHH947" s="477"/>
      <c r="WHI947" s="477"/>
      <c r="WHJ947" s="477"/>
      <c r="WHK947" s="477"/>
      <c r="WHL947" s="477"/>
      <c r="WHM947" s="477"/>
      <c r="WHN947" s="477"/>
      <c r="WHO947" s="477"/>
      <c r="WHP947" s="477"/>
      <c r="WHQ947" s="477"/>
      <c r="WHR947" s="477"/>
      <c r="WHS947" s="477"/>
      <c r="WHT947" s="477"/>
      <c r="WHU947" s="477"/>
      <c r="WHV947" s="477"/>
      <c r="WHW947" s="477"/>
      <c r="WHX947" s="477"/>
      <c r="WHY947" s="477"/>
      <c r="WHZ947" s="477"/>
      <c r="WIA947" s="477"/>
      <c r="WIB947" s="477"/>
      <c r="WIC947" s="477"/>
      <c r="WID947" s="477"/>
      <c r="WIE947" s="477"/>
      <c r="WIF947" s="477"/>
      <c r="WIG947" s="477"/>
      <c r="WIH947" s="477"/>
      <c r="WII947" s="477"/>
      <c r="WIJ947" s="477"/>
      <c r="WIK947" s="477"/>
      <c r="WIL947" s="477"/>
      <c r="WIM947" s="477"/>
      <c r="WIN947" s="477"/>
      <c r="WIO947" s="477"/>
      <c r="WIP947" s="477"/>
      <c r="WIQ947" s="477"/>
      <c r="WIR947" s="477"/>
      <c r="WIS947" s="477"/>
      <c r="WIT947" s="477"/>
      <c r="WIU947" s="477"/>
      <c r="WIV947" s="477"/>
      <c r="WIW947" s="477"/>
      <c r="WIX947" s="477"/>
      <c r="WIY947" s="477"/>
      <c r="WIZ947" s="477"/>
      <c r="WJA947" s="477"/>
      <c r="WJB947" s="477"/>
      <c r="WJC947" s="477"/>
      <c r="WJD947" s="477"/>
      <c r="WJE947" s="477"/>
      <c r="WJF947" s="477"/>
      <c r="WJG947" s="477"/>
      <c r="WJH947" s="477"/>
      <c r="WJI947" s="477"/>
      <c r="WJJ947" s="477"/>
      <c r="WJK947" s="477"/>
      <c r="WJL947" s="477"/>
      <c r="WJM947" s="477"/>
      <c r="WJN947" s="477"/>
      <c r="WJO947" s="477"/>
      <c r="WJP947" s="477"/>
      <c r="WJQ947" s="477"/>
      <c r="WJR947" s="477"/>
      <c r="WJS947" s="477"/>
      <c r="WJT947" s="477"/>
      <c r="WJU947" s="477"/>
      <c r="WJV947" s="477"/>
      <c r="WJW947" s="477"/>
      <c r="WJX947" s="477"/>
      <c r="WJY947" s="477"/>
      <c r="WJZ947" s="477"/>
      <c r="WKA947" s="477"/>
      <c r="WKB947" s="477"/>
      <c r="WKC947" s="477"/>
      <c r="WKD947" s="477"/>
      <c r="WKE947" s="477"/>
      <c r="WKF947" s="477"/>
      <c r="WKG947" s="477"/>
      <c r="WKH947" s="477"/>
      <c r="WKI947" s="477"/>
      <c r="WKJ947" s="477"/>
      <c r="WKK947" s="477"/>
      <c r="WKL947" s="477"/>
      <c r="WKM947" s="477"/>
      <c r="WKN947" s="477"/>
      <c r="WKO947" s="477"/>
      <c r="WKP947" s="477"/>
      <c r="WKQ947" s="477"/>
      <c r="WKR947" s="477"/>
      <c r="WKS947" s="477"/>
      <c r="WKT947" s="477"/>
      <c r="WKU947" s="477"/>
      <c r="WKV947" s="477"/>
      <c r="WKW947" s="477"/>
      <c r="WKX947" s="477"/>
      <c r="WKY947" s="477"/>
      <c r="WKZ947" s="477"/>
      <c r="WLA947" s="477"/>
      <c r="WLB947" s="477"/>
      <c r="WLC947" s="477"/>
      <c r="WLD947" s="477"/>
      <c r="WLE947" s="477"/>
      <c r="WLF947" s="477"/>
      <c r="WLG947" s="477"/>
      <c r="WLH947" s="477"/>
      <c r="WLI947" s="477"/>
      <c r="WLJ947" s="477"/>
      <c r="WLK947" s="477"/>
      <c r="WLL947" s="477"/>
      <c r="WLM947" s="477"/>
      <c r="WLN947" s="477"/>
      <c r="WLO947" s="477"/>
      <c r="WLP947" s="477"/>
      <c r="WLQ947" s="477"/>
      <c r="WLR947" s="477"/>
      <c r="WLS947" s="477"/>
      <c r="WLT947" s="477"/>
      <c r="WLU947" s="477"/>
      <c r="WLV947" s="477"/>
      <c r="WLW947" s="477"/>
      <c r="WLX947" s="477"/>
      <c r="WLY947" s="477"/>
      <c r="WLZ947" s="477"/>
      <c r="WMA947" s="477"/>
      <c r="WMB947" s="477"/>
      <c r="WMC947" s="477"/>
      <c r="WMD947" s="477"/>
      <c r="WME947" s="477"/>
      <c r="WMF947" s="477"/>
      <c r="WMG947" s="477"/>
      <c r="WMH947" s="477"/>
      <c r="WMI947" s="477"/>
      <c r="WMJ947" s="477"/>
      <c r="WMK947" s="477"/>
      <c r="WML947" s="477"/>
      <c r="WMM947" s="477"/>
      <c r="WMN947" s="477"/>
      <c r="WMO947" s="477"/>
      <c r="WMP947" s="477"/>
      <c r="WMQ947" s="477"/>
      <c r="WMR947" s="477"/>
      <c r="WMS947" s="477"/>
      <c r="WMT947" s="477"/>
      <c r="WMU947" s="477"/>
      <c r="WMV947" s="477"/>
      <c r="WMW947" s="477"/>
      <c r="WMX947" s="477"/>
      <c r="WMY947" s="477"/>
      <c r="WMZ947" s="477"/>
      <c r="WNA947" s="477"/>
      <c r="WNB947" s="477"/>
      <c r="WNC947" s="477"/>
      <c r="WND947" s="477"/>
      <c r="WNE947" s="477"/>
      <c r="WNF947" s="477"/>
      <c r="WNG947" s="477"/>
      <c r="WNH947" s="477"/>
      <c r="WNI947" s="477"/>
      <c r="WNJ947" s="477"/>
      <c r="WNK947" s="477"/>
      <c r="WNL947" s="477"/>
      <c r="WNM947" s="477"/>
      <c r="WNN947" s="477"/>
      <c r="WNO947" s="477"/>
      <c r="WNP947" s="477"/>
      <c r="WNQ947" s="477"/>
      <c r="WNR947" s="477"/>
      <c r="WNS947" s="477"/>
      <c r="WNT947" s="477"/>
      <c r="WNU947" s="477"/>
      <c r="WNV947" s="477"/>
      <c r="WNW947" s="477"/>
      <c r="WNX947" s="477"/>
      <c r="WNY947" s="477"/>
      <c r="WNZ947" s="477"/>
      <c r="WOA947" s="477"/>
      <c r="WOB947" s="477"/>
      <c r="WOC947" s="477"/>
      <c r="WOD947" s="477"/>
      <c r="WOE947" s="477"/>
      <c r="WOF947" s="477"/>
      <c r="WOG947" s="477"/>
      <c r="WOH947" s="477"/>
      <c r="WOI947" s="477"/>
      <c r="WOJ947" s="477"/>
      <c r="WOK947" s="477"/>
      <c r="WOL947" s="477"/>
      <c r="WOM947" s="477"/>
      <c r="WON947" s="477"/>
      <c r="WOO947" s="477"/>
      <c r="WOP947" s="477"/>
      <c r="WOQ947" s="477"/>
      <c r="WOR947" s="477"/>
      <c r="WOS947" s="477"/>
      <c r="WOT947" s="477"/>
      <c r="WOU947" s="477"/>
      <c r="WOV947" s="477"/>
      <c r="WOW947" s="477"/>
      <c r="WOX947" s="477"/>
      <c r="WOY947" s="477"/>
      <c r="WOZ947" s="477"/>
      <c r="WPA947" s="477"/>
      <c r="WPB947" s="477"/>
      <c r="WPC947" s="477"/>
      <c r="WPD947" s="477"/>
      <c r="WPE947" s="477"/>
      <c r="WPF947" s="477"/>
      <c r="WPG947" s="477"/>
      <c r="WPH947" s="477"/>
      <c r="WPI947" s="477"/>
      <c r="WPJ947" s="477"/>
      <c r="WPK947" s="477"/>
      <c r="WPL947" s="477"/>
      <c r="WPM947" s="477"/>
      <c r="WPN947" s="477"/>
      <c r="WPO947" s="477"/>
      <c r="WPP947" s="477"/>
      <c r="WPQ947" s="477"/>
      <c r="WPR947" s="477"/>
      <c r="WPS947" s="477"/>
      <c r="WPT947" s="477"/>
      <c r="WPU947" s="477"/>
      <c r="WPV947" s="477"/>
      <c r="WPW947" s="477"/>
      <c r="WPX947" s="477"/>
      <c r="WPY947" s="477"/>
      <c r="WPZ947" s="477"/>
      <c r="WQA947" s="477"/>
      <c r="WQB947" s="477"/>
      <c r="WQC947" s="477"/>
      <c r="WQD947" s="477"/>
      <c r="WQE947" s="477"/>
      <c r="WQF947" s="477"/>
      <c r="WQG947" s="477"/>
      <c r="WQH947" s="477"/>
      <c r="WQI947" s="477"/>
      <c r="WQJ947" s="477"/>
      <c r="WQK947" s="477"/>
      <c r="WQL947" s="477"/>
      <c r="WQM947" s="477"/>
      <c r="WQN947" s="477"/>
      <c r="WQO947" s="477"/>
      <c r="WQP947" s="477"/>
      <c r="WQQ947" s="477"/>
      <c r="WQR947" s="477"/>
      <c r="WQS947" s="477"/>
      <c r="WQT947" s="477"/>
      <c r="WQU947" s="477"/>
      <c r="WQV947" s="477"/>
      <c r="WQW947" s="477"/>
      <c r="WQX947" s="477"/>
      <c r="WQY947" s="477"/>
      <c r="WQZ947" s="477"/>
      <c r="WRA947" s="477"/>
      <c r="WRB947" s="477"/>
      <c r="WRC947" s="477"/>
      <c r="WRD947" s="477"/>
      <c r="WRE947" s="477"/>
      <c r="WRF947" s="477"/>
      <c r="WRG947" s="477"/>
      <c r="WRH947" s="477"/>
      <c r="WRI947" s="477"/>
      <c r="WRJ947" s="477"/>
      <c r="WRK947" s="477"/>
      <c r="WRL947" s="477"/>
      <c r="WRM947" s="477"/>
      <c r="WRN947" s="477"/>
      <c r="WRO947" s="477"/>
      <c r="WRP947" s="477"/>
      <c r="WRQ947" s="477"/>
      <c r="WRR947" s="477"/>
      <c r="WRS947" s="477"/>
      <c r="WRT947" s="477"/>
      <c r="WRU947" s="477"/>
      <c r="WRV947" s="477"/>
      <c r="WRW947" s="477"/>
      <c r="WRX947" s="477"/>
      <c r="WRY947" s="477"/>
      <c r="WRZ947" s="477"/>
      <c r="WSA947" s="477"/>
      <c r="WSB947" s="477"/>
      <c r="WSC947" s="477"/>
      <c r="WSD947" s="477"/>
      <c r="WSE947" s="477"/>
      <c r="WSF947" s="477"/>
      <c r="WSG947" s="477"/>
      <c r="WSH947" s="477"/>
      <c r="WSI947" s="477"/>
      <c r="WSJ947" s="477"/>
      <c r="WSK947" s="477"/>
      <c r="WSL947" s="477"/>
      <c r="WSM947" s="477"/>
      <c r="WSN947" s="477"/>
      <c r="WSO947" s="477"/>
      <c r="WSP947" s="477"/>
      <c r="WSQ947" s="477"/>
      <c r="WSR947" s="477"/>
      <c r="WSS947" s="477"/>
      <c r="WST947" s="477"/>
      <c r="WSU947" s="477"/>
      <c r="WSV947" s="477"/>
      <c r="WSW947" s="477"/>
      <c r="WSX947" s="477"/>
      <c r="WSY947" s="477"/>
      <c r="WSZ947" s="477"/>
      <c r="WTA947" s="477"/>
      <c r="WTB947" s="477"/>
      <c r="WTC947" s="477"/>
      <c r="WTD947" s="477"/>
      <c r="WTE947" s="477"/>
      <c r="WTF947" s="477"/>
      <c r="WTG947" s="477"/>
      <c r="WTH947" s="477"/>
      <c r="WTI947" s="477"/>
      <c r="WTJ947" s="477"/>
      <c r="WTK947" s="477"/>
      <c r="WTL947" s="477"/>
      <c r="WTM947" s="477"/>
      <c r="WTN947" s="477"/>
      <c r="WTO947" s="477"/>
      <c r="WTP947" s="477"/>
      <c r="WTQ947" s="477"/>
      <c r="WTR947" s="477"/>
      <c r="WTS947" s="477"/>
      <c r="WTT947" s="477"/>
      <c r="WTU947" s="477"/>
      <c r="WTV947" s="477"/>
      <c r="WTW947" s="477"/>
      <c r="WTX947" s="477"/>
      <c r="WTY947" s="477"/>
      <c r="WTZ947" s="477"/>
      <c r="WUA947" s="477"/>
      <c r="WUB947" s="477"/>
      <c r="WUC947" s="477"/>
      <c r="WUD947" s="477"/>
      <c r="WUE947" s="477"/>
      <c r="WUF947" s="477"/>
      <c r="WUG947" s="477"/>
      <c r="WUH947" s="477"/>
      <c r="WUI947" s="477"/>
      <c r="WUJ947" s="477"/>
      <c r="WUK947" s="477"/>
      <c r="WUL947" s="477"/>
      <c r="WUM947" s="477"/>
      <c r="WUN947" s="477"/>
      <c r="WUO947" s="477"/>
      <c r="WUP947" s="477"/>
      <c r="WUQ947" s="477"/>
      <c r="WUR947" s="477"/>
      <c r="WUS947" s="477"/>
      <c r="WUT947" s="477"/>
      <c r="WUU947" s="477"/>
      <c r="WUV947" s="477"/>
      <c r="WUW947" s="477"/>
      <c r="WUX947" s="477"/>
      <c r="WUY947" s="477"/>
      <c r="WUZ947" s="477"/>
      <c r="WVA947" s="477"/>
      <c r="WVB947" s="477"/>
      <c r="WVC947" s="477"/>
      <c r="WVD947" s="477"/>
      <c r="WVE947" s="477"/>
      <c r="WVF947" s="477"/>
      <c r="WVG947" s="477"/>
      <c r="WVH947" s="477"/>
      <c r="WVI947" s="477"/>
      <c r="WVJ947" s="477"/>
      <c r="WVK947" s="477"/>
      <c r="WVL947" s="477"/>
      <c r="WVM947" s="477"/>
      <c r="WVN947" s="477"/>
      <c r="WVO947" s="477"/>
      <c r="WVP947" s="477"/>
      <c r="WVQ947" s="477"/>
      <c r="WVR947" s="477"/>
      <c r="WVS947" s="477"/>
      <c r="WVT947" s="477"/>
      <c r="WVU947" s="477"/>
      <c r="WVV947" s="477"/>
      <c r="WVW947" s="477"/>
      <c r="WVX947" s="477"/>
      <c r="WVY947" s="477"/>
      <c r="WVZ947" s="477"/>
      <c r="WWA947" s="477"/>
      <c r="WWB947" s="477"/>
      <c r="WWC947" s="477"/>
      <c r="WWD947" s="477"/>
      <c r="WWE947" s="477"/>
      <c r="WWF947" s="477"/>
      <c r="WWG947" s="477"/>
      <c r="WWH947" s="477"/>
      <c r="WWI947" s="477"/>
      <c r="WWJ947" s="477"/>
      <c r="WWK947" s="477"/>
      <c r="WWL947" s="477"/>
      <c r="WWM947" s="477"/>
      <c r="WWN947" s="477"/>
      <c r="WWO947" s="477"/>
      <c r="WWP947" s="477"/>
      <c r="WWQ947" s="477"/>
      <c r="WWR947" s="477"/>
      <c r="WWS947" s="477"/>
      <c r="WWT947" s="477"/>
      <c r="WWU947" s="477"/>
      <c r="WWV947" s="477"/>
      <c r="WWW947" s="477"/>
      <c r="WWX947" s="477"/>
      <c r="WWY947" s="477"/>
      <c r="WWZ947" s="477"/>
      <c r="WXA947" s="477"/>
      <c r="WXB947" s="477"/>
      <c r="WXC947" s="477"/>
      <c r="WXD947" s="477"/>
      <c r="WXE947" s="477"/>
      <c r="WXF947" s="477"/>
      <c r="WXG947" s="477"/>
      <c r="WXH947" s="477"/>
      <c r="WXI947" s="477"/>
      <c r="WXJ947" s="477"/>
      <c r="WXK947" s="477"/>
      <c r="WXL947" s="477"/>
      <c r="WXM947" s="477"/>
      <c r="WXN947" s="477"/>
      <c r="WXO947" s="477"/>
      <c r="WXP947" s="477"/>
      <c r="WXQ947" s="477"/>
      <c r="WXR947" s="477"/>
      <c r="WXS947" s="477"/>
      <c r="WXT947" s="477"/>
      <c r="WXU947" s="477"/>
      <c r="WXV947" s="477"/>
      <c r="WXW947" s="477"/>
      <c r="WXX947" s="477"/>
      <c r="WXY947" s="477"/>
      <c r="WXZ947" s="477"/>
      <c r="WYA947" s="477"/>
      <c r="WYB947" s="477"/>
      <c r="WYC947" s="477"/>
      <c r="WYD947" s="477"/>
      <c r="WYE947" s="477"/>
      <c r="WYF947" s="477"/>
      <c r="WYG947" s="477"/>
      <c r="WYH947" s="477"/>
      <c r="WYI947" s="477"/>
      <c r="WYJ947" s="477"/>
      <c r="WYK947" s="477"/>
      <c r="WYL947" s="477"/>
      <c r="WYM947" s="477"/>
      <c r="WYN947" s="477"/>
      <c r="WYO947" s="477"/>
      <c r="WYP947" s="477"/>
      <c r="WYQ947" s="477"/>
      <c r="WYR947" s="477"/>
      <c r="WYS947" s="477"/>
      <c r="WYT947" s="477"/>
      <c r="WYU947" s="477"/>
      <c r="WYV947" s="477"/>
      <c r="WYW947" s="477"/>
      <c r="WYX947" s="477"/>
      <c r="WYY947" s="477"/>
      <c r="WYZ947" s="477"/>
      <c r="WZA947" s="477"/>
      <c r="WZB947" s="477"/>
      <c r="WZC947" s="477"/>
      <c r="WZD947" s="477"/>
      <c r="WZE947" s="477"/>
      <c r="WZF947" s="477"/>
      <c r="WZG947" s="477"/>
      <c r="WZH947" s="477"/>
      <c r="WZI947" s="477"/>
      <c r="WZJ947" s="477"/>
      <c r="WZK947" s="477"/>
      <c r="WZL947" s="477"/>
      <c r="WZM947" s="477"/>
      <c r="WZN947" s="477"/>
      <c r="WZO947" s="477"/>
      <c r="WZP947" s="477"/>
      <c r="WZQ947" s="477"/>
      <c r="WZR947" s="477"/>
      <c r="WZS947" s="477"/>
      <c r="WZT947" s="477"/>
      <c r="WZU947" s="477"/>
      <c r="WZV947" s="477"/>
      <c r="WZW947" s="477"/>
      <c r="WZX947" s="477"/>
      <c r="WZY947" s="477"/>
      <c r="WZZ947" s="477"/>
      <c r="XAA947" s="477"/>
      <c r="XAB947" s="477"/>
      <c r="XAC947" s="477"/>
      <c r="XAD947" s="477"/>
      <c r="XAE947" s="477"/>
      <c r="XAF947" s="477"/>
      <c r="XAG947" s="477"/>
      <c r="XAH947" s="477"/>
      <c r="XAI947" s="477"/>
      <c r="XAJ947" s="477"/>
      <c r="XAK947" s="477"/>
      <c r="XAL947" s="477"/>
      <c r="XAM947" s="477"/>
      <c r="XAN947" s="477"/>
      <c r="XAO947" s="477"/>
      <c r="XAP947" s="477"/>
      <c r="XAQ947" s="477"/>
      <c r="XAR947" s="477"/>
      <c r="XAS947" s="477"/>
      <c r="XAT947" s="477"/>
      <c r="XAU947" s="477"/>
      <c r="XAV947" s="477"/>
      <c r="XAW947" s="477"/>
      <c r="XAX947" s="477"/>
      <c r="XAY947" s="477"/>
      <c r="XAZ947" s="477"/>
      <c r="XBA947" s="477"/>
      <c r="XBB947" s="477"/>
      <c r="XBC947" s="477"/>
      <c r="XBD947" s="477"/>
      <c r="XBE947" s="477"/>
      <c r="XBF947" s="477"/>
      <c r="XBG947" s="477"/>
      <c r="XBH947" s="477"/>
      <c r="XBI947" s="477"/>
      <c r="XBJ947" s="477"/>
      <c r="XBK947" s="477"/>
      <c r="XBL947" s="477"/>
      <c r="XBM947" s="477"/>
      <c r="XBN947" s="477"/>
      <c r="XBO947" s="477"/>
      <c r="XBP947" s="477"/>
      <c r="XBQ947" s="477"/>
      <c r="XBR947" s="477"/>
      <c r="XBS947" s="477"/>
      <c r="XBT947" s="477"/>
      <c r="XBU947" s="477"/>
      <c r="XBV947" s="477"/>
      <c r="XBW947" s="477"/>
      <c r="XBX947" s="477"/>
      <c r="XBY947" s="477"/>
      <c r="XBZ947" s="477"/>
      <c r="XCA947" s="477"/>
      <c r="XCB947" s="477"/>
      <c r="XCC947" s="477"/>
      <c r="XCD947" s="477"/>
      <c r="XCE947" s="477"/>
      <c r="XCF947" s="477"/>
      <c r="XCG947" s="477"/>
      <c r="XCH947" s="477"/>
      <c r="XCI947" s="477"/>
      <c r="XCJ947" s="477"/>
      <c r="XCK947" s="477"/>
      <c r="XCL947" s="477"/>
      <c r="XCM947" s="477"/>
      <c r="XCN947" s="477"/>
      <c r="XCO947" s="477"/>
      <c r="XCP947" s="477"/>
      <c r="XCQ947" s="477"/>
      <c r="XCR947" s="477"/>
      <c r="XCS947" s="477"/>
      <c r="XCT947" s="477"/>
      <c r="XCU947" s="477"/>
      <c r="XCV947" s="477"/>
      <c r="XCW947" s="477"/>
      <c r="XCX947" s="477"/>
      <c r="XCY947" s="477"/>
      <c r="XCZ947" s="477"/>
      <c r="XDA947" s="477"/>
      <c r="XDB947" s="477"/>
      <c r="XDC947" s="477"/>
      <c r="XDD947" s="477"/>
      <c r="XDE947" s="477"/>
      <c r="XDF947" s="477"/>
      <c r="XDG947" s="477"/>
      <c r="XDH947" s="477"/>
      <c r="XDI947" s="477"/>
      <c r="XDJ947" s="477"/>
      <c r="XDK947" s="477"/>
      <c r="XDL947" s="477"/>
      <c r="XDM947" s="477"/>
      <c r="XDN947" s="477"/>
      <c r="XDO947" s="477"/>
      <c r="XDP947" s="477"/>
      <c r="XDQ947" s="477"/>
      <c r="XDR947" s="477"/>
      <c r="XDS947" s="477"/>
      <c r="XDT947" s="477"/>
      <c r="XDU947" s="477"/>
      <c r="XDV947" s="477"/>
      <c r="XDW947" s="477"/>
      <c r="XDX947" s="477"/>
      <c r="XDY947" s="477"/>
      <c r="XDZ947" s="477"/>
      <c r="XEA947" s="477"/>
      <c r="XEB947" s="477"/>
      <c r="XEC947" s="477"/>
      <c r="XED947" s="477"/>
      <c r="XEE947" s="477"/>
      <c r="XEF947" s="477"/>
      <c r="XEG947" s="477"/>
      <c r="XEH947" s="477"/>
      <c r="XEI947" s="477"/>
      <c r="XEJ947" s="477"/>
      <c r="XEK947" s="477"/>
      <c r="XEL947" s="477"/>
      <c r="XEM947" s="477"/>
      <c r="XEN947" s="477"/>
      <c r="XEO947" s="477"/>
      <c r="XEP947" s="477"/>
      <c r="XEQ947" s="477"/>
      <c r="XER947" s="477"/>
      <c r="XES947" s="477"/>
      <c r="XET947" s="477"/>
      <c r="XEU947" s="477"/>
      <c r="XEV947" s="477"/>
      <c r="XEW947" s="477"/>
      <c r="XEX947" s="477"/>
      <c r="XEY947" s="477"/>
      <c r="XEZ947" s="477"/>
      <c r="XFA947" s="477"/>
      <c r="XFB947" s="477"/>
    </row>
    <row r="948" spans="1:16382" ht="30" customHeight="1" x14ac:dyDescent="0.7">
      <c r="A948" s="477"/>
      <c r="B948" s="316"/>
      <c r="C948" s="446"/>
      <c r="D948" s="408"/>
      <c r="E948" s="464"/>
      <c r="F948" s="465"/>
      <c r="G948" s="466"/>
      <c r="H948" s="403"/>
      <c r="I948" s="366"/>
      <c r="J948" s="324"/>
      <c r="K948" s="481"/>
      <c r="L948" s="486"/>
      <c r="M948" s="477"/>
      <c r="N948" s="477"/>
      <c r="O948" s="477"/>
      <c r="P948" s="477"/>
      <c r="Q948" s="477"/>
      <c r="R948" s="477"/>
      <c r="S948" s="477"/>
      <c r="T948" s="477"/>
      <c r="U948" s="477"/>
      <c r="V948" s="477"/>
      <c r="W948" s="477"/>
      <c r="X948" s="477"/>
      <c r="Y948" s="477"/>
      <c r="Z948" s="477"/>
      <c r="AA948" s="477"/>
      <c r="AB948" s="477"/>
      <c r="AC948" s="477"/>
      <c r="AD948" s="477"/>
      <c r="AE948" s="477"/>
      <c r="AF948" s="477"/>
      <c r="AG948" s="477"/>
      <c r="AH948" s="477"/>
      <c r="AI948" s="477"/>
      <c r="AJ948" s="477"/>
      <c r="AK948" s="477"/>
      <c r="AL948" s="477"/>
      <c r="AM948" s="477"/>
      <c r="AN948" s="477"/>
      <c r="AO948" s="477"/>
      <c r="AP948" s="477"/>
      <c r="AQ948" s="477"/>
      <c r="AR948" s="477"/>
      <c r="AS948" s="477"/>
      <c r="AT948" s="477"/>
      <c r="AU948" s="477"/>
      <c r="AV948" s="477"/>
      <c r="AW948" s="477"/>
      <c r="AX948" s="477"/>
      <c r="AY948" s="477"/>
      <c r="AZ948" s="477"/>
      <c r="BA948" s="477"/>
      <c r="BB948" s="477"/>
      <c r="BC948" s="477"/>
      <c r="BD948" s="477"/>
      <c r="BE948" s="477"/>
      <c r="BF948" s="477"/>
      <c r="BG948" s="477"/>
      <c r="BH948" s="477"/>
      <c r="BI948" s="477"/>
      <c r="BJ948" s="477"/>
      <c r="BK948" s="477"/>
      <c r="BL948" s="477"/>
      <c r="BM948" s="477"/>
      <c r="BN948" s="477"/>
      <c r="BO948" s="477"/>
      <c r="BP948" s="477"/>
      <c r="BQ948" s="477"/>
      <c r="BR948" s="477"/>
      <c r="BS948" s="477"/>
      <c r="BT948" s="477"/>
      <c r="BU948" s="477"/>
      <c r="BV948" s="477"/>
      <c r="BW948" s="477"/>
      <c r="BX948" s="477"/>
      <c r="BY948" s="477"/>
      <c r="BZ948" s="477"/>
      <c r="CA948" s="477"/>
      <c r="CB948" s="477"/>
      <c r="CC948" s="477"/>
      <c r="CD948" s="477"/>
      <c r="CE948" s="477"/>
      <c r="CF948" s="477"/>
      <c r="CG948" s="477"/>
      <c r="CH948" s="477"/>
      <c r="CI948" s="477"/>
      <c r="CJ948" s="477"/>
      <c r="CK948" s="477"/>
      <c r="CL948" s="477"/>
      <c r="CM948" s="477"/>
      <c r="CN948" s="477"/>
      <c r="CO948" s="477"/>
      <c r="CP948" s="477"/>
      <c r="CQ948" s="477"/>
      <c r="CR948" s="477"/>
      <c r="CS948" s="477"/>
      <c r="CT948" s="477"/>
      <c r="CU948" s="477"/>
      <c r="CV948" s="477"/>
      <c r="CW948" s="477"/>
      <c r="CX948" s="477"/>
      <c r="CY948" s="477"/>
      <c r="CZ948" s="477"/>
      <c r="DA948" s="477"/>
      <c r="DB948" s="477"/>
      <c r="DC948" s="477"/>
      <c r="DD948" s="477"/>
      <c r="DE948" s="477"/>
      <c r="DF948" s="477"/>
      <c r="DG948" s="477"/>
      <c r="DH948" s="477"/>
      <c r="DI948" s="477"/>
      <c r="DJ948" s="477"/>
      <c r="DK948" s="477"/>
      <c r="DL948" s="477"/>
      <c r="DM948" s="477"/>
      <c r="DN948" s="477"/>
      <c r="DO948" s="477"/>
      <c r="DP948" s="477"/>
      <c r="DQ948" s="477"/>
      <c r="DR948" s="477"/>
      <c r="DS948" s="477"/>
      <c r="DT948" s="477"/>
      <c r="DU948" s="477"/>
      <c r="DV948" s="477"/>
      <c r="DW948" s="477"/>
      <c r="DX948" s="477"/>
      <c r="DY948" s="477"/>
      <c r="DZ948" s="477"/>
      <c r="EA948" s="477"/>
      <c r="EB948" s="477"/>
      <c r="EC948" s="477"/>
      <c r="ED948" s="477"/>
      <c r="EE948" s="477"/>
      <c r="EF948" s="477"/>
      <c r="EG948" s="477"/>
      <c r="EH948" s="477"/>
      <c r="EI948" s="477"/>
      <c r="EJ948" s="477"/>
      <c r="EK948" s="477"/>
      <c r="EL948" s="477"/>
      <c r="EM948" s="477"/>
      <c r="EN948" s="477"/>
      <c r="EO948" s="477"/>
      <c r="EP948" s="477"/>
      <c r="EQ948" s="477"/>
      <c r="ER948" s="477"/>
      <c r="ES948" s="477"/>
      <c r="ET948" s="477"/>
      <c r="EU948" s="477"/>
      <c r="EV948" s="477"/>
      <c r="EW948" s="477"/>
      <c r="EX948" s="477"/>
      <c r="EY948" s="477"/>
      <c r="EZ948" s="477"/>
      <c r="FA948" s="477"/>
      <c r="FB948" s="477"/>
      <c r="FC948" s="477"/>
      <c r="FD948" s="477"/>
      <c r="FE948" s="477"/>
      <c r="FF948" s="477"/>
      <c r="FG948" s="477"/>
      <c r="FH948" s="477"/>
      <c r="FI948" s="477"/>
      <c r="FJ948" s="477"/>
      <c r="FK948" s="477"/>
      <c r="FL948" s="477"/>
      <c r="FM948" s="477"/>
      <c r="FN948" s="477"/>
      <c r="FO948" s="477"/>
      <c r="FP948" s="477"/>
      <c r="FQ948" s="477"/>
      <c r="FR948" s="477"/>
      <c r="FS948" s="477"/>
      <c r="FT948" s="477"/>
      <c r="FU948" s="477"/>
      <c r="FV948" s="477"/>
      <c r="FW948" s="477"/>
      <c r="FX948" s="477"/>
      <c r="FY948" s="477"/>
      <c r="FZ948" s="477"/>
      <c r="GA948" s="477"/>
      <c r="GB948" s="477"/>
      <c r="GC948" s="477"/>
      <c r="GD948" s="477"/>
      <c r="GE948" s="477"/>
      <c r="GF948" s="477"/>
      <c r="GG948" s="477"/>
      <c r="GH948" s="477"/>
      <c r="GI948" s="477"/>
      <c r="GJ948" s="477"/>
      <c r="GK948" s="477"/>
      <c r="GL948" s="477"/>
      <c r="GM948" s="477"/>
      <c r="GN948" s="477"/>
      <c r="GO948" s="477"/>
      <c r="GP948" s="477"/>
      <c r="GQ948" s="477"/>
      <c r="GR948" s="477"/>
      <c r="GS948" s="477"/>
      <c r="GT948" s="477"/>
      <c r="GU948" s="477"/>
      <c r="GV948" s="477"/>
      <c r="GW948" s="477"/>
      <c r="GX948" s="477"/>
      <c r="GY948" s="477"/>
      <c r="GZ948" s="477"/>
      <c r="HA948" s="477"/>
      <c r="HB948" s="477"/>
      <c r="HC948" s="477"/>
      <c r="HD948" s="477"/>
      <c r="HE948" s="477"/>
      <c r="HF948" s="477"/>
      <c r="HG948" s="477"/>
      <c r="HH948" s="477"/>
      <c r="HI948" s="477"/>
      <c r="HJ948" s="477"/>
      <c r="HK948" s="477"/>
      <c r="HL948" s="477"/>
      <c r="HM948" s="477"/>
      <c r="HN948" s="477"/>
      <c r="HO948" s="477"/>
      <c r="HP948" s="477"/>
      <c r="HQ948" s="477"/>
      <c r="HR948" s="477"/>
      <c r="HS948" s="477"/>
      <c r="HT948" s="477"/>
      <c r="HU948" s="477"/>
      <c r="HV948" s="477"/>
      <c r="HW948" s="477"/>
      <c r="HX948" s="477"/>
      <c r="HY948" s="477"/>
      <c r="HZ948" s="477"/>
      <c r="IA948" s="477"/>
      <c r="IB948" s="477"/>
      <c r="IC948" s="477"/>
      <c r="ID948" s="477"/>
      <c r="IE948" s="477"/>
      <c r="IF948" s="477"/>
      <c r="IG948" s="477"/>
      <c r="IH948" s="477"/>
      <c r="II948" s="477"/>
      <c r="IJ948" s="477"/>
      <c r="IK948" s="477"/>
      <c r="IL948" s="477"/>
      <c r="IM948" s="477"/>
      <c r="IN948" s="477"/>
      <c r="IO948" s="477"/>
      <c r="IP948" s="477"/>
      <c r="IQ948" s="477"/>
      <c r="IR948" s="477"/>
      <c r="IS948" s="477"/>
      <c r="IT948" s="477"/>
      <c r="IU948" s="477"/>
      <c r="IV948" s="477"/>
      <c r="IW948" s="477"/>
      <c r="IX948" s="477"/>
      <c r="IY948" s="477"/>
      <c r="IZ948" s="477"/>
      <c r="JA948" s="477"/>
      <c r="JB948" s="477"/>
      <c r="JC948" s="477"/>
      <c r="JD948" s="477"/>
      <c r="JE948" s="477"/>
      <c r="JF948" s="477"/>
      <c r="JG948" s="477"/>
      <c r="JH948" s="477"/>
      <c r="JI948" s="477"/>
      <c r="JJ948" s="477"/>
      <c r="JK948" s="477"/>
      <c r="JL948" s="477"/>
      <c r="JM948" s="477"/>
      <c r="JN948" s="477"/>
      <c r="JO948" s="477"/>
      <c r="JP948" s="477"/>
      <c r="JQ948" s="477"/>
      <c r="JR948" s="477"/>
      <c r="JS948" s="477"/>
      <c r="JT948" s="477"/>
      <c r="JU948" s="477"/>
      <c r="JV948" s="477"/>
      <c r="JW948" s="477"/>
      <c r="JX948" s="477"/>
      <c r="JY948" s="477"/>
      <c r="JZ948" s="477"/>
      <c r="KA948" s="477"/>
      <c r="KB948" s="477"/>
      <c r="KC948" s="477"/>
      <c r="KD948" s="477"/>
      <c r="KE948" s="477"/>
      <c r="KF948" s="477"/>
      <c r="KG948" s="477"/>
      <c r="KH948" s="477"/>
      <c r="KI948" s="477"/>
      <c r="KJ948" s="477"/>
      <c r="KK948" s="477"/>
      <c r="KL948" s="477"/>
      <c r="KM948" s="477"/>
      <c r="KN948" s="477"/>
      <c r="KO948" s="477"/>
      <c r="KP948" s="477"/>
      <c r="KQ948" s="477"/>
      <c r="KR948" s="477"/>
      <c r="KS948" s="477"/>
      <c r="KT948" s="477"/>
      <c r="KU948" s="477"/>
      <c r="KV948" s="477"/>
      <c r="KW948" s="477"/>
      <c r="KX948" s="477"/>
      <c r="KY948" s="477"/>
      <c r="KZ948" s="477"/>
      <c r="LA948" s="477"/>
      <c r="LB948" s="477"/>
      <c r="LC948" s="477"/>
      <c r="LD948" s="477"/>
      <c r="LE948" s="477"/>
      <c r="LF948" s="477"/>
      <c r="LG948" s="477"/>
      <c r="LH948" s="477"/>
      <c r="LI948" s="477"/>
      <c r="LJ948" s="477"/>
      <c r="LK948" s="477"/>
      <c r="LL948" s="477"/>
      <c r="LM948" s="477"/>
      <c r="LN948" s="477"/>
      <c r="LO948" s="477"/>
      <c r="LP948" s="477"/>
      <c r="LQ948" s="477"/>
      <c r="LR948" s="477"/>
      <c r="LS948" s="477"/>
      <c r="LT948" s="477"/>
      <c r="LU948" s="477"/>
      <c r="LV948" s="477"/>
      <c r="LW948" s="477"/>
      <c r="LX948" s="477"/>
      <c r="LY948" s="477"/>
      <c r="LZ948" s="477"/>
      <c r="MA948" s="477"/>
      <c r="MB948" s="477"/>
      <c r="MC948" s="477"/>
      <c r="MD948" s="477"/>
      <c r="ME948" s="477"/>
      <c r="MF948" s="477"/>
      <c r="MG948" s="477"/>
      <c r="MH948" s="477"/>
      <c r="MI948" s="477"/>
      <c r="MJ948" s="477"/>
      <c r="MK948" s="477"/>
      <c r="ML948" s="477"/>
      <c r="MM948" s="477"/>
      <c r="MN948" s="477"/>
      <c r="MO948" s="477"/>
      <c r="MP948" s="477"/>
      <c r="MQ948" s="477"/>
      <c r="MR948" s="477"/>
      <c r="MS948" s="477"/>
      <c r="MT948" s="477"/>
      <c r="MU948" s="477"/>
      <c r="MV948" s="477"/>
      <c r="MW948" s="477"/>
      <c r="MX948" s="477"/>
      <c r="MY948" s="477"/>
      <c r="MZ948" s="477"/>
      <c r="NA948" s="477"/>
      <c r="NB948" s="477"/>
      <c r="NC948" s="477"/>
      <c r="ND948" s="477"/>
      <c r="NE948" s="477"/>
      <c r="NF948" s="477"/>
      <c r="NG948" s="477"/>
      <c r="NH948" s="477"/>
      <c r="NI948" s="477"/>
      <c r="NJ948" s="477"/>
      <c r="NK948" s="477"/>
      <c r="NL948" s="477"/>
      <c r="NM948" s="477"/>
      <c r="NN948" s="477"/>
      <c r="NO948" s="477"/>
      <c r="NP948" s="477"/>
      <c r="NQ948" s="477"/>
      <c r="NR948" s="477"/>
      <c r="NS948" s="477"/>
      <c r="NT948" s="477"/>
      <c r="NU948" s="477"/>
      <c r="NV948" s="477"/>
      <c r="NW948" s="477"/>
      <c r="NX948" s="477"/>
      <c r="NY948" s="477"/>
      <c r="NZ948" s="477"/>
      <c r="OA948" s="477"/>
      <c r="OB948" s="477"/>
      <c r="OC948" s="477"/>
      <c r="OD948" s="477"/>
      <c r="OE948" s="477"/>
      <c r="OF948" s="477"/>
      <c r="OG948" s="477"/>
      <c r="OH948" s="477"/>
      <c r="OI948" s="477"/>
      <c r="OJ948" s="477"/>
      <c r="OK948" s="477"/>
      <c r="OL948" s="477"/>
      <c r="OM948" s="477"/>
      <c r="ON948" s="477"/>
      <c r="OO948" s="477"/>
      <c r="OP948" s="477"/>
      <c r="OQ948" s="477"/>
      <c r="OR948" s="477"/>
      <c r="OS948" s="477"/>
      <c r="OT948" s="477"/>
      <c r="OU948" s="477"/>
      <c r="OV948" s="477"/>
      <c r="OW948" s="477"/>
      <c r="OX948" s="477"/>
      <c r="OY948" s="477"/>
      <c r="OZ948" s="477"/>
      <c r="PA948" s="477"/>
      <c r="PB948" s="477"/>
      <c r="PC948" s="477"/>
      <c r="PD948" s="477"/>
      <c r="PE948" s="477"/>
      <c r="PF948" s="477"/>
      <c r="PG948" s="477"/>
      <c r="PH948" s="477"/>
      <c r="PI948" s="477"/>
      <c r="PJ948" s="477"/>
      <c r="PK948" s="477"/>
      <c r="PL948" s="477"/>
      <c r="PM948" s="477"/>
      <c r="PN948" s="477"/>
      <c r="PO948" s="477"/>
      <c r="PP948" s="477"/>
      <c r="PQ948" s="477"/>
      <c r="PR948" s="477"/>
      <c r="PS948" s="477"/>
      <c r="PT948" s="477"/>
      <c r="PU948" s="477"/>
      <c r="PV948" s="477"/>
      <c r="PW948" s="477"/>
      <c r="PX948" s="477"/>
      <c r="PY948" s="477"/>
      <c r="PZ948" s="477"/>
      <c r="QA948" s="477"/>
      <c r="QB948" s="477"/>
      <c r="QC948" s="477"/>
      <c r="QD948" s="477"/>
      <c r="QE948" s="477"/>
      <c r="QF948" s="477"/>
      <c r="QG948" s="477"/>
      <c r="QH948" s="477"/>
      <c r="QI948" s="477"/>
      <c r="QJ948" s="477"/>
      <c r="QK948" s="477"/>
      <c r="QL948" s="477"/>
      <c r="QM948" s="477"/>
      <c r="QN948" s="477"/>
      <c r="QO948" s="477"/>
      <c r="QP948" s="477"/>
      <c r="QQ948" s="477"/>
      <c r="QR948" s="477"/>
      <c r="QS948" s="477"/>
      <c r="QT948" s="477"/>
      <c r="QU948" s="477"/>
      <c r="QV948" s="477"/>
      <c r="QW948" s="477"/>
      <c r="QX948" s="477"/>
      <c r="QY948" s="477"/>
      <c r="QZ948" s="477"/>
      <c r="RA948" s="477"/>
      <c r="RB948" s="477"/>
      <c r="RC948" s="477"/>
      <c r="RD948" s="477"/>
      <c r="RE948" s="477"/>
      <c r="RF948" s="477"/>
      <c r="RG948" s="477"/>
      <c r="RH948" s="477"/>
      <c r="RI948" s="477"/>
      <c r="RJ948" s="477"/>
      <c r="RK948" s="477"/>
      <c r="RL948" s="477"/>
      <c r="RM948" s="477"/>
      <c r="RN948" s="477"/>
      <c r="RO948" s="477"/>
      <c r="RP948" s="477"/>
      <c r="RQ948" s="477"/>
      <c r="RR948" s="477"/>
      <c r="RS948" s="477"/>
      <c r="RT948" s="477"/>
      <c r="RU948" s="477"/>
      <c r="RV948" s="477"/>
      <c r="RW948" s="477"/>
      <c r="RX948" s="477"/>
      <c r="RY948" s="477"/>
      <c r="RZ948" s="477"/>
      <c r="SA948" s="477"/>
      <c r="SB948" s="477"/>
      <c r="SC948" s="477"/>
      <c r="SD948" s="477"/>
      <c r="SE948" s="477"/>
      <c r="SF948" s="477"/>
      <c r="SG948" s="477"/>
      <c r="SH948" s="477"/>
      <c r="SI948" s="477"/>
      <c r="SJ948" s="477"/>
      <c r="SK948" s="477"/>
      <c r="SL948" s="477"/>
      <c r="SM948" s="477"/>
      <c r="SN948" s="477"/>
      <c r="SO948" s="477"/>
      <c r="SP948" s="477"/>
      <c r="SQ948" s="477"/>
      <c r="SR948" s="477"/>
      <c r="SS948" s="477"/>
      <c r="ST948" s="477"/>
      <c r="SU948" s="477"/>
      <c r="SV948" s="477"/>
      <c r="SW948" s="477"/>
      <c r="SX948" s="477"/>
      <c r="SY948" s="477"/>
      <c r="SZ948" s="477"/>
      <c r="TA948" s="477"/>
      <c r="TB948" s="477"/>
      <c r="TC948" s="477"/>
      <c r="TD948" s="477"/>
      <c r="TE948" s="477"/>
      <c r="TF948" s="477"/>
      <c r="TG948" s="477"/>
      <c r="TH948" s="477"/>
      <c r="TI948" s="477"/>
      <c r="TJ948" s="477"/>
      <c r="TK948" s="477"/>
      <c r="TL948" s="477"/>
      <c r="TM948" s="477"/>
      <c r="TN948" s="477"/>
      <c r="TO948" s="477"/>
      <c r="TP948" s="477"/>
      <c r="TQ948" s="477"/>
      <c r="TR948" s="477"/>
      <c r="TS948" s="477"/>
      <c r="TT948" s="477"/>
      <c r="TU948" s="477"/>
      <c r="TV948" s="477"/>
      <c r="TW948" s="477"/>
      <c r="TX948" s="477"/>
      <c r="TY948" s="477"/>
      <c r="TZ948" s="477"/>
      <c r="UA948" s="477"/>
      <c r="UB948" s="477"/>
      <c r="UC948" s="477"/>
      <c r="UD948" s="477"/>
      <c r="UE948" s="477"/>
      <c r="UF948" s="477"/>
      <c r="UG948" s="477"/>
      <c r="UH948" s="477"/>
      <c r="UI948" s="477"/>
      <c r="UJ948" s="477"/>
      <c r="UK948" s="477"/>
      <c r="UL948" s="477"/>
      <c r="UM948" s="477"/>
      <c r="UN948" s="477"/>
      <c r="UO948" s="477"/>
      <c r="UP948" s="477"/>
      <c r="UQ948" s="477"/>
      <c r="UR948" s="477"/>
      <c r="US948" s="477"/>
      <c r="UT948" s="477"/>
      <c r="UU948" s="477"/>
      <c r="UV948" s="477"/>
      <c r="UW948" s="477"/>
      <c r="UX948" s="477"/>
      <c r="UY948" s="477"/>
      <c r="UZ948" s="477"/>
      <c r="VA948" s="477"/>
      <c r="VB948" s="477"/>
      <c r="VC948" s="477"/>
      <c r="VD948" s="477"/>
      <c r="VE948" s="477"/>
      <c r="VF948" s="477"/>
      <c r="VG948" s="477"/>
      <c r="VH948" s="477"/>
      <c r="VI948" s="477"/>
      <c r="VJ948" s="477"/>
      <c r="VK948" s="477"/>
      <c r="VL948" s="477"/>
      <c r="VM948" s="477"/>
      <c r="VN948" s="477"/>
      <c r="VO948" s="477"/>
      <c r="VP948" s="477"/>
      <c r="VQ948" s="477"/>
      <c r="VR948" s="477"/>
      <c r="VS948" s="477"/>
      <c r="VT948" s="477"/>
      <c r="VU948" s="477"/>
      <c r="VV948" s="477"/>
      <c r="VW948" s="477"/>
      <c r="VX948" s="477"/>
      <c r="VY948" s="477"/>
      <c r="VZ948" s="477"/>
      <c r="WA948" s="477"/>
      <c r="WB948" s="477"/>
      <c r="WC948" s="477"/>
      <c r="WD948" s="477"/>
      <c r="WE948" s="477"/>
      <c r="WF948" s="477"/>
      <c r="WG948" s="477"/>
      <c r="WH948" s="477"/>
      <c r="WI948" s="477"/>
      <c r="WJ948" s="477"/>
      <c r="WK948" s="477"/>
      <c r="WL948" s="477"/>
      <c r="WM948" s="477"/>
      <c r="WN948" s="477"/>
      <c r="WO948" s="477"/>
      <c r="WP948" s="477"/>
      <c r="WQ948" s="477"/>
      <c r="WR948" s="477"/>
      <c r="WS948" s="477"/>
      <c r="WT948" s="477"/>
      <c r="WU948" s="477"/>
      <c r="WV948" s="477"/>
      <c r="WW948" s="477"/>
      <c r="WX948" s="477"/>
      <c r="WY948" s="477"/>
      <c r="WZ948" s="477"/>
      <c r="XA948" s="477"/>
      <c r="XB948" s="477"/>
      <c r="XC948" s="477"/>
      <c r="XD948" s="477"/>
      <c r="XE948" s="477"/>
      <c r="XF948" s="477"/>
      <c r="XG948" s="477"/>
      <c r="XH948" s="477"/>
      <c r="XI948" s="477"/>
      <c r="XJ948" s="477"/>
      <c r="XK948" s="477"/>
      <c r="XL948" s="477"/>
      <c r="XM948" s="477"/>
      <c r="XN948" s="477"/>
      <c r="XO948" s="477"/>
      <c r="XP948" s="477"/>
      <c r="XQ948" s="477"/>
      <c r="XR948" s="477"/>
      <c r="XS948" s="477"/>
      <c r="XT948" s="477"/>
      <c r="XU948" s="477"/>
      <c r="XV948" s="477"/>
      <c r="XW948" s="477"/>
      <c r="XX948" s="477"/>
      <c r="XY948" s="477"/>
      <c r="XZ948" s="477"/>
      <c r="YA948" s="477"/>
      <c r="YB948" s="477"/>
      <c r="YC948" s="477"/>
      <c r="YD948" s="477"/>
      <c r="YE948" s="477"/>
      <c r="YF948" s="477"/>
      <c r="YG948" s="477"/>
      <c r="YH948" s="477"/>
      <c r="YI948" s="477"/>
      <c r="YJ948" s="477"/>
      <c r="YK948" s="477"/>
      <c r="YL948" s="477"/>
      <c r="YM948" s="477"/>
      <c r="YN948" s="477"/>
      <c r="YO948" s="477"/>
      <c r="YP948" s="477"/>
      <c r="YQ948" s="477"/>
      <c r="YR948" s="477"/>
      <c r="YS948" s="477"/>
      <c r="YT948" s="477"/>
      <c r="YU948" s="477"/>
      <c r="YV948" s="477"/>
      <c r="YW948" s="477"/>
      <c r="YX948" s="477"/>
      <c r="YY948" s="477"/>
      <c r="YZ948" s="477"/>
      <c r="ZA948" s="477"/>
      <c r="ZB948" s="477"/>
      <c r="ZC948" s="477"/>
      <c r="ZD948" s="477"/>
      <c r="ZE948" s="477"/>
      <c r="ZF948" s="477"/>
      <c r="ZG948" s="477"/>
      <c r="ZH948" s="477"/>
      <c r="ZI948" s="477"/>
      <c r="ZJ948" s="477"/>
      <c r="ZK948" s="477"/>
      <c r="ZL948" s="477"/>
      <c r="ZM948" s="477"/>
      <c r="ZN948" s="477"/>
      <c r="ZO948" s="477"/>
      <c r="ZP948" s="477"/>
      <c r="ZQ948" s="477"/>
      <c r="ZR948" s="477"/>
      <c r="ZS948" s="477"/>
      <c r="ZT948" s="477"/>
      <c r="ZU948" s="477"/>
      <c r="ZV948" s="477"/>
      <c r="ZW948" s="477"/>
      <c r="ZX948" s="477"/>
      <c r="ZY948" s="477"/>
      <c r="ZZ948" s="477"/>
      <c r="AAA948" s="477"/>
      <c r="AAB948" s="477"/>
      <c r="AAC948" s="477"/>
      <c r="AAD948" s="477"/>
      <c r="AAE948" s="477"/>
      <c r="AAF948" s="477"/>
      <c r="AAG948" s="477"/>
      <c r="AAH948" s="477"/>
      <c r="AAI948" s="477"/>
      <c r="AAJ948" s="477"/>
      <c r="AAK948" s="477"/>
      <c r="AAL948" s="477"/>
      <c r="AAM948" s="477"/>
      <c r="AAN948" s="477"/>
      <c r="AAO948" s="477"/>
      <c r="AAP948" s="477"/>
      <c r="AAQ948" s="477"/>
      <c r="AAR948" s="477"/>
      <c r="AAS948" s="477"/>
      <c r="AAT948" s="477"/>
      <c r="AAU948" s="477"/>
      <c r="AAV948" s="477"/>
      <c r="AAW948" s="477"/>
      <c r="AAX948" s="477"/>
      <c r="AAY948" s="477"/>
      <c r="AAZ948" s="477"/>
      <c r="ABA948" s="477"/>
      <c r="ABB948" s="477"/>
      <c r="ABC948" s="477"/>
      <c r="ABD948" s="477"/>
      <c r="ABE948" s="477"/>
      <c r="ABF948" s="477"/>
      <c r="ABG948" s="477"/>
      <c r="ABH948" s="477"/>
      <c r="ABI948" s="477"/>
      <c r="ABJ948" s="477"/>
      <c r="ABK948" s="477"/>
      <c r="ABL948" s="477"/>
      <c r="ABM948" s="477"/>
      <c r="ABN948" s="477"/>
      <c r="ABO948" s="477"/>
      <c r="ABP948" s="477"/>
      <c r="ABQ948" s="477"/>
      <c r="ABR948" s="477"/>
      <c r="ABS948" s="477"/>
      <c r="ABT948" s="477"/>
      <c r="ABU948" s="477"/>
      <c r="ABV948" s="477"/>
      <c r="ABW948" s="477"/>
      <c r="ABX948" s="477"/>
      <c r="ABY948" s="477"/>
      <c r="ABZ948" s="477"/>
      <c r="ACA948" s="477"/>
      <c r="ACB948" s="477"/>
      <c r="ACC948" s="477"/>
      <c r="ACD948" s="477"/>
      <c r="ACE948" s="477"/>
      <c r="ACF948" s="477"/>
      <c r="ACG948" s="477"/>
      <c r="ACH948" s="477"/>
      <c r="ACI948" s="477"/>
      <c r="ACJ948" s="477"/>
      <c r="ACK948" s="477"/>
      <c r="ACL948" s="477"/>
      <c r="ACM948" s="477"/>
      <c r="ACN948" s="477"/>
      <c r="ACO948" s="477"/>
      <c r="ACP948" s="477"/>
      <c r="ACQ948" s="477"/>
      <c r="ACR948" s="477"/>
      <c r="ACS948" s="477"/>
      <c r="ACT948" s="477"/>
      <c r="ACU948" s="477"/>
      <c r="ACV948" s="477"/>
      <c r="ACW948" s="477"/>
      <c r="ACX948" s="477"/>
      <c r="ACY948" s="477"/>
      <c r="ACZ948" s="477"/>
      <c r="ADA948" s="477"/>
      <c r="ADB948" s="477"/>
      <c r="ADC948" s="477"/>
      <c r="ADD948" s="477"/>
      <c r="ADE948" s="477"/>
      <c r="ADF948" s="477"/>
      <c r="ADG948" s="477"/>
      <c r="ADH948" s="477"/>
      <c r="ADI948" s="477"/>
      <c r="ADJ948" s="477"/>
      <c r="ADK948" s="477"/>
      <c r="ADL948" s="477"/>
      <c r="ADM948" s="477"/>
      <c r="ADN948" s="477"/>
      <c r="ADO948" s="477"/>
      <c r="ADP948" s="477"/>
      <c r="ADQ948" s="477"/>
      <c r="ADR948" s="477"/>
      <c r="ADS948" s="477"/>
      <c r="ADT948" s="477"/>
      <c r="ADU948" s="477"/>
      <c r="ADV948" s="477"/>
      <c r="ADW948" s="477"/>
      <c r="ADX948" s="477"/>
      <c r="ADY948" s="477"/>
      <c r="ADZ948" s="477"/>
      <c r="AEA948" s="477"/>
      <c r="AEB948" s="477"/>
      <c r="AEC948" s="477"/>
      <c r="AED948" s="477"/>
      <c r="AEE948" s="477"/>
      <c r="AEF948" s="477"/>
      <c r="AEG948" s="477"/>
      <c r="AEH948" s="477"/>
      <c r="AEI948" s="477"/>
      <c r="AEJ948" s="477"/>
      <c r="AEK948" s="477"/>
      <c r="AEL948" s="477"/>
      <c r="AEM948" s="477"/>
      <c r="AEN948" s="477"/>
      <c r="AEO948" s="477"/>
      <c r="AEP948" s="477"/>
      <c r="AEQ948" s="477"/>
      <c r="AER948" s="477"/>
      <c r="AES948" s="477"/>
      <c r="AET948" s="477"/>
      <c r="AEU948" s="477"/>
      <c r="AEV948" s="477"/>
      <c r="AEW948" s="477"/>
      <c r="AEX948" s="477"/>
      <c r="AEY948" s="477"/>
      <c r="AEZ948" s="477"/>
      <c r="AFA948" s="477"/>
      <c r="AFB948" s="477"/>
      <c r="AFC948" s="477"/>
      <c r="AFD948" s="477"/>
      <c r="AFE948" s="477"/>
      <c r="AFF948" s="477"/>
      <c r="AFG948" s="477"/>
      <c r="AFH948" s="477"/>
      <c r="AFI948" s="477"/>
      <c r="AFJ948" s="477"/>
      <c r="AFK948" s="477"/>
      <c r="AFL948" s="477"/>
      <c r="AFM948" s="477"/>
      <c r="AFN948" s="477"/>
      <c r="AFO948" s="477"/>
      <c r="AFP948" s="477"/>
      <c r="AFQ948" s="477"/>
      <c r="AFR948" s="477"/>
      <c r="AFS948" s="477"/>
      <c r="AFT948" s="477"/>
      <c r="AFU948" s="477"/>
      <c r="AFV948" s="477"/>
      <c r="AFW948" s="477"/>
      <c r="AFX948" s="477"/>
      <c r="AFY948" s="477"/>
      <c r="AFZ948" s="477"/>
      <c r="AGA948" s="477"/>
      <c r="AGB948" s="477"/>
      <c r="AGC948" s="477"/>
      <c r="AGD948" s="477"/>
      <c r="AGE948" s="477"/>
      <c r="AGF948" s="477"/>
      <c r="AGG948" s="477"/>
      <c r="AGH948" s="477"/>
      <c r="AGI948" s="477"/>
      <c r="AGJ948" s="477"/>
      <c r="AGK948" s="477"/>
      <c r="AGL948" s="477"/>
      <c r="AGM948" s="477"/>
      <c r="AGN948" s="477"/>
      <c r="AGO948" s="477"/>
      <c r="AGP948" s="477"/>
      <c r="AGQ948" s="477"/>
      <c r="AGR948" s="477"/>
      <c r="AGS948" s="477"/>
      <c r="AGT948" s="477"/>
      <c r="AGU948" s="477"/>
      <c r="AGV948" s="477"/>
      <c r="AGW948" s="477"/>
      <c r="AGX948" s="477"/>
      <c r="AGY948" s="477"/>
      <c r="AGZ948" s="477"/>
      <c r="AHA948" s="477"/>
      <c r="AHB948" s="477"/>
      <c r="AHC948" s="477"/>
      <c r="AHD948" s="477"/>
      <c r="AHE948" s="477"/>
      <c r="AHF948" s="477"/>
      <c r="AHG948" s="477"/>
      <c r="AHH948" s="477"/>
      <c r="AHI948" s="477"/>
      <c r="AHJ948" s="477"/>
      <c r="AHK948" s="477"/>
      <c r="AHL948" s="477"/>
      <c r="AHM948" s="477"/>
      <c r="AHN948" s="477"/>
      <c r="AHO948" s="477"/>
      <c r="AHP948" s="477"/>
      <c r="AHQ948" s="477"/>
      <c r="AHR948" s="477"/>
      <c r="AHS948" s="477"/>
      <c r="AHT948" s="477"/>
      <c r="AHU948" s="477"/>
      <c r="AHV948" s="477"/>
      <c r="AHW948" s="477"/>
      <c r="AHX948" s="477"/>
      <c r="AHY948" s="477"/>
      <c r="AHZ948" s="477"/>
      <c r="AIA948" s="477"/>
      <c r="AIB948" s="477"/>
      <c r="AIC948" s="477"/>
      <c r="AID948" s="477"/>
      <c r="AIE948" s="477"/>
      <c r="AIF948" s="477"/>
      <c r="AIG948" s="477"/>
      <c r="AIH948" s="477"/>
      <c r="AII948" s="477"/>
      <c r="AIJ948" s="477"/>
      <c r="AIK948" s="477"/>
      <c r="AIL948" s="477"/>
      <c r="AIM948" s="477"/>
      <c r="AIN948" s="477"/>
      <c r="AIO948" s="477"/>
      <c r="AIP948" s="477"/>
      <c r="AIQ948" s="477"/>
      <c r="AIR948" s="477"/>
      <c r="AIS948" s="477"/>
      <c r="AIT948" s="477"/>
      <c r="AIU948" s="477"/>
      <c r="AIV948" s="477"/>
      <c r="AIW948" s="477"/>
      <c r="AIX948" s="477"/>
      <c r="AIY948" s="477"/>
      <c r="AIZ948" s="477"/>
      <c r="AJA948" s="477"/>
      <c r="AJB948" s="477"/>
      <c r="AJC948" s="477"/>
      <c r="AJD948" s="477"/>
      <c r="AJE948" s="477"/>
      <c r="AJF948" s="477"/>
      <c r="AJG948" s="477"/>
      <c r="AJH948" s="477"/>
      <c r="AJI948" s="477"/>
      <c r="AJJ948" s="477"/>
      <c r="AJK948" s="477"/>
      <c r="AJL948" s="477"/>
      <c r="AJM948" s="477"/>
      <c r="AJN948" s="477"/>
      <c r="AJO948" s="477"/>
      <c r="AJP948" s="477"/>
      <c r="AJQ948" s="477"/>
      <c r="AJR948" s="477"/>
      <c r="AJS948" s="477"/>
      <c r="AJT948" s="477"/>
      <c r="AJU948" s="477"/>
      <c r="AJV948" s="477"/>
      <c r="AJW948" s="477"/>
      <c r="AJX948" s="477"/>
      <c r="AJY948" s="477"/>
      <c r="AJZ948" s="477"/>
      <c r="AKA948" s="477"/>
      <c r="AKB948" s="477"/>
      <c r="AKC948" s="477"/>
      <c r="AKD948" s="477"/>
      <c r="AKE948" s="477"/>
      <c r="AKF948" s="477"/>
      <c r="AKG948" s="477"/>
      <c r="AKH948" s="477"/>
      <c r="AKI948" s="477"/>
      <c r="AKJ948" s="477"/>
      <c r="AKK948" s="477"/>
      <c r="AKL948" s="477"/>
      <c r="AKM948" s="477"/>
      <c r="AKN948" s="477"/>
      <c r="AKO948" s="477"/>
      <c r="AKP948" s="477"/>
      <c r="AKQ948" s="477"/>
      <c r="AKR948" s="477"/>
      <c r="AKS948" s="477"/>
      <c r="AKT948" s="477"/>
      <c r="AKU948" s="477"/>
      <c r="AKV948" s="477"/>
      <c r="AKW948" s="477"/>
      <c r="AKX948" s="477"/>
      <c r="AKY948" s="477"/>
      <c r="AKZ948" s="477"/>
      <c r="ALA948" s="477"/>
      <c r="ALB948" s="477"/>
      <c r="ALC948" s="477"/>
      <c r="ALD948" s="477"/>
      <c r="ALE948" s="477"/>
      <c r="ALF948" s="477"/>
      <c r="ALG948" s="477"/>
      <c r="ALH948" s="477"/>
      <c r="ALI948" s="477"/>
      <c r="ALJ948" s="477"/>
      <c r="ALK948" s="477"/>
      <c r="ALL948" s="477"/>
      <c r="ALM948" s="477"/>
      <c r="ALN948" s="477"/>
      <c r="ALO948" s="477"/>
      <c r="ALP948" s="477"/>
      <c r="ALQ948" s="477"/>
      <c r="ALR948" s="477"/>
      <c r="ALS948" s="477"/>
      <c r="ALT948" s="477"/>
      <c r="ALU948" s="477"/>
      <c r="ALV948" s="477"/>
      <c r="ALW948" s="477"/>
      <c r="ALX948" s="477"/>
      <c r="ALY948" s="477"/>
      <c r="ALZ948" s="477"/>
      <c r="AMA948" s="477"/>
      <c r="AMB948" s="477"/>
      <c r="AMC948" s="477"/>
      <c r="AMD948" s="477"/>
      <c r="AME948" s="477"/>
      <c r="AMF948" s="477"/>
      <c r="AMG948" s="477"/>
      <c r="AMH948" s="477"/>
      <c r="AMI948" s="477"/>
      <c r="AMJ948" s="477"/>
      <c r="AMK948" s="477"/>
      <c r="AML948" s="477"/>
      <c r="AMM948" s="477"/>
      <c r="AMN948" s="477"/>
      <c r="AMO948" s="477"/>
      <c r="AMP948" s="477"/>
      <c r="AMQ948" s="477"/>
      <c r="AMR948" s="477"/>
      <c r="AMS948" s="477"/>
      <c r="AMT948" s="477"/>
      <c r="AMU948" s="477"/>
      <c r="AMV948" s="477"/>
      <c r="AMW948" s="477"/>
      <c r="AMX948" s="477"/>
      <c r="AMY948" s="477"/>
      <c r="AMZ948" s="477"/>
      <c r="ANA948" s="477"/>
      <c r="ANB948" s="477"/>
      <c r="ANC948" s="477"/>
      <c r="AND948" s="477"/>
      <c r="ANE948" s="477"/>
      <c r="ANF948" s="477"/>
      <c r="ANG948" s="477"/>
      <c r="ANH948" s="477"/>
      <c r="ANI948" s="477"/>
      <c r="ANJ948" s="477"/>
      <c r="ANK948" s="477"/>
      <c r="ANL948" s="477"/>
      <c r="ANM948" s="477"/>
      <c r="ANN948" s="477"/>
      <c r="ANO948" s="477"/>
      <c r="ANP948" s="477"/>
      <c r="ANQ948" s="477"/>
      <c r="ANR948" s="477"/>
      <c r="ANS948" s="477"/>
      <c r="ANT948" s="477"/>
      <c r="ANU948" s="477"/>
      <c r="ANV948" s="477"/>
      <c r="ANW948" s="477"/>
      <c r="ANX948" s="477"/>
      <c r="ANY948" s="477"/>
      <c r="ANZ948" s="477"/>
      <c r="AOA948" s="477"/>
      <c r="AOB948" s="477"/>
      <c r="AOC948" s="477"/>
      <c r="AOD948" s="477"/>
      <c r="AOE948" s="477"/>
      <c r="AOF948" s="477"/>
      <c r="AOG948" s="477"/>
      <c r="AOH948" s="477"/>
      <c r="AOI948" s="477"/>
      <c r="AOJ948" s="477"/>
      <c r="AOK948" s="477"/>
      <c r="AOL948" s="477"/>
      <c r="AOM948" s="477"/>
      <c r="AON948" s="477"/>
      <c r="AOO948" s="477"/>
      <c r="AOP948" s="477"/>
      <c r="AOQ948" s="477"/>
      <c r="AOR948" s="477"/>
      <c r="AOS948" s="477"/>
      <c r="AOT948" s="477"/>
      <c r="AOU948" s="477"/>
      <c r="AOV948" s="477"/>
      <c r="AOW948" s="477"/>
      <c r="AOX948" s="477"/>
      <c r="AOY948" s="477"/>
      <c r="AOZ948" s="477"/>
      <c r="APA948" s="477"/>
      <c r="APB948" s="477"/>
      <c r="APC948" s="477"/>
      <c r="APD948" s="477"/>
      <c r="APE948" s="477"/>
      <c r="APF948" s="477"/>
      <c r="APG948" s="477"/>
      <c r="APH948" s="477"/>
      <c r="API948" s="477"/>
      <c r="APJ948" s="477"/>
      <c r="APK948" s="477"/>
      <c r="APL948" s="477"/>
      <c r="APM948" s="477"/>
      <c r="APN948" s="477"/>
      <c r="APO948" s="477"/>
      <c r="APP948" s="477"/>
      <c r="APQ948" s="477"/>
      <c r="APR948" s="477"/>
      <c r="APS948" s="477"/>
      <c r="APT948" s="477"/>
      <c r="APU948" s="477"/>
      <c r="APV948" s="477"/>
      <c r="APW948" s="477"/>
      <c r="APX948" s="477"/>
      <c r="APY948" s="477"/>
      <c r="APZ948" s="477"/>
      <c r="AQA948" s="477"/>
      <c r="AQB948" s="477"/>
      <c r="AQC948" s="477"/>
      <c r="AQD948" s="477"/>
      <c r="AQE948" s="477"/>
      <c r="AQF948" s="477"/>
      <c r="AQG948" s="477"/>
      <c r="AQH948" s="477"/>
      <c r="AQI948" s="477"/>
      <c r="AQJ948" s="477"/>
      <c r="AQK948" s="477"/>
      <c r="AQL948" s="477"/>
      <c r="AQM948" s="477"/>
      <c r="AQN948" s="477"/>
      <c r="AQO948" s="477"/>
      <c r="AQP948" s="477"/>
      <c r="AQQ948" s="477"/>
      <c r="AQR948" s="477"/>
      <c r="AQS948" s="477"/>
      <c r="AQT948" s="477"/>
      <c r="AQU948" s="477"/>
      <c r="AQV948" s="477"/>
      <c r="AQW948" s="477"/>
      <c r="AQX948" s="477"/>
      <c r="AQY948" s="477"/>
      <c r="AQZ948" s="477"/>
      <c r="ARA948" s="477"/>
      <c r="ARB948" s="477"/>
      <c r="ARC948" s="477"/>
      <c r="ARD948" s="477"/>
      <c r="ARE948" s="477"/>
      <c r="ARF948" s="477"/>
      <c r="ARG948" s="477"/>
      <c r="ARH948" s="477"/>
      <c r="ARI948" s="477"/>
      <c r="ARJ948" s="477"/>
      <c r="ARK948" s="477"/>
      <c r="ARL948" s="477"/>
      <c r="ARM948" s="477"/>
      <c r="ARN948" s="477"/>
      <c r="ARO948" s="477"/>
      <c r="ARP948" s="477"/>
      <c r="ARQ948" s="477"/>
      <c r="ARR948" s="477"/>
      <c r="ARS948" s="477"/>
      <c r="ART948" s="477"/>
      <c r="ARU948" s="477"/>
      <c r="ARV948" s="477"/>
      <c r="ARW948" s="477"/>
      <c r="ARX948" s="477"/>
      <c r="ARY948" s="477"/>
      <c r="ARZ948" s="477"/>
      <c r="ASA948" s="477"/>
      <c r="ASB948" s="477"/>
      <c r="ASC948" s="477"/>
      <c r="ASD948" s="477"/>
      <c r="ASE948" s="477"/>
      <c r="ASF948" s="477"/>
      <c r="ASG948" s="477"/>
      <c r="ASH948" s="477"/>
      <c r="ASI948" s="477"/>
      <c r="ASJ948" s="477"/>
      <c r="ASK948" s="477"/>
      <c r="ASL948" s="477"/>
      <c r="ASM948" s="477"/>
      <c r="ASN948" s="477"/>
      <c r="ASO948" s="477"/>
      <c r="ASP948" s="477"/>
      <c r="ASQ948" s="477"/>
      <c r="ASR948" s="477"/>
      <c r="ASS948" s="477"/>
      <c r="AST948" s="477"/>
      <c r="ASU948" s="477"/>
      <c r="ASV948" s="477"/>
      <c r="ASW948" s="477"/>
      <c r="ASX948" s="477"/>
      <c r="ASY948" s="477"/>
      <c r="ASZ948" s="477"/>
      <c r="ATA948" s="477"/>
      <c r="ATB948" s="477"/>
      <c r="ATC948" s="477"/>
      <c r="ATD948" s="477"/>
      <c r="ATE948" s="477"/>
      <c r="ATF948" s="477"/>
      <c r="ATG948" s="477"/>
      <c r="ATH948" s="477"/>
      <c r="ATI948" s="477"/>
      <c r="ATJ948" s="477"/>
      <c r="ATK948" s="477"/>
      <c r="ATL948" s="477"/>
      <c r="ATM948" s="477"/>
      <c r="ATN948" s="477"/>
      <c r="ATO948" s="477"/>
      <c r="ATP948" s="477"/>
      <c r="ATQ948" s="477"/>
      <c r="ATR948" s="477"/>
      <c r="ATS948" s="477"/>
      <c r="ATT948" s="477"/>
      <c r="ATU948" s="477"/>
      <c r="ATV948" s="477"/>
      <c r="ATW948" s="477"/>
      <c r="ATX948" s="477"/>
      <c r="ATY948" s="477"/>
      <c r="ATZ948" s="477"/>
      <c r="AUA948" s="477"/>
      <c r="AUB948" s="477"/>
      <c r="AUC948" s="477"/>
      <c r="AUD948" s="477"/>
      <c r="AUE948" s="477"/>
      <c r="AUF948" s="477"/>
      <c r="AUG948" s="477"/>
      <c r="AUH948" s="477"/>
      <c r="AUI948" s="477"/>
      <c r="AUJ948" s="477"/>
      <c r="AUK948" s="477"/>
      <c r="AUL948" s="477"/>
      <c r="AUM948" s="477"/>
      <c r="AUN948" s="477"/>
      <c r="AUO948" s="477"/>
      <c r="AUP948" s="477"/>
      <c r="AUQ948" s="477"/>
      <c r="AUR948" s="477"/>
      <c r="AUS948" s="477"/>
      <c r="AUT948" s="477"/>
      <c r="AUU948" s="477"/>
      <c r="AUV948" s="477"/>
      <c r="AUW948" s="477"/>
      <c r="AUX948" s="477"/>
      <c r="AUY948" s="477"/>
      <c r="AUZ948" s="477"/>
      <c r="AVA948" s="477"/>
      <c r="AVB948" s="477"/>
      <c r="AVC948" s="477"/>
      <c r="AVD948" s="477"/>
      <c r="AVE948" s="477"/>
      <c r="AVF948" s="477"/>
      <c r="AVG948" s="477"/>
      <c r="AVH948" s="477"/>
      <c r="AVI948" s="477"/>
      <c r="AVJ948" s="477"/>
      <c r="AVK948" s="477"/>
      <c r="AVL948" s="477"/>
      <c r="AVM948" s="477"/>
      <c r="AVN948" s="477"/>
      <c r="AVO948" s="477"/>
      <c r="AVP948" s="477"/>
      <c r="AVQ948" s="477"/>
      <c r="AVR948" s="477"/>
      <c r="AVS948" s="477"/>
      <c r="AVT948" s="477"/>
      <c r="AVU948" s="477"/>
      <c r="AVV948" s="477"/>
      <c r="AVW948" s="477"/>
      <c r="AVX948" s="477"/>
      <c r="AVY948" s="477"/>
      <c r="AVZ948" s="477"/>
      <c r="AWA948" s="477"/>
      <c r="AWB948" s="477"/>
      <c r="AWC948" s="477"/>
      <c r="AWD948" s="477"/>
      <c r="AWE948" s="477"/>
      <c r="AWF948" s="477"/>
      <c r="AWG948" s="477"/>
      <c r="AWH948" s="477"/>
      <c r="AWI948" s="477"/>
      <c r="AWJ948" s="477"/>
      <c r="AWK948" s="477"/>
      <c r="AWL948" s="477"/>
      <c r="AWM948" s="477"/>
      <c r="AWN948" s="477"/>
      <c r="AWO948" s="477"/>
      <c r="AWP948" s="477"/>
      <c r="AWQ948" s="477"/>
      <c r="AWR948" s="477"/>
      <c r="AWS948" s="477"/>
      <c r="AWT948" s="477"/>
      <c r="AWU948" s="477"/>
      <c r="AWV948" s="477"/>
      <c r="AWW948" s="477"/>
      <c r="AWX948" s="477"/>
      <c r="AWY948" s="477"/>
      <c r="AWZ948" s="477"/>
      <c r="AXA948" s="477"/>
      <c r="AXB948" s="477"/>
      <c r="AXC948" s="477"/>
      <c r="AXD948" s="477"/>
      <c r="AXE948" s="477"/>
      <c r="AXF948" s="477"/>
      <c r="AXG948" s="477"/>
      <c r="AXH948" s="477"/>
      <c r="AXI948" s="477"/>
      <c r="AXJ948" s="477"/>
      <c r="AXK948" s="477"/>
      <c r="AXL948" s="477"/>
      <c r="AXM948" s="477"/>
      <c r="AXN948" s="477"/>
      <c r="AXO948" s="477"/>
      <c r="AXP948" s="477"/>
      <c r="AXQ948" s="477"/>
      <c r="AXR948" s="477"/>
      <c r="AXS948" s="477"/>
      <c r="AXT948" s="477"/>
      <c r="AXU948" s="477"/>
      <c r="AXV948" s="477"/>
      <c r="AXW948" s="477"/>
      <c r="AXX948" s="477"/>
      <c r="AXY948" s="477"/>
      <c r="AXZ948" s="477"/>
      <c r="AYA948" s="477"/>
      <c r="AYB948" s="477"/>
      <c r="AYC948" s="477"/>
      <c r="AYD948" s="477"/>
      <c r="AYE948" s="477"/>
      <c r="AYF948" s="477"/>
      <c r="AYG948" s="477"/>
      <c r="AYH948" s="477"/>
      <c r="AYI948" s="477"/>
      <c r="AYJ948" s="477"/>
      <c r="AYK948" s="477"/>
      <c r="AYL948" s="477"/>
      <c r="AYM948" s="477"/>
      <c r="AYN948" s="477"/>
      <c r="AYO948" s="477"/>
      <c r="AYP948" s="477"/>
      <c r="AYQ948" s="477"/>
      <c r="AYR948" s="477"/>
      <c r="AYS948" s="477"/>
      <c r="AYT948" s="477"/>
      <c r="AYU948" s="477"/>
      <c r="AYV948" s="477"/>
      <c r="AYW948" s="477"/>
      <c r="AYX948" s="477"/>
      <c r="AYY948" s="477"/>
      <c r="AYZ948" s="477"/>
      <c r="AZA948" s="477"/>
      <c r="AZB948" s="477"/>
      <c r="AZC948" s="477"/>
      <c r="AZD948" s="477"/>
      <c r="AZE948" s="477"/>
      <c r="AZF948" s="477"/>
      <c r="AZG948" s="477"/>
      <c r="AZH948" s="477"/>
      <c r="AZI948" s="477"/>
      <c r="AZJ948" s="477"/>
      <c r="AZK948" s="477"/>
      <c r="AZL948" s="477"/>
      <c r="AZM948" s="477"/>
      <c r="AZN948" s="477"/>
      <c r="AZO948" s="477"/>
      <c r="AZP948" s="477"/>
      <c r="AZQ948" s="477"/>
      <c r="AZR948" s="477"/>
      <c r="AZS948" s="477"/>
      <c r="AZT948" s="477"/>
      <c r="AZU948" s="477"/>
      <c r="AZV948" s="477"/>
      <c r="AZW948" s="477"/>
      <c r="AZX948" s="477"/>
      <c r="AZY948" s="477"/>
      <c r="AZZ948" s="477"/>
      <c r="BAA948" s="477"/>
      <c r="BAB948" s="477"/>
      <c r="BAC948" s="477"/>
      <c r="BAD948" s="477"/>
      <c r="BAE948" s="477"/>
      <c r="BAF948" s="477"/>
      <c r="BAG948" s="477"/>
      <c r="BAH948" s="477"/>
      <c r="BAI948" s="477"/>
      <c r="BAJ948" s="477"/>
      <c r="BAK948" s="477"/>
      <c r="BAL948" s="477"/>
      <c r="BAM948" s="477"/>
      <c r="BAN948" s="477"/>
      <c r="BAO948" s="477"/>
      <c r="BAP948" s="477"/>
      <c r="BAQ948" s="477"/>
      <c r="BAR948" s="477"/>
      <c r="BAS948" s="477"/>
      <c r="BAT948" s="477"/>
      <c r="BAU948" s="477"/>
      <c r="BAV948" s="477"/>
      <c r="BAW948" s="477"/>
      <c r="BAX948" s="477"/>
      <c r="BAY948" s="477"/>
      <c r="BAZ948" s="477"/>
      <c r="BBA948" s="477"/>
      <c r="BBB948" s="477"/>
      <c r="BBC948" s="477"/>
      <c r="BBD948" s="477"/>
      <c r="BBE948" s="477"/>
      <c r="BBF948" s="477"/>
      <c r="BBG948" s="477"/>
      <c r="BBH948" s="477"/>
      <c r="BBI948" s="477"/>
      <c r="BBJ948" s="477"/>
      <c r="BBK948" s="477"/>
      <c r="BBL948" s="477"/>
      <c r="BBM948" s="477"/>
      <c r="BBN948" s="477"/>
      <c r="BBO948" s="477"/>
      <c r="BBP948" s="477"/>
      <c r="BBQ948" s="477"/>
      <c r="BBR948" s="477"/>
      <c r="BBS948" s="477"/>
      <c r="BBT948" s="477"/>
      <c r="BBU948" s="477"/>
      <c r="BBV948" s="477"/>
      <c r="BBW948" s="477"/>
      <c r="BBX948" s="477"/>
      <c r="BBY948" s="477"/>
      <c r="BBZ948" s="477"/>
      <c r="BCA948" s="477"/>
      <c r="BCB948" s="477"/>
      <c r="BCC948" s="477"/>
      <c r="BCD948" s="477"/>
      <c r="BCE948" s="477"/>
      <c r="BCF948" s="477"/>
      <c r="BCG948" s="477"/>
      <c r="BCH948" s="477"/>
      <c r="BCI948" s="477"/>
      <c r="BCJ948" s="477"/>
      <c r="BCK948" s="477"/>
      <c r="BCL948" s="477"/>
      <c r="BCM948" s="477"/>
      <c r="BCN948" s="477"/>
      <c r="BCO948" s="477"/>
      <c r="BCP948" s="477"/>
      <c r="BCQ948" s="477"/>
      <c r="BCR948" s="477"/>
      <c r="BCS948" s="477"/>
      <c r="BCT948" s="477"/>
      <c r="BCU948" s="477"/>
      <c r="BCV948" s="477"/>
      <c r="BCW948" s="477"/>
      <c r="BCX948" s="477"/>
      <c r="BCY948" s="477"/>
      <c r="BCZ948" s="477"/>
      <c r="BDA948" s="477"/>
      <c r="BDB948" s="477"/>
      <c r="BDC948" s="477"/>
      <c r="BDD948" s="477"/>
      <c r="BDE948" s="477"/>
      <c r="BDF948" s="477"/>
      <c r="BDG948" s="477"/>
      <c r="BDH948" s="477"/>
      <c r="BDI948" s="477"/>
      <c r="BDJ948" s="477"/>
      <c r="BDK948" s="477"/>
      <c r="BDL948" s="477"/>
      <c r="BDM948" s="477"/>
      <c r="BDN948" s="477"/>
      <c r="BDO948" s="477"/>
      <c r="BDP948" s="477"/>
      <c r="BDQ948" s="477"/>
      <c r="BDR948" s="477"/>
      <c r="BDS948" s="477"/>
      <c r="BDT948" s="477"/>
      <c r="BDU948" s="477"/>
      <c r="BDV948" s="477"/>
      <c r="BDW948" s="477"/>
      <c r="BDX948" s="477"/>
      <c r="BDY948" s="477"/>
      <c r="BDZ948" s="477"/>
      <c r="BEA948" s="477"/>
      <c r="BEB948" s="477"/>
      <c r="BEC948" s="477"/>
      <c r="BED948" s="477"/>
      <c r="BEE948" s="477"/>
      <c r="BEF948" s="477"/>
      <c r="BEG948" s="477"/>
      <c r="BEH948" s="477"/>
      <c r="BEI948" s="477"/>
      <c r="BEJ948" s="477"/>
      <c r="BEK948" s="477"/>
      <c r="BEL948" s="477"/>
      <c r="BEM948" s="477"/>
      <c r="BEN948" s="477"/>
      <c r="BEO948" s="477"/>
      <c r="BEP948" s="477"/>
      <c r="BEQ948" s="477"/>
      <c r="BER948" s="477"/>
      <c r="BES948" s="477"/>
      <c r="BET948" s="477"/>
      <c r="BEU948" s="477"/>
      <c r="BEV948" s="477"/>
      <c r="BEW948" s="477"/>
      <c r="BEX948" s="477"/>
      <c r="BEY948" s="477"/>
      <c r="BEZ948" s="477"/>
      <c r="BFA948" s="477"/>
      <c r="BFB948" s="477"/>
      <c r="BFC948" s="477"/>
      <c r="BFD948" s="477"/>
      <c r="BFE948" s="477"/>
      <c r="BFF948" s="477"/>
      <c r="BFG948" s="477"/>
      <c r="BFH948" s="477"/>
      <c r="BFI948" s="477"/>
      <c r="BFJ948" s="477"/>
      <c r="BFK948" s="477"/>
      <c r="BFL948" s="477"/>
      <c r="BFM948" s="477"/>
      <c r="BFN948" s="477"/>
      <c r="BFO948" s="477"/>
      <c r="BFP948" s="477"/>
      <c r="BFQ948" s="477"/>
      <c r="BFR948" s="477"/>
      <c r="BFS948" s="477"/>
      <c r="BFT948" s="477"/>
      <c r="BFU948" s="477"/>
      <c r="BFV948" s="477"/>
      <c r="BFW948" s="477"/>
      <c r="BFX948" s="477"/>
      <c r="BFY948" s="477"/>
      <c r="BFZ948" s="477"/>
      <c r="BGA948" s="477"/>
      <c r="BGB948" s="477"/>
      <c r="BGC948" s="477"/>
      <c r="BGD948" s="477"/>
      <c r="BGE948" s="477"/>
      <c r="BGF948" s="477"/>
      <c r="BGG948" s="477"/>
      <c r="BGH948" s="477"/>
      <c r="BGI948" s="477"/>
      <c r="BGJ948" s="477"/>
      <c r="BGK948" s="477"/>
      <c r="BGL948" s="477"/>
      <c r="BGM948" s="477"/>
      <c r="BGN948" s="477"/>
      <c r="BGO948" s="477"/>
      <c r="BGP948" s="477"/>
      <c r="BGQ948" s="477"/>
      <c r="BGR948" s="477"/>
      <c r="BGS948" s="477"/>
      <c r="BGT948" s="477"/>
      <c r="BGU948" s="477"/>
      <c r="BGV948" s="477"/>
      <c r="BGW948" s="477"/>
      <c r="BGX948" s="477"/>
      <c r="BGY948" s="477"/>
      <c r="BGZ948" s="477"/>
      <c r="BHA948" s="477"/>
      <c r="BHB948" s="477"/>
      <c r="BHC948" s="477"/>
      <c r="BHD948" s="477"/>
      <c r="BHE948" s="477"/>
      <c r="BHF948" s="477"/>
      <c r="BHG948" s="477"/>
      <c r="BHH948" s="477"/>
      <c r="BHI948" s="477"/>
      <c r="BHJ948" s="477"/>
      <c r="BHK948" s="477"/>
      <c r="BHL948" s="477"/>
      <c r="BHM948" s="477"/>
      <c r="BHN948" s="477"/>
      <c r="BHO948" s="477"/>
      <c r="BHP948" s="477"/>
      <c r="BHQ948" s="477"/>
      <c r="BHR948" s="477"/>
      <c r="BHS948" s="477"/>
      <c r="BHT948" s="477"/>
      <c r="BHU948" s="477"/>
      <c r="BHV948" s="477"/>
      <c r="BHW948" s="477"/>
      <c r="BHX948" s="477"/>
      <c r="BHY948" s="477"/>
      <c r="BHZ948" s="477"/>
      <c r="BIA948" s="477"/>
      <c r="BIB948" s="477"/>
      <c r="BIC948" s="477"/>
      <c r="BID948" s="477"/>
      <c r="BIE948" s="477"/>
      <c r="BIF948" s="477"/>
      <c r="BIG948" s="477"/>
      <c r="BIH948" s="477"/>
      <c r="BII948" s="477"/>
      <c r="BIJ948" s="477"/>
      <c r="BIK948" s="477"/>
      <c r="BIL948" s="477"/>
      <c r="BIM948" s="477"/>
      <c r="BIN948" s="477"/>
      <c r="BIO948" s="477"/>
      <c r="BIP948" s="477"/>
      <c r="BIQ948" s="477"/>
      <c r="BIR948" s="477"/>
      <c r="BIS948" s="477"/>
      <c r="BIT948" s="477"/>
      <c r="BIU948" s="477"/>
      <c r="BIV948" s="477"/>
      <c r="BIW948" s="477"/>
      <c r="BIX948" s="477"/>
      <c r="BIY948" s="477"/>
      <c r="BIZ948" s="477"/>
      <c r="BJA948" s="477"/>
      <c r="BJB948" s="477"/>
      <c r="BJC948" s="477"/>
      <c r="BJD948" s="477"/>
      <c r="BJE948" s="477"/>
      <c r="BJF948" s="477"/>
      <c r="BJG948" s="477"/>
      <c r="BJH948" s="477"/>
      <c r="BJI948" s="477"/>
      <c r="BJJ948" s="477"/>
      <c r="BJK948" s="477"/>
      <c r="BJL948" s="477"/>
      <c r="BJM948" s="477"/>
      <c r="BJN948" s="477"/>
      <c r="BJO948" s="477"/>
      <c r="BJP948" s="477"/>
      <c r="BJQ948" s="477"/>
      <c r="BJR948" s="477"/>
      <c r="BJS948" s="477"/>
      <c r="BJT948" s="477"/>
      <c r="BJU948" s="477"/>
      <c r="BJV948" s="477"/>
      <c r="BJW948" s="477"/>
      <c r="BJX948" s="477"/>
      <c r="BJY948" s="477"/>
      <c r="BJZ948" s="477"/>
      <c r="BKA948" s="477"/>
      <c r="BKB948" s="477"/>
      <c r="BKC948" s="477"/>
      <c r="BKD948" s="477"/>
      <c r="BKE948" s="477"/>
      <c r="BKF948" s="477"/>
      <c r="BKG948" s="477"/>
      <c r="BKH948" s="477"/>
      <c r="BKI948" s="477"/>
      <c r="BKJ948" s="477"/>
      <c r="BKK948" s="477"/>
      <c r="BKL948" s="477"/>
      <c r="BKM948" s="477"/>
      <c r="BKN948" s="477"/>
      <c r="BKO948" s="477"/>
      <c r="BKP948" s="477"/>
      <c r="BKQ948" s="477"/>
      <c r="BKR948" s="477"/>
      <c r="BKS948" s="477"/>
      <c r="BKT948" s="477"/>
      <c r="BKU948" s="477"/>
      <c r="BKV948" s="477"/>
      <c r="BKW948" s="477"/>
      <c r="BKX948" s="477"/>
      <c r="BKY948" s="477"/>
      <c r="BKZ948" s="477"/>
      <c r="BLA948" s="477"/>
      <c r="BLB948" s="477"/>
      <c r="BLC948" s="477"/>
      <c r="BLD948" s="477"/>
      <c r="BLE948" s="477"/>
      <c r="BLF948" s="477"/>
      <c r="BLG948" s="477"/>
      <c r="BLH948" s="477"/>
      <c r="BLI948" s="477"/>
      <c r="BLJ948" s="477"/>
      <c r="BLK948" s="477"/>
      <c r="BLL948" s="477"/>
      <c r="BLM948" s="477"/>
      <c r="BLN948" s="477"/>
      <c r="BLO948" s="477"/>
      <c r="BLP948" s="477"/>
      <c r="BLQ948" s="477"/>
      <c r="BLR948" s="477"/>
      <c r="BLS948" s="477"/>
      <c r="BLT948" s="477"/>
      <c r="BLU948" s="477"/>
      <c r="BLV948" s="477"/>
      <c r="BLW948" s="477"/>
      <c r="BLX948" s="477"/>
      <c r="BLY948" s="477"/>
      <c r="BLZ948" s="477"/>
      <c r="BMA948" s="477"/>
      <c r="BMB948" s="477"/>
      <c r="BMC948" s="477"/>
      <c r="BMD948" s="477"/>
      <c r="BME948" s="477"/>
      <c r="BMF948" s="477"/>
      <c r="BMG948" s="477"/>
      <c r="BMH948" s="477"/>
      <c r="BMI948" s="477"/>
      <c r="BMJ948" s="477"/>
      <c r="BMK948" s="477"/>
      <c r="BML948" s="477"/>
      <c r="BMM948" s="477"/>
      <c r="BMN948" s="477"/>
      <c r="BMO948" s="477"/>
      <c r="BMP948" s="477"/>
      <c r="BMQ948" s="477"/>
      <c r="BMR948" s="477"/>
      <c r="BMS948" s="477"/>
      <c r="BMT948" s="477"/>
      <c r="BMU948" s="477"/>
      <c r="BMV948" s="477"/>
      <c r="BMW948" s="477"/>
      <c r="BMX948" s="477"/>
      <c r="BMY948" s="477"/>
      <c r="BMZ948" s="477"/>
      <c r="BNA948" s="477"/>
      <c r="BNB948" s="477"/>
      <c r="BNC948" s="477"/>
      <c r="BND948" s="477"/>
      <c r="BNE948" s="477"/>
      <c r="BNF948" s="477"/>
      <c r="BNG948" s="477"/>
      <c r="BNH948" s="477"/>
      <c r="BNI948" s="477"/>
      <c r="BNJ948" s="477"/>
      <c r="BNK948" s="477"/>
      <c r="BNL948" s="477"/>
      <c r="BNM948" s="477"/>
      <c r="BNN948" s="477"/>
      <c r="BNO948" s="477"/>
      <c r="BNP948" s="477"/>
      <c r="BNQ948" s="477"/>
      <c r="BNR948" s="477"/>
      <c r="BNS948" s="477"/>
      <c r="BNT948" s="477"/>
      <c r="BNU948" s="477"/>
      <c r="BNV948" s="477"/>
      <c r="BNW948" s="477"/>
      <c r="BNX948" s="477"/>
      <c r="BNY948" s="477"/>
      <c r="BNZ948" s="477"/>
      <c r="BOA948" s="477"/>
      <c r="BOB948" s="477"/>
      <c r="BOC948" s="477"/>
      <c r="BOD948" s="477"/>
      <c r="BOE948" s="477"/>
      <c r="BOF948" s="477"/>
      <c r="BOG948" s="477"/>
      <c r="BOH948" s="477"/>
      <c r="BOI948" s="477"/>
      <c r="BOJ948" s="477"/>
      <c r="BOK948" s="477"/>
      <c r="BOL948" s="477"/>
      <c r="BOM948" s="477"/>
      <c r="BON948" s="477"/>
      <c r="BOO948" s="477"/>
      <c r="BOP948" s="477"/>
      <c r="BOQ948" s="477"/>
      <c r="BOR948" s="477"/>
      <c r="BOS948" s="477"/>
      <c r="BOT948" s="477"/>
      <c r="BOU948" s="477"/>
      <c r="BOV948" s="477"/>
      <c r="BOW948" s="477"/>
      <c r="BOX948" s="477"/>
      <c r="BOY948" s="477"/>
      <c r="BOZ948" s="477"/>
      <c r="BPA948" s="477"/>
      <c r="BPB948" s="477"/>
      <c r="BPC948" s="477"/>
      <c r="BPD948" s="477"/>
      <c r="BPE948" s="477"/>
      <c r="BPF948" s="477"/>
      <c r="BPG948" s="477"/>
      <c r="BPH948" s="477"/>
      <c r="BPI948" s="477"/>
      <c r="BPJ948" s="477"/>
      <c r="BPK948" s="477"/>
      <c r="BPL948" s="477"/>
      <c r="BPM948" s="477"/>
      <c r="BPN948" s="477"/>
      <c r="BPO948" s="477"/>
      <c r="BPP948" s="477"/>
      <c r="BPQ948" s="477"/>
      <c r="BPR948" s="477"/>
      <c r="BPS948" s="477"/>
      <c r="BPT948" s="477"/>
      <c r="BPU948" s="477"/>
      <c r="BPV948" s="477"/>
      <c r="BPW948" s="477"/>
      <c r="BPX948" s="477"/>
      <c r="BPY948" s="477"/>
      <c r="BPZ948" s="477"/>
      <c r="BQA948" s="477"/>
      <c r="BQB948" s="477"/>
      <c r="BQC948" s="477"/>
      <c r="BQD948" s="477"/>
      <c r="BQE948" s="477"/>
      <c r="BQF948" s="477"/>
      <c r="BQG948" s="477"/>
      <c r="BQH948" s="477"/>
      <c r="BQI948" s="477"/>
      <c r="BQJ948" s="477"/>
      <c r="BQK948" s="477"/>
      <c r="BQL948" s="477"/>
      <c r="BQM948" s="477"/>
      <c r="BQN948" s="477"/>
      <c r="BQO948" s="477"/>
      <c r="BQP948" s="477"/>
      <c r="BQQ948" s="477"/>
      <c r="BQR948" s="477"/>
      <c r="BQS948" s="477"/>
      <c r="BQT948" s="477"/>
      <c r="BQU948" s="477"/>
      <c r="BQV948" s="477"/>
      <c r="BQW948" s="477"/>
      <c r="BQX948" s="477"/>
      <c r="BQY948" s="477"/>
      <c r="BQZ948" s="477"/>
      <c r="BRA948" s="477"/>
      <c r="BRB948" s="477"/>
      <c r="BRC948" s="477"/>
      <c r="BRD948" s="477"/>
      <c r="BRE948" s="477"/>
      <c r="BRF948" s="477"/>
      <c r="BRG948" s="477"/>
      <c r="BRH948" s="477"/>
      <c r="BRI948" s="477"/>
      <c r="BRJ948" s="477"/>
      <c r="BRK948" s="477"/>
      <c r="BRL948" s="477"/>
      <c r="BRM948" s="477"/>
      <c r="BRN948" s="477"/>
      <c r="BRO948" s="477"/>
      <c r="BRP948" s="477"/>
      <c r="BRQ948" s="477"/>
      <c r="BRR948" s="477"/>
      <c r="BRS948" s="477"/>
      <c r="BRT948" s="477"/>
      <c r="BRU948" s="477"/>
      <c r="BRV948" s="477"/>
      <c r="BRW948" s="477"/>
      <c r="BRX948" s="477"/>
      <c r="BRY948" s="477"/>
      <c r="BRZ948" s="477"/>
      <c r="BSA948" s="477"/>
      <c r="BSB948" s="477"/>
      <c r="BSC948" s="477"/>
      <c r="BSD948" s="477"/>
      <c r="BSE948" s="477"/>
      <c r="BSF948" s="477"/>
      <c r="BSG948" s="477"/>
      <c r="BSH948" s="477"/>
      <c r="BSI948" s="477"/>
      <c r="BSJ948" s="477"/>
      <c r="BSK948" s="477"/>
      <c r="BSL948" s="477"/>
      <c r="BSM948" s="477"/>
      <c r="BSN948" s="477"/>
      <c r="BSO948" s="477"/>
      <c r="BSP948" s="477"/>
      <c r="BSQ948" s="477"/>
      <c r="BSR948" s="477"/>
      <c r="BSS948" s="477"/>
      <c r="BST948" s="477"/>
      <c r="BSU948" s="477"/>
      <c r="BSV948" s="477"/>
      <c r="BSW948" s="477"/>
      <c r="BSX948" s="477"/>
      <c r="BSY948" s="477"/>
      <c r="BSZ948" s="477"/>
      <c r="BTA948" s="477"/>
      <c r="BTB948" s="477"/>
      <c r="BTC948" s="477"/>
      <c r="BTD948" s="477"/>
      <c r="BTE948" s="477"/>
      <c r="BTF948" s="477"/>
      <c r="BTG948" s="477"/>
      <c r="BTH948" s="477"/>
      <c r="BTI948" s="477"/>
      <c r="BTJ948" s="477"/>
      <c r="BTK948" s="477"/>
      <c r="BTL948" s="477"/>
      <c r="BTM948" s="477"/>
      <c r="BTN948" s="477"/>
      <c r="BTO948" s="477"/>
      <c r="BTP948" s="477"/>
      <c r="BTQ948" s="477"/>
      <c r="BTR948" s="477"/>
      <c r="BTS948" s="477"/>
      <c r="BTT948" s="477"/>
      <c r="BTU948" s="477"/>
      <c r="BTV948" s="477"/>
      <c r="BTW948" s="477"/>
      <c r="BTX948" s="477"/>
      <c r="BTY948" s="477"/>
      <c r="BTZ948" s="477"/>
      <c r="BUA948" s="477"/>
      <c r="BUB948" s="477"/>
      <c r="BUC948" s="477"/>
      <c r="BUD948" s="477"/>
      <c r="BUE948" s="477"/>
      <c r="BUF948" s="477"/>
      <c r="BUG948" s="477"/>
      <c r="BUH948" s="477"/>
      <c r="BUI948" s="477"/>
      <c r="BUJ948" s="477"/>
      <c r="BUK948" s="477"/>
      <c r="BUL948" s="477"/>
      <c r="BUM948" s="477"/>
      <c r="BUN948" s="477"/>
      <c r="BUO948" s="477"/>
      <c r="BUP948" s="477"/>
      <c r="BUQ948" s="477"/>
      <c r="BUR948" s="477"/>
      <c r="BUS948" s="477"/>
      <c r="BUT948" s="477"/>
      <c r="BUU948" s="477"/>
      <c r="BUV948" s="477"/>
      <c r="BUW948" s="477"/>
      <c r="BUX948" s="477"/>
      <c r="BUY948" s="477"/>
      <c r="BUZ948" s="477"/>
      <c r="BVA948" s="477"/>
      <c r="BVB948" s="477"/>
      <c r="BVC948" s="477"/>
      <c r="BVD948" s="477"/>
      <c r="BVE948" s="477"/>
      <c r="BVF948" s="477"/>
      <c r="BVG948" s="477"/>
      <c r="BVH948" s="477"/>
      <c r="BVI948" s="477"/>
      <c r="BVJ948" s="477"/>
      <c r="BVK948" s="477"/>
      <c r="BVL948" s="477"/>
      <c r="BVM948" s="477"/>
      <c r="BVN948" s="477"/>
      <c r="BVO948" s="477"/>
      <c r="BVP948" s="477"/>
      <c r="BVQ948" s="477"/>
      <c r="BVR948" s="477"/>
      <c r="BVS948" s="477"/>
      <c r="BVT948" s="477"/>
      <c r="BVU948" s="477"/>
      <c r="BVV948" s="477"/>
      <c r="BVW948" s="477"/>
      <c r="BVX948" s="477"/>
      <c r="BVY948" s="477"/>
      <c r="BVZ948" s="477"/>
      <c r="BWA948" s="477"/>
      <c r="BWB948" s="477"/>
      <c r="BWC948" s="477"/>
      <c r="BWD948" s="477"/>
      <c r="BWE948" s="477"/>
      <c r="BWF948" s="477"/>
      <c r="BWG948" s="477"/>
      <c r="BWH948" s="477"/>
      <c r="BWI948" s="477"/>
      <c r="BWJ948" s="477"/>
      <c r="BWK948" s="477"/>
      <c r="BWL948" s="477"/>
      <c r="BWM948" s="477"/>
      <c r="BWN948" s="477"/>
      <c r="BWO948" s="477"/>
      <c r="BWP948" s="477"/>
      <c r="BWQ948" s="477"/>
      <c r="BWR948" s="477"/>
      <c r="BWS948" s="477"/>
      <c r="BWT948" s="477"/>
      <c r="BWU948" s="477"/>
      <c r="BWV948" s="477"/>
      <c r="BWW948" s="477"/>
      <c r="BWX948" s="477"/>
      <c r="BWY948" s="477"/>
      <c r="BWZ948" s="477"/>
      <c r="BXA948" s="477"/>
      <c r="BXB948" s="477"/>
      <c r="BXC948" s="477"/>
      <c r="BXD948" s="477"/>
      <c r="BXE948" s="477"/>
      <c r="BXF948" s="477"/>
      <c r="BXG948" s="477"/>
      <c r="BXH948" s="477"/>
      <c r="BXI948" s="477"/>
      <c r="BXJ948" s="477"/>
      <c r="BXK948" s="477"/>
      <c r="BXL948" s="477"/>
      <c r="BXM948" s="477"/>
      <c r="BXN948" s="477"/>
      <c r="BXO948" s="477"/>
      <c r="BXP948" s="477"/>
      <c r="BXQ948" s="477"/>
      <c r="BXR948" s="477"/>
      <c r="BXS948" s="477"/>
      <c r="BXT948" s="477"/>
      <c r="BXU948" s="477"/>
      <c r="BXV948" s="477"/>
      <c r="BXW948" s="477"/>
      <c r="BXX948" s="477"/>
      <c r="BXY948" s="477"/>
      <c r="BXZ948" s="477"/>
      <c r="BYA948" s="477"/>
      <c r="BYB948" s="477"/>
      <c r="BYC948" s="477"/>
      <c r="BYD948" s="477"/>
      <c r="BYE948" s="477"/>
      <c r="BYF948" s="477"/>
      <c r="BYG948" s="477"/>
      <c r="BYH948" s="477"/>
      <c r="BYI948" s="477"/>
      <c r="BYJ948" s="477"/>
      <c r="BYK948" s="477"/>
      <c r="BYL948" s="477"/>
      <c r="BYM948" s="477"/>
      <c r="BYN948" s="477"/>
      <c r="BYO948" s="477"/>
      <c r="BYP948" s="477"/>
      <c r="BYQ948" s="477"/>
      <c r="BYR948" s="477"/>
      <c r="BYS948" s="477"/>
      <c r="BYT948" s="477"/>
      <c r="BYU948" s="477"/>
      <c r="BYV948" s="477"/>
      <c r="BYW948" s="477"/>
      <c r="BYX948" s="477"/>
      <c r="BYY948" s="477"/>
      <c r="BYZ948" s="477"/>
      <c r="BZA948" s="477"/>
      <c r="BZB948" s="477"/>
      <c r="BZC948" s="477"/>
      <c r="BZD948" s="477"/>
      <c r="BZE948" s="477"/>
      <c r="BZF948" s="477"/>
      <c r="BZG948" s="477"/>
      <c r="BZH948" s="477"/>
      <c r="BZI948" s="477"/>
      <c r="BZJ948" s="477"/>
      <c r="BZK948" s="477"/>
      <c r="BZL948" s="477"/>
      <c r="BZM948" s="477"/>
      <c r="BZN948" s="477"/>
      <c r="BZO948" s="477"/>
      <c r="BZP948" s="477"/>
      <c r="BZQ948" s="477"/>
      <c r="BZR948" s="477"/>
      <c r="BZS948" s="477"/>
      <c r="BZT948" s="477"/>
      <c r="BZU948" s="477"/>
      <c r="BZV948" s="477"/>
      <c r="BZW948" s="477"/>
      <c r="BZX948" s="477"/>
      <c r="BZY948" s="477"/>
      <c r="BZZ948" s="477"/>
      <c r="CAA948" s="477"/>
      <c r="CAB948" s="477"/>
      <c r="CAC948" s="477"/>
      <c r="CAD948" s="477"/>
      <c r="CAE948" s="477"/>
      <c r="CAF948" s="477"/>
      <c r="CAG948" s="477"/>
      <c r="CAH948" s="477"/>
      <c r="CAI948" s="477"/>
      <c r="CAJ948" s="477"/>
      <c r="CAK948" s="477"/>
      <c r="CAL948" s="477"/>
      <c r="CAM948" s="477"/>
      <c r="CAN948" s="477"/>
      <c r="CAO948" s="477"/>
      <c r="CAP948" s="477"/>
      <c r="CAQ948" s="477"/>
      <c r="CAR948" s="477"/>
      <c r="CAS948" s="477"/>
      <c r="CAT948" s="477"/>
      <c r="CAU948" s="477"/>
      <c r="CAV948" s="477"/>
      <c r="CAW948" s="477"/>
      <c r="CAX948" s="477"/>
      <c r="CAY948" s="477"/>
      <c r="CAZ948" s="477"/>
      <c r="CBA948" s="477"/>
      <c r="CBB948" s="477"/>
      <c r="CBC948" s="477"/>
      <c r="CBD948" s="477"/>
      <c r="CBE948" s="477"/>
      <c r="CBF948" s="477"/>
      <c r="CBG948" s="477"/>
      <c r="CBH948" s="477"/>
      <c r="CBI948" s="477"/>
      <c r="CBJ948" s="477"/>
      <c r="CBK948" s="477"/>
      <c r="CBL948" s="477"/>
      <c r="CBM948" s="477"/>
      <c r="CBN948" s="477"/>
      <c r="CBO948" s="477"/>
      <c r="CBP948" s="477"/>
      <c r="CBQ948" s="477"/>
      <c r="CBR948" s="477"/>
      <c r="CBS948" s="477"/>
      <c r="CBT948" s="477"/>
      <c r="CBU948" s="477"/>
      <c r="CBV948" s="477"/>
      <c r="CBW948" s="477"/>
      <c r="CBX948" s="477"/>
      <c r="CBY948" s="477"/>
      <c r="CBZ948" s="477"/>
      <c r="CCA948" s="477"/>
      <c r="CCB948" s="477"/>
      <c r="CCC948" s="477"/>
      <c r="CCD948" s="477"/>
      <c r="CCE948" s="477"/>
      <c r="CCF948" s="477"/>
      <c r="CCG948" s="477"/>
      <c r="CCH948" s="477"/>
      <c r="CCI948" s="477"/>
      <c r="CCJ948" s="477"/>
      <c r="CCK948" s="477"/>
      <c r="CCL948" s="477"/>
      <c r="CCM948" s="477"/>
      <c r="CCN948" s="477"/>
      <c r="CCO948" s="477"/>
      <c r="CCP948" s="477"/>
      <c r="CCQ948" s="477"/>
      <c r="CCR948" s="477"/>
      <c r="CCS948" s="477"/>
      <c r="CCT948" s="477"/>
      <c r="CCU948" s="477"/>
      <c r="CCV948" s="477"/>
      <c r="CCW948" s="477"/>
      <c r="CCX948" s="477"/>
      <c r="CCY948" s="477"/>
      <c r="CCZ948" s="477"/>
      <c r="CDA948" s="477"/>
      <c r="CDB948" s="477"/>
      <c r="CDC948" s="477"/>
      <c r="CDD948" s="477"/>
      <c r="CDE948" s="477"/>
      <c r="CDF948" s="477"/>
      <c r="CDG948" s="477"/>
      <c r="CDH948" s="477"/>
      <c r="CDI948" s="477"/>
      <c r="CDJ948" s="477"/>
      <c r="CDK948" s="477"/>
      <c r="CDL948" s="477"/>
      <c r="CDM948" s="477"/>
      <c r="CDN948" s="477"/>
      <c r="CDO948" s="477"/>
      <c r="CDP948" s="477"/>
      <c r="CDQ948" s="477"/>
      <c r="CDR948" s="477"/>
      <c r="CDS948" s="477"/>
      <c r="CDT948" s="477"/>
      <c r="CDU948" s="477"/>
      <c r="CDV948" s="477"/>
      <c r="CDW948" s="477"/>
      <c r="CDX948" s="477"/>
      <c r="CDY948" s="477"/>
      <c r="CDZ948" s="477"/>
      <c r="CEA948" s="477"/>
      <c r="CEB948" s="477"/>
      <c r="CEC948" s="477"/>
      <c r="CED948" s="477"/>
      <c r="CEE948" s="477"/>
      <c r="CEF948" s="477"/>
      <c r="CEG948" s="477"/>
      <c r="CEH948" s="477"/>
      <c r="CEI948" s="477"/>
      <c r="CEJ948" s="477"/>
      <c r="CEK948" s="477"/>
      <c r="CEL948" s="477"/>
      <c r="CEM948" s="477"/>
      <c r="CEN948" s="477"/>
      <c r="CEO948" s="477"/>
      <c r="CEP948" s="477"/>
      <c r="CEQ948" s="477"/>
      <c r="CER948" s="477"/>
      <c r="CES948" s="477"/>
      <c r="CET948" s="477"/>
      <c r="CEU948" s="477"/>
      <c r="CEV948" s="477"/>
      <c r="CEW948" s="477"/>
      <c r="CEX948" s="477"/>
      <c r="CEY948" s="477"/>
      <c r="CEZ948" s="477"/>
      <c r="CFA948" s="477"/>
      <c r="CFB948" s="477"/>
      <c r="CFC948" s="477"/>
      <c r="CFD948" s="477"/>
      <c r="CFE948" s="477"/>
      <c r="CFF948" s="477"/>
      <c r="CFG948" s="477"/>
      <c r="CFH948" s="477"/>
      <c r="CFI948" s="477"/>
      <c r="CFJ948" s="477"/>
      <c r="CFK948" s="477"/>
      <c r="CFL948" s="477"/>
      <c r="CFM948" s="477"/>
      <c r="CFN948" s="477"/>
      <c r="CFO948" s="477"/>
      <c r="CFP948" s="477"/>
      <c r="CFQ948" s="477"/>
      <c r="CFR948" s="477"/>
      <c r="CFS948" s="477"/>
      <c r="CFT948" s="477"/>
      <c r="CFU948" s="477"/>
      <c r="CFV948" s="477"/>
      <c r="CFW948" s="477"/>
      <c r="CFX948" s="477"/>
      <c r="CFY948" s="477"/>
      <c r="CFZ948" s="477"/>
      <c r="CGA948" s="477"/>
      <c r="CGB948" s="477"/>
      <c r="CGC948" s="477"/>
      <c r="CGD948" s="477"/>
      <c r="CGE948" s="477"/>
      <c r="CGF948" s="477"/>
      <c r="CGG948" s="477"/>
      <c r="CGH948" s="477"/>
      <c r="CGI948" s="477"/>
      <c r="CGJ948" s="477"/>
      <c r="CGK948" s="477"/>
      <c r="CGL948" s="477"/>
      <c r="CGM948" s="477"/>
      <c r="CGN948" s="477"/>
      <c r="CGO948" s="477"/>
      <c r="CGP948" s="477"/>
      <c r="CGQ948" s="477"/>
      <c r="CGR948" s="477"/>
      <c r="CGS948" s="477"/>
      <c r="CGT948" s="477"/>
      <c r="CGU948" s="477"/>
      <c r="CGV948" s="477"/>
      <c r="CGW948" s="477"/>
      <c r="CGX948" s="477"/>
      <c r="CGY948" s="477"/>
      <c r="CGZ948" s="477"/>
      <c r="CHA948" s="477"/>
      <c r="CHB948" s="477"/>
      <c r="CHC948" s="477"/>
      <c r="CHD948" s="477"/>
      <c r="CHE948" s="477"/>
      <c r="CHF948" s="477"/>
      <c r="CHG948" s="477"/>
      <c r="CHH948" s="477"/>
      <c r="CHI948" s="477"/>
      <c r="CHJ948" s="477"/>
      <c r="CHK948" s="477"/>
      <c r="CHL948" s="477"/>
      <c r="CHM948" s="477"/>
      <c r="CHN948" s="477"/>
      <c r="CHO948" s="477"/>
      <c r="CHP948" s="477"/>
      <c r="CHQ948" s="477"/>
      <c r="CHR948" s="477"/>
      <c r="CHS948" s="477"/>
      <c r="CHT948" s="477"/>
      <c r="CHU948" s="477"/>
      <c r="CHV948" s="477"/>
      <c r="CHW948" s="477"/>
      <c r="CHX948" s="477"/>
      <c r="CHY948" s="477"/>
      <c r="CHZ948" s="477"/>
      <c r="CIA948" s="477"/>
      <c r="CIB948" s="477"/>
      <c r="CIC948" s="477"/>
      <c r="CID948" s="477"/>
      <c r="CIE948" s="477"/>
      <c r="CIF948" s="477"/>
      <c r="CIG948" s="477"/>
      <c r="CIH948" s="477"/>
      <c r="CII948" s="477"/>
      <c r="CIJ948" s="477"/>
      <c r="CIK948" s="477"/>
      <c r="CIL948" s="477"/>
      <c r="CIM948" s="477"/>
      <c r="CIN948" s="477"/>
      <c r="CIO948" s="477"/>
      <c r="CIP948" s="477"/>
      <c r="CIQ948" s="477"/>
      <c r="CIR948" s="477"/>
      <c r="CIS948" s="477"/>
      <c r="CIT948" s="477"/>
      <c r="CIU948" s="477"/>
      <c r="CIV948" s="477"/>
      <c r="CIW948" s="477"/>
      <c r="CIX948" s="477"/>
      <c r="CIY948" s="477"/>
      <c r="CIZ948" s="477"/>
      <c r="CJA948" s="477"/>
      <c r="CJB948" s="477"/>
      <c r="CJC948" s="477"/>
      <c r="CJD948" s="477"/>
      <c r="CJE948" s="477"/>
      <c r="CJF948" s="477"/>
      <c r="CJG948" s="477"/>
      <c r="CJH948" s="477"/>
      <c r="CJI948" s="477"/>
      <c r="CJJ948" s="477"/>
      <c r="CJK948" s="477"/>
      <c r="CJL948" s="477"/>
      <c r="CJM948" s="477"/>
      <c r="CJN948" s="477"/>
      <c r="CJO948" s="477"/>
      <c r="CJP948" s="477"/>
      <c r="CJQ948" s="477"/>
      <c r="CJR948" s="477"/>
      <c r="CJS948" s="477"/>
      <c r="CJT948" s="477"/>
      <c r="CJU948" s="477"/>
      <c r="CJV948" s="477"/>
      <c r="CJW948" s="477"/>
      <c r="CJX948" s="477"/>
      <c r="CJY948" s="477"/>
      <c r="CJZ948" s="477"/>
      <c r="CKA948" s="477"/>
      <c r="CKB948" s="477"/>
      <c r="CKC948" s="477"/>
      <c r="CKD948" s="477"/>
      <c r="CKE948" s="477"/>
      <c r="CKF948" s="477"/>
      <c r="CKG948" s="477"/>
      <c r="CKH948" s="477"/>
      <c r="CKI948" s="477"/>
      <c r="CKJ948" s="477"/>
      <c r="CKK948" s="477"/>
      <c r="CKL948" s="477"/>
      <c r="CKM948" s="477"/>
      <c r="CKN948" s="477"/>
      <c r="CKO948" s="477"/>
      <c r="CKP948" s="477"/>
      <c r="CKQ948" s="477"/>
      <c r="CKR948" s="477"/>
      <c r="CKS948" s="477"/>
      <c r="CKT948" s="477"/>
      <c r="CKU948" s="477"/>
      <c r="CKV948" s="477"/>
      <c r="CKW948" s="477"/>
      <c r="CKX948" s="477"/>
      <c r="CKY948" s="477"/>
      <c r="CKZ948" s="477"/>
      <c r="CLA948" s="477"/>
      <c r="CLB948" s="477"/>
      <c r="CLC948" s="477"/>
      <c r="CLD948" s="477"/>
      <c r="CLE948" s="477"/>
      <c r="CLF948" s="477"/>
      <c r="CLG948" s="477"/>
      <c r="CLH948" s="477"/>
      <c r="CLI948" s="477"/>
      <c r="CLJ948" s="477"/>
      <c r="CLK948" s="477"/>
      <c r="CLL948" s="477"/>
      <c r="CLM948" s="477"/>
      <c r="CLN948" s="477"/>
      <c r="CLO948" s="477"/>
      <c r="CLP948" s="477"/>
      <c r="CLQ948" s="477"/>
      <c r="CLR948" s="477"/>
      <c r="CLS948" s="477"/>
      <c r="CLT948" s="477"/>
      <c r="CLU948" s="477"/>
      <c r="CLV948" s="477"/>
      <c r="CLW948" s="477"/>
      <c r="CLX948" s="477"/>
      <c r="CLY948" s="477"/>
      <c r="CLZ948" s="477"/>
      <c r="CMA948" s="477"/>
      <c r="CMB948" s="477"/>
      <c r="CMC948" s="477"/>
      <c r="CMD948" s="477"/>
      <c r="CME948" s="477"/>
      <c r="CMF948" s="477"/>
      <c r="CMG948" s="477"/>
      <c r="CMH948" s="477"/>
      <c r="CMI948" s="477"/>
      <c r="CMJ948" s="477"/>
      <c r="CMK948" s="477"/>
      <c r="CML948" s="477"/>
      <c r="CMM948" s="477"/>
      <c r="CMN948" s="477"/>
      <c r="CMO948" s="477"/>
      <c r="CMP948" s="477"/>
      <c r="CMQ948" s="477"/>
      <c r="CMR948" s="477"/>
      <c r="CMS948" s="477"/>
      <c r="CMT948" s="477"/>
      <c r="CMU948" s="477"/>
      <c r="CMV948" s="477"/>
      <c r="CMW948" s="477"/>
      <c r="CMX948" s="477"/>
      <c r="CMY948" s="477"/>
      <c r="CMZ948" s="477"/>
      <c r="CNA948" s="477"/>
      <c r="CNB948" s="477"/>
      <c r="CNC948" s="477"/>
      <c r="CND948" s="477"/>
      <c r="CNE948" s="477"/>
      <c r="CNF948" s="477"/>
      <c r="CNG948" s="477"/>
      <c r="CNH948" s="477"/>
      <c r="CNI948" s="477"/>
      <c r="CNJ948" s="477"/>
      <c r="CNK948" s="477"/>
      <c r="CNL948" s="477"/>
      <c r="CNM948" s="477"/>
      <c r="CNN948" s="477"/>
      <c r="CNO948" s="477"/>
      <c r="CNP948" s="477"/>
      <c r="CNQ948" s="477"/>
      <c r="CNR948" s="477"/>
      <c r="CNS948" s="477"/>
      <c r="CNT948" s="477"/>
      <c r="CNU948" s="477"/>
      <c r="CNV948" s="477"/>
      <c r="CNW948" s="477"/>
      <c r="CNX948" s="477"/>
      <c r="CNY948" s="477"/>
      <c r="CNZ948" s="477"/>
      <c r="COA948" s="477"/>
      <c r="COB948" s="477"/>
      <c r="COC948" s="477"/>
      <c r="COD948" s="477"/>
      <c r="COE948" s="477"/>
      <c r="COF948" s="477"/>
      <c r="COG948" s="477"/>
      <c r="COH948" s="477"/>
      <c r="COI948" s="477"/>
      <c r="COJ948" s="477"/>
      <c r="COK948" s="477"/>
      <c r="COL948" s="477"/>
      <c r="COM948" s="477"/>
      <c r="CON948" s="477"/>
      <c r="COO948" s="477"/>
      <c r="COP948" s="477"/>
      <c r="COQ948" s="477"/>
      <c r="COR948" s="477"/>
      <c r="COS948" s="477"/>
      <c r="COT948" s="477"/>
      <c r="COU948" s="477"/>
      <c r="COV948" s="477"/>
      <c r="COW948" s="477"/>
      <c r="COX948" s="477"/>
      <c r="COY948" s="477"/>
      <c r="COZ948" s="477"/>
      <c r="CPA948" s="477"/>
      <c r="CPB948" s="477"/>
      <c r="CPC948" s="477"/>
      <c r="CPD948" s="477"/>
      <c r="CPE948" s="477"/>
      <c r="CPF948" s="477"/>
      <c r="CPG948" s="477"/>
      <c r="CPH948" s="477"/>
      <c r="CPI948" s="477"/>
      <c r="CPJ948" s="477"/>
      <c r="CPK948" s="477"/>
      <c r="CPL948" s="477"/>
      <c r="CPM948" s="477"/>
      <c r="CPN948" s="477"/>
      <c r="CPO948" s="477"/>
      <c r="CPP948" s="477"/>
      <c r="CPQ948" s="477"/>
      <c r="CPR948" s="477"/>
      <c r="CPS948" s="477"/>
      <c r="CPT948" s="477"/>
      <c r="CPU948" s="477"/>
      <c r="CPV948" s="477"/>
      <c r="CPW948" s="477"/>
      <c r="CPX948" s="477"/>
      <c r="CPY948" s="477"/>
      <c r="CPZ948" s="477"/>
      <c r="CQA948" s="477"/>
      <c r="CQB948" s="477"/>
      <c r="CQC948" s="477"/>
      <c r="CQD948" s="477"/>
      <c r="CQE948" s="477"/>
      <c r="CQF948" s="477"/>
      <c r="CQG948" s="477"/>
      <c r="CQH948" s="477"/>
      <c r="CQI948" s="477"/>
      <c r="CQJ948" s="477"/>
      <c r="CQK948" s="477"/>
      <c r="CQL948" s="477"/>
      <c r="CQM948" s="477"/>
      <c r="CQN948" s="477"/>
      <c r="CQO948" s="477"/>
      <c r="CQP948" s="477"/>
      <c r="CQQ948" s="477"/>
      <c r="CQR948" s="477"/>
      <c r="CQS948" s="477"/>
      <c r="CQT948" s="477"/>
      <c r="CQU948" s="477"/>
      <c r="CQV948" s="477"/>
      <c r="CQW948" s="477"/>
      <c r="CQX948" s="477"/>
      <c r="CQY948" s="477"/>
      <c r="CQZ948" s="477"/>
      <c r="CRA948" s="477"/>
      <c r="CRB948" s="477"/>
      <c r="CRC948" s="477"/>
      <c r="CRD948" s="477"/>
      <c r="CRE948" s="477"/>
      <c r="CRF948" s="477"/>
      <c r="CRG948" s="477"/>
      <c r="CRH948" s="477"/>
      <c r="CRI948" s="477"/>
      <c r="CRJ948" s="477"/>
      <c r="CRK948" s="477"/>
      <c r="CRL948" s="477"/>
      <c r="CRM948" s="477"/>
      <c r="CRN948" s="477"/>
      <c r="CRO948" s="477"/>
      <c r="CRP948" s="477"/>
      <c r="CRQ948" s="477"/>
      <c r="CRR948" s="477"/>
      <c r="CRS948" s="477"/>
      <c r="CRT948" s="477"/>
      <c r="CRU948" s="477"/>
      <c r="CRV948" s="477"/>
      <c r="CRW948" s="477"/>
      <c r="CRX948" s="477"/>
      <c r="CRY948" s="477"/>
      <c r="CRZ948" s="477"/>
      <c r="CSA948" s="477"/>
      <c r="CSB948" s="477"/>
      <c r="CSC948" s="477"/>
      <c r="CSD948" s="477"/>
      <c r="CSE948" s="477"/>
      <c r="CSF948" s="477"/>
      <c r="CSG948" s="477"/>
      <c r="CSH948" s="477"/>
      <c r="CSI948" s="477"/>
      <c r="CSJ948" s="477"/>
      <c r="CSK948" s="477"/>
      <c r="CSL948" s="477"/>
      <c r="CSM948" s="477"/>
      <c r="CSN948" s="477"/>
      <c r="CSO948" s="477"/>
      <c r="CSP948" s="477"/>
      <c r="CSQ948" s="477"/>
      <c r="CSR948" s="477"/>
      <c r="CSS948" s="477"/>
      <c r="CST948" s="477"/>
      <c r="CSU948" s="477"/>
      <c r="CSV948" s="477"/>
      <c r="CSW948" s="477"/>
      <c r="CSX948" s="477"/>
      <c r="CSY948" s="477"/>
      <c r="CSZ948" s="477"/>
      <c r="CTA948" s="477"/>
      <c r="CTB948" s="477"/>
      <c r="CTC948" s="477"/>
      <c r="CTD948" s="477"/>
      <c r="CTE948" s="477"/>
      <c r="CTF948" s="477"/>
      <c r="CTG948" s="477"/>
      <c r="CTH948" s="477"/>
      <c r="CTI948" s="477"/>
      <c r="CTJ948" s="477"/>
      <c r="CTK948" s="477"/>
      <c r="CTL948" s="477"/>
      <c r="CTM948" s="477"/>
      <c r="CTN948" s="477"/>
      <c r="CTO948" s="477"/>
      <c r="CTP948" s="477"/>
      <c r="CTQ948" s="477"/>
      <c r="CTR948" s="477"/>
      <c r="CTS948" s="477"/>
      <c r="CTT948" s="477"/>
      <c r="CTU948" s="477"/>
      <c r="CTV948" s="477"/>
      <c r="CTW948" s="477"/>
      <c r="CTX948" s="477"/>
      <c r="CTY948" s="477"/>
      <c r="CTZ948" s="477"/>
      <c r="CUA948" s="477"/>
      <c r="CUB948" s="477"/>
      <c r="CUC948" s="477"/>
      <c r="CUD948" s="477"/>
      <c r="CUE948" s="477"/>
      <c r="CUF948" s="477"/>
      <c r="CUG948" s="477"/>
      <c r="CUH948" s="477"/>
      <c r="CUI948" s="477"/>
      <c r="CUJ948" s="477"/>
      <c r="CUK948" s="477"/>
      <c r="CUL948" s="477"/>
      <c r="CUM948" s="477"/>
      <c r="CUN948" s="477"/>
      <c r="CUO948" s="477"/>
      <c r="CUP948" s="477"/>
      <c r="CUQ948" s="477"/>
      <c r="CUR948" s="477"/>
      <c r="CUS948" s="477"/>
      <c r="CUT948" s="477"/>
      <c r="CUU948" s="477"/>
      <c r="CUV948" s="477"/>
      <c r="CUW948" s="477"/>
      <c r="CUX948" s="477"/>
      <c r="CUY948" s="477"/>
      <c r="CUZ948" s="477"/>
      <c r="CVA948" s="477"/>
      <c r="CVB948" s="477"/>
      <c r="CVC948" s="477"/>
      <c r="CVD948" s="477"/>
      <c r="CVE948" s="477"/>
      <c r="CVF948" s="477"/>
      <c r="CVG948" s="477"/>
      <c r="CVH948" s="477"/>
      <c r="CVI948" s="477"/>
      <c r="CVJ948" s="477"/>
      <c r="CVK948" s="477"/>
      <c r="CVL948" s="477"/>
      <c r="CVM948" s="477"/>
      <c r="CVN948" s="477"/>
      <c r="CVO948" s="477"/>
      <c r="CVP948" s="477"/>
      <c r="CVQ948" s="477"/>
      <c r="CVR948" s="477"/>
      <c r="CVS948" s="477"/>
      <c r="CVT948" s="477"/>
      <c r="CVU948" s="477"/>
      <c r="CVV948" s="477"/>
      <c r="CVW948" s="477"/>
      <c r="CVX948" s="477"/>
      <c r="CVY948" s="477"/>
      <c r="CVZ948" s="477"/>
      <c r="CWA948" s="477"/>
      <c r="CWB948" s="477"/>
      <c r="CWC948" s="477"/>
      <c r="CWD948" s="477"/>
      <c r="CWE948" s="477"/>
      <c r="CWF948" s="477"/>
      <c r="CWG948" s="477"/>
      <c r="CWH948" s="477"/>
      <c r="CWI948" s="477"/>
      <c r="CWJ948" s="477"/>
      <c r="CWK948" s="477"/>
      <c r="CWL948" s="477"/>
      <c r="CWM948" s="477"/>
      <c r="CWN948" s="477"/>
      <c r="CWO948" s="477"/>
      <c r="CWP948" s="477"/>
      <c r="CWQ948" s="477"/>
      <c r="CWR948" s="477"/>
      <c r="CWS948" s="477"/>
      <c r="CWT948" s="477"/>
      <c r="CWU948" s="477"/>
      <c r="CWV948" s="477"/>
      <c r="CWW948" s="477"/>
      <c r="CWX948" s="477"/>
      <c r="CWY948" s="477"/>
      <c r="CWZ948" s="477"/>
      <c r="CXA948" s="477"/>
      <c r="CXB948" s="477"/>
      <c r="CXC948" s="477"/>
      <c r="CXD948" s="477"/>
      <c r="CXE948" s="477"/>
      <c r="CXF948" s="477"/>
      <c r="CXG948" s="477"/>
      <c r="CXH948" s="477"/>
      <c r="CXI948" s="477"/>
      <c r="CXJ948" s="477"/>
      <c r="CXK948" s="477"/>
      <c r="CXL948" s="477"/>
      <c r="CXM948" s="477"/>
      <c r="CXN948" s="477"/>
      <c r="CXO948" s="477"/>
      <c r="CXP948" s="477"/>
      <c r="CXQ948" s="477"/>
      <c r="CXR948" s="477"/>
      <c r="CXS948" s="477"/>
      <c r="CXT948" s="477"/>
      <c r="CXU948" s="477"/>
      <c r="CXV948" s="477"/>
      <c r="CXW948" s="477"/>
      <c r="CXX948" s="477"/>
      <c r="CXY948" s="477"/>
      <c r="CXZ948" s="477"/>
      <c r="CYA948" s="477"/>
      <c r="CYB948" s="477"/>
      <c r="CYC948" s="477"/>
      <c r="CYD948" s="477"/>
      <c r="CYE948" s="477"/>
      <c r="CYF948" s="477"/>
      <c r="CYG948" s="477"/>
      <c r="CYH948" s="477"/>
      <c r="CYI948" s="477"/>
      <c r="CYJ948" s="477"/>
      <c r="CYK948" s="477"/>
      <c r="CYL948" s="477"/>
      <c r="CYM948" s="477"/>
      <c r="CYN948" s="477"/>
      <c r="CYO948" s="477"/>
      <c r="CYP948" s="477"/>
      <c r="CYQ948" s="477"/>
      <c r="CYR948" s="477"/>
      <c r="CYS948" s="477"/>
      <c r="CYT948" s="477"/>
      <c r="CYU948" s="477"/>
      <c r="CYV948" s="477"/>
      <c r="CYW948" s="477"/>
      <c r="CYX948" s="477"/>
      <c r="CYY948" s="477"/>
      <c r="CYZ948" s="477"/>
      <c r="CZA948" s="477"/>
      <c r="CZB948" s="477"/>
      <c r="CZC948" s="477"/>
      <c r="CZD948" s="477"/>
      <c r="CZE948" s="477"/>
      <c r="CZF948" s="477"/>
      <c r="CZG948" s="477"/>
      <c r="CZH948" s="477"/>
      <c r="CZI948" s="477"/>
      <c r="CZJ948" s="477"/>
      <c r="CZK948" s="477"/>
      <c r="CZL948" s="477"/>
      <c r="CZM948" s="477"/>
      <c r="CZN948" s="477"/>
      <c r="CZO948" s="477"/>
      <c r="CZP948" s="477"/>
      <c r="CZQ948" s="477"/>
      <c r="CZR948" s="477"/>
      <c r="CZS948" s="477"/>
      <c r="CZT948" s="477"/>
      <c r="CZU948" s="477"/>
      <c r="CZV948" s="477"/>
      <c r="CZW948" s="477"/>
      <c r="CZX948" s="477"/>
      <c r="CZY948" s="477"/>
      <c r="CZZ948" s="477"/>
      <c r="DAA948" s="477"/>
      <c r="DAB948" s="477"/>
      <c r="DAC948" s="477"/>
      <c r="DAD948" s="477"/>
      <c r="DAE948" s="477"/>
      <c r="DAF948" s="477"/>
      <c r="DAG948" s="477"/>
      <c r="DAH948" s="477"/>
      <c r="DAI948" s="477"/>
      <c r="DAJ948" s="477"/>
      <c r="DAK948" s="477"/>
      <c r="DAL948" s="477"/>
      <c r="DAM948" s="477"/>
      <c r="DAN948" s="477"/>
      <c r="DAO948" s="477"/>
      <c r="DAP948" s="477"/>
      <c r="DAQ948" s="477"/>
      <c r="DAR948" s="477"/>
      <c r="DAS948" s="477"/>
      <c r="DAT948" s="477"/>
      <c r="DAU948" s="477"/>
      <c r="DAV948" s="477"/>
      <c r="DAW948" s="477"/>
      <c r="DAX948" s="477"/>
      <c r="DAY948" s="477"/>
      <c r="DAZ948" s="477"/>
      <c r="DBA948" s="477"/>
      <c r="DBB948" s="477"/>
      <c r="DBC948" s="477"/>
      <c r="DBD948" s="477"/>
      <c r="DBE948" s="477"/>
      <c r="DBF948" s="477"/>
      <c r="DBG948" s="477"/>
      <c r="DBH948" s="477"/>
      <c r="DBI948" s="477"/>
      <c r="DBJ948" s="477"/>
      <c r="DBK948" s="477"/>
      <c r="DBL948" s="477"/>
      <c r="DBM948" s="477"/>
      <c r="DBN948" s="477"/>
      <c r="DBO948" s="477"/>
      <c r="DBP948" s="477"/>
      <c r="DBQ948" s="477"/>
      <c r="DBR948" s="477"/>
      <c r="DBS948" s="477"/>
      <c r="DBT948" s="477"/>
      <c r="DBU948" s="477"/>
      <c r="DBV948" s="477"/>
      <c r="DBW948" s="477"/>
      <c r="DBX948" s="477"/>
      <c r="DBY948" s="477"/>
      <c r="DBZ948" s="477"/>
      <c r="DCA948" s="477"/>
      <c r="DCB948" s="477"/>
      <c r="DCC948" s="477"/>
      <c r="DCD948" s="477"/>
      <c r="DCE948" s="477"/>
      <c r="DCF948" s="477"/>
      <c r="DCG948" s="477"/>
      <c r="DCH948" s="477"/>
      <c r="DCI948" s="477"/>
      <c r="DCJ948" s="477"/>
      <c r="DCK948" s="477"/>
      <c r="DCL948" s="477"/>
      <c r="DCM948" s="477"/>
      <c r="DCN948" s="477"/>
      <c r="DCO948" s="477"/>
      <c r="DCP948" s="477"/>
      <c r="DCQ948" s="477"/>
      <c r="DCR948" s="477"/>
      <c r="DCS948" s="477"/>
      <c r="DCT948" s="477"/>
      <c r="DCU948" s="477"/>
      <c r="DCV948" s="477"/>
      <c r="DCW948" s="477"/>
      <c r="DCX948" s="477"/>
      <c r="DCY948" s="477"/>
      <c r="DCZ948" s="477"/>
      <c r="DDA948" s="477"/>
      <c r="DDB948" s="477"/>
      <c r="DDC948" s="477"/>
      <c r="DDD948" s="477"/>
      <c r="DDE948" s="477"/>
      <c r="DDF948" s="477"/>
      <c r="DDG948" s="477"/>
      <c r="DDH948" s="477"/>
      <c r="DDI948" s="477"/>
      <c r="DDJ948" s="477"/>
      <c r="DDK948" s="477"/>
      <c r="DDL948" s="477"/>
      <c r="DDM948" s="477"/>
      <c r="DDN948" s="477"/>
      <c r="DDO948" s="477"/>
      <c r="DDP948" s="477"/>
      <c r="DDQ948" s="477"/>
      <c r="DDR948" s="477"/>
      <c r="DDS948" s="477"/>
      <c r="DDT948" s="477"/>
      <c r="DDU948" s="477"/>
      <c r="DDV948" s="477"/>
      <c r="DDW948" s="477"/>
      <c r="DDX948" s="477"/>
      <c r="DDY948" s="477"/>
      <c r="DDZ948" s="477"/>
      <c r="DEA948" s="477"/>
      <c r="DEB948" s="477"/>
      <c r="DEC948" s="477"/>
      <c r="DED948" s="477"/>
      <c r="DEE948" s="477"/>
      <c r="DEF948" s="477"/>
      <c r="DEG948" s="477"/>
      <c r="DEH948" s="477"/>
      <c r="DEI948" s="477"/>
      <c r="DEJ948" s="477"/>
      <c r="DEK948" s="477"/>
      <c r="DEL948" s="477"/>
      <c r="DEM948" s="477"/>
      <c r="DEN948" s="477"/>
      <c r="DEO948" s="477"/>
      <c r="DEP948" s="477"/>
      <c r="DEQ948" s="477"/>
      <c r="DER948" s="477"/>
      <c r="DES948" s="477"/>
      <c r="DET948" s="477"/>
      <c r="DEU948" s="477"/>
      <c r="DEV948" s="477"/>
      <c r="DEW948" s="477"/>
      <c r="DEX948" s="477"/>
      <c r="DEY948" s="477"/>
      <c r="DEZ948" s="477"/>
      <c r="DFA948" s="477"/>
      <c r="DFB948" s="477"/>
      <c r="DFC948" s="477"/>
      <c r="DFD948" s="477"/>
      <c r="DFE948" s="477"/>
      <c r="DFF948" s="477"/>
      <c r="DFG948" s="477"/>
      <c r="DFH948" s="477"/>
      <c r="DFI948" s="477"/>
      <c r="DFJ948" s="477"/>
      <c r="DFK948" s="477"/>
      <c r="DFL948" s="477"/>
      <c r="DFM948" s="477"/>
      <c r="DFN948" s="477"/>
      <c r="DFO948" s="477"/>
      <c r="DFP948" s="477"/>
      <c r="DFQ948" s="477"/>
      <c r="DFR948" s="477"/>
      <c r="DFS948" s="477"/>
      <c r="DFT948" s="477"/>
      <c r="DFU948" s="477"/>
      <c r="DFV948" s="477"/>
      <c r="DFW948" s="477"/>
      <c r="DFX948" s="477"/>
      <c r="DFY948" s="477"/>
      <c r="DFZ948" s="477"/>
      <c r="DGA948" s="477"/>
      <c r="DGB948" s="477"/>
      <c r="DGC948" s="477"/>
      <c r="DGD948" s="477"/>
      <c r="DGE948" s="477"/>
      <c r="DGF948" s="477"/>
      <c r="DGG948" s="477"/>
      <c r="DGH948" s="477"/>
      <c r="DGI948" s="477"/>
      <c r="DGJ948" s="477"/>
      <c r="DGK948" s="477"/>
      <c r="DGL948" s="477"/>
      <c r="DGM948" s="477"/>
      <c r="DGN948" s="477"/>
      <c r="DGO948" s="477"/>
      <c r="DGP948" s="477"/>
      <c r="DGQ948" s="477"/>
      <c r="DGR948" s="477"/>
      <c r="DGS948" s="477"/>
      <c r="DGT948" s="477"/>
      <c r="DGU948" s="477"/>
      <c r="DGV948" s="477"/>
      <c r="DGW948" s="477"/>
      <c r="DGX948" s="477"/>
      <c r="DGY948" s="477"/>
      <c r="DGZ948" s="477"/>
      <c r="DHA948" s="477"/>
      <c r="DHB948" s="477"/>
      <c r="DHC948" s="477"/>
      <c r="DHD948" s="477"/>
      <c r="DHE948" s="477"/>
      <c r="DHF948" s="477"/>
      <c r="DHG948" s="477"/>
      <c r="DHH948" s="477"/>
      <c r="DHI948" s="477"/>
      <c r="DHJ948" s="477"/>
      <c r="DHK948" s="477"/>
      <c r="DHL948" s="477"/>
      <c r="DHM948" s="477"/>
      <c r="DHN948" s="477"/>
      <c r="DHO948" s="477"/>
      <c r="DHP948" s="477"/>
      <c r="DHQ948" s="477"/>
      <c r="DHR948" s="477"/>
      <c r="DHS948" s="477"/>
      <c r="DHT948" s="477"/>
      <c r="DHU948" s="477"/>
      <c r="DHV948" s="477"/>
      <c r="DHW948" s="477"/>
      <c r="DHX948" s="477"/>
      <c r="DHY948" s="477"/>
      <c r="DHZ948" s="477"/>
      <c r="DIA948" s="477"/>
      <c r="DIB948" s="477"/>
      <c r="DIC948" s="477"/>
      <c r="DID948" s="477"/>
      <c r="DIE948" s="477"/>
      <c r="DIF948" s="477"/>
      <c r="DIG948" s="477"/>
      <c r="DIH948" s="477"/>
      <c r="DII948" s="477"/>
      <c r="DIJ948" s="477"/>
      <c r="DIK948" s="477"/>
      <c r="DIL948" s="477"/>
      <c r="DIM948" s="477"/>
      <c r="DIN948" s="477"/>
      <c r="DIO948" s="477"/>
      <c r="DIP948" s="477"/>
      <c r="DIQ948" s="477"/>
      <c r="DIR948" s="477"/>
      <c r="DIS948" s="477"/>
      <c r="DIT948" s="477"/>
      <c r="DIU948" s="477"/>
      <c r="DIV948" s="477"/>
      <c r="DIW948" s="477"/>
      <c r="DIX948" s="477"/>
      <c r="DIY948" s="477"/>
      <c r="DIZ948" s="477"/>
      <c r="DJA948" s="477"/>
      <c r="DJB948" s="477"/>
      <c r="DJC948" s="477"/>
      <c r="DJD948" s="477"/>
      <c r="DJE948" s="477"/>
      <c r="DJF948" s="477"/>
      <c r="DJG948" s="477"/>
      <c r="DJH948" s="477"/>
      <c r="DJI948" s="477"/>
      <c r="DJJ948" s="477"/>
      <c r="DJK948" s="477"/>
      <c r="DJL948" s="477"/>
      <c r="DJM948" s="477"/>
      <c r="DJN948" s="477"/>
      <c r="DJO948" s="477"/>
      <c r="DJP948" s="477"/>
      <c r="DJQ948" s="477"/>
      <c r="DJR948" s="477"/>
      <c r="DJS948" s="477"/>
      <c r="DJT948" s="477"/>
      <c r="DJU948" s="477"/>
      <c r="DJV948" s="477"/>
      <c r="DJW948" s="477"/>
      <c r="DJX948" s="477"/>
      <c r="DJY948" s="477"/>
      <c r="DJZ948" s="477"/>
      <c r="DKA948" s="477"/>
      <c r="DKB948" s="477"/>
      <c r="DKC948" s="477"/>
      <c r="DKD948" s="477"/>
      <c r="DKE948" s="477"/>
      <c r="DKF948" s="477"/>
      <c r="DKG948" s="477"/>
      <c r="DKH948" s="477"/>
      <c r="DKI948" s="477"/>
      <c r="DKJ948" s="477"/>
      <c r="DKK948" s="477"/>
      <c r="DKL948" s="477"/>
      <c r="DKM948" s="477"/>
      <c r="DKN948" s="477"/>
      <c r="DKO948" s="477"/>
      <c r="DKP948" s="477"/>
      <c r="DKQ948" s="477"/>
      <c r="DKR948" s="477"/>
      <c r="DKS948" s="477"/>
      <c r="DKT948" s="477"/>
      <c r="DKU948" s="477"/>
      <c r="DKV948" s="477"/>
      <c r="DKW948" s="477"/>
      <c r="DKX948" s="477"/>
      <c r="DKY948" s="477"/>
      <c r="DKZ948" s="477"/>
      <c r="DLA948" s="477"/>
      <c r="DLB948" s="477"/>
      <c r="DLC948" s="477"/>
      <c r="DLD948" s="477"/>
      <c r="DLE948" s="477"/>
      <c r="DLF948" s="477"/>
      <c r="DLG948" s="477"/>
      <c r="DLH948" s="477"/>
      <c r="DLI948" s="477"/>
      <c r="DLJ948" s="477"/>
      <c r="DLK948" s="477"/>
      <c r="DLL948" s="477"/>
      <c r="DLM948" s="477"/>
      <c r="DLN948" s="477"/>
      <c r="DLO948" s="477"/>
      <c r="DLP948" s="477"/>
      <c r="DLQ948" s="477"/>
      <c r="DLR948" s="477"/>
      <c r="DLS948" s="477"/>
      <c r="DLT948" s="477"/>
      <c r="DLU948" s="477"/>
      <c r="DLV948" s="477"/>
      <c r="DLW948" s="477"/>
      <c r="DLX948" s="477"/>
      <c r="DLY948" s="477"/>
      <c r="DLZ948" s="477"/>
      <c r="DMA948" s="477"/>
      <c r="DMB948" s="477"/>
      <c r="DMC948" s="477"/>
      <c r="DMD948" s="477"/>
      <c r="DME948" s="477"/>
      <c r="DMF948" s="477"/>
      <c r="DMG948" s="477"/>
      <c r="DMH948" s="477"/>
      <c r="DMI948" s="477"/>
      <c r="DMJ948" s="477"/>
      <c r="DMK948" s="477"/>
      <c r="DML948" s="477"/>
      <c r="DMM948" s="477"/>
      <c r="DMN948" s="477"/>
      <c r="DMO948" s="477"/>
      <c r="DMP948" s="477"/>
      <c r="DMQ948" s="477"/>
      <c r="DMR948" s="477"/>
      <c r="DMS948" s="477"/>
      <c r="DMT948" s="477"/>
      <c r="DMU948" s="477"/>
      <c r="DMV948" s="477"/>
      <c r="DMW948" s="477"/>
      <c r="DMX948" s="477"/>
      <c r="DMY948" s="477"/>
      <c r="DMZ948" s="477"/>
      <c r="DNA948" s="477"/>
      <c r="DNB948" s="477"/>
      <c r="DNC948" s="477"/>
      <c r="DND948" s="477"/>
      <c r="DNE948" s="477"/>
      <c r="DNF948" s="477"/>
      <c r="DNG948" s="477"/>
      <c r="DNH948" s="477"/>
      <c r="DNI948" s="477"/>
      <c r="DNJ948" s="477"/>
      <c r="DNK948" s="477"/>
      <c r="DNL948" s="477"/>
      <c r="DNM948" s="477"/>
      <c r="DNN948" s="477"/>
      <c r="DNO948" s="477"/>
      <c r="DNP948" s="477"/>
      <c r="DNQ948" s="477"/>
      <c r="DNR948" s="477"/>
      <c r="DNS948" s="477"/>
      <c r="DNT948" s="477"/>
      <c r="DNU948" s="477"/>
      <c r="DNV948" s="477"/>
      <c r="DNW948" s="477"/>
      <c r="DNX948" s="477"/>
      <c r="DNY948" s="477"/>
      <c r="DNZ948" s="477"/>
      <c r="DOA948" s="477"/>
      <c r="DOB948" s="477"/>
      <c r="DOC948" s="477"/>
      <c r="DOD948" s="477"/>
      <c r="DOE948" s="477"/>
      <c r="DOF948" s="477"/>
      <c r="DOG948" s="477"/>
      <c r="DOH948" s="477"/>
      <c r="DOI948" s="477"/>
      <c r="DOJ948" s="477"/>
      <c r="DOK948" s="477"/>
      <c r="DOL948" s="477"/>
      <c r="DOM948" s="477"/>
      <c r="DON948" s="477"/>
      <c r="DOO948" s="477"/>
      <c r="DOP948" s="477"/>
      <c r="DOQ948" s="477"/>
      <c r="DOR948" s="477"/>
      <c r="DOS948" s="477"/>
      <c r="DOT948" s="477"/>
      <c r="DOU948" s="477"/>
      <c r="DOV948" s="477"/>
      <c r="DOW948" s="477"/>
      <c r="DOX948" s="477"/>
      <c r="DOY948" s="477"/>
      <c r="DOZ948" s="477"/>
      <c r="DPA948" s="477"/>
      <c r="DPB948" s="477"/>
      <c r="DPC948" s="477"/>
      <c r="DPD948" s="477"/>
      <c r="DPE948" s="477"/>
      <c r="DPF948" s="477"/>
      <c r="DPG948" s="477"/>
      <c r="DPH948" s="477"/>
      <c r="DPI948" s="477"/>
      <c r="DPJ948" s="477"/>
      <c r="DPK948" s="477"/>
      <c r="DPL948" s="477"/>
      <c r="DPM948" s="477"/>
      <c r="DPN948" s="477"/>
      <c r="DPO948" s="477"/>
      <c r="DPP948" s="477"/>
      <c r="DPQ948" s="477"/>
      <c r="DPR948" s="477"/>
      <c r="DPS948" s="477"/>
      <c r="DPT948" s="477"/>
      <c r="DPU948" s="477"/>
      <c r="DPV948" s="477"/>
      <c r="DPW948" s="477"/>
      <c r="DPX948" s="477"/>
      <c r="DPY948" s="477"/>
      <c r="DPZ948" s="477"/>
      <c r="DQA948" s="477"/>
      <c r="DQB948" s="477"/>
      <c r="DQC948" s="477"/>
      <c r="DQD948" s="477"/>
      <c r="DQE948" s="477"/>
      <c r="DQF948" s="477"/>
      <c r="DQG948" s="477"/>
      <c r="DQH948" s="477"/>
      <c r="DQI948" s="477"/>
      <c r="DQJ948" s="477"/>
      <c r="DQK948" s="477"/>
      <c r="DQL948" s="477"/>
      <c r="DQM948" s="477"/>
      <c r="DQN948" s="477"/>
      <c r="DQO948" s="477"/>
      <c r="DQP948" s="477"/>
      <c r="DQQ948" s="477"/>
      <c r="DQR948" s="477"/>
      <c r="DQS948" s="477"/>
      <c r="DQT948" s="477"/>
      <c r="DQU948" s="477"/>
      <c r="DQV948" s="477"/>
      <c r="DQW948" s="477"/>
      <c r="DQX948" s="477"/>
      <c r="DQY948" s="477"/>
      <c r="DQZ948" s="477"/>
      <c r="DRA948" s="477"/>
      <c r="DRB948" s="477"/>
      <c r="DRC948" s="477"/>
      <c r="DRD948" s="477"/>
      <c r="DRE948" s="477"/>
      <c r="DRF948" s="477"/>
      <c r="DRG948" s="477"/>
      <c r="DRH948" s="477"/>
      <c r="DRI948" s="477"/>
      <c r="DRJ948" s="477"/>
      <c r="DRK948" s="477"/>
      <c r="DRL948" s="477"/>
      <c r="DRM948" s="477"/>
      <c r="DRN948" s="477"/>
      <c r="DRO948" s="477"/>
      <c r="DRP948" s="477"/>
      <c r="DRQ948" s="477"/>
      <c r="DRR948" s="477"/>
      <c r="DRS948" s="477"/>
      <c r="DRT948" s="477"/>
      <c r="DRU948" s="477"/>
      <c r="DRV948" s="477"/>
      <c r="DRW948" s="477"/>
      <c r="DRX948" s="477"/>
      <c r="DRY948" s="477"/>
      <c r="DRZ948" s="477"/>
      <c r="DSA948" s="477"/>
      <c r="DSB948" s="477"/>
      <c r="DSC948" s="477"/>
      <c r="DSD948" s="477"/>
      <c r="DSE948" s="477"/>
      <c r="DSF948" s="477"/>
      <c r="DSG948" s="477"/>
      <c r="DSH948" s="477"/>
      <c r="DSI948" s="477"/>
      <c r="DSJ948" s="477"/>
      <c r="DSK948" s="477"/>
      <c r="DSL948" s="477"/>
      <c r="DSM948" s="477"/>
      <c r="DSN948" s="477"/>
      <c r="DSO948" s="477"/>
      <c r="DSP948" s="477"/>
      <c r="DSQ948" s="477"/>
      <c r="DSR948" s="477"/>
      <c r="DSS948" s="477"/>
      <c r="DST948" s="477"/>
      <c r="DSU948" s="477"/>
      <c r="DSV948" s="477"/>
      <c r="DSW948" s="477"/>
      <c r="DSX948" s="477"/>
      <c r="DSY948" s="477"/>
      <c r="DSZ948" s="477"/>
      <c r="DTA948" s="477"/>
      <c r="DTB948" s="477"/>
      <c r="DTC948" s="477"/>
      <c r="DTD948" s="477"/>
      <c r="DTE948" s="477"/>
      <c r="DTF948" s="477"/>
      <c r="DTG948" s="477"/>
      <c r="DTH948" s="477"/>
      <c r="DTI948" s="477"/>
      <c r="DTJ948" s="477"/>
      <c r="DTK948" s="477"/>
      <c r="DTL948" s="477"/>
      <c r="DTM948" s="477"/>
      <c r="DTN948" s="477"/>
      <c r="DTO948" s="477"/>
      <c r="DTP948" s="477"/>
      <c r="DTQ948" s="477"/>
      <c r="DTR948" s="477"/>
      <c r="DTS948" s="477"/>
      <c r="DTT948" s="477"/>
      <c r="DTU948" s="477"/>
      <c r="DTV948" s="477"/>
      <c r="DTW948" s="477"/>
      <c r="DTX948" s="477"/>
      <c r="DTY948" s="477"/>
      <c r="DTZ948" s="477"/>
      <c r="DUA948" s="477"/>
      <c r="DUB948" s="477"/>
      <c r="DUC948" s="477"/>
      <c r="DUD948" s="477"/>
      <c r="DUE948" s="477"/>
      <c r="DUF948" s="477"/>
      <c r="DUG948" s="477"/>
      <c r="DUH948" s="477"/>
      <c r="DUI948" s="477"/>
      <c r="DUJ948" s="477"/>
      <c r="DUK948" s="477"/>
      <c r="DUL948" s="477"/>
      <c r="DUM948" s="477"/>
      <c r="DUN948" s="477"/>
      <c r="DUO948" s="477"/>
      <c r="DUP948" s="477"/>
      <c r="DUQ948" s="477"/>
      <c r="DUR948" s="477"/>
      <c r="DUS948" s="477"/>
      <c r="DUT948" s="477"/>
      <c r="DUU948" s="477"/>
      <c r="DUV948" s="477"/>
      <c r="DUW948" s="477"/>
      <c r="DUX948" s="477"/>
      <c r="DUY948" s="477"/>
      <c r="DUZ948" s="477"/>
      <c r="DVA948" s="477"/>
      <c r="DVB948" s="477"/>
      <c r="DVC948" s="477"/>
      <c r="DVD948" s="477"/>
      <c r="DVE948" s="477"/>
      <c r="DVF948" s="477"/>
      <c r="DVG948" s="477"/>
      <c r="DVH948" s="477"/>
      <c r="DVI948" s="477"/>
      <c r="DVJ948" s="477"/>
      <c r="DVK948" s="477"/>
      <c r="DVL948" s="477"/>
      <c r="DVM948" s="477"/>
      <c r="DVN948" s="477"/>
      <c r="DVO948" s="477"/>
      <c r="DVP948" s="477"/>
      <c r="DVQ948" s="477"/>
      <c r="DVR948" s="477"/>
      <c r="DVS948" s="477"/>
      <c r="DVT948" s="477"/>
      <c r="DVU948" s="477"/>
      <c r="DVV948" s="477"/>
      <c r="DVW948" s="477"/>
      <c r="DVX948" s="477"/>
      <c r="DVY948" s="477"/>
      <c r="DVZ948" s="477"/>
      <c r="DWA948" s="477"/>
      <c r="DWB948" s="477"/>
      <c r="DWC948" s="477"/>
      <c r="DWD948" s="477"/>
      <c r="DWE948" s="477"/>
      <c r="DWF948" s="477"/>
      <c r="DWG948" s="477"/>
      <c r="DWH948" s="477"/>
      <c r="DWI948" s="477"/>
      <c r="DWJ948" s="477"/>
      <c r="DWK948" s="477"/>
      <c r="DWL948" s="477"/>
      <c r="DWM948" s="477"/>
      <c r="DWN948" s="477"/>
      <c r="DWO948" s="477"/>
      <c r="DWP948" s="477"/>
      <c r="DWQ948" s="477"/>
      <c r="DWR948" s="477"/>
      <c r="DWS948" s="477"/>
      <c r="DWT948" s="477"/>
      <c r="DWU948" s="477"/>
      <c r="DWV948" s="477"/>
      <c r="DWW948" s="477"/>
      <c r="DWX948" s="477"/>
      <c r="DWY948" s="477"/>
      <c r="DWZ948" s="477"/>
      <c r="DXA948" s="477"/>
      <c r="DXB948" s="477"/>
      <c r="DXC948" s="477"/>
      <c r="DXD948" s="477"/>
      <c r="DXE948" s="477"/>
      <c r="DXF948" s="477"/>
      <c r="DXG948" s="477"/>
      <c r="DXH948" s="477"/>
      <c r="DXI948" s="477"/>
      <c r="DXJ948" s="477"/>
      <c r="DXK948" s="477"/>
      <c r="DXL948" s="477"/>
      <c r="DXM948" s="477"/>
      <c r="DXN948" s="477"/>
      <c r="DXO948" s="477"/>
      <c r="DXP948" s="477"/>
      <c r="DXQ948" s="477"/>
      <c r="DXR948" s="477"/>
      <c r="DXS948" s="477"/>
      <c r="DXT948" s="477"/>
      <c r="DXU948" s="477"/>
      <c r="DXV948" s="477"/>
      <c r="DXW948" s="477"/>
      <c r="DXX948" s="477"/>
      <c r="DXY948" s="477"/>
      <c r="DXZ948" s="477"/>
      <c r="DYA948" s="477"/>
      <c r="DYB948" s="477"/>
      <c r="DYC948" s="477"/>
      <c r="DYD948" s="477"/>
      <c r="DYE948" s="477"/>
      <c r="DYF948" s="477"/>
      <c r="DYG948" s="477"/>
      <c r="DYH948" s="477"/>
      <c r="DYI948" s="477"/>
      <c r="DYJ948" s="477"/>
      <c r="DYK948" s="477"/>
      <c r="DYL948" s="477"/>
      <c r="DYM948" s="477"/>
      <c r="DYN948" s="477"/>
      <c r="DYO948" s="477"/>
      <c r="DYP948" s="477"/>
      <c r="DYQ948" s="477"/>
      <c r="DYR948" s="477"/>
      <c r="DYS948" s="477"/>
      <c r="DYT948" s="477"/>
      <c r="DYU948" s="477"/>
      <c r="DYV948" s="477"/>
      <c r="DYW948" s="477"/>
      <c r="DYX948" s="477"/>
      <c r="DYY948" s="477"/>
      <c r="DYZ948" s="477"/>
      <c r="DZA948" s="477"/>
      <c r="DZB948" s="477"/>
      <c r="DZC948" s="477"/>
      <c r="DZD948" s="477"/>
      <c r="DZE948" s="477"/>
      <c r="DZF948" s="477"/>
      <c r="DZG948" s="477"/>
      <c r="DZH948" s="477"/>
      <c r="DZI948" s="477"/>
      <c r="DZJ948" s="477"/>
      <c r="DZK948" s="477"/>
      <c r="DZL948" s="477"/>
      <c r="DZM948" s="477"/>
      <c r="DZN948" s="477"/>
      <c r="DZO948" s="477"/>
      <c r="DZP948" s="477"/>
      <c r="DZQ948" s="477"/>
      <c r="DZR948" s="477"/>
      <c r="DZS948" s="477"/>
      <c r="DZT948" s="477"/>
      <c r="DZU948" s="477"/>
      <c r="DZV948" s="477"/>
      <c r="DZW948" s="477"/>
      <c r="DZX948" s="477"/>
      <c r="DZY948" s="477"/>
      <c r="DZZ948" s="477"/>
      <c r="EAA948" s="477"/>
      <c r="EAB948" s="477"/>
      <c r="EAC948" s="477"/>
      <c r="EAD948" s="477"/>
      <c r="EAE948" s="477"/>
      <c r="EAF948" s="477"/>
      <c r="EAG948" s="477"/>
      <c r="EAH948" s="477"/>
      <c r="EAI948" s="477"/>
      <c r="EAJ948" s="477"/>
      <c r="EAK948" s="477"/>
      <c r="EAL948" s="477"/>
      <c r="EAM948" s="477"/>
      <c r="EAN948" s="477"/>
      <c r="EAO948" s="477"/>
      <c r="EAP948" s="477"/>
      <c r="EAQ948" s="477"/>
      <c r="EAR948" s="477"/>
      <c r="EAS948" s="477"/>
      <c r="EAT948" s="477"/>
      <c r="EAU948" s="477"/>
      <c r="EAV948" s="477"/>
      <c r="EAW948" s="477"/>
      <c r="EAX948" s="477"/>
      <c r="EAY948" s="477"/>
      <c r="EAZ948" s="477"/>
      <c r="EBA948" s="477"/>
      <c r="EBB948" s="477"/>
      <c r="EBC948" s="477"/>
      <c r="EBD948" s="477"/>
      <c r="EBE948" s="477"/>
      <c r="EBF948" s="477"/>
      <c r="EBG948" s="477"/>
      <c r="EBH948" s="477"/>
      <c r="EBI948" s="477"/>
      <c r="EBJ948" s="477"/>
      <c r="EBK948" s="477"/>
      <c r="EBL948" s="477"/>
      <c r="EBM948" s="477"/>
      <c r="EBN948" s="477"/>
      <c r="EBO948" s="477"/>
      <c r="EBP948" s="477"/>
      <c r="EBQ948" s="477"/>
      <c r="EBR948" s="477"/>
      <c r="EBS948" s="477"/>
      <c r="EBT948" s="477"/>
      <c r="EBU948" s="477"/>
      <c r="EBV948" s="477"/>
      <c r="EBW948" s="477"/>
      <c r="EBX948" s="477"/>
      <c r="EBY948" s="477"/>
      <c r="EBZ948" s="477"/>
      <c r="ECA948" s="477"/>
      <c r="ECB948" s="477"/>
      <c r="ECC948" s="477"/>
      <c r="ECD948" s="477"/>
      <c r="ECE948" s="477"/>
      <c r="ECF948" s="477"/>
      <c r="ECG948" s="477"/>
      <c r="ECH948" s="477"/>
      <c r="ECI948" s="477"/>
      <c r="ECJ948" s="477"/>
      <c r="ECK948" s="477"/>
      <c r="ECL948" s="477"/>
      <c r="ECM948" s="477"/>
      <c r="ECN948" s="477"/>
      <c r="ECO948" s="477"/>
      <c r="ECP948" s="477"/>
      <c r="ECQ948" s="477"/>
      <c r="ECR948" s="477"/>
      <c r="ECS948" s="477"/>
      <c r="ECT948" s="477"/>
      <c r="ECU948" s="477"/>
      <c r="ECV948" s="477"/>
      <c r="ECW948" s="477"/>
      <c r="ECX948" s="477"/>
      <c r="ECY948" s="477"/>
      <c r="ECZ948" s="477"/>
      <c r="EDA948" s="477"/>
      <c r="EDB948" s="477"/>
      <c r="EDC948" s="477"/>
      <c r="EDD948" s="477"/>
      <c r="EDE948" s="477"/>
      <c r="EDF948" s="477"/>
      <c r="EDG948" s="477"/>
      <c r="EDH948" s="477"/>
      <c r="EDI948" s="477"/>
      <c r="EDJ948" s="477"/>
      <c r="EDK948" s="477"/>
      <c r="EDL948" s="477"/>
      <c r="EDM948" s="477"/>
      <c r="EDN948" s="477"/>
      <c r="EDO948" s="477"/>
      <c r="EDP948" s="477"/>
      <c r="EDQ948" s="477"/>
      <c r="EDR948" s="477"/>
      <c r="EDS948" s="477"/>
      <c r="EDT948" s="477"/>
      <c r="EDU948" s="477"/>
      <c r="EDV948" s="477"/>
      <c r="EDW948" s="477"/>
      <c r="EDX948" s="477"/>
      <c r="EDY948" s="477"/>
      <c r="EDZ948" s="477"/>
      <c r="EEA948" s="477"/>
      <c r="EEB948" s="477"/>
      <c r="EEC948" s="477"/>
      <c r="EED948" s="477"/>
      <c r="EEE948" s="477"/>
      <c r="EEF948" s="477"/>
      <c r="EEG948" s="477"/>
      <c r="EEH948" s="477"/>
      <c r="EEI948" s="477"/>
      <c r="EEJ948" s="477"/>
      <c r="EEK948" s="477"/>
      <c r="EEL948" s="477"/>
      <c r="EEM948" s="477"/>
      <c r="EEN948" s="477"/>
      <c r="EEO948" s="477"/>
      <c r="EEP948" s="477"/>
      <c r="EEQ948" s="477"/>
      <c r="EER948" s="477"/>
      <c r="EES948" s="477"/>
      <c r="EET948" s="477"/>
      <c r="EEU948" s="477"/>
      <c r="EEV948" s="477"/>
      <c r="EEW948" s="477"/>
      <c r="EEX948" s="477"/>
      <c r="EEY948" s="477"/>
      <c r="EEZ948" s="477"/>
      <c r="EFA948" s="477"/>
      <c r="EFB948" s="477"/>
      <c r="EFC948" s="477"/>
      <c r="EFD948" s="477"/>
      <c r="EFE948" s="477"/>
      <c r="EFF948" s="477"/>
      <c r="EFG948" s="477"/>
      <c r="EFH948" s="477"/>
      <c r="EFI948" s="477"/>
      <c r="EFJ948" s="477"/>
      <c r="EFK948" s="477"/>
      <c r="EFL948" s="477"/>
      <c r="EFM948" s="477"/>
      <c r="EFN948" s="477"/>
      <c r="EFO948" s="477"/>
      <c r="EFP948" s="477"/>
      <c r="EFQ948" s="477"/>
      <c r="EFR948" s="477"/>
      <c r="EFS948" s="477"/>
      <c r="EFT948" s="477"/>
      <c r="EFU948" s="477"/>
      <c r="EFV948" s="477"/>
      <c r="EFW948" s="477"/>
      <c r="EFX948" s="477"/>
      <c r="EFY948" s="477"/>
      <c r="EFZ948" s="477"/>
      <c r="EGA948" s="477"/>
      <c r="EGB948" s="477"/>
      <c r="EGC948" s="477"/>
      <c r="EGD948" s="477"/>
      <c r="EGE948" s="477"/>
      <c r="EGF948" s="477"/>
      <c r="EGG948" s="477"/>
      <c r="EGH948" s="477"/>
      <c r="EGI948" s="477"/>
      <c r="EGJ948" s="477"/>
      <c r="EGK948" s="477"/>
      <c r="EGL948" s="477"/>
      <c r="EGM948" s="477"/>
      <c r="EGN948" s="477"/>
      <c r="EGO948" s="477"/>
      <c r="EGP948" s="477"/>
      <c r="EGQ948" s="477"/>
      <c r="EGR948" s="477"/>
      <c r="EGS948" s="477"/>
      <c r="EGT948" s="477"/>
      <c r="EGU948" s="477"/>
      <c r="EGV948" s="477"/>
      <c r="EGW948" s="477"/>
      <c r="EGX948" s="477"/>
      <c r="EGY948" s="477"/>
      <c r="EGZ948" s="477"/>
      <c r="EHA948" s="477"/>
      <c r="EHB948" s="477"/>
      <c r="EHC948" s="477"/>
      <c r="EHD948" s="477"/>
      <c r="EHE948" s="477"/>
      <c r="EHF948" s="477"/>
      <c r="EHG948" s="477"/>
      <c r="EHH948" s="477"/>
      <c r="EHI948" s="477"/>
      <c r="EHJ948" s="477"/>
      <c r="EHK948" s="477"/>
      <c r="EHL948" s="477"/>
      <c r="EHM948" s="477"/>
      <c r="EHN948" s="477"/>
      <c r="EHO948" s="477"/>
      <c r="EHP948" s="477"/>
      <c r="EHQ948" s="477"/>
      <c r="EHR948" s="477"/>
      <c r="EHS948" s="477"/>
      <c r="EHT948" s="477"/>
      <c r="EHU948" s="477"/>
      <c r="EHV948" s="477"/>
      <c r="EHW948" s="477"/>
      <c r="EHX948" s="477"/>
      <c r="EHY948" s="477"/>
      <c r="EHZ948" s="477"/>
      <c r="EIA948" s="477"/>
      <c r="EIB948" s="477"/>
      <c r="EIC948" s="477"/>
      <c r="EID948" s="477"/>
      <c r="EIE948" s="477"/>
      <c r="EIF948" s="477"/>
      <c r="EIG948" s="477"/>
      <c r="EIH948" s="477"/>
      <c r="EII948" s="477"/>
      <c r="EIJ948" s="477"/>
      <c r="EIK948" s="477"/>
      <c r="EIL948" s="477"/>
      <c r="EIM948" s="477"/>
      <c r="EIN948" s="477"/>
      <c r="EIO948" s="477"/>
      <c r="EIP948" s="477"/>
      <c r="EIQ948" s="477"/>
      <c r="EIR948" s="477"/>
      <c r="EIS948" s="477"/>
      <c r="EIT948" s="477"/>
      <c r="EIU948" s="477"/>
      <c r="EIV948" s="477"/>
      <c r="EIW948" s="477"/>
      <c r="EIX948" s="477"/>
      <c r="EIY948" s="477"/>
      <c r="EIZ948" s="477"/>
      <c r="EJA948" s="477"/>
      <c r="EJB948" s="477"/>
      <c r="EJC948" s="477"/>
      <c r="EJD948" s="477"/>
      <c r="EJE948" s="477"/>
      <c r="EJF948" s="477"/>
      <c r="EJG948" s="477"/>
      <c r="EJH948" s="477"/>
      <c r="EJI948" s="477"/>
      <c r="EJJ948" s="477"/>
      <c r="EJK948" s="477"/>
      <c r="EJL948" s="477"/>
      <c r="EJM948" s="477"/>
      <c r="EJN948" s="477"/>
      <c r="EJO948" s="477"/>
      <c r="EJP948" s="477"/>
      <c r="EJQ948" s="477"/>
      <c r="EJR948" s="477"/>
      <c r="EJS948" s="477"/>
      <c r="EJT948" s="477"/>
      <c r="EJU948" s="477"/>
      <c r="EJV948" s="477"/>
      <c r="EJW948" s="477"/>
      <c r="EJX948" s="477"/>
      <c r="EJY948" s="477"/>
      <c r="EJZ948" s="477"/>
      <c r="EKA948" s="477"/>
      <c r="EKB948" s="477"/>
      <c r="EKC948" s="477"/>
      <c r="EKD948" s="477"/>
      <c r="EKE948" s="477"/>
      <c r="EKF948" s="477"/>
      <c r="EKG948" s="477"/>
      <c r="EKH948" s="477"/>
      <c r="EKI948" s="477"/>
      <c r="EKJ948" s="477"/>
      <c r="EKK948" s="477"/>
      <c r="EKL948" s="477"/>
      <c r="EKM948" s="477"/>
      <c r="EKN948" s="477"/>
      <c r="EKO948" s="477"/>
      <c r="EKP948" s="477"/>
      <c r="EKQ948" s="477"/>
      <c r="EKR948" s="477"/>
      <c r="EKS948" s="477"/>
      <c r="EKT948" s="477"/>
      <c r="EKU948" s="477"/>
      <c r="EKV948" s="477"/>
      <c r="EKW948" s="477"/>
      <c r="EKX948" s="477"/>
      <c r="EKY948" s="477"/>
      <c r="EKZ948" s="477"/>
      <c r="ELA948" s="477"/>
      <c r="ELB948" s="477"/>
      <c r="ELC948" s="477"/>
      <c r="ELD948" s="477"/>
      <c r="ELE948" s="477"/>
      <c r="ELF948" s="477"/>
      <c r="ELG948" s="477"/>
      <c r="ELH948" s="477"/>
      <c r="ELI948" s="477"/>
      <c r="ELJ948" s="477"/>
      <c r="ELK948" s="477"/>
      <c r="ELL948" s="477"/>
      <c r="ELM948" s="477"/>
      <c r="ELN948" s="477"/>
      <c r="ELO948" s="477"/>
      <c r="ELP948" s="477"/>
      <c r="ELQ948" s="477"/>
      <c r="ELR948" s="477"/>
      <c r="ELS948" s="477"/>
      <c r="ELT948" s="477"/>
      <c r="ELU948" s="477"/>
      <c r="ELV948" s="477"/>
      <c r="ELW948" s="477"/>
      <c r="ELX948" s="477"/>
      <c r="ELY948" s="477"/>
      <c r="ELZ948" s="477"/>
      <c r="EMA948" s="477"/>
      <c r="EMB948" s="477"/>
      <c r="EMC948" s="477"/>
      <c r="EMD948" s="477"/>
      <c r="EME948" s="477"/>
      <c r="EMF948" s="477"/>
      <c r="EMG948" s="477"/>
      <c r="EMH948" s="477"/>
      <c r="EMI948" s="477"/>
      <c r="EMJ948" s="477"/>
      <c r="EMK948" s="477"/>
      <c r="EML948" s="477"/>
      <c r="EMM948" s="477"/>
      <c r="EMN948" s="477"/>
      <c r="EMO948" s="477"/>
      <c r="EMP948" s="477"/>
      <c r="EMQ948" s="477"/>
      <c r="EMR948" s="477"/>
      <c r="EMS948" s="477"/>
      <c r="EMT948" s="477"/>
      <c r="EMU948" s="477"/>
      <c r="EMV948" s="477"/>
      <c r="EMW948" s="477"/>
      <c r="EMX948" s="477"/>
      <c r="EMY948" s="477"/>
      <c r="EMZ948" s="477"/>
      <c r="ENA948" s="477"/>
      <c r="ENB948" s="477"/>
      <c r="ENC948" s="477"/>
      <c r="END948" s="477"/>
      <c r="ENE948" s="477"/>
      <c r="ENF948" s="477"/>
      <c r="ENG948" s="477"/>
      <c r="ENH948" s="477"/>
      <c r="ENI948" s="477"/>
      <c r="ENJ948" s="477"/>
      <c r="ENK948" s="477"/>
      <c r="ENL948" s="477"/>
      <c r="ENM948" s="477"/>
      <c r="ENN948" s="477"/>
      <c r="ENO948" s="477"/>
      <c r="ENP948" s="477"/>
      <c r="ENQ948" s="477"/>
      <c r="ENR948" s="477"/>
      <c r="ENS948" s="477"/>
      <c r="ENT948" s="477"/>
      <c r="ENU948" s="477"/>
      <c r="ENV948" s="477"/>
      <c r="ENW948" s="477"/>
      <c r="ENX948" s="477"/>
      <c r="ENY948" s="477"/>
      <c r="ENZ948" s="477"/>
      <c r="EOA948" s="477"/>
      <c r="EOB948" s="477"/>
      <c r="EOC948" s="477"/>
      <c r="EOD948" s="477"/>
      <c r="EOE948" s="477"/>
      <c r="EOF948" s="477"/>
      <c r="EOG948" s="477"/>
      <c r="EOH948" s="477"/>
      <c r="EOI948" s="477"/>
      <c r="EOJ948" s="477"/>
      <c r="EOK948" s="477"/>
      <c r="EOL948" s="477"/>
      <c r="EOM948" s="477"/>
      <c r="EON948" s="477"/>
      <c r="EOO948" s="477"/>
      <c r="EOP948" s="477"/>
      <c r="EOQ948" s="477"/>
      <c r="EOR948" s="477"/>
      <c r="EOS948" s="477"/>
      <c r="EOT948" s="477"/>
      <c r="EOU948" s="477"/>
      <c r="EOV948" s="477"/>
      <c r="EOW948" s="477"/>
      <c r="EOX948" s="477"/>
      <c r="EOY948" s="477"/>
      <c r="EOZ948" s="477"/>
      <c r="EPA948" s="477"/>
      <c r="EPB948" s="477"/>
      <c r="EPC948" s="477"/>
      <c r="EPD948" s="477"/>
      <c r="EPE948" s="477"/>
      <c r="EPF948" s="477"/>
      <c r="EPG948" s="477"/>
      <c r="EPH948" s="477"/>
      <c r="EPI948" s="477"/>
      <c r="EPJ948" s="477"/>
      <c r="EPK948" s="477"/>
      <c r="EPL948" s="477"/>
      <c r="EPM948" s="477"/>
      <c r="EPN948" s="477"/>
      <c r="EPO948" s="477"/>
      <c r="EPP948" s="477"/>
      <c r="EPQ948" s="477"/>
      <c r="EPR948" s="477"/>
      <c r="EPS948" s="477"/>
      <c r="EPT948" s="477"/>
      <c r="EPU948" s="477"/>
      <c r="EPV948" s="477"/>
      <c r="EPW948" s="477"/>
      <c r="EPX948" s="477"/>
      <c r="EPY948" s="477"/>
      <c r="EPZ948" s="477"/>
      <c r="EQA948" s="477"/>
      <c r="EQB948" s="477"/>
      <c r="EQC948" s="477"/>
      <c r="EQD948" s="477"/>
      <c r="EQE948" s="477"/>
      <c r="EQF948" s="477"/>
      <c r="EQG948" s="477"/>
      <c r="EQH948" s="477"/>
      <c r="EQI948" s="477"/>
      <c r="EQJ948" s="477"/>
      <c r="EQK948" s="477"/>
      <c r="EQL948" s="477"/>
      <c r="EQM948" s="477"/>
      <c r="EQN948" s="477"/>
      <c r="EQO948" s="477"/>
      <c r="EQP948" s="477"/>
      <c r="EQQ948" s="477"/>
      <c r="EQR948" s="477"/>
      <c r="EQS948" s="477"/>
      <c r="EQT948" s="477"/>
      <c r="EQU948" s="477"/>
      <c r="EQV948" s="477"/>
      <c r="EQW948" s="477"/>
      <c r="EQX948" s="477"/>
      <c r="EQY948" s="477"/>
      <c r="EQZ948" s="477"/>
      <c r="ERA948" s="477"/>
      <c r="ERB948" s="477"/>
      <c r="ERC948" s="477"/>
      <c r="ERD948" s="477"/>
      <c r="ERE948" s="477"/>
      <c r="ERF948" s="477"/>
      <c r="ERG948" s="477"/>
      <c r="ERH948" s="477"/>
      <c r="ERI948" s="477"/>
      <c r="ERJ948" s="477"/>
      <c r="ERK948" s="477"/>
      <c r="ERL948" s="477"/>
      <c r="ERM948" s="477"/>
      <c r="ERN948" s="477"/>
      <c r="ERO948" s="477"/>
      <c r="ERP948" s="477"/>
      <c r="ERQ948" s="477"/>
      <c r="ERR948" s="477"/>
      <c r="ERS948" s="477"/>
      <c r="ERT948" s="477"/>
      <c r="ERU948" s="477"/>
      <c r="ERV948" s="477"/>
      <c r="ERW948" s="477"/>
      <c r="ERX948" s="477"/>
      <c r="ERY948" s="477"/>
      <c r="ERZ948" s="477"/>
      <c r="ESA948" s="477"/>
      <c r="ESB948" s="477"/>
      <c r="ESC948" s="477"/>
      <c r="ESD948" s="477"/>
      <c r="ESE948" s="477"/>
      <c r="ESF948" s="477"/>
      <c r="ESG948" s="477"/>
      <c r="ESH948" s="477"/>
      <c r="ESI948" s="477"/>
      <c r="ESJ948" s="477"/>
      <c r="ESK948" s="477"/>
      <c r="ESL948" s="477"/>
      <c r="ESM948" s="477"/>
      <c r="ESN948" s="477"/>
      <c r="ESO948" s="477"/>
      <c r="ESP948" s="477"/>
      <c r="ESQ948" s="477"/>
      <c r="ESR948" s="477"/>
      <c r="ESS948" s="477"/>
      <c r="EST948" s="477"/>
      <c r="ESU948" s="477"/>
      <c r="ESV948" s="477"/>
      <c r="ESW948" s="477"/>
      <c r="ESX948" s="477"/>
      <c r="ESY948" s="477"/>
      <c r="ESZ948" s="477"/>
      <c r="ETA948" s="477"/>
      <c r="ETB948" s="477"/>
      <c r="ETC948" s="477"/>
      <c r="ETD948" s="477"/>
      <c r="ETE948" s="477"/>
      <c r="ETF948" s="477"/>
      <c r="ETG948" s="477"/>
      <c r="ETH948" s="477"/>
      <c r="ETI948" s="477"/>
      <c r="ETJ948" s="477"/>
      <c r="ETK948" s="477"/>
      <c r="ETL948" s="477"/>
      <c r="ETM948" s="477"/>
      <c r="ETN948" s="477"/>
      <c r="ETO948" s="477"/>
      <c r="ETP948" s="477"/>
      <c r="ETQ948" s="477"/>
      <c r="ETR948" s="477"/>
      <c r="ETS948" s="477"/>
      <c r="ETT948" s="477"/>
      <c r="ETU948" s="477"/>
      <c r="ETV948" s="477"/>
      <c r="ETW948" s="477"/>
      <c r="ETX948" s="477"/>
      <c r="ETY948" s="477"/>
      <c r="ETZ948" s="477"/>
      <c r="EUA948" s="477"/>
      <c r="EUB948" s="477"/>
      <c r="EUC948" s="477"/>
      <c r="EUD948" s="477"/>
      <c r="EUE948" s="477"/>
      <c r="EUF948" s="477"/>
      <c r="EUG948" s="477"/>
      <c r="EUH948" s="477"/>
      <c r="EUI948" s="477"/>
      <c r="EUJ948" s="477"/>
      <c r="EUK948" s="477"/>
      <c r="EUL948" s="477"/>
      <c r="EUM948" s="477"/>
      <c r="EUN948" s="477"/>
      <c r="EUO948" s="477"/>
      <c r="EUP948" s="477"/>
      <c r="EUQ948" s="477"/>
      <c r="EUR948" s="477"/>
      <c r="EUS948" s="477"/>
      <c r="EUT948" s="477"/>
      <c r="EUU948" s="477"/>
      <c r="EUV948" s="477"/>
      <c r="EUW948" s="477"/>
      <c r="EUX948" s="477"/>
      <c r="EUY948" s="477"/>
      <c r="EUZ948" s="477"/>
      <c r="EVA948" s="477"/>
      <c r="EVB948" s="477"/>
      <c r="EVC948" s="477"/>
      <c r="EVD948" s="477"/>
      <c r="EVE948" s="477"/>
      <c r="EVF948" s="477"/>
      <c r="EVG948" s="477"/>
      <c r="EVH948" s="477"/>
      <c r="EVI948" s="477"/>
      <c r="EVJ948" s="477"/>
      <c r="EVK948" s="477"/>
      <c r="EVL948" s="477"/>
      <c r="EVM948" s="477"/>
      <c r="EVN948" s="477"/>
      <c r="EVO948" s="477"/>
      <c r="EVP948" s="477"/>
      <c r="EVQ948" s="477"/>
      <c r="EVR948" s="477"/>
      <c r="EVS948" s="477"/>
      <c r="EVT948" s="477"/>
      <c r="EVU948" s="477"/>
      <c r="EVV948" s="477"/>
      <c r="EVW948" s="477"/>
      <c r="EVX948" s="477"/>
      <c r="EVY948" s="477"/>
      <c r="EVZ948" s="477"/>
      <c r="EWA948" s="477"/>
      <c r="EWB948" s="477"/>
      <c r="EWC948" s="477"/>
      <c r="EWD948" s="477"/>
      <c r="EWE948" s="477"/>
      <c r="EWF948" s="477"/>
      <c r="EWG948" s="477"/>
      <c r="EWH948" s="477"/>
      <c r="EWI948" s="477"/>
      <c r="EWJ948" s="477"/>
      <c r="EWK948" s="477"/>
      <c r="EWL948" s="477"/>
      <c r="EWM948" s="477"/>
      <c r="EWN948" s="477"/>
      <c r="EWO948" s="477"/>
      <c r="EWP948" s="477"/>
      <c r="EWQ948" s="477"/>
      <c r="EWR948" s="477"/>
      <c r="EWS948" s="477"/>
      <c r="EWT948" s="477"/>
      <c r="EWU948" s="477"/>
      <c r="EWV948" s="477"/>
      <c r="EWW948" s="477"/>
      <c r="EWX948" s="477"/>
      <c r="EWY948" s="477"/>
      <c r="EWZ948" s="477"/>
      <c r="EXA948" s="477"/>
      <c r="EXB948" s="477"/>
      <c r="EXC948" s="477"/>
      <c r="EXD948" s="477"/>
      <c r="EXE948" s="477"/>
      <c r="EXF948" s="477"/>
      <c r="EXG948" s="477"/>
      <c r="EXH948" s="477"/>
      <c r="EXI948" s="477"/>
      <c r="EXJ948" s="477"/>
      <c r="EXK948" s="477"/>
      <c r="EXL948" s="477"/>
      <c r="EXM948" s="477"/>
      <c r="EXN948" s="477"/>
      <c r="EXO948" s="477"/>
      <c r="EXP948" s="477"/>
      <c r="EXQ948" s="477"/>
      <c r="EXR948" s="477"/>
      <c r="EXS948" s="477"/>
      <c r="EXT948" s="477"/>
      <c r="EXU948" s="477"/>
      <c r="EXV948" s="477"/>
      <c r="EXW948" s="477"/>
      <c r="EXX948" s="477"/>
      <c r="EXY948" s="477"/>
      <c r="EXZ948" s="477"/>
      <c r="EYA948" s="477"/>
      <c r="EYB948" s="477"/>
      <c r="EYC948" s="477"/>
      <c r="EYD948" s="477"/>
      <c r="EYE948" s="477"/>
      <c r="EYF948" s="477"/>
      <c r="EYG948" s="477"/>
      <c r="EYH948" s="477"/>
      <c r="EYI948" s="477"/>
      <c r="EYJ948" s="477"/>
      <c r="EYK948" s="477"/>
      <c r="EYL948" s="477"/>
      <c r="EYM948" s="477"/>
      <c r="EYN948" s="477"/>
      <c r="EYO948" s="477"/>
      <c r="EYP948" s="477"/>
      <c r="EYQ948" s="477"/>
      <c r="EYR948" s="477"/>
      <c r="EYS948" s="477"/>
      <c r="EYT948" s="477"/>
      <c r="EYU948" s="477"/>
      <c r="EYV948" s="477"/>
      <c r="EYW948" s="477"/>
      <c r="EYX948" s="477"/>
      <c r="EYY948" s="477"/>
      <c r="EYZ948" s="477"/>
      <c r="EZA948" s="477"/>
      <c r="EZB948" s="477"/>
      <c r="EZC948" s="477"/>
      <c r="EZD948" s="477"/>
      <c r="EZE948" s="477"/>
      <c r="EZF948" s="477"/>
      <c r="EZG948" s="477"/>
      <c r="EZH948" s="477"/>
      <c r="EZI948" s="477"/>
      <c r="EZJ948" s="477"/>
      <c r="EZK948" s="477"/>
      <c r="EZL948" s="477"/>
      <c r="EZM948" s="477"/>
      <c r="EZN948" s="477"/>
      <c r="EZO948" s="477"/>
      <c r="EZP948" s="477"/>
      <c r="EZQ948" s="477"/>
      <c r="EZR948" s="477"/>
      <c r="EZS948" s="477"/>
      <c r="EZT948" s="477"/>
      <c r="EZU948" s="477"/>
      <c r="EZV948" s="477"/>
      <c r="EZW948" s="477"/>
      <c r="EZX948" s="477"/>
      <c r="EZY948" s="477"/>
      <c r="EZZ948" s="477"/>
      <c r="FAA948" s="477"/>
      <c r="FAB948" s="477"/>
      <c r="FAC948" s="477"/>
      <c r="FAD948" s="477"/>
      <c r="FAE948" s="477"/>
      <c r="FAF948" s="477"/>
      <c r="FAG948" s="477"/>
      <c r="FAH948" s="477"/>
      <c r="FAI948" s="477"/>
      <c r="FAJ948" s="477"/>
      <c r="FAK948" s="477"/>
      <c r="FAL948" s="477"/>
      <c r="FAM948" s="477"/>
      <c r="FAN948" s="477"/>
      <c r="FAO948" s="477"/>
      <c r="FAP948" s="477"/>
      <c r="FAQ948" s="477"/>
      <c r="FAR948" s="477"/>
      <c r="FAS948" s="477"/>
      <c r="FAT948" s="477"/>
      <c r="FAU948" s="477"/>
      <c r="FAV948" s="477"/>
      <c r="FAW948" s="477"/>
      <c r="FAX948" s="477"/>
      <c r="FAY948" s="477"/>
      <c r="FAZ948" s="477"/>
      <c r="FBA948" s="477"/>
      <c r="FBB948" s="477"/>
      <c r="FBC948" s="477"/>
      <c r="FBD948" s="477"/>
      <c r="FBE948" s="477"/>
      <c r="FBF948" s="477"/>
      <c r="FBG948" s="477"/>
      <c r="FBH948" s="477"/>
      <c r="FBI948" s="477"/>
      <c r="FBJ948" s="477"/>
      <c r="FBK948" s="477"/>
      <c r="FBL948" s="477"/>
      <c r="FBM948" s="477"/>
      <c r="FBN948" s="477"/>
      <c r="FBO948" s="477"/>
      <c r="FBP948" s="477"/>
      <c r="FBQ948" s="477"/>
      <c r="FBR948" s="477"/>
      <c r="FBS948" s="477"/>
      <c r="FBT948" s="477"/>
      <c r="FBU948" s="477"/>
      <c r="FBV948" s="477"/>
      <c r="FBW948" s="477"/>
      <c r="FBX948" s="477"/>
      <c r="FBY948" s="477"/>
      <c r="FBZ948" s="477"/>
      <c r="FCA948" s="477"/>
      <c r="FCB948" s="477"/>
      <c r="FCC948" s="477"/>
      <c r="FCD948" s="477"/>
      <c r="FCE948" s="477"/>
      <c r="FCF948" s="477"/>
      <c r="FCG948" s="477"/>
      <c r="FCH948" s="477"/>
      <c r="FCI948" s="477"/>
      <c r="FCJ948" s="477"/>
      <c r="FCK948" s="477"/>
      <c r="FCL948" s="477"/>
      <c r="FCM948" s="477"/>
      <c r="FCN948" s="477"/>
      <c r="FCO948" s="477"/>
      <c r="FCP948" s="477"/>
      <c r="FCQ948" s="477"/>
      <c r="FCR948" s="477"/>
      <c r="FCS948" s="477"/>
      <c r="FCT948" s="477"/>
      <c r="FCU948" s="477"/>
      <c r="FCV948" s="477"/>
      <c r="FCW948" s="477"/>
      <c r="FCX948" s="477"/>
      <c r="FCY948" s="477"/>
      <c r="FCZ948" s="477"/>
      <c r="FDA948" s="477"/>
      <c r="FDB948" s="477"/>
      <c r="FDC948" s="477"/>
      <c r="FDD948" s="477"/>
      <c r="FDE948" s="477"/>
      <c r="FDF948" s="477"/>
      <c r="FDG948" s="477"/>
      <c r="FDH948" s="477"/>
      <c r="FDI948" s="477"/>
      <c r="FDJ948" s="477"/>
      <c r="FDK948" s="477"/>
      <c r="FDL948" s="477"/>
      <c r="FDM948" s="477"/>
      <c r="FDN948" s="477"/>
      <c r="FDO948" s="477"/>
      <c r="FDP948" s="477"/>
      <c r="FDQ948" s="477"/>
      <c r="FDR948" s="477"/>
      <c r="FDS948" s="477"/>
      <c r="FDT948" s="477"/>
      <c r="FDU948" s="477"/>
      <c r="FDV948" s="477"/>
      <c r="FDW948" s="477"/>
      <c r="FDX948" s="477"/>
      <c r="FDY948" s="477"/>
      <c r="FDZ948" s="477"/>
      <c r="FEA948" s="477"/>
      <c r="FEB948" s="477"/>
      <c r="FEC948" s="477"/>
      <c r="FED948" s="477"/>
      <c r="FEE948" s="477"/>
      <c r="FEF948" s="477"/>
      <c r="FEG948" s="477"/>
      <c r="FEH948" s="477"/>
      <c r="FEI948" s="477"/>
      <c r="FEJ948" s="477"/>
      <c r="FEK948" s="477"/>
      <c r="FEL948" s="477"/>
      <c r="FEM948" s="477"/>
      <c r="FEN948" s="477"/>
      <c r="FEO948" s="477"/>
      <c r="FEP948" s="477"/>
      <c r="FEQ948" s="477"/>
      <c r="FER948" s="477"/>
      <c r="FES948" s="477"/>
      <c r="FET948" s="477"/>
      <c r="FEU948" s="477"/>
      <c r="FEV948" s="477"/>
      <c r="FEW948" s="477"/>
      <c r="FEX948" s="477"/>
      <c r="FEY948" s="477"/>
      <c r="FEZ948" s="477"/>
      <c r="FFA948" s="477"/>
      <c r="FFB948" s="477"/>
      <c r="FFC948" s="477"/>
      <c r="FFD948" s="477"/>
      <c r="FFE948" s="477"/>
      <c r="FFF948" s="477"/>
      <c r="FFG948" s="477"/>
      <c r="FFH948" s="477"/>
      <c r="FFI948" s="477"/>
      <c r="FFJ948" s="477"/>
      <c r="FFK948" s="477"/>
      <c r="FFL948" s="477"/>
      <c r="FFM948" s="477"/>
      <c r="FFN948" s="477"/>
      <c r="FFO948" s="477"/>
      <c r="FFP948" s="477"/>
      <c r="FFQ948" s="477"/>
      <c r="FFR948" s="477"/>
      <c r="FFS948" s="477"/>
      <c r="FFT948" s="477"/>
      <c r="FFU948" s="477"/>
      <c r="FFV948" s="477"/>
      <c r="FFW948" s="477"/>
      <c r="FFX948" s="477"/>
      <c r="FFY948" s="477"/>
      <c r="FFZ948" s="477"/>
      <c r="FGA948" s="477"/>
      <c r="FGB948" s="477"/>
      <c r="FGC948" s="477"/>
      <c r="FGD948" s="477"/>
      <c r="FGE948" s="477"/>
      <c r="FGF948" s="477"/>
      <c r="FGG948" s="477"/>
      <c r="FGH948" s="477"/>
      <c r="FGI948" s="477"/>
      <c r="FGJ948" s="477"/>
      <c r="FGK948" s="477"/>
      <c r="FGL948" s="477"/>
      <c r="FGM948" s="477"/>
      <c r="FGN948" s="477"/>
      <c r="FGO948" s="477"/>
      <c r="FGP948" s="477"/>
      <c r="FGQ948" s="477"/>
      <c r="FGR948" s="477"/>
      <c r="FGS948" s="477"/>
      <c r="FGT948" s="477"/>
      <c r="FGU948" s="477"/>
      <c r="FGV948" s="477"/>
      <c r="FGW948" s="477"/>
      <c r="FGX948" s="477"/>
      <c r="FGY948" s="477"/>
      <c r="FGZ948" s="477"/>
      <c r="FHA948" s="477"/>
      <c r="FHB948" s="477"/>
      <c r="FHC948" s="477"/>
      <c r="FHD948" s="477"/>
      <c r="FHE948" s="477"/>
      <c r="FHF948" s="477"/>
      <c r="FHG948" s="477"/>
      <c r="FHH948" s="477"/>
      <c r="FHI948" s="477"/>
      <c r="FHJ948" s="477"/>
      <c r="FHK948" s="477"/>
      <c r="FHL948" s="477"/>
      <c r="FHM948" s="477"/>
      <c r="FHN948" s="477"/>
      <c r="FHO948" s="477"/>
      <c r="FHP948" s="477"/>
      <c r="FHQ948" s="477"/>
      <c r="FHR948" s="477"/>
      <c r="FHS948" s="477"/>
      <c r="FHT948" s="477"/>
      <c r="FHU948" s="477"/>
      <c r="FHV948" s="477"/>
      <c r="FHW948" s="477"/>
      <c r="FHX948" s="477"/>
      <c r="FHY948" s="477"/>
      <c r="FHZ948" s="477"/>
      <c r="FIA948" s="477"/>
      <c r="FIB948" s="477"/>
      <c r="FIC948" s="477"/>
      <c r="FID948" s="477"/>
      <c r="FIE948" s="477"/>
      <c r="FIF948" s="477"/>
      <c r="FIG948" s="477"/>
      <c r="FIH948" s="477"/>
      <c r="FII948" s="477"/>
      <c r="FIJ948" s="477"/>
      <c r="FIK948" s="477"/>
      <c r="FIL948" s="477"/>
      <c r="FIM948" s="477"/>
      <c r="FIN948" s="477"/>
      <c r="FIO948" s="477"/>
      <c r="FIP948" s="477"/>
      <c r="FIQ948" s="477"/>
      <c r="FIR948" s="477"/>
      <c r="FIS948" s="477"/>
      <c r="FIT948" s="477"/>
      <c r="FIU948" s="477"/>
      <c r="FIV948" s="477"/>
      <c r="FIW948" s="477"/>
      <c r="FIX948" s="477"/>
      <c r="FIY948" s="477"/>
      <c r="FIZ948" s="477"/>
      <c r="FJA948" s="477"/>
      <c r="FJB948" s="477"/>
      <c r="FJC948" s="477"/>
      <c r="FJD948" s="477"/>
      <c r="FJE948" s="477"/>
      <c r="FJF948" s="477"/>
      <c r="FJG948" s="477"/>
      <c r="FJH948" s="477"/>
      <c r="FJI948" s="477"/>
      <c r="FJJ948" s="477"/>
      <c r="FJK948" s="477"/>
      <c r="FJL948" s="477"/>
      <c r="FJM948" s="477"/>
      <c r="FJN948" s="477"/>
      <c r="FJO948" s="477"/>
      <c r="FJP948" s="477"/>
      <c r="FJQ948" s="477"/>
      <c r="FJR948" s="477"/>
      <c r="FJS948" s="477"/>
      <c r="FJT948" s="477"/>
      <c r="FJU948" s="477"/>
      <c r="FJV948" s="477"/>
      <c r="FJW948" s="477"/>
      <c r="FJX948" s="477"/>
      <c r="FJY948" s="477"/>
      <c r="FJZ948" s="477"/>
      <c r="FKA948" s="477"/>
      <c r="FKB948" s="477"/>
      <c r="FKC948" s="477"/>
      <c r="FKD948" s="477"/>
      <c r="FKE948" s="477"/>
      <c r="FKF948" s="477"/>
      <c r="FKG948" s="477"/>
      <c r="FKH948" s="477"/>
      <c r="FKI948" s="477"/>
      <c r="FKJ948" s="477"/>
      <c r="FKK948" s="477"/>
      <c r="FKL948" s="477"/>
      <c r="FKM948" s="477"/>
      <c r="FKN948" s="477"/>
      <c r="FKO948" s="477"/>
      <c r="FKP948" s="477"/>
      <c r="FKQ948" s="477"/>
      <c r="FKR948" s="477"/>
      <c r="FKS948" s="477"/>
      <c r="FKT948" s="477"/>
      <c r="FKU948" s="477"/>
      <c r="FKV948" s="477"/>
      <c r="FKW948" s="477"/>
      <c r="FKX948" s="477"/>
      <c r="FKY948" s="477"/>
      <c r="FKZ948" s="477"/>
      <c r="FLA948" s="477"/>
      <c r="FLB948" s="477"/>
      <c r="FLC948" s="477"/>
      <c r="FLD948" s="477"/>
      <c r="FLE948" s="477"/>
      <c r="FLF948" s="477"/>
      <c r="FLG948" s="477"/>
      <c r="FLH948" s="477"/>
      <c r="FLI948" s="477"/>
      <c r="FLJ948" s="477"/>
      <c r="FLK948" s="477"/>
      <c r="FLL948" s="477"/>
      <c r="FLM948" s="477"/>
      <c r="FLN948" s="477"/>
      <c r="FLO948" s="477"/>
      <c r="FLP948" s="477"/>
      <c r="FLQ948" s="477"/>
      <c r="FLR948" s="477"/>
      <c r="FLS948" s="477"/>
      <c r="FLT948" s="477"/>
      <c r="FLU948" s="477"/>
      <c r="FLV948" s="477"/>
      <c r="FLW948" s="477"/>
      <c r="FLX948" s="477"/>
      <c r="FLY948" s="477"/>
      <c r="FLZ948" s="477"/>
      <c r="FMA948" s="477"/>
      <c r="FMB948" s="477"/>
      <c r="FMC948" s="477"/>
      <c r="FMD948" s="477"/>
      <c r="FME948" s="477"/>
      <c r="FMF948" s="477"/>
      <c r="FMG948" s="477"/>
      <c r="FMH948" s="477"/>
      <c r="FMI948" s="477"/>
      <c r="FMJ948" s="477"/>
      <c r="FMK948" s="477"/>
      <c r="FML948" s="477"/>
      <c r="FMM948" s="477"/>
      <c r="FMN948" s="477"/>
      <c r="FMO948" s="477"/>
      <c r="FMP948" s="477"/>
      <c r="FMQ948" s="477"/>
      <c r="FMR948" s="477"/>
      <c r="FMS948" s="477"/>
      <c r="FMT948" s="477"/>
      <c r="FMU948" s="477"/>
      <c r="FMV948" s="477"/>
      <c r="FMW948" s="477"/>
      <c r="FMX948" s="477"/>
      <c r="FMY948" s="477"/>
      <c r="FMZ948" s="477"/>
      <c r="FNA948" s="477"/>
      <c r="FNB948" s="477"/>
      <c r="FNC948" s="477"/>
      <c r="FND948" s="477"/>
      <c r="FNE948" s="477"/>
      <c r="FNF948" s="477"/>
      <c r="FNG948" s="477"/>
      <c r="FNH948" s="477"/>
      <c r="FNI948" s="477"/>
      <c r="FNJ948" s="477"/>
      <c r="FNK948" s="477"/>
      <c r="FNL948" s="477"/>
      <c r="FNM948" s="477"/>
      <c r="FNN948" s="477"/>
      <c r="FNO948" s="477"/>
      <c r="FNP948" s="477"/>
      <c r="FNQ948" s="477"/>
      <c r="FNR948" s="477"/>
      <c r="FNS948" s="477"/>
      <c r="FNT948" s="477"/>
      <c r="FNU948" s="477"/>
      <c r="FNV948" s="477"/>
      <c r="FNW948" s="477"/>
      <c r="FNX948" s="477"/>
      <c r="FNY948" s="477"/>
      <c r="FNZ948" s="477"/>
      <c r="FOA948" s="477"/>
      <c r="FOB948" s="477"/>
      <c r="FOC948" s="477"/>
      <c r="FOD948" s="477"/>
      <c r="FOE948" s="477"/>
      <c r="FOF948" s="477"/>
      <c r="FOG948" s="477"/>
      <c r="FOH948" s="477"/>
      <c r="FOI948" s="477"/>
      <c r="FOJ948" s="477"/>
      <c r="FOK948" s="477"/>
      <c r="FOL948" s="477"/>
      <c r="FOM948" s="477"/>
      <c r="FON948" s="477"/>
      <c r="FOO948" s="477"/>
      <c r="FOP948" s="477"/>
      <c r="FOQ948" s="477"/>
      <c r="FOR948" s="477"/>
      <c r="FOS948" s="477"/>
      <c r="FOT948" s="477"/>
      <c r="FOU948" s="477"/>
      <c r="FOV948" s="477"/>
      <c r="FOW948" s="477"/>
      <c r="FOX948" s="477"/>
      <c r="FOY948" s="477"/>
      <c r="FOZ948" s="477"/>
      <c r="FPA948" s="477"/>
      <c r="FPB948" s="477"/>
      <c r="FPC948" s="477"/>
      <c r="FPD948" s="477"/>
      <c r="FPE948" s="477"/>
      <c r="FPF948" s="477"/>
      <c r="FPG948" s="477"/>
      <c r="FPH948" s="477"/>
      <c r="FPI948" s="477"/>
      <c r="FPJ948" s="477"/>
      <c r="FPK948" s="477"/>
      <c r="FPL948" s="477"/>
      <c r="FPM948" s="477"/>
      <c r="FPN948" s="477"/>
      <c r="FPO948" s="477"/>
      <c r="FPP948" s="477"/>
      <c r="FPQ948" s="477"/>
      <c r="FPR948" s="477"/>
      <c r="FPS948" s="477"/>
      <c r="FPT948" s="477"/>
      <c r="FPU948" s="477"/>
      <c r="FPV948" s="477"/>
      <c r="FPW948" s="477"/>
      <c r="FPX948" s="477"/>
      <c r="FPY948" s="477"/>
      <c r="FPZ948" s="477"/>
      <c r="FQA948" s="477"/>
      <c r="FQB948" s="477"/>
      <c r="FQC948" s="477"/>
      <c r="FQD948" s="477"/>
      <c r="FQE948" s="477"/>
      <c r="FQF948" s="477"/>
      <c r="FQG948" s="477"/>
      <c r="FQH948" s="477"/>
      <c r="FQI948" s="477"/>
      <c r="FQJ948" s="477"/>
      <c r="FQK948" s="477"/>
      <c r="FQL948" s="477"/>
      <c r="FQM948" s="477"/>
      <c r="FQN948" s="477"/>
      <c r="FQO948" s="477"/>
      <c r="FQP948" s="477"/>
      <c r="FQQ948" s="477"/>
      <c r="FQR948" s="477"/>
      <c r="FQS948" s="477"/>
      <c r="FQT948" s="477"/>
      <c r="FQU948" s="477"/>
      <c r="FQV948" s="477"/>
      <c r="FQW948" s="477"/>
      <c r="FQX948" s="477"/>
      <c r="FQY948" s="477"/>
      <c r="FQZ948" s="477"/>
      <c r="FRA948" s="477"/>
      <c r="FRB948" s="477"/>
      <c r="FRC948" s="477"/>
      <c r="FRD948" s="477"/>
      <c r="FRE948" s="477"/>
      <c r="FRF948" s="477"/>
      <c r="FRG948" s="477"/>
      <c r="FRH948" s="477"/>
      <c r="FRI948" s="477"/>
      <c r="FRJ948" s="477"/>
      <c r="FRK948" s="477"/>
      <c r="FRL948" s="477"/>
      <c r="FRM948" s="477"/>
      <c r="FRN948" s="477"/>
      <c r="FRO948" s="477"/>
      <c r="FRP948" s="477"/>
      <c r="FRQ948" s="477"/>
      <c r="FRR948" s="477"/>
      <c r="FRS948" s="477"/>
      <c r="FRT948" s="477"/>
      <c r="FRU948" s="477"/>
      <c r="FRV948" s="477"/>
      <c r="FRW948" s="477"/>
      <c r="FRX948" s="477"/>
      <c r="FRY948" s="477"/>
      <c r="FRZ948" s="477"/>
      <c r="FSA948" s="477"/>
      <c r="FSB948" s="477"/>
      <c r="FSC948" s="477"/>
      <c r="FSD948" s="477"/>
      <c r="FSE948" s="477"/>
      <c r="FSF948" s="477"/>
      <c r="FSG948" s="477"/>
      <c r="FSH948" s="477"/>
      <c r="FSI948" s="477"/>
      <c r="FSJ948" s="477"/>
      <c r="FSK948" s="477"/>
      <c r="FSL948" s="477"/>
      <c r="FSM948" s="477"/>
      <c r="FSN948" s="477"/>
      <c r="FSO948" s="477"/>
      <c r="FSP948" s="477"/>
      <c r="FSQ948" s="477"/>
      <c r="FSR948" s="477"/>
      <c r="FSS948" s="477"/>
      <c r="FST948" s="477"/>
      <c r="FSU948" s="477"/>
      <c r="FSV948" s="477"/>
      <c r="FSW948" s="477"/>
      <c r="FSX948" s="477"/>
      <c r="FSY948" s="477"/>
      <c r="FSZ948" s="477"/>
      <c r="FTA948" s="477"/>
      <c r="FTB948" s="477"/>
      <c r="FTC948" s="477"/>
      <c r="FTD948" s="477"/>
      <c r="FTE948" s="477"/>
      <c r="FTF948" s="477"/>
      <c r="FTG948" s="477"/>
      <c r="FTH948" s="477"/>
      <c r="FTI948" s="477"/>
      <c r="FTJ948" s="477"/>
      <c r="FTK948" s="477"/>
      <c r="FTL948" s="477"/>
      <c r="FTM948" s="477"/>
      <c r="FTN948" s="477"/>
      <c r="FTO948" s="477"/>
      <c r="FTP948" s="477"/>
      <c r="FTQ948" s="477"/>
      <c r="FTR948" s="477"/>
      <c r="FTS948" s="477"/>
      <c r="FTT948" s="477"/>
      <c r="FTU948" s="477"/>
      <c r="FTV948" s="477"/>
      <c r="FTW948" s="477"/>
      <c r="FTX948" s="477"/>
      <c r="FTY948" s="477"/>
      <c r="FTZ948" s="477"/>
      <c r="FUA948" s="477"/>
      <c r="FUB948" s="477"/>
      <c r="FUC948" s="477"/>
      <c r="FUD948" s="477"/>
      <c r="FUE948" s="477"/>
      <c r="FUF948" s="477"/>
      <c r="FUG948" s="477"/>
      <c r="FUH948" s="477"/>
      <c r="FUI948" s="477"/>
      <c r="FUJ948" s="477"/>
      <c r="FUK948" s="477"/>
      <c r="FUL948" s="477"/>
      <c r="FUM948" s="477"/>
      <c r="FUN948" s="477"/>
      <c r="FUO948" s="477"/>
      <c r="FUP948" s="477"/>
      <c r="FUQ948" s="477"/>
      <c r="FUR948" s="477"/>
      <c r="FUS948" s="477"/>
      <c r="FUT948" s="477"/>
      <c r="FUU948" s="477"/>
      <c r="FUV948" s="477"/>
      <c r="FUW948" s="477"/>
      <c r="FUX948" s="477"/>
      <c r="FUY948" s="477"/>
      <c r="FUZ948" s="477"/>
      <c r="FVA948" s="477"/>
      <c r="FVB948" s="477"/>
      <c r="FVC948" s="477"/>
      <c r="FVD948" s="477"/>
      <c r="FVE948" s="477"/>
      <c r="FVF948" s="477"/>
      <c r="FVG948" s="477"/>
      <c r="FVH948" s="477"/>
      <c r="FVI948" s="477"/>
      <c r="FVJ948" s="477"/>
      <c r="FVK948" s="477"/>
      <c r="FVL948" s="477"/>
      <c r="FVM948" s="477"/>
      <c r="FVN948" s="477"/>
      <c r="FVO948" s="477"/>
      <c r="FVP948" s="477"/>
      <c r="FVQ948" s="477"/>
      <c r="FVR948" s="477"/>
      <c r="FVS948" s="477"/>
      <c r="FVT948" s="477"/>
      <c r="FVU948" s="477"/>
      <c r="FVV948" s="477"/>
      <c r="FVW948" s="477"/>
      <c r="FVX948" s="477"/>
      <c r="FVY948" s="477"/>
      <c r="FVZ948" s="477"/>
      <c r="FWA948" s="477"/>
      <c r="FWB948" s="477"/>
      <c r="FWC948" s="477"/>
      <c r="FWD948" s="477"/>
      <c r="FWE948" s="477"/>
      <c r="FWF948" s="477"/>
      <c r="FWG948" s="477"/>
      <c r="FWH948" s="477"/>
      <c r="FWI948" s="477"/>
      <c r="FWJ948" s="477"/>
      <c r="FWK948" s="477"/>
      <c r="FWL948" s="477"/>
      <c r="FWM948" s="477"/>
      <c r="FWN948" s="477"/>
      <c r="FWO948" s="477"/>
      <c r="FWP948" s="477"/>
      <c r="FWQ948" s="477"/>
      <c r="FWR948" s="477"/>
      <c r="FWS948" s="477"/>
      <c r="FWT948" s="477"/>
      <c r="FWU948" s="477"/>
      <c r="FWV948" s="477"/>
      <c r="FWW948" s="477"/>
      <c r="FWX948" s="477"/>
      <c r="FWY948" s="477"/>
      <c r="FWZ948" s="477"/>
      <c r="FXA948" s="477"/>
      <c r="FXB948" s="477"/>
      <c r="FXC948" s="477"/>
      <c r="FXD948" s="477"/>
      <c r="FXE948" s="477"/>
      <c r="FXF948" s="477"/>
      <c r="FXG948" s="477"/>
      <c r="FXH948" s="477"/>
      <c r="FXI948" s="477"/>
      <c r="FXJ948" s="477"/>
      <c r="FXK948" s="477"/>
      <c r="FXL948" s="477"/>
      <c r="FXM948" s="477"/>
      <c r="FXN948" s="477"/>
      <c r="FXO948" s="477"/>
      <c r="FXP948" s="477"/>
      <c r="FXQ948" s="477"/>
      <c r="FXR948" s="477"/>
      <c r="FXS948" s="477"/>
      <c r="FXT948" s="477"/>
      <c r="FXU948" s="477"/>
      <c r="FXV948" s="477"/>
      <c r="FXW948" s="477"/>
      <c r="FXX948" s="477"/>
      <c r="FXY948" s="477"/>
      <c r="FXZ948" s="477"/>
      <c r="FYA948" s="477"/>
      <c r="FYB948" s="477"/>
      <c r="FYC948" s="477"/>
      <c r="FYD948" s="477"/>
      <c r="FYE948" s="477"/>
      <c r="FYF948" s="477"/>
      <c r="FYG948" s="477"/>
      <c r="FYH948" s="477"/>
      <c r="FYI948" s="477"/>
      <c r="FYJ948" s="477"/>
      <c r="FYK948" s="477"/>
      <c r="FYL948" s="477"/>
      <c r="FYM948" s="477"/>
      <c r="FYN948" s="477"/>
      <c r="FYO948" s="477"/>
      <c r="FYP948" s="477"/>
      <c r="FYQ948" s="477"/>
      <c r="FYR948" s="477"/>
      <c r="FYS948" s="477"/>
      <c r="FYT948" s="477"/>
      <c r="FYU948" s="477"/>
      <c r="FYV948" s="477"/>
      <c r="FYW948" s="477"/>
      <c r="FYX948" s="477"/>
      <c r="FYY948" s="477"/>
      <c r="FYZ948" s="477"/>
      <c r="FZA948" s="477"/>
      <c r="FZB948" s="477"/>
      <c r="FZC948" s="477"/>
      <c r="FZD948" s="477"/>
      <c r="FZE948" s="477"/>
      <c r="FZF948" s="477"/>
      <c r="FZG948" s="477"/>
      <c r="FZH948" s="477"/>
      <c r="FZI948" s="477"/>
      <c r="FZJ948" s="477"/>
      <c r="FZK948" s="477"/>
      <c r="FZL948" s="477"/>
      <c r="FZM948" s="477"/>
      <c r="FZN948" s="477"/>
      <c r="FZO948" s="477"/>
      <c r="FZP948" s="477"/>
      <c r="FZQ948" s="477"/>
      <c r="FZR948" s="477"/>
      <c r="FZS948" s="477"/>
      <c r="FZT948" s="477"/>
      <c r="FZU948" s="477"/>
      <c r="FZV948" s="477"/>
      <c r="FZW948" s="477"/>
      <c r="FZX948" s="477"/>
      <c r="FZY948" s="477"/>
      <c r="FZZ948" s="477"/>
      <c r="GAA948" s="477"/>
      <c r="GAB948" s="477"/>
      <c r="GAC948" s="477"/>
      <c r="GAD948" s="477"/>
      <c r="GAE948" s="477"/>
      <c r="GAF948" s="477"/>
      <c r="GAG948" s="477"/>
      <c r="GAH948" s="477"/>
      <c r="GAI948" s="477"/>
      <c r="GAJ948" s="477"/>
      <c r="GAK948" s="477"/>
      <c r="GAL948" s="477"/>
      <c r="GAM948" s="477"/>
      <c r="GAN948" s="477"/>
      <c r="GAO948" s="477"/>
      <c r="GAP948" s="477"/>
      <c r="GAQ948" s="477"/>
      <c r="GAR948" s="477"/>
      <c r="GAS948" s="477"/>
      <c r="GAT948" s="477"/>
      <c r="GAU948" s="477"/>
      <c r="GAV948" s="477"/>
      <c r="GAW948" s="477"/>
      <c r="GAX948" s="477"/>
      <c r="GAY948" s="477"/>
      <c r="GAZ948" s="477"/>
      <c r="GBA948" s="477"/>
      <c r="GBB948" s="477"/>
      <c r="GBC948" s="477"/>
      <c r="GBD948" s="477"/>
      <c r="GBE948" s="477"/>
      <c r="GBF948" s="477"/>
      <c r="GBG948" s="477"/>
      <c r="GBH948" s="477"/>
      <c r="GBI948" s="477"/>
      <c r="GBJ948" s="477"/>
      <c r="GBK948" s="477"/>
      <c r="GBL948" s="477"/>
      <c r="GBM948" s="477"/>
      <c r="GBN948" s="477"/>
      <c r="GBO948" s="477"/>
      <c r="GBP948" s="477"/>
      <c r="GBQ948" s="477"/>
      <c r="GBR948" s="477"/>
      <c r="GBS948" s="477"/>
      <c r="GBT948" s="477"/>
      <c r="GBU948" s="477"/>
      <c r="GBV948" s="477"/>
      <c r="GBW948" s="477"/>
      <c r="GBX948" s="477"/>
      <c r="GBY948" s="477"/>
      <c r="GBZ948" s="477"/>
      <c r="GCA948" s="477"/>
      <c r="GCB948" s="477"/>
      <c r="GCC948" s="477"/>
      <c r="GCD948" s="477"/>
      <c r="GCE948" s="477"/>
      <c r="GCF948" s="477"/>
      <c r="GCG948" s="477"/>
      <c r="GCH948" s="477"/>
      <c r="GCI948" s="477"/>
      <c r="GCJ948" s="477"/>
      <c r="GCK948" s="477"/>
      <c r="GCL948" s="477"/>
      <c r="GCM948" s="477"/>
      <c r="GCN948" s="477"/>
      <c r="GCO948" s="477"/>
      <c r="GCP948" s="477"/>
      <c r="GCQ948" s="477"/>
      <c r="GCR948" s="477"/>
      <c r="GCS948" s="477"/>
      <c r="GCT948" s="477"/>
      <c r="GCU948" s="477"/>
      <c r="GCV948" s="477"/>
      <c r="GCW948" s="477"/>
      <c r="GCX948" s="477"/>
      <c r="GCY948" s="477"/>
      <c r="GCZ948" s="477"/>
      <c r="GDA948" s="477"/>
      <c r="GDB948" s="477"/>
      <c r="GDC948" s="477"/>
      <c r="GDD948" s="477"/>
      <c r="GDE948" s="477"/>
      <c r="GDF948" s="477"/>
      <c r="GDG948" s="477"/>
      <c r="GDH948" s="477"/>
      <c r="GDI948" s="477"/>
      <c r="GDJ948" s="477"/>
      <c r="GDK948" s="477"/>
      <c r="GDL948" s="477"/>
      <c r="GDM948" s="477"/>
      <c r="GDN948" s="477"/>
      <c r="GDO948" s="477"/>
      <c r="GDP948" s="477"/>
      <c r="GDQ948" s="477"/>
      <c r="GDR948" s="477"/>
      <c r="GDS948" s="477"/>
      <c r="GDT948" s="477"/>
      <c r="GDU948" s="477"/>
      <c r="GDV948" s="477"/>
      <c r="GDW948" s="477"/>
      <c r="GDX948" s="477"/>
      <c r="GDY948" s="477"/>
      <c r="GDZ948" s="477"/>
      <c r="GEA948" s="477"/>
      <c r="GEB948" s="477"/>
      <c r="GEC948" s="477"/>
      <c r="GED948" s="477"/>
      <c r="GEE948" s="477"/>
      <c r="GEF948" s="477"/>
      <c r="GEG948" s="477"/>
      <c r="GEH948" s="477"/>
      <c r="GEI948" s="477"/>
      <c r="GEJ948" s="477"/>
      <c r="GEK948" s="477"/>
      <c r="GEL948" s="477"/>
      <c r="GEM948" s="477"/>
      <c r="GEN948" s="477"/>
      <c r="GEO948" s="477"/>
      <c r="GEP948" s="477"/>
      <c r="GEQ948" s="477"/>
      <c r="GER948" s="477"/>
      <c r="GES948" s="477"/>
      <c r="GET948" s="477"/>
      <c r="GEU948" s="477"/>
      <c r="GEV948" s="477"/>
      <c r="GEW948" s="477"/>
      <c r="GEX948" s="477"/>
      <c r="GEY948" s="477"/>
      <c r="GEZ948" s="477"/>
      <c r="GFA948" s="477"/>
      <c r="GFB948" s="477"/>
      <c r="GFC948" s="477"/>
      <c r="GFD948" s="477"/>
      <c r="GFE948" s="477"/>
      <c r="GFF948" s="477"/>
      <c r="GFG948" s="477"/>
      <c r="GFH948" s="477"/>
      <c r="GFI948" s="477"/>
      <c r="GFJ948" s="477"/>
      <c r="GFK948" s="477"/>
      <c r="GFL948" s="477"/>
      <c r="GFM948" s="477"/>
      <c r="GFN948" s="477"/>
      <c r="GFO948" s="477"/>
      <c r="GFP948" s="477"/>
      <c r="GFQ948" s="477"/>
      <c r="GFR948" s="477"/>
      <c r="GFS948" s="477"/>
      <c r="GFT948" s="477"/>
      <c r="GFU948" s="477"/>
      <c r="GFV948" s="477"/>
      <c r="GFW948" s="477"/>
      <c r="GFX948" s="477"/>
      <c r="GFY948" s="477"/>
      <c r="GFZ948" s="477"/>
      <c r="GGA948" s="477"/>
      <c r="GGB948" s="477"/>
      <c r="GGC948" s="477"/>
      <c r="GGD948" s="477"/>
      <c r="GGE948" s="477"/>
      <c r="GGF948" s="477"/>
      <c r="GGG948" s="477"/>
      <c r="GGH948" s="477"/>
      <c r="GGI948" s="477"/>
      <c r="GGJ948" s="477"/>
      <c r="GGK948" s="477"/>
      <c r="GGL948" s="477"/>
      <c r="GGM948" s="477"/>
      <c r="GGN948" s="477"/>
      <c r="GGO948" s="477"/>
      <c r="GGP948" s="477"/>
      <c r="GGQ948" s="477"/>
      <c r="GGR948" s="477"/>
      <c r="GGS948" s="477"/>
      <c r="GGT948" s="477"/>
      <c r="GGU948" s="477"/>
      <c r="GGV948" s="477"/>
      <c r="GGW948" s="477"/>
      <c r="GGX948" s="477"/>
      <c r="GGY948" s="477"/>
      <c r="GGZ948" s="477"/>
      <c r="GHA948" s="477"/>
      <c r="GHB948" s="477"/>
      <c r="GHC948" s="477"/>
      <c r="GHD948" s="477"/>
      <c r="GHE948" s="477"/>
      <c r="GHF948" s="477"/>
      <c r="GHG948" s="477"/>
      <c r="GHH948" s="477"/>
      <c r="GHI948" s="477"/>
      <c r="GHJ948" s="477"/>
      <c r="GHK948" s="477"/>
      <c r="GHL948" s="477"/>
      <c r="GHM948" s="477"/>
      <c r="GHN948" s="477"/>
      <c r="GHO948" s="477"/>
      <c r="GHP948" s="477"/>
      <c r="GHQ948" s="477"/>
      <c r="GHR948" s="477"/>
      <c r="GHS948" s="477"/>
      <c r="GHT948" s="477"/>
      <c r="GHU948" s="477"/>
      <c r="GHV948" s="477"/>
      <c r="GHW948" s="477"/>
      <c r="GHX948" s="477"/>
      <c r="GHY948" s="477"/>
      <c r="GHZ948" s="477"/>
      <c r="GIA948" s="477"/>
      <c r="GIB948" s="477"/>
      <c r="GIC948" s="477"/>
      <c r="GID948" s="477"/>
      <c r="GIE948" s="477"/>
      <c r="GIF948" s="477"/>
      <c r="GIG948" s="477"/>
      <c r="GIH948" s="477"/>
      <c r="GII948" s="477"/>
      <c r="GIJ948" s="477"/>
      <c r="GIK948" s="477"/>
      <c r="GIL948" s="477"/>
      <c r="GIM948" s="477"/>
      <c r="GIN948" s="477"/>
      <c r="GIO948" s="477"/>
      <c r="GIP948" s="477"/>
      <c r="GIQ948" s="477"/>
      <c r="GIR948" s="477"/>
      <c r="GIS948" s="477"/>
      <c r="GIT948" s="477"/>
      <c r="GIU948" s="477"/>
      <c r="GIV948" s="477"/>
      <c r="GIW948" s="477"/>
      <c r="GIX948" s="477"/>
      <c r="GIY948" s="477"/>
      <c r="GIZ948" s="477"/>
      <c r="GJA948" s="477"/>
      <c r="GJB948" s="477"/>
      <c r="GJC948" s="477"/>
      <c r="GJD948" s="477"/>
      <c r="GJE948" s="477"/>
      <c r="GJF948" s="477"/>
      <c r="GJG948" s="477"/>
      <c r="GJH948" s="477"/>
      <c r="GJI948" s="477"/>
      <c r="GJJ948" s="477"/>
      <c r="GJK948" s="477"/>
      <c r="GJL948" s="477"/>
      <c r="GJM948" s="477"/>
      <c r="GJN948" s="477"/>
      <c r="GJO948" s="477"/>
      <c r="GJP948" s="477"/>
      <c r="GJQ948" s="477"/>
      <c r="GJR948" s="477"/>
      <c r="GJS948" s="477"/>
      <c r="GJT948" s="477"/>
      <c r="GJU948" s="477"/>
      <c r="GJV948" s="477"/>
      <c r="GJW948" s="477"/>
      <c r="GJX948" s="477"/>
      <c r="GJY948" s="477"/>
      <c r="GJZ948" s="477"/>
      <c r="GKA948" s="477"/>
      <c r="GKB948" s="477"/>
      <c r="GKC948" s="477"/>
      <c r="GKD948" s="477"/>
      <c r="GKE948" s="477"/>
      <c r="GKF948" s="477"/>
      <c r="GKG948" s="477"/>
      <c r="GKH948" s="477"/>
      <c r="GKI948" s="477"/>
      <c r="GKJ948" s="477"/>
      <c r="GKK948" s="477"/>
      <c r="GKL948" s="477"/>
      <c r="GKM948" s="477"/>
      <c r="GKN948" s="477"/>
      <c r="GKO948" s="477"/>
      <c r="GKP948" s="477"/>
      <c r="GKQ948" s="477"/>
      <c r="GKR948" s="477"/>
      <c r="GKS948" s="477"/>
      <c r="GKT948" s="477"/>
      <c r="GKU948" s="477"/>
      <c r="GKV948" s="477"/>
      <c r="GKW948" s="477"/>
      <c r="GKX948" s="477"/>
      <c r="GKY948" s="477"/>
      <c r="GKZ948" s="477"/>
      <c r="GLA948" s="477"/>
      <c r="GLB948" s="477"/>
      <c r="GLC948" s="477"/>
      <c r="GLD948" s="477"/>
      <c r="GLE948" s="477"/>
      <c r="GLF948" s="477"/>
      <c r="GLG948" s="477"/>
      <c r="GLH948" s="477"/>
      <c r="GLI948" s="477"/>
      <c r="GLJ948" s="477"/>
      <c r="GLK948" s="477"/>
      <c r="GLL948" s="477"/>
      <c r="GLM948" s="477"/>
      <c r="GLN948" s="477"/>
      <c r="GLO948" s="477"/>
      <c r="GLP948" s="477"/>
      <c r="GLQ948" s="477"/>
      <c r="GLR948" s="477"/>
      <c r="GLS948" s="477"/>
      <c r="GLT948" s="477"/>
      <c r="GLU948" s="477"/>
      <c r="GLV948" s="477"/>
      <c r="GLW948" s="477"/>
      <c r="GLX948" s="477"/>
      <c r="GLY948" s="477"/>
      <c r="GLZ948" s="477"/>
      <c r="GMA948" s="477"/>
      <c r="GMB948" s="477"/>
      <c r="GMC948" s="477"/>
      <c r="GMD948" s="477"/>
      <c r="GME948" s="477"/>
      <c r="GMF948" s="477"/>
      <c r="GMG948" s="477"/>
      <c r="GMH948" s="477"/>
      <c r="GMI948" s="477"/>
      <c r="GMJ948" s="477"/>
      <c r="GMK948" s="477"/>
      <c r="GML948" s="477"/>
      <c r="GMM948" s="477"/>
      <c r="GMN948" s="477"/>
      <c r="GMO948" s="477"/>
      <c r="GMP948" s="477"/>
      <c r="GMQ948" s="477"/>
      <c r="GMR948" s="477"/>
      <c r="GMS948" s="477"/>
      <c r="GMT948" s="477"/>
      <c r="GMU948" s="477"/>
      <c r="GMV948" s="477"/>
      <c r="GMW948" s="477"/>
      <c r="GMX948" s="477"/>
      <c r="GMY948" s="477"/>
      <c r="GMZ948" s="477"/>
      <c r="GNA948" s="477"/>
      <c r="GNB948" s="477"/>
      <c r="GNC948" s="477"/>
      <c r="GND948" s="477"/>
      <c r="GNE948" s="477"/>
      <c r="GNF948" s="477"/>
      <c r="GNG948" s="477"/>
      <c r="GNH948" s="477"/>
      <c r="GNI948" s="477"/>
      <c r="GNJ948" s="477"/>
      <c r="GNK948" s="477"/>
      <c r="GNL948" s="477"/>
      <c r="GNM948" s="477"/>
      <c r="GNN948" s="477"/>
      <c r="GNO948" s="477"/>
      <c r="GNP948" s="477"/>
      <c r="GNQ948" s="477"/>
      <c r="GNR948" s="477"/>
      <c r="GNS948" s="477"/>
      <c r="GNT948" s="477"/>
      <c r="GNU948" s="477"/>
      <c r="GNV948" s="477"/>
      <c r="GNW948" s="477"/>
      <c r="GNX948" s="477"/>
      <c r="GNY948" s="477"/>
      <c r="GNZ948" s="477"/>
      <c r="GOA948" s="477"/>
      <c r="GOB948" s="477"/>
      <c r="GOC948" s="477"/>
      <c r="GOD948" s="477"/>
      <c r="GOE948" s="477"/>
      <c r="GOF948" s="477"/>
      <c r="GOG948" s="477"/>
      <c r="GOH948" s="477"/>
      <c r="GOI948" s="477"/>
      <c r="GOJ948" s="477"/>
      <c r="GOK948" s="477"/>
      <c r="GOL948" s="477"/>
      <c r="GOM948" s="477"/>
      <c r="GON948" s="477"/>
      <c r="GOO948" s="477"/>
      <c r="GOP948" s="477"/>
      <c r="GOQ948" s="477"/>
      <c r="GOR948" s="477"/>
      <c r="GOS948" s="477"/>
      <c r="GOT948" s="477"/>
      <c r="GOU948" s="477"/>
      <c r="GOV948" s="477"/>
      <c r="GOW948" s="477"/>
      <c r="GOX948" s="477"/>
      <c r="GOY948" s="477"/>
      <c r="GOZ948" s="477"/>
      <c r="GPA948" s="477"/>
      <c r="GPB948" s="477"/>
      <c r="GPC948" s="477"/>
      <c r="GPD948" s="477"/>
      <c r="GPE948" s="477"/>
      <c r="GPF948" s="477"/>
      <c r="GPG948" s="477"/>
      <c r="GPH948" s="477"/>
      <c r="GPI948" s="477"/>
      <c r="GPJ948" s="477"/>
      <c r="GPK948" s="477"/>
      <c r="GPL948" s="477"/>
      <c r="GPM948" s="477"/>
      <c r="GPN948" s="477"/>
      <c r="GPO948" s="477"/>
      <c r="GPP948" s="477"/>
      <c r="GPQ948" s="477"/>
      <c r="GPR948" s="477"/>
      <c r="GPS948" s="477"/>
      <c r="GPT948" s="477"/>
      <c r="GPU948" s="477"/>
      <c r="GPV948" s="477"/>
      <c r="GPW948" s="477"/>
      <c r="GPX948" s="477"/>
      <c r="GPY948" s="477"/>
      <c r="GPZ948" s="477"/>
      <c r="GQA948" s="477"/>
      <c r="GQB948" s="477"/>
      <c r="GQC948" s="477"/>
      <c r="GQD948" s="477"/>
      <c r="GQE948" s="477"/>
      <c r="GQF948" s="477"/>
      <c r="GQG948" s="477"/>
      <c r="GQH948" s="477"/>
      <c r="GQI948" s="477"/>
      <c r="GQJ948" s="477"/>
      <c r="GQK948" s="477"/>
      <c r="GQL948" s="477"/>
      <c r="GQM948" s="477"/>
      <c r="GQN948" s="477"/>
      <c r="GQO948" s="477"/>
      <c r="GQP948" s="477"/>
      <c r="GQQ948" s="477"/>
      <c r="GQR948" s="477"/>
      <c r="GQS948" s="477"/>
      <c r="GQT948" s="477"/>
      <c r="GQU948" s="477"/>
      <c r="GQV948" s="477"/>
      <c r="GQW948" s="477"/>
      <c r="GQX948" s="477"/>
      <c r="GQY948" s="477"/>
      <c r="GQZ948" s="477"/>
      <c r="GRA948" s="477"/>
      <c r="GRB948" s="477"/>
      <c r="GRC948" s="477"/>
      <c r="GRD948" s="477"/>
      <c r="GRE948" s="477"/>
      <c r="GRF948" s="477"/>
      <c r="GRG948" s="477"/>
      <c r="GRH948" s="477"/>
      <c r="GRI948" s="477"/>
      <c r="GRJ948" s="477"/>
      <c r="GRK948" s="477"/>
      <c r="GRL948" s="477"/>
      <c r="GRM948" s="477"/>
      <c r="GRN948" s="477"/>
      <c r="GRO948" s="477"/>
      <c r="GRP948" s="477"/>
      <c r="GRQ948" s="477"/>
      <c r="GRR948" s="477"/>
      <c r="GRS948" s="477"/>
      <c r="GRT948" s="477"/>
      <c r="GRU948" s="477"/>
      <c r="GRV948" s="477"/>
      <c r="GRW948" s="477"/>
      <c r="GRX948" s="477"/>
      <c r="GRY948" s="477"/>
      <c r="GRZ948" s="477"/>
      <c r="GSA948" s="477"/>
      <c r="GSB948" s="477"/>
      <c r="GSC948" s="477"/>
      <c r="GSD948" s="477"/>
      <c r="GSE948" s="477"/>
      <c r="GSF948" s="477"/>
      <c r="GSG948" s="477"/>
      <c r="GSH948" s="477"/>
      <c r="GSI948" s="477"/>
      <c r="GSJ948" s="477"/>
      <c r="GSK948" s="477"/>
      <c r="GSL948" s="477"/>
      <c r="GSM948" s="477"/>
      <c r="GSN948" s="477"/>
      <c r="GSO948" s="477"/>
      <c r="GSP948" s="477"/>
      <c r="GSQ948" s="477"/>
      <c r="GSR948" s="477"/>
      <c r="GSS948" s="477"/>
      <c r="GST948" s="477"/>
      <c r="GSU948" s="477"/>
      <c r="GSV948" s="477"/>
      <c r="GSW948" s="477"/>
      <c r="GSX948" s="477"/>
      <c r="GSY948" s="477"/>
      <c r="GSZ948" s="477"/>
      <c r="GTA948" s="477"/>
      <c r="GTB948" s="477"/>
      <c r="GTC948" s="477"/>
      <c r="GTD948" s="477"/>
      <c r="GTE948" s="477"/>
      <c r="GTF948" s="477"/>
      <c r="GTG948" s="477"/>
      <c r="GTH948" s="477"/>
      <c r="GTI948" s="477"/>
      <c r="GTJ948" s="477"/>
      <c r="GTK948" s="477"/>
      <c r="GTL948" s="477"/>
      <c r="GTM948" s="477"/>
      <c r="GTN948" s="477"/>
      <c r="GTO948" s="477"/>
      <c r="GTP948" s="477"/>
      <c r="GTQ948" s="477"/>
      <c r="GTR948" s="477"/>
      <c r="GTS948" s="477"/>
      <c r="GTT948" s="477"/>
      <c r="GTU948" s="477"/>
      <c r="GTV948" s="477"/>
      <c r="GTW948" s="477"/>
      <c r="GTX948" s="477"/>
      <c r="GTY948" s="477"/>
      <c r="GTZ948" s="477"/>
      <c r="GUA948" s="477"/>
      <c r="GUB948" s="477"/>
      <c r="GUC948" s="477"/>
      <c r="GUD948" s="477"/>
      <c r="GUE948" s="477"/>
      <c r="GUF948" s="477"/>
      <c r="GUG948" s="477"/>
      <c r="GUH948" s="477"/>
      <c r="GUI948" s="477"/>
      <c r="GUJ948" s="477"/>
      <c r="GUK948" s="477"/>
      <c r="GUL948" s="477"/>
      <c r="GUM948" s="477"/>
      <c r="GUN948" s="477"/>
      <c r="GUO948" s="477"/>
      <c r="GUP948" s="477"/>
      <c r="GUQ948" s="477"/>
      <c r="GUR948" s="477"/>
      <c r="GUS948" s="477"/>
      <c r="GUT948" s="477"/>
      <c r="GUU948" s="477"/>
      <c r="GUV948" s="477"/>
      <c r="GUW948" s="477"/>
      <c r="GUX948" s="477"/>
      <c r="GUY948" s="477"/>
      <c r="GUZ948" s="477"/>
      <c r="GVA948" s="477"/>
      <c r="GVB948" s="477"/>
      <c r="GVC948" s="477"/>
      <c r="GVD948" s="477"/>
      <c r="GVE948" s="477"/>
      <c r="GVF948" s="477"/>
      <c r="GVG948" s="477"/>
      <c r="GVH948" s="477"/>
      <c r="GVI948" s="477"/>
      <c r="GVJ948" s="477"/>
      <c r="GVK948" s="477"/>
      <c r="GVL948" s="477"/>
      <c r="GVM948" s="477"/>
      <c r="GVN948" s="477"/>
      <c r="GVO948" s="477"/>
      <c r="GVP948" s="477"/>
      <c r="GVQ948" s="477"/>
      <c r="GVR948" s="477"/>
      <c r="GVS948" s="477"/>
      <c r="GVT948" s="477"/>
      <c r="GVU948" s="477"/>
      <c r="GVV948" s="477"/>
      <c r="GVW948" s="477"/>
      <c r="GVX948" s="477"/>
      <c r="GVY948" s="477"/>
      <c r="GVZ948" s="477"/>
      <c r="GWA948" s="477"/>
      <c r="GWB948" s="477"/>
      <c r="GWC948" s="477"/>
      <c r="GWD948" s="477"/>
      <c r="GWE948" s="477"/>
      <c r="GWF948" s="477"/>
      <c r="GWG948" s="477"/>
      <c r="GWH948" s="477"/>
      <c r="GWI948" s="477"/>
      <c r="GWJ948" s="477"/>
      <c r="GWK948" s="477"/>
      <c r="GWL948" s="477"/>
      <c r="GWM948" s="477"/>
      <c r="GWN948" s="477"/>
      <c r="GWO948" s="477"/>
      <c r="GWP948" s="477"/>
      <c r="GWQ948" s="477"/>
      <c r="GWR948" s="477"/>
      <c r="GWS948" s="477"/>
      <c r="GWT948" s="477"/>
      <c r="GWU948" s="477"/>
      <c r="GWV948" s="477"/>
      <c r="GWW948" s="477"/>
      <c r="GWX948" s="477"/>
      <c r="GWY948" s="477"/>
      <c r="GWZ948" s="477"/>
      <c r="GXA948" s="477"/>
      <c r="GXB948" s="477"/>
      <c r="GXC948" s="477"/>
      <c r="GXD948" s="477"/>
      <c r="GXE948" s="477"/>
      <c r="GXF948" s="477"/>
      <c r="GXG948" s="477"/>
      <c r="GXH948" s="477"/>
      <c r="GXI948" s="477"/>
      <c r="GXJ948" s="477"/>
      <c r="GXK948" s="477"/>
      <c r="GXL948" s="477"/>
      <c r="GXM948" s="477"/>
      <c r="GXN948" s="477"/>
      <c r="GXO948" s="477"/>
      <c r="GXP948" s="477"/>
      <c r="GXQ948" s="477"/>
      <c r="GXR948" s="477"/>
      <c r="GXS948" s="477"/>
      <c r="GXT948" s="477"/>
      <c r="GXU948" s="477"/>
      <c r="GXV948" s="477"/>
      <c r="GXW948" s="477"/>
      <c r="GXX948" s="477"/>
      <c r="GXY948" s="477"/>
      <c r="GXZ948" s="477"/>
      <c r="GYA948" s="477"/>
      <c r="GYB948" s="477"/>
      <c r="GYC948" s="477"/>
      <c r="GYD948" s="477"/>
      <c r="GYE948" s="477"/>
      <c r="GYF948" s="477"/>
      <c r="GYG948" s="477"/>
      <c r="GYH948" s="477"/>
      <c r="GYI948" s="477"/>
      <c r="GYJ948" s="477"/>
      <c r="GYK948" s="477"/>
      <c r="GYL948" s="477"/>
      <c r="GYM948" s="477"/>
      <c r="GYN948" s="477"/>
      <c r="GYO948" s="477"/>
      <c r="GYP948" s="477"/>
      <c r="GYQ948" s="477"/>
      <c r="GYR948" s="477"/>
      <c r="GYS948" s="477"/>
      <c r="GYT948" s="477"/>
      <c r="GYU948" s="477"/>
      <c r="GYV948" s="477"/>
      <c r="GYW948" s="477"/>
      <c r="GYX948" s="477"/>
      <c r="GYY948" s="477"/>
      <c r="GYZ948" s="477"/>
      <c r="GZA948" s="477"/>
      <c r="GZB948" s="477"/>
      <c r="GZC948" s="477"/>
      <c r="GZD948" s="477"/>
      <c r="GZE948" s="477"/>
      <c r="GZF948" s="477"/>
      <c r="GZG948" s="477"/>
      <c r="GZH948" s="477"/>
      <c r="GZI948" s="477"/>
      <c r="GZJ948" s="477"/>
      <c r="GZK948" s="477"/>
      <c r="GZL948" s="477"/>
      <c r="GZM948" s="477"/>
      <c r="GZN948" s="477"/>
      <c r="GZO948" s="477"/>
      <c r="GZP948" s="477"/>
      <c r="GZQ948" s="477"/>
      <c r="GZR948" s="477"/>
      <c r="GZS948" s="477"/>
      <c r="GZT948" s="477"/>
      <c r="GZU948" s="477"/>
      <c r="GZV948" s="477"/>
      <c r="GZW948" s="477"/>
      <c r="GZX948" s="477"/>
      <c r="GZY948" s="477"/>
      <c r="GZZ948" s="477"/>
      <c r="HAA948" s="477"/>
      <c r="HAB948" s="477"/>
      <c r="HAC948" s="477"/>
      <c r="HAD948" s="477"/>
      <c r="HAE948" s="477"/>
      <c r="HAF948" s="477"/>
      <c r="HAG948" s="477"/>
      <c r="HAH948" s="477"/>
      <c r="HAI948" s="477"/>
      <c r="HAJ948" s="477"/>
      <c r="HAK948" s="477"/>
      <c r="HAL948" s="477"/>
      <c r="HAM948" s="477"/>
      <c r="HAN948" s="477"/>
      <c r="HAO948" s="477"/>
      <c r="HAP948" s="477"/>
      <c r="HAQ948" s="477"/>
      <c r="HAR948" s="477"/>
      <c r="HAS948" s="477"/>
      <c r="HAT948" s="477"/>
      <c r="HAU948" s="477"/>
      <c r="HAV948" s="477"/>
      <c r="HAW948" s="477"/>
      <c r="HAX948" s="477"/>
      <c r="HAY948" s="477"/>
      <c r="HAZ948" s="477"/>
      <c r="HBA948" s="477"/>
      <c r="HBB948" s="477"/>
      <c r="HBC948" s="477"/>
      <c r="HBD948" s="477"/>
      <c r="HBE948" s="477"/>
      <c r="HBF948" s="477"/>
      <c r="HBG948" s="477"/>
      <c r="HBH948" s="477"/>
      <c r="HBI948" s="477"/>
      <c r="HBJ948" s="477"/>
      <c r="HBK948" s="477"/>
      <c r="HBL948" s="477"/>
      <c r="HBM948" s="477"/>
      <c r="HBN948" s="477"/>
      <c r="HBO948" s="477"/>
      <c r="HBP948" s="477"/>
      <c r="HBQ948" s="477"/>
      <c r="HBR948" s="477"/>
      <c r="HBS948" s="477"/>
      <c r="HBT948" s="477"/>
      <c r="HBU948" s="477"/>
      <c r="HBV948" s="477"/>
      <c r="HBW948" s="477"/>
      <c r="HBX948" s="477"/>
      <c r="HBY948" s="477"/>
      <c r="HBZ948" s="477"/>
      <c r="HCA948" s="477"/>
      <c r="HCB948" s="477"/>
      <c r="HCC948" s="477"/>
      <c r="HCD948" s="477"/>
      <c r="HCE948" s="477"/>
      <c r="HCF948" s="477"/>
      <c r="HCG948" s="477"/>
      <c r="HCH948" s="477"/>
      <c r="HCI948" s="477"/>
      <c r="HCJ948" s="477"/>
      <c r="HCK948" s="477"/>
      <c r="HCL948" s="477"/>
      <c r="HCM948" s="477"/>
      <c r="HCN948" s="477"/>
      <c r="HCO948" s="477"/>
      <c r="HCP948" s="477"/>
      <c r="HCQ948" s="477"/>
      <c r="HCR948" s="477"/>
      <c r="HCS948" s="477"/>
      <c r="HCT948" s="477"/>
      <c r="HCU948" s="477"/>
      <c r="HCV948" s="477"/>
      <c r="HCW948" s="477"/>
      <c r="HCX948" s="477"/>
      <c r="HCY948" s="477"/>
      <c r="HCZ948" s="477"/>
      <c r="HDA948" s="477"/>
      <c r="HDB948" s="477"/>
      <c r="HDC948" s="477"/>
      <c r="HDD948" s="477"/>
      <c r="HDE948" s="477"/>
      <c r="HDF948" s="477"/>
      <c r="HDG948" s="477"/>
      <c r="HDH948" s="477"/>
      <c r="HDI948" s="477"/>
      <c r="HDJ948" s="477"/>
      <c r="HDK948" s="477"/>
      <c r="HDL948" s="477"/>
      <c r="HDM948" s="477"/>
      <c r="HDN948" s="477"/>
      <c r="HDO948" s="477"/>
      <c r="HDP948" s="477"/>
      <c r="HDQ948" s="477"/>
      <c r="HDR948" s="477"/>
      <c r="HDS948" s="477"/>
      <c r="HDT948" s="477"/>
      <c r="HDU948" s="477"/>
      <c r="HDV948" s="477"/>
      <c r="HDW948" s="477"/>
      <c r="HDX948" s="477"/>
      <c r="HDY948" s="477"/>
      <c r="HDZ948" s="477"/>
      <c r="HEA948" s="477"/>
      <c r="HEB948" s="477"/>
      <c r="HEC948" s="477"/>
      <c r="HED948" s="477"/>
      <c r="HEE948" s="477"/>
      <c r="HEF948" s="477"/>
      <c r="HEG948" s="477"/>
      <c r="HEH948" s="477"/>
      <c r="HEI948" s="477"/>
      <c r="HEJ948" s="477"/>
      <c r="HEK948" s="477"/>
      <c r="HEL948" s="477"/>
      <c r="HEM948" s="477"/>
      <c r="HEN948" s="477"/>
      <c r="HEO948" s="477"/>
      <c r="HEP948" s="477"/>
      <c r="HEQ948" s="477"/>
      <c r="HER948" s="477"/>
      <c r="HES948" s="477"/>
      <c r="HET948" s="477"/>
      <c r="HEU948" s="477"/>
      <c r="HEV948" s="477"/>
      <c r="HEW948" s="477"/>
      <c r="HEX948" s="477"/>
      <c r="HEY948" s="477"/>
      <c r="HEZ948" s="477"/>
      <c r="HFA948" s="477"/>
      <c r="HFB948" s="477"/>
      <c r="HFC948" s="477"/>
      <c r="HFD948" s="477"/>
      <c r="HFE948" s="477"/>
      <c r="HFF948" s="477"/>
      <c r="HFG948" s="477"/>
      <c r="HFH948" s="477"/>
      <c r="HFI948" s="477"/>
      <c r="HFJ948" s="477"/>
      <c r="HFK948" s="477"/>
      <c r="HFL948" s="477"/>
      <c r="HFM948" s="477"/>
      <c r="HFN948" s="477"/>
      <c r="HFO948" s="477"/>
      <c r="HFP948" s="477"/>
      <c r="HFQ948" s="477"/>
      <c r="HFR948" s="477"/>
      <c r="HFS948" s="477"/>
      <c r="HFT948" s="477"/>
      <c r="HFU948" s="477"/>
      <c r="HFV948" s="477"/>
      <c r="HFW948" s="477"/>
      <c r="HFX948" s="477"/>
      <c r="HFY948" s="477"/>
      <c r="HFZ948" s="477"/>
      <c r="HGA948" s="477"/>
      <c r="HGB948" s="477"/>
      <c r="HGC948" s="477"/>
      <c r="HGD948" s="477"/>
      <c r="HGE948" s="477"/>
      <c r="HGF948" s="477"/>
      <c r="HGG948" s="477"/>
      <c r="HGH948" s="477"/>
      <c r="HGI948" s="477"/>
      <c r="HGJ948" s="477"/>
      <c r="HGK948" s="477"/>
      <c r="HGL948" s="477"/>
      <c r="HGM948" s="477"/>
      <c r="HGN948" s="477"/>
      <c r="HGO948" s="477"/>
      <c r="HGP948" s="477"/>
      <c r="HGQ948" s="477"/>
      <c r="HGR948" s="477"/>
      <c r="HGS948" s="477"/>
      <c r="HGT948" s="477"/>
      <c r="HGU948" s="477"/>
      <c r="HGV948" s="477"/>
      <c r="HGW948" s="477"/>
      <c r="HGX948" s="477"/>
      <c r="HGY948" s="477"/>
      <c r="HGZ948" s="477"/>
      <c r="HHA948" s="477"/>
      <c r="HHB948" s="477"/>
      <c r="HHC948" s="477"/>
      <c r="HHD948" s="477"/>
      <c r="HHE948" s="477"/>
      <c r="HHF948" s="477"/>
      <c r="HHG948" s="477"/>
      <c r="HHH948" s="477"/>
      <c r="HHI948" s="477"/>
      <c r="HHJ948" s="477"/>
      <c r="HHK948" s="477"/>
      <c r="HHL948" s="477"/>
      <c r="HHM948" s="477"/>
      <c r="HHN948" s="477"/>
      <c r="HHO948" s="477"/>
      <c r="HHP948" s="477"/>
      <c r="HHQ948" s="477"/>
      <c r="HHR948" s="477"/>
      <c r="HHS948" s="477"/>
      <c r="HHT948" s="477"/>
      <c r="HHU948" s="477"/>
      <c r="HHV948" s="477"/>
      <c r="HHW948" s="477"/>
      <c r="HHX948" s="477"/>
      <c r="HHY948" s="477"/>
      <c r="HHZ948" s="477"/>
      <c r="HIA948" s="477"/>
      <c r="HIB948" s="477"/>
      <c r="HIC948" s="477"/>
      <c r="HID948" s="477"/>
      <c r="HIE948" s="477"/>
      <c r="HIF948" s="477"/>
      <c r="HIG948" s="477"/>
      <c r="HIH948" s="477"/>
      <c r="HII948" s="477"/>
      <c r="HIJ948" s="477"/>
      <c r="HIK948" s="477"/>
      <c r="HIL948" s="477"/>
      <c r="HIM948" s="477"/>
      <c r="HIN948" s="477"/>
      <c r="HIO948" s="477"/>
      <c r="HIP948" s="477"/>
      <c r="HIQ948" s="477"/>
      <c r="HIR948" s="477"/>
      <c r="HIS948" s="477"/>
      <c r="HIT948" s="477"/>
      <c r="HIU948" s="477"/>
      <c r="HIV948" s="477"/>
      <c r="HIW948" s="477"/>
      <c r="HIX948" s="477"/>
      <c r="HIY948" s="477"/>
      <c r="HIZ948" s="477"/>
      <c r="HJA948" s="477"/>
      <c r="HJB948" s="477"/>
      <c r="HJC948" s="477"/>
      <c r="HJD948" s="477"/>
      <c r="HJE948" s="477"/>
      <c r="HJF948" s="477"/>
      <c r="HJG948" s="477"/>
      <c r="HJH948" s="477"/>
      <c r="HJI948" s="477"/>
      <c r="HJJ948" s="477"/>
      <c r="HJK948" s="477"/>
      <c r="HJL948" s="477"/>
      <c r="HJM948" s="477"/>
      <c r="HJN948" s="477"/>
      <c r="HJO948" s="477"/>
      <c r="HJP948" s="477"/>
      <c r="HJQ948" s="477"/>
      <c r="HJR948" s="477"/>
      <c r="HJS948" s="477"/>
      <c r="HJT948" s="477"/>
      <c r="HJU948" s="477"/>
      <c r="HJV948" s="477"/>
      <c r="HJW948" s="477"/>
      <c r="HJX948" s="477"/>
      <c r="HJY948" s="477"/>
      <c r="HJZ948" s="477"/>
      <c r="HKA948" s="477"/>
      <c r="HKB948" s="477"/>
      <c r="HKC948" s="477"/>
      <c r="HKD948" s="477"/>
      <c r="HKE948" s="477"/>
      <c r="HKF948" s="477"/>
      <c r="HKG948" s="477"/>
      <c r="HKH948" s="477"/>
      <c r="HKI948" s="477"/>
      <c r="HKJ948" s="477"/>
      <c r="HKK948" s="477"/>
      <c r="HKL948" s="477"/>
      <c r="HKM948" s="477"/>
      <c r="HKN948" s="477"/>
      <c r="HKO948" s="477"/>
      <c r="HKP948" s="477"/>
      <c r="HKQ948" s="477"/>
      <c r="HKR948" s="477"/>
      <c r="HKS948" s="477"/>
      <c r="HKT948" s="477"/>
      <c r="HKU948" s="477"/>
      <c r="HKV948" s="477"/>
      <c r="HKW948" s="477"/>
      <c r="HKX948" s="477"/>
      <c r="HKY948" s="477"/>
      <c r="HKZ948" s="477"/>
      <c r="HLA948" s="477"/>
      <c r="HLB948" s="477"/>
      <c r="HLC948" s="477"/>
      <c r="HLD948" s="477"/>
      <c r="HLE948" s="477"/>
      <c r="HLF948" s="477"/>
      <c r="HLG948" s="477"/>
      <c r="HLH948" s="477"/>
      <c r="HLI948" s="477"/>
      <c r="HLJ948" s="477"/>
      <c r="HLK948" s="477"/>
      <c r="HLL948" s="477"/>
      <c r="HLM948" s="477"/>
      <c r="HLN948" s="477"/>
      <c r="HLO948" s="477"/>
      <c r="HLP948" s="477"/>
      <c r="HLQ948" s="477"/>
      <c r="HLR948" s="477"/>
      <c r="HLS948" s="477"/>
      <c r="HLT948" s="477"/>
      <c r="HLU948" s="477"/>
      <c r="HLV948" s="477"/>
      <c r="HLW948" s="477"/>
      <c r="HLX948" s="477"/>
      <c r="HLY948" s="477"/>
      <c r="HLZ948" s="477"/>
      <c r="HMA948" s="477"/>
      <c r="HMB948" s="477"/>
      <c r="HMC948" s="477"/>
      <c r="HMD948" s="477"/>
      <c r="HME948" s="477"/>
      <c r="HMF948" s="477"/>
      <c r="HMG948" s="477"/>
      <c r="HMH948" s="477"/>
      <c r="HMI948" s="477"/>
      <c r="HMJ948" s="477"/>
      <c r="HMK948" s="477"/>
      <c r="HML948" s="477"/>
      <c r="HMM948" s="477"/>
      <c r="HMN948" s="477"/>
      <c r="HMO948" s="477"/>
      <c r="HMP948" s="477"/>
      <c r="HMQ948" s="477"/>
      <c r="HMR948" s="477"/>
      <c r="HMS948" s="477"/>
      <c r="HMT948" s="477"/>
      <c r="HMU948" s="477"/>
      <c r="HMV948" s="477"/>
      <c r="HMW948" s="477"/>
      <c r="HMX948" s="477"/>
      <c r="HMY948" s="477"/>
      <c r="HMZ948" s="477"/>
      <c r="HNA948" s="477"/>
      <c r="HNB948" s="477"/>
      <c r="HNC948" s="477"/>
      <c r="HND948" s="477"/>
      <c r="HNE948" s="477"/>
      <c r="HNF948" s="477"/>
      <c r="HNG948" s="477"/>
      <c r="HNH948" s="477"/>
      <c r="HNI948" s="477"/>
      <c r="HNJ948" s="477"/>
      <c r="HNK948" s="477"/>
      <c r="HNL948" s="477"/>
      <c r="HNM948" s="477"/>
      <c r="HNN948" s="477"/>
      <c r="HNO948" s="477"/>
      <c r="HNP948" s="477"/>
      <c r="HNQ948" s="477"/>
      <c r="HNR948" s="477"/>
      <c r="HNS948" s="477"/>
      <c r="HNT948" s="477"/>
      <c r="HNU948" s="477"/>
      <c r="HNV948" s="477"/>
      <c r="HNW948" s="477"/>
      <c r="HNX948" s="477"/>
      <c r="HNY948" s="477"/>
      <c r="HNZ948" s="477"/>
      <c r="HOA948" s="477"/>
      <c r="HOB948" s="477"/>
      <c r="HOC948" s="477"/>
      <c r="HOD948" s="477"/>
      <c r="HOE948" s="477"/>
      <c r="HOF948" s="477"/>
      <c r="HOG948" s="477"/>
      <c r="HOH948" s="477"/>
      <c r="HOI948" s="477"/>
      <c r="HOJ948" s="477"/>
      <c r="HOK948" s="477"/>
      <c r="HOL948" s="477"/>
      <c r="HOM948" s="477"/>
      <c r="HON948" s="477"/>
      <c r="HOO948" s="477"/>
      <c r="HOP948" s="477"/>
      <c r="HOQ948" s="477"/>
      <c r="HOR948" s="477"/>
      <c r="HOS948" s="477"/>
      <c r="HOT948" s="477"/>
      <c r="HOU948" s="477"/>
      <c r="HOV948" s="477"/>
      <c r="HOW948" s="477"/>
      <c r="HOX948" s="477"/>
      <c r="HOY948" s="477"/>
      <c r="HOZ948" s="477"/>
      <c r="HPA948" s="477"/>
      <c r="HPB948" s="477"/>
      <c r="HPC948" s="477"/>
      <c r="HPD948" s="477"/>
      <c r="HPE948" s="477"/>
      <c r="HPF948" s="477"/>
      <c r="HPG948" s="477"/>
      <c r="HPH948" s="477"/>
      <c r="HPI948" s="477"/>
      <c r="HPJ948" s="477"/>
      <c r="HPK948" s="477"/>
      <c r="HPL948" s="477"/>
      <c r="HPM948" s="477"/>
      <c r="HPN948" s="477"/>
      <c r="HPO948" s="477"/>
      <c r="HPP948" s="477"/>
      <c r="HPQ948" s="477"/>
      <c r="HPR948" s="477"/>
      <c r="HPS948" s="477"/>
      <c r="HPT948" s="477"/>
      <c r="HPU948" s="477"/>
      <c r="HPV948" s="477"/>
      <c r="HPW948" s="477"/>
      <c r="HPX948" s="477"/>
      <c r="HPY948" s="477"/>
      <c r="HPZ948" s="477"/>
      <c r="HQA948" s="477"/>
      <c r="HQB948" s="477"/>
      <c r="HQC948" s="477"/>
      <c r="HQD948" s="477"/>
      <c r="HQE948" s="477"/>
      <c r="HQF948" s="477"/>
      <c r="HQG948" s="477"/>
      <c r="HQH948" s="477"/>
      <c r="HQI948" s="477"/>
      <c r="HQJ948" s="477"/>
      <c r="HQK948" s="477"/>
      <c r="HQL948" s="477"/>
      <c r="HQM948" s="477"/>
      <c r="HQN948" s="477"/>
      <c r="HQO948" s="477"/>
      <c r="HQP948" s="477"/>
      <c r="HQQ948" s="477"/>
      <c r="HQR948" s="477"/>
      <c r="HQS948" s="477"/>
      <c r="HQT948" s="477"/>
      <c r="HQU948" s="477"/>
      <c r="HQV948" s="477"/>
      <c r="HQW948" s="477"/>
      <c r="HQX948" s="477"/>
      <c r="HQY948" s="477"/>
      <c r="HQZ948" s="477"/>
      <c r="HRA948" s="477"/>
      <c r="HRB948" s="477"/>
      <c r="HRC948" s="477"/>
      <c r="HRD948" s="477"/>
      <c r="HRE948" s="477"/>
      <c r="HRF948" s="477"/>
      <c r="HRG948" s="477"/>
      <c r="HRH948" s="477"/>
      <c r="HRI948" s="477"/>
      <c r="HRJ948" s="477"/>
      <c r="HRK948" s="477"/>
      <c r="HRL948" s="477"/>
      <c r="HRM948" s="477"/>
      <c r="HRN948" s="477"/>
      <c r="HRO948" s="477"/>
      <c r="HRP948" s="477"/>
      <c r="HRQ948" s="477"/>
      <c r="HRR948" s="477"/>
      <c r="HRS948" s="477"/>
      <c r="HRT948" s="477"/>
      <c r="HRU948" s="477"/>
      <c r="HRV948" s="477"/>
      <c r="HRW948" s="477"/>
      <c r="HRX948" s="477"/>
      <c r="HRY948" s="477"/>
      <c r="HRZ948" s="477"/>
      <c r="HSA948" s="477"/>
      <c r="HSB948" s="477"/>
      <c r="HSC948" s="477"/>
      <c r="HSD948" s="477"/>
      <c r="HSE948" s="477"/>
      <c r="HSF948" s="477"/>
      <c r="HSG948" s="477"/>
      <c r="HSH948" s="477"/>
      <c r="HSI948" s="477"/>
      <c r="HSJ948" s="477"/>
      <c r="HSK948" s="477"/>
      <c r="HSL948" s="477"/>
      <c r="HSM948" s="477"/>
      <c r="HSN948" s="477"/>
      <c r="HSO948" s="477"/>
      <c r="HSP948" s="477"/>
      <c r="HSQ948" s="477"/>
      <c r="HSR948" s="477"/>
      <c r="HSS948" s="477"/>
      <c r="HST948" s="477"/>
      <c r="HSU948" s="477"/>
      <c r="HSV948" s="477"/>
      <c r="HSW948" s="477"/>
      <c r="HSX948" s="477"/>
      <c r="HSY948" s="477"/>
      <c r="HSZ948" s="477"/>
      <c r="HTA948" s="477"/>
      <c r="HTB948" s="477"/>
      <c r="HTC948" s="477"/>
      <c r="HTD948" s="477"/>
      <c r="HTE948" s="477"/>
      <c r="HTF948" s="477"/>
      <c r="HTG948" s="477"/>
      <c r="HTH948" s="477"/>
      <c r="HTI948" s="477"/>
      <c r="HTJ948" s="477"/>
      <c r="HTK948" s="477"/>
      <c r="HTL948" s="477"/>
      <c r="HTM948" s="477"/>
      <c r="HTN948" s="477"/>
      <c r="HTO948" s="477"/>
      <c r="HTP948" s="477"/>
      <c r="HTQ948" s="477"/>
      <c r="HTR948" s="477"/>
      <c r="HTS948" s="477"/>
      <c r="HTT948" s="477"/>
      <c r="HTU948" s="477"/>
      <c r="HTV948" s="477"/>
      <c r="HTW948" s="477"/>
      <c r="HTX948" s="477"/>
      <c r="HTY948" s="477"/>
      <c r="HTZ948" s="477"/>
      <c r="HUA948" s="477"/>
      <c r="HUB948" s="477"/>
      <c r="HUC948" s="477"/>
      <c r="HUD948" s="477"/>
      <c r="HUE948" s="477"/>
      <c r="HUF948" s="477"/>
      <c r="HUG948" s="477"/>
      <c r="HUH948" s="477"/>
      <c r="HUI948" s="477"/>
      <c r="HUJ948" s="477"/>
      <c r="HUK948" s="477"/>
      <c r="HUL948" s="477"/>
      <c r="HUM948" s="477"/>
      <c r="HUN948" s="477"/>
      <c r="HUO948" s="477"/>
      <c r="HUP948" s="477"/>
      <c r="HUQ948" s="477"/>
      <c r="HUR948" s="477"/>
      <c r="HUS948" s="477"/>
      <c r="HUT948" s="477"/>
      <c r="HUU948" s="477"/>
      <c r="HUV948" s="477"/>
      <c r="HUW948" s="477"/>
      <c r="HUX948" s="477"/>
      <c r="HUY948" s="477"/>
      <c r="HUZ948" s="477"/>
      <c r="HVA948" s="477"/>
      <c r="HVB948" s="477"/>
      <c r="HVC948" s="477"/>
      <c r="HVD948" s="477"/>
      <c r="HVE948" s="477"/>
      <c r="HVF948" s="477"/>
      <c r="HVG948" s="477"/>
      <c r="HVH948" s="477"/>
      <c r="HVI948" s="477"/>
      <c r="HVJ948" s="477"/>
      <c r="HVK948" s="477"/>
      <c r="HVL948" s="477"/>
      <c r="HVM948" s="477"/>
      <c r="HVN948" s="477"/>
      <c r="HVO948" s="477"/>
      <c r="HVP948" s="477"/>
      <c r="HVQ948" s="477"/>
      <c r="HVR948" s="477"/>
      <c r="HVS948" s="477"/>
      <c r="HVT948" s="477"/>
      <c r="HVU948" s="477"/>
      <c r="HVV948" s="477"/>
      <c r="HVW948" s="477"/>
      <c r="HVX948" s="477"/>
      <c r="HVY948" s="477"/>
      <c r="HVZ948" s="477"/>
      <c r="HWA948" s="477"/>
      <c r="HWB948" s="477"/>
      <c r="HWC948" s="477"/>
      <c r="HWD948" s="477"/>
      <c r="HWE948" s="477"/>
      <c r="HWF948" s="477"/>
      <c r="HWG948" s="477"/>
      <c r="HWH948" s="477"/>
      <c r="HWI948" s="477"/>
      <c r="HWJ948" s="477"/>
      <c r="HWK948" s="477"/>
      <c r="HWL948" s="477"/>
      <c r="HWM948" s="477"/>
      <c r="HWN948" s="477"/>
      <c r="HWO948" s="477"/>
      <c r="HWP948" s="477"/>
      <c r="HWQ948" s="477"/>
      <c r="HWR948" s="477"/>
      <c r="HWS948" s="477"/>
      <c r="HWT948" s="477"/>
      <c r="HWU948" s="477"/>
      <c r="HWV948" s="477"/>
      <c r="HWW948" s="477"/>
      <c r="HWX948" s="477"/>
      <c r="HWY948" s="477"/>
      <c r="HWZ948" s="477"/>
      <c r="HXA948" s="477"/>
      <c r="HXB948" s="477"/>
      <c r="HXC948" s="477"/>
      <c r="HXD948" s="477"/>
      <c r="HXE948" s="477"/>
      <c r="HXF948" s="477"/>
      <c r="HXG948" s="477"/>
      <c r="HXH948" s="477"/>
      <c r="HXI948" s="477"/>
      <c r="HXJ948" s="477"/>
      <c r="HXK948" s="477"/>
      <c r="HXL948" s="477"/>
      <c r="HXM948" s="477"/>
      <c r="HXN948" s="477"/>
      <c r="HXO948" s="477"/>
      <c r="HXP948" s="477"/>
      <c r="HXQ948" s="477"/>
      <c r="HXR948" s="477"/>
      <c r="HXS948" s="477"/>
      <c r="HXT948" s="477"/>
      <c r="HXU948" s="477"/>
      <c r="HXV948" s="477"/>
      <c r="HXW948" s="477"/>
      <c r="HXX948" s="477"/>
      <c r="HXY948" s="477"/>
      <c r="HXZ948" s="477"/>
      <c r="HYA948" s="477"/>
      <c r="HYB948" s="477"/>
      <c r="HYC948" s="477"/>
      <c r="HYD948" s="477"/>
      <c r="HYE948" s="477"/>
      <c r="HYF948" s="477"/>
      <c r="HYG948" s="477"/>
      <c r="HYH948" s="477"/>
      <c r="HYI948" s="477"/>
      <c r="HYJ948" s="477"/>
      <c r="HYK948" s="477"/>
      <c r="HYL948" s="477"/>
      <c r="HYM948" s="477"/>
      <c r="HYN948" s="477"/>
      <c r="HYO948" s="477"/>
      <c r="HYP948" s="477"/>
      <c r="HYQ948" s="477"/>
      <c r="HYR948" s="477"/>
      <c r="HYS948" s="477"/>
      <c r="HYT948" s="477"/>
      <c r="HYU948" s="477"/>
      <c r="HYV948" s="477"/>
      <c r="HYW948" s="477"/>
      <c r="HYX948" s="477"/>
      <c r="HYY948" s="477"/>
      <c r="HYZ948" s="477"/>
      <c r="HZA948" s="477"/>
      <c r="HZB948" s="477"/>
      <c r="HZC948" s="477"/>
      <c r="HZD948" s="477"/>
      <c r="HZE948" s="477"/>
      <c r="HZF948" s="477"/>
      <c r="HZG948" s="477"/>
      <c r="HZH948" s="477"/>
      <c r="HZI948" s="477"/>
      <c r="HZJ948" s="477"/>
      <c r="HZK948" s="477"/>
      <c r="HZL948" s="477"/>
      <c r="HZM948" s="477"/>
      <c r="HZN948" s="477"/>
      <c r="HZO948" s="477"/>
      <c r="HZP948" s="477"/>
      <c r="HZQ948" s="477"/>
      <c r="HZR948" s="477"/>
      <c r="HZS948" s="477"/>
      <c r="HZT948" s="477"/>
      <c r="HZU948" s="477"/>
      <c r="HZV948" s="477"/>
      <c r="HZW948" s="477"/>
      <c r="HZX948" s="477"/>
      <c r="HZY948" s="477"/>
      <c r="HZZ948" s="477"/>
      <c r="IAA948" s="477"/>
      <c r="IAB948" s="477"/>
      <c r="IAC948" s="477"/>
      <c r="IAD948" s="477"/>
      <c r="IAE948" s="477"/>
      <c r="IAF948" s="477"/>
      <c r="IAG948" s="477"/>
      <c r="IAH948" s="477"/>
      <c r="IAI948" s="477"/>
      <c r="IAJ948" s="477"/>
      <c r="IAK948" s="477"/>
      <c r="IAL948" s="477"/>
      <c r="IAM948" s="477"/>
      <c r="IAN948" s="477"/>
      <c r="IAO948" s="477"/>
      <c r="IAP948" s="477"/>
      <c r="IAQ948" s="477"/>
      <c r="IAR948" s="477"/>
      <c r="IAS948" s="477"/>
      <c r="IAT948" s="477"/>
      <c r="IAU948" s="477"/>
      <c r="IAV948" s="477"/>
      <c r="IAW948" s="477"/>
      <c r="IAX948" s="477"/>
      <c r="IAY948" s="477"/>
      <c r="IAZ948" s="477"/>
      <c r="IBA948" s="477"/>
      <c r="IBB948" s="477"/>
      <c r="IBC948" s="477"/>
      <c r="IBD948" s="477"/>
      <c r="IBE948" s="477"/>
      <c r="IBF948" s="477"/>
      <c r="IBG948" s="477"/>
      <c r="IBH948" s="477"/>
      <c r="IBI948" s="477"/>
      <c r="IBJ948" s="477"/>
      <c r="IBK948" s="477"/>
      <c r="IBL948" s="477"/>
      <c r="IBM948" s="477"/>
      <c r="IBN948" s="477"/>
      <c r="IBO948" s="477"/>
      <c r="IBP948" s="477"/>
      <c r="IBQ948" s="477"/>
      <c r="IBR948" s="477"/>
      <c r="IBS948" s="477"/>
      <c r="IBT948" s="477"/>
      <c r="IBU948" s="477"/>
      <c r="IBV948" s="477"/>
      <c r="IBW948" s="477"/>
      <c r="IBX948" s="477"/>
      <c r="IBY948" s="477"/>
      <c r="IBZ948" s="477"/>
      <c r="ICA948" s="477"/>
      <c r="ICB948" s="477"/>
      <c r="ICC948" s="477"/>
      <c r="ICD948" s="477"/>
      <c r="ICE948" s="477"/>
      <c r="ICF948" s="477"/>
      <c r="ICG948" s="477"/>
      <c r="ICH948" s="477"/>
      <c r="ICI948" s="477"/>
      <c r="ICJ948" s="477"/>
      <c r="ICK948" s="477"/>
      <c r="ICL948" s="477"/>
      <c r="ICM948" s="477"/>
      <c r="ICN948" s="477"/>
      <c r="ICO948" s="477"/>
      <c r="ICP948" s="477"/>
      <c r="ICQ948" s="477"/>
      <c r="ICR948" s="477"/>
      <c r="ICS948" s="477"/>
      <c r="ICT948" s="477"/>
      <c r="ICU948" s="477"/>
      <c r="ICV948" s="477"/>
      <c r="ICW948" s="477"/>
      <c r="ICX948" s="477"/>
      <c r="ICY948" s="477"/>
      <c r="ICZ948" s="477"/>
      <c r="IDA948" s="477"/>
      <c r="IDB948" s="477"/>
      <c r="IDC948" s="477"/>
      <c r="IDD948" s="477"/>
      <c r="IDE948" s="477"/>
      <c r="IDF948" s="477"/>
      <c r="IDG948" s="477"/>
      <c r="IDH948" s="477"/>
      <c r="IDI948" s="477"/>
      <c r="IDJ948" s="477"/>
      <c r="IDK948" s="477"/>
      <c r="IDL948" s="477"/>
      <c r="IDM948" s="477"/>
      <c r="IDN948" s="477"/>
      <c r="IDO948" s="477"/>
      <c r="IDP948" s="477"/>
      <c r="IDQ948" s="477"/>
      <c r="IDR948" s="477"/>
      <c r="IDS948" s="477"/>
      <c r="IDT948" s="477"/>
      <c r="IDU948" s="477"/>
      <c r="IDV948" s="477"/>
      <c r="IDW948" s="477"/>
      <c r="IDX948" s="477"/>
      <c r="IDY948" s="477"/>
      <c r="IDZ948" s="477"/>
      <c r="IEA948" s="477"/>
      <c r="IEB948" s="477"/>
      <c r="IEC948" s="477"/>
      <c r="IED948" s="477"/>
      <c r="IEE948" s="477"/>
      <c r="IEF948" s="477"/>
      <c r="IEG948" s="477"/>
      <c r="IEH948" s="477"/>
      <c r="IEI948" s="477"/>
      <c r="IEJ948" s="477"/>
      <c r="IEK948" s="477"/>
      <c r="IEL948" s="477"/>
      <c r="IEM948" s="477"/>
      <c r="IEN948" s="477"/>
      <c r="IEO948" s="477"/>
      <c r="IEP948" s="477"/>
      <c r="IEQ948" s="477"/>
      <c r="IER948" s="477"/>
      <c r="IES948" s="477"/>
      <c r="IET948" s="477"/>
      <c r="IEU948" s="477"/>
      <c r="IEV948" s="477"/>
      <c r="IEW948" s="477"/>
      <c r="IEX948" s="477"/>
      <c r="IEY948" s="477"/>
      <c r="IEZ948" s="477"/>
      <c r="IFA948" s="477"/>
      <c r="IFB948" s="477"/>
      <c r="IFC948" s="477"/>
      <c r="IFD948" s="477"/>
      <c r="IFE948" s="477"/>
      <c r="IFF948" s="477"/>
      <c r="IFG948" s="477"/>
      <c r="IFH948" s="477"/>
      <c r="IFI948" s="477"/>
      <c r="IFJ948" s="477"/>
      <c r="IFK948" s="477"/>
      <c r="IFL948" s="477"/>
      <c r="IFM948" s="477"/>
      <c r="IFN948" s="477"/>
      <c r="IFO948" s="477"/>
      <c r="IFP948" s="477"/>
      <c r="IFQ948" s="477"/>
      <c r="IFR948" s="477"/>
      <c r="IFS948" s="477"/>
      <c r="IFT948" s="477"/>
      <c r="IFU948" s="477"/>
      <c r="IFV948" s="477"/>
      <c r="IFW948" s="477"/>
      <c r="IFX948" s="477"/>
      <c r="IFY948" s="477"/>
      <c r="IFZ948" s="477"/>
      <c r="IGA948" s="477"/>
      <c r="IGB948" s="477"/>
      <c r="IGC948" s="477"/>
      <c r="IGD948" s="477"/>
      <c r="IGE948" s="477"/>
      <c r="IGF948" s="477"/>
      <c r="IGG948" s="477"/>
      <c r="IGH948" s="477"/>
      <c r="IGI948" s="477"/>
      <c r="IGJ948" s="477"/>
      <c r="IGK948" s="477"/>
      <c r="IGL948" s="477"/>
      <c r="IGM948" s="477"/>
      <c r="IGN948" s="477"/>
      <c r="IGO948" s="477"/>
      <c r="IGP948" s="477"/>
      <c r="IGQ948" s="477"/>
      <c r="IGR948" s="477"/>
      <c r="IGS948" s="477"/>
      <c r="IGT948" s="477"/>
      <c r="IGU948" s="477"/>
      <c r="IGV948" s="477"/>
      <c r="IGW948" s="477"/>
      <c r="IGX948" s="477"/>
      <c r="IGY948" s="477"/>
      <c r="IGZ948" s="477"/>
      <c r="IHA948" s="477"/>
      <c r="IHB948" s="477"/>
      <c r="IHC948" s="477"/>
      <c r="IHD948" s="477"/>
      <c r="IHE948" s="477"/>
      <c r="IHF948" s="477"/>
      <c r="IHG948" s="477"/>
      <c r="IHH948" s="477"/>
      <c r="IHI948" s="477"/>
      <c r="IHJ948" s="477"/>
      <c r="IHK948" s="477"/>
      <c r="IHL948" s="477"/>
      <c r="IHM948" s="477"/>
      <c r="IHN948" s="477"/>
      <c r="IHO948" s="477"/>
      <c r="IHP948" s="477"/>
      <c r="IHQ948" s="477"/>
      <c r="IHR948" s="477"/>
      <c r="IHS948" s="477"/>
      <c r="IHT948" s="477"/>
      <c r="IHU948" s="477"/>
      <c r="IHV948" s="477"/>
      <c r="IHW948" s="477"/>
      <c r="IHX948" s="477"/>
      <c r="IHY948" s="477"/>
      <c r="IHZ948" s="477"/>
      <c r="IIA948" s="477"/>
      <c r="IIB948" s="477"/>
      <c r="IIC948" s="477"/>
      <c r="IID948" s="477"/>
      <c r="IIE948" s="477"/>
      <c r="IIF948" s="477"/>
      <c r="IIG948" s="477"/>
      <c r="IIH948" s="477"/>
      <c r="III948" s="477"/>
      <c r="IIJ948" s="477"/>
      <c r="IIK948" s="477"/>
      <c r="IIL948" s="477"/>
      <c r="IIM948" s="477"/>
      <c r="IIN948" s="477"/>
      <c r="IIO948" s="477"/>
      <c r="IIP948" s="477"/>
      <c r="IIQ948" s="477"/>
      <c r="IIR948" s="477"/>
      <c r="IIS948" s="477"/>
      <c r="IIT948" s="477"/>
      <c r="IIU948" s="477"/>
      <c r="IIV948" s="477"/>
      <c r="IIW948" s="477"/>
      <c r="IIX948" s="477"/>
      <c r="IIY948" s="477"/>
      <c r="IIZ948" s="477"/>
      <c r="IJA948" s="477"/>
      <c r="IJB948" s="477"/>
      <c r="IJC948" s="477"/>
      <c r="IJD948" s="477"/>
      <c r="IJE948" s="477"/>
      <c r="IJF948" s="477"/>
      <c r="IJG948" s="477"/>
      <c r="IJH948" s="477"/>
      <c r="IJI948" s="477"/>
      <c r="IJJ948" s="477"/>
      <c r="IJK948" s="477"/>
      <c r="IJL948" s="477"/>
      <c r="IJM948" s="477"/>
      <c r="IJN948" s="477"/>
      <c r="IJO948" s="477"/>
      <c r="IJP948" s="477"/>
      <c r="IJQ948" s="477"/>
      <c r="IJR948" s="477"/>
      <c r="IJS948" s="477"/>
      <c r="IJT948" s="477"/>
      <c r="IJU948" s="477"/>
      <c r="IJV948" s="477"/>
      <c r="IJW948" s="477"/>
      <c r="IJX948" s="477"/>
      <c r="IJY948" s="477"/>
      <c r="IJZ948" s="477"/>
      <c r="IKA948" s="477"/>
      <c r="IKB948" s="477"/>
      <c r="IKC948" s="477"/>
      <c r="IKD948" s="477"/>
      <c r="IKE948" s="477"/>
      <c r="IKF948" s="477"/>
      <c r="IKG948" s="477"/>
      <c r="IKH948" s="477"/>
      <c r="IKI948" s="477"/>
      <c r="IKJ948" s="477"/>
      <c r="IKK948" s="477"/>
      <c r="IKL948" s="477"/>
      <c r="IKM948" s="477"/>
      <c r="IKN948" s="477"/>
      <c r="IKO948" s="477"/>
      <c r="IKP948" s="477"/>
      <c r="IKQ948" s="477"/>
      <c r="IKR948" s="477"/>
      <c r="IKS948" s="477"/>
      <c r="IKT948" s="477"/>
      <c r="IKU948" s="477"/>
      <c r="IKV948" s="477"/>
      <c r="IKW948" s="477"/>
      <c r="IKX948" s="477"/>
      <c r="IKY948" s="477"/>
      <c r="IKZ948" s="477"/>
      <c r="ILA948" s="477"/>
      <c r="ILB948" s="477"/>
      <c r="ILC948" s="477"/>
      <c r="ILD948" s="477"/>
      <c r="ILE948" s="477"/>
      <c r="ILF948" s="477"/>
      <c r="ILG948" s="477"/>
      <c r="ILH948" s="477"/>
      <c r="ILI948" s="477"/>
      <c r="ILJ948" s="477"/>
      <c r="ILK948" s="477"/>
      <c r="ILL948" s="477"/>
      <c r="ILM948" s="477"/>
      <c r="ILN948" s="477"/>
      <c r="ILO948" s="477"/>
      <c r="ILP948" s="477"/>
      <c r="ILQ948" s="477"/>
      <c r="ILR948" s="477"/>
      <c r="ILS948" s="477"/>
      <c r="ILT948" s="477"/>
      <c r="ILU948" s="477"/>
      <c r="ILV948" s="477"/>
      <c r="ILW948" s="477"/>
      <c r="ILX948" s="477"/>
      <c r="ILY948" s="477"/>
      <c r="ILZ948" s="477"/>
      <c r="IMA948" s="477"/>
      <c r="IMB948" s="477"/>
      <c r="IMC948" s="477"/>
      <c r="IMD948" s="477"/>
      <c r="IME948" s="477"/>
      <c r="IMF948" s="477"/>
      <c r="IMG948" s="477"/>
      <c r="IMH948" s="477"/>
      <c r="IMI948" s="477"/>
      <c r="IMJ948" s="477"/>
      <c r="IMK948" s="477"/>
      <c r="IML948" s="477"/>
      <c r="IMM948" s="477"/>
      <c r="IMN948" s="477"/>
      <c r="IMO948" s="477"/>
      <c r="IMP948" s="477"/>
      <c r="IMQ948" s="477"/>
      <c r="IMR948" s="477"/>
      <c r="IMS948" s="477"/>
      <c r="IMT948" s="477"/>
      <c r="IMU948" s="477"/>
      <c r="IMV948" s="477"/>
      <c r="IMW948" s="477"/>
      <c r="IMX948" s="477"/>
      <c r="IMY948" s="477"/>
      <c r="IMZ948" s="477"/>
      <c r="INA948" s="477"/>
      <c r="INB948" s="477"/>
      <c r="INC948" s="477"/>
      <c r="IND948" s="477"/>
      <c r="INE948" s="477"/>
      <c r="INF948" s="477"/>
      <c r="ING948" s="477"/>
      <c r="INH948" s="477"/>
      <c r="INI948" s="477"/>
      <c r="INJ948" s="477"/>
      <c r="INK948" s="477"/>
      <c r="INL948" s="477"/>
      <c r="INM948" s="477"/>
      <c r="INN948" s="477"/>
      <c r="INO948" s="477"/>
      <c r="INP948" s="477"/>
      <c r="INQ948" s="477"/>
      <c r="INR948" s="477"/>
      <c r="INS948" s="477"/>
      <c r="INT948" s="477"/>
      <c r="INU948" s="477"/>
      <c r="INV948" s="477"/>
      <c r="INW948" s="477"/>
      <c r="INX948" s="477"/>
      <c r="INY948" s="477"/>
      <c r="INZ948" s="477"/>
      <c r="IOA948" s="477"/>
      <c r="IOB948" s="477"/>
      <c r="IOC948" s="477"/>
      <c r="IOD948" s="477"/>
      <c r="IOE948" s="477"/>
      <c r="IOF948" s="477"/>
      <c r="IOG948" s="477"/>
      <c r="IOH948" s="477"/>
      <c r="IOI948" s="477"/>
      <c r="IOJ948" s="477"/>
      <c r="IOK948" s="477"/>
      <c r="IOL948" s="477"/>
      <c r="IOM948" s="477"/>
      <c r="ION948" s="477"/>
      <c r="IOO948" s="477"/>
      <c r="IOP948" s="477"/>
      <c r="IOQ948" s="477"/>
      <c r="IOR948" s="477"/>
      <c r="IOS948" s="477"/>
      <c r="IOT948" s="477"/>
      <c r="IOU948" s="477"/>
      <c r="IOV948" s="477"/>
      <c r="IOW948" s="477"/>
      <c r="IOX948" s="477"/>
      <c r="IOY948" s="477"/>
      <c r="IOZ948" s="477"/>
      <c r="IPA948" s="477"/>
      <c r="IPB948" s="477"/>
      <c r="IPC948" s="477"/>
      <c r="IPD948" s="477"/>
      <c r="IPE948" s="477"/>
      <c r="IPF948" s="477"/>
      <c r="IPG948" s="477"/>
      <c r="IPH948" s="477"/>
      <c r="IPI948" s="477"/>
      <c r="IPJ948" s="477"/>
      <c r="IPK948" s="477"/>
      <c r="IPL948" s="477"/>
      <c r="IPM948" s="477"/>
      <c r="IPN948" s="477"/>
      <c r="IPO948" s="477"/>
      <c r="IPP948" s="477"/>
      <c r="IPQ948" s="477"/>
      <c r="IPR948" s="477"/>
      <c r="IPS948" s="477"/>
      <c r="IPT948" s="477"/>
      <c r="IPU948" s="477"/>
      <c r="IPV948" s="477"/>
      <c r="IPW948" s="477"/>
      <c r="IPX948" s="477"/>
      <c r="IPY948" s="477"/>
      <c r="IPZ948" s="477"/>
      <c r="IQA948" s="477"/>
      <c r="IQB948" s="477"/>
      <c r="IQC948" s="477"/>
      <c r="IQD948" s="477"/>
      <c r="IQE948" s="477"/>
      <c r="IQF948" s="477"/>
      <c r="IQG948" s="477"/>
      <c r="IQH948" s="477"/>
      <c r="IQI948" s="477"/>
      <c r="IQJ948" s="477"/>
      <c r="IQK948" s="477"/>
      <c r="IQL948" s="477"/>
      <c r="IQM948" s="477"/>
      <c r="IQN948" s="477"/>
      <c r="IQO948" s="477"/>
      <c r="IQP948" s="477"/>
      <c r="IQQ948" s="477"/>
      <c r="IQR948" s="477"/>
      <c r="IQS948" s="477"/>
      <c r="IQT948" s="477"/>
      <c r="IQU948" s="477"/>
      <c r="IQV948" s="477"/>
      <c r="IQW948" s="477"/>
      <c r="IQX948" s="477"/>
      <c r="IQY948" s="477"/>
      <c r="IQZ948" s="477"/>
      <c r="IRA948" s="477"/>
      <c r="IRB948" s="477"/>
      <c r="IRC948" s="477"/>
      <c r="IRD948" s="477"/>
      <c r="IRE948" s="477"/>
      <c r="IRF948" s="477"/>
      <c r="IRG948" s="477"/>
      <c r="IRH948" s="477"/>
      <c r="IRI948" s="477"/>
      <c r="IRJ948" s="477"/>
      <c r="IRK948" s="477"/>
      <c r="IRL948" s="477"/>
      <c r="IRM948" s="477"/>
      <c r="IRN948" s="477"/>
      <c r="IRO948" s="477"/>
      <c r="IRP948" s="477"/>
      <c r="IRQ948" s="477"/>
      <c r="IRR948" s="477"/>
      <c r="IRS948" s="477"/>
      <c r="IRT948" s="477"/>
      <c r="IRU948" s="477"/>
      <c r="IRV948" s="477"/>
      <c r="IRW948" s="477"/>
      <c r="IRX948" s="477"/>
      <c r="IRY948" s="477"/>
      <c r="IRZ948" s="477"/>
      <c r="ISA948" s="477"/>
      <c r="ISB948" s="477"/>
      <c r="ISC948" s="477"/>
      <c r="ISD948" s="477"/>
      <c r="ISE948" s="477"/>
      <c r="ISF948" s="477"/>
      <c r="ISG948" s="477"/>
      <c r="ISH948" s="477"/>
      <c r="ISI948" s="477"/>
      <c r="ISJ948" s="477"/>
      <c r="ISK948" s="477"/>
      <c r="ISL948" s="477"/>
      <c r="ISM948" s="477"/>
      <c r="ISN948" s="477"/>
      <c r="ISO948" s="477"/>
      <c r="ISP948" s="477"/>
      <c r="ISQ948" s="477"/>
      <c r="ISR948" s="477"/>
      <c r="ISS948" s="477"/>
      <c r="IST948" s="477"/>
      <c r="ISU948" s="477"/>
      <c r="ISV948" s="477"/>
      <c r="ISW948" s="477"/>
      <c r="ISX948" s="477"/>
      <c r="ISY948" s="477"/>
      <c r="ISZ948" s="477"/>
      <c r="ITA948" s="477"/>
      <c r="ITB948" s="477"/>
      <c r="ITC948" s="477"/>
      <c r="ITD948" s="477"/>
      <c r="ITE948" s="477"/>
      <c r="ITF948" s="477"/>
      <c r="ITG948" s="477"/>
      <c r="ITH948" s="477"/>
      <c r="ITI948" s="477"/>
      <c r="ITJ948" s="477"/>
      <c r="ITK948" s="477"/>
      <c r="ITL948" s="477"/>
      <c r="ITM948" s="477"/>
      <c r="ITN948" s="477"/>
      <c r="ITO948" s="477"/>
      <c r="ITP948" s="477"/>
      <c r="ITQ948" s="477"/>
      <c r="ITR948" s="477"/>
      <c r="ITS948" s="477"/>
      <c r="ITT948" s="477"/>
      <c r="ITU948" s="477"/>
      <c r="ITV948" s="477"/>
      <c r="ITW948" s="477"/>
      <c r="ITX948" s="477"/>
      <c r="ITY948" s="477"/>
      <c r="ITZ948" s="477"/>
      <c r="IUA948" s="477"/>
      <c r="IUB948" s="477"/>
      <c r="IUC948" s="477"/>
      <c r="IUD948" s="477"/>
      <c r="IUE948" s="477"/>
      <c r="IUF948" s="477"/>
      <c r="IUG948" s="477"/>
      <c r="IUH948" s="477"/>
      <c r="IUI948" s="477"/>
      <c r="IUJ948" s="477"/>
      <c r="IUK948" s="477"/>
      <c r="IUL948" s="477"/>
      <c r="IUM948" s="477"/>
      <c r="IUN948" s="477"/>
      <c r="IUO948" s="477"/>
      <c r="IUP948" s="477"/>
      <c r="IUQ948" s="477"/>
      <c r="IUR948" s="477"/>
      <c r="IUS948" s="477"/>
      <c r="IUT948" s="477"/>
      <c r="IUU948" s="477"/>
      <c r="IUV948" s="477"/>
      <c r="IUW948" s="477"/>
      <c r="IUX948" s="477"/>
      <c r="IUY948" s="477"/>
      <c r="IUZ948" s="477"/>
      <c r="IVA948" s="477"/>
      <c r="IVB948" s="477"/>
      <c r="IVC948" s="477"/>
      <c r="IVD948" s="477"/>
      <c r="IVE948" s="477"/>
      <c r="IVF948" s="477"/>
      <c r="IVG948" s="477"/>
      <c r="IVH948" s="477"/>
      <c r="IVI948" s="477"/>
      <c r="IVJ948" s="477"/>
      <c r="IVK948" s="477"/>
      <c r="IVL948" s="477"/>
      <c r="IVM948" s="477"/>
      <c r="IVN948" s="477"/>
      <c r="IVO948" s="477"/>
      <c r="IVP948" s="477"/>
      <c r="IVQ948" s="477"/>
      <c r="IVR948" s="477"/>
      <c r="IVS948" s="477"/>
      <c r="IVT948" s="477"/>
      <c r="IVU948" s="477"/>
      <c r="IVV948" s="477"/>
      <c r="IVW948" s="477"/>
      <c r="IVX948" s="477"/>
      <c r="IVY948" s="477"/>
      <c r="IVZ948" s="477"/>
      <c r="IWA948" s="477"/>
      <c r="IWB948" s="477"/>
      <c r="IWC948" s="477"/>
      <c r="IWD948" s="477"/>
      <c r="IWE948" s="477"/>
      <c r="IWF948" s="477"/>
      <c r="IWG948" s="477"/>
      <c r="IWH948" s="477"/>
      <c r="IWI948" s="477"/>
      <c r="IWJ948" s="477"/>
      <c r="IWK948" s="477"/>
      <c r="IWL948" s="477"/>
      <c r="IWM948" s="477"/>
      <c r="IWN948" s="477"/>
      <c r="IWO948" s="477"/>
      <c r="IWP948" s="477"/>
      <c r="IWQ948" s="477"/>
      <c r="IWR948" s="477"/>
      <c r="IWS948" s="477"/>
      <c r="IWT948" s="477"/>
      <c r="IWU948" s="477"/>
      <c r="IWV948" s="477"/>
      <c r="IWW948" s="477"/>
      <c r="IWX948" s="477"/>
      <c r="IWY948" s="477"/>
      <c r="IWZ948" s="477"/>
      <c r="IXA948" s="477"/>
      <c r="IXB948" s="477"/>
      <c r="IXC948" s="477"/>
      <c r="IXD948" s="477"/>
      <c r="IXE948" s="477"/>
      <c r="IXF948" s="477"/>
      <c r="IXG948" s="477"/>
      <c r="IXH948" s="477"/>
      <c r="IXI948" s="477"/>
      <c r="IXJ948" s="477"/>
      <c r="IXK948" s="477"/>
      <c r="IXL948" s="477"/>
      <c r="IXM948" s="477"/>
      <c r="IXN948" s="477"/>
      <c r="IXO948" s="477"/>
      <c r="IXP948" s="477"/>
      <c r="IXQ948" s="477"/>
      <c r="IXR948" s="477"/>
      <c r="IXS948" s="477"/>
      <c r="IXT948" s="477"/>
      <c r="IXU948" s="477"/>
      <c r="IXV948" s="477"/>
      <c r="IXW948" s="477"/>
      <c r="IXX948" s="477"/>
      <c r="IXY948" s="477"/>
      <c r="IXZ948" s="477"/>
      <c r="IYA948" s="477"/>
      <c r="IYB948" s="477"/>
      <c r="IYC948" s="477"/>
      <c r="IYD948" s="477"/>
      <c r="IYE948" s="477"/>
      <c r="IYF948" s="477"/>
      <c r="IYG948" s="477"/>
      <c r="IYH948" s="477"/>
      <c r="IYI948" s="477"/>
      <c r="IYJ948" s="477"/>
      <c r="IYK948" s="477"/>
      <c r="IYL948" s="477"/>
      <c r="IYM948" s="477"/>
      <c r="IYN948" s="477"/>
      <c r="IYO948" s="477"/>
      <c r="IYP948" s="477"/>
      <c r="IYQ948" s="477"/>
      <c r="IYR948" s="477"/>
      <c r="IYS948" s="477"/>
      <c r="IYT948" s="477"/>
      <c r="IYU948" s="477"/>
      <c r="IYV948" s="477"/>
      <c r="IYW948" s="477"/>
      <c r="IYX948" s="477"/>
      <c r="IYY948" s="477"/>
      <c r="IYZ948" s="477"/>
      <c r="IZA948" s="477"/>
      <c r="IZB948" s="477"/>
      <c r="IZC948" s="477"/>
      <c r="IZD948" s="477"/>
      <c r="IZE948" s="477"/>
      <c r="IZF948" s="477"/>
      <c r="IZG948" s="477"/>
      <c r="IZH948" s="477"/>
      <c r="IZI948" s="477"/>
      <c r="IZJ948" s="477"/>
      <c r="IZK948" s="477"/>
      <c r="IZL948" s="477"/>
      <c r="IZM948" s="477"/>
      <c r="IZN948" s="477"/>
      <c r="IZO948" s="477"/>
      <c r="IZP948" s="477"/>
      <c r="IZQ948" s="477"/>
      <c r="IZR948" s="477"/>
      <c r="IZS948" s="477"/>
      <c r="IZT948" s="477"/>
      <c r="IZU948" s="477"/>
      <c r="IZV948" s="477"/>
      <c r="IZW948" s="477"/>
      <c r="IZX948" s="477"/>
      <c r="IZY948" s="477"/>
      <c r="IZZ948" s="477"/>
      <c r="JAA948" s="477"/>
      <c r="JAB948" s="477"/>
      <c r="JAC948" s="477"/>
      <c r="JAD948" s="477"/>
      <c r="JAE948" s="477"/>
      <c r="JAF948" s="477"/>
      <c r="JAG948" s="477"/>
      <c r="JAH948" s="477"/>
      <c r="JAI948" s="477"/>
      <c r="JAJ948" s="477"/>
      <c r="JAK948" s="477"/>
      <c r="JAL948" s="477"/>
      <c r="JAM948" s="477"/>
      <c r="JAN948" s="477"/>
      <c r="JAO948" s="477"/>
      <c r="JAP948" s="477"/>
      <c r="JAQ948" s="477"/>
      <c r="JAR948" s="477"/>
      <c r="JAS948" s="477"/>
      <c r="JAT948" s="477"/>
      <c r="JAU948" s="477"/>
      <c r="JAV948" s="477"/>
      <c r="JAW948" s="477"/>
      <c r="JAX948" s="477"/>
      <c r="JAY948" s="477"/>
      <c r="JAZ948" s="477"/>
      <c r="JBA948" s="477"/>
      <c r="JBB948" s="477"/>
      <c r="JBC948" s="477"/>
      <c r="JBD948" s="477"/>
      <c r="JBE948" s="477"/>
      <c r="JBF948" s="477"/>
      <c r="JBG948" s="477"/>
      <c r="JBH948" s="477"/>
      <c r="JBI948" s="477"/>
      <c r="JBJ948" s="477"/>
      <c r="JBK948" s="477"/>
      <c r="JBL948" s="477"/>
      <c r="JBM948" s="477"/>
      <c r="JBN948" s="477"/>
      <c r="JBO948" s="477"/>
      <c r="JBP948" s="477"/>
      <c r="JBQ948" s="477"/>
      <c r="JBR948" s="477"/>
      <c r="JBS948" s="477"/>
      <c r="JBT948" s="477"/>
      <c r="JBU948" s="477"/>
      <c r="JBV948" s="477"/>
      <c r="JBW948" s="477"/>
      <c r="JBX948" s="477"/>
      <c r="JBY948" s="477"/>
      <c r="JBZ948" s="477"/>
      <c r="JCA948" s="477"/>
      <c r="JCB948" s="477"/>
      <c r="JCC948" s="477"/>
      <c r="JCD948" s="477"/>
      <c r="JCE948" s="477"/>
      <c r="JCF948" s="477"/>
      <c r="JCG948" s="477"/>
      <c r="JCH948" s="477"/>
      <c r="JCI948" s="477"/>
      <c r="JCJ948" s="477"/>
      <c r="JCK948" s="477"/>
      <c r="JCL948" s="477"/>
      <c r="JCM948" s="477"/>
      <c r="JCN948" s="477"/>
      <c r="JCO948" s="477"/>
      <c r="JCP948" s="477"/>
      <c r="JCQ948" s="477"/>
      <c r="JCR948" s="477"/>
      <c r="JCS948" s="477"/>
      <c r="JCT948" s="477"/>
      <c r="JCU948" s="477"/>
      <c r="JCV948" s="477"/>
      <c r="JCW948" s="477"/>
      <c r="JCX948" s="477"/>
      <c r="JCY948" s="477"/>
      <c r="JCZ948" s="477"/>
      <c r="JDA948" s="477"/>
      <c r="JDB948" s="477"/>
      <c r="JDC948" s="477"/>
      <c r="JDD948" s="477"/>
      <c r="JDE948" s="477"/>
      <c r="JDF948" s="477"/>
      <c r="JDG948" s="477"/>
      <c r="JDH948" s="477"/>
      <c r="JDI948" s="477"/>
      <c r="JDJ948" s="477"/>
      <c r="JDK948" s="477"/>
      <c r="JDL948" s="477"/>
      <c r="JDM948" s="477"/>
      <c r="JDN948" s="477"/>
      <c r="JDO948" s="477"/>
      <c r="JDP948" s="477"/>
      <c r="JDQ948" s="477"/>
      <c r="JDR948" s="477"/>
      <c r="JDS948" s="477"/>
      <c r="JDT948" s="477"/>
      <c r="JDU948" s="477"/>
      <c r="JDV948" s="477"/>
      <c r="JDW948" s="477"/>
      <c r="JDX948" s="477"/>
      <c r="JDY948" s="477"/>
      <c r="JDZ948" s="477"/>
      <c r="JEA948" s="477"/>
      <c r="JEB948" s="477"/>
      <c r="JEC948" s="477"/>
      <c r="JED948" s="477"/>
      <c r="JEE948" s="477"/>
      <c r="JEF948" s="477"/>
      <c r="JEG948" s="477"/>
      <c r="JEH948" s="477"/>
      <c r="JEI948" s="477"/>
      <c r="JEJ948" s="477"/>
      <c r="JEK948" s="477"/>
      <c r="JEL948" s="477"/>
      <c r="JEM948" s="477"/>
      <c r="JEN948" s="477"/>
      <c r="JEO948" s="477"/>
      <c r="JEP948" s="477"/>
      <c r="JEQ948" s="477"/>
      <c r="JER948" s="477"/>
      <c r="JES948" s="477"/>
      <c r="JET948" s="477"/>
      <c r="JEU948" s="477"/>
      <c r="JEV948" s="477"/>
      <c r="JEW948" s="477"/>
      <c r="JEX948" s="477"/>
      <c r="JEY948" s="477"/>
      <c r="JEZ948" s="477"/>
      <c r="JFA948" s="477"/>
      <c r="JFB948" s="477"/>
      <c r="JFC948" s="477"/>
      <c r="JFD948" s="477"/>
      <c r="JFE948" s="477"/>
      <c r="JFF948" s="477"/>
      <c r="JFG948" s="477"/>
      <c r="JFH948" s="477"/>
      <c r="JFI948" s="477"/>
      <c r="JFJ948" s="477"/>
      <c r="JFK948" s="477"/>
      <c r="JFL948" s="477"/>
      <c r="JFM948" s="477"/>
      <c r="JFN948" s="477"/>
      <c r="JFO948" s="477"/>
      <c r="JFP948" s="477"/>
      <c r="JFQ948" s="477"/>
      <c r="JFR948" s="477"/>
      <c r="JFS948" s="477"/>
      <c r="JFT948" s="477"/>
      <c r="JFU948" s="477"/>
      <c r="JFV948" s="477"/>
      <c r="JFW948" s="477"/>
      <c r="JFX948" s="477"/>
      <c r="JFY948" s="477"/>
      <c r="JFZ948" s="477"/>
      <c r="JGA948" s="477"/>
      <c r="JGB948" s="477"/>
      <c r="JGC948" s="477"/>
      <c r="JGD948" s="477"/>
      <c r="JGE948" s="477"/>
      <c r="JGF948" s="477"/>
      <c r="JGG948" s="477"/>
      <c r="JGH948" s="477"/>
      <c r="JGI948" s="477"/>
      <c r="JGJ948" s="477"/>
      <c r="JGK948" s="477"/>
      <c r="JGL948" s="477"/>
      <c r="JGM948" s="477"/>
      <c r="JGN948" s="477"/>
      <c r="JGO948" s="477"/>
      <c r="JGP948" s="477"/>
      <c r="JGQ948" s="477"/>
      <c r="JGR948" s="477"/>
      <c r="JGS948" s="477"/>
      <c r="JGT948" s="477"/>
      <c r="JGU948" s="477"/>
      <c r="JGV948" s="477"/>
      <c r="JGW948" s="477"/>
      <c r="JGX948" s="477"/>
      <c r="JGY948" s="477"/>
      <c r="JGZ948" s="477"/>
      <c r="JHA948" s="477"/>
      <c r="JHB948" s="477"/>
      <c r="JHC948" s="477"/>
      <c r="JHD948" s="477"/>
      <c r="JHE948" s="477"/>
      <c r="JHF948" s="477"/>
      <c r="JHG948" s="477"/>
      <c r="JHH948" s="477"/>
      <c r="JHI948" s="477"/>
      <c r="JHJ948" s="477"/>
      <c r="JHK948" s="477"/>
      <c r="JHL948" s="477"/>
      <c r="JHM948" s="477"/>
      <c r="JHN948" s="477"/>
      <c r="JHO948" s="477"/>
      <c r="JHP948" s="477"/>
      <c r="JHQ948" s="477"/>
      <c r="JHR948" s="477"/>
      <c r="JHS948" s="477"/>
      <c r="JHT948" s="477"/>
      <c r="JHU948" s="477"/>
      <c r="JHV948" s="477"/>
      <c r="JHW948" s="477"/>
      <c r="JHX948" s="477"/>
      <c r="JHY948" s="477"/>
      <c r="JHZ948" s="477"/>
      <c r="JIA948" s="477"/>
      <c r="JIB948" s="477"/>
      <c r="JIC948" s="477"/>
      <c r="JID948" s="477"/>
      <c r="JIE948" s="477"/>
      <c r="JIF948" s="477"/>
      <c r="JIG948" s="477"/>
      <c r="JIH948" s="477"/>
      <c r="JII948" s="477"/>
      <c r="JIJ948" s="477"/>
      <c r="JIK948" s="477"/>
      <c r="JIL948" s="477"/>
      <c r="JIM948" s="477"/>
      <c r="JIN948" s="477"/>
      <c r="JIO948" s="477"/>
      <c r="JIP948" s="477"/>
      <c r="JIQ948" s="477"/>
      <c r="JIR948" s="477"/>
      <c r="JIS948" s="477"/>
      <c r="JIT948" s="477"/>
      <c r="JIU948" s="477"/>
      <c r="JIV948" s="477"/>
      <c r="JIW948" s="477"/>
      <c r="JIX948" s="477"/>
      <c r="JIY948" s="477"/>
      <c r="JIZ948" s="477"/>
      <c r="JJA948" s="477"/>
      <c r="JJB948" s="477"/>
      <c r="JJC948" s="477"/>
      <c r="JJD948" s="477"/>
      <c r="JJE948" s="477"/>
      <c r="JJF948" s="477"/>
      <c r="JJG948" s="477"/>
      <c r="JJH948" s="477"/>
      <c r="JJI948" s="477"/>
      <c r="JJJ948" s="477"/>
      <c r="JJK948" s="477"/>
      <c r="JJL948" s="477"/>
      <c r="JJM948" s="477"/>
      <c r="JJN948" s="477"/>
      <c r="JJO948" s="477"/>
      <c r="JJP948" s="477"/>
      <c r="JJQ948" s="477"/>
      <c r="JJR948" s="477"/>
      <c r="JJS948" s="477"/>
      <c r="JJT948" s="477"/>
      <c r="JJU948" s="477"/>
      <c r="JJV948" s="477"/>
      <c r="JJW948" s="477"/>
      <c r="JJX948" s="477"/>
      <c r="JJY948" s="477"/>
      <c r="JJZ948" s="477"/>
      <c r="JKA948" s="477"/>
      <c r="JKB948" s="477"/>
      <c r="JKC948" s="477"/>
      <c r="JKD948" s="477"/>
      <c r="JKE948" s="477"/>
      <c r="JKF948" s="477"/>
      <c r="JKG948" s="477"/>
      <c r="JKH948" s="477"/>
      <c r="JKI948" s="477"/>
      <c r="JKJ948" s="477"/>
      <c r="JKK948" s="477"/>
      <c r="JKL948" s="477"/>
      <c r="JKM948" s="477"/>
      <c r="JKN948" s="477"/>
      <c r="JKO948" s="477"/>
      <c r="JKP948" s="477"/>
      <c r="JKQ948" s="477"/>
      <c r="JKR948" s="477"/>
      <c r="JKS948" s="477"/>
      <c r="JKT948" s="477"/>
      <c r="JKU948" s="477"/>
      <c r="JKV948" s="477"/>
      <c r="JKW948" s="477"/>
      <c r="JKX948" s="477"/>
      <c r="JKY948" s="477"/>
      <c r="JKZ948" s="477"/>
      <c r="JLA948" s="477"/>
      <c r="JLB948" s="477"/>
      <c r="JLC948" s="477"/>
      <c r="JLD948" s="477"/>
      <c r="JLE948" s="477"/>
      <c r="JLF948" s="477"/>
      <c r="JLG948" s="477"/>
      <c r="JLH948" s="477"/>
      <c r="JLI948" s="477"/>
      <c r="JLJ948" s="477"/>
      <c r="JLK948" s="477"/>
      <c r="JLL948" s="477"/>
      <c r="JLM948" s="477"/>
      <c r="JLN948" s="477"/>
      <c r="JLO948" s="477"/>
      <c r="JLP948" s="477"/>
      <c r="JLQ948" s="477"/>
      <c r="JLR948" s="477"/>
      <c r="JLS948" s="477"/>
      <c r="JLT948" s="477"/>
      <c r="JLU948" s="477"/>
      <c r="JLV948" s="477"/>
      <c r="JLW948" s="477"/>
      <c r="JLX948" s="477"/>
      <c r="JLY948" s="477"/>
      <c r="JLZ948" s="477"/>
      <c r="JMA948" s="477"/>
      <c r="JMB948" s="477"/>
      <c r="JMC948" s="477"/>
      <c r="JMD948" s="477"/>
      <c r="JME948" s="477"/>
      <c r="JMF948" s="477"/>
      <c r="JMG948" s="477"/>
      <c r="JMH948" s="477"/>
      <c r="JMI948" s="477"/>
      <c r="JMJ948" s="477"/>
      <c r="JMK948" s="477"/>
      <c r="JML948" s="477"/>
      <c r="JMM948" s="477"/>
      <c r="JMN948" s="477"/>
      <c r="JMO948" s="477"/>
      <c r="JMP948" s="477"/>
      <c r="JMQ948" s="477"/>
      <c r="JMR948" s="477"/>
      <c r="JMS948" s="477"/>
      <c r="JMT948" s="477"/>
      <c r="JMU948" s="477"/>
      <c r="JMV948" s="477"/>
      <c r="JMW948" s="477"/>
      <c r="JMX948" s="477"/>
      <c r="JMY948" s="477"/>
      <c r="JMZ948" s="477"/>
      <c r="JNA948" s="477"/>
      <c r="JNB948" s="477"/>
      <c r="JNC948" s="477"/>
      <c r="JND948" s="477"/>
      <c r="JNE948" s="477"/>
      <c r="JNF948" s="477"/>
      <c r="JNG948" s="477"/>
      <c r="JNH948" s="477"/>
      <c r="JNI948" s="477"/>
      <c r="JNJ948" s="477"/>
      <c r="JNK948" s="477"/>
      <c r="JNL948" s="477"/>
      <c r="JNM948" s="477"/>
      <c r="JNN948" s="477"/>
      <c r="JNO948" s="477"/>
      <c r="JNP948" s="477"/>
      <c r="JNQ948" s="477"/>
      <c r="JNR948" s="477"/>
      <c r="JNS948" s="477"/>
      <c r="JNT948" s="477"/>
      <c r="JNU948" s="477"/>
      <c r="JNV948" s="477"/>
      <c r="JNW948" s="477"/>
      <c r="JNX948" s="477"/>
      <c r="JNY948" s="477"/>
      <c r="JNZ948" s="477"/>
      <c r="JOA948" s="477"/>
      <c r="JOB948" s="477"/>
      <c r="JOC948" s="477"/>
      <c r="JOD948" s="477"/>
      <c r="JOE948" s="477"/>
      <c r="JOF948" s="477"/>
      <c r="JOG948" s="477"/>
      <c r="JOH948" s="477"/>
      <c r="JOI948" s="477"/>
      <c r="JOJ948" s="477"/>
      <c r="JOK948" s="477"/>
      <c r="JOL948" s="477"/>
      <c r="JOM948" s="477"/>
      <c r="JON948" s="477"/>
      <c r="JOO948" s="477"/>
      <c r="JOP948" s="477"/>
      <c r="JOQ948" s="477"/>
      <c r="JOR948" s="477"/>
      <c r="JOS948" s="477"/>
      <c r="JOT948" s="477"/>
      <c r="JOU948" s="477"/>
      <c r="JOV948" s="477"/>
      <c r="JOW948" s="477"/>
      <c r="JOX948" s="477"/>
      <c r="JOY948" s="477"/>
      <c r="JOZ948" s="477"/>
      <c r="JPA948" s="477"/>
      <c r="JPB948" s="477"/>
      <c r="JPC948" s="477"/>
      <c r="JPD948" s="477"/>
      <c r="JPE948" s="477"/>
      <c r="JPF948" s="477"/>
      <c r="JPG948" s="477"/>
      <c r="JPH948" s="477"/>
      <c r="JPI948" s="477"/>
      <c r="JPJ948" s="477"/>
      <c r="JPK948" s="477"/>
      <c r="JPL948" s="477"/>
      <c r="JPM948" s="477"/>
      <c r="JPN948" s="477"/>
      <c r="JPO948" s="477"/>
      <c r="JPP948" s="477"/>
      <c r="JPQ948" s="477"/>
      <c r="JPR948" s="477"/>
      <c r="JPS948" s="477"/>
      <c r="JPT948" s="477"/>
      <c r="JPU948" s="477"/>
      <c r="JPV948" s="477"/>
      <c r="JPW948" s="477"/>
      <c r="JPX948" s="477"/>
      <c r="JPY948" s="477"/>
      <c r="JPZ948" s="477"/>
      <c r="JQA948" s="477"/>
      <c r="JQB948" s="477"/>
      <c r="JQC948" s="477"/>
      <c r="JQD948" s="477"/>
      <c r="JQE948" s="477"/>
      <c r="JQF948" s="477"/>
      <c r="JQG948" s="477"/>
      <c r="JQH948" s="477"/>
      <c r="JQI948" s="477"/>
      <c r="JQJ948" s="477"/>
      <c r="JQK948" s="477"/>
      <c r="JQL948" s="477"/>
      <c r="JQM948" s="477"/>
      <c r="JQN948" s="477"/>
      <c r="JQO948" s="477"/>
      <c r="JQP948" s="477"/>
      <c r="JQQ948" s="477"/>
      <c r="JQR948" s="477"/>
      <c r="JQS948" s="477"/>
      <c r="JQT948" s="477"/>
      <c r="JQU948" s="477"/>
      <c r="JQV948" s="477"/>
      <c r="JQW948" s="477"/>
      <c r="JQX948" s="477"/>
      <c r="JQY948" s="477"/>
      <c r="JQZ948" s="477"/>
      <c r="JRA948" s="477"/>
      <c r="JRB948" s="477"/>
      <c r="JRC948" s="477"/>
      <c r="JRD948" s="477"/>
      <c r="JRE948" s="477"/>
      <c r="JRF948" s="477"/>
      <c r="JRG948" s="477"/>
      <c r="JRH948" s="477"/>
      <c r="JRI948" s="477"/>
      <c r="JRJ948" s="477"/>
      <c r="JRK948" s="477"/>
      <c r="JRL948" s="477"/>
      <c r="JRM948" s="477"/>
      <c r="JRN948" s="477"/>
      <c r="JRO948" s="477"/>
      <c r="JRP948" s="477"/>
      <c r="JRQ948" s="477"/>
      <c r="JRR948" s="477"/>
      <c r="JRS948" s="477"/>
      <c r="JRT948" s="477"/>
      <c r="JRU948" s="477"/>
      <c r="JRV948" s="477"/>
      <c r="JRW948" s="477"/>
      <c r="JRX948" s="477"/>
      <c r="JRY948" s="477"/>
      <c r="JRZ948" s="477"/>
      <c r="JSA948" s="477"/>
      <c r="JSB948" s="477"/>
      <c r="JSC948" s="477"/>
      <c r="JSD948" s="477"/>
      <c r="JSE948" s="477"/>
      <c r="JSF948" s="477"/>
      <c r="JSG948" s="477"/>
      <c r="JSH948" s="477"/>
      <c r="JSI948" s="477"/>
      <c r="JSJ948" s="477"/>
      <c r="JSK948" s="477"/>
      <c r="JSL948" s="477"/>
      <c r="JSM948" s="477"/>
      <c r="JSN948" s="477"/>
      <c r="JSO948" s="477"/>
      <c r="JSP948" s="477"/>
      <c r="JSQ948" s="477"/>
      <c r="JSR948" s="477"/>
      <c r="JSS948" s="477"/>
      <c r="JST948" s="477"/>
      <c r="JSU948" s="477"/>
      <c r="JSV948" s="477"/>
      <c r="JSW948" s="477"/>
      <c r="JSX948" s="477"/>
      <c r="JSY948" s="477"/>
      <c r="JSZ948" s="477"/>
      <c r="JTA948" s="477"/>
      <c r="JTB948" s="477"/>
      <c r="JTC948" s="477"/>
      <c r="JTD948" s="477"/>
      <c r="JTE948" s="477"/>
      <c r="JTF948" s="477"/>
      <c r="JTG948" s="477"/>
      <c r="JTH948" s="477"/>
      <c r="JTI948" s="477"/>
      <c r="JTJ948" s="477"/>
      <c r="JTK948" s="477"/>
      <c r="JTL948" s="477"/>
      <c r="JTM948" s="477"/>
      <c r="JTN948" s="477"/>
      <c r="JTO948" s="477"/>
      <c r="JTP948" s="477"/>
      <c r="JTQ948" s="477"/>
      <c r="JTR948" s="477"/>
      <c r="JTS948" s="477"/>
      <c r="JTT948" s="477"/>
      <c r="JTU948" s="477"/>
      <c r="JTV948" s="477"/>
      <c r="JTW948" s="477"/>
      <c r="JTX948" s="477"/>
      <c r="JTY948" s="477"/>
      <c r="JTZ948" s="477"/>
      <c r="JUA948" s="477"/>
      <c r="JUB948" s="477"/>
      <c r="JUC948" s="477"/>
      <c r="JUD948" s="477"/>
      <c r="JUE948" s="477"/>
      <c r="JUF948" s="477"/>
      <c r="JUG948" s="477"/>
      <c r="JUH948" s="477"/>
      <c r="JUI948" s="477"/>
      <c r="JUJ948" s="477"/>
      <c r="JUK948" s="477"/>
      <c r="JUL948" s="477"/>
      <c r="JUM948" s="477"/>
      <c r="JUN948" s="477"/>
      <c r="JUO948" s="477"/>
      <c r="JUP948" s="477"/>
      <c r="JUQ948" s="477"/>
      <c r="JUR948" s="477"/>
      <c r="JUS948" s="477"/>
      <c r="JUT948" s="477"/>
      <c r="JUU948" s="477"/>
      <c r="JUV948" s="477"/>
      <c r="JUW948" s="477"/>
      <c r="JUX948" s="477"/>
      <c r="JUY948" s="477"/>
      <c r="JUZ948" s="477"/>
      <c r="JVA948" s="477"/>
      <c r="JVB948" s="477"/>
      <c r="JVC948" s="477"/>
      <c r="JVD948" s="477"/>
      <c r="JVE948" s="477"/>
      <c r="JVF948" s="477"/>
      <c r="JVG948" s="477"/>
      <c r="JVH948" s="477"/>
      <c r="JVI948" s="477"/>
      <c r="JVJ948" s="477"/>
      <c r="JVK948" s="477"/>
      <c r="JVL948" s="477"/>
      <c r="JVM948" s="477"/>
      <c r="JVN948" s="477"/>
      <c r="JVO948" s="477"/>
      <c r="JVP948" s="477"/>
      <c r="JVQ948" s="477"/>
      <c r="JVR948" s="477"/>
      <c r="JVS948" s="477"/>
      <c r="JVT948" s="477"/>
      <c r="JVU948" s="477"/>
      <c r="JVV948" s="477"/>
      <c r="JVW948" s="477"/>
      <c r="JVX948" s="477"/>
      <c r="JVY948" s="477"/>
      <c r="JVZ948" s="477"/>
      <c r="JWA948" s="477"/>
      <c r="JWB948" s="477"/>
      <c r="JWC948" s="477"/>
      <c r="JWD948" s="477"/>
      <c r="JWE948" s="477"/>
      <c r="JWF948" s="477"/>
      <c r="JWG948" s="477"/>
      <c r="JWH948" s="477"/>
      <c r="JWI948" s="477"/>
      <c r="JWJ948" s="477"/>
      <c r="JWK948" s="477"/>
      <c r="JWL948" s="477"/>
      <c r="JWM948" s="477"/>
      <c r="JWN948" s="477"/>
      <c r="JWO948" s="477"/>
      <c r="JWP948" s="477"/>
      <c r="JWQ948" s="477"/>
      <c r="JWR948" s="477"/>
      <c r="JWS948" s="477"/>
      <c r="JWT948" s="477"/>
      <c r="JWU948" s="477"/>
      <c r="JWV948" s="477"/>
      <c r="JWW948" s="477"/>
      <c r="JWX948" s="477"/>
      <c r="JWY948" s="477"/>
      <c r="JWZ948" s="477"/>
      <c r="JXA948" s="477"/>
      <c r="JXB948" s="477"/>
      <c r="JXC948" s="477"/>
      <c r="JXD948" s="477"/>
      <c r="JXE948" s="477"/>
      <c r="JXF948" s="477"/>
      <c r="JXG948" s="477"/>
      <c r="JXH948" s="477"/>
      <c r="JXI948" s="477"/>
      <c r="JXJ948" s="477"/>
      <c r="JXK948" s="477"/>
      <c r="JXL948" s="477"/>
      <c r="JXM948" s="477"/>
      <c r="JXN948" s="477"/>
      <c r="JXO948" s="477"/>
      <c r="JXP948" s="477"/>
      <c r="JXQ948" s="477"/>
      <c r="JXR948" s="477"/>
      <c r="JXS948" s="477"/>
      <c r="JXT948" s="477"/>
      <c r="JXU948" s="477"/>
      <c r="JXV948" s="477"/>
      <c r="JXW948" s="477"/>
      <c r="JXX948" s="477"/>
      <c r="JXY948" s="477"/>
      <c r="JXZ948" s="477"/>
      <c r="JYA948" s="477"/>
      <c r="JYB948" s="477"/>
      <c r="JYC948" s="477"/>
      <c r="JYD948" s="477"/>
      <c r="JYE948" s="477"/>
      <c r="JYF948" s="477"/>
      <c r="JYG948" s="477"/>
      <c r="JYH948" s="477"/>
      <c r="JYI948" s="477"/>
      <c r="JYJ948" s="477"/>
      <c r="JYK948" s="477"/>
      <c r="JYL948" s="477"/>
      <c r="JYM948" s="477"/>
      <c r="JYN948" s="477"/>
      <c r="JYO948" s="477"/>
      <c r="JYP948" s="477"/>
      <c r="JYQ948" s="477"/>
      <c r="JYR948" s="477"/>
      <c r="JYS948" s="477"/>
      <c r="JYT948" s="477"/>
      <c r="JYU948" s="477"/>
      <c r="JYV948" s="477"/>
      <c r="JYW948" s="477"/>
      <c r="JYX948" s="477"/>
      <c r="JYY948" s="477"/>
      <c r="JYZ948" s="477"/>
      <c r="JZA948" s="477"/>
      <c r="JZB948" s="477"/>
      <c r="JZC948" s="477"/>
      <c r="JZD948" s="477"/>
      <c r="JZE948" s="477"/>
      <c r="JZF948" s="477"/>
      <c r="JZG948" s="477"/>
      <c r="JZH948" s="477"/>
      <c r="JZI948" s="477"/>
      <c r="JZJ948" s="477"/>
      <c r="JZK948" s="477"/>
      <c r="JZL948" s="477"/>
      <c r="JZM948" s="477"/>
      <c r="JZN948" s="477"/>
      <c r="JZO948" s="477"/>
      <c r="JZP948" s="477"/>
      <c r="JZQ948" s="477"/>
      <c r="JZR948" s="477"/>
      <c r="JZS948" s="477"/>
      <c r="JZT948" s="477"/>
      <c r="JZU948" s="477"/>
      <c r="JZV948" s="477"/>
      <c r="JZW948" s="477"/>
      <c r="JZX948" s="477"/>
      <c r="JZY948" s="477"/>
      <c r="JZZ948" s="477"/>
      <c r="KAA948" s="477"/>
      <c r="KAB948" s="477"/>
      <c r="KAC948" s="477"/>
      <c r="KAD948" s="477"/>
      <c r="KAE948" s="477"/>
      <c r="KAF948" s="477"/>
      <c r="KAG948" s="477"/>
      <c r="KAH948" s="477"/>
      <c r="KAI948" s="477"/>
      <c r="KAJ948" s="477"/>
      <c r="KAK948" s="477"/>
      <c r="KAL948" s="477"/>
      <c r="KAM948" s="477"/>
      <c r="KAN948" s="477"/>
      <c r="KAO948" s="477"/>
      <c r="KAP948" s="477"/>
      <c r="KAQ948" s="477"/>
      <c r="KAR948" s="477"/>
      <c r="KAS948" s="477"/>
      <c r="KAT948" s="477"/>
      <c r="KAU948" s="477"/>
      <c r="KAV948" s="477"/>
      <c r="KAW948" s="477"/>
      <c r="KAX948" s="477"/>
      <c r="KAY948" s="477"/>
      <c r="KAZ948" s="477"/>
      <c r="KBA948" s="477"/>
      <c r="KBB948" s="477"/>
      <c r="KBC948" s="477"/>
      <c r="KBD948" s="477"/>
      <c r="KBE948" s="477"/>
      <c r="KBF948" s="477"/>
      <c r="KBG948" s="477"/>
      <c r="KBH948" s="477"/>
      <c r="KBI948" s="477"/>
      <c r="KBJ948" s="477"/>
      <c r="KBK948" s="477"/>
      <c r="KBL948" s="477"/>
      <c r="KBM948" s="477"/>
      <c r="KBN948" s="477"/>
      <c r="KBO948" s="477"/>
      <c r="KBP948" s="477"/>
      <c r="KBQ948" s="477"/>
      <c r="KBR948" s="477"/>
      <c r="KBS948" s="477"/>
      <c r="KBT948" s="477"/>
      <c r="KBU948" s="477"/>
      <c r="KBV948" s="477"/>
      <c r="KBW948" s="477"/>
      <c r="KBX948" s="477"/>
      <c r="KBY948" s="477"/>
      <c r="KBZ948" s="477"/>
      <c r="KCA948" s="477"/>
      <c r="KCB948" s="477"/>
      <c r="KCC948" s="477"/>
      <c r="KCD948" s="477"/>
      <c r="KCE948" s="477"/>
      <c r="KCF948" s="477"/>
      <c r="KCG948" s="477"/>
      <c r="KCH948" s="477"/>
      <c r="KCI948" s="477"/>
      <c r="KCJ948" s="477"/>
      <c r="KCK948" s="477"/>
      <c r="KCL948" s="477"/>
      <c r="KCM948" s="477"/>
      <c r="KCN948" s="477"/>
      <c r="KCO948" s="477"/>
      <c r="KCP948" s="477"/>
      <c r="KCQ948" s="477"/>
      <c r="KCR948" s="477"/>
      <c r="KCS948" s="477"/>
      <c r="KCT948" s="477"/>
      <c r="KCU948" s="477"/>
      <c r="KCV948" s="477"/>
      <c r="KCW948" s="477"/>
      <c r="KCX948" s="477"/>
      <c r="KCY948" s="477"/>
      <c r="KCZ948" s="477"/>
      <c r="KDA948" s="477"/>
      <c r="KDB948" s="477"/>
      <c r="KDC948" s="477"/>
      <c r="KDD948" s="477"/>
      <c r="KDE948" s="477"/>
      <c r="KDF948" s="477"/>
      <c r="KDG948" s="477"/>
      <c r="KDH948" s="477"/>
      <c r="KDI948" s="477"/>
      <c r="KDJ948" s="477"/>
      <c r="KDK948" s="477"/>
      <c r="KDL948" s="477"/>
      <c r="KDM948" s="477"/>
      <c r="KDN948" s="477"/>
      <c r="KDO948" s="477"/>
      <c r="KDP948" s="477"/>
      <c r="KDQ948" s="477"/>
      <c r="KDR948" s="477"/>
      <c r="KDS948" s="477"/>
      <c r="KDT948" s="477"/>
      <c r="KDU948" s="477"/>
      <c r="KDV948" s="477"/>
      <c r="KDW948" s="477"/>
      <c r="KDX948" s="477"/>
      <c r="KDY948" s="477"/>
      <c r="KDZ948" s="477"/>
      <c r="KEA948" s="477"/>
      <c r="KEB948" s="477"/>
      <c r="KEC948" s="477"/>
      <c r="KED948" s="477"/>
      <c r="KEE948" s="477"/>
      <c r="KEF948" s="477"/>
      <c r="KEG948" s="477"/>
      <c r="KEH948" s="477"/>
      <c r="KEI948" s="477"/>
      <c r="KEJ948" s="477"/>
      <c r="KEK948" s="477"/>
      <c r="KEL948" s="477"/>
      <c r="KEM948" s="477"/>
      <c r="KEN948" s="477"/>
      <c r="KEO948" s="477"/>
      <c r="KEP948" s="477"/>
      <c r="KEQ948" s="477"/>
      <c r="KER948" s="477"/>
      <c r="KES948" s="477"/>
      <c r="KET948" s="477"/>
      <c r="KEU948" s="477"/>
      <c r="KEV948" s="477"/>
      <c r="KEW948" s="477"/>
      <c r="KEX948" s="477"/>
      <c r="KEY948" s="477"/>
      <c r="KEZ948" s="477"/>
      <c r="KFA948" s="477"/>
      <c r="KFB948" s="477"/>
      <c r="KFC948" s="477"/>
      <c r="KFD948" s="477"/>
      <c r="KFE948" s="477"/>
      <c r="KFF948" s="477"/>
      <c r="KFG948" s="477"/>
      <c r="KFH948" s="477"/>
      <c r="KFI948" s="477"/>
      <c r="KFJ948" s="477"/>
      <c r="KFK948" s="477"/>
      <c r="KFL948" s="477"/>
      <c r="KFM948" s="477"/>
      <c r="KFN948" s="477"/>
      <c r="KFO948" s="477"/>
      <c r="KFP948" s="477"/>
      <c r="KFQ948" s="477"/>
      <c r="KFR948" s="477"/>
      <c r="KFS948" s="477"/>
      <c r="KFT948" s="477"/>
      <c r="KFU948" s="477"/>
      <c r="KFV948" s="477"/>
      <c r="KFW948" s="477"/>
      <c r="KFX948" s="477"/>
      <c r="KFY948" s="477"/>
      <c r="KFZ948" s="477"/>
      <c r="KGA948" s="477"/>
      <c r="KGB948" s="477"/>
      <c r="KGC948" s="477"/>
      <c r="KGD948" s="477"/>
      <c r="KGE948" s="477"/>
      <c r="KGF948" s="477"/>
      <c r="KGG948" s="477"/>
      <c r="KGH948" s="477"/>
      <c r="KGI948" s="477"/>
      <c r="KGJ948" s="477"/>
      <c r="KGK948" s="477"/>
      <c r="KGL948" s="477"/>
      <c r="KGM948" s="477"/>
      <c r="KGN948" s="477"/>
      <c r="KGO948" s="477"/>
      <c r="KGP948" s="477"/>
      <c r="KGQ948" s="477"/>
      <c r="KGR948" s="477"/>
      <c r="KGS948" s="477"/>
      <c r="KGT948" s="477"/>
      <c r="KGU948" s="477"/>
      <c r="KGV948" s="477"/>
      <c r="KGW948" s="477"/>
      <c r="KGX948" s="477"/>
      <c r="KGY948" s="477"/>
      <c r="KGZ948" s="477"/>
      <c r="KHA948" s="477"/>
      <c r="KHB948" s="477"/>
      <c r="KHC948" s="477"/>
      <c r="KHD948" s="477"/>
      <c r="KHE948" s="477"/>
      <c r="KHF948" s="477"/>
      <c r="KHG948" s="477"/>
      <c r="KHH948" s="477"/>
      <c r="KHI948" s="477"/>
      <c r="KHJ948" s="477"/>
      <c r="KHK948" s="477"/>
      <c r="KHL948" s="477"/>
      <c r="KHM948" s="477"/>
      <c r="KHN948" s="477"/>
      <c r="KHO948" s="477"/>
      <c r="KHP948" s="477"/>
      <c r="KHQ948" s="477"/>
      <c r="KHR948" s="477"/>
      <c r="KHS948" s="477"/>
      <c r="KHT948" s="477"/>
      <c r="KHU948" s="477"/>
      <c r="KHV948" s="477"/>
      <c r="KHW948" s="477"/>
      <c r="KHX948" s="477"/>
      <c r="KHY948" s="477"/>
      <c r="KHZ948" s="477"/>
      <c r="KIA948" s="477"/>
      <c r="KIB948" s="477"/>
      <c r="KIC948" s="477"/>
      <c r="KID948" s="477"/>
      <c r="KIE948" s="477"/>
      <c r="KIF948" s="477"/>
      <c r="KIG948" s="477"/>
      <c r="KIH948" s="477"/>
      <c r="KII948" s="477"/>
      <c r="KIJ948" s="477"/>
      <c r="KIK948" s="477"/>
      <c r="KIL948" s="477"/>
      <c r="KIM948" s="477"/>
      <c r="KIN948" s="477"/>
      <c r="KIO948" s="477"/>
      <c r="KIP948" s="477"/>
      <c r="KIQ948" s="477"/>
      <c r="KIR948" s="477"/>
      <c r="KIS948" s="477"/>
      <c r="KIT948" s="477"/>
      <c r="KIU948" s="477"/>
      <c r="KIV948" s="477"/>
      <c r="KIW948" s="477"/>
      <c r="KIX948" s="477"/>
      <c r="KIY948" s="477"/>
      <c r="KIZ948" s="477"/>
      <c r="KJA948" s="477"/>
      <c r="KJB948" s="477"/>
      <c r="KJC948" s="477"/>
      <c r="KJD948" s="477"/>
      <c r="KJE948" s="477"/>
      <c r="KJF948" s="477"/>
      <c r="KJG948" s="477"/>
      <c r="KJH948" s="477"/>
      <c r="KJI948" s="477"/>
      <c r="KJJ948" s="477"/>
      <c r="KJK948" s="477"/>
      <c r="KJL948" s="477"/>
      <c r="KJM948" s="477"/>
      <c r="KJN948" s="477"/>
      <c r="KJO948" s="477"/>
      <c r="KJP948" s="477"/>
      <c r="KJQ948" s="477"/>
      <c r="KJR948" s="477"/>
      <c r="KJS948" s="477"/>
      <c r="KJT948" s="477"/>
      <c r="KJU948" s="477"/>
      <c r="KJV948" s="477"/>
      <c r="KJW948" s="477"/>
      <c r="KJX948" s="477"/>
      <c r="KJY948" s="477"/>
      <c r="KJZ948" s="477"/>
      <c r="KKA948" s="477"/>
      <c r="KKB948" s="477"/>
      <c r="KKC948" s="477"/>
      <c r="KKD948" s="477"/>
      <c r="KKE948" s="477"/>
      <c r="KKF948" s="477"/>
      <c r="KKG948" s="477"/>
      <c r="KKH948" s="477"/>
      <c r="KKI948" s="477"/>
      <c r="KKJ948" s="477"/>
      <c r="KKK948" s="477"/>
      <c r="KKL948" s="477"/>
      <c r="KKM948" s="477"/>
      <c r="KKN948" s="477"/>
      <c r="KKO948" s="477"/>
      <c r="KKP948" s="477"/>
      <c r="KKQ948" s="477"/>
      <c r="KKR948" s="477"/>
      <c r="KKS948" s="477"/>
      <c r="KKT948" s="477"/>
      <c r="KKU948" s="477"/>
      <c r="KKV948" s="477"/>
      <c r="KKW948" s="477"/>
      <c r="KKX948" s="477"/>
      <c r="KKY948" s="477"/>
      <c r="KKZ948" s="477"/>
      <c r="KLA948" s="477"/>
      <c r="KLB948" s="477"/>
      <c r="KLC948" s="477"/>
      <c r="KLD948" s="477"/>
      <c r="KLE948" s="477"/>
      <c r="KLF948" s="477"/>
      <c r="KLG948" s="477"/>
      <c r="KLH948" s="477"/>
      <c r="KLI948" s="477"/>
      <c r="KLJ948" s="477"/>
      <c r="KLK948" s="477"/>
      <c r="KLL948" s="477"/>
      <c r="KLM948" s="477"/>
      <c r="KLN948" s="477"/>
      <c r="KLO948" s="477"/>
      <c r="KLP948" s="477"/>
      <c r="KLQ948" s="477"/>
      <c r="KLR948" s="477"/>
      <c r="KLS948" s="477"/>
      <c r="KLT948" s="477"/>
      <c r="KLU948" s="477"/>
      <c r="KLV948" s="477"/>
      <c r="KLW948" s="477"/>
      <c r="KLX948" s="477"/>
      <c r="KLY948" s="477"/>
      <c r="KLZ948" s="477"/>
      <c r="KMA948" s="477"/>
      <c r="KMB948" s="477"/>
      <c r="KMC948" s="477"/>
      <c r="KMD948" s="477"/>
      <c r="KME948" s="477"/>
      <c r="KMF948" s="477"/>
      <c r="KMG948" s="477"/>
      <c r="KMH948" s="477"/>
      <c r="KMI948" s="477"/>
      <c r="KMJ948" s="477"/>
      <c r="KMK948" s="477"/>
      <c r="KML948" s="477"/>
      <c r="KMM948" s="477"/>
      <c r="KMN948" s="477"/>
      <c r="KMO948" s="477"/>
      <c r="KMP948" s="477"/>
      <c r="KMQ948" s="477"/>
      <c r="KMR948" s="477"/>
      <c r="KMS948" s="477"/>
      <c r="KMT948" s="477"/>
      <c r="KMU948" s="477"/>
      <c r="KMV948" s="477"/>
      <c r="KMW948" s="477"/>
      <c r="KMX948" s="477"/>
      <c r="KMY948" s="477"/>
      <c r="KMZ948" s="477"/>
      <c r="KNA948" s="477"/>
      <c r="KNB948" s="477"/>
      <c r="KNC948" s="477"/>
      <c r="KND948" s="477"/>
      <c r="KNE948" s="477"/>
      <c r="KNF948" s="477"/>
      <c r="KNG948" s="477"/>
      <c r="KNH948" s="477"/>
      <c r="KNI948" s="477"/>
      <c r="KNJ948" s="477"/>
      <c r="KNK948" s="477"/>
      <c r="KNL948" s="477"/>
      <c r="KNM948" s="477"/>
      <c r="KNN948" s="477"/>
      <c r="KNO948" s="477"/>
      <c r="KNP948" s="477"/>
      <c r="KNQ948" s="477"/>
      <c r="KNR948" s="477"/>
      <c r="KNS948" s="477"/>
      <c r="KNT948" s="477"/>
      <c r="KNU948" s="477"/>
      <c r="KNV948" s="477"/>
      <c r="KNW948" s="477"/>
      <c r="KNX948" s="477"/>
      <c r="KNY948" s="477"/>
      <c r="KNZ948" s="477"/>
      <c r="KOA948" s="477"/>
      <c r="KOB948" s="477"/>
      <c r="KOC948" s="477"/>
      <c r="KOD948" s="477"/>
      <c r="KOE948" s="477"/>
      <c r="KOF948" s="477"/>
      <c r="KOG948" s="477"/>
      <c r="KOH948" s="477"/>
      <c r="KOI948" s="477"/>
      <c r="KOJ948" s="477"/>
      <c r="KOK948" s="477"/>
      <c r="KOL948" s="477"/>
      <c r="KOM948" s="477"/>
      <c r="KON948" s="477"/>
      <c r="KOO948" s="477"/>
      <c r="KOP948" s="477"/>
      <c r="KOQ948" s="477"/>
      <c r="KOR948" s="477"/>
      <c r="KOS948" s="477"/>
      <c r="KOT948" s="477"/>
      <c r="KOU948" s="477"/>
      <c r="KOV948" s="477"/>
      <c r="KOW948" s="477"/>
      <c r="KOX948" s="477"/>
      <c r="KOY948" s="477"/>
      <c r="KOZ948" s="477"/>
      <c r="KPA948" s="477"/>
      <c r="KPB948" s="477"/>
      <c r="KPC948" s="477"/>
      <c r="KPD948" s="477"/>
      <c r="KPE948" s="477"/>
      <c r="KPF948" s="477"/>
      <c r="KPG948" s="477"/>
      <c r="KPH948" s="477"/>
      <c r="KPI948" s="477"/>
      <c r="KPJ948" s="477"/>
      <c r="KPK948" s="477"/>
      <c r="KPL948" s="477"/>
      <c r="KPM948" s="477"/>
      <c r="KPN948" s="477"/>
      <c r="KPO948" s="477"/>
      <c r="KPP948" s="477"/>
      <c r="KPQ948" s="477"/>
      <c r="KPR948" s="477"/>
      <c r="KPS948" s="477"/>
      <c r="KPT948" s="477"/>
      <c r="KPU948" s="477"/>
      <c r="KPV948" s="477"/>
      <c r="KPW948" s="477"/>
      <c r="KPX948" s="477"/>
      <c r="KPY948" s="477"/>
      <c r="KPZ948" s="477"/>
      <c r="KQA948" s="477"/>
      <c r="KQB948" s="477"/>
      <c r="KQC948" s="477"/>
      <c r="KQD948" s="477"/>
      <c r="KQE948" s="477"/>
      <c r="KQF948" s="477"/>
      <c r="KQG948" s="477"/>
      <c r="KQH948" s="477"/>
      <c r="KQI948" s="477"/>
      <c r="KQJ948" s="477"/>
      <c r="KQK948" s="477"/>
      <c r="KQL948" s="477"/>
      <c r="KQM948" s="477"/>
      <c r="KQN948" s="477"/>
      <c r="KQO948" s="477"/>
      <c r="KQP948" s="477"/>
      <c r="KQQ948" s="477"/>
      <c r="KQR948" s="477"/>
      <c r="KQS948" s="477"/>
      <c r="KQT948" s="477"/>
      <c r="KQU948" s="477"/>
      <c r="KQV948" s="477"/>
      <c r="KQW948" s="477"/>
      <c r="KQX948" s="477"/>
      <c r="KQY948" s="477"/>
      <c r="KQZ948" s="477"/>
      <c r="KRA948" s="477"/>
      <c r="KRB948" s="477"/>
      <c r="KRC948" s="477"/>
      <c r="KRD948" s="477"/>
      <c r="KRE948" s="477"/>
      <c r="KRF948" s="477"/>
      <c r="KRG948" s="477"/>
      <c r="KRH948" s="477"/>
      <c r="KRI948" s="477"/>
      <c r="KRJ948" s="477"/>
      <c r="KRK948" s="477"/>
      <c r="KRL948" s="477"/>
      <c r="KRM948" s="477"/>
      <c r="KRN948" s="477"/>
      <c r="KRO948" s="477"/>
      <c r="KRP948" s="477"/>
      <c r="KRQ948" s="477"/>
      <c r="KRR948" s="477"/>
      <c r="KRS948" s="477"/>
      <c r="KRT948" s="477"/>
      <c r="KRU948" s="477"/>
      <c r="KRV948" s="477"/>
      <c r="KRW948" s="477"/>
      <c r="KRX948" s="477"/>
      <c r="KRY948" s="477"/>
      <c r="KRZ948" s="477"/>
      <c r="KSA948" s="477"/>
      <c r="KSB948" s="477"/>
      <c r="KSC948" s="477"/>
      <c r="KSD948" s="477"/>
      <c r="KSE948" s="477"/>
      <c r="KSF948" s="477"/>
      <c r="KSG948" s="477"/>
      <c r="KSH948" s="477"/>
      <c r="KSI948" s="477"/>
      <c r="KSJ948" s="477"/>
      <c r="KSK948" s="477"/>
      <c r="KSL948" s="477"/>
      <c r="KSM948" s="477"/>
      <c r="KSN948" s="477"/>
      <c r="KSO948" s="477"/>
      <c r="KSP948" s="477"/>
      <c r="KSQ948" s="477"/>
      <c r="KSR948" s="477"/>
      <c r="KSS948" s="477"/>
      <c r="KST948" s="477"/>
      <c r="KSU948" s="477"/>
      <c r="KSV948" s="477"/>
      <c r="KSW948" s="477"/>
      <c r="KSX948" s="477"/>
      <c r="KSY948" s="477"/>
      <c r="KSZ948" s="477"/>
      <c r="KTA948" s="477"/>
      <c r="KTB948" s="477"/>
      <c r="KTC948" s="477"/>
      <c r="KTD948" s="477"/>
      <c r="KTE948" s="477"/>
      <c r="KTF948" s="477"/>
      <c r="KTG948" s="477"/>
      <c r="KTH948" s="477"/>
      <c r="KTI948" s="477"/>
      <c r="KTJ948" s="477"/>
      <c r="KTK948" s="477"/>
      <c r="KTL948" s="477"/>
      <c r="KTM948" s="477"/>
      <c r="KTN948" s="477"/>
      <c r="KTO948" s="477"/>
      <c r="KTP948" s="477"/>
      <c r="KTQ948" s="477"/>
      <c r="KTR948" s="477"/>
      <c r="KTS948" s="477"/>
      <c r="KTT948" s="477"/>
      <c r="KTU948" s="477"/>
      <c r="KTV948" s="477"/>
      <c r="KTW948" s="477"/>
      <c r="KTX948" s="477"/>
      <c r="KTY948" s="477"/>
      <c r="KTZ948" s="477"/>
      <c r="KUA948" s="477"/>
      <c r="KUB948" s="477"/>
      <c r="KUC948" s="477"/>
      <c r="KUD948" s="477"/>
      <c r="KUE948" s="477"/>
      <c r="KUF948" s="477"/>
      <c r="KUG948" s="477"/>
      <c r="KUH948" s="477"/>
      <c r="KUI948" s="477"/>
      <c r="KUJ948" s="477"/>
      <c r="KUK948" s="477"/>
      <c r="KUL948" s="477"/>
      <c r="KUM948" s="477"/>
      <c r="KUN948" s="477"/>
      <c r="KUO948" s="477"/>
      <c r="KUP948" s="477"/>
      <c r="KUQ948" s="477"/>
      <c r="KUR948" s="477"/>
      <c r="KUS948" s="477"/>
      <c r="KUT948" s="477"/>
      <c r="KUU948" s="477"/>
      <c r="KUV948" s="477"/>
      <c r="KUW948" s="477"/>
      <c r="KUX948" s="477"/>
      <c r="KUY948" s="477"/>
      <c r="KUZ948" s="477"/>
      <c r="KVA948" s="477"/>
      <c r="KVB948" s="477"/>
      <c r="KVC948" s="477"/>
      <c r="KVD948" s="477"/>
      <c r="KVE948" s="477"/>
      <c r="KVF948" s="477"/>
      <c r="KVG948" s="477"/>
      <c r="KVH948" s="477"/>
      <c r="KVI948" s="477"/>
      <c r="KVJ948" s="477"/>
      <c r="KVK948" s="477"/>
      <c r="KVL948" s="477"/>
      <c r="KVM948" s="477"/>
      <c r="KVN948" s="477"/>
      <c r="KVO948" s="477"/>
      <c r="KVP948" s="477"/>
      <c r="KVQ948" s="477"/>
      <c r="KVR948" s="477"/>
      <c r="KVS948" s="477"/>
      <c r="KVT948" s="477"/>
      <c r="KVU948" s="477"/>
      <c r="KVV948" s="477"/>
      <c r="KVW948" s="477"/>
      <c r="KVX948" s="477"/>
      <c r="KVY948" s="477"/>
      <c r="KVZ948" s="477"/>
      <c r="KWA948" s="477"/>
      <c r="KWB948" s="477"/>
      <c r="KWC948" s="477"/>
      <c r="KWD948" s="477"/>
      <c r="KWE948" s="477"/>
      <c r="KWF948" s="477"/>
      <c r="KWG948" s="477"/>
      <c r="KWH948" s="477"/>
      <c r="KWI948" s="477"/>
      <c r="KWJ948" s="477"/>
      <c r="KWK948" s="477"/>
      <c r="KWL948" s="477"/>
      <c r="KWM948" s="477"/>
      <c r="KWN948" s="477"/>
      <c r="KWO948" s="477"/>
      <c r="KWP948" s="477"/>
      <c r="KWQ948" s="477"/>
      <c r="KWR948" s="477"/>
      <c r="KWS948" s="477"/>
      <c r="KWT948" s="477"/>
      <c r="KWU948" s="477"/>
      <c r="KWV948" s="477"/>
      <c r="KWW948" s="477"/>
      <c r="KWX948" s="477"/>
      <c r="KWY948" s="477"/>
      <c r="KWZ948" s="477"/>
      <c r="KXA948" s="477"/>
      <c r="KXB948" s="477"/>
      <c r="KXC948" s="477"/>
      <c r="KXD948" s="477"/>
      <c r="KXE948" s="477"/>
      <c r="KXF948" s="477"/>
      <c r="KXG948" s="477"/>
      <c r="KXH948" s="477"/>
      <c r="KXI948" s="477"/>
      <c r="KXJ948" s="477"/>
      <c r="KXK948" s="477"/>
      <c r="KXL948" s="477"/>
      <c r="KXM948" s="477"/>
      <c r="KXN948" s="477"/>
      <c r="KXO948" s="477"/>
      <c r="KXP948" s="477"/>
      <c r="KXQ948" s="477"/>
      <c r="KXR948" s="477"/>
      <c r="KXS948" s="477"/>
      <c r="KXT948" s="477"/>
      <c r="KXU948" s="477"/>
      <c r="KXV948" s="477"/>
      <c r="KXW948" s="477"/>
      <c r="KXX948" s="477"/>
      <c r="KXY948" s="477"/>
      <c r="KXZ948" s="477"/>
      <c r="KYA948" s="477"/>
      <c r="KYB948" s="477"/>
      <c r="KYC948" s="477"/>
      <c r="KYD948" s="477"/>
      <c r="KYE948" s="477"/>
      <c r="KYF948" s="477"/>
      <c r="KYG948" s="477"/>
      <c r="KYH948" s="477"/>
      <c r="KYI948" s="477"/>
      <c r="KYJ948" s="477"/>
      <c r="KYK948" s="477"/>
      <c r="KYL948" s="477"/>
      <c r="KYM948" s="477"/>
      <c r="KYN948" s="477"/>
      <c r="KYO948" s="477"/>
      <c r="KYP948" s="477"/>
      <c r="KYQ948" s="477"/>
      <c r="KYR948" s="477"/>
      <c r="KYS948" s="477"/>
      <c r="KYT948" s="477"/>
      <c r="KYU948" s="477"/>
      <c r="KYV948" s="477"/>
      <c r="KYW948" s="477"/>
      <c r="KYX948" s="477"/>
      <c r="KYY948" s="477"/>
      <c r="KYZ948" s="477"/>
      <c r="KZA948" s="477"/>
      <c r="KZB948" s="477"/>
      <c r="KZC948" s="477"/>
      <c r="KZD948" s="477"/>
      <c r="KZE948" s="477"/>
      <c r="KZF948" s="477"/>
      <c r="KZG948" s="477"/>
      <c r="KZH948" s="477"/>
      <c r="KZI948" s="477"/>
      <c r="KZJ948" s="477"/>
      <c r="KZK948" s="477"/>
      <c r="KZL948" s="477"/>
      <c r="KZM948" s="477"/>
      <c r="KZN948" s="477"/>
      <c r="KZO948" s="477"/>
      <c r="KZP948" s="477"/>
      <c r="KZQ948" s="477"/>
      <c r="KZR948" s="477"/>
      <c r="KZS948" s="477"/>
      <c r="KZT948" s="477"/>
      <c r="KZU948" s="477"/>
      <c r="KZV948" s="477"/>
      <c r="KZW948" s="477"/>
      <c r="KZX948" s="477"/>
      <c r="KZY948" s="477"/>
      <c r="KZZ948" s="477"/>
      <c r="LAA948" s="477"/>
      <c r="LAB948" s="477"/>
      <c r="LAC948" s="477"/>
      <c r="LAD948" s="477"/>
      <c r="LAE948" s="477"/>
      <c r="LAF948" s="477"/>
      <c r="LAG948" s="477"/>
      <c r="LAH948" s="477"/>
      <c r="LAI948" s="477"/>
      <c r="LAJ948" s="477"/>
      <c r="LAK948" s="477"/>
      <c r="LAL948" s="477"/>
      <c r="LAM948" s="477"/>
      <c r="LAN948" s="477"/>
      <c r="LAO948" s="477"/>
      <c r="LAP948" s="477"/>
      <c r="LAQ948" s="477"/>
      <c r="LAR948" s="477"/>
      <c r="LAS948" s="477"/>
      <c r="LAT948" s="477"/>
      <c r="LAU948" s="477"/>
      <c r="LAV948" s="477"/>
      <c r="LAW948" s="477"/>
      <c r="LAX948" s="477"/>
      <c r="LAY948" s="477"/>
      <c r="LAZ948" s="477"/>
      <c r="LBA948" s="477"/>
      <c r="LBB948" s="477"/>
      <c r="LBC948" s="477"/>
      <c r="LBD948" s="477"/>
      <c r="LBE948" s="477"/>
      <c r="LBF948" s="477"/>
      <c r="LBG948" s="477"/>
      <c r="LBH948" s="477"/>
      <c r="LBI948" s="477"/>
      <c r="LBJ948" s="477"/>
      <c r="LBK948" s="477"/>
      <c r="LBL948" s="477"/>
      <c r="LBM948" s="477"/>
      <c r="LBN948" s="477"/>
      <c r="LBO948" s="477"/>
      <c r="LBP948" s="477"/>
      <c r="LBQ948" s="477"/>
      <c r="LBR948" s="477"/>
      <c r="LBS948" s="477"/>
      <c r="LBT948" s="477"/>
      <c r="LBU948" s="477"/>
      <c r="LBV948" s="477"/>
      <c r="LBW948" s="477"/>
      <c r="LBX948" s="477"/>
      <c r="LBY948" s="477"/>
      <c r="LBZ948" s="477"/>
      <c r="LCA948" s="477"/>
      <c r="LCB948" s="477"/>
      <c r="LCC948" s="477"/>
      <c r="LCD948" s="477"/>
      <c r="LCE948" s="477"/>
      <c r="LCF948" s="477"/>
      <c r="LCG948" s="477"/>
      <c r="LCH948" s="477"/>
      <c r="LCI948" s="477"/>
      <c r="LCJ948" s="477"/>
      <c r="LCK948" s="477"/>
      <c r="LCL948" s="477"/>
      <c r="LCM948" s="477"/>
      <c r="LCN948" s="477"/>
      <c r="LCO948" s="477"/>
      <c r="LCP948" s="477"/>
      <c r="LCQ948" s="477"/>
      <c r="LCR948" s="477"/>
      <c r="LCS948" s="477"/>
      <c r="LCT948" s="477"/>
      <c r="LCU948" s="477"/>
      <c r="LCV948" s="477"/>
      <c r="LCW948" s="477"/>
      <c r="LCX948" s="477"/>
      <c r="LCY948" s="477"/>
      <c r="LCZ948" s="477"/>
      <c r="LDA948" s="477"/>
      <c r="LDB948" s="477"/>
      <c r="LDC948" s="477"/>
      <c r="LDD948" s="477"/>
      <c r="LDE948" s="477"/>
      <c r="LDF948" s="477"/>
      <c r="LDG948" s="477"/>
      <c r="LDH948" s="477"/>
      <c r="LDI948" s="477"/>
      <c r="LDJ948" s="477"/>
      <c r="LDK948" s="477"/>
      <c r="LDL948" s="477"/>
      <c r="LDM948" s="477"/>
      <c r="LDN948" s="477"/>
      <c r="LDO948" s="477"/>
      <c r="LDP948" s="477"/>
      <c r="LDQ948" s="477"/>
      <c r="LDR948" s="477"/>
      <c r="LDS948" s="477"/>
      <c r="LDT948" s="477"/>
      <c r="LDU948" s="477"/>
      <c r="LDV948" s="477"/>
      <c r="LDW948" s="477"/>
      <c r="LDX948" s="477"/>
      <c r="LDY948" s="477"/>
      <c r="LDZ948" s="477"/>
      <c r="LEA948" s="477"/>
      <c r="LEB948" s="477"/>
      <c r="LEC948" s="477"/>
      <c r="LED948" s="477"/>
      <c r="LEE948" s="477"/>
      <c r="LEF948" s="477"/>
      <c r="LEG948" s="477"/>
      <c r="LEH948" s="477"/>
      <c r="LEI948" s="477"/>
      <c r="LEJ948" s="477"/>
      <c r="LEK948" s="477"/>
      <c r="LEL948" s="477"/>
      <c r="LEM948" s="477"/>
      <c r="LEN948" s="477"/>
      <c r="LEO948" s="477"/>
      <c r="LEP948" s="477"/>
      <c r="LEQ948" s="477"/>
      <c r="LER948" s="477"/>
      <c r="LES948" s="477"/>
      <c r="LET948" s="477"/>
      <c r="LEU948" s="477"/>
      <c r="LEV948" s="477"/>
      <c r="LEW948" s="477"/>
      <c r="LEX948" s="477"/>
      <c r="LEY948" s="477"/>
      <c r="LEZ948" s="477"/>
      <c r="LFA948" s="477"/>
      <c r="LFB948" s="477"/>
      <c r="LFC948" s="477"/>
      <c r="LFD948" s="477"/>
      <c r="LFE948" s="477"/>
      <c r="LFF948" s="477"/>
      <c r="LFG948" s="477"/>
      <c r="LFH948" s="477"/>
      <c r="LFI948" s="477"/>
      <c r="LFJ948" s="477"/>
      <c r="LFK948" s="477"/>
      <c r="LFL948" s="477"/>
      <c r="LFM948" s="477"/>
      <c r="LFN948" s="477"/>
      <c r="LFO948" s="477"/>
      <c r="LFP948" s="477"/>
      <c r="LFQ948" s="477"/>
      <c r="LFR948" s="477"/>
      <c r="LFS948" s="477"/>
      <c r="LFT948" s="477"/>
      <c r="LFU948" s="477"/>
      <c r="LFV948" s="477"/>
      <c r="LFW948" s="477"/>
      <c r="LFX948" s="477"/>
      <c r="LFY948" s="477"/>
      <c r="LFZ948" s="477"/>
      <c r="LGA948" s="477"/>
      <c r="LGB948" s="477"/>
      <c r="LGC948" s="477"/>
      <c r="LGD948" s="477"/>
      <c r="LGE948" s="477"/>
      <c r="LGF948" s="477"/>
      <c r="LGG948" s="477"/>
      <c r="LGH948" s="477"/>
      <c r="LGI948" s="477"/>
      <c r="LGJ948" s="477"/>
      <c r="LGK948" s="477"/>
      <c r="LGL948" s="477"/>
      <c r="LGM948" s="477"/>
      <c r="LGN948" s="477"/>
      <c r="LGO948" s="477"/>
      <c r="LGP948" s="477"/>
      <c r="LGQ948" s="477"/>
      <c r="LGR948" s="477"/>
      <c r="LGS948" s="477"/>
      <c r="LGT948" s="477"/>
      <c r="LGU948" s="477"/>
      <c r="LGV948" s="477"/>
      <c r="LGW948" s="477"/>
      <c r="LGX948" s="477"/>
      <c r="LGY948" s="477"/>
      <c r="LGZ948" s="477"/>
      <c r="LHA948" s="477"/>
      <c r="LHB948" s="477"/>
      <c r="LHC948" s="477"/>
      <c r="LHD948" s="477"/>
      <c r="LHE948" s="477"/>
      <c r="LHF948" s="477"/>
      <c r="LHG948" s="477"/>
      <c r="LHH948" s="477"/>
      <c r="LHI948" s="477"/>
      <c r="LHJ948" s="477"/>
      <c r="LHK948" s="477"/>
      <c r="LHL948" s="477"/>
      <c r="LHM948" s="477"/>
      <c r="LHN948" s="477"/>
      <c r="LHO948" s="477"/>
      <c r="LHP948" s="477"/>
      <c r="LHQ948" s="477"/>
      <c r="LHR948" s="477"/>
      <c r="LHS948" s="477"/>
      <c r="LHT948" s="477"/>
      <c r="LHU948" s="477"/>
      <c r="LHV948" s="477"/>
      <c r="LHW948" s="477"/>
      <c r="LHX948" s="477"/>
      <c r="LHY948" s="477"/>
      <c r="LHZ948" s="477"/>
      <c r="LIA948" s="477"/>
      <c r="LIB948" s="477"/>
      <c r="LIC948" s="477"/>
      <c r="LID948" s="477"/>
      <c r="LIE948" s="477"/>
      <c r="LIF948" s="477"/>
      <c r="LIG948" s="477"/>
      <c r="LIH948" s="477"/>
      <c r="LII948" s="477"/>
      <c r="LIJ948" s="477"/>
      <c r="LIK948" s="477"/>
      <c r="LIL948" s="477"/>
      <c r="LIM948" s="477"/>
      <c r="LIN948" s="477"/>
      <c r="LIO948" s="477"/>
      <c r="LIP948" s="477"/>
      <c r="LIQ948" s="477"/>
      <c r="LIR948" s="477"/>
      <c r="LIS948" s="477"/>
      <c r="LIT948" s="477"/>
      <c r="LIU948" s="477"/>
      <c r="LIV948" s="477"/>
      <c r="LIW948" s="477"/>
      <c r="LIX948" s="477"/>
      <c r="LIY948" s="477"/>
      <c r="LIZ948" s="477"/>
      <c r="LJA948" s="477"/>
      <c r="LJB948" s="477"/>
      <c r="LJC948" s="477"/>
      <c r="LJD948" s="477"/>
      <c r="LJE948" s="477"/>
      <c r="LJF948" s="477"/>
      <c r="LJG948" s="477"/>
      <c r="LJH948" s="477"/>
      <c r="LJI948" s="477"/>
      <c r="LJJ948" s="477"/>
      <c r="LJK948" s="477"/>
      <c r="LJL948" s="477"/>
      <c r="LJM948" s="477"/>
      <c r="LJN948" s="477"/>
      <c r="LJO948" s="477"/>
      <c r="LJP948" s="477"/>
      <c r="LJQ948" s="477"/>
      <c r="LJR948" s="477"/>
      <c r="LJS948" s="477"/>
      <c r="LJT948" s="477"/>
      <c r="LJU948" s="477"/>
      <c r="LJV948" s="477"/>
      <c r="LJW948" s="477"/>
      <c r="LJX948" s="477"/>
      <c r="LJY948" s="477"/>
      <c r="LJZ948" s="477"/>
      <c r="LKA948" s="477"/>
      <c r="LKB948" s="477"/>
      <c r="LKC948" s="477"/>
      <c r="LKD948" s="477"/>
      <c r="LKE948" s="477"/>
      <c r="LKF948" s="477"/>
      <c r="LKG948" s="477"/>
      <c r="LKH948" s="477"/>
      <c r="LKI948" s="477"/>
      <c r="LKJ948" s="477"/>
      <c r="LKK948" s="477"/>
      <c r="LKL948" s="477"/>
      <c r="LKM948" s="477"/>
      <c r="LKN948" s="477"/>
      <c r="LKO948" s="477"/>
      <c r="LKP948" s="477"/>
      <c r="LKQ948" s="477"/>
      <c r="LKR948" s="477"/>
      <c r="LKS948" s="477"/>
      <c r="LKT948" s="477"/>
      <c r="LKU948" s="477"/>
      <c r="LKV948" s="477"/>
      <c r="LKW948" s="477"/>
      <c r="LKX948" s="477"/>
      <c r="LKY948" s="477"/>
      <c r="LKZ948" s="477"/>
      <c r="LLA948" s="477"/>
      <c r="LLB948" s="477"/>
      <c r="LLC948" s="477"/>
      <c r="LLD948" s="477"/>
      <c r="LLE948" s="477"/>
      <c r="LLF948" s="477"/>
      <c r="LLG948" s="477"/>
      <c r="LLH948" s="477"/>
      <c r="LLI948" s="477"/>
      <c r="LLJ948" s="477"/>
      <c r="LLK948" s="477"/>
      <c r="LLL948" s="477"/>
      <c r="LLM948" s="477"/>
      <c r="LLN948" s="477"/>
      <c r="LLO948" s="477"/>
      <c r="LLP948" s="477"/>
      <c r="LLQ948" s="477"/>
      <c r="LLR948" s="477"/>
      <c r="LLS948" s="477"/>
      <c r="LLT948" s="477"/>
      <c r="LLU948" s="477"/>
      <c r="LLV948" s="477"/>
      <c r="LLW948" s="477"/>
      <c r="LLX948" s="477"/>
      <c r="LLY948" s="477"/>
      <c r="LLZ948" s="477"/>
      <c r="LMA948" s="477"/>
      <c r="LMB948" s="477"/>
      <c r="LMC948" s="477"/>
      <c r="LMD948" s="477"/>
      <c r="LME948" s="477"/>
      <c r="LMF948" s="477"/>
      <c r="LMG948" s="477"/>
      <c r="LMH948" s="477"/>
      <c r="LMI948" s="477"/>
      <c r="LMJ948" s="477"/>
      <c r="LMK948" s="477"/>
      <c r="LML948" s="477"/>
      <c r="LMM948" s="477"/>
      <c r="LMN948" s="477"/>
      <c r="LMO948" s="477"/>
      <c r="LMP948" s="477"/>
      <c r="LMQ948" s="477"/>
      <c r="LMR948" s="477"/>
      <c r="LMS948" s="477"/>
      <c r="LMT948" s="477"/>
      <c r="LMU948" s="477"/>
      <c r="LMV948" s="477"/>
      <c r="LMW948" s="477"/>
      <c r="LMX948" s="477"/>
      <c r="LMY948" s="477"/>
      <c r="LMZ948" s="477"/>
      <c r="LNA948" s="477"/>
      <c r="LNB948" s="477"/>
      <c r="LNC948" s="477"/>
      <c r="LND948" s="477"/>
      <c r="LNE948" s="477"/>
      <c r="LNF948" s="477"/>
      <c r="LNG948" s="477"/>
      <c r="LNH948" s="477"/>
      <c r="LNI948" s="477"/>
      <c r="LNJ948" s="477"/>
      <c r="LNK948" s="477"/>
      <c r="LNL948" s="477"/>
      <c r="LNM948" s="477"/>
      <c r="LNN948" s="477"/>
      <c r="LNO948" s="477"/>
      <c r="LNP948" s="477"/>
      <c r="LNQ948" s="477"/>
      <c r="LNR948" s="477"/>
      <c r="LNS948" s="477"/>
      <c r="LNT948" s="477"/>
      <c r="LNU948" s="477"/>
      <c r="LNV948" s="477"/>
      <c r="LNW948" s="477"/>
      <c r="LNX948" s="477"/>
      <c r="LNY948" s="477"/>
      <c r="LNZ948" s="477"/>
      <c r="LOA948" s="477"/>
      <c r="LOB948" s="477"/>
      <c r="LOC948" s="477"/>
      <c r="LOD948" s="477"/>
      <c r="LOE948" s="477"/>
      <c r="LOF948" s="477"/>
      <c r="LOG948" s="477"/>
      <c r="LOH948" s="477"/>
      <c r="LOI948" s="477"/>
      <c r="LOJ948" s="477"/>
      <c r="LOK948" s="477"/>
      <c r="LOL948" s="477"/>
      <c r="LOM948" s="477"/>
      <c r="LON948" s="477"/>
      <c r="LOO948" s="477"/>
      <c r="LOP948" s="477"/>
      <c r="LOQ948" s="477"/>
      <c r="LOR948" s="477"/>
      <c r="LOS948" s="477"/>
      <c r="LOT948" s="477"/>
      <c r="LOU948" s="477"/>
      <c r="LOV948" s="477"/>
      <c r="LOW948" s="477"/>
      <c r="LOX948" s="477"/>
      <c r="LOY948" s="477"/>
      <c r="LOZ948" s="477"/>
      <c r="LPA948" s="477"/>
      <c r="LPB948" s="477"/>
      <c r="LPC948" s="477"/>
      <c r="LPD948" s="477"/>
      <c r="LPE948" s="477"/>
      <c r="LPF948" s="477"/>
      <c r="LPG948" s="477"/>
      <c r="LPH948" s="477"/>
      <c r="LPI948" s="477"/>
      <c r="LPJ948" s="477"/>
      <c r="LPK948" s="477"/>
      <c r="LPL948" s="477"/>
      <c r="LPM948" s="477"/>
      <c r="LPN948" s="477"/>
      <c r="LPO948" s="477"/>
      <c r="LPP948" s="477"/>
      <c r="LPQ948" s="477"/>
      <c r="LPR948" s="477"/>
      <c r="LPS948" s="477"/>
      <c r="LPT948" s="477"/>
      <c r="LPU948" s="477"/>
      <c r="LPV948" s="477"/>
      <c r="LPW948" s="477"/>
      <c r="LPX948" s="477"/>
      <c r="LPY948" s="477"/>
      <c r="LPZ948" s="477"/>
      <c r="LQA948" s="477"/>
      <c r="LQB948" s="477"/>
      <c r="LQC948" s="477"/>
      <c r="LQD948" s="477"/>
      <c r="LQE948" s="477"/>
      <c r="LQF948" s="477"/>
      <c r="LQG948" s="477"/>
      <c r="LQH948" s="477"/>
      <c r="LQI948" s="477"/>
      <c r="LQJ948" s="477"/>
      <c r="LQK948" s="477"/>
      <c r="LQL948" s="477"/>
      <c r="LQM948" s="477"/>
      <c r="LQN948" s="477"/>
      <c r="LQO948" s="477"/>
      <c r="LQP948" s="477"/>
      <c r="LQQ948" s="477"/>
      <c r="LQR948" s="477"/>
      <c r="LQS948" s="477"/>
      <c r="LQT948" s="477"/>
      <c r="LQU948" s="477"/>
      <c r="LQV948" s="477"/>
      <c r="LQW948" s="477"/>
      <c r="LQX948" s="477"/>
      <c r="LQY948" s="477"/>
      <c r="LQZ948" s="477"/>
      <c r="LRA948" s="477"/>
      <c r="LRB948" s="477"/>
      <c r="LRC948" s="477"/>
      <c r="LRD948" s="477"/>
      <c r="LRE948" s="477"/>
      <c r="LRF948" s="477"/>
      <c r="LRG948" s="477"/>
      <c r="LRH948" s="477"/>
      <c r="LRI948" s="477"/>
      <c r="LRJ948" s="477"/>
      <c r="LRK948" s="477"/>
      <c r="LRL948" s="477"/>
      <c r="LRM948" s="477"/>
      <c r="LRN948" s="477"/>
      <c r="LRO948" s="477"/>
      <c r="LRP948" s="477"/>
      <c r="LRQ948" s="477"/>
      <c r="LRR948" s="477"/>
      <c r="LRS948" s="477"/>
      <c r="LRT948" s="477"/>
      <c r="LRU948" s="477"/>
      <c r="LRV948" s="477"/>
      <c r="LRW948" s="477"/>
      <c r="LRX948" s="477"/>
      <c r="LRY948" s="477"/>
      <c r="LRZ948" s="477"/>
      <c r="LSA948" s="477"/>
      <c r="LSB948" s="477"/>
      <c r="LSC948" s="477"/>
      <c r="LSD948" s="477"/>
      <c r="LSE948" s="477"/>
      <c r="LSF948" s="477"/>
      <c r="LSG948" s="477"/>
      <c r="LSH948" s="477"/>
      <c r="LSI948" s="477"/>
      <c r="LSJ948" s="477"/>
      <c r="LSK948" s="477"/>
      <c r="LSL948" s="477"/>
      <c r="LSM948" s="477"/>
      <c r="LSN948" s="477"/>
      <c r="LSO948" s="477"/>
      <c r="LSP948" s="477"/>
      <c r="LSQ948" s="477"/>
      <c r="LSR948" s="477"/>
      <c r="LSS948" s="477"/>
      <c r="LST948" s="477"/>
      <c r="LSU948" s="477"/>
      <c r="LSV948" s="477"/>
      <c r="LSW948" s="477"/>
      <c r="LSX948" s="477"/>
      <c r="LSY948" s="477"/>
      <c r="LSZ948" s="477"/>
      <c r="LTA948" s="477"/>
      <c r="LTB948" s="477"/>
      <c r="LTC948" s="477"/>
      <c r="LTD948" s="477"/>
      <c r="LTE948" s="477"/>
      <c r="LTF948" s="477"/>
      <c r="LTG948" s="477"/>
      <c r="LTH948" s="477"/>
      <c r="LTI948" s="477"/>
      <c r="LTJ948" s="477"/>
      <c r="LTK948" s="477"/>
      <c r="LTL948" s="477"/>
      <c r="LTM948" s="477"/>
      <c r="LTN948" s="477"/>
      <c r="LTO948" s="477"/>
      <c r="LTP948" s="477"/>
      <c r="LTQ948" s="477"/>
      <c r="LTR948" s="477"/>
      <c r="LTS948" s="477"/>
      <c r="LTT948" s="477"/>
      <c r="LTU948" s="477"/>
      <c r="LTV948" s="477"/>
      <c r="LTW948" s="477"/>
      <c r="LTX948" s="477"/>
      <c r="LTY948" s="477"/>
      <c r="LTZ948" s="477"/>
      <c r="LUA948" s="477"/>
      <c r="LUB948" s="477"/>
      <c r="LUC948" s="477"/>
      <c r="LUD948" s="477"/>
      <c r="LUE948" s="477"/>
      <c r="LUF948" s="477"/>
      <c r="LUG948" s="477"/>
      <c r="LUH948" s="477"/>
      <c r="LUI948" s="477"/>
      <c r="LUJ948" s="477"/>
      <c r="LUK948" s="477"/>
      <c r="LUL948" s="477"/>
      <c r="LUM948" s="477"/>
      <c r="LUN948" s="477"/>
      <c r="LUO948" s="477"/>
      <c r="LUP948" s="477"/>
      <c r="LUQ948" s="477"/>
      <c r="LUR948" s="477"/>
      <c r="LUS948" s="477"/>
      <c r="LUT948" s="477"/>
      <c r="LUU948" s="477"/>
      <c r="LUV948" s="477"/>
      <c r="LUW948" s="477"/>
      <c r="LUX948" s="477"/>
      <c r="LUY948" s="477"/>
      <c r="LUZ948" s="477"/>
      <c r="LVA948" s="477"/>
      <c r="LVB948" s="477"/>
      <c r="LVC948" s="477"/>
      <c r="LVD948" s="477"/>
      <c r="LVE948" s="477"/>
      <c r="LVF948" s="477"/>
      <c r="LVG948" s="477"/>
      <c r="LVH948" s="477"/>
      <c r="LVI948" s="477"/>
      <c r="LVJ948" s="477"/>
      <c r="LVK948" s="477"/>
      <c r="LVL948" s="477"/>
      <c r="LVM948" s="477"/>
      <c r="LVN948" s="477"/>
      <c r="LVO948" s="477"/>
      <c r="LVP948" s="477"/>
      <c r="LVQ948" s="477"/>
      <c r="LVR948" s="477"/>
      <c r="LVS948" s="477"/>
      <c r="LVT948" s="477"/>
      <c r="LVU948" s="477"/>
      <c r="LVV948" s="477"/>
      <c r="LVW948" s="477"/>
      <c r="LVX948" s="477"/>
      <c r="LVY948" s="477"/>
      <c r="LVZ948" s="477"/>
      <c r="LWA948" s="477"/>
      <c r="LWB948" s="477"/>
      <c r="LWC948" s="477"/>
      <c r="LWD948" s="477"/>
      <c r="LWE948" s="477"/>
      <c r="LWF948" s="477"/>
      <c r="LWG948" s="477"/>
      <c r="LWH948" s="477"/>
      <c r="LWI948" s="477"/>
      <c r="LWJ948" s="477"/>
      <c r="LWK948" s="477"/>
      <c r="LWL948" s="477"/>
      <c r="LWM948" s="477"/>
      <c r="LWN948" s="477"/>
      <c r="LWO948" s="477"/>
      <c r="LWP948" s="477"/>
      <c r="LWQ948" s="477"/>
      <c r="LWR948" s="477"/>
      <c r="LWS948" s="477"/>
      <c r="LWT948" s="477"/>
      <c r="LWU948" s="477"/>
      <c r="LWV948" s="477"/>
      <c r="LWW948" s="477"/>
      <c r="LWX948" s="477"/>
      <c r="LWY948" s="477"/>
      <c r="LWZ948" s="477"/>
      <c r="LXA948" s="477"/>
      <c r="LXB948" s="477"/>
      <c r="LXC948" s="477"/>
      <c r="LXD948" s="477"/>
      <c r="LXE948" s="477"/>
      <c r="LXF948" s="477"/>
      <c r="LXG948" s="477"/>
      <c r="LXH948" s="477"/>
      <c r="LXI948" s="477"/>
      <c r="LXJ948" s="477"/>
      <c r="LXK948" s="477"/>
      <c r="LXL948" s="477"/>
      <c r="LXM948" s="477"/>
      <c r="LXN948" s="477"/>
      <c r="LXO948" s="477"/>
      <c r="LXP948" s="477"/>
      <c r="LXQ948" s="477"/>
      <c r="LXR948" s="477"/>
      <c r="LXS948" s="477"/>
      <c r="LXT948" s="477"/>
      <c r="LXU948" s="477"/>
      <c r="LXV948" s="477"/>
      <c r="LXW948" s="477"/>
      <c r="LXX948" s="477"/>
      <c r="LXY948" s="477"/>
      <c r="LXZ948" s="477"/>
      <c r="LYA948" s="477"/>
      <c r="LYB948" s="477"/>
      <c r="LYC948" s="477"/>
      <c r="LYD948" s="477"/>
      <c r="LYE948" s="477"/>
      <c r="LYF948" s="477"/>
      <c r="LYG948" s="477"/>
      <c r="LYH948" s="477"/>
      <c r="LYI948" s="477"/>
      <c r="LYJ948" s="477"/>
      <c r="LYK948" s="477"/>
      <c r="LYL948" s="477"/>
      <c r="LYM948" s="477"/>
      <c r="LYN948" s="477"/>
      <c r="LYO948" s="477"/>
      <c r="LYP948" s="477"/>
      <c r="LYQ948" s="477"/>
      <c r="LYR948" s="477"/>
      <c r="LYS948" s="477"/>
      <c r="LYT948" s="477"/>
      <c r="LYU948" s="477"/>
      <c r="LYV948" s="477"/>
      <c r="LYW948" s="477"/>
      <c r="LYX948" s="477"/>
      <c r="LYY948" s="477"/>
      <c r="LYZ948" s="477"/>
      <c r="LZA948" s="477"/>
      <c r="LZB948" s="477"/>
      <c r="LZC948" s="477"/>
      <c r="LZD948" s="477"/>
      <c r="LZE948" s="477"/>
      <c r="LZF948" s="477"/>
      <c r="LZG948" s="477"/>
      <c r="LZH948" s="477"/>
      <c r="LZI948" s="477"/>
      <c r="LZJ948" s="477"/>
      <c r="LZK948" s="477"/>
      <c r="LZL948" s="477"/>
      <c r="LZM948" s="477"/>
      <c r="LZN948" s="477"/>
      <c r="LZO948" s="477"/>
      <c r="LZP948" s="477"/>
      <c r="LZQ948" s="477"/>
      <c r="LZR948" s="477"/>
      <c r="LZS948" s="477"/>
      <c r="LZT948" s="477"/>
      <c r="LZU948" s="477"/>
      <c r="LZV948" s="477"/>
      <c r="LZW948" s="477"/>
      <c r="LZX948" s="477"/>
      <c r="LZY948" s="477"/>
      <c r="LZZ948" s="477"/>
      <c r="MAA948" s="477"/>
      <c r="MAB948" s="477"/>
      <c r="MAC948" s="477"/>
      <c r="MAD948" s="477"/>
      <c r="MAE948" s="477"/>
      <c r="MAF948" s="477"/>
      <c r="MAG948" s="477"/>
      <c r="MAH948" s="477"/>
      <c r="MAI948" s="477"/>
      <c r="MAJ948" s="477"/>
      <c r="MAK948" s="477"/>
      <c r="MAL948" s="477"/>
      <c r="MAM948" s="477"/>
      <c r="MAN948" s="477"/>
      <c r="MAO948" s="477"/>
      <c r="MAP948" s="477"/>
      <c r="MAQ948" s="477"/>
      <c r="MAR948" s="477"/>
      <c r="MAS948" s="477"/>
      <c r="MAT948" s="477"/>
      <c r="MAU948" s="477"/>
      <c r="MAV948" s="477"/>
      <c r="MAW948" s="477"/>
      <c r="MAX948" s="477"/>
      <c r="MAY948" s="477"/>
      <c r="MAZ948" s="477"/>
      <c r="MBA948" s="477"/>
      <c r="MBB948" s="477"/>
      <c r="MBC948" s="477"/>
      <c r="MBD948" s="477"/>
      <c r="MBE948" s="477"/>
      <c r="MBF948" s="477"/>
      <c r="MBG948" s="477"/>
      <c r="MBH948" s="477"/>
      <c r="MBI948" s="477"/>
      <c r="MBJ948" s="477"/>
      <c r="MBK948" s="477"/>
      <c r="MBL948" s="477"/>
      <c r="MBM948" s="477"/>
      <c r="MBN948" s="477"/>
      <c r="MBO948" s="477"/>
      <c r="MBP948" s="477"/>
      <c r="MBQ948" s="477"/>
      <c r="MBR948" s="477"/>
      <c r="MBS948" s="477"/>
      <c r="MBT948" s="477"/>
      <c r="MBU948" s="477"/>
      <c r="MBV948" s="477"/>
      <c r="MBW948" s="477"/>
      <c r="MBX948" s="477"/>
      <c r="MBY948" s="477"/>
      <c r="MBZ948" s="477"/>
      <c r="MCA948" s="477"/>
      <c r="MCB948" s="477"/>
      <c r="MCC948" s="477"/>
      <c r="MCD948" s="477"/>
      <c r="MCE948" s="477"/>
      <c r="MCF948" s="477"/>
      <c r="MCG948" s="477"/>
      <c r="MCH948" s="477"/>
      <c r="MCI948" s="477"/>
      <c r="MCJ948" s="477"/>
      <c r="MCK948" s="477"/>
      <c r="MCL948" s="477"/>
      <c r="MCM948" s="477"/>
      <c r="MCN948" s="477"/>
      <c r="MCO948" s="477"/>
      <c r="MCP948" s="477"/>
      <c r="MCQ948" s="477"/>
      <c r="MCR948" s="477"/>
      <c r="MCS948" s="477"/>
      <c r="MCT948" s="477"/>
      <c r="MCU948" s="477"/>
      <c r="MCV948" s="477"/>
      <c r="MCW948" s="477"/>
      <c r="MCX948" s="477"/>
      <c r="MCY948" s="477"/>
      <c r="MCZ948" s="477"/>
      <c r="MDA948" s="477"/>
      <c r="MDB948" s="477"/>
      <c r="MDC948" s="477"/>
      <c r="MDD948" s="477"/>
      <c r="MDE948" s="477"/>
      <c r="MDF948" s="477"/>
      <c r="MDG948" s="477"/>
      <c r="MDH948" s="477"/>
      <c r="MDI948" s="477"/>
      <c r="MDJ948" s="477"/>
      <c r="MDK948" s="477"/>
      <c r="MDL948" s="477"/>
      <c r="MDM948" s="477"/>
      <c r="MDN948" s="477"/>
      <c r="MDO948" s="477"/>
      <c r="MDP948" s="477"/>
      <c r="MDQ948" s="477"/>
      <c r="MDR948" s="477"/>
      <c r="MDS948" s="477"/>
      <c r="MDT948" s="477"/>
      <c r="MDU948" s="477"/>
      <c r="MDV948" s="477"/>
      <c r="MDW948" s="477"/>
      <c r="MDX948" s="477"/>
      <c r="MDY948" s="477"/>
      <c r="MDZ948" s="477"/>
      <c r="MEA948" s="477"/>
      <c r="MEB948" s="477"/>
      <c r="MEC948" s="477"/>
      <c r="MED948" s="477"/>
      <c r="MEE948" s="477"/>
      <c r="MEF948" s="477"/>
      <c r="MEG948" s="477"/>
      <c r="MEH948" s="477"/>
      <c r="MEI948" s="477"/>
      <c r="MEJ948" s="477"/>
      <c r="MEK948" s="477"/>
      <c r="MEL948" s="477"/>
      <c r="MEM948" s="477"/>
      <c r="MEN948" s="477"/>
      <c r="MEO948" s="477"/>
      <c r="MEP948" s="477"/>
      <c r="MEQ948" s="477"/>
      <c r="MER948" s="477"/>
      <c r="MES948" s="477"/>
      <c r="MET948" s="477"/>
      <c r="MEU948" s="477"/>
      <c r="MEV948" s="477"/>
      <c r="MEW948" s="477"/>
      <c r="MEX948" s="477"/>
      <c r="MEY948" s="477"/>
      <c r="MEZ948" s="477"/>
      <c r="MFA948" s="477"/>
      <c r="MFB948" s="477"/>
      <c r="MFC948" s="477"/>
      <c r="MFD948" s="477"/>
      <c r="MFE948" s="477"/>
      <c r="MFF948" s="477"/>
      <c r="MFG948" s="477"/>
      <c r="MFH948" s="477"/>
      <c r="MFI948" s="477"/>
      <c r="MFJ948" s="477"/>
      <c r="MFK948" s="477"/>
      <c r="MFL948" s="477"/>
      <c r="MFM948" s="477"/>
      <c r="MFN948" s="477"/>
      <c r="MFO948" s="477"/>
      <c r="MFP948" s="477"/>
      <c r="MFQ948" s="477"/>
      <c r="MFR948" s="477"/>
      <c r="MFS948" s="477"/>
      <c r="MFT948" s="477"/>
      <c r="MFU948" s="477"/>
      <c r="MFV948" s="477"/>
      <c r="MFW948" s="477"/>
      <c r="MFX948" s="477"/>
      <c r="MFY948" s="477"/>
      <c r="MFZ948" s="477"/>
      <c r="MGA948" s="477"/>
      <c r="MGB948" s="477"/>
      <c r="MGC948" s="477"/>
      <c r="MGD948" s="477"/>
      <c r="MGE948" s="477"/>
      <c r="MGF948" s="477"/>
      <c r="MGG948" s="477"/>
      <c r="MGH948" s="477"/>
      <c r="MGI948" s="477"/>
      <c r="MGJ948" s="477"/>
      <c r="MGK948" s="477"/>
      <c r="MGL948" s="477"/>
      <c r="MGM948" s="477"/>
      <c r="MGN948" s="477"/>
      <c r="MGO948" s="477"/>
      <c r="MGP948" s="477"/>
      <c r="MGQ948" s="477"/>
      <c r="MGR948" s="477"/>
      <c r="MGS948" s="477"/>
      <c r="MGT948" s="477"/>
      <c r="MGU948" s="477"/>
      <c r="MGV948" s="477"/>
      <c r="MGW948" s="477"/>
      <c r="MGX948" s="477"/>
      <c r="MGY948" s="477"/>
      <c r="MGZ948" s="477"/>
      <c r="MHA948" s="477"/>
      <c r="MHB948" s="477"/>
      <c r="MHC948" s="477"/>
      <c r="MHD948" s="477"/>
      <c r="MHE948" s="477"/>
      <c r="MHF948" s="477"/>
      <c r="MHG948" s="477"/>
      <c r="MHH948" s="477"/>
      <c r="MHI948" s="477"/>
      <c r="MHJ948" s="477"/>
      <c r="MHK948" s="477"/>
      <c r="MHL948" s="477"/>
      <c r="MHM948" s="477"/>
      <c r="MHN948" s="477"/>
      <c r="MHO948" s="477"/>
      <c r="MHP948" s="477"/>
      <c r="MHQ948" s="477"/>
      <c r="MHR948" s="477"/>
      <c r="MHS948" s="477"/>
      <c r="MHT948" s="477"/>
      <c r="MHU948" s="477"/>
      <c r="MHV948" s="477"/>
      <c r="MHW948" s="477"/>
      <c r="MHX948" s="477"/>
      <c r="MHY948" s="477"/>
      <c r="MHZ948" s="477"/>
      <c r="MIA948" s="477"/>
      <c r="MIB948" s="477"/>
      <c r="MIC948" s="477"/>
      <c r="MID948" s="477"/>
      <c r="MIE948" s="477"/>
      <c r="MIF948" s="477"/>
      <c r="MIG948" s="477"/>
      <c r="MIH948" s="477"/>
      <c r="MII948" s="477"/>
      <c r="MIJ948" s="477"/>
      <c r="MIK948" s="477"/>
      <c r="MIL948" s="477"/>
      <c r="MIM948" s="477"/>
      <c r="MIN948" s="477"/>
      <c r="MIO948" s="477"/>
      <c r="MIP948" s="477"/>
      <c r="MIQ948" s="477"/>
      <c r="MIR948" s="477"/>
      <c r="MIS948" s="477"/>
      <c r="MIT948" s="477"/>
      <c r="MIU948" s="477"/>
      <c r="MIV948" s="477"/>
      <c r="MIW948" s="477"/>
      <c r="MIX948" s="477"/>
      <c r="MIY948" s="477"/>
      <c r="MIZ948" s="477"/>
      <c r="MJA948" s="477"/>
      <c r="MJB948" s="477"/>
      <c r="MJC948" s="477"/>
      <c r="MJD948" s="477"/>
      <c r="MJE948" s="477"/>
      <c r="MJF948" s="477"/>
      <c r="MJG948" s="477"/>
      <c r="MJH948" s="477"/>
      <c r="MJI948" s="477"/>
      <c r="MJJ948" s="477"/>
      <c r="MJK948" s="477"/>
      <c r="MJL948" s="477"/>
      <c r="MJM948" s="477"/>
      <c r="MJN948" s="477"/>
      <c r="MJO948" s="477"/>
      <c r="MJP948" s="477"/>
      <c r="MJQ948" s="477"/>
      <c r="MJR948" s="477"/>
      <c r="MJS948" s="477"/>
      <c r="MJT948" s="477"/>
      <c r="MJU948" s="477"/>
      <c r="MJV948" s="477"/>
      <c r="MJW948" s="477"/>
      <c r="MJX948" s="477"/>
      <c r="MJY948" s="477"/>
      <c r="MJZ948" s="477"/>
      <c r="MKA948" s="477"/>
      <c r="MKB948" s="477"/>
      <c r="MKC948" s="477"/>
      <c r="MKD948" s="477"/>
      <c r="MKE948" s="477"/>
      <c r="MKF948" s="477"/>
      <c r="MKG948" s="477"/>
      <c r="MKH948" s="477"/>
      <c r="MKI948" s="477"/>
      <c r="MKJ948" s="477"/>
      <c r="MKK948" s="477"/>
      <c r="MKL948" s="477"/>
      <c r="MKM948" s="477"/>
      <c r="MKN948" s="477"/>
      <c r="MKO948" s="477"/>
      <c r="MKP948" s="477"/>
      <c r="MKQ948" s="477"/>
      <c r="MKR948" s="477"/>
      <c r="MKS948" s="477"/>
      <c r="MKT948" s="477"/>
      <c r="MKU948" s="477"/>
      <c r="MKV948" s="477"/>
      <c r="MKW948" s="477"/>
      <c r="MKX948" s="477"/>
      <c r="MKY948" s="477"/>
      <c r="MKZ948" s="477"/>
      <c r="MLA948" s="477"/>
      <c r="MLB948" s="477"/>
      <c r="MLC948" s="477"/>
      <c r="MLD948" s="477"/>
      <c r="MLE948" s="477"/>
      <c r="MLF948" s="477"/>
      <c r="MLG948" s="477"/>
      <c r="MLH948" s="477"/>
      <c r="MLI948" s="477"/>
      <c r="MLJ948" s="477"/>
      <c r="MLK948" s="477"/>
      <c r="MLL948" s="477"/>
      <c r="MLM948" s="477"/>
      <c r="MLN948" s="477"/>
      <c r="MLO948" s="477"/>
      <c r="MLP948" s="477"/>
      <c r="MLQ948" s="477"/>
      <c r="MLR948" s="477"/>
      <c r="MLS948" s="477"/>
      <c r="MLT948" s="477"/>
      <c r="MLU948" s="477"/>
      <c r="MLV948" s="477"/>
      <c r="MLW948" s="477"/>
      <c r="MLX948" s="477"/>
      <c r="MLY948" s="477"/>
      <c r="MLZ948" s="477"/>
      <c r="MMA948" s="477"/>
      <c r="MMB948" s="477"/>
      <c r="MMC948" s="477"/>
      <c r="MMD948" s="477"/>
      <c r="MME948" s="477"/>
      <c r="MMF948" s="477"/>
      <c r="MMG948" s="477"/>
      <c r="MMH948" s="477"/>
      <c r="MMI948" s="477"/>
      <c r="MMJ948" s="477"/>
      <c r="MMK948" s="477"/>
      <c r="MML948" s="477"/>
      <c r="MMM948" s="477"/>
      <c r="MMN948" s="477"/>
      <c r="MMO948" s="477"/>
      <c r="MMP948" s="477"/>
      <c r="MMQ948" s="477"/>
      <c r="MMR948" s="477"/>
      <c r="MMS948" s="477"/>
      <c r="MMT948" s="477"/>
      <c r="MMU948" s="477"/>
      <c r="MMV948" s="477"/>
      <c r="MMW948" s="477"/>
      <c r="MMX948" s="477"/>
      <c r="MMY948" s="477"/>
      <c r="MMZ948" s="477"/>
      <c r="MNA948" s="477"/>
      <c r="MNB948" s="477"/>
      <c r="MNC948" s="477"/>
      <c r="MND948" s="477"/>
      <c r="MNE948" s="477"/>
      <c r="MNF948" s="477"/>
      <c r="MNG948" s="477"/>
      <c r="MNH948" s="477"/>
      <c r="MNI948" s="477"/>
      <c r="MNJ948" s="477"/>
      <c r="MNK948" s="477"/>
      <c r="MNL948" s="477"/>
      <c r="MNM948" s="477"/>
      <c r="MNN948" s="477"/>
      <c r="MNO948" s="477"/>
      <c r="MNP948" s="477"/>
      <c r="MNQ948" s="477"/>
      <c r="MNR948" s="477"/>
      <c r="MNS948" s="477"/>
      <c r="MNT948" s="477"/>
      <c r="MNU948" s="477"/>
      <c r="MNV948" s="477"/>
      <c r="MNW948" s="477"/>
      <c r="MNX948" s="477"/>
      <c r="MNY948" s="477"/>
      <c r="MNZ948" s="477"/>
      <c r="MOA948" s="477"/>
      <c r="MOB948" s="477"/>
      <c r="MOC948" s="477"/>
      <c r="MOD948" s="477"/>
      <c r="MOE948" s="477"/>
      <c r="MOF948" s="477"/>
      <c r="MOG948" s="477"/>
      <c r="MOH948" s="477"/>
      <c r="MOI948" s="477"/>
      <c r="MOJ948" s="477"/>
      <c r="MOK948" s="477"/>
      <c r="MOL948" s="477"/>
      <c r="MOM948" s="477"/>
      <c r="MON948" s="477"/>
      <c r="MOO948" s="477"/>
      <c r="MOP948" s="477"/>
      <c r="MOQ948" s="477"/>
      <c r="MOR948" s="477"/>
      <c r="MOS948" s="477"/>
      <c r="MOT948" s="477"/>
      <c r="MOU948" s="477"/>
      <c r="MOV948" s="477"/>
      <c r="MOW948" s="477"/>
      <c r="MOX948" s="477"/>
      <c r="MOY948" s="477"/>
      <c r="MOZ948" s="477"/>
      <c r="MPA948" s="477"/>
      <c r="MPB948" s="477"/>
      <c r="MPC948" s="477"/>
      <c r="MPD948" s="477"/>
      <c r="MPE948" s="477"/>
      <c r="MPF948" s="477"/>
      <c r="MPG948" s="477"/>
      <c r="MPH948" s="477"/>
      <c r="MPI948" s="477"/>
      <c r="MPJ948" s="477"/>
      <c r="MPK948" s="477"/>
      <c r="MPL948" s="477"/>
      <c r="MPM948" s="477"/>
      <c r="MPN948" s="477"/>
      <c r="MPO948" s="477"/>
      <c r="MPP948" s="477"/>
      <c r="MPQ948" s="477"/>
      <c r="MPR948" s="477"/>
      <c r="MPS948" s="477"/>
      <c r="MPT948" s="477"/>
      <c r="MPU948" s="477"/>
      <c r="MPV948" s="477"/>
      <c r="MPW948" s="477"/>
      <c r="MPX948" s="477"/>
      <c r="MPY948" s="477"/>
      <c r="MPZ948" s="477"/>
      <c r="MQA948" s="477"/>
      <c r="MQB948" s="477"/>
      <c r="MQC948" s="477"/>
      <c r="MQD948" s="477"/>
      <c r="MQE948" s="477"/>
      <c r="MQF948" s="477"/>
      <c r="MQG948" s="477"/>
      <c r="MQH948" s="477"/>
      <c r="MQI948" s="477"/>
      <c r="MQJ948" s="477"/>
      <c r="MQK948" s="477"/>
      <c r="MQL948" s="477"/>
      <c r="MQM948" s="477"/>
      <c r="MQN948" s="477"/>
      <c r="MQO948" s="477"/>
      <c r="MQP948" s="477"/>
      <c r="MQQ948" s="477"/>
      <c r="MQR948" s="477"/>
      <c r="MQS948" s="477"/>
      <c r="MQT948" s="477"/>
      <c r="MQU948" s="477"/>
      <c r="MQV948" s="477"/>
      <c r="MQW948" s="477"/>
      <c r="MQX948" s="477"/>
      <c r="MQY948" s="477"/>
      <c r="MQZ948" s="477"/>
      <c r="MRA948" s="477"/>
      <c r="MRB948" s="477"/>
      <c r="MRC948" s="477"/>
      <c r="MRD948" s="477"/>
      <c r="MRE948" s="477"/>
      <c r="MRF948" s="477"/>
      <c r="MRG948" s="477"/>
      <c r="MRH948" s="477"/>
      <c r="MRI948" s="477"/>
      <c r="MRJ948" s="477"/>
      <c r="MRK948" s="477"/>
      <c r="MRL948" s="477"/>
      <c r="MRM948" s="477"/>
      <c r="MRN948" s="477"/>
      <c r="MRO948" s="477"/>
      <c r="MRP948" s="477"/>
      <c r="MRQ948" s="477"/>
      <c r="MRR948" s="477"/>
      <c r="MRS948" s="477"/>
      <c r="MRT948" s="477"/>
      <c r="MRU948" s="477"/>
      <c r="MRV948" s="477"/>
      <c r="MRW948" s="477"/>
      <c r="MRX948" s="477"/>
      <c r="MRY948" s="477"/>
      <c r="MRZ948" s="477"/>
      <c r="MSA948" s="477"/>
      <c r="MSB948" s="477"/>
      <c r="MSC948" s="477"/>
      <c r="MSD948" s="477"/>
      <c r="MSE948" s="477"/>
      <c r="MSF948" s="477"/>
      <c r="MSG948" s="477"/>
      <c r="MSH948" s="477"/>
      <c r="MSI948" s="477"/>
      <c r="MSJ948" s="477"/>
      <c r="MSK948" s="477"/>
      <c r="MSL948" s="477"/>
      <c r="MSM948" s="477"/>
      <c r="MSN948" s="477"/>
      <c r="MSO948" s="477"/>
      <c r="MSP948" s="477"/>
      <c r="MSQ948" s="477"/>
      <c r="MSR948" s="477"/>
      <c r="MSS948" s="477"/>
      <c r="MST948" s="477"/>
      <c r="MSU948" s="477"/>
      <c r="MSV948" s="477"/>
      <c r="MSW948" s="477"/>
      <c r="MSX948" s="477"/>
      <c r="MSY948" s="477"/>
      <c r="MSZ948" s="477"/>
      <c r="MTA948" s="477"/>
      <c r="MTB948" s="477"/>
      <c r="MTC948" s="477"/>
      <c r="MTD948" s="477"/>
      <c r="MTE948" s="477"/>
      <c r="MTF948" s="477"/>
      <c r="MTG948" s="477"/>
      <c r="MTH948" s="477"/>
      <c r="MTI948" s="477"/>
      <c r="MTJ948" s="477"/>
      <c r="MTK948" s="477"/>
      <c r="MTL948" s="477"/>
      <c r="MTM948" s="477"/>
      <c r="MTN948" s="477"/>
      <c r="MTO948" s="477"/>
      <c r="MTP948" s="477"/>
      <c r="MTQ948" s="477"/>
      <c r="MTR948" s="477"/>
      <c r="MTS948" s="477"/>
      <c r="MTT948" s="477"/>
      <c r="MTU948" s="477"/>
      <c r="MTV948" s="477"/>
      <c r="MTW948" s="477"/>
      <c r="MTX948" s="477"/>
      <c r="MTY948" s="477"/>
      <c r="MTZ948" s="477"/>
      <c r="MUA948" s="477"/>
      <c r="MUB948" s="477"/>
      <c r="MUC948" s="477"/>
      <c r="MUD948" s="477"/>
      <c r="MUE948" s="477"/>
      <c r="MUF948" s="477"/>
      <c r="MUG948" s="477"/>
      <c r="MUH948" s="477"/>
      <c r="MUI948" s="477"/>
      <c r="MUJ948" s="477"/>
      <c r="MUK948" s="477"/>
      <c r="MUL948" s="477"/>
      <c r="MUM948" s="477"/>
      <c r="MUN948" s="477"/>
      <c r="MUO948" s="477"/>
      <c r="MUP948" s="477"/>
      <c r="MUQ948" s="477"/>
      <c r="MUR948" s="477"/>
      <c r="MUS948" s="477"/>
      <c r="MUT948" s="477"/>
      <c r="MUU948" s="477"/>
      <c r="MUV948" s="477"/>
      <c r="MUW948" s="477"/>
      <c r="MUX948" s="477"/>
      <c r="MUY948" s="477"/>
      <c r="MUZ948" s="477"/>
      <c r="MVA948" s="477"/>
      <c r="MVB948" s="477"/>
      <c r="MVC948" s="477"/>
      <c r="MVD948" s="477"/>
      <c r="MVE948" s="477"/>
      <c r="MVF948" s="477"/>
      <c r="MVG948" s="477"/>
      <c r="MVH948" s="477"/>
      <c r="MVI948" s="477"/>
      <c r="MVJ948" s="477"/>
      <c r="MVK948" s="477"/>
      <c r="MVL948" s="477"/>
      <c r="MVM948" s="477"/>
      <c r="MVN948" s="477"/>
      <c r="MVO948" s="477"/>
      <c r="MVP948" s="477"/>
      <c r="MVQ948" s="477"/>
      <c r="MVR948" s="477"/>
      <c r="MVS948" s="477"/>
      <c r="MVT948" s="477"/>
      <c r="MVU948" s="477"/>
      <c r="MVV948" s="477"/>
      <c r="MVW948" s="477"/>
      <c r="MVX948" s="477"/>
      <c r="MVY948" s="477"/>
      <c r="MVZ948" s="477"/>
      <c r="MWA948" s="477"/>
      <c r="MWB948" s="477"/>
      <c r="MWC948" s="477"/>
      <c r="MWD948" s="477"/>
      <c r="MWE948" s="477"/>
      <c r="MWF948" s="477"/>
      <c r="MWG948" s="477"/>
      <c r="MWH948" s="477"/>
      <c r="MWI948" s="477"/>
      <c r="MWJ948" s="477"/>
      <c r="MWK948" s="477"/>
      <c r="MWL948" s="477"/>
      <c r="MWM948" s="477"/>
      <c r="MWN948" s="477"/>
      <c r="MWO948" s="477"/>
      <c r="MWP948" s="477"/>
      <c r="MWQ948" s="477"/>
      <c r="MWR948" s="477"/>
      <c r="MWS948" s="477"/>
      <c r="MWT948" s="477"/>
      <c r="MWU948" s="477"/>
      <c r="MWV948" s="477"/>
      <c r="MWW948" s="477"/>
      <c r="MWX948" s="477"/>
      <c r="MWY948" s="477"/>
      <c r="MWZ948" s="477"/>
      <c r="MXA948" s="477"/>
      <c r="MXB948" s="477"/>
      <c r="MXC948" s="477"/>
      <c r="MXD948" s="477"/>
      <c r="MXE948" s="477"/>
      <c r="MXF948" s="477"/>
      <c r="MXG948" s="477"/>
      <c r="MXH948" s="477"/>
      <c r="MXI948" s="477"/>
      <c r="MXJ948" s="477"/>
      <c r="MXK948" s="477"/>
      <c r="MXL948" s="477"/>
      <c r="MXM948" s="477"/>
      <c r="MXN948" s="477"/>
      <c r="MXO948" s="477"/>
      <c r="MXP948" s="477"/>
      <c r="MXQ948" s="477"/>
      <c r="MXR948" s="477"/>
      <c r="MXS948" s="477"/>
      <c r="MXT948" s="477"/>
      <c r="MXU948" s="477"/>
      <c r="MXV948" s="477"/>
      <c r="MXW948" s="477"/>
      <c r="MXX948" s="477"/>
      <c r="MXY948" s="477"/>
      <c r="MXZ948" s="477"/>
      <c r="MYA948" s="477"/>
      <c r="MYB948" s="477"/>
      <c r="MYC948" s="477"/>
      <c r="MYD948" s="477"/>
      <c r="MYE948" s="477"/>
      <c r="MYF948" s="477"/>
      <c r="MYG948" s="477"/>
      <c r="MYH948" s="477"/>
      <c r="MYI948" s="477"/>
      <c r="MYJ948" s="477"/>
      <c r="MYK948" s="477"/>
      <c r="MYL948" s="477"/>
      <c r="MYM948" s="477"/>
      <c r="MYN948" s="477"/>
      <c r="MYO948" s="477"/>
      <c r="MYP948" s="477"/>
      <c r="MYQ948" s="477"/>
      <c r="MYR948" s="477"/>
      <c r="MYS948" s="477"/>
      <c r="MYT948" s="477"/>
      <c r="MYU948" s="477"/>
      <c r="MYV948" s="477"/>
      <c r="MYW948" s="477"/>
      <c r="MYX948" s="477"/>
      <c r="MYY948" s="477"/>
      <c r="MYZ948" s="477"/>
      <c r="MZA948" s="477"/>
      <c r="MZB948" s="477"/>
      <c r="MZC948" s="477"/>
      <c r="MZD948" s="477"/>
      <c r="MZE948" s="477"/>
      <c r="MZF948" s="477"/>
      <c r="MZG948" s="477"/>
      <c r="MZH948" s="477"/>
      <c r="MZI948" s="477"/>
      <c r="MZJ948" s="477"/>
      <c r="MZK948" s="477"/>
      <c r="MZL948" s="477"/>
      <c r="MZM948" s="477"/>
      <c r="MZN948" s="477"/>
      <c r="MZO948" s="477"/>
      <c r="MZP948" s="477"/>
      <c r="MZQ948" s="477"/>
      <c r="MZR948" s="477"/>
      <c r="MZS948" s="477"/>
      <c r="MZT948" s="477"/>
      <c r="MZU948" s="477"/>
      <c r="MZV948" s="477"/>
      <c r="MZW948" s="477"/>
      <c r="MZX948" s="477"/>
      <c r="MZY948" s="477"/>
      <c r="MZZ948" s="477"/>
      <c r="NAA948" s="477"/>
      <c r="NAB948" s="477"/>
      <c r="NAC948" s="477"/>
      <c r="NAD948" s="477"/>
      <c r="NAE948" s="477"/>
      <c r="NAF948" s="477"/>
      <c r="NAG948" s="477"/>
      <c r="NAH948" s="477"/>
      <c r="NAI948" s="477"/>
      <c r="NAJ948" s="477"/>
      <c r="NAK948" s="477"/>
      <c r="NAL948" s="477"/>
      <c r="NAM948" s="477"/>
      <c r="NAN948" s="477"/>
      <c r="NAO948" s="477"/>
      <c r="NAP948" s="477"/>
      <c r="NAQ948" s="477"/>
      <c r="NAR948" s="477"/>
      <c r="NAS948" s="477"/>
      <c r="NAT948" s="477"/>
      <c r="NAU948" s="477"/>
      <c r="NAV948" s="477"/>
      <c r="NAW948" s="477"/>
      <c r="NAX948" s="477"/>
      <c r="NAY948" s="477"/>
      <c r="NAZ948" s="477"/>
      <c r="NBA948" s="477"/>
      <c r="NBB948" s="477"/>
      <c r="NBC948" s="477"/>
      <c r="NBD948" s="477"/>
      <c r="NBE948" s="477"/>
      <c r="NBF948" s="477"/>
      <c r="NBG948" s="477"/>
      <c r="NBH948" s="477"/>
      <c r="NBI948" s="477"/>
      <c r="NBJ948" s="477"/>
      <c r="NBK948" s="477"/>
      <c r="NBL948" s="477"/>
      <c r="NBM948" s="477"/>
      <c r="NBN948" s="477"/>
      <c r="NBO948" s="477"/>
      <c r="NBP948" s="477"/>
      <c r="NBQ948" s="477"/>
      <c r="NBR948" s="477"/>
      <c r="NBS948" s="477"/>
      <c r="NBT948" s="477"/>
      <c r="NBU948" s="477"/>
      <c r="NBV948" s="477"/>
      <c r="NBW948" s="477"/>
      <c r="NBX948" s="477"/>
      <c r="NBY948" s="477"/>
      <c r="NBZ948" s="477"/>
      <c r="NCA948" s="477"/>
      <c r="NCB948" s="477"/>
      <c r="NCC948" s="477"/>
      <c r="NCD948" s="477"/>
      <c r="NCE948" s="477"/>
      <c r="NCF948" s="477"/>
      <c r="NCG948" s="477"/>
      <c r="NCH948" s="477"/>
      <c r="NCI948" s="477"/>
      <c r="NCJ948" s="477"/>
      <c r="NCK948" s="477"/>
      <c r="NCL948" s="477"/>
      <c r="NCM948" s="477"/>
      <c r="NCN948" s="477"/>
      <c r="NCO948" s="477"/>
      <c r="NCP948" s="477"/>
      <c r="NCQ948" s="477"/>
      <c r="NCR948" s="477"/>
      <c r="NCS948" s="477"/>
      <c r="NCT948" s="477"/>
      <c r="NCU948" s="477"/>
      <c r="NCV948" s="477"/>
      <c r="NCW948" s="477"/>
      <c r="NCX948" s="477"/>
      <c r="NCY948" s="477"/>
      <c r="NCZ948" s="477"/>
      <c r="NDA948" s="477"/>
      <c r="NDB948" s="477"/>
      <c r="NDC948" s="477"/>
      <c r="NDD948" s="477"/>
      <c r="NDE948" s="477"/>
      <c r="NDF948" s="477"/>
      <c r="NDG948" s="477"/>
      <c r="NDH948" s="477"/>
      <c r="NDI948" s="477"/>
      <c r="NDJ948" s="477"/>
      <c r="NDK948" s="477"/>
      <c r="NDL948" s="477"/>
      <c r="NDM948" s="477"/>
      <c r="NDN948" s="477"/>
      <c r="NDO948" s="477"/>
      <c r="NDP948" s="477"/>
      <c r="NDQ948" s="477"/>
      <c r="NDR948" s="477"/>
      <c r="NDS948" s="477"/>
      <c r="NDT948" s="477"/>
      <c r="NDU948" s="477"/>
      <c r="NDV948" s="477"/>
      <c r="NDW948" s="477"/>
      <c r="NDX948" s="477"/>
      <c r="NDY948" s="477"/>
      <c r="NDZ948" s="477"/>
      <c r="NEA948" s="477"/>
      <c r="NEB948" s="477"/>
      <c r="NEC948" s="477"/>
      <c r="NED948" s="477"/>
      <c r="NEE948" s="477"/>
      <c r="NEF948" s="477"/>
      <c r="NEG948" s="477"/>
      <c r="NEH948" s="477"/>
      <c r="NEI948" s="477"/>
      <c r="NEJ948" s="477"/>
      <c r="NEK948" s="477"/>
      <c r="NEL948" s="477"/>
      <c r="NEM948" s="477"/>
      <c r="NEN948" s="477"/>
      <c r="NEO948" s="477"/>
      <c r="NEP948" s="477"/>
      <c r="NEQ948" s="477"/>
      <c r="NER948" s="477"/>
      <c r="NES948" s="477"/>
      <c r="NET948" s="477"/>
      <c r="NEU948" s="477"/>
      <c r="NEV948" s="477"/>
      <c r="NEW948" s="477"/>
      <c r="NEX948" s="477"/>
      <c r="NEY948" s="477"/>
      <c r="NEZ948" s="477"/>
      <c r="NFA948" s="477"/>
      <c r="NFB948" s="477"/>
      <c r="NFC948" s="477"/>
      <c r="NFD948" s="477"/>
      <c r="NFE948" s="477"/>
      <c r="NFF948" s="477"/>
      <c r="NFG948" s="477"/>
      <c r="NFH948" s="477"/>
      <c r="NFI948" s="477"/>
      <c r="NFJ948" s="477"/>
      <c r="NFK948" s="477"/>
      <c r="NFL948" s="477"/>
      <c r="NFM948" s="477"/>
      <c r="NFN948" s="477"/>
      <c r="NFO948" s="477"/>
      <c r="NFP948" s="477"/>
      <c r="NFQ948" s="477"/>
      <c r="NFR948" s="477"/>
      <c r="NFS948" s="477"/>
      <c r="NFT948" s="477"/>
      <c r="NFU948" s="477"/>
      <c r="NFV948" s="477"/>
      <c r="NFW948" s="477"/>
      <c r="NFX948" s="477"/>
      <c r="NFY948" s="477"/>
      <c r="NFZ948" s="477"/>
      <c r="NGA948" s="477"/>
      <c r="NGB948" s="477"/>
      <c r="NGC948" s="477"/>
      <c r="NGD948" s="477"/>
      <c r="NGE948" s="477"/>
      <c r="NGF948" s="477"/>
      <c r="NGG948" s="477"/>
      <c r="NGH948" s="477"/>
      <c r="NGI948" s="477"/>
      <c r="NGJ948" s="477"/>
      <c r="NGK948" s="477"/>
      <c r="NGL948" s="477"/>
      <c r="NGM948" s="477"/>
      <c r="NGN948" s="477"/>
      <c r="NGO948" s="477"/>
      <c r="NGP948" s="477"/>
      <c r="NGQ948" s="477"/>
      <c r="NGR948" s="477"/>
      <c r="NGS948" s="477"/>
      <c r="NGT948" s="477"/>
      <c r="NGU948" s="477"/>
      <c r="NGV948" s="477"/>
      <c r="NGW948" s="477"/>
      <c r="NGX948" s="477"/>
      <c r="NGY948" s="477"/>
      <c r="NGZ948" s="477"/>
      <c r="NHA948" s="477"/>
      <c r="NHB948" s="477"/>
      <c r="NHC948" s="477"/>
      <c r="NHD948" s="477"/>
      <c r="NHE948" s="477"/>
      <c r="NHF948" s="477"/>
      <c r="NHG948" s="477"/>
      <c r="NHH948" s="477"/>
      <c r="NHI948" s="477"/>
      <c r="NHJ948" s="477"/>
      <c r="NHK948" s="477"/>
      <c r="NHL948" s="477"/>
      <c r="NHM948" s="477"/>
      <c r="NHN948" s="477"/>
      <c r="NHO948" s="477"/>
      <c r="NHP948" s="477"/>
      <c r="NHQ948" s="477"/>
      <c r="NHR948" s="477"/>
      <c r="NHS948" s="477"/>
      <c r="NHT948" s="477"/>
      <c r="NHU948" s="477"/>
      <c r="NHV948" s="477"/>
      <c r="NHW948" s="477"/>
      <c r="NHX948" s="477"/>
      <c r="NHY948" s="477"/>
      <c r="NHZ948" s="477"/>
      <c r="NIA948" s="477"/>
      <c r="NIB948" s="477"/>
      <c r="NIC948" s="477"/>
      <c r="NID948" s="477"/>
      <c r="NIE948" s="477"/>
      <c r="NIF948" s="477"/>
      <c r="NIG948" s="477"/>
      <c r="NIH948" s="477"/>
      <c r="NII948" s="477"/>
      <c r="NIJ948" s="477"/>
      <c r="NIK948" s="477"/>
      <c r="NIL948" s="477"/>
      <c r="NIM948" s="477"/>
      <c r="NIN948" s="477"/>
      <c r="NIO948" s="477"/>
      <c r="NIP948" s="477"/>
      <c r="NIQ948" s="477"/>
      <c r="NIR948" s="477"/>
      <c r="NIS948" s="477"/>
      <c r="NIT948" s="477"/>
      <c r="NIU948" s="477"/>
      <c r="NIV948" s="477"/>
      <c r="NIW948" s="477"/>
      <c r="NIX948" s="477"/>
      <c r="NIY948" s="477"/>
      <c r="NIZ948" s="477"/>
      <c r="NJA948" s="477"/>
      <c r="NJB948" s="477"/>
      <c r="NJC948" s="477"/>
      <c r="NJD948" s="477"/>
      <c r="NJE948" s="477"/>
      <c r="NJF948" s="477"/>
      <c r="NJG948" s="477"/>
      <c r="NJH948" s="477"/>
      <c r="NJI948" s="477"/>
      <c r="NJJ948" s="477"/>
      <c r="NJK948" s="477"/>
      <c r="NJL948" s="477"/>
      <c r="NJM948" s="477"/>
      <c r="NJN948" s="477"/>
      <c r="NJO948" s="477"/>
      <c r="NJP948" s="477"/>
      <c r="NJQ948" s="477"/>
      <c r="NJR948" s="477"/>
      <c r="NJS948" s="477"/>
      <c r="NJT948" s="477"/>
      <c r="NJU948" s="477"/>
      <c r="NJV948" s="477"/>
      <c r="NJW948" s="477"/>
      <c r="NJX948" s="477"/>
      <c r="NJY948" s="477"/>
      <c r="NJZ948" s="477"/>
      <c r="NKA948" s="477"/>
      <c r="NKB948" s="477"/>
      <c r="NKC948" s="477"/>
      <c r="NKD948" s="477"/>
      <c r="NKE948" s="477"/>
      <c r="NKF948" s="477"/>
      <c r="NKG948" s="477"/>
      <c r="NKH948" s="477"/>
      <c r="NKI948" s="477"/>
      <c r="NKJ948" s="477"/>
      <c r="NKK948" s="477"/>
      <c r="NKL948" s="477"/>
      <c r="NKM948" s="477"/>
      <c r="NKN948" s="477"/>
      <c r="NKO948" s="477"/>
      <c r="NKP948" s="477"/>
      <c r="NKQ948" s="477"/>
      <c r="NKR948" s="477"/>
      <c r="NKS948" s="477"/>
      <c r="NKT948" s="477"/>
      <c r="NKU948" s="477"/>
      <c r="NKV948" s="477"/>
      <c r="NKW948" s="477"/>
      <c r="NKX948" s="477"/>
      <c r="NKY948" s="477"/>
      <c r="NKZ948" s="477"/>
      <c r="NLA948" s="477"/>
      <c r="NLB948" s="477"/>
      <c r="NLC948" s="477"/>
      <c r="NLD948" s="477"/>
      <c r="NLE948" s="477"/>
      <c r="NLF948" s="477"/>
      <c r="NLG948" s="477"/>
      <c r="NLH948" s="477"/>
      <c r="NLI948" s="477"/>
      <c r="NLJ948" s="477"/>
      <c r="NLK948" s="477"/>
      <c r="NLL948" s="477"/>
      <c r="NLM948" s="477"/>
      <c r="NLN948" s="477"/>
      <c r="NLO948" s="477"/>
      <c r="NLP948" s="477"/>
      <c r="NLQ948" s="477"/>
      <c r="NLR948" s="477"/>
      <c r="NLS948" s="477"/>
      <c r="NLT948" s="477"/>
      <c r="NLU948" s="477"/>
      <c r="NLV948" s="477"/>
      <c r="NLW948" s="477"/>
      <c r="NLX948" s="477"/>
      <c r="NLY948" s="477"/>
      <c r="NLZ948" s="477"/>
      <c r="NMA948" s="477"/>
      <c r="NMB948" s="477"/>
      <c r="NMC948" s="477"/>
      <c r="NMD948" s="477"/>
      <c r="NME948" s="477"/>
      <c r="NMF948" s="477"/>
      <c r="NMG948" s="477"/>
      <c r="NMH948" s="477"/>
      <c r="NMI948" s="477"/>
      <c r="NMJ948" s="477"/>
      <c r="NMK948" s="477"/>
      <c r="NML948" s="477"/>
      <c r="NMM948" s="477"/>
      <c r="NMN948" s="477"/>
      <c r="NMO948" s="477"/>
      <c r="NMP948" s="477"/>
      <c r="NMQ948" s="477"/>
      <c r="NMR948" s="477"/>
      <c r="NMS948" s="477"/>
      <c r="NMT948" s="477"/>
      <c r="NMU948" s="477"/>
      <c r="NMV948" s="477"/>
      <c r="NMW948" s="477"/>
      <c r="NMX948" s="477"/>
      <c r="NMY948" s="477"/>
      <c r="NMZ948" s="477"/>
      <c r="NNA948" s="477"/>
      <c r="NNB948" s="477"/>
      <c r="NNC948" s="477"/>
      <c r="NND948" s="477"/>
      <c r="NNE948" s="477"/>
      <c r="NNF948" s="477"/>
      <c r="NNG948" s="477"/>
      <c r="NNH948" s="477"/>
      <c r="NNI948" s="477"/>
      <c r="NNJ948" s="477"/>
      <c r="NNK948" s="477"/>
      <c r="NNL948" s="477"/>
      <c r="NNM948" s="477"/>
      <c r="NNN948" s="477"/>
      <c r="NNO948" s="477"/>
      <c r="NNP948" s="477"/>
      <c r="NNQ948" s="477"/>
      <c r="NNR948" s="477"/>
      <c r="NNS948" s="477"/>
      <c r="NNT948" s="477"/>
      <c r="NNU948" s="477"/>
      <c r="NNV948" s="477"/>
      <c r="NNW948" s="477"/>
      <c r="NNX948" s="477"/>
      <c r="NNY948" s="477"/>
      <c r="NNZ948" s="477"/>
      <c r="NOA948" s="477"/>
      <c r="NOB948" s="477"/>
      <c r="NOC948" s="477"/>
      <c r="NOD948" s="477"/>
      <c r="NOE948" s="477"/>
      <c r="NOF948" s="477"/>
      <c r="NOG948" s="477"/>
      <c r="NOH948" s="477"/>
      <c r="NOI948" s="477"/>
      <c r="NOJ948" s="477"/>
      <c r="NOK948" s="477"/>
      <c r="NOL948" s="477"/>
      <c r="NOM948" s="477"/>
      <c r="NON948" s="477"/>
      <c r="NOO948" s="477"/>
      <c r="NOP948" s="477"/>
      <c r="NOQ948" s="477"/>
      <c r="NOR948" s="477"/>
      <c r="NOS948" s="477"/>
      <c r="NOT948" s="477"/>
      <c r="NOU948" s="477"/>
      <c r="NOV948" s="477"/>
      <c r="NOW948" s="477"/>
      <c r="NOX948" s="477"/>
      <c r="NOY948" s="477"/>
      <c r="NOZ948" s="477"/>
      <c r="NPA948" s="477"/>
      <c r="NPB948" s="477"/>
      <c r="NPC948" s="477"/>
      <c r="NPD948" s="477"/>
      <c r="NPE948" s="477"/>
      <c r="NPF948" s="477"/>
      <c r="NPG948" s="477"/>
      <c r="NPH948" s="477"/>
      <c r="NPI948" s="477"/>
      <c r="NPJ948" s="477"/>
      <c r="NPK948" s="477"/>
      <c r="NPL948" s="477"/>
      <c r="NPM948" s="477"/>
      <c r="NPN948" s="477"/>
      <c r="NPO948" s="477"/>
      <c r="NPP948" s="477"/>
      <c r="NPQ948" s="477"/>
      <c r="NPR948" s="477"/>
      <c r="NPS948" s="477"/>
      <c r="NPT948" s="477"/>
      <c r="NPU948" s="477"/>
      <c r="NPV948" s="477"/>
      <c r="NPW948" s="477"/>
      <c r="NPX948" s="477"/>
      <c r="NPY948" s="477"/>
      <c r="NPZ948" s="477"/>
      <c r="NQA948" s="477"/>
      <c r="NQB948" s="477"/>
      <c r="NQC948" s="477"/>
      <c r="NQD948" s="477"/>
      <c r="NQE948" s="477"/>
      <c r="NQF948" s="477"/>
      <c r="NQG948" s="477"/>
      <c r="NQH948" s="477"/>
      <c r="NQI948" s="477"/>
      <c r="NQJ948" s="477"/>
      <c r="NQK948" s="477"/>
      <c r="NQL948" s="477"/>
      <c r="NQM948" s="477"/>
      <c r="NQN948" s="477"/>
      <c r="NQO948" s="477"/>
      <c r="NQP948" s="477"/>
      <c r="NQQ948" s="477"/>
      <c r="NQR948" s="477"/>
      <c r="NQS948" s="477"/>
      <c r="NQT948" s="477"/>
      <c r="NQU948" s="477"/>
      <c r="NQV948" s="477"/>
      <c r="NQW948" s="477"/>
      <c r="NQX948" s="477"/>
      <c r="NQY948" s="477"/>
      <c r="NQZ948" s="477"/>
      <c r="NRA948" s="477"/>
      <c r="NRB948" s="477"/>
      <c r="NRC948" s="477"/>
      <c r="NRD948" s="477"/>
      <c r="NRE948" s="477"/>
      <c r="NRF948" s="477"/>
      <c r="NRG948" s="477"/>
      <c r="NRH948" s="477"/>
      <c r="NRI948" s="477"/>
      <c r="NRJ948" s="477"/>
      <c r="NRK948" s="477"/>
      <c r="NRL948" s="477"/>
      <c r="NRM948" s="477"/>
      <c r="NRN948" s="477"/>
      <c r="NRO948" s="477"/>
      <c r="NRP948" s="477"/>
      <c r="NRQ948" s="477"/>
      <c r="NRR948" s="477"/>
      <c r="NRS948" s="477"/>
      <c r="NRT948" s="477"/>
      <c r="NRU948" s="477"/>
      <c r="NRV948" s="477"/>
      <c r="NRW948" s="477"/>
      <c r="NRX948" s="477"/>
      <c r="NRY948" s="477"/>
      <c r="NRZ948" s="477"/>
      <c r="NSA948" s="477"/>
      <c r="NSB948" s="477"/>
      <c r="NSC948" s="477"/>
      <c r="NSD948" s="477"/>
      <c r="NSE948" s="477"/>
      <c r="NSF948" s="477"/>
      <c r="NSG948" s="477"/>
      <c r="NSH948" s="477"/>
      <c r="NSI948" s="477"/>
      <c r="NSJ948" s="477"/>
      <c r="NSK948" s="477"/>
      <c r="NSL948" s="477"/>
      <c r="NSM948" s="477"/>
      <c r="NSN948" s="477"/>
      <c r="NSO948" s="477"/>
      <c r="NSP948" s="477"/>
      <c r="NSQ948" s="477"/>
      <c r="NSR948" s="477"/>
      <c r="NSS948" s="477"/>
      <c r="NST948" s="477"/>
      <c r="NSU948" s="477"/>
      <c r="NSV948" s="477"/>
      <c r="NSW948" s="477"/>
      <c r="NSX948" s="477"/>
      <c r="NSY948" s="477"/>
      <c r="NSZ948" s="477"/>
      <c r="NTA948" s="477"/>
      <c r="NTB948" s="477"/>
      <c r="NTC948" s="477"/>
      <c r="NTD948" s="477"/>
      <c r="NTE948" s="477"/>
      <c r="NTF948" s="477"/>
      <c r="NTG948" s="477"/>
      <c r="NTH948" s="477"/>
      <c r="NTI948" s="477"/>
      <c r="NTJ948" s="477"/>
      <c r="NTK948" s="477"/>
      <c r="NTL948" s="477"/>
      <c r="NTM948" s="477"/>
      <c r="NTN948" s="477"/>
      <c r="NTO948" s="477"/>
      <c r="NTP948" s="477"/>
      <c r="NTQ948" s="477"/>
      <c r="NTR948" s="477"/>
      <c r="NTS948" s="477"/>
      <c r="NTT948" s="477"/>
      <c r="NTU948" s="477"/>
      <c r="NTV948" s="477"/>
      <c r="NTW948" s="477"/>
      <c r="NTX948" s="477"/>
      <c r="NTY948" s="477"/>
      <c r="NTZ948" s="477"/>
      <c r="NUA948" s="477"/>
      <c r="NUB948" s="477"/>
      <c r="NUC948" s="477"/>
      <c r="NUD948" s="477"/>
      <c r="NUE948" s="477"/>
      <c r="NUF948" s="477"/>
      <c r="NUG948" s="477"/>
      <c r="NUH948" s="477"/>
      <c r="NUI948" s="477"/>
      <c r="NUJ948" s="477"/>
      <c r="NUK948" s="477"/>
      <c r="NUL948" s="477"/>
      <c r="NUM948" s="477"/>
      <c r="NUN948" s="477"/>
      <c r="NUO948" s="477"/>
      <c r="NUP948" s="477"/>
      <c r="NUQ948" s="477"/>
      <c r="NUR948" s="477"/>
      <c r="NUS948" s="477"/>
      <c r="NUT948" s="477"/>
      <c r="NUU948" s="477"/>
      <c r="NUV948" s="477"/>
      <c r="NUW948" s="477"/>
      <c r="NUX948" s="477"/>
      <c r="NUY948" s="477"/>
      <c r="NUZ948" s="477"/>
      <c r="NVA948" s="477"/>
      <c r="NVB948" s="477"/>
      <c r="NVC948" s="477"/>
      <c r="NVD948" s="477"/>
      <c r="NVE948" s="477"/>
      <c r="NVF948" s="477"/>
      <c r="NVG948" s="477"/>
      <c r="NVH948" s="477"/>
      <c r="NVI948" s="477"/>
      <c r="NVJ948" s="477"/>
      <c r="NVK948" s="477"/>
      <c r="NVL948" s="477"/>
      <c r="NVM948" s="477"/>
      <c r="NVN948" s="477"/>
      <c r="NVO948" s="477"/>
      <c r="NVP948" s="477"/>
      <c r="NVQ948" s="477"/>
      <c r="NVR948" s="477"/>
      <c r="NVS948" s="477"/>
      <c r="NVT948" s="477"/>
      <c r="NVU948" s="477"/>
      <c r="NVV948" s="477"/>
      <c r="NVW948" s="477"/>
      <c r="NVX948" s="477"/>
      <c r="NVY948" s="477"/>
      <c r="NVZ948" s="477"/>
      <c r="NWA948" s="477"/>
      <c r="NWB948" s="477"/>
      <c r="NWC948" s="477"/>
      <c r="NWD948" s="477"/>
      <c r="NWE948" s="477"/>
      <c r="NWF948" s="477"/>
      <c r="NWG948" s="477"/>
      <c r="NWH948" s="477"/>
      <c r="NWI948" s="477"/>
      <c r="NWJ948" s="477"/>
      <c r="NWK948" s="477"/>
      <c r="NWL948" s="477"/>
      <c r="NWM948" s="477"/>
      <c r="NWN948" s="477"/>
      <c r="NWO948" s="477"/>
      <c r="NWP948" s="477"/>
      <c r="NWQ948" s="477"/>
      <c r="NWR948" s="477"/>
      <c r="NWS948" s="477"/>
      <c r="NWT948" s="477"/>
      <c r="NWU948" s="477"/>
      <c r="NWV948" s="477"/>
      <c r="NWW948" s="477"/>
      <c r="NWX948" s="477"/>
      <c r="NWY948" s="477"/>
      <c r="NWZ948" s="477"/>
      <c r="NXA948" s="477"/>
      <c r="NXB948" s="477"/>
      <c r="NXC948" s="477"/>
      <c r="NXD948" s="477"/>
      <c r="NXE948" s="477"/>
      <c r="NXF948" s="477"/>
      <c r="NXG948" s="477"/>
      <c r="NXH948" s="477"/>
      <c r="NXI948" s="477"/>
      <c r="NXJ948" s="477"/>
      <c r="NXK948" s="477"/>
      <c r="NXL948" s="477"/>
      <c r="NXM948" s="477"/>
      <c r="NXN948" s="477"/>
      <c r="NXO948" s="477"/>
      <c r="NXP948" s="477"/>
      <c r="NXQ948" s="477"/>
      <c r="NXR948" s="477"/>
      <c r="NXS948" s="477"/>
      <c r="NXT948" s="477"/>
      <c r="NXU948" s="477"/>
      <c r="NXV948" s="477"/>
      <c r="NXW948" s="477"/>
      <c r="NXX948" s="477"/>
      <c r="NXY948" s="477"/>
      <c r="NXZ948" s="477"/>
      <c r="NYA948" s="477"/>
      <c r="NYB948" s="477"/>
      <c r="NYC948" s="477"/>
      <c r="NYD948" s="477"/>
      <c r="NYE948" s="477"/>
      <c r="NYF948" s="477"/>
      <c r="NYG948" s="477"/>
      <c r="NYH948" s="477"/>
      <c r="NYI948" s="477"/>
      <c r="NYJ948" s="477"/>
      <c r="NYK948" s="477"/>
      <c r="NYL948" s="477"/>
      <c r="NYM948" s="477"/>
      <c r="NYN948" s="477"/>
      <c r="NYO948" s="477"/>
      <c r="NYP948" s="477"/>
      <c r="NYQ948" s="477"/>
      <c r="NYR948" s="477"/>
      <c r="NYS948" s="477"/>
      <c r="NYT948" s="477"/>
      <c r="NYU948" s="477"/>
      <c r="NYV948" s="477"/>
      <c r="NYW948" s="477"/>
      <c r="NYX948" s="477"/>
      <c r="NYY948" s="477"/>
      <c r="NYZ948" s="477"/>
      <c r="NZA948" s="477"/>
      <c r="NZB948" s="477"/>
      <c r="NZC948" s="477"/>
      <c r="NZD948" s="477"/>
      <c r="NZE948" s="477"/>
      <c r="NZF948" s="477"/>
      <c r="NZG948" s="477"/>
      <c r="NZH948" s="477"/>
      <c r="NZI948" s="477"/>
      <c r="NZJ948" s="477"/>
      <c r="NZK948" s="477"/>
      <c r="NZL948" s="477"/>
      <c r="NZM948" s="477"/>
      <c r="NZN948" s="477"/>
      <c r="NZO948" s="477"/>
      <c r="NZP948" s="477"/>
      <c r="NZQ948" s="477"/>
      <c r="NZR948" s="477"/>
      <c r="NZS948" s="477"/>
      <c r="NZT948" s="477"/>
      <c r="NZU948" s="477"/>
      <c r="NZV948" s="477"/>
      <c r="NZW948" s="477"/>
      <c r="NZX948" s="477"/>
      <c r="NZY948" s="477"/>
      <c r="NZZ948" s="477"/>
      <c r="OAA948" s="477"/>
      <c r="OAB948" s="477"/>
      <c r="OAC948" s="477"/>
      <c r="OAD948" s="477"/>
      <c r="OAE948" s="477"/>
      <c r="OAF948" s="477"/>
      <c r="OAG948" s="477"/>
      <c r="OAH948" s="477"/>
      <c r="OAI948" s="477"/>
      <c r="OAJ948" s="477"/>
      <c r="OAK948" s="477"/>
      <c r="OAL948" s="477"/>
      <c r="OAM948" s="477"/>
      <c r="OAN948" s="477"/>
      <c r="OAO948" s="477"/>
      <c r="OAP948" s="477"/>
      <c r="OAQ948" s="477"/>
      <c r="OAR948" s="477"/>
      <c r="OAS948" s="477"/>
      <c r="OAT948" s="477"/>
      <c r="OAU948" s="477"/>
      <c r="OAV948" s="477"/>
      <c r="OAW948" s="477"/>
      <c r="OAX948" s="477"/>
      <c r="OAY948" s="477"/>
      <c r="OAZ948" s="477"/>
      <c r="OBA948" s="477"/>
      <c r="OBB948" s="477"/>
      <c r="OBC948" s="477"/>
      <c r="OBD948" s="477"/>
      <c r="OBE948" s="477"/>
      <c r="OBF948" s="477"/>
      <c r="OBG948" s="477"/>
      <c r="OBH948" s="477"/>
      <c r="OBI948" s="477"/>
      <c r="OBJ948" s="477"/>
      <c r="OBK948" s="477"/>
      <c r="OBL948" s="477"/>
      <c r="OBM948" s="477"/>
      <c r="OBN948" s="477"/>
      <c r="OBO948" s="477"/>
      <c r="OBP948" s="477"/>
      <c r="OBQ948" s="477"/>
      <c r="OBR948" s="477"/>
      <c r="OBS948" s="477"/>
      <c r="OBT948" s="477"/>
      <c r="OBU948" s="477"/>
      <c r="OBV948" s="477"/>
      <c r="OBW948" s="477"/>
      <c r="OBX948" s="477"/>
      <c r="OBY948" s="477"/>
      <c r="OBZ948" s="477"/>
      <c r="OCA948" s="477"/>
      <c r="OCB948" s="477"/>
      <c r="OCC948" s="477"/>
      <c r="OCD948" s="477"/>
      <c r="OCE948" s="477"/>
      <c r="OCF948" s="477"/>
      <c r="OCG948" s="477"/>
      <c r="OCH948" s="477"/>
      <c r="OCI948" s="477"/>
      <c r="OCJ948" s="477"/>
      <c r="OCK948" s="477"/>
      <c r="OCL948" s="477"/>
      <c r="OCM948" s="477"/>
      <c r="OCN948" s="477"/>
      <c r="OCO948" s="477"/>
      <c r="OCP948" s="477"/>
      <c r="OCQ948" s="477"/>
      <c r="OCR948" s="477"/>
      <c r="OCS948" s="477"/>
      <c r="OCT948" s="477"/>
      <c r="OCU948" s="477"/>
      <c r="OCV948" s="477"/>
      <c r="OCW948" s="477"/>
      <c r="OCX948" s="477"/>
      <c r="OCY948" s="477"/>
      <c r="OCZ948" s="477"/>
      <c r="ODA948" s="477"/>
      <c r="ODB948" s="477"/>
      <c r="ODC948" s="477"/>
      <c r="ODD948" s="477"/>
      <c r="ODE948" s="477"/>
      <c r="ODF948" s="477"/>
      <c r="ODG948" s="477"/>
      <c r="ODH948" s="477"/>
      <c r="ODI948" s="477"/>
      <c r="ODJ948" s="477"/>
      <c r="ODK948" s="477"/>
      <c r="ODL948" s="477"/>
      <c r="ODM948" s="477"/>
      <c r="ODN948" s="477"/>
      <c r="ODO948" s="477"/>
      <c r="ODP948" s="477"/>
      <c r="ODQ948" s="477"/>
      <c r="ODR948" s="477"/>
      <c r="ODS948" s="477"/>
      <c r="ODT948" s="477"/>
      <c r="ODU948" s="477"/>
      <c r="ODV948" s="477"/>
      <c r="ODW948" s="477"/>
      <c r="ODX948" s="477"/>
      <c r="ODY948" s="477"/>
      <c r="ODZ948" s="477"/>
      <c r="OEA948" s="477"/>
      <c r="OEB948" s="477"/>
      <c r="OEC948" s="477"/>
      <c r="OED948" s="477"/>
      <c r="OEE948" s="477"/>
      <c r="OEF948" s="477"/>
      <c r="OEG948" s="477"/>
      <c r="OEH948" s="477"/>
      <c r="OEI948" s="477"/>
      <c r="OEJ948" s="477"/>
      <c r="OEK948" s="477"/>
      <c r="OEL948" s="477"/>
      <c r="OEM948" s="477"/>
      <c r="OEN948" s="477"/>
      <c r="OEO948" s="477"/>
      <c r="OEP948" s="477"/>
      <c r="OEQ948" s="477"/>
      <c r="OER948" s="477"/>
      <c r="OES948" s="477"/>
      <c r="OET948" s="477"/>
      <c r="OEU948" s="477"/>
      <c r="OEV948" s="477"/>
      <c r="OEW948" s="477"/>
      <c r="OEX948" s="477"/>
      <c r="OEY948" s="477"/>
      <c r="OEZ948" s="477"/>
      <c r="OFA948" s="477"/>
      <c r="OFB948" s="477"/>
      <c r="OFC948" s="477"/>
      <c r="OFD948" s="477"/>
      <c r="OFE948" s="477"/>
      <c r="OFF948" s="477"/>
      <c r="OFG948" s="477"/>
      <c r="OFH948" s="477"/>
      <c r="OFI948" s="477"/>
      <c r="OFJ948" s="477"/>
      <c r="OFK948" s="477"/>
      <c r="OFL948" s="477"/>
      <c r="OFM948" s="477"/>
      <c r="OFN948" s="477"/>
      <c r="OFO948" s="477"/>
      <c r="OFP948" s="477"/>
      <c r="OFQ948" s="477"/>
      <c r="OFR948" s="477"/>
      <c r="OFS948" s="477"/>
      <c r="OFT948" s="477"/>
      <c r="OFU948" s="477"/>
      <c r="OFV948" s="477"/>
      <c r="OFW948" s="477"/>
      <c r="OFX948" s="477"/>
      <c r="OFY948" s="477"/>
      <c r="OFZ948" s="477"/>
      <c r="OGA948" s="477"/>
      <c r="OGB948" s="477"/>
      <c r="OGC948" s="477"/>
      <c r="OGD948" s="477"/>
      <c r="OGE948" s="477"/>
      <c r="OGF948" s="477"/>
      <c r="OGG948" s="477"/>
      <c r="OGH948" s="477"/>
      <c r="OGI948" s="477"/>
      <c r="OGJ948" s="477"/>
      <c r="OGK948" s="477"/>
      <c r="OGL948" s="477"/>
      <c r="OGM948" s="477"/>
      <c r="OGN948" s="477"/>
      <c r="OGO948" s="477"/>
      <c r="OGP948" s="477"/>
      <c r="OGQ948" s="477"/>
      <c r="OGR948" s="477"/>
      <c r="OGS948" s="477"/>
      <c r="OGT948" s="477"/>
      <c r="OGU948" s="477"/>
      <c r="OGV948" s="477"/>
      <c r="OGW948" s="477"/>
      <c r="OGX948" s="477"/>
      <c r="OGY948" s="477"/>
      <c r="OGZ948" s="477"/>
      <c r="OHA948" s="477"/>
      <c r="OHB948" s="477"/>
      <c r="OHC948" s="477"/>
      <c r="OHD948" s="477"/>
      <c r="OHE948" s="477"/>
      <c r="OHF948" s="477"/>
      <c r="OHG948" s="477"/>
      <c r="OHH948" s="477"/>
      <c r="OHI948" s="477"/>
      <c r="OHJ948" s="477"/>
      <c r="OHK948" s="477"/>
      <c r="OHL948" s="477"/>
      <c r="OHM948" s="477"/>
      <c r="OHN948" s="477"/>
      <c r="OHO948" s="477"/>
      <c r="OHP948" s="477"/>
      <c r="OHQ948" s="477"/>
      <c r="OHR948" s="477"/>
      <c r="OHS948" s="477"/>
      <c r="OHT948" s="477"/>
      <c r="OHU948" s="477"/>
      <c r="OHV948" s="477"/>
      <c r="OHW948" s="477"/>
      <c r="OHX948" s="477"/>
      <c r="OHY948" s="477"/>
      <c r="OHZ948" s="477"/>
      <c r="OIA948" s="477"/>
      <c r="OIB948" s="477"/>
      <c r="OIC948" s="477"/>
      <c r="OID948" s="477"/>
      <c r="OIE948" s="477"/>
      <c r="OIF948" s="477"/>
      <c r="OIG948" s="477"/>
      <c r="OIH948" s="477"/>
      <c r="OII948" s="477"/>
      <c r="OIJ948" s="477"/>
      <c r="OIK948" s="477"/>
      <c r="OIL948" s="477"/>
      <c r="OIM948" s="477"/>
      <c r="OIN948" s="477"/>
      <c r="OIO948" s="477"/>
      <c r="OIP948" s="477"/>
      <c r="OIQ948" s="477"/>
      <c r="OIR948" s="477"/>
      <c r="OIS948" s="477"/>
      <c r="OIT948" s="477"/>
      <c r="OIU948" s="477"/>
      <c r="OIV948" s="477"/>
      <c r="OIW948" s="477"/>
      <c r="OIX948" s="477"/>
      <c r="OIY948" s="477"/>
      <c r="OIZ948" s="477"/>
      <c r="OJA948" s="477"/>
      <c r="OJB948" s="477"/>
      <c r="OJC948" s="477"/>
      <c r="OJD948" s="477"/>
      <c r="OJE948" s="477"/>
      <c r="OJF948" s="477"/>
      <c r="OJG948" s="477"/>
      <c r="OJH948" s="477"/>
      <c r="OJI948" s="477"/>
      <c r="OJJ948" s="477"/>
      <c r="OJK948" s="477"/>
      <c r="OJL948" s="477"/>
      <c r="OJM948" s="477"/>
      <c r="OJN948" s="477"/>
      <c r="OJO948" s="477"/>
      <c r="OJP948" s="477"/>
      <c r="OJQ948" s="477"/>
      <c r="OJR948" s="477"/>
      <c r="OJS948" s="477"/>
      <c r="OJT948" s="477"/>
      <c r="OJU948" s="477"/>
      <c r="OJV948" s="477"/>
      <c r="OJW948" s="477"/>
      <c r="OJX948" s="477"/>
      <c r="OJY948" s="477"/>
      <c r="OJZ948" s="477"/>
      <c r="OKA948" s="477"/>
      <c r="OKB948" s="477"/>
      <c r="OKC948" s="477"/>
      <c r="OKD948" s="477"/>
      <c r="OKE948" s="477"/>
      <c r="OKF948" s="477"/>
      <c r="OKG948" s="477"/>
      <c r="OKH948" s="477"/>
      <c r="OKI948" s="477"/>
      <c r="OKJ948" s="477"/>
      <c r="OKK948" s="477"/>
      <c r="OKL948" s="477"/>
      <c r="OKM948" s="477"/>
      <c r="OKN948" s="477"/>
      <c r="OKO948" s="477"/>
      <c r="OKP948" s="477"/>
      <c r="OKQ948" s="477"/>
      <c r="OKR948" s="477"/>
      <c r="OKS948" s="477"/>
      <c r="OKT948" s="477"/>
      <c r="OKU948" s="477"/>
      <c r="OKV948" s="477"/>
      <c r="OKW948" s="477"/>
      <c r="OKX948" s="477"/>
      <c r="OKY948" s="477"/>
      <c r="OKZ948" s="477"/>
      <c r="OLA948" s="477"/>
      <c r="OLB948" s="477"/>
      <c r="OLC948" s="477"/>
      <c r="OLD948" s="477"/>
      <c r="OLE948" s="477"/>
      <c r="OLF948" s="477"/>
      <c r="OLG948" s="477"/>
      <c r="OLH948" s="477"/>
      <c r="OLI948" s="477"/>
      <c r="OLJ948" s="477"/>
      <c r="OLK948" s="477"/>
      <c r="OLL948" s="477"/>
      <c r="OLM948" s="477"/>
      <c r="OLN948" s="477"/>
      <c r="OLO948" s="477"/>
      <c r="OLP948" s="477"/>
      <c r="OLQ948" s="477"/>
      <c r="OLR948" s="477"/>
      <c r="OLS948" s="477"/>
      <c r="OLT948" s="477"/>
      <c r="OLU948" s="477"/>
      <c r="OLV948" s="477"/>
      <c r="OLW948" s="477"/>
      <c r="OLX948" s="477"/>
      <c r="OLY948" s="477"/>
      <c r="OLZ948" s="477"/>
      <c r="OMA948" s="477"/>
      <c r="OMB948" s="477"/>
      <c r="OMC948" s="477"/>
      <c r="OMD948" s="477"/>
      <c r="OME948" s="477"/>
      <c r="OMF948" s="477"/>
      <c r="OMG948" s="477"/>
      <c r="OMH948" s="477"/>
      <c r="OMI948" s="477"/>
      <c r="OMJ948" s="477"/>
      <c r="OMK948" s="477"/>
      <c r="OML948" s="477"/>
      <c r="OMM948" s="477"/>
      <c r="OMN948" s="477"/>
      <c r="OMO948" s="477"/>
      <c r="OMP948" s="477"/>
      <c r="OMQ948" s="477"/>
      <c r="OMR948" s="477"/>
      <c r="OMS948" s="477"/>
      <c r="OMT948" s="477"/>
      <c r="OMU948" s="477"/>
      <c r="OMV948" s="477"/>
      <c r="OMW948" s="477"/>
      <c r="OMX948" s="477"/>
      <c r="OMY948" s="477"/>
      <c r="OMZ948" s="477"/>
      <c r="ONA948" s="477"/>
      <c r="ONB948" s="477"/>
      <c r="ONC948" s="477"/>
      <c r="OND948" s="477"/>
      <c r="ONE948" s="477"/>
      <c r="ONF948" s="477"/>
      <c r="ONG948" s="477"/>
      <c r="ONH948" s="477"/>
      <c r="ONI948" s="477"/>
      <c r="ONJ948" s="477"/>
      <c r="ONK948" s="477"/>
      <c r="ONL948" s="477"/>
      <c r="ONM948" s="477"/>
      <c r="ONN948" s="477"/>
      <c r="ONO948" s="477"/>
      <c r="ONP948" s="477"/>
      <c r="ONQ948" s="477"/>
      <c r="ONR948" s="477"/>
      <c r="ONS948" s="477"/>
      <c r="ONT948" s="477"/>
      <c r="ONU948" s="477"/>
      <c r="ONV948" s="477"/>
      <c r="ONW948" s="477"/>
      <c r="ONX948" s="477"/>
      <c r="ONY948" s="477"/>
      <c r="ONZ948" s="477"/>
      <c r="OOA948" s="477"/>
      <c r="OOB948" s="477"/>
      <c r="OOC948" s="477"/>
      <c r="OOD948" s="477"/>
      <c r="OOE948" s="477"/>
      <c r="OOF948" s="477"/>
      <c r="OOG948" s="477"/>
      <c r="OOH948" s="477"/>
      <c r="OOI948" s="477"/>
      <c r="OOJ948" s="477"/>
      <c r="OOK948" s="477"/>
      <c r="OOL948" s="477"/>
      <c r="OOM948" s="477"/>
      <c r="OON948" s="477"/>
      <c r="OOO948" s="477"/>
      <c r="OOP948" s="477"/>
      <c r="OOQ948" s="477"/>
      <c r="OOR948" s="477"/>
      <c r="OOS948" s="477"/>
      <c r="OOT948" s="477"/>
      <c r="OOU948" s="477"/>
      <c r="OOV948" s="477"/>
      <c r="OOW948" s="477"/>
      <c r="OOX948" s="477"/>
      <c r="OOY948" s="477"/>
      <c r="OOZ948" s="477"/>
      <c r="OPA948" s="477"/>
      <c r="OPB948" s="477"/>
      <c r="OPC948" s="477"/>
      <c r="OPD948" s="477"/>
      <c r="OPE948" s="477"/>
      <c r="OPF948" s="477"/>
      <c r="OPG948" s="477"/>
      <c r="OPH948" s="477"/>
      <c r="OPI948" s="477"/>
      <c r="OPJ948" s="477"/>
      <c r="OPK948" s="477"/>
      <c r="OPL948" s="477"/>
      <c r="OPM948" s="477"/>
      <c r="OPN948" s="477"/>
      <c r="OPO948" s="477"/>
      <c r="OPP948" s="477"/>
      <c r="OPQ948" s="477"/>
      <c r="OPR948" s="477"/>
      <c r="OPS948" s="477"/>
      <c r="OPT948" s="477"/>
      <c r="OPU948" s="477"/>
      <c r="OPV948" s="477"/>
      <c r="OPW948" s="477"/>
      <c r="OPX948" s="477"/>
      <c r="OPY948" s="477"/>
      <c r="OPZ948" s="477"/>
      <c r="OQA948" s="477"/>
      <c r="OQB948" s="477"/>
      <c r="OQC948" s="477"/>
      <c r="OQD948" s="477"/>
      <c r="OQE948" s="477"/>
      <c r="OQF948" s="477"/>
      <c r="OQG948" s="477"/>
      <c r="OQH948" s="477"/>
      <c r="OQI948" s="477"/>
      <c r="OQJ948" s="477"/>
      <c r="OQK948" s="477"/>
      <c r="OQL948" s="477"/>
      <c r="OQM948" s="477"/>
      <c r="OQN948" s="477"/>
      <c r="OQO948" s="477"/>
      <c r="OQP948" s="477"/>
      <c r="OQQ948" s="477"/>
      <c r="OQR948" s="477"/>
      <c r="OQS948" s="477"/>
      <c r="OQT948" s="477"/>
      <c r="OQU948" s="477"/>
      <c r="OQV948" s="477"/>
      <c r="OQW948" s="477"/>
      <c r="OQX948" s="477"/>
      <c r="OQY948" s="477"/>
      <c r="OQZ948" s="477"/>
      <c r="ORA948" s="477"/>
      <c r="ORB948" s="477"/>
      <c r="ORC948" s="477"/>
      <c r="ORD948" s="477"/>
      <c r="ORE948" s="477"/>
      <c r="ORF948" s="477"/>
      <c r="ORG948" s="477"/>
      <c r="ORH948" s="477"/>
      <c r="ORI948" s="477"/>
      <c r="ORJ948" s="477"/>
      <c r="ORK948" s="477"/>
      <c r="ORL948" s="477"/>
      <c r="ORM948" s="477"/>
      <c r="ORN948" s="477"/>
      <c r="ORO948" s="477"/>
      <c r="ORP948" s="477"/>
      <c r="ORQ948" s="477"/>
      <c r="ORR948" s="477"/>
      <c r="ORS948" s="477"/>
      <c r="ORT948" s="477"/>
      <c r="ORU948" s="477"/>
      <c r="ORV948" s="477"/>
      <c r="ORW948" s="477"/>
      <c r="ORX948" s="477"/>
      <c r="ORY948" s="477"/>
      <c r="ORZ948" s="477"/>
      <c r="OSA948" s="477"/>
      <c r="OSB948" s="477"/>
      <c r="OSC948" s="477"/>
      <c r="OSD948" s="477"/>
      <c r="OSE948" s="477"/>
      <c r="OSF948" s="477"/>
      <c r="OSG948" s="477"/>
      <c r="OSH948" s="477"/>
      <c r="OSI948" s="477"/>
      <c r="OSJ948" s="477"/>
      <c r="OSK948" s="477"/>
      <c r="OSL948" s="477"/>
      <c r="OSM948" s="477"/>
      <c r="OSN948" s="477"/>
      <c r="OSO948" s="477"/>
      <c r="OSP948" s="477"/>
      <c r="OSQ948" s="477"/>
      <c r="OSR948" s="477"/>
      <c r="OSS948" s="477"/>
      <c r="OST948" s="477"/>
      <c r="OSU948" s="477"/>
      <c r="OSV948" s="477"/>
      <c r="OSW948" s="477"/>
      <c r="OSX948" s="477"/>
      <c r="OSY948" s="477"/>
      <c r="OSZ948" s="477"/>
      <c r="OTA948" s="477"/>
      <c r="OTB948" s="477"/>
      <c r="OTC948" s="477"/>
      <c r="OTD948" s="477"/>
      <c r="OTE948" s="477"/>
      <c r="OTF948" s="477"/>
      <c r="OTG948" s="477"/>
      <c r="OTH948" s="477"/>
      <c r="OTI948" s="477"/>
      <c r="OTJ948" s="477"/>
      <c r="OTK948" s="477"/>
      <c r="OTL948" s="477"/>
      <c r="OTM948" s="477"/>
      <c r="OTN948" s="477"/>
      <c r="OTO948" s="477"/>
      <c r="OTP948" s="477"/>
      <c r="OTQ948" s="477"/>
      <c r="OTR948" s="477"/>
      <c r="OTS948" s="477"/>
      <c r="OTT948" s="477"/>
      <c r="OTU948" s="477"/>
      <c r="OTV948" s="477"/>
      <c r="OTW948" s="477"/>
      <c r="OTX948" s="477"/>
      <c r="OTY948" s="477"/>
      <c r="OTZ948" s="477"/>
      <c r="OUA948" s="477"/>
      <c r="OUB948" s="477"/>
      <c r="OUC948" s="477"/>
      <c r="OUD948" s="477"/>
      <c r="OUE948" s="477"/>
      <c r="OUF948" s="477"/>
      <c r="OUG948" s="477"/>
      <c r="OUH948" s="477"/>
      <c r="OUI948" s="477"/>
      <c r="OUJ948" s="477"/>
      <c r="OUK948" s="477"/>
      <c r="OUL948" s="477"/>
      <c r="OUM948" s="477"/>
      <c r="OUN948" s="477"/>
      <c r="OUO948" s="477"/>
      <c r="OUP948" s="477"/>
      <c r="OUQ948" s="477"/>
      <c r="OUR948" s="477"/>
      <c r="OUS948" s="477"/>
      <c r="OUT948" s="477"/>
      <c r="OUU948" s="477"/>
      <c r="OUV948" s="477"/>
      <c r="OUW948" s="477"/>
      <c r="OUX948" s="477"/>
      <c r="OUY948" s="477"/>
      <c r="OUZ948" s="477"/>
      <c r="OVA948" s="477"/>
      <c r="OVB948" s="477"/>
      <c r="OVC948" s="477"/>
      <c r="OVD948" s="477"/>
      <c r="OVE948" s="477"/>
      <c r="OVF948" s="477"/>
      <c r="OVG948" s="477"/>
      <c r="OVH948" s="477"/>
      <c r="OVI948" s="477"/>
      <c r="OVJ948" s="477"/>
      <c r="OVK948" s="477"/>
      <c r="OVL948" s="477"/>
      <c r="OVM948" s="477"/>
      <c r="OVN948" s="477"/>
      <c r="OVO948" s="477"/>
      <c r="OVP948" s="477"/>
      <c r="OVQ948" s="477"/>
      <c r="OVR948" s="477"/>
      <c r="OVS948" s="477"/>
      <c r="OVT948" s="477"/>
      <c r="OVU948" s="477"/>
      <c r="OVV948" s="477"/>
      <c r="OVW948" s="477"/>
      <c r="OVX948" s="477"/>
      <c r="OVY948" s="477"/>
      <c r="OVZ948" s="477"/>
      <c r="OWA948" s="477"/>
      <c r="OWB948" s="477"/>
      <c r="OWC948" s="477"/>
      <c r="OWD948" s="477"/>
      <c r="OWE948" s="477"/>
      <c r="OWF948" s="477"/>
      <c r="OWG948" s="477"/>
      <c r="OWH948" s="477"/>
      <c r="OWI948" s="477"/>
      <c r="OWJ948" s="477"/>
      <c r="OWK948" s="477"/>
      <c r="OWL948" s="477"/>
      <c r="OWM948" s="477"/>
      <c r="OWN948" s="477"/>
      <c r="OWO948" s="477"/>
      <c r="OWP948" s="477"/>
      <c r="OWQ948" s="477"/>
      <c r="OWR948" s="477"/>
      <c r="OWS948" s="477"/>
      <c r="OWT948" s="477"/>
      <c r="OWU948" s="477"/>
      <c r="OWV948" s="477"/>
      <c r="OWW948" s="477"/>
      <c r="OWX948" s="477"/>
      <c r="OWY948" s="477"/>
      <c r="OWZ948" s="477"/>
      <c r="OXA948" s="477"/>
      <c r="OXB948" s="477"/>
      <c r="OXC948" s="477"/>
      <c r="OXD948" s="477"/>
      <c r="OXE948" s="477"/>
      <c r="OXF948" s="477"/>
      <c r="OXG948" s="477"/>
      <c r="OXH948" s="477"/>
      <c r="OXI948" s="477"/>
      <c r="OXJ948" s="477"/>
      <c r="OXK948" s="477"/>
      <c r="OXL948" s="477"/>
      <c r="OXM948" s="477"/>
      <c r="OXN948" s="477"/>
      <c r="OXO948" s="477"/>
      <c r="OXP948" s="477"/>
      <c r="OXQ948" s="477"/>
      <c r="OXR948" s="477"/>
      <c r="OXS948" s="477"/>
      <c r="OXT948" s="477"/>
      <c r="OXU948" s="477"/>
      <c r="OXV948" s="477"/>
      <c r="OXW948" s="477"/>
      <c r="OXX948" s="477"/>
      <c r="OXY948" s="477"/>
      <c r="OXZ948" s="477"/>
      <c r="OYA948" s="477"/>
      <c r="OYB948" s="477"/>
      <c r="OYC948" s="477"/>
      <c r="OYD948" s="477"/>
      <c r="OYE948" s="477"/>
      <c r="OYF948" s="477"/>
      <c r="OYG948" s="477"/>
      <c r="OYH948" s="477"/>
      <c r="OYI948" s="477"/>
      <c r="OYJ948" s="477"/>
      <c r="OYK948" s="477"/>
      <c r="OYL948" s="477"/>
      <c r="OYM948" s="477"/>
      <c r="OYN948" s="477"/>
      <c r="OYO948" s="477"/>
      <c r="OYP948" s="477"/>
      <c r="OYQ948" s="477"/>
      <c r="OYR948" s="477"/>
      <c r="OYS948" s="477"/>
      <c r="OYT948" s="477"/>
      <c r="OYU948" s="477"/>
      <c r="OYV948" s="477"/>
      <c r="OYW948" s="477"/>
      <c r="OYX948" s="477"/>
      <c r="OYY948" s="477"/>
      <c r="OYZ948" s="477"/>
      <c r="OZA948" s="477"/>
      <c r="OZB948" s="477"/>
      <c r="OZC948" s="477"/>
      <c r="OZD948" s="477"/>
      <c r="OZE948" s="477"/>
      <c r="OZF948" s="477"/>
      <c r="OZG948" s="477"/>
      <c r="OZH948" s="477"/>
      <c r="OZI948" s="477"/>
      <c r="OZJ948" s="477"/>
      <c r="OZK948" s="477"/>
      <c r="OZL948" s="477"/>
      <c r="OZM948" s="477"/>
      <c r="OZN948" s="477"/>
      <c r="OZO948" s="477"/>
      <c r="OZP948" s="477"/>
      <c r="OZQ948" s="477"/>
      <c r="OZR948" s="477"/>
      <c r="OZS948" s="477"/>
      <c r="OZT948" s="477"/>
      <c r="OZU948" s="477"/>
      <c r="OZV948" s="477"/>
      <c r="OZW948" s="477"/>
      <c r="OZX948" s="477"/>
      <c r="OZY948" s="477"/>
      <c r="OZZ948" s="477"/>
      <c r="PAA948" s="477"/>
      <c r="PAB948" s="477"/>
      <c r="PAC948" s="477"/>
      <c r="PAD948" s="477"/>
      <c r="PAE948" s="477"/>
      <c r="PAF948" s="477"/>
      <c r="PAG948" s="477"/>
      <c r="PAH948" s="477"/>
      <c r="PAI948" s="477"/>
      <c r="PAJ948" s="477"/>
      <c r="PAK948" s="477"/>
      <c r="PAL948" s="477"/>
      <c r="PAM948" s="477"/>
      <c r="PAN948" s="477"/>
      <c r="PAO948" s="477"/>
      <c r="PAP948" s="477"/>
      <c r="PAQ948" s="477"/>
      <c r="PAR948" s="477"/>
      <c r="PAS948" s="477"/>
      <c r="PAT948" s="477"/>
      <c r="PAU948" s="477"/>
      <c r="PAV948" s="477"/>
      <c r="PAW948" s="477"/>
      <c r="PAX948" s="477"/>
      <c r="PAY948" s="477"/>
      <c r="PAZ948" s="477"/>
      <c r="PBA948" s="477"/>
      <c r="PBB948" s="477"/>
      <c r="PBC948" s="477"/>
      <c r="PBD948" s="477"/>
      <c r="PBE948" s="477"/>
      <c r="PBF948" s="477"/>
      <c r="PBG948" s="477"/>
      <c r="PBH948" s="477"/>
      <c r="PBI948" s="477"/>
      <c r="PBJ948" s="477"/>
      <c r="PBK948" s="477"/>
      <c r="PBL948" s="477"/>
      <c r="PBM948" s="477"/>
      <c r="PBN948" s="477"/>
      <c r="PBO948" s="477"/>
      <c r="PBP948" s="477"/>
      <c r="PBQ948" s="477"/>
      <c r="PBR948" s="477"/>
      <c r="PBS948" s="477"/>
      <c r="PBT948" s="477"/>
      <c r="PBU948" s="477"/>
      <c r="PBV948" s="477"/>
      <c r="PBW948" s="477"/>
      <c r="PBX948" s="477"/>
      <c r="PBY948" s="477"/>
      <c r="PBZ948" s="477"/>
      <c r="PCA948" s="477"/>
      <c r="PCB948" s="477"/>
      <c r="PCC948" s="477"/>
      <c r="PCD948" s="477"/>
      <c r="PCE948" s="477"/>
      <c r="PCF948" s="477"/>
      <c r="PCG948" s="477"/>
      <c r="PCH948" s="477"/>
      <c r="PCI948" s="477"/>
      <c r="PCJ948" s="477"/>
      <c r="PCK948" s="477"/>
      <c r="PCL948" s="477"/>
      <c r="PCM948" s="477"/>
      <c r="PCN948" s="477"/>
      <c r="PCO948" s="477"/>
      <c r="PCP948" s="477"/>
      <c r="PCQ948" s="477"/>
      <c r="PCR948" s="477"/>
      <c r="PCS948" s="477"/>
      <c r="PCT948" s="477"/>
      <c r="PCU948" s="477"/>
      <c r="PCV948" s="477"/>
      <c r="PCW948" s="477"/>
      <c r="PCX948" s="477"/>
      <c r="PCY948" s="477"/>
      <c r="PCZ948" s="477"/>
      <c r="PDA948" s="477"/>
      <c r="PDB948" s="477"/>
      <c r="PDC948" s="477"/>
      <c r="PDD948" s="477"/>
      <c r="PDE948" s="477"/>
      <c r="PDF948" s="477"/>
      <c r="PDG948" s="477"/>
      <c r="PDH948" s="477"/>
      <c r="PDI948" s="477"/>
      <c r="PDJ948" s="477"/>
      <c r="PDK948" s="477"/>
      <c r="PDL948" s="477"/>
      <c r="PDM948" s="477"/>
      <c r="PDN948" s="477"/>
      <c r="PDO948" s="477"/>
      <c r="PDP948" s="477"/>
      <c r="PDQ948" s="477"/>
      <c r="PDR948" s="477"/>
      <c r="PDS948" s="477"/>
      <c r="PDT948" s="477"/>
      <c r="PDU948" s="477"/>
      <c r="PDV948" s="477"/>
      <c r="PDW948" s="477"/>
      <c r="PDX948" s="477"/>
      <c r="PDY948" s="477"/>
      <c r="PDZ948" s="477"/>
      <c r="PEA948" s="477"/>
      <c r="PEB948" s="477"/>
      <c r="PEC948" s="477"/>
      <c r="PED948" s="477"/>
      <c r="PEE948" s="477"/>
      <c r="PEF948" s="477"/>
      <c r="PEG948" s="477"/>
      <c r="PEH948" s="477"/>
      <c r="PEI948" s="477"/>
      <c r="PEJ948" s="477"/>
      <c r="PEK948" s="477"/>
      <c r="PEL948" s="477"/>
      <c r="PEM948" s="477"/>
      <c r="PEN948" s="477"/>
      <c r="PEO948" s="477"/>
      <c r="PEP948" s="477"/>
      <c r="PEQ948" s="477"/>
      <c r="PER948" s="477"/>
      <c r="PES948" s="477"/>
      <c r="PET948" s="477"/>
      <c r="PEU948" s="477"/>
      <c r="PEV948" s="477"/>
      <c r="PEW948" s="477"/>
      <c r="PEX948" s="477"/>
      <c r="PEY948" s="477"/>
      <c r="PEZ948" s="477"/>
      <c r="PFA948" s="477"/>
      <c r="PFB948" s="477"/>
      <c r="PFC948" s="477"/>
      <c r="PFD948" s="477"/>
      <c r="PFE948" s="477"/>
      <c r="PFF948" s="477"/>
      <c r="PFG948" s="477"/>
      <c r="PFH948" s="477"/>
      <c r="PFI948" s="477"/>
      <c r="PFJ948" s="477"/>
      <c r="PFK948" s="477"/>
      <c r="PFL948" s="477"/>
      <c r="PFM948" s="477"/>
      <c r="PFN948" s="477"/>
      <c r="PFO948" s="477"/>
      <c r="PFP948" s="477"/>
      <c r="PFQ948" s="477"/>
      <c r="PFR948" s="477"/>
      <c r="PFS948" s="477"/>
      <c r="PFT948" s="477"/>
      <c r="PFU948" s="477"/>
      <c r="PFV948" s="477"/>
      <c r="PFW948" s="477"/>
      <c r="PFX948" s="477"/>
      <c r="PFY948" s="477"/>
      <c r="PFZ948" s="477"/>
      <c r="PGA948" s="477"/>
      <c r="PGB948" s="477"/>
      <c r="PGC948" s="477"/>
      <c r="PGD948" s="477"/>
      <c r="PGE948" s="477"/>
      <c r="PGF948" s="477"/>
      <c r="PGG948" s="477"/>
      <c r="PGH948" s="477"/>
      <c r="PGI948" s="477"/>
      <c r="PGJ948" s="477"/>
      <c r="PGK948" s="477"/>
      <c r="PGL948" s="477"/>
      <c r="PGM948" s="477"/>
      <c r="PGN948" s="477"/>
      <c r="PGO948" s="477"/>
      <c r="PGP948" s="477"/>
      <c r="PGQ948" s="477"/>
      <c r="PGR948" s="477"/>
      <c r="PGS948" s="477"/>
      <c r="PGT948" s="477"/>
      <c r="PGU948" s="477"/>
      <c r="PGV948" s="477"/>
      <c r="PGW948" s="477"/>
      <c r="PGX948" s="477"/>
      <c r="PGY948" s="477"/>
      <c r="PGZ948" s="477"/>
      <c r="PHA948" s="477"/>
      <c r="PHB948" s="477"/>
      <c r="PHC948" s="477"/>
      <c r="PHD948" s="477"/>
      <c r="PHE948" s="477"/>
      <c r="PHF948" s="477"/>
      <c r="PHG948" s="477"/>
      <c r="PHH948" s="477"/>
      <c r="PHI948" s="477"/>
      <c r="PHJ948" s="477"/>
      <c r="PHK948" s="477"/>
      <c r="PHL948" s="477"/>
      <c r="PHM948" s="477"/>
      <c r="PHN948" s="477"/>
      <c r="PHO948" s="477"/>
      <c r="PHP948" s="477"/>
      <c r="PHQ948" s="477"/>
      <c r="PHR948" s="477"/>
      <c r="PHS948" s="477"/>
      <c r="PHT948" s="477"/>
      <c r="PHU948" s="477"/>
      <c r="PHV948" s="477"/>
      <c r="PHW948" s="477"/>
      <c r="PHX948" s="477"/>
      <c r="PHY948" s="477"/>
      <c r="PHZ948" s="477"/>
      <c r="PIA948" s="477"/>
      <c r="PIB948" s="477"/>
      <c r="PIC948" s="477"/>
      <c r="PID948" s="477"/>
      <c r="PIE948" s="477"/>
      <c r="PIF948" s="477"/>
      <c r="PIG948" s="477"/>
      <c r="PIH948" s="477"/>
      <c r="PII948" s="477"/>
      <c r="PIJ948" s="477"/>
      <c r="PIK948" s="477"/>
      <c r="PIL948" s="477"/>
      <c r="PIM948" s="477"/>
      <c r="PIN948" s="477"/>
      <c r="PIO948" s="477"/>
      <c r="PIP948" s="477"/>
      <c r="PIQ948" s="477"/>
      <c r="PIR948" s="477"/>
      <c r="PIS948" s="477"/>
      <c r="PIT948" s="477"/>
      <c r="PIU948" s="477"/>
      <c r="PIV948" s="477"/>
      <c r="PIW948" s="477"/>
      <c r="PIX948" s="477"/>
      <c r="PIY948" s="477"/>
      <c r="PIZ948" s="477"/>
      <c r="PJA948" s="477"/>
      <c r="PJB948" s="477"/>
      <c r="PJC948" s="477"/>
      <c r="PJD948" s="477"/>
      <c r="PJE948" s="477"/>
      <c r="PJF948" s="477"/>
      <c r="PJG948" s="477"/>
      <c r="PJH948" s="477"/>
      <c r="PJI948" s="477"/>
      <c r="PJJ948" s="477"/>
      <c r="PJK948" s="477"/>
      <c r="PJL948" s="477"/>
      <c r="PJM948" s="477"/>
      <c r="PJN948" s="477"/>
      <c r="PJO948" s="477"/>
      <c r="PJP948" s="477"/>
      <c r="PJQ948" s="477"/>
      <c r="PJR948" s="477"/>
      <c r="PJS948" s="477"/>
      <c r="PJT948" s="477"/>
      <c r="PJU948" s="477"/>
      <c r="PJV948" s="477"/>
      <c r="PJW948" s="477"/>
      <c r="PJX948" s="477"/>
      <c r="PJY948" s="477"/>
      <c r="PJZ948" s="477"/>
      <c r="PKA948" s="477"/>
      <c r="PKB948" s="477"/>
      <c r="PKC948" s="477"/>
      <c r="PKD948" s="477"/>
      <c r="PKE948" s="477"/>
      <c r="PKF948" s="477"/>
      <c r="PKG948" s="477"/>
      <c r="PKH948" s="477"/>
      <c r="PKI948" s="477"/>
      <c r="PKJ948" s="477"/>
      <c r="PKK948" s="477"/>
      <c r="PKL948" s="477"/>
      <c r="PKM948" s="477"/>
      <c r="PKN948" s="477"/>
      <c r="PKO948" s="477"/>
      <c r="PKP948" s="477"/>
      <c r="PKQ948" s="477"/>
      <c r="PKR948" s="477"/>
      <c r="PKS948" s="477"/>
      <c r="PKT948" s="477"/>
      <c r="PKU948" s="477"/>
      <c r="PKV948" s="477"/>
      <c r="PKW948" s="477"/>
      <c r="PKX948" s="477"/>
      <c r="PKY948" s="477"/>
      <c r="PKZ948" s="477"/>
      <c r="PLA948" s="477"/>
      <c r="PLB948" s="477"/>
      <c r="PLC948" s="477"/>
      <c r="PLD948" s="477"/>
      <c r="PLE948" s="477"/>
      <c r="PLF948" s="477"/>
      <c r="PLG948" s="477"/>
      <c r="PLH948" s="477"/>
      <c r="PLI948" s="477"/>
      <c r="PLJ948" s="477"/>
      <c r="PLK948" s="477"/>
      <c r="PLL948" s="477"/>
      <c r="PLM948" s="477"/>
      <c r="PLN948" s="477"/>
      <c r="PLO948" s="477"/>
      <c r="PLP948" s="477"/>
      <c r="PLQ948" s="477"/>
      <c r="PLR948" s="477"/>
      <c r="PLS948" s="477"/>
      <c r="PLT948" s="477"/>
      <c r="PLU948" s="477"/>
      <c r="PLV948" s="477"/>
      <c r="PLW948" s="477"/>
      <c r="PLX948" s="477"/>
      <c r="PLY948" s="477"/>
      <c r="PLZ948" s="477"/>
      <c r="PMA948" s="477"/>
      <c r="PMB948" s="477"/>
      <c r="PMC948" s="477"/>
      <c r="PMD948" s="477"/>
      <c r="PME948" s="477"/>
      <c r="PMF948" s="477"/>
      <c r="PMG948" s="477"/>
      <c r="PMH948" s="477"/>
      <c r="PMI948" s="477"/>
      <c r="PMJ948" s="477"/>
      <c r="PMK948" s="477"/>
      <c r="PML948" s="477"/>
      <c r="PMM948" s="477"/>
      <c r="PMN948" s="477"/>
      <c r="PMO948" s="477"/>
      <c r="PMP948" s="477"/>
      <c r="PMQ948" s="477"/>
      <c r="PMR948" s="477"/>
      <c r="PMS948" s="477"/>
      <c r="PMT948" s="477"/>
      <c r="PMU948" s="477"/>
      <c r="PMV948" s="477"/>
      <c r="PMW948" s="477"/>
      <c r="PMX948" s="477"/>
      <c r="PMY948" s="477"/>
      <c r="PMZ948" s="477"/>
      <c r="PNA948" s="477"/>
      <c r="PNB948" s="477"/>
      <c r="PNC948" s="477"/>
      <c r="PND948" s="477"/>
      <c r="PNE948" s="477"/>
      <c r="PNF948" s="477"/>
      <c r="PNG948" s="477"/>
      <c r="PNH948" s="477"/>
      <c r="PNI948" s="477"/>
      <c r="PNJ948" s="477"/>
      <c r="PNK948" s="477"/>
      <c r="PNL948" s="477"/>
      <c r="PNM948" s="477"/>
      <c r="PNN948" s="477"/>
      <c r="PNO948" s="477"/>
      <c r="PNP948" s="477"/>
      <c r="PNQ948" s="477"/>
      <c r="PNR948" s="477"/>
      <c r="PNS948" s="477"/>
      <c r="PNT948" s="477"/>
      <c r="PNU948" s="477"/>
      <c r="PNV948" s="477"/>
      <c r="PNW948" s="477"/>
      <c r="PNX948" s="477"/>
      <c r="PNY948" s="477"/>
      <c r="PNZ948" s="477"/>
      <c r="POA948" s="477"/>
      <c r="POB948" s="477"/>
      <c r="POC948" s="477"/>
      <c r="POD948" s="477"/>
      <c r="POE948" s="477"/>
      <c r="POF948" s="477"/>
      <c r="POG948" s="477"/>
      <c r="POH948" s="477"/>
      <c r="POI948" s="477"/>
      <c r="POJ948" s="477"/>
      <c r="POK948" s="477"/>
      <c r="POL948" s="477"/>
      <c r="POM948" s="477"/>
      <c r="PON948" s="477"/>
      <c r="POO948" s="477"/>
      <c r="POP948" s="477"/>
      <c r="POQ948" s="477"/>
      <c r="POR948" s="477"/>
      <c r="POS948" s="477"/>
      <c r="POT948" s="477"/>
      <c r="POU948" s="477"/>
      <c r="POV948" s="477"/>
      <c r="POW948" s="477"/>
      <c r="POX948" s="477"/>
      <c r="POY948" s="477"/>
      <c r="POZ948" s="477"/>
      <c r="PPA948" s="477"/>
      <c r="PPB948" s="477"/>
      <c r="PPC948" s="477"/>
      <c r="PPD948" s="477"/>
      <c r="PPE948" s="477"/>
      <c r="PPF948" s="477"/>
      <c r="PPG948" s="477"/>
      <c r="PPH948" s="477"/>
      <c r="PPI948" s="477"/>
      <c r="PPJ948" s="477"/>
      <c r="PPK948" s="477"/>
      <c r="PPL948" s="477"/>
      <c r="PPM948" s="477"/>
      <c r="PPN948" s="477"/>
      <c r="PPO948" s="477"/>
      <c r="PPP948" s="477"/>
      <c r="PPQ948" s="477"/>
      <c r="PPR948" s="477"/>
      <c r="PPS948" s="477"/>
      <c r="PPT948" s="477"/>
      <c r="PPU948" s="477"/>
      <c r="PPV948" s="477"/>
      <c r="PPW948" s="477"/>
      <c r="PPX948" s="477"/>
      <c r="PPY948" s="477"/>
      <c r="PPZ948" s="477"/>
      <c r="PQA948" s="477"/>
      <c r="PQB948" s="477"/>
      <c r="PQC948" s="477"/>
      <c r="PQD948" s="477"/>
      <c r="PQE948" s="477"/>
      <c r="PQF948" s="477"/>
      <c r="PQG948" s="477"/>
      <c r="PQH948" s="477"/>
      <c r="PQI948" s="477"/>
      <c r="PQJ948" s="477"/>
      <c r="PQK948" s="477"/>
      <c r="PQL948" s="477"/>
      <c r="PQM948" s="477"/>
      <c r="PQN948" s="477"/>
      <c r="PQO948" s="477"/>
      <c r="PQP948" s="477"/>
      <c r="PQQ948" s="477"/>
      <c r="PQR948" s="477"/>
      <c r="PQS948" s="477"/>
      <c r="PQT948" s="477"/>
      <c r="PQU948" s="477"/>
      <c r="PQV948" s="477"/>
      <c r="PQW948" s="477"/>
      <c r="PQX948" s="477"/>
      <c r="PQY948" s="477"/>
      <c r="PQZ948" s="477"/>
      <c r="PRA948" s="477"/>
      <c r="PRB948" s="477"/>
      <c r="PRC948" s="477"/>
      <c r="PRD948" s="477"/>
      <c r="PRE948" s="477"/>
      <c r="PRF948" s="477"/>
      <c r="PRG948" s="477"/>
      <c r="PRH948" s="477"/>
      <c r="PRI948" s="477"/>
      <c r="PRJ948" s="477"/>
      <c r="PRK948" s="477"/>
      <c r="PRL948" s="477"/>
      <c r="PRM948" s="477"/>
      <c r="PRN948" s="477"/>
      <c r="PRO948" s="477"/>
      <c r="PRP948" s="477"/>
      <c r="PRQ948" s="477"/>
      <c r="PRR948" s="477"/>
      <c r="PRS948" s="477"/>
      <c r="PRT948" s="477"/>
      <c r="PRU948" s="477"/>
      <c r="PRV948" s="477"/>
      <c r="PRW948" s="477"/>
      <c r="PRX948" s="477"/>
      <c r="PRY948" s="477"/>
      <c r="PRZ948" s="477"/>
      <c r="PSA948" s="477"/>
      <c r="PSB948" s="477"/>
      <c r="PSC948" s="477"/>
      <c r="PSD948" s="477"/>
      <c r="PSE948" s="477"/>
      <c r="PSF948" s="477"/>
      <c r="PSG948" s="477"/>
      <c r="PSH948" s="477"/>
      <c r="PSI948" s="477"/>
      <c r="PSJ948" s="477"/>
      <c r="PSK948" s="477"/>
      <c r="PSL948" s="477"/>
      <c r="PSM948" s="477"/>
      <c r="PSN948" s="477"/>
      <c r="PSO948" s="477"/>
      <c r="PSP948" s="477"/>
      <c r="PSQ948" s="477"/>
      <c r="PSR948" s="477"/>
      <c r="PSS948" s="477"/>
      <c r="PST948" s="477"/>
      <c r="PSU948" s="477"/>
      <c r="PSV948" s="477"/>
      <c r="PSW948" s="477"/>
      <c r="PSX948" s="477"/>
      <c r="PSY948" s="477"/>
      <c r="PSZ948" s="477"/>
      <c r="PTA948" s="477"/>
      <c r="PTB948" s="477"/>
      <c r="PTC948" s="477"/>
      <c r="PTD948" s="477"/>
      <c r="PTE948" s="477"/>
      <c r="PTF948" s="477"/>
      <c r="PTG948" s="477"/>
      <c r="PTH948" s="477"/>
      <c r="PTI948" s="477"/>
      <c r="PTJ948" s="477"/>
      <c r="PTK948" s="477"/>
      <c r="PTL948" s="477"/>
      <c r="PTM948" s="477"/>
      <c r="PTN948" s="477"/>
      <c r="PTO948" s="477"/>
      <c r="PTP948" s="477"/>
      <c r="PTQ948" s="477"/>
      <c r="PTR948" s="477"/>
      <c r="PTS948" s="477"/>
      <c r="PTT948" s="477"/>
      <c r="PTU948" s="477"/>
      <c r="PTV948" s="477"/>
      <c r="PTW948" s="477"/>
      <c r="PTX948" s="477"/>
      <c r="PTY948" s="477"/>
      <c r="PTZ948" s="477"/>
      <c r="PUA948" s="477"/>
      <c r="PUB948" s="477"/>
      <c r="PUC948" s="477"/>
      <c r="PUD948" s="477"/>
      <c r="PUE948" s="477"/>
      <c r="PUF948" s="477"/>
      <c r="PUG948" s="477"/>
      <c r="PUH948" s="477"/>
      <c r="PUI948" s="477"/>
      <c r="PUJ948" s="477"/>
      <c r="PUK948" s="477"/>
      <c r="PUL948" s="477"/>
      <c r="PUM948" s="477"/>
      <c r="PUN948" s="477"/>
      <c r="PUO948" s="477"/>
      <c r="PUP948" s="477"/>
      <c r="PUQ948" s="477"/>
      <c r="PUR948" s="477"/>
      <c r="PUS948" s="477"/>
      <c r="PUT948" s="477"/>
      <c r="PUU948" s="477"/>
      <c r="PUV948" s="477"/>
      <c r="PUW948" s="477"/>
      <c r="PUX948" s="477"/>
      <c r="PUY948" s="477"/>
      <c r="PUZ948" s="477"/>
      <c r="PVA948" s="477"/>
      <c r="PVB948" s="477"/>
      <c r="PVC948" s="477"/>
      <c r="PVD948" s="477"/>
      <c r="PVE948" s="477"/>
      <c r="PVF948" s="477"/>
      <c r="PVG948" s="477"/>
      <c r="PVH948" s="477"/>
      <c r="PVI948" s="477"/>
      <c r="PVJ948" s="477"/>
      <c r="PVK948" s="477"/>
      <c r="PVL948" s="477"/>
      <c r="PVM948" s="477"/>
      <c r="PVN948" s="477"/>
      <c r="PVO948" s="477"/>
      <c r="PVP948" s="477"/>
      <c r="PVQ948" s="477"/>
      <c r="PVR948" s="477"/>
      <c r="PVS948" s="477"/>
      <c r="PVT948" s="477"/>
      <c r="PVU948" s="477"/>
      <c r="PVV948" s="477"/>
      <c r="PVW948" s="477"/>
      <c r="PVX948" s="477"/>
      <c r="PVY948" s="477"/>
      <c r="PVZ948" s="477"/>
      <c r="PWA948" s="477"/>
      <c r="PWB948" s="477"/>
      <c r="PWC948" s="477"/>
      <c r="PWD948" s="477"/>
      <c r="PWE948" s="477"/>
      <c r="PWF948" s="477"/>
      <c r="PWG948" s="477"/>
      <c r="PWH948" s="477"/>
      <c r="PWI948" s="477"/>
      <c r="PWJ948" s="477"/>
      <c r="PWK948" s="477"/>
      <c r="PWL948" s="477"/>
      <c r="PWM948" s="477"/>
      <c r="PWN948" s="477"/>
      <c r="PWO948" s="477"/>
      <c r="PWP948" s="477"/>
      <c r="PWQ948" s="477"/>
      <c r="PWR948" s="477"/>
      <c r="PWS948" s="477"/>
      <c r="PWT948" s="477"/>
      <c r="PWU948" s="477"/>
      <c r="PWV948" s="477"/>
      <c r="PWW948" s="477"/>
      <c r="PWX948" s="477"/>
      <c r="PWY948" s="477"/>
      <c r="PWZ948" s="477"/>
      <c r="PXA948" s="477"/>
      <c r="PXB948" s="477"/>
      <c r="PXC948" s="477"/>
      <c r="PXD948" s="477"/>
      <c r="PXE948" s="477"/>
      <c r="PXF948" s="477"/>
      <c r="PXG948" s="477"/>
      <c r="PXH948" s="477"/>
      <c r="PXI948" s="477"/>
      <c r="PXJ948" s="477"/>
      <c r="PXK948" s="477"/>
      <c r="PXL948" s="477"/>
      <c r="PXM948" s="477"/>
      <c r="PXN948" s="477"/>
      <c r="PXO948" s="477"/>
      <c r="PXP948" s="477"/>
      <c r="PXQ948" s="477"/>
      <c r="PXR948" s="477"/>
      <c r="PXS948" s="477"/>
      <c r="PXT948" s="477"/>
      <c r="PXU948" s="477"/>
      <c r="PXV948" s="477"/>
      <c r="PXW948" s="477"/>
      <c r="PXX948" s="477"/>
      <c r="PXY948" s="477"/>
      <c r="PXZ948" s="477"/>
      <c r="PYA948" s="477"/>
      <c r="PYB948" s="477"/>
      <c r="PYC948" s="477"/>
      <c r="PYD948" s="477"/>
      <c r="PYE948" s="477"/>
      <c r="PYF948" s="477"/>
      <c r="PYG948" s="477"/>
      <c r="PYH948" s="477"/>
      <c r="PYI948" s="477"/>
      <c r="PYJ948" s="477"/>
      <c r="PYK948" s="477"/>
      <c r="PYL948" s="477"/>
      <c r="PYM948" s="477"/>
      <c r="PYN948" s="477"/>
      <c r="PYO948" s="477"/>
      <c r="PYP948" s="477"/>
      <c r="PYQ948" s="477"/>
      <c r="PYR948" s="477"/>
      <c r="PYS948" s="477"/>
      <c r="PYT948" s="477"/>
      <c r="PYU948" s="477"/>
      <c r="PYV948" s="477"/>
      <c r="PYW948" s="477"/>
      <c r="PYX948" s="477"/>
      <c r="PYY948" s="477"/>
      <c r="PYZ948" s="477"/>
      <c r="PZA948" s="477"/>
      <c r="PZB948" s="477"/>
      <c r="PZC948" s="477"/>
      <c r="PZD948" s="477"/>
      <c r="PZE948" s="477"/>
      <c r="PZF948" s="477"/>
      <c r="PZG948" s="477"/>
      <c r="PZH948" s="477"/>
      <c r="PZI948" s="477"/>
      <c r="PZJ948" s="477"/>
      <c r="PZK948" s="477"/>
      <c r="PZL948" s="477"/>
      <c r="PZM948" s="477"/>
      <c r="PZN948" s="477"/>
      <c r="PZO948" s="477"/>
      <c r="PZP948" s="477"/>
      <c r="PZQ948" s="477"/>
      <c r="PZR948" s="477"/>
      <c r="PZS948" s="477"/>
      <c r="PZT948" s="477"/>
      <c r="PZU948" s="477"/>
      <c r="PZV948" s="477"/>
      <c r="PZW948" s="477"/>
      <c r="PZX948" s="477"/>
      <c r="PZY948" s="477"/>
      <c r="PZZ948" s="477"/>
      <c r="QAA948" s="477"/>
      <c r="QAB948" s="477"/>
      <c r="QAC948" s="477"/>
      <c r="QAD948" s="477"/>
      <c r="QAE948" s="477"/>
      <c r="QAF948" s="477"/>
      <c r="QAG948" s="477"/>
      <c r="QAH948" s="477"/>
      <c r="QAI948" s="477"/>
      <c r="QAJ948" s="477"/>
      <c r="QAK948" s="477"/>
      <c r="QAL948" s="477"/>
      <c r="QAM948" s="477"/>
      <c r="QAN948" s="477"/>
      <c r="QAO948" s="477"/>
      <c r="QAP948" s="477"/>
      <c r="QAQ948" s="477"/>
      <c r="QAR948" s="477"/>
      <c r="QAS948" s="477"/>
      <c r="QAT948" s="477"/>
      <c r="QAU948" s="477"/>
      <c r="QAV948" s="477"/>
      <c r="QAW948" s="477"/>
      <c r="QAX948" s="477"/>
      <c r="QAY948" s="477"/>
      <c r="QAZ948" s="477"/>
      <c r="QBA948" s="477"/>
      <c r="QBB948" s="477"/>
      <c r="QBC948" s="477"/>
      <c r="QBD948" s="477"/>
      <c r="QBE948" s="477"/>
      <c r="QBF948" s="477"/>
      <c r="QBG948" s="477"/>
      <c r="QBH948" s="477"/>
      <c r="QBI948" s="477"/>
      <c r="QBJ948" s="477"/>
      <c r="QBK948" s="477"/>
      <c r="QBL948" s="477"/>
      <c r="QBM948" s="477"/>
      <c r="QBN948" s="477"/>
      <c r="QBO948" s="477"/>
      <c r="QBP948" s="477"/>
      <c r="QBQ948" s="477"/>
      <c r="QBR948" s="477"/>
      <c r="QBS948" s="477"/>
      <c r="QBT948" s="477"/>
      <c r="QBU948" s="477"/>
      <c r="QBV948" s="477"/>
      <c r="QBW948" s="477"/>
      <c r="QBX948" s="477"/>
      <c r="QBY948" s="477"/>
      <c r="QBZ948" s="477"/>
      <c r="QCA948" s="477"/>
      <c r="QCB948" s="477"/>
      <c r="QCC948" s="477"/>
      <c r="QCD948" s="477"/>
      <c r="QCE948" s="477"/>
      <c r="QCF948" s="477"/>
      <c r="QCG948" s="477"/>
      <c r="QCH948" s="477"/>
      <c r="QCI948" s="477"/>
      <c r="QCJ948" s="477"/>
      <c r="QCK948" s="477"/>
      <c r="QCL948" s="477"/>
      <c r="QCM948" s="477"/>
      <c r="QCN948" s="477"/>
      <c r="QCO948" s="477"/>
      <c r="QCP948" s="477"/>
      <c r="QCQ948" s="477"/>
      <c r="QCR948" s="477"/>
      <c r="QCS948" s="477"/>
      <c r="QCT948" s="477"/>
      <c r="QCU948" s="477"/>
      <c r="QCV948" s="477"/>
      <c r="QCW948" s="477"/>
      <c r="QCX948" s="477"/>
      <c r="QCY948" s="477"/>
      <c r="QCZ948" s="477"/>
      <c r="QDA948" s="477"/>
      <c r="QDB948" s="477"/>
      <c r="QDC948" s="477"/>
      <c r="QDD948" s="477"/>
      <c r="QDE948" s="477"/>
      <c r="QDF948" s="477"/>
      <c r="QDG948" s="477"/>
      <c r="QDH948" s="477"/>
      <c r="QDI948" s="477"/>
      <c r="QDJ948" s="477"/>
      <c r="QDK948" s="477"/>
      <c r="QDL948" s="477"/>
      <c r="QDM948" s="477"/>
      <c r="QDN948" s="477"/>
      <c r="QDO948" s="477"/>
      <c r="QDP948" s="477"/>
      <c r="QDQ948" s="477"/>
      <c r="QDR948" s="477"/>
      <c r="QDS948" s="477"/>
      <c r="QDT948" s="477"/>
      <c r="QDU948" s="477"/>
      <c r="QDV948" s="477"/>
      <c r="QDW948" s="477"/>
      <c r="QDX948" s="477"/>
      <c r="QDY948" s="477"/>
      <c r="QDZ948" s="477"/>
      <c r="QEA948" s="477"/>
      <c r="QEB948" s="477"/>
      <c r="QEC948" s="477"/>
      <c r="QED948" s="477"/>
      <c r="QEE948" s="477"/>
      <c r="QEF948" s="477"/>
      <c r="QEG948" s="477"/>
      <c r="QEH948" s="477"/>
      <c r="QEI948" s="477"/>
      <c r="QEJ948" s="477"/>
      <c r="QEK948" s="477"/>
      <c r="QEL948" s="477"/>
      <c r="QEM948" s="477"/>
      <c r="QEN948" s="477"/>
      <c r="QEO948" s="477"/>
      <c r="QEP948" s="477"/>
      <c r="QEQ948" s="477"/>
      <c r="QER948" s="477"/>
      <c r="QES948" s="477"/>
      <c r="QET948" s="477"/>
      <c r="QEU948" s="477"/>
      <c r="QEV948" s="477"/>
      <c r="QEW948" s="477"/>
      <c r="QEX948" s="477"/>
      <c r="QEY948" s="477"/>
      <c r="QEZ948" s="477"/>
      <c r="QFA948" s="477"/>
      <c r="QFB948" s="477"/>
      <c r="QFC948" s="477"/>
      <c r="QFD948" s="477"/>
      <c r="QFE948" s="477"/>
      <c r="QFF948" s="477"/>
      <c r="QFG948" s="477"/>
      <c r="QFH948" s="477"/>
      <c r="QFI948" s="477"/>
      <c r="QFJ948" s="477"/>
      <c r="QFK948" s="477"/>
      <c r="QFL948" s="477"/>
      <c r="QFM948" s="477"/>
      <c r="QFN948" s="477"/>
      <c r="QFO948" s="477"/>
      <c r="QFP948" s="477"/>
      <c r="QFQ948" s="477"/>
      <c r="QFR948" s="477"/>
      <c r="QFS948" s="477"/>
      <c r="QFT948" s="477"/>
      <c r="QFU948" s="477"/>
      <c r="QFV948" s="477"/>
      <c r="QFW948" s="477"/>
      <c r="QFX948" s="477"/>
      <c r="QFY948" s="477"/>
      <c r="QFZ948" s="477"/>
      <c r="QGA948" s="477"/>
      <c r="QGB948" s="477"/>
      <c r="QGC948" s="477"/>
      <c r="QGD948" s="477"/>
      <c r="QGE948" s="477"/>
      <c r="QGF948" s="477"/>
      <c r="QGG948" s="477"/>
      <c r="QGH948" s="477"/>
      <c r="QGI948" s="477"/>
      <c r="QGJ948" s="477"/>
      <c r="QGK948" s="477"/>
      <c r="QGL948" s="477"/>
      <c r="QGM948" s="477"/>
      <c r="QGN948" s="477"/>
      <c r="QGO948" s="477"/>
      <c r="QGP948" s="477"/>
      <c r="QGQ948" s="477"/>
      <c r="QGR948" s="477"/>
      <c r="QGS948" s="477"/>
      <c r="QGT948" s="477"/>
      <c r="QGU948" s="477"/>
      <c r="QGV948" s="477"/>
      <c r="QGW948" s="477"/>
      <c r="QGX948" s="477"/>
      <c r="QGY948" s="477"/>
      <c r="QGZ948" s="477"/>
      <c r="QHA948" s="477"/>
      <c r="QHB948" s="477"/>
      <c r="QHC948" s="477"/>
      <c r="QHD948" s="477"/>
      <c r="QHE948" s="477"/>
      <c r="QHF948" s="477"/>
      <c r="QHG948" s="477"/>
      <c r="QHH948" s="477"/>
      <c r="QHI948" s="477"/>
      <c r="QHJ948" s="477"/>
      <c r="QHK948" s="477"/>
      <c r="QHL948" s="477"/>
      <c r="QHM948" s="477"/>
      <c r="QHN948" s="477"/>
      <c r="QHO948" s="477"/>
      <c r="QHP948" s="477"/>
      <c r="QHQ948" s="477"/>
      <c r="QHR948" s="477"/>
      <c r="QHS948" s="477"/>
      <c r="QHT948" s="477"/>
      <c r="QHU948" s="477"/>
      <c r="QHV948" s="477"/>
      <c r="QHW948" s="477"/>
      <c r="QHX948" s="477"/>
      <c r="QHY948" s="477"/>
      <c r="QHZ948" s="477"/>
      <c r="QIA948" s="477"/>
      <c r="QIB948" s="477"/>
      <c r="QIC948" s="477"/>
      <c r="QID948" s="477"/>
      <c r="QIE948" s="477"/>
      <c r="QIF948" s="477"/>
      <c r="QIG948" s="477"/>
      <c r="QIH948" s="477"/>
      <c r="QII948" s="477"/>
      <c r="QIJ948" s="477"/>
      <c r="QIK948" s="477"/>
      <c r="QIL948" s="477"/>
      <c r="QIM948" s="477"/>
      <c r="QIN948" s="477"/>
      <c r="QIO948" s="477"/>
      <c r="QIP948" s="477"/>
      <c r="QIQ948" s="477"/>
      <c r="QIR948" s="477"/>
      <c r="QIS948" s="477"/>
      <c r="QIT948" s="477"/>
      <c r="QIU948" s="477"/>
      <c r="QIV948" s="477"/>
      <c r="QIW948" s="477"/>
      <c r="QIX948" s="477"/>
      <c r="QIY948" s="477"/>
      <c r="QIZ948" s="477"/>
      <c r="QJA948" s="477"/>
      <c r="QJB948" s="477"/>
      <c r="QJC948" s="477"/>
      <c r="QJD948" s="477"/>
      <c r="QJE948" s="477"/>
      <c r="QJF948" s="477"/>
      <c r="QJG948" s="477"/>
      <c r="QJH948" s="477"/>
      <c r="QJI948" s="477"/>
      <c r="QJJ948" s="477"/>
      <c r="QJK948" s="477"/>
      <c r="QJL948" s="477"/>
      <c r="QJM948" s="477"/>
      <c r="QJN948" s="477"/>
      <c r="QJO948" s="477"/>
      <c r="QJP948" s="477"/>
      <c r="QJQ948" s="477"/>
      <c r="QJR948" s="477"/>
      <c r="QJS948" s="477"/>
      <c r="QJT948" s="477"/>
      <c r="QJU948" s="477"/>
      <c r="QJV948" s="477"/>
      <c r="QJW948" s="477"/>
      <c r="QJX948" s="477"/>
      <c r="QJY948" s="477"/>
      <c r="QJZ948" s="477"/>
      <c r="QKA948" s="477"/>
      <c r="QKB948" s="477"/>
      <c r="QKC948" s="477"/>
      <c r="QKD948" s="477"/>
      <c r="QKE948" s="477"/>
      <c r="QKF948" s="477"/>
      <c r="QKG948" s="477"/>
      <c r="QKH948" s="477"/>
      <c r="QKI948" s="477"/>
      <c r="QKJ948" s="477"/>
      <c r="QKK948" s="477"/>
      <c r="QKL948" s="477"/>
      <c r="QKM948" s="477"/>
      <c r="QKN948" s="477"/>
      <c r="QKO948" s="477"/>
      <c r="QKP948" s="477"/>
      <c r="QKQ948" s="477"/>
      <c r="QKR948" s="477"/>
      <c r="QKS948" s="477"/>
      <c r="QKT948" s="477"/>
      <c r="QKU948" s="477"/>
      <c r="QKV948" s="477"/>
      <c r="QKW948" s="477"/>
      <c r="QKX948" s="477"/>
      <c r="QKY948" s="477"/>
      <c r="QKZ948" s="477"/>
      <c r="QLA948" s="477"/>
      <c r="QLB948" s="477"/>
      <c r="QLC948" s="477"/>
      <c r="QLD948" s="477"/>
      <c r="QLE948" s="477"/>
      <c r="QLF948" s="477"/>
      <c r="QLG948" s="477"/>
      <c r="QLH948" s="477"/>
      <c r="QLI948" s="477"/>
      <c r="QLJ948" s="477"/>
      <c r="QLK948" s="477"/>
      <c r="QLL948" s="477"/>
      <c r="QLM948" s="477"/>
      <c r="QLN948" s="477"/>
      <c r="QLO948" s="477"/>
      <c r="QLP948" s="477"/>
      <c r="QLQ948" s="477"/>
      <c r="QLR948" s="477"/>
      <c r="QLS948" s="477"/>
      <c r="QLT948" s="477"/>
      <c r="QLU948" s="477"/>
      <c r="QLV948" s="477"/>
      <c r="QLW948" s="477"/>
      <c r="QLX948" s="477"/>
      <c r="QLY948" s="477"/>
      <c r="QLZ948" s="477"/>
      <c r="QMA948" s="477"/>
      <c r="QMB948" s="477"/>
      <c r="QMC948" s="477"/>
      <c r="QMD948" s="477"/>
      <c r="QME948" s="477"/>
      <c r="QMF948" s="477"/>
      <c r="QMG948" s="477"/>
      <c r="QMH948" s="477"/>
      <c r="QMI948" s="477"/>
      <c r="QMJ948" s="477"/>
      <c r="QMK948" s="477"/>
      <c r="QML948" s="477"/>
      <c r="QMM948" s="477"/>
      <c r="QMN948" s="477"/>
      <c r="QMO948" s="477"/>
      <c r="QMP948" s="477"/>
      <c r="QMQ948" s="477"/>
      <c r="QMR948" s="477"/>
      <c r="QMS948" s="477"/>
      <c r="QMT948" s="477"/>
      <c r="QMU948" s="477"/>
      <c r="QMV948" s="477"/>
      <c r="QMW948" s="477"/>
      <c r="QMX948" s="477"/>
      <c r="QMY948" s="477"/>
      <c r="QMZ948" s="477"/>
      <c r="QNA948" s="477"/>
      <c r="QNB948" s="477"/>
      <c r="QNC948" s="477"/>
      <c r="QND948" s="477"/>
      <c r="QNE948" s="477"/>
      <c r="QNF948" s="477"/>
      <c r="QNG948" s="477"/>
      <c r="QNH948" s="477"/>
      <c r="QNI948" s="477"/>
      <c r="QNJ948" s="477"/>
      <c r="QNK948" s="477"/>
      <c r="QNL948" s="477"/>
      <c r="QNM948" s="477"/>
      <c r="QNN948" s="477"/>
      <c r="QNO948" s="477"/>
      <c r="QNP948" s="477"/>
      <c r="QNQ948" s="477"/>
      <c r="QNR948" s="477"/>
      <c r="QNS948" s="477"/>
      <c r="QNT948" s="477"/>
      <c r="QNU948" s="477"/>
      <c r="QNV948" s="477"/>
      <c r="QNW948" s="477"/>
      <c r="QNX948" s="477"/>
      <c r="QNY948" s="477"/>
      <c r="QNZ948" s="477"/>
      <c r="QOA948" s="477"/>
      <c r="QOB948" s="477"/>
      <c r="QOC948" s="477"/>
      <c r="QOD948" s="477"/>
      <c r="QOE948" s="477"/>
      <c r="QOF948" s="477"/>
      <c r="QOG948" s="477"/>
      <c r="QOH948" s="477"/>
      <c r="QOI948" s="477"/>
      <c r="QOJ948" s="477"/>
      <c r="QOK948" s="477"/>
      <c r="QOL948" s="477"/>
      <c r="QOM948" s="477"/>
      <c r="QON948" s="477"/>
      <c r="QOO948" s="477"/>
      <c r="QOP948" s="477"/>
      <c r="QOQ948" s="477"/>
      <c r="QOR948" s="477"/>
      <c r="QOS948" s="477"/>
      <c r="QOT948" s="477"/>
      <c r="QOU948" s="477"/>
      <c r="QOV948" s="477"/>
      <c r="QOW948" s="477"/>
      <c r="QOX948" s="477"/>
      <c r="QOY948" s="477"/>
      <c r="QOZ948" s="477"/>
      <c r="QPA948" s="477"/>
      <c r="QPB948" s="477"/>
      <c r="QPC948" s="477"/>
      <c r="QPD948" s="477"/>
      <c r="QPE948" s="477"/>
      <c r="QPF948" s="477"/>
      <c r="QPG948" s="477"/>
      <c r="QPH948" s="477"/>
      <c r="QPI948" s="477"/>
      <c r="QPJ948" s="477"/>
      <c r="QPK948" s="477"/>
      <c r="QPL948" s="477"/>
      <c r="QPM948" s="477"/>
      <c r="QPN948" s="477"/>
      <c r="QPO948" s="477"/>
      <c r="QPP948" s="477"/>
      <c r="QPQ948" s="477"/>
      <c r="QPR948" s="477"/>
      <c r="QPS948" s="477"/>
      <c r="QPT948" s="477"/>
      <c r="QPU948" s="477"/>
      <c r="QPV948" s="477"/>
      <c r="QPW948" s="477"/>
      <c r="QPX948" s="477"/>
      <c r="QPY948" s="477"/>
      <c r="QPZ948" s="477"/>
      <c r="QQA948" s="477"/>
      <c r="QQB948" s="477"/>
      <c r="QQC948" s="477"/>
      <c r="QQD948" s="477"/>
      <c r="QQE948" s="477"/>
      <c r="QQF948" s="477"/>
      <c r="QQG948" s="477"/>
      <c r="QQH948" s="477"/>
      <c r="QQI948" s="477"/>
      <c r="QQJ948" s="477"/>
      <c r="QQK948" s="477"/>
      <c r="QQL948" s="477"/>
      <c r="QQM948" s="477"/>
      <c r="QQN948" s="477"/>
      <c r="QQO948" s="477"/>
      <c r="QQP948" s="477"/>
      <c r="QQQ948" s="477"/>
      <c r="QQR948" s="477"/>
      <c r="QQS948" s="477"/>
      <c r="QQT948" s="477"/>
      <c r="QQU948" s="477"/>
      <c r="QQV948" s="477"/>
      <c r="QQW948" s="477"/>
      <c r="QQX948" s="477"/>
      <c r="QQY948" s="477"/>
      <c r="QQZ948" s="477"/>
      <c r="QRA948" s="477"/>
      <c r="QRB948" s="477"/>
      <c r="QRC948" s="477"/>
      <c r="QRD948" s="477"/>
      <c r="QRE948" s="477"/>
      <c r="QRF948" s="477"/>
      <c r="QRG948" s="477"/>
      <c r="QRH948" s="477"/>
      <c r="QRI948" s="477"/>
      <c r="QRJ948" s="477"/>
      <c r="QRK948" s="477"/>
      <c r="QRL948" s="477"/>
      <c r="QRM948" s="477"/>
      <c r="QRN948" s="477"/>
      <c r="QRO948" s="477"/>
      <c r="QRP948" s="477"/>
      <c r="QRQ948" s="477"/>
      <c r="QRR948" s="477"/>
      <c r="QRS948" s="477"/>
      <c r="QRT948" s="477"/>
      <c r="QRU948" s="477"/>
      <c r="QRV948" s="477"/>
      <c r="QRW948" s="477"/>
      <c r="QRX948" s="477"/>
      <c r="QRY948" s="477"/>
      <c r="QRZ948" s="477"/>
      <c r="QSA948" s="477"/>
      <c r="QSB948" s="477"/>
      <c r="QSC948" s="477"/>
      <c r="QSD948" s="477"/>
      <c r="QSE948" s="477"/>
      <c r="QSF948" s="477"/>
      <c r="QSG948" s="477"/>
      <c r="QSH948" s="477"/>
      <c r="QSI948" s="477"/>
      <c r="QSJ948" s="477"/>
      <c r="QSK948" s="477"/>
      <c r="QSL948" s="477"/>
      <c r="QSM948" s="477"/>
      <c r="QSN948" s="477"/>
      <c r="QSO948" s="477"/>
      <c r="QSP948" s="477"/>
      <c r="QSQ948" s="477"/>
      <c r="QSR948" s="477"/>
      <c r="QSS948" s="477"/>
      <c r="QST948" s="477"/>
      <c r="QSU948" s="477"/>
      <c r="QSV948" s="477"/>
      <c r="QSW948" s="477"/>
      <c r="QSX948" s="477"/>
      <c r="QSY948" s="477"/>
      <c r="QSZ948" s="477"/>
      <c r="QTA948" s="477"/>
      <c r="QTB948" s="477"/>
      <c r="QTC948" s="477"/>
      <c r="QTD948" s="477"/>
      <c r="QTE948" s="477"/>
      <c r="QTF948" s="477"/>
      <c r="QTG948" s="477"/>
      <c r="QTH948" s="477"/>
      <c r="QTI948" s="477"/>
      <c r="QTJ948" s="477"/>
      <c r="QTK948" s="477"/>
      <c r="QTL948" s="477"/>
      <c r="QTM948" s="477"/>
      <c r="QTN948" s="477"/>
      <c r="QTO948" s="477"/>
      <c r="QTP948" s="477"/>
      <c r="QTQ948" s="477"/>
      <c r="QTR948" s="477"/>
      <c r="QTS948" s="477"/>
      <c r="QTT948" s="477"/>
      <c r="QTU948" s="477"/>
      <c r="QTV948" s="477"/>
      <c r="QTW948" s="477"/>
      <c r="QTX948" s="477"/>
      <c r="QTY948" s="477"/>
      <c r="QTZ948" s="477"/>
      <c r="QUA948" s="477"/>
      <c r="QUB948" s="477"/>
      <c r="QUC948" s="477"/>
      <c r="QUD948" s="477"/>
      <c r="QUE948" s="477"/>
      <c r="QUF948" s="477"/>
      <c r="QUG948" s="477"/>
      <c r="QUH948" s="477"/>
      <c r="QUI948" s="477"/>
      <c r="QUJ948" s="477"/>
      <c r="QUK948" s="477"/>
      <c r="QUL948" s="477"/>
      <c r="QUM948" s="477"/>
      <c r="QUN948" s="477"/>
      <c r="QUO948" s="477"/>
      <c r="QUP948" s="477"/>
      <c r="QUQ948" s="477"/>
      <c r="QUR948" s="477"/>
      <c r="QUS948" s="477"/>
      <c r="QUT948" s="477"/>
      <c r="QUU948" s="477"/>
      <c r="QUV948" s="477"/>
      <c r="QUW948" s="477"/>
      <c r="QUX948" s="477"/>
      <c r="QUY948" s="477"/>
      <c r="QUZ948" s="477"/>
      <c r="QVA948" s="477"/>
      <c r="QVB948" s="477"/>
      <c r="QVC948" s="477"/>
      <c r="QVD948" s="477"/>
      <c r="QVE948" s="477"/>
      <c r="QVF948" s="477"/>
      <c r="QVG948" s="477"/>
      <c r="QVH948" s="477"/>
      <c r="QVI948" s="477"/>
      <c r="QVJ948" s="477"/>
      <c r="QVK948" s="477"/>
      <c r="QVL948" s="477"/>
      <c r="QVM948" s="477"/>
      <c r="QVN948" s="477"/>
      <c r="QVO948" s="477"/>
      <c r="QVP948" s="477"/>
      <c r="QVQ948" s="477"/>
      <c r="QVR948" s="477"/>
      <c r="QVS948" s="477"/>
      <c r="QVT948" s="477"/>
      <c r="QVU948" s="477"/>
      <c r="QVV948" s="477"/>
      <c r="QVW948" s="477"/>
      <c r="QVX948" s="477"/>
      <c r="QVY948" s="477"/>
      <c r="QVZ948" s="477"/>
      <c r="QWA948" s="477"/>
      <c r="QWB948" s="477"/>
      <c r="QWC948" s="477"/>
      <c r="QWD948" s="477"/>
      <c r="QWE948" s="477"/>
      <c r="QWF948" s="477"/>
      <c r="QWG948" s="477"/>
      <c r="QWH948" s="477"/>
      <c r="QWI948" s="477"/>
      <c r="QWJ948" s="477"/>
      <c r="QWK948" s="477"/>
      <c r="QWL948" s="477"/>
      <c r="QWM948" s="477"/>
      <c r="QWN948" s="477"/>
      <c r="QWO948" s="477"/>
      <c r="QWP948" s="477"/>
      <c r="QWQ948" s="477"/>
      <c r="QWR948" s="477"/>
      <c r="QWS948" s="477"/>
      <c r="QWT948" s="477"/>
      <c r="QWU948" s="477"/>
      <c r="QWV948" s="477"/>
      <c r="QWW948" s="477"/>
      <c r="QWX948" s="477"/>
      <c r="QWY948" s="477"/>
      <c r="QWZ948" s="477"/>
      <c r="QXA948" s="477"/>
      <c r="QXB948" s="477"/>
      <c r="QXC948" s="477"/>
      <c r="QXD948" s="477"/>
      <c r="QXE948" s="477"/>
      <c r="QXF948" s="477"/>
      <c r="QXG948" s="477"/>
      <c r="QXH948" s="477"/>
      <c r="QXI948" s="477"/>
      <c r="QXJ948" s="477"/>
      <c r="QXK948" s="477"/>
      <c r="QXL948" s="477"/>
      <c r="QXM948" s="477"/>
      <c r="QXN948" s="477"/>
      <c r="QXO948" s="477"/>
      <c r="QXP948" s="477"/>
      <c r="QXQ948" s="477"/>
      <c r="QXR948" s="477"/>
      <c r="QXS948" s="477"/>
      <c r="QXT948" s="477"/>
      <c r="QXU948" s="477"/>
      <c r="QXV948" s="477"/>
      <c r="QXW948" s="477"/>
      <c r="QXX948" s="477"/>
      <c r="QXY948" s="477"/>
      <c r="QXZ948" s="477"/>
      <c r="QYA948" s="477"/>
      <c r="QYB948" s="477"/>
      <c r="QYC948" s="477"/>
      <c r="QYD948" s="477"/>
      <c r="QYE948" s="477"/>
      <c r="QYF948" s="477"/>
      <c r="QYG948" s="477"/>
      <c r="QYH948" s="477"/>
      <c r="QYI948" s="477"/>
      <c r="QYJ948" s="477"/>
      <c r="QYK948" s="477"/>
      <c r="QYL948" s="477"/>
      <c r="QYM948" s="477"/>
      <c r="QYN948" s="477"/>
      <c r="QYO948" s="477"/>
      <c r="QYP948" s="477"/>
      <c r="QYQ948" s="477"/>
      <c r="QYR948" s="477"/>
      <c r="QYS948" s="477"/>
      <c r="QYT948" s="477"/>
      <c r="QYU948" s="477"/>
      <c r="QYV948" s="477"/>
      <c r="QYW948" s="477"/>
      <c r="QYX948" s="477"/>
      <c r="QYY948" s="477"/>
      <c r="QYZ948" s="477"/>
      <c r="QZA948" s="477"/>
      <c r="QZB948" s="477"/>
      <c r="QZC948" s="477"/>
      <c r="QZD948" s="477"/>
      <c r="QZE948" s="477"/>
      <c r="QZF948" s="477"/>
      <c r="QZG948" s="477"/>
      <c r="QZH948" s="477"/>
      <c r="QZI948" s="477"/>
      <c r="QZJ948" s="477"/>
      <c r="QZK948" s="477"/>
      <c r="QZL948" s="477"/>
      <c r="QZM948" s="477"/>
      <c r="QZN948" s="477"/>
      <c r="QZO948" s="477"/>
      <c r="QZP948" s="477"/>
      <c r="QZQ948" s="477"/>
      <c r="QZR948" s="477"/>
      <c r="QZS948" s="477"/>
      <c r="QZT948" s="477"/>
      <c r="QZU948" s="477"/>
      <c r="QZV948" s="477"/>
      <c r="QZW948" s="477"/>
      <c r="QZX948" s="477"/>
      <c r="QZY948" s="477"/>
      <c r="QZZ948" s="477"/>
      <c r="RAA948" s="477"/>
      <c r="RAB948" s="477"/>
      <c r="RAC948" s="477"/>
      <c r="RAD948" s="477"/>
      <c r="RAE948" s="477"/>
      <c r="RAF948" s="477"/>
      <c r="RAG948" s="477"/>
      <c r="RAH948" s="477"/>
      <c r="RAI948" s="477"/>
      <c r="RAJ948" s="477"/>
      <c r="RAK948" s="477"/>
      <c r="RAL948" s="477"/>
      <c r="RAM948" s="477"/>
      <c r="RAN948" s="477"/>
      <c r="RAO948" s="477"/>
      <c r="RAP948" s="477"/>
      <c r="RAQ948" s="477"/>
      <c r="RAR948" s="477"/>
      <c r="RAS948" s="477"/>
      <c r="RAT948" s="477"/>
      <c r="RAU948" s="477"/>
      <c r="RAV948" s="477"/>
      <c r="RAW948" s="477"/>
      <c r="RAX948" s="477"/>
      <c r="RAY948" s="477"/>
      <c r="RAZ948" s="477"/>
      <c r="RBA948" s="477"/>
      <c r="RBB948" s="477"/>
      <c r="RBC948" s="477"/>
      <c r="RBD948" s="477"/>
      <c r="RBE948" s="477"/>
      <c r="RBF948" s="477"/>
      <c r="RBG948" s="477"/>
      <c r="RBH948" s="477"/>
      <c r="RBI948" s="477"/>
      <c r="RBJ948" s="477"/>
      <c r="RBK948" s="477"/>
      <c r="RBL948" s="477"/>
      <c r="RBM948" s="477"/>
      <c r="RBN948" s="477"/>
      <c r="RBO948" s="477"/>
      <c r="RBP948" s="477"/>
      <c r="RBQ948" s="477"/>
      <c r="RBR948" s="477"/>
      <c r="RBS948" s="477"/>
      <c r="RBT948" s="477"/>
      <c r="RBU948" s="477"/>
      <c r="RBV948" s="477"/>
      <c r="RBW948" s="477"/>
      <c r="RBX948" s="477"/>
      <c r="RBY948" s="477"/>
      <c r="RBZ948" s="477"/>
      <c r="RCA948" s="477"/>
      <c r="RCB948" s="477"/>
      <c r="RCC948" s="477"/>
      <c r="RCD948" s="477"/>
      <c r="RCE948" s="477"/>
      <c r="RCF948" s="477"/>
      <c r="RCG948" s="477"/>
      <c r="RCH948" s="477"/>
      <c r="RCI948" s="477"/>
      <c r="RCJ948" s="477"/>
      <c r="RCK948" s="477"/>
      <c r="RCL948" s="477"/>
      <c r="RCM948" s="477"/>
      <c r="RCN948" s="477"/>
      <c r="RCO948" s="477"/>
      <c r="RCP948" s="477"/>
      <c r="RCQ948" s="477"/>
      <c r="RCR948" s="477"/>
      <c r="RCS948" s="477"/>
      <c r="RCT948" s="477"/>
      <c r="RCU948" s="477"/>
      <c r="RCV948" s="477"/>
      <c r="RCW948" s="477"/>
      <c r="RCX948" s="477"/>
      <c r="RCY948" s="477"/>
      <c r="RCZ948" s="477"/>
      <c r="RDA948" s="477"/>
      <c r="RDB948" s="477"/>
      <c r="RDC948" s="477"/>
      <c r="RDD948" s="477"/>
      <c r="RDE948" s="477"/>
      <c r="RDF948" s="477"/>
      <c r="RDG948" s="477"/>
      <c r="RDH948" s="477"/>
      <c r="RDI948" s="477"/>
      <c r="RDJ948" s="477"/>
      <c r="RDK948" s="477"/>
      <c r="RDL948" s="477"/>
      <c r="RDM948" s="477"/>
      <c r="RDN948" s="477"/>
      <c r="RDO948" s="477"/>
      <c r="RDP948" s="477"/>
      <c r="RDQ948" s="477"/>
      <c r="RDR948" s="477"/>
      <c r="RDS948" s="477"/>
      <c r="RDT948" s="477"/>
      <c r="RDU948" s="477"/>
      <c r="RDV948" s="477"/>
      <c r="RDW948" s="477"/>
      <c r="RDX948" s="477"/>
      <c r="RDY948" s="477"/>
      <c r="RDZ948" s="477"/>
      <c r="REA948" s="477"/>
      <c r="REB948" s="477"/>
      <c r="REC948" s="477"/>
      <c r="RED948" s="477"/>
      <c r="REE948" s="477"/>
      <c r="REF948" s="477"/>
      <c r="REG948" s="477"/>
      <c r="REH948" s="477"/>
      <c r="REI948" s="477"/>
      <c r="REJ948" s="477"/>
      <c r="REK948" s="477"/>
      <c r="REL948" s="477"/>
      <c r="REM948" s="477"/>
      <c r="REN948" s="477"/>
      <c r="REO948" s="477"/>
      <c r="REP948" s="477"/>
      <c r="REQ948" s="477"/>
      <c r="RER948" s="477"/>
      <c r="RES948" s="477"/>
      <c r="RET948" s="477"/>
      <c r="REU948" s="477"/>
      <c r="REV948" s="477"/>
      <c r="REW948" s="477"/>
      <c r="REX948" s="477"/>
      <c r="REY948" s="477"/>
      <c r="REZ948" s="477"/>
      <c r="RFA948" s="477"/>
      <c r="RFB948" s="477"/>
      <c r="RFC948" s="477"/>
      <c r="RFD948" s="477"/>
      <c r="RFE948" s="477"/>
      <c r="RFF948" s="477"/>
      <c r="RFG948" s="477"/>
      <c r="RFH948" s="477"/>
      <c r="RFI948" s="477"/>
      <c r="RFJ948" s="477"/>
      <c r="RFK948" s="477"/>
      <c r="RFL948" s="477"/>
      <c r="RFM948" s="477"/>
      <c r="RFN948" s="477"/>
      <c r="RFO948" s="477"/>
      <c r="RFP948" s="477"/>
      <c r="RFQ948" s="477"/>
      <c r="RFR948" s="477"/>
      <c r="RFS948" s="477"/>
      <c r="RFT948" s="477"/>
      <c r="RFU948" s="477"/>
      <c r="RFV948" s="477"/>
      <c r="RFW948" s="477"/>
      <c r="RFX948" s="477"/>
      <c r="RFY948" s="477"/>
      <c r="RFZ948" s="477"/>
      <c r="RGA948" s="477"/>
      <c r="RGB948" s="477"/>
      <c r="RGC948" s="477"/>
      <c r="RGD948" s="477"/>
      <c r="RGE948" s="477"/>
      <c r="RGF948" s="477"/>
      <c r="RGG948" s="477"/>
      <c r="RGH948" s="477"/>
      <c r="RGI948" s="477"/>
      <c r="RGJ948" s="477"/>
      <c r="RGK948" s="477"/>
      <c r="RGL948" s="477"/>
      <c r="RGM948" s="477"/>
      <c r="RGN948" s="477"/>
      <c r="RGO948" s="477"/>
      <c r="RGP948" s="477"/>
      <c r="RGQ948" s="477"/>
      <c r="RGR948" s="477"/>
      <c r="RGS948" s="477"/>
      <c r="RGT948" s="477"/>
      <c r="RGU948" s="477"/>
      <c r="RGV948" s="477"/>
      <c r="RGW948" s="477"/>
      <c r="RGX948" s="477"/>
      <c r="RGY948" s="477"/>
      <c r="RGZ948" s="477"/>
      <c r="RHA948" s="477"/>
      <c r="RHB948" s="477"/>
      <c r="RHC948" s="477"/>
      <c r="RHD948" s="477"/>
      <c r="RHE948" s="477"/>
      <c r="RHF948" s="477"/>
      <c r="RHG948" s="477"/>
      <c r="RHH948" s="477"/>
      <c r="RHI948" s="477"/>
      <c r="RHJ948" s="477"/>
      <c r="RHK948" s="477"/>
      <c r="RHL948" s="477"/>
      <c r="RHM948" s="477"/>
      <c r="RHN948" s="477"/>
      <c r="RHO948" s="477"/>
      <c r="RHP948" s="477"/>
      <c r="RHQ948" s="477"/>
      <c r="RHR948" s="477"/>
      <c r="RHS948" s="477"/>
      <c r="RHT948" s="477"/>
      <c r="RHU948" s="477"/>
      <c r="RHV948" s="477"/>
      <c r="RHW948" s="477"/>
      <c r="RHX948" s="477"/>
      <c r="RHY948" s="477"/>
      <c r="RHZ948" s="477"/>
      <c r="RIA948" s="477"/>
      <c r="RIB948" s="477"/>
      <c r="RIC948" s="477"/>
      <c r="RID948" s="477"/>
      <c r="RIE948" s="477"/>
      <c r="RIF948" s="477"/>
      <c r="RIG948" s="477"/>
      <c r="RIH948" s="477"/>
      <c r="RII948" s="477"/>
      <c r="RIJ948" s="477"/>
      <c r="RIK948" s="477"/>
      <c r="RIL948" s="477"/>
      <c r="RIM948" s="477"/>
      <c r="RIN948" s="477"/>
      <c r="RIO948" s="477"/>
      <c r="RIP948" s="477"/>
      <c r="RIQ948" s="477"/>
      <c r="RIR948" s="477"/>
      <c r="RIS948" s="477"/>
      <c r="RIT948" s="477"/>
      <c r="RIU948" s="477"/>
      <c r="RIV948" s="477"/>
      <c r="RIW948" s="477"/>
      <c r="RIX948" s="477"/>
      <c r="RIY948" s="477"/>
      <c r="RIZ948" s="477"/>
      <c r="RJA948" s="477"/>
      <c r="RJB948" s="477"/>
      <c r="RJC948" s="477"/>
      <c r="RJD948" s="477"/>
      <c r="RJE948" s="477"/>
      <c r="RJF948" s="477"/>
      <c r="RJG948" s="477"/>
      <c r="RJH948" s="477"/>
      <c r="RJI948" s="477"/>
      <c r="RJJ948" s="477"/>
      <c r="RJK948" s="477"/>
      <c r="RJL948" s="477"/>
      <c r="RJM948" s="477"/>
      <c r="RJN948" s="477"/>
      <c r="RJO948" s="477"/>
      <c r="RJP948" s="477"/>
      <c r="RJQ948" s="477"/>
      <c r="RJR948" s="477"/>
      <c r="RJS948" s="477"/>
      <c r="RJT948" s="477"/>
      <c r="RJU948" s="477"/>
      <c r="RJV948" s="477"/>
      <c r="RJW948" s="477"/>
      <c r="RJX948" s="477"/>
      <c r="RJY948" s="477"/>
      <c r="RJZ948" s="477"/>
      <c r="RKA948" s="477"/>
      <c r="RKB948" s="477"/>
      <c r="RKC948" s="477"/>
      <c r="RKD948" s="477"/>
      <c r="RKE948" s="477"/>
      <c r="RKF948" s="477"/>
      <c r="RKG948" s="477"/>
      <c r="RKH948" s="477"/>
      <c r="RKI948" s="477"/>
      <c r="RKJ948" s="477"/>
      <c r="RKK948" s="477"/>
      <c r="RKL948" s="477"/>
      <c r="RKM948" s="477"/>
      <c r="RKN948" s="477"/>
      <c r="RKO948" s="477"/>
      <c r="RKP948" s="477"/>
      <c r="RKQ948" s="477"/>
      <c r="RKR948" s="477"/>
      <c r="RKS948" s="477"/>
      <c r="RKT948" s="477"/>
      <c r="RKU948" s="477"/>
      <c r="RKV948" s="477"/>
      <c r="RKW948" s="477"/>
      <c r="RKX948" s="477"/>
      <c r="RKY948" s="477"/>
      <c r="RKZ948" s="477"/>
      <c r="RLA948" s="477"/>
      <c r="RLB948" s="477"/>
      <c r="RLC948" s="477"/>
      <c r="RLD948" s="477"/>
      <c r="RLE948" s="477"/>
      <c r="RLF948" s="477"/>
      <c r="RLG948" s="477"/>
      <c r="RLH948" s="477"/>
      <c r="RLI948" s="477"/>
      <c r="RLJ948" s="477"/>
      <c r="RLK948" s="477"/>
      <c r="RLL948" s="477"/>
      <c r="RLM948" s="477"/>
      <c r="RLN948" s="477"/>
      <c r="RLO948" s="477"/>
      <c r="RLP948" s="477"/>
      <c r="RLQ948" s="477"/>
      <c r="RLR948" s="477"/>
      <c r="RLS948" s="477"/>
      <c r="RLT948" s="477"/>
      <c r="RLU948" s="477"/>
      <c r="RLV948" s="477"/>
      <c r="RLW948" s="477"/>
      <c r="RLX948" s="477"/>
      <c r="RLY948" s="477"/>
      <c r="RLZ948" s="477"/>
      <c r="RMA948" s="477"/>
      <c r="RMB948" s="477"/>
      <c r="RMC948" s="477"/>
      <c r="RMD948" s="477"/>
      <c r="RME948" s="477"/>
      <c r="RMF948" s="477"/>
      <c r="RMG948" s="477"/>
      <c r="RMH948" s="477"/>
      <c r="RMI948" s="477"/>
      <c r="RMJ948" s="477"/>
      <c r="RMK948" s="477"/>
      <c r="RML948" s="477"/>
      <c r="RMM948" s="477"/>
      <c r="RMN948" s="477"/>
      <c r="RMO948" s="477"/>
      <c r="RMP948" s="477"/>
      <c r="RMQ948" s="477"/>
      <c r="RMR948" s="477"/>
      <c r="RMS948" s="477"/>
      <c r="RMT948" s="477"/>
      <c r="RMU948" s="477"/>
      <c r="RMV948" s="477"/>
      <c r="RMW948" s="477"/>
      <c r="RMX948" s="477"/>
      <c r="RMY948" s="477"/>
      <c r="RMZ948" s="477"/>
      <c r="RNA948" s="477"/>
      <c r="RNB948" s="477"/>
      <c r="RNC948" s="477"/>
      <c r="RND948" s="477"/>
      <c r="RNE948" s="477"/>
      <c r="RNF948" s="477"/>
      <c r="RNG948" s="477"/>
      <c r="RNH948" s="477"/>
      <c r="RNI948" s="477"/>
      <c r="RNJ948" s="477"/>
      <c r="RNK948" s="477"/>
      <c r="RNL948" s="477"/>
      <c r="RNM948" s="477"/>
      <c r="RNN948" s="477"/>
      <c r="RNO948" s="477"/>
      <c r="RNP948" s="477"/>
      <c r="RNQ948" s="477"/>
      <c r="RNR948" s="477"/>
      <c r="RNS948" s="477"/>
      <c r="RNT948" s="477"/>
      <c r="RNU948" s="477"/>
      <c r="RNV948" s="477"/>
      <c r="RNW948" s="477"/>
      <c r="RNX948" s="477"/>
      <c r="RNY948" s="477"/>
      <c r="RNZ948" s="477"/>
      <c r="ROA948" s="477"/>
      <c r="ROB948" s="477"/>
      <c r="ROC948" s="477"/>
      <c r="ROD948" s="477"/>
      <c r="ROE948" s="477"/>
      <c r="ROF948" s="477"/>
      <c r="ROG948" s="477"/>
      <c r="ROH948" s="477"/>
      <c r="ROI948" s="477"/>
      <c r="ROJ948" s="477"/>
      <c r="ROK948" s="477"/>
      <c r="ROL948" s="477"/>
      <c r="ROM948" s="477"/>
      <c r="RON948" s="477"/>
      <c r="ROO948" s="477"/>
      <c r="ROP948" s="477"/>
      <c r="ROQ948" s="477"/>
      <c r="ROR948" s="477"/>
      <c r="ROS948" s="477"/>
      <c r="ROT948" s="477"/>
      <c r="ROU948" s="477"/>
      <c r="ROV948" s="477"/>
      <c r="ROW948" s="477"/>
      <c r="ROX948" s="477"/>
      <c r="ROY948" s="477"/>
      <c r="ROZ948" s="477"/>
      <c r="RPA948" s="477"/>
      <c r="RPB948" s="477"/>
      <c r="RPC948" s="477"/>
      <c r="RPD948" s="477"/>
      <c r="RPE948" s="477"/>
      <c r="RPF948" s="477"/>
      <c r="RPG948" s="477"/>
      <c r="RPH948" s="477"/>
      <c r="RPI948" s="477"/>
      <c r="RPJ948" s="477"/>
      <c r="RPK948" s="477"/>
      <c r="RPL948" s="477"/>
      <c r="RPM948" s="477"/>
      <c r="RPN948" s="477"/>
      <c r="RPO948" s="477"/>
      <c r="RPP948" s="477"/>
      <c r="RPQ948" s="477"/>
      <c r="RPR948" s="477"/>
      <c r="RPS948" s="477"/>
      <c r="RPT948" s="477"/>
      <c r="RPU948" s="477"/>
      <c r="RPV948" s="477"/>
      <c r="RPW948" s="477"/>
      <c r="RPX948" s="477"/>
      <c r="RPY948" s="477"/>
      <c r="RPZ948" s="477"/>
      <c r="RQA948" s="477"/>
      <c r="RQB948" s="477"/>
      <c r="RQC948" s="477"/>
      <c r="RQD948" s="477"/>
      <c r="RQE948" s="477"/>
      <c r="RQF948" s="477"/>
      <c r="RQG948" s="477"/>
      <c r="RQH948" s="477"/>
      <c r="RQI948" s="477"/>
      <c r="RQJ948" s="477"/>
      <c r="RQK948" s="477"/>
      <c r="RQL948" s="477"/>
      <c r="RQM948" s="477"/>
      <c r="RQN948" s="477"/>
      <c r="RQO948" s="477"/>
      <c r="RQP948" s="477"/>
      <c r="RQQ948" s="477"/>
      <c r="RQR948" s="477"/>
      <c r="RQS948" s="477"/>
      <c r="RQT948" s="477"/>
      <c r="RQU948" s="477"/>
      <c r="RQV948" s="477"/>
      <c r="RQW948" s="477"/>
      <c r="RQX948" s="477"/>
      <c r="RQY948" s="477"/>
      <c r="RQZ948" s="477"/>
      <c r="RRA948" s="477"/>
      <c r="RRB948" s="477"/>
      <c r="RRC948" s="477"/>
      <c r="RRD948" s="477"/>
      <c r="RRE948" s="477"/>
      <c r="RRF948" s="477"/>
      <c r="RRG948" s="477"/>
      <c r="RRH948" s="477"/>
      <c r="RRI948" s="477"/>
      <c r="RRJ948" s="477"/>
      <c r="RRK948" s="477"/>
      <c r="RRL948" s="477"/>
      <c r="RRM948" s="477"/>
      <c r="RRN948" s="477"/>
      <c r="RRO948" s="477"/>
      <c r="RRP948" s="477"/>
      <c r="RRQ948" s="477"/>
      <c r="RRR948" s="477"/>
      <c r="RRS948" s="477"/>
      <c r="RRT948" s="477"/>
      <c r="RRU948" s="477"/>
      <c r="RRV948" s="477"/>
      <c r="RRW948" s="477"/>
      <c r="RRX948" s="477"/>
      <c r="RRY948" s="477"/>
      <c r="RRZ948" s="477"/>
      <c r="RSA948" s="477"/>
      <c r="RSB948" s="477"/>
      <c r="RSC948" s="477"/>
      <c r="RSD948" s="477"/>
      <c r="RSE948" s="477"/>
      <c r="RSF948" s="477"/>
      <c r="RSG948" s="477"/>
      <c r="RSH948" s="477"/>
      <c r="RSI948" s="477"/>
      <c r="RSJ948" s="477"/>
      <c r="RSK948" s="477"/>
      <c r="RSL948" s="477"/>
      <c r="RSM948" s="477"/>
      <c r="RSN948" s="477"/>
      <c r="RSO948" s="477"/>
      <c r="RSP948" s="477"/>
      <c r="RSQ948" s="477"/>
      <c r="RSR948" s="477"/>
      <c r="RSS948" s="477"/>
      <c r="RST948" s="477"/>
      <c r="RSU948" s="477"/>
      <c r="RSV948" s="477"/>
      <c r="RSW948" s="477"/>
      <c r="RSX948" s="477"/>
      <c r="RSY948" s="477"/>
      <c r="RSZ948" s="477"/>
      <c r="RTA948" s="477"/>
      <c r="RTB948" s="477"/>
      <c r="RTC948" s="477"/>
      <c r="RTD948" s="477"/>
      <c r="RTE948" s="477"/>
      <c r="RTF948" s="477"/>
      <c r="RTG948" s="477"/>
      <c r="RTH948" s="477"/>
      <c r="RTI948" s="477"/>
      <c r="RTJ948" s="477"/>
      <c r="RTK948" s="477"/>
      <c r="RTL948" s="477"/>
      <c r="RTM948" s="477"/>
      <c r="RTN948" s="477"/>
      <c r="RTO948" s="477"/>
      <c r="RTP948" s="477"/>
      <c r="RTQ948" s="477"/>
      <c r="RTR948" s="477"/>
      <c r="RTS948" s="477"/>
      <c r="RTT948" s="477"/>
      <c r="RTU948" s="477"/>
      <c r="RTV948" s="477"/>
      <c r="RTW948" s="477"/>
      <c r="RTX948" s="477"/>
      <c r="RTY948" s="477"/>
      <c r="RTZ948" s="477"/>
      <c r="RUA948" s="477"/>
      <c r="RUB948" s="477"/>
      <c r="RUC948" s="477"/>
      <c r="RUD948" s="477"/>
      <c r="RUE948" s="477"/>
      <c r="RUF948" s="477"/>
      <c r="RUG948" s="477"/>
      <c r="RUH948" s="477"/>
      <c r="RUI948" s="477"/>
      <c r="RUJ948" s="477"/>
      <c r="RUK948" s="477"/>
      <c r="RUL948" s="477"/>
      <c r="RUM948" s="477"/>
      <c r="RUN948" s="477"/>
      <c r="RUO948" s="477"/>
      <c r="RUP948" s="477"/>
      <c r="RUQ948" s="477"/>
      <c r="RUR948" s="477"/>
      <c r="RUS948" s="477"/>
      <c r="RUT948" s="477"/>
      <c r="RUU948" s="477"/>
      <c r="RUV948" s="477"/>
      <c r="RUW948" s="477"/>
      <c r="RUX948" s="477"/>
      <c r="RUY948" s="477"/>
      <c r="RUZ948" s="477"/>
      <c r="RVA948" s="477"/>
      <c r="RVB948" s="477"/>
      <c r="RVC948" s="477"/>
      <c r="RVD948" s="477"/>
      <c r="RVE948" s="477"/>
      <c r="RVF948" s="477"/>
      <c r="RVG948" s="477"/>
      <c r="RVH948" s="477"/>
      <c r="RVI948" s="477"/>
      <c r="RVJ948" s="477"/>
      <c r="RVK948" s="477"/>
      <c r="RVL948" s="477"/>
      <c r="RVM948" s="477"/>
      <c r="RVN948" s="477"/>
      <c r="RVO948" s="477"/>
      <c r="RVP948" s="477"/>
      <c r="RVQ948" s="477"/>
      <c r="RVR948" s="477"/>
      <c r="RVS948" s="477"/>
      <c r="RVT948" s="477"/>
      <c r="RVU948" s="477"/>
      <c r="RVV948" s="477"/>
      <c r="RVW948" s="477"/>
      <c r="RVX948" s="477"/>
      <c r="RVY948" s="477"/>
      <c r="RVZ948" s="477"/>
      <c r="RWA948" s="477"/>
      <c r="RWB948" s="477"/>
      <c r="RWC948" s="477"/>
      <c r="RWD948" s="477"/>
      <c r="RWE948" s="477"/>
      <c r="RWF948" s="477"/>
      <c r="RWG948" s="477"/>
      <c r="RWH948" s="477"/>
      <c r="RWI948" s="477"/>
      <c r="RWJ948" s="477"/>
      <c r="RWK948" s="477"/>
      <c r="RWL948" s="477"/>
      <c r="RWM948" s="477"/>
      <c r="RWN948" s="477"/>
      <c r="RWO948" s="477"/>
      <c r="RWP948" s="477"/>
      <c r="RWQ948" s="477"/>
      <c r="RWR948" s="477"/>
      <c r="RWS948" s="477"/>
      <c r="RWT948" s="477"/>
      <c r="RWU948" s="477"/>
      <c r="RWV948" s="477"/>
      <c r="RWW948" s="477"/>
      <c r="RWX948" s="477"/>
      <c r="RWY948" s="477"/>
      <c r="RWZ948" s="477"/>
      <c r="RXA948" s="477"/>
      <c r="RXB948" s="477"/>
      <c r="RXC948" s="477"/>
      <c r="RXD948" s="477"/>
      <c r="RXE948" s="477"/>
      <c r="RXF948" s="477"/>
      <c r="RXG948" s="477"/>
      <c r="RXH948" s="477"/>
      <c r="RXI948" s="477"/>
      <c r="RXJ948" s="477"/>
      <c r="RXK948" s="477"/>
      <c r="RXL948" s="477"/>
      <c r="RXM948" s="477"/>
      <c r="RXN948" s="477"/>
      <c r="RXO948" s="477"/>
      <c r="RXP948" s="477"/>
      <c r="RXQ948" s="477"/>
      <c r="RXR948" s="477"/>
      <c r="RXS948" s="477"/>
      <c r="RXT948" s="477"/>
      <c r="RXU948" s="477"/>
      <c r="RXV948" s="477"/>
      <c r="RXW948" s="477"/>
      <c r="RXX948" s="477"/>
      <c r="RXY948" s="477"/>
      <c r="RXZ948" s="477"/>
      <c r="RYA948" s="477"/>
      <c r="RYB948" s="477"/>
      <c r="RYC948" s="477"/>
      <c r="RYD948" s="477"/>
      <c r="RYE948" s="477"/>
      <c r="RYF948" s="477"/>
      <c r="RYG948" s="477"/>
      <c r="RYH948" s="477"/>
      <c r="RYI948" s="477"/>
      <c r="RYJ948" s="477"/>
      <c r="RYK948" s="477"/>
      <c r="RYL948" s="477"/>
      <c r="RYM948" s="477"/>
      <c r="RYN948" s="477"/>
      <c r="RYO948" s="477"/>
      <c r="RYP948" s="477"/>
      <c r="RYQ948" s="477"/>
      <c r="RYR948" s="477"/>
      <c r="RYS948" s="477"/>
      <c r="RYT948" s="477"/>
      <c r="RYU948" s="477"/>
      <c r="RYV948" s="477"/>
      <c r="RYW948" s="477"/>
      <c r="RYX948" s="477"/>
      <c r="RYY948" s="477"/>
      <c r="RYZ948" s="477"/>
      <c r="RZA948" s="477"/>
      <c r="RZB948" s="477"/>
      <c r="RZC948" s="477"/>
      <c r="RZD948" s="477"/>
      <c r="RZE948" s="477"/>
      <c r="RZF948" s="477"/>
      <c r="RZG948" s="477"/>
      <c r="RZH948" s="477"/>
      <c r="RZI948" s="477"/>
      <c r="RZJ948" s="477"/>
      <c r="RZK948" s="477"/>
      <c r="RZL948" s="477"/>
      <c r="RZM948" s="477"/>
      <c r="RZN948" s="477"/>
      <c r="RZO948" s="477"/>
      <c r="RZP948" s="477"/>
      <c r="RZQ948" s="477"/>
      <c r="RZR948" s="477"/>
      <c r="RZS948" s="477"/>
      <c r="RZT948" s="477"/>
      <c r="RZU948" s="477"/>
      <c r="RZV948" s="477"/>
      <c r="RZW948" s="477"/>
      <c r="RZX948" s="477"/>
      <c r="RZY948" s="477"/>
      <c r="RZZ948" s="477"/>
      <c r="SAA948" s="477"/>
      <c r="SAB948" s="477"/>
      <c r="SAC948" s="477"/>
      <c r="SAD948" s="477"/>
      <c r="SAE948" s="477"/>
      <c r="SAF948" s="477"/>
      <c r="SAG948" s="477"/>
      <c r="SAH948" s="477"/>
      <c r="SAI948" s="477"/>
      <c r="SAJ948" s="477"/>
      <c r="SAK948" s="477"/>
      <c r="SAL948" s="477"/>
      <c r="SAM948" s="477"/>
      <c r="SAN948" s="477"/>
      <c r="SAO948" s="477"/>
      <c r="SAP948" s="477"/>
      <c r="SAQ948" s="477"/>
      <c r="SAR948" s="477"/>
      <c r="SAS948" s="477"/>
      <c r="SAT948" s="477"/>
      <c r="SAU948" s="477"/>
      <c r="SAV948" s="477"/>
      <c r="SAW948" s="477"/>
      <c r="SAX948" s="477"/>
      <c r="SAY948" s="477"/>
      <c r="SAZ948" s="477"/>
      <c r="SBA948" s="477"/>
      <c r="SBB948" s="477"/>
      <c r="SBC948" s="477"/>
      <c r="SBD948" s="477"/>
      <c r="SBE948" s="477"/>
      <c r="SBF948" s="477"/>
      <c r="SBG948" s="477"/>
      <c r="SBH948" s="477"/>
      <c r="SBI948" s="477"/>
      <c r="SBJ948" s="477"/>
      <c r="SBK948" s="477"/>
      <c r="SBL948" s="477"/>
      <c r="SBM948" s="477"/>
      <c r="SBN948" s="477"/>
      <c r="SBO948" s="477"/>
      <c r="SBP948" s="477"/>
      <c r="SBQ948" s="477"/>
      <c r="SBR948" s="477"/>
      <c r="SBS948" s="477"/>
      <c r="SBT948" s="477"/>
      <c r="SBU948" s="477"/>
      <c r="SBV948" s="477"/>
      <c r="SBW948" s="477"/>
      <c r="SBX948" s="477"/>
      <c r="SBY948" s="477"/>
      <c r="SBZ948" s="477"/>
      <c r="SCA948" s="477"/>
      <c r="SCB948" s="477"/>
      <c r="SCC948" s="477"/>
      <c r="SCD948" s="477"/>
      <c r="SCE948" s="477"/>
      <c r="SCF948" s="477"/>
      <c r="SCG948" s="477"/>
      <c r="SCH948" s="477"/>
      <c r="SCI948" s="477"/>
      <c r="SCJ948" s="477"/>
      <c r="SCK948" s="477"/>
      <c r="SCL948" s="477"/>
      <c r="SCM948" s="477"/>
      <c r="SCN948" s="477"/>
      <c r="SCO948" s="477"/>
      <c r="SCP948" s="477"/>
      <c r="SCQ948" s="477"/>
      <c r="SCR948" s="477"/>
      <c r="SCS948" s="477"/>
      <c r="SCT948" s="477"/>
      <c r="SCU948" s="477"/>
      <c r="SCV948" s="477"/>
      <c r="SCW948" s="477"/>
      <c r="SCX948" s="477"/>
      <c r="SCY948" s="477"/>
      <c r="SCZ948" s="477"/>
      <c r="SDA948" s="477"/>
      <c r="SDB948" s="477"/>
      <c r="SDC948" s="477"/>
      <c r="SDD948" s="477"/>
      <c r="SDE948" s="477"/>
      <c r="SDF948" s="477"/>
      <c r="SDG948" s="477"/>
      <c r="SDH948" s="477"/>
      <c r="SDI948" s="477"/>
      <c r="SDJ948" s="477"/>
      <c r="SDK948" s="477"/>
      <c r="SDL948" s="477"/>
      <c r="SDM948" s="477"/>
      <c r="SDN948" s="477"/>
      <c r="SDO948" s="477"/>
      <c r="SDP948" s="477"/>
      <c r="SDQ948" s="477"/>
      <c r="SDR948" s="477"/>
      <c r="SDS948" s="477"/>
      <c r="SDT948" s="477"/>
      <c r="SDU948" s="477"/>
      <c r="SDV948" s="477"/>
      <c r="SDW948" s="477"/>
      <c r="SDX948" s="477"/>
      <c r="SDY948" s="477"/>
      <c r="SDZ948" s="477"/>
      <c r="SEA948" s="477"/>
      <c r="SEB948" s="477"/>
      <c r="SEC948" s="477"/>
      <c r="SED948" s="477"/>
      <c r="SEE948" s="477"/>
      <c r="SEF948" s="477"/>
      <c r="SEG948" s="477"/>
      <c r="SEH948" s="477"/>
      <c r="SEI948" s="477"/>
      <c r="SEJ948" s="477"/>
      <c r="SEK948" s="477"/>
      <c r="SEL948" s="477"/>
      <c r="SEM948" s="477"/>
      <c r="SEN948" s="477"/>
      <c r="SEO948" s="477"/>
      <c r="SEP948" s="477"/>
      <c r="SEQ948" s="477"/>
      <c r="SER948" s="477"/>
      <c r="SES948" s="477"/>
      <c r="SET948" s="477"/>
      <c r="SEU948" s="477"/>
      <c r="SEV948" s="477"/>
      <c r="SEW948" s="477"/>
      <c r="SEX948" s="477"/>
      <c r="SEY948" s="477"/>
      <c r="SEZ948" s="477"/>
      <c r="SFA948" s="477"/>
      <c r="SFB948" s="477"/>
      <c r="SFC948" s="477"/>
      <c r="SFD948" s="477"/>
      <c r="SFE948" s="477"/>
      <c r="SFF948" s="477"/>
      <c r="SFG948" s="477"/>
      <c r="SFH948" s="477"/>
      <c r="SFI948" s="477"/>
      <c r="SFJ948" s="477"/>
      <c r="SFK948" s="477"/>
      <c r="SFL948" s="477"/>
      <c r="SFM948" s="477"/>
      <c r="SFN948" s="477"/>
      <c r="SFO948" s="477"/>
      <c r="SFP948" s="477"/>
      <c r="SFQ948" s="477"/>
      <c r="SFR948" s="477"/>
      <c r="SFS948" s="477"/>
      <c r="SFT948" s="477"/>
      <c r="SFU948" s="477"/>
      <c r="SFV948" s="477"/>
      <c r="SFW948" s="477"/>
      <c r="SFX948" s="477"/>
      <c r="SFY948" s="477"/>
      <c r="SFZ948" s="477"/>
      <c r="SGA948" s="477"/>
      <c r="SGB948" s="477"/>
      <c r="SGC948" s="477"/>
      <c r="SGD948" s="477"/>
      <c r="SGE948" s="477"/>
      <c r="SGF948" s="477"/>
      <c r="SGG948" s="477"/>
      <c r="SGH948" s="477"/>
      <c r="SGI948" s="477"/>
      <c r="SGJ948" s="477"/>
      <c r="SGK948" s="477"/>
      <c r="SGL948" s="477"/>
      <c r="SGM948" s="477"/>
      <c r="SGN948" s="477"/>
      <c r="SGO948" s="477"/>
      <c r="SGP948" s="477"/>
      <c r="SGQ948" s="477"/>
      <c r="SGR948" s="477"/>
      <c r="SGS948" s="477"/>
      <c r="SGT948" s="477"/>
      <c r="SGU948" s="477"/>
      <c r="SGV948" s="477"/>
      <c r="SGW948" s="477"/>
      <c r="SGX948" s="477"/>
      <c r="SGY948" s="477"/>
      <c r="SGZ948" s="477"/>
      <c r="SHA948" s="477"/>
      <c r="SHB948" s="477"/>
      <c r="SHC948" s="477"/>
      <c r="SHD948" s="477"/>
      <c r="SHE948" s="477"/>
      <c r="SHF948" s="477"/>
      <c r="SHG948" s="477"/>
      <c r="SHH948" s="477"/>
      <c r="SHI948" s="477"/>
      <c r="SHJ948" s="477"/>
      <c r="SHK948" s="477"/>
      <c r="SHL948" s="477"/>
      <c r="SHM948" s="477"/>
      <c r="SHN948" s="477"/>
      <c r="SHO948" s="477"/>
      <c r="SHP948" s="477"/>
      <c r="SHQ948" s="477"/>
      <c r="SHR948" s="477"/>
      <c r="SHS948" s="477"/>
      <c r="SHT948" s="477"/>
      <c r="SHU948" s="477"/>
      <c r="SHV948" s="477"/>
      <c r="SHW948" s="477"/>
      <c r="SHX948" s="477"/>
      <c r="SHY948" s="477"/>
      <c r="SHZ948" s="477"/>
      <c r="SIA948" s="477"/>
      <c r="SIB948" s="477"/>
      <c r="SIC948" s="477"/>
      <c r="SID948" s="477"/>
      <c r="SIE948" s="477"/>
      <c r="SIF948" s="477"/>
      <c r="SIG948" s="477"/>
      <c r="SIH948" s="477"/>
      <c r="SII948" s="477"/>
      <c r="SIJ948" s="477"/>
      <c r="SIK948" s="477"/>
      <c r="SIL948" s="477"/>
      <c r="SIM948" s="477"/>
      <c r="SIN948" s="477"/>
      <c r="SIO948" s="477"/>
      <c r="SIP948" s="477"/>
      <c r="SIQ948" s="477"/>
      <c r="SIR948" s="477"/>
      <c r="SIS948" s="477"/>
      <c r="SIT948" s="477"/>
      <c r="SIU948" s="477"/>
      <c r="SIV948" s="477"/>
      <c r="SIW948" s="477"/>
      <c r="SIX948" s="477"/>
      <c r="SIY948" s="477"/>
      <c r="SIZ948" s="477"/>
      <c r="SJA948" s="477"/>
      <c r="SJB948" s="477"/>
      <c r="SJC948" s="477"/>
      <c r="SJD948" s="477"/>
      <c r="SJE948" s="477"/>
      <c r="SJF948" s="477"/>
      <c r="SJG948" s="477"/>
      <c r="SJH948" s="477"/>
      <c r="SJI948" s="477"/>
      <c r="SJJ948" s="477"/>
      <c r="SJK948" s="477"/>
      <c r="SJL948" s="477"/>
      <c r="SJM948" s="477"/>
      <c r="SJN948" s="477"/>
      <c r="SJO948" s="477"/>
      <c r="SJP948" s="477"/>
      <c r="SJQ948" s="477"/>
      <c r="SJR948" s="477"/>
      <c r="SJS948" s="477"/>
      <c r="SJT948" s="477"/>
      <c r="SJU948" s="477"/>
      <c r="SJV948" s="477"/>
      <c r="SJW948" s="477"/>
      <c r="SJX948" s="477"/>
      <c r="SJY948" s="477"/>
      <c r="SJZ948" s="477"/>
      <c r="SKA948" s="477"/>
      <c r="SKB948" s="477"/>
      <c r="SKC948" s="477"/>
      <c r="SKD948" s="477"/>
      <c r="SKE948" s="477"/>
      <c r="SKF948" s="477"/>
      <c r="SKG948" s="477"/>
      <c r="SKH948" s="477"/>
      <c r="SKI948" s="477"/>
      <c r="SKJ948" s="477"/>
      <c r="SKK948" s="477"/>
      <c r="SKL948" s="477"/>
      <c r="SKM948" s="477"/>
      <c r="SKN948" s="477"/>
      <c r="SKO948" s="477"/>
      <c r="SKP948" s="477"/>
      <c r="SKQ948" s="477"/>
      <c r="SKR948" s="477"/>
      <c r="SKS948" s="477"/>
      <c r="SKT948" s="477"/>
      <c r="SKU948" s="477"/>
      <c r="SKV948" s="477"/>
      <c r="SKW948" s="477"/>
      <c r="SKX948" s="477"/>
      <c r="SKY948" s="477"/>
      <c r="SKZ948" s="477"/>
      <c r="SLA948" s="477"/>
      <c r="SLB948" s="477"/>
      <c r="SLC948" s="477"/>
      <c r="SLD948" s="477"/>
      <c r="SLE948" s="477"/>
      <c r="SLF948" s="477"/>
      <c r="SLG948" s="477"/>
      <c r="SLH948" s="477"/>
      <c r="SLI948" s="477"/>
      <c r="SLJ948" s="477"/>
      <c r="SLK948" s="477"/>
      <c r="SLL948" s="477"/>
      <c r="SLM948" s="477"/>
      <c r="SLN948" s="477"/>
      <c r="SLO948" s="477"/>
      <c r="SLP948" s="477"/>
      <c r="SLQ948" s="477"/>
      <c r="SLR948" s="477"/>
      <c r="SLS948" s="477"/>
      <c r="SLT948" s="477"/>
      <c r="SLU948" s="477"/>
      <c r="SLV948" s="477"/>
      <c r="SLW948" s="477"/>
      <c r="SLX948" s="477"/>
      <c r="SLY948" s="477"/>
      <c r="SLZ948" s="477"/>
      <c r="SMA948" s="477"/>
      <c r="SMB948" s="477"/>
      <c r="SMC948" s="477"/>
      <c r="SMD948" s="477"/>
      <c r="SME948" s="477"/>
      <c r="SMF948" s="477"/>
      <c r="SMG948" s="477"/>
      <c r="SMH948" s="477"/>
      <c r="SMI948" s="477"/>
      <c r="SMJ948" s="477"/>
      <c r="SMK948" s="477"/>
      <c r="SML948" s="477"/>
      <c r="SMM948" s="477"/>
      <c r="SMN948" s="477"/>
      <c r="SMO948" s="477"/>
      <c r="SMP948" s="477"/>
      <c r="SMQ948" s="477"/>
      <c r="SMR948" s="477"/>
      <c r="SMS948" s="477"/>
      <c r="SMT948" s="477"/>
      <c r="SMU948" s="477"/>
      <c r="SMV948" s="477"/>
      <c r="SMW948" s="477"/>
      <c r="SMX948" s="477"/>
      <c r="SMY948" s="477"/>
      <c r="SMZ948" s="477"/>
      <c r="SNA948" s="477"/>
      <c r="SNB948" s="477"/>
      <c r="SNC948" s="477"/>
      <c r="SND948" s="477"/>
      <c r="SNE948" s="477"/>
      <c r="SNF948" s="477"/>
      <c r="SNG948" s="477"/>
      <c r="SNH948" s="477"/>
      <c r="SNI948" s="477"/>
      <c r="SNJ948" s="477"/>
      <c r="SNK948" s="477"/>
      <c r="SNL948" s="477"/>
      <c r="SNM948" s="477"/>
      <c r="SNN948" s="477"/>
      <c r="SNO948" s="477"/>
      <c r="SNP948" s="477"/>
      <c r="SNQ948" s="477"/>
      <c r="SNR948" s="477"/>
      <c r="SNS948" s="477"/>
      <c r="SNT948" s="477"/>
      <c r="SNU948" s="477"/>
      <c r="SNV948" s="477"/>
      <c r="SNW948" s="477"/>
      <c r="SNX948" s="477"/>
      <c r="SNY948" s="477"/>
      <c r="SNZ948" s="477"/>
      <c r="SOA948" s="477"/>
      <c r="SOB948" s="477"/>
      <c r="SOC948" s="477"/>
      <c r="SOD948" s="477"/>
      <c r="SOE948" s="477"/>
      <c r="SOF948" s="477"/>
      <c r="SOG948" s="477"/>
      <c r="SOH948" s="477"/>
      <c r="SOI948" s="477"/>
      <c r="SOJ948" s="477"/>
      <c r="SOK948" s="477"/>
      <c r="SOL948" s="477"/>
      <c r="SOM948" s="477"/>
      <c r="SON948" s="477"/>
      <c r="SOO948" s="477"/>
      <c r="SOP948" s="477"/>
      <c r="SOQ948" s="477"/>
      <c r="SOR948" s="477"/>
      <c r="SOS948" s="477"/>
      <c r="SOT948" s="477"/>
      <c r="SOU948" s="477"/>
      <c r="SOV948" s="477"/>
      <c r="SOW948" s="477"/>
      <c r="SOX948" s="477"/>
      <c r="SOY948" s="477"/>
      <c r="SOZ948" s="477"/>
      <c r="SPA948" s="477"/>
      <c r="SPB948" s="477"/>
      <c r="SPC948" s="477"/>
      <c r="SPD948" s="477"/>
      <c r="SPE948" s="477"/>
      <c r="SPF948" s="477"/>
      <c r="SPG948" s="477"/>
      <c r="SPH948" s="477"/>
      <c r="SPI948" s="477"/>
      <c r="SPJ948" s="477"/>
      <c r="SPK948" s="477"/>
      <c r="SPL948" s="477"/>
      <c r="SPM948" s="477"/>
      <c r="SPN948" s="477"/>
      <c r="SPO948" s="477"/>
      <c r="SPP948" s="477"/>
      <c r="SPQ948" s="477"/>
      <c r="SPR948" s="477"/>
      <c r="SPS948" s="477"/>
      <c r="SPT948" s="477"/>
      <c r="SPU948" s="477"/>
      <c r="SPV948" s="477"/>
      <c r="SPW948" s="477"/>
      <c r="SPX948" s="477"/>
      <c r="SPY948" s="477"/>
      <c r="SPZ948" s="477"/>
      <c r="SQA948" s="477"/>
      <c r="SQB948" s="477"/>
      <c r="SQC948" s="477"/>
      <c r="SQD948" s="477"/>
      <c r="SQE948" s="477"/>
      <c r="SQF948" s="477"/>
      <c r="SQG948" s="477"/>
      <c r="SQH948" s="477"/>
      <c r="SQI948" s="477"/>
      <c r="SQJ948" s="477"/>
      <c r="SQK948" s="477"/>
      <c r="SQL948" s="477"/>
      <c r="SQM948" s="477"/>
      <c r="SQN948" s="477"/>
      <c r="SQO948" s="477"/>
      <c r="SQP948" s="477"/>
      <c r="SQQ948" s="477"/>
      <c r="SQR948" s="477"/>
      <c r="SQS948" s="477"/>
      <c r="SQT948" s="477"/>
      <c r="SQU948" s="477"/>
      <c r="SQV948" s="477"/>
      <c r="SQW948" s="477"/>
      <c r="SQX948" s="477"/>
      <c r="SQY948" s="477"/>
      <c r="SQZ948" s="477"/>
      <c r="SRA948" s="477"/>
      <c r="SRB948" s="477"/>
      <c r="SRC948" s="477"/>
      <c r="SRD948" s="477"/>
      <c r="SRE948" s="477"/>
      <c r="SRF948" s="477"/>
      <c r="SRG948" s="477"/>
      <c r="SRH948" s="477"/>
      <c r="SRI948" s="477"/>
      <c r="SRJ948" s="477"/>
      <c r="SRK948" s="477"/>
      <c r="SRL948" s="477"/>
      <c r="SRM948" s="477"/>
      <c r="SRN948" s="477"/>
      <c r="SRO948" s="477"/>
      <c r="SRP948" s="477"/>
      <c r="SRQ948" s="477"/>
      <c r="SRR948" s="477"/>
      <c r="SRS948" s="477"/>
      <c r="SRT948" s="477"/>
      <c r="SRU948" s="477"/>
      <c r="SRV948" s="477"/>
      <c r="SRW948" s="477"/>
      <c r="SRX948" s="477"/>
      <c r="SRY948" s="477"/>
      <c r="SRZ948" s="477"/>
      <c r="SSA948" s="477"/>
      <c r="SSB948" s="477"/>
      <c r="SSC948" s="477"/>
      <c r="SSD948" s="477"/>
      <c r="SSE948" s="477"/>
      <c r="SSF948" s="477"/>
      <c r="SSG948" s="477"/>
      <c r="SSH948" s="477"/>
      <c r="SSI948" s="477"/>
      <c r="SSJ948" s="477"/>
      <c r="SSK948" s="477"/>
      <c r="SSL948" s="477"/>
      <c r="SSM948" s="477"/>
      <c r="SSN948" s="477"/>
      <c r="SSO948" s="477"/>
      <c r="SSP948" s="477"/>
      <c r="SSQ948" s="477"/>
      <c r="SSR948" s="477"/>
      <c r="SSS948" s="477"/>
      <c r="SST948" s="477"/>
      <c r="SSU948" s="477"/>
      <c r="SSV948" s="477"/>
      <c r="SSW948" s="477"/>
      <c r="SSX948" s="477"/>
      <c r="SSY948" s="477"/>
      <c r="SSZ948" s="477"/>
      <c r="STA948" s="477"/>
      <c r="STB948" s="477"/>
      <c r="STC948" s="477"/>
      <c r="STD948" s="477"/>
      <c r="STE948" s="477"/>
      <c r="STF948" s="477"/>
      <c r="STG948" s="477"/>
      <c r="STH948" s="477"/>
      <c r="STI948" s="477"/>
      <c r="STJ948" s="477"/>
      <c r="STK948" s="477"/>
      <c r="STL948" s="477"/>
      <c r="STM948" s="477"/>
      <c r="STN948" s="477"/>
      <c r="STO948" s="477"/>
      <c r="STP948" s="477"/>
      <c r="STQ948" s="477"/>
      <c r="STR948" s="477"/>
      <c r="STS948" s="477"/>
      <c r="STT948" s="477"/>
      <c r="STU948" s="477"/>
      <c r="STV948" s="477"/>
      <c r="STW948" s="477"/>
      <c r="STX948" s="477"/>
      <c r="STY948" s="477"/>
      <c r="STZ948" s="477"/>
      <c r="SUA948" s="477"/>
      <c r="SUB948" s="477"/>
      <c r="SUC948" s="477"/>
      <c r="SUD948" s="477"/>
      <c r="SUE948" s="477"/>
      <c r="SUF948" s="477"/>
      <c r="SUG948" s="477"/>
      <c r="SUH948" s="477"/>
      <c r="SUI948" s="477"/>
      <c r="SUJ948" s="477"/>
      <c r="SUK948" s="477"/>
      <c r="SUL948" s="477"/>
      <c r="SUM948" s="477"/>
      <c r="SUN948" s="477"/>
      <c r="SUO948" s="477"/>
      <c r="SUP948" s="477"/>
      <c r="SUQ948" s="477"/>
      <c r="SUR948" s="477"/>
      <c r="SUS948" s="477"/>
      <c r="SUT948" s="477"/>
      <c r="SUU948" s="477"/>
      <c r="SUV948" s="477"/>
      <c r="SUW948" s="477"/>
      <c r="SUX948" s="477"/>
      <c r="SUY948" s="477"/>
      <c r="SUZ948" s="477"/>
      <c r="SVA948" s="477"/>
      <c r="SVB948" s="477"/>
      <c r="SVC948" s="477"/>
      <c r="SVD948" s="477"/>
      <c r="SVE948" s="477"/>
      <c r="SVF948" s="477"/>
      <c r="SVG948" s="477"/>
      <c r="SVH948" s="477"/>
      <c r="SVI948" s="477"/>
      <c r="SVJ948" s="477"/>
      <c r="SVK948" s="477"/>
      <c r="SVL948" s="477"/>
      <c r="SVM948" s="477"/>
      <c r="SVN948" s="477"/>
      <c r="SVO948" s="477"/>
      <c r="SVP948" s="477"/>
      <c r="SVQ948" s="477"/>
      <c r="SVR948" s="477"/>
      <c r="SVS948" s="477"/>
      <c r="SVT948" s="477"/>
      <c r="SVU948" s="477"/>
      <c r="SVV948" s="477"/>
      <c r="SVW948" s="477"/>
      <c r="SVX948" s="477"/>
      <c r="SVY948" s="477"/>
      <c r="SVZ948" s="477"/>
      <c r="SWA948" s="477"/>
      <c r="SWB948" s="477"/>
      <c r="SWC948" s="477"/>
      <c r="SWD948" s="477"/>
      <c r="SWE948" s="477"/>
      <c r="SWF948" s="477"/>
      <c r="SWG948" s="477"/>
      <c r="SWH948" s="477"/>
      <c r="SWI948" s="477"/>
      <c r="SWJ948" s="477"/>
      <c r="SWK948" s="477"/>
      <c r="SWL948" s="477"/>
      <c r="SWM948" s="477"/>
      <c r="SWN948" s="477"/>
      <c r="SWO948" s="477"/>
      <c r="SWP948" s="477"/>
      <c r="SWQ948" s="477"/>
      <c r="SWR948" s="477"/>
      <c r="SWS948" s="477"/>
      <c r="SWT948" s="477"/>
      <c r="SWU948" s="477"/>
      <c r="SWV948" s="477"/>
      <c r="SWW948" s="477"/>
      <c r="SWX948" s="477"/>
      <c r="SWY948" s="477"/>
      <c r="SWZ948" s="477"/>
      <c r="SXA948" s="477"/>
      <c r="SXB948" s="477"/>
      <c r="SXC948" s="477"/>
      <c r="SXD948" s="477"/>
      <c r="SXE948" s="477"/>
      <c r="SXF948" s="477"/>
      <c r="SXG948" s="477"/>
      <c r="SXH948" s="477"/>
      <c r="SXI948" s="477"/>
      <c r="SXJ948" s="477"/>
      <c r="SXK948" s="477"/>
      <c r="SXL948" s="477"/>
      <c r="SXM948" s="477"/>
      <c r="SXN948" s="477"/>
      <c r="SXO948" s="477"/>
      <c r="SXP948" s="477"/>
      <c r="SXQ948" s="477"/>
      <c r="SXR948" s="477"/>
      <c r="SXS948" s="477"/>
      <c r="SXT948" s="477"/>
      <c r="SXU948" s="477"/>
      <c r="SXV948" s="477"/>
      <c r="SXW948" s="477"/>
      <c r="SXX948" s="477"/>
      <c r="SXY948" s="477"/>
      <c r="SXZ948" s="477"/>
      <c r="SYA948" s="477"/>
      <c r="SYB948" s="477"/>
      <c r="SYC948" s="477"/>
      <c r="SYD948" s="477"/>
      <c r="SYE948" s="477"/>
      <c r="SYF948" s="477"/>
      <c r="SYG948" s="477"/>
      <c r="SYH948" s="477"/>
      <c r="SYI948" s="477"/>
      <c r="SYJ948" s="477"/>
      <c r="SYK948" s="477"/>
      <c r="SYL948" s="477"/>
      <c r="SYM948" s="477"/>
      <c r="SYN948" s="477"/>
      <c r="SYO948" s="477"/>
      <c r="SYP948" s="477"/>
      <c r="SYQ948" s="477"/>
      <c r="SYR948" s="477"/>
      <c r="SYS948" s="477"/>
      <c r="SYT948" s="477"/>
      <c r="SYU948" s="477"/>
      <c r="SYV948" s="477"/>
      <c r="SYW948" s="477"/>
      <c r="SYX948" s="477"/>
      <c r="SYY948" s="477"/>
      <c r="SYZ948" s="477"/>
      <c r="SZA948" s="477"/>
      <c r="SZB948" s="477"/>
      <c r="SZC948" s="477"/>
      <c r="SZD948" s="477"/>
      <c r="SZE948" s="477"/>
      <c r="SZF948" s="477"/>
      <c r="SZG948" s="477"/>
      <c r="SZH948" s="477"/>
      <c r="SZI948" s="477"/>
      <c r="SZJ948" s="477"/>
      <c r="SZK948" s="477"/>
      <c r="SZL948" s="477"/>
      <c r="SZM948" s="477"/>
      <c r="SZN948" s="477"/>
      <c r="SZO948" s="477"/>
      <c r="SZP948" s="477"/>
      <c r="SZQ948" s="477"/>
      <c r="SZR948" s="477"/>
      <c r="SZS948" s="477"/>
      <c r="SZT948" s="477"/>
      <c r="SZU948" s="477"/>
      <c r="SZV948" s="477"/>
      <c r="SZW948" s="477"/>
      <c r="SZX948" s="477"/>
      <c r="SZY948" s="477"/>
      <c r="SZZ948" s="477"/>
      <c r="TAA948" s="477"/>
      <c r="TAB948" s="477"/>
      <c r="TAC948" s="477"/>
      <c r="TAD948" s="477"/>
      <c r="TAE948" s="477"/>
      <c r="TAF948" s="477"/>
      <c r="TAG948" s="477"/>
      <c r="TAH948" s="477"/>
      <c r="TAI948" s="477"/>
      <c r="TAJ948" s="477"/>
      <c r="TAK948" s="477"/>
      <c r="TAL948" s="477"/>
      <c r="TAM948" s="477"/>
      <c r="TAN948" s="477"/>
      <c r="TAO948" s="477"/>
      <c r="TAP948" s="477"/>
      <c r="TAQ948" s="477"/>
      <c r="TAR948" s="477"/>
      <c r="TAS948" s="477"/>
      <c r="TAT948" s="477"/>
      <c r="TAU948" s="477"/>
      <c r="TAV948" s="477"/>
      <c r="TAW948" s="477"/>
      <c r="TAX948" s="477"/>
      <c r="TAY948" s="477"/>
      <c r="TAZ948" s="477"/>
      <c r="TBA948" s="477"/>
      <c r="TBB948" s="477"/>
      <c r="TBC948" s="477"/>
      <c r="TBD948" s="477"/>
      <c r="TBE948" s="477"/>
      <c r="TBF948" s="477"/>
      <c r="TBG948" s="477"/>
      <c r="TBH948" s="477"/>
      <c r="TBI948" s="477"/>
      <c r="TBJ948" s="477"/>
      <c r="TBK948" s="477"/>
      <c r="TBL948" s="477"/>
      <c r="TBM948" s="477"/>
      <c r="TBN948" s="477"/>
      <c r="TBO948" s="477"/>
      <c r="TBP948" s="477"/>
      <c r="TBQ948" s="477"/>
      <c r="TBR948" s="477"/>
      <c r="TBS948" s="477"/>
      <c r="TBT948" s="477"/>
      <c r="TBU948" s="477"/>
      <c r="TBV948" s="477"/>
      <c r="TBW948" s="477"/>
      <c r="TBX948" s="477"/>
      <c r="TBY948" s="477"/>
      <c r="TBZ948" s="477"/>
      <c r="TCA948" s="477"/>
      <c r="TCB948" s="477"/>
      <c r="TCC948" s="477"/>
      <c r="TCD948" s="477"/>
      <c r="TCE948" s="477"/>
      <c r="TCF948" s="477"/>
      <c r="TCG948" s="477"/>
      <c r="TCH948" s="477"/>
      <c r="TCI948" s="477"/>
      <c r="TCJ948" s="477"/>
      <c r="TCK948" s="477"/>
      <c r="TCL948" s="477"/>
      <c r="TCM948" s="477"/>
      <c r="TCN948" s="477"/>
      <c r="TCO948" s="477"/>
      <c r="TCP948" s="477"/>
      <c r="TCQ948" s="477"/>
      <c r="TCR948" s="477"/>
      <c r="TCS948" s="477"/>
      <c r="TCT948" s="477"/>
      <c r="TCU948" s="477"/>
      <c r="TCV948" s="477"/>
      <c r="TCW948" s="477"/>
      <c r="TCX948" s="477"/>
      <c r="TCY948" s="477"/>
      <c r="TCZ948" s="477"/>
      <c r="TDA948" s="477"/>
      <c r="TDB948" s="477"/>
      <c r="TDC948" s="477"/>
      <c r="TDD948" s="477"/>
      <c r="TDE948" s="477"/>
      <c r="TDF948" s="477"/>
      <c r="TDG948" s="477"/>
      <c r="TDH948" s="477"/>
      <c r="TDI948" s="477"/>
      <c r="TDJ948" s="477"/>
      <c r="TDK948" s="477"/>
      <c r="TDL948" s="477"/>
      <c r="TDM948" s="477"/>
      <c r="TDN948" s="477"/>
      <c r="TDO948" s="477"/>
      <c r="TDP948" s="477"/>
      <c r="TDQ948" s="477"/>
      <c r="TDR948" s="477"/>
      <c r="TDS948" s="477"/>
      <c r="TDT948" s="477"/>
      <c r="TDU948" s="477"/>
      <c r="TDV948" s="477"/>
      <c r="TDW948" s="477"/>
      <c r="TDX948" s="477"/>
      <c r="TDY948" s="477"/>
      <c r="TDZ948" s="477"/>
      <c r="TEA948" s="477"/>
      <c r="TEB948" s="477"/>
      <c r="TEC948" s="477"/>
      <c r="TED948" s="477"/>
      <c r="TEE948" s="477"/>
      <c r="TEF948" s="477"/>
      <c r="TEG948" s="477"/>
      <c r="TEH948" s="477"/>
      <c r="TEI948" s="477"/>
      <c r="TEJ948" s="477"/>
      <c r="TEK948" s="477"/>
      <c r="TEL948" s="477"/>
      <c r="TEM948" s="477"/>
      <c r="TEN948" s="477"/>
      <c r="TEO948" s="477"/>
      <c r="TEP948" s="477"/>
      <c r="TEQ948" s="477"/>
      <c r="TER948" s="477"/>
      <c r="TES948" s="477"/>
      <c r="TET948" s="477"/>
      <c r="TEU948" s="477"/>
      <c r="TEV948" s="477"/>
      <c r="TEW948" s="477"/>
      <c r="TEX948" s="477"/>
      <c r="TEY948" s="477"/>
      <c r="TEZ948" s="477"/>
      <c r="TFA948" s="477"/>
      <c r="TFB948" s="477"/>
      <c r="TFC948" s="477"/>
      <c r="TFD948" s="477"/>
      <c r="TFE948" s="477"/>
      <c r="TFF948" s="477"/>
      <c r="TFG948" s="477"/>
      <c r="TFH948" s="477"/>
      <c r="TFI948" s="477"/>
      <c r="TFJ948" s="477"/>
      <c r="TFK948" s="477"/>
      <c r="TFL948" s="477"/>
      <c r="TFM948" s="477"/>
      <c r="TFN948" s="477"/>
      <c r="TFO948" s="477"/>
      <c r="TFP948" s="477"/>
      <c r="TFQ948" s="477"/>
      <c r="TFR948" s="477"/>
      <c r="TFS948" s="477"/>
      <c r="TFT948" s="477"/>
      <c r="TFU948" s="477"/>
      <c r="TFV948" s="477"/>
      <c r="TFW948" s="477"/>
      <c r="TFX948" s="477"/>
      <c r="TFY948" s="477"/>
      <c r="TFZ948" s="477"/>
      <c r="TGA948" s="477"/>
      <c r="TGB948" s="477"/>
      <c r="TGC948" s="477"/>
      <c r="TGD948" s="477"/>
      <c r="TGE948" s="477"/>
      <c r="TGF948" s="477"/>
      <c r="TGG948" s="477"/>
      <c r="TGH948" s="477"/>
      <c r="TGI948" s="477"/>
      <c r="TGJ948" s="477"/>
      <c r="TGK948" s="477"/>
      <c r="TGL948" s="477"/>
      <c r="TGM948" s="477"/>
      <c r="TGN948" s="477"/>
      <c r="TGO948" s="477"/>
      <c r="TGP948" s="477"/>
      <c r="TGQ948" s="477"/>
      <c r="TGR948" s="477"/>
      <c r="TGS948" s="477"/>
      <c r="TGT948" s="477"/>
      <c r="TGU948" s="477"/>
      <c r="TGV948" s="477"/>
      <c r="TGW948" s="477"/>
      <c r="TGX948" s="477"/>
      <c r="TGY948" s="477"/>
      <c r="TGZ948" s="477"/>
      <c r="THA948" s="477"/>
      <c r="THB948" s="477"/>
      <c r="THC948" s="477"/>
      <c r="THD948" s="477"/>
      <c r="THE948" s="477"/>
      <c r="THF948" s="477"/>
      <c r="THG948" s="477"/>
      <c r="THH948" s="477"/>
      <c r="THI948" s="477"/>
      <c r="THJ948" s="477"/>
      <c r="THK948" s="477"/>
      <c r="THL948" s="477"/>
      <c r="THM948" s="477"/>
      <c r="THN948" s="477"/>
      <c r="THO948" s="477"/>
      <c r="THP948" s="477"/>
      <c r="THQ948" s="477"/>
      <c r="THR948" s="477"/>
      <c r="THS948" s="477"/>
      <c r="THT948" s="477"/>
      <c r="THU948" s="477"/>
      <c r="THV948" s="477"/>
      <c r="THW948" s="477"/>
      <c r="THX948" s="477"/>
      <c r="THY948" s="477"/>
      <c r="THZ948" s="477"/>
      <c r="TIA948" s="477"/>
      <c r="TIB948" s="477"/>
      <c r="TIC948" s="477"/>
      <c r="TID948" s="477"/>
      <c r="TIE948" s="477"/>
      <c r="TIF948" s="477"/>
      <c r="TIG948" s="477"/>
      <c r="TIH948" s="477"/>
      <c r="TII948" s="477"/>
      <c r="TIJ948" s="477"/>
      <c r="TIK948" s="477"/>
      <c r="TIL948" s="477"/>
      <c r="TIM948" s="477"/>
      <c r="TIN948" s="477"/>
      <c r="TIO948" s="477"/>
      <c r="TIP948" s="477"/>
      <c r="TIQ948" s="477"/>
      <c r="TIR948" s="477"/>
      <c r="TIS948" s="477"/>
      <c r="TIT948" s="477"/>
      <c r="TIU948" s="477"/>
      <c r="TIV948" s="477"/>
      <c r="TIW948" s="477"/>
      <c r="TIX948" s="477"/>
      <c r="TIY948" s="477"/>
      <c r="TIZ948" s="477"/>
      <c r="TJA948" s="477"/>
      <c r="TJB948" s="477"/>
      <c r="TJC948" s="477"/>
      <c r="TJD948" s="477"/>
      <c r="TJE948" s="477"/>
      <c r="TJF948" s="477"/>
      <c r="TJG948" s="477"/>
      <c r="TJH948" s="477"/>
      <c r="TJI948" s="477"/>
      <c r="TJJ948" s="477"/>
      <c r="TJK948" s="477"/>
      <c r="TJL948" s="477"/>
      <c r="TJM948" s="477"/>
      <c r="TJN948" s="477"/>
      <c r="TJO948" s="477"/>
      <c r="TJP948" s="477"/>
      <c r="TJQ948" s="477"/>
      <c r="TJR948" s="477"/>
      <c r="TJS948" s="477"/>
      <c r="TJT948" s="477"/>
      <c r="TJU948" s="477"/>
      <c r="TJV948" s="477"/>
      <c r="TJW948" s="477"/>
      <c r="TJX948" s="477"/>
      <c r="TJY948" s="477"/>
      <c r="TJZ948" s="477"/>
      <c r="TKA948" s="477"/>
      <c r="TKB948" s="477"/>
      <c r="TKC948" s="477"/>
      <c r="TKD948" s="477"/>
      <c r="TKE948" s="477"/>
      <c r="TKF948" s="477"/>
      <c r="TKG948" s="477"/>
      <c r="TKH948" s="477"/>
      <c r="TKI948" s="477"/>
      <c r="TKJ948" s="477"/>
      <c r="TKK948" s="477"/>
      <c r="TKL948" s="477"/>
      <c r="TKM948" s="477"/>
      <c r="TKN948" s="477"/>
      <c r="TKO948" s="477"/>
      <c r="TKP948" s="477"/>
      <c r="TKQ948" s="477"/>
      <c r="TKR948" s="477"/>
      <c r="TKS948" s="477"/>
      <c r="TKT948" s="477"/>
      <c r="TKU948" s="477"/>
      <c r="TKV948" s="477"/>
      <c r="TKW948" s="477"/>
      <c r="TKX948" s="477"/>
      <c r="TKY948" s="477"/>
      <c r="TKZ948" s="477"/>
      <c r="TLA948" s="477"/>
      <c r="TLB948" s="477"/>
      <c r="TLC948" s="477"/>
      <c r="TLD948" s="477"/>
      <c r="TLE948" s="477"/>
      <c r="TLF948" s="477"/>
      <c r="TLG948" s="477"/>
      <c r="TLH948" s="477"/>
      <c r="TLI948" s="477"/>
      <c r="TLJ948" s="477"/>
      <c r="TLK948" s="477"/>
      <c r="TLL948" s="477"/>
      <c r="TLM948" s="477"/>
      <c r="TLN948" s="477"/>
      <c r="TLO948" s="477"/>
      <c r="TLP948" s="477"/>
      <c r="TLQ948" s="477"/>
      <c r="TLR948" s="477"/>
      <c r="TLS948" s="477"/>
      <c r="TLT948" s="477"/>
      <c r="TLU948" s="477"/>
      <c r="TLV948" s="477"/>
      <c r="TLW948" s="477"/>
      <c r="TLX948" s="477"/>
      <c r="TLY948" s="477"/>
      <c r="TLZ948" s="477"/>
      <c r="TMA948" s="477"/>
      <c r="TMB948" s="477"/>
      <c r="TMC948" s="477"/>
      <c r="TMD948" s="477"/>
      <c r="TME948" s="477"/>
      <c r="TMF948" s="477"/>
      <c r="TMG948" s="477"/>
      <c r="TMH948" s="477"/>
      <c r="TMI948" s="477"/>
      <c r="TMJ948" s="477"/>
      <c r="TMK948" s="477"/>
      <c r="TML948" s="477"/>
      <c r="TMM948" s="477"/>
      <c r="TMN948" s="477"/>
      <c r="TMO948" s="477"/>
      <c r="TMP948" s="477"/>
      <c r="TMQ948" s="477"/>
      <c r="TMR948" s="477"/>
      <c r="TMS948" s="477"/>
      <c r="TMT948" s="477"/>
      <c r="TMU948" s="477"/>
      <c r="TMV948" s="477"/>
      <c r="TMW948" s="477"/>
      <c r="TMX948" s="477"/>
      <c r="TMY948" s="477"/>
      <c r="TMZ948" s="477"/>
      <c r="TNA948" s="477"/>
      <c r="TNB948" s="477"/>
      <c r="TNC948" s="477"/>
      <c r="TND948" s="477"/>
      <c r="TNE948" s="477"/>
      <c r="TNF948" s="477"/>
      <c r="TNG948" s="477"/>
      <c r="TNH948" s="477"/>
      <c r="TNI948" s="477"/>
      <c r="TNJ948" s="477"/>
      <c r="TNK948" s="477"/>
      <c r="TNL948" s="477"/>
      <c r="TNM948" s="477"/>
      <c r="TNN948" s="477"/>
      <c r="TNO948" s="477"/>
      <c r="TNP948" s="477"/>
      <c r="TNQ948" s="477"/>
      <c r="TNR948" s="477"/>
      <c r="TNS948" s="477"/>
      <c r="TNT948" s="477"/>
      <c r="TNU948" s="477"/>
      <c r="TNV948" s="477"/>
      <c r="TNW948" s="477"/>
      <c r="TNX948" s="477"/>
      <c r="TNY948" s="477"/>
      <c r="TNZ948" s="477"/>
      <c r="TOA948" s="477"/>
      <c r="TOB948" s="477"/>
      <c r="TOC948" s="477"/>
      <c r="TOD948" s="477"/>
      <c r="TOE948" s="477"/>
      <c r="TOF948" s="477"/>
      <c r="TOG948" s="477"/>
      <c r="TOH948" s="477"/>
      <c r="TOI948" s="477"/>
      <c r="TOJ948" s="477"/>
      <c r="TOK948" s="477"/>
      <c r="TOL948" s="477"/>
      <c r="TOM948" s="477"/>
      <c r="TON948" s="477"/>
      <c r="TOO948" s="477"/>
      <c r="TOP948" s="477"/>
      <c r="TOQ948" s="477"/>
      <c r="TOR948" s="477"/>
      <c r="TOS948" s="477"/>
      <c r="TOT948" s="477"/>
      <c r="TOU948" s="477"/>
      <c r="TOV948" s="477"/>
      <c r="TOW948" s="477"/>
      <c r="TOX948" s="477"/>
      <c r="TOY948" s="477"/>
      <c r="TOZ948" s="477"/>
      <c r="TPA948" s="477"/>
      <c r="TPB948" s="477"/>
      <c r="TPC948" s="477"/>
      <c r="TPD948" s="477"/>
      <c r="TPE948" s="477"/>
      <c r="TPF948" s="477"/>
      <c r="TPG948" s="477"/>
      <c r="TPH948" s="477"/>
      <c r="TPI948" s="477"/>
      <c r="TPJ948" s="477"/>
      <c r="TPK948" s="477"/>
      <c r="TPL948" s="477"/>
      <c r="TPM948" s="477"/>
      <c r="TPN948" s="477"/>
      <c r="TPO948" s="477"/>
      <c r="TPP948" s="477"/>
      <c r="TPQ948" s="477"/>
      <c r="TPR948" s="477"/>
      <c r="TPS948" s="477"/>
      <c r="TPT948" s="477"/>
      <c r="TPU948" s="477"/>
      <c r="TPV948" s="477"/>
      <c r="TPW948" s="477"/>
      <c r="TPX948" s="477"/>
      <c r="TPY948" s="477"/>
      <c r="TPZ948" s="477"/>
      <c r="TQA948" s="477"/>
      <c r="TQB948" s="477"/>
      <c r="TQC948" s="477"/>
      <c r="TQD948" s="477"/>
      <c r="TQE948" s="477"/>
      <c r="TQF948" s="477"/>
      <c r="TQG948" s="477"/>
      <c r="TQH948" s="477"/>
      <c r="TQI948" s="477"/>
      <c r="TQJ948" s="477"/>
      <c r="TQK948" s="477"/>
      <c r="TQL948" s="477"/>
      <c r="TQM948" s="477"/>
      <c r="TQN948" s="477"/>
      <c r="TQO948" s="477"/>
      <c r="TQP948" s="477"/>
      <c r="TQQ948" s="477"/>
      <c r="TQR948" s="477"/>
      <c r="TQS948" s="477"/>
      <c r="TQT948" s="477"/>
      <c r="TQU948" s="477"/>
      <c r="TQV948" s="477"/>
      <c r="TQW948" s="477"/>
      <c r="TQX948" s="477"/>
      <c r="TQY948" s="477"/>
      <c r="TQZ948" s="477"/>
      <c r="TRA948" s="477"/>
      <c r="TRB948" s="477"/>
      <c r="TRC948" s="477"/>
      <c r="TRD948" s="477"/>
      <c r="TRE948" s="477"/>
      <c r="TRF948" s="477"/>
      <c r="TRG948" s="477"/>
      <c r="TRH948" s="477"/>
      <c r="TRI948" s="477"/>
      <c r="TRJ948" s="477"/>
      <c r="TRK948" s="477"/>
      <c r="TRL948" s="477"/>
      <c r="TRM948" s="477"/>
      <c r="TRN948" s="477"/>
      <c r="TRO948" s="477"/>
      <c r="TRP948" s="477"/>
      <c r="TRQ948" s="477"/>
      <c r="TRR948" s="477"/>
      <c r="TRS948" s="477"/>
      <c r="TRT948" s="477"/>
      <c r="TRU948" s="477"/>
      <c r="TRV948" s="477"/>
      <c r="TRW948" s="477"/>
      <c r="TRX948" s="477"/>
      <c r="TRY948" s="477"/>
      <c r="TRZ948" s="477"/>
      <c r="TSA948" s="477"/>
      <c r="TSB948" s="477"/>
      <c r="TSC948" s="477"/>
      <c r="TSD948" s="477"/>
      <c r="TSE948" s="477"/>
      <c r="TSF948" s="477"/>
      <c r="TSG948" s="477"/>
      <c r="TSH948" s="477"/>
      <c r="TSI948" s="477"/>
      <c r="TSJ948" s="477"/>
      <c r="TSK948" s="477"/>
      <c r="TSL948" s="477"/>
      <c r="TSM948" s="477"/>
      <c r="TSN948" s="477"/>
      <c r="TSO948" s="477"/>
      <c r="TSP948" s="477"/>
      <c r="TSQ948" s="477"/>
      <c r="TSR948" s="477"/>
      <c r="TSS948" s="477"/>
      <c r="TST948" s="477"/>
      <c r="TSU948" s="477"/>
      <c r="TSV948" s="477"/>
      <c r="TSW948" s="477"/>
      <c r="TSX948" s="477"/>
      <c r="TSY948" s="477"/>
      <c r="TSZ948" s="477"/>
      <c r="TTA948" s="477"/>
      <c r="TTB948" s="477"/>
      <c r="TTC948" s="477"/>
      <c r="TTD948" s="477"/>
      <c r="TTE948" s="477"/>
      <c r="TTF948" s="477"/>
      <c r="TTG948" s="477"/>
      <c r="TTH948" s="477"/>
      <c r="TTI948" s="477"/>
      <c r="TTJ948" s="477"/>
      <c r="TTK948" s="477"/>
      <c r="TTL948" s="477"/>
      <c r="TTM948" s="477"/>
      <c r="TTN948" s="477"/>
      <c r="TTO948" s="477"/>
      <c r="TTP948" s="477"/>
      <c r="TTQ948" s="477"/>
      <c r="TTR948" s="477"/>
      <c r="TTS948" s="477"/>
      <c r="TTT948" s="477"/>
      <c r="TTU948" s="477"/>
      <c r="TTV948" s="477"/>
      <c r="TTW948" s="477"/>
      <c r="TTX948" s="477"/>
      <c r="TTY948" s="477"/>
      <c r="TTZ948" s="477"/>
      <c r="TUA948" s="477"/>
      <c r="TUB948" s="477"/>
      <c r="TUC948" s="477"/>
      <c r="TUD948" s="477"/>
      <c r="TUE948" s="477"/>
      <c r="TUF948" s="477"/>
      <c r="TUG948" s="477"/>
      <c r="TUH948" s="477"/>
      <c r="TUI948" s="477"/>
      <c r="TUJ948" s="477"/>
      <c r="TUK948" s="477"/>
      <c r="TUL948" s="477"/>
      <c r="TUM948" s="477"/>
      <c r="TUN948" s="477"/>
      <c r="TUO948" s="477"/>
      <c r="TUP948" s="477"/>
      <c r="TUQ948" s="477"/>
      <c r="TUR948" s="477"/>
      <c r="TUS948" s="477"/>
      <c r="TUT948" s="477"/>
      <c r="TUU948" s="477"/>
      <c r="TUV948" s="477"/>
      <c r="TUW948" s="477"/>
      <c r="TUX948" s="477"/>
      <c r="TUY948" s="477"/>
      <c r="TUZ948" s="477"/>
      <c r="TVA948" s="477"/>
      <c r="TVB948" s="477"/>
      <c r="TVC948" s="477"/>
      <c r="TVD948" s="477"/>
      <c r="TVE948" s="477"/>
      <c r="TVF948" s="477"/>
      <c r="TVG948" s="477"/>
      <c r="TVH948" s="477"/>
      <c r="TVI948" s="477"/>
      <c r="TVJ948" s="477"/>
      <c r="TVK948" s="477"/>
      <c r="TVL948" s="477"/>
      <c r="TVM948" s="477"/>
      <c r="TVN948" s="477"/>
      <c r="TVO948" s="477"/>
      <c r="TVP948" s="477"/>
      <c r="TVQ948" s="477"/>
      <c r="TVR948" s="477"/>
      <c r="TVS948" s="477"/>
      <c r="TVT948" s="477"/>
      <c r="TVU948" s="477"/>
      <c r="TVV948" s="477"/>
      <c r="TVW948" s="477"/>
      <c r="TVX948" s="477"/>
      <c r="TVY948" s="477"/>
      <c r="TVZ948" s="477"/>
      <c r="TWA948" s="477"/>
      <c r="TWB948" s="477"/>
      <c r="TWC948" s="477"/>
      <c r="TWD948" s="477"/>
      <c r="TWE948" s="477"/>
      <c r="TWF948" s="477"/>
      <c r="TWG948" s="477"/>
      <c r="TWH948" s="477"/>
      <c r="TWI948" s="477"/>
      <c r="TWJ948" s="477"/>
      <c r="TWK948" s="477"/>
      <c r="TWL948" s="477"/>
      <c r="TWM948" s="477"/>
      <c r="TWN948" s="477"/>
      <c r="TWO948" s="477"/>
      <c r="TWP948" s="477"/>
      <c r="TWQ948" s="477"/>
      <c r="TWR948" s="477"/>
      <c r="TWS948" s="477"/>
      <c r="TWT948" s="477"/>
      <c r="TWU948" s="477"/>
      <c r="TWV948" s="477"/>
      <c r="TWW948" s="477"/>
      <c r="TWX948" s="477"/>
      <c r="TWY948" s="477"/>
      <c r="TWZ948" s="477"/>
      <c r="TXA948" s="477"/>
      <c r="TXB948" s="477"/>
      <c r="TXC948" s="477"/>
      <c r="TXD948" s="477"/>
      <c r="TXE948" s="477"/>
      <c r="TXF948" s="477"/>
      <c r="TXG948" s="477"/>
      <c r="TXH948" s="477"/>
      <c r="TXI948" s="477"/>
      <c r="TXJ948" s="477"/>
      <c r="TXK948" s="477"/>
      <c r="TXL948" s="477"/>
      <c r="TXM948" s="477"/>
      <c r="TXN948" s="477"/>
      <c r="TXO948" s="477"/>
      <c r="TXP948" s="477"/>
      <c r="TXQ948" s="477"/>
      <c r="TXR948" s="477"/>
      <c r="TXS948" s="477"/>
      <c r="TXT948" s="477"/>
      <c r="TXU948" s="477"/>
      <c r="TXV948" s="477"/>
      <c r="TXW948" s="477"/>
      <c r="TXX948" s="477"/>
      <c r="TXY948" s="477"/>
      <c r="TXZ948" s="477"/>
      <c r="TYA948" s="477"/>
      <c r="TYB948" s="477"/>
      <c r="TYC948" s="477"/>
      <c r="TYD948" s="477"/>
      <c r="TYE948" s="477"/>
      <c r="TYF948" s="477"/>
      <c r="TYG948" s="477"/>
      <c r="TYH948" s="477"/>
      <c r="TYI948" s="477"/>
      <c r="TYJ948" s="477"/>
      <c r="TYK948" s="477"/>
      <c r="TYL948" s="477"/>
      <c r="TYM948" s="477"/>
      <c r="TYN948" s="477"/>
      <c r="TYO948" s="477"/>
      <c r="TYP948" s="477"/>
      <c r="TYQ948" s="477"/>
      <c r="TYR948" s="477"/>
      <c r="TYS948" s="477"/>
      <c r="TYT948" s="477"/>
      <c r="TYU948" s="477"/>
      <c r="TYV948" s="477"/>
      <c r="TYW948" s="477"/>
      <c r="TYX948" s="477"/>
      <c r="TYY948" s="477"/>
      <c r="TYZ948" s="477"/>
      <c r="TZA948" s="477"/>
      <c r="TZB948" s="477"/>
      <c r="TZC948" s="477"/>
      <c r="TZD948" s="477"/>
      <c r="TZE948" s="477"/>
      <c r="TZF948" s="477"/>
      <c r="TZG948" s="477"/>
      <c r="TZH948" s="477"/>
      <c r="TZI948" s="477"/>
      <c r="TZJ948" s="477"/>
      <c r="TZK948" s="477"/>
      <c r="TZL948" s="477"/>
      <c r="TZM948" s="477"/>
      <c r="TZN948" s="477"/>
      <c r="TZO948" s="477"/>
      <c r="TZP948" s="477"/>
      <c r="TZQ948" s="477"/>
      <c r="TZR948" s="477"/>
      <c r="TZS948" s="477"/>
      <c r="TZT948" s="477"/>
      <c r="TZU948" s="477"/>
      <c r="TZV948" s="477"/>
      <c r="TZW948" s="477"/>
      <c r="TZX948" s="477"/>
      <c r="TZY948" s="477"/>
      <c r="TZZ948" s="477"/>
      <c r="UAA948" s="477"/>
      <c r="UAB948" s="477"/>
      <c r="UAC948" s="477"/>
      <c r="UAD948" s="477"/>
      <c r="UAE948" s="477"/>
      <c r="UAF948" s="477"/>
      <c r="UAG948" s="477"/>
      <c r="UAH948" s="477"/>
      <c r="UAI948" s="477"/>
      <c r="UAJ948" s="477"/>
      <c r="UAK948" s="477"/>
      <c r="UAL948" s="477"/>
      <c r="UAM948" s="477"/>
      <c r="UAN948" s="477"/>
      <c r="UAO948" s="477"/>
      <c r="UAP948" s="477"/>
      <c r="UAQ948" s="477"/>
      <c r="UAR948" s="477"/>
      <c r="UAS948" s="477"/>
      <c r="UAT948" s="477"/>
      <c r="UAU948" s="477"/>
      <c r="UAV948" s="477"/>
      <c r="UAW948" s="477"/>
      <c r="UAX948" s="477"/>
      <c r="UAY948" s="477"/>
      <c r="UAZ948" s="477"/>
      <c r="UBA948" s="477"/>
      <c r="UBB948" s="477"/>
      <c r="UBC948" s="477"/>
      <c r="UBD948" s="477"/>
      <c r="UBE948" s="477"/>
      <c r="UBF948" s="477"/>
      <c r="UBG948" s="477"/>
      <c r="UBH948" s="477"/>
      <c r="UBI948" s="477"/>
      <c r="UBJ948" s="477"/>
      <c r="UBK948" s="477"/>
      <c r="UBL948" s="477"/>
      <c r="UBM948" s="477"/>
      <c r="UBN948" s="477"/>
      <c r="UBO948" s="477"/>
      <c r="UBP948" s="477"/>
      <c r="UBQ948" s="477"/>
      <c r="UBR948" s="477"/>
      <c r="UBS948" s="477"/>
      <c r="UBT948" s="477"/>
      <c r="UBU948" s="477"/>
      <c r="UBV948" s="477"/>
      <c r="UBW948" s="477"/>
      <c r="UBX948" s="477"/>
      <c r="UBY948" s="477"/>
      <c r="UBZ948" s="477"/>
      <c r="UCA948" s="477"/>
      <c r="UCB948" s="477"/>
      <c r="UCC948" s="477"/>
      <c r="UCD948" s="477"/>
      <c r="UCE948" s="477"/>
      <c r="UCF948" s="477"/>
      <c r="UCG948" s="477"/>
      <c r="UCH948" s="477"/>
      <c r="UCI948" s="477"/>
      <c r="UCJ948" s="477"/>
      <c r="UCK948" s="477"/>
      <c r="UCL948" s="477"/>
      <c r="UCM948" s="477"/>
      <c r="UCN948" s="477"/>
      <c r="UCO948" s="477"/>
      <c r="UCP948" s="477"/>
      <c r="UCQ948" s="477"/>
      <c r="UCR948" s="477"/>
      <c r="UCS948" s="477"/>
      <c r="UCT948" s="477"/>
      <c r="UCU948" s="477"/>
      <c r="UCV948" s="477"/>
      <c r="UCW948" s="477"/>
      <c r="UCX948" s="477"/>
      <c r="UCY948" s="477"/>
      <c r="UCZ948" s="477"/>
      <c r="UDA948" s="477"/>
      <c r="UDB948" s="477"/>
      <c r="UDC948" s="477"/>
      <c r="UDD948" s="477"/>
      <c r="UDE948" s="477"/>
      <c r="UDF948" s="477"/>
      <c r="UDG948" s="477"/>
      <c r="UDH948" s="477"/>
      <c r="UDI948" s="477"/>
      <c r="UDJ948" s="477"/>
      <c r="UDK948" s="477"/>
      <c r="UDL948" s="477"/>
      <c r="UDM948" s="477"/>
      <c r="UDN948" s="477"/>
      <c r="UDO948" s="477"/>
      <c r="UDP948" s="477"/>
      <c r="UDQ948" s="477"/>
      <c r="UDR948" s="477"/>
      <c r="UDS948" s="477"/>
      <c r="UDT948" s="477"/>
      <c r="UDU948" s="477"/>
      <c r="UDV948" s="477"/>
      <c r="UDW948" s="477"/>
      <c r="UDX948" s="477"/>
      <c r="UDY948" s="477"/>
      <c r="UDZ948" s="477"/>
      <c r="UEA948" s="477"/>
      <c r="UEB948" s="477"/>
      <c r="UEC948" s="477"/>
      <c r="UED948" s="477"/>
      <c r="UEE948" s="477"/>
      <c r="UEF948" s="477"/>
      <c r="UEG948" s="477"/>
      <c r="UEH948" s="477"/>
      <c r="UEI948" s="477"/>
      <c r="UEJ948" s="477"/>
      <c r="UEK948" s="477"/>
      <c r="UEL948" s="477"/>
      <c r="UEM948" s="477"/>
      <c r="UEN948" s="477"/>
      <c r="UEO948" s="477"/>
      <c r="UEP948" s="477"/>
      <c r="UEQ948" s="477"/>
      <c r="UER948" s="477"/>
      <c r="UES948" s="477"/>
      <c r="UET948" s="477"/>
      <c r="UEU948" s="477"/>
      <c r="UEV948" s="477"/>
      <c r="UEW948" s="477"/>
      <c r="UEX948" s="477"/>
      <c r="UEY948" s="477"/>
      <c r="UEZ948" s="477"/>
      <c r="UFA948" s="477"/>
      <c r="UFB948" s="477"/>
      <c r="UFC948" s="477"/>
      <c r="UFD948" s="477"/>
      <c r="UFE948" s="477"/>
      <c r="UFF948" s="477"/>
      <c r="UFG948" s="477"/>
      <c r="UFH948" s="477"/>
      <c r="UFI948" s="477"/>
      <c r="UFJ948" s="477"/>
      <c r="UFK948" s="477"/>
      <c r="UFL948" s="477"/>
      <c r="UFM948" s="477"/>
      <c r="UFN948" s="477"/>
      <c r="UFO948" s="477"/>
      <c r="UFP948" s="477"/>
      <c r="UFQ948" s="477"/>
      <c r="UFR948" s="477"/>
      <c r="UFS948" s="477"/>
      <c r="UFT948" s="477"/>
      <c r="UFU948" s="477"/>
      <c r="UFV948" s="477"/>
      <c r="UFW948" s="477"/>
      <c r="UFX948" s="477"/>
      <c r="UFY948" s="477"/>
      <c r="UFZ948" s="477"/>
      <c r="UGA948" s="477"/>
      <c r="UGB948" s="477"/>
      <c r="UGC948" s="477"/>
      <c r="UGD948" s="477"/>
      <c r="UGE948" s="477"/>
      <c r="UGF948" s="477"/>
      <c r="UGG948" s="477"/>
      <c r="UGH948" s="477"/>
      <c r="UGI948" s="477"/>
      <c r="UGJ948" s="477"/>
      <c r="UGK948" s="477"/>
      <c r="UGL948" s="477"/>
      <c r="UGM948" s="477"/>
      <c r="UGN948" s="477"/>
      <c r="UGO948" s="477"/>
      <c r="UGP948" s="477"/>
      <c r="UGQ948" s="477"/>
      <c r="UGR948" s="477"/>
      <c r="UGS948" s="477"/>
      <c r="UGT948" s="477"/>
      <c r="UGU948" s="477"/>
      <c r="UGV948" s="477"/>
      <c r="UGW948" s="477"/>
      <c r="UGX948" s="477"/>
      <c r="UGY948" s="477"/>
      <c r="UGZ948" s="477"/>
      <c r="UHA948" s="477"/>
      <c r="UHB948" s="477"/>
      <c r="UHC948" s="477"/>
      <c r="UHD948" s="477"/>
      <c r="UHE948" s="477"/>
      <c r="UHF948" s="477"/>
      <c r="UHG948" s="477"/>
      <c r="UHH948" s="477"/>
      <c r="UHI948" s="477"/>
      <c r="UHJ948" s="477"/>
      <c r="UHK948" s="477"/>
      <c r="UHL948" s="477"/>
      <c r="UHM948" s="477"/>
      <c r="UHN948" s="477"/>
      <c r="UHO948" s="477"/>
      <c r="UHP948" s="477"/>
      <c r="UHQ948" s="477"/>
      <c r="UHR948" s="477"/>
      <c r="UHS948" s="477"/>
      <c r="UHT948" s="477"/>
      <c r="UHU948" s="477"/>
      <c r="UHV948" s="477"/>
      <c r="UHW948" s="477"/>
      <c r="UHX948" s="477"/>
      <c r="UHY948" s="477"/>
      <c r="UHZ948" s="477"/>
      <c r="UIA948" s="477"/>
      <c r="UIB948" s="477"/>
      <c r="UIC948" s="477"/>
      <c r="UID948" s="477"/>
      <c r="UIE948" s="477"/>
      <c r="UIF948" s="477"/>
      <c r="UIG948" s="477"/>
      <c r="UIH948" s="477"/>
      <c r="UII948" s="477"/>
      <c r="UIJ948" s="477"/>
      <c r="UIK948" s="477"/>
      <c r="UIL948" s="477"/>
      <c r="UIM948" s="477"/>
      <c r="UIN948" s="477"/>
      <c r="UIO948" s="477"/>
      <c r="UIP948" s="477"/>
      <c r="UIQ948" s="477"/>
      <c r="UIR948" s="477"/>
      <c r="UIS948" s="477"/>
      <c r="UIT948" s="477"/>
      <c r="UIU948" s="477"/>
      <c r="UIV948" s="477"/>
      <c r="UIW948" s="477"/>
      <c r="UIX948" s="477"/>
      <c r="UIY948" s="477"/>
      <c r="UIZ948" s="477"/>
      <c r="UJA948" s="477"/>
      <c r="UJB948" s="477"/>
      <c r="UJC948" s="477"/>
      <c r="UJD948" s="477"/>
      <c r="UJE948" s="477"/>
      <c r="UJF948" s="477"/>
      <c r="UJG948" s="477"/>
      <c r="UJH948" s="477"/>
      <c r="UJI948" s="477"/>
      <c r="UJJ948" s="477"/>
      <c r="UJK948" s="477"/>
      <c r="UJL948" s="477"/>
      <c r="UJM948" s="477"/>
      <c r="UJN948" s="477"/>
      <c r="UJO948" s="477"/>
      <c r="UJP948" s="477"/>
      <c r="UJQ948" s="477"/>
      <c r="UJR948" s="477"/>
      <c r="UJS948" s="477"/>
      <c r="UJT948" s="477"/>
      <c r="UJU948" s="477"/>
      <c r="UJV948" s="477"/>
      <c r="UJW948" s="477"/>
      <c r="UJX948" s="477"/>
      <c r="UJY948" s="477"/>
      <c r="UJZ948" s="477"/>
      <c r="UKA948" s="477"/>
      <c r="UKB948" s="477"/>
      <c r="UKC948" s="477"/>
      <c r="UKD948" s="477"/>
      <c r="UKE948" s="477"/>
      <c r="UKF948" s="477"/>
      <c r="UKG948" s="477"/>
      <c r="UKH948" s="477"/>
      <c r="UKI948" s="477"/>
      <c r="UKJ948" s="477"/>
      <c r="UKK948" s="477"/>
      <c r="UKL948" s="477"/>
      <c r="UKM948" s="477"/>
      <c r="UKN948" s="477"/>
      <c r="UKO948" s="477"/>
      <c r="UKP948" s="477"/>
      <c r="UKQ948" s="477"/>
      <c r="UKR948" s="477"/>
      <c r="UKS948" s="477"/>
      <c r="UKT948" s="477"/>
      <c r="UKU948" s="477"/>
      <c r="UKV948" s="477"/>
      <c r="UKW948" s="477"/>
      <c r="UKX948" s="477"/>
      <c r="UKY948" s="477"/>
      <c r="UKZ948" s="477"/>
      <c r="ULA948" s="477"/>
      <c r="ULB948" s="477"/>
      <c r="ULC948" s="477"/>
      <c r="ULD948" s="477"/>
      <c r="ULE948" s="477"/>
      <c r="ULF948" s="477"/>
      <c r="ULG948" s="477"/>
      <c r="ULH948" s="477"/>
      <c r="ULI948" s="477"/>
      <c r="ULJ948" s="477"/>
      <c r="ULK948" s="477"/>
      <c r="ULL948" s="477"/>
      <c r="ULM948" s="477"/>
      <c r="ULN948" s="477"/>
      <c r="ULO948" s="477"/>
      <c r="ULP948" s="477"/>
      <c r="ULQ948" s="477"/>
      <c r="ULR948" s="477"/>
      <c r="ULS948" s="477"/>
      <c r="ULT948" s="477"/>
      <c r="ULU948" s="477"/>
      <c r="ULV948" s="477"/>
      <c r="ULW948" s="477"/>
      <c r="ULX948" s="477"/>
      <c r="ULY948" s="477"/>
      <c r="ULZ948" s="477"/>
      <c r="UMA948" s="477"/>
      <c r="UMB948" s="477"/>
      <c r="UMC948" s="477"/>
      <c r="UMD948" s="477"/>
      <c r="UME948" s="477"/>
      <c r="UMF948" s="477"/>
      <c r="UMG948" s="477"/>
      <c r="UMH948" s="477"/>
      <c r="UMI948" s="477"/>
      <c r="UMJ948" s="477"/>
      <c r="UMK948" s="477"/>
      <c r="UML948" s="477"/>
      <c r="UMM948" s="477"/>
      <c r="UMN948" s="477"/>
      <c r="UMO948" s="477"/>
      <c r="UMP948" s="477"/>
      <c r="UMQ948" s="477"/>
      <c r="UMR948" s="477"/>
      <c r="UMS948" s="477"/>
      <c r="UMT948" s="477"/>
      <c r="UMU948" s="477"/>
      <c r="UMV948" s="477"/>
      <c r="UMW948" s="477"/>
      <c r="UMX948" s="477"/>
      <c r="UMY948" s="477"/>
      <c r="UMZ948" s="477"/>
      <c r="UNA948" s="477"/>
      <c r="UNB948" s="477"/>
      <c r="UNC948" s="477"/>
      <c r="UND948" s="477"/>
      <c r="UNE948" s="477"/>
      <c r="UNF948" s="477"/>
      <c r="UNG948" s="477"/>
      <c r="UNH948" s="477"/>
      <c r="UNI948" s="477"/>
      <c r="UNJ948" s="477"/>
      <c r="UNK948" s="477"/>
      <c r="UNL948" s="477"/>
      <c r="UNM948" s="477"/>
      <c r="UNN948" s="477"/>
      <c r="UNO948" s="477"/>
      <c r="UNP948" s="477"/>
      <c r="UNQ948" s="477"/>
      <c r="UNR948" s="477"/>
      <c r="UNS948" s="477"/>
      <c r="UNT948" s="477"/>
      <c r="UNU948" s="477"/>
      <c r="UNV948" s="477"/>
      <c r="UNW948" s="477"/>
      <c r="UNX948" s="477"/>
      <c r="UNY948" s="477"/>
      <c r="UNZ948" s="477"/>
      <c r="UOA948" s="477"/>
      <c r="UOB948" s="477"/>
      <c r="UOC948" s="477"/>
      <c r="UOD948" s="477"/>
      <c r="UOE948" s="477"/>
      <c r="UOF948" s="477"/>
      <c r="UOG948" s="477"/>
      <c r="UOH948" s="477"/>
      <c r="UOI948" s="477"/>
      <c r="UOJ948" s="477"/>
      <c r="UOK948" s="477"/>
      <c r="UOL948" s="477"/>
      <c r="UOM948" s="477"/>
      <c r="UON948" s="477"/>
      <c r="UOO948" s="477"/>
      <c r="UOP948" s="477"/>
      <c r="UOQ948" s="477"/>
      <c r="UOR948" s="477"/>
      <c r="UOS948" s="477"/>
      <c r="UOT948" s="477"/>
      <c r="UOU948" s="477"/>
      <c r="UOV948" s="477"/>
      <c r="UOW948" s="477"/>
      <c r="UOX948" s="477"/>
      <c r="UOY948" s="477"/>
      <c r="UOZ948" s="477"/>
      <c r="UPA948" s="477"/>
      <c r="UPB948" s="477"/>
      <c r="UPC948" s="477"/>
      <c r="UPD948" s="477"/>
      <c r="UPE948" s="477"/>
      <c r="UPF948" s="477"/>
      <c r="UPG948" s="477"/>
      <c r="UPH948" s="477"/>
      <c r="UPI948" s="477"/>
      <c r="UPJ948" s="477"/>
      <c r="UPK948" s="477"/>
      <c r="UPL948" s="477"/>
      <c r="UPM948" s="477"/>
      <c r="UPN948" s="477"/>
      <c r="UPO948" s="477"/>
      <c r="UPP948" s="477"/>
      <c r="UPQ948" s="477"/>
      <c r="UPR948" s="477"/>
      <c r="UPS948" s="477"/>
      <c r="UPT948" s="477"/>
      <c r="UPU948" s="477"/>
      <c r="UPV948" s="477"/>
      <c r="UPW948" s="477"/>
      <c r="UPX948" s="477"/>
      <c r="UPY948" s="477"/>
      <c r="UPZ948" s="477"/>
      <c r="UQA948" s="477"/>
      <c r="UQB948" s="477"/>
      <c r="UQC948" s="477"/>
      <c r="UQD948" s="477"/>
      <c r="UQE948" s="477"/>
      <c r="UQF948" s="477"/>
      <c r="UQG948" s="477"/>
      <c r="UQH948" s="477"/>
      <c r="UQI948" s="477"/>
      <c r="UQJ948" s="477"/>
      <c r="UQK948" s="477"/>
      <c r="UQL948" s="477"/>
      <c r="UQM948" s="477"/>
      <c r="UQN948" s="477"/>
      <c r="UQO948" s="477"/>
      <c r="UQP948" s="477"/>
      <c r="UQQ948" s="477"/>
      <c r="UQR948" s="477"/>
      <c r="UQS948" s="477"/>
      <c r="UQT948" s="477"/>
      <c r="UQU948" s="477"/>
      <c r="UQV948" s="477"/>
      <c r="UQW948" s="477"/>
      <c r="UQX948" s="477"/>
      <c r="UQY948" s="477"/>
      <c r="UQZ948" s="477"/>
      <c r="URA948" s="477"/>
      <c r="URB948" s="477"/>
      <c r="URC948" s="477"/>
      <c r="URD948" s="477"/>
      <c r="URE948" s="477"/>
      <c r="URF948" s="477"/>
      <c r="URG948" s="477"/>
      <c r="URH948" s="477"/>
      <c r="URI948" s="477"/>
      <c r="URJ948" s="477"/>
      <c r="URK948" s="477"/>
      <c r="URL948" s="477"/>
      <c r="URM948" s="477"/>
      <c r="URN948" s="477"/>
      <c r="URO948" s="477"/>
      <c r="URP948" s="477"/>
      <c r="URQ948" s="477"/>
      <c r="URR948" s="477"/>
      <c r="URS948" s="477"/>
      <c r="URT948" s="477"/>
      <c r="URU948" s="477"/>
      <c r="URV948" s="477"/>
      <c r="URW948" s="477"/>
      <c r="URX948" s="477"/>
      <c r="URY948" s="477"/>
      <c r="URZ948" s="477"/>
      <c r="USA948" s="477"/>
      <c r="USB948" s="477"/>
      <c r="USC948" s="477"/>
      <c r="USD948" s="477"/>
      <c r="USE948" s="477"/>
      <c r="USF948" s="477"/>
      <c r="USG948" s="477"/>
      <c r="USH948" s="477"/>
      <c r="USI948" s="477"/>
      <c r="USJ948" s="477"/>
      <c r="USK948" s="477"/>
      <c r="USL948" s="477"/>
      <c r="USM948" s="477"/>
      <c r="USN948" s="477"/>
      <c r="USO948" s="477"/>
      <c r="USP948" s="477"/>
      <c r="USQ948" s="477"/>
      <c r="USR948" s="477"/>
      <c r="USS948" s="477"/>
      <c r="UST948" s="477"/>
      <c r="USU948" s="477"/>
      <c r="USV948" s="477"/>
      <c r="USW948" s="477"/>
      <c r="USX948" s="477"/>
      <c r="USY948" s="477"/>
      <c r="USZ948" s="477"/>
      <c r="UTA948" s="477"/>
      <c r="UTB948" s="477"/>
      <c r="UTC948" s="477"/>
      <c r="UTD948" s="477"/>
      <c r="UTE948" s="477"/>
      <c r="UTF948" s="477"/>
      <c r="UTG948" s="477"/>
      <c r="UTH948" s="477"/>
      <c r="UTI948" s="477"/>
      <c r="UTJ948" s="477"/>
      <c r="UTK948" s="477"/>
      <c r="UTL948" s="477"/>
      <c r="UTM948" s="477"/>
      <c r="UTN948" s="477"/>
      <c r="UTO948" s="477"/>
      <c r="UTP948" s="477"/>
      <c r="UTQ948" s="477"/>
      <c r="UTR948" s="477"/>
      <c r="UTS948" s="477"/>
      <c r="UTT948" s="477"/>
      <c r="UTU948" s="477"/>
      <c r="UTV948" s="477"/>
      <c r="UTW948" s="477"/>
      <c r="UTX948" s="477"/>
      <c r="UTY948" s="477"/>
      <c r="UTZ948" s="477"/>
      <c r="UUA948" s="477"/>
      <c r="UUB948" s="477"/>
      <c r="UUC948" s="477"/>
      <c r="UUD948" s="477"/>
      <c r="UUE948" s="477"/>
      <c r="UUF948" s="477"/>
      <c r="UUG948" s="477"/>
      <c r="UUH948" s="477"/>
      <c r="UUI948" s="477"/>
      <c r="UUJ948" s="477"/>
      <c r="UUK948" s="477"/>
      <c r="UUL948" s="477"/>
      <c r="UUM948" s="477"/>
      <c r="UUN948" s="477"/>
      <c r="UUO948" s="477"/>
      <c r="UUP948" s="477"/>
      <c r="UUQ948" s="477"/>
      <c r="UUR948" s="477"/>
      <c r="UUS948" s="477"/>
      <c r="UUT948" s="477"/>
      <c r="UUU948" s="477"/>
      <c r="UUV948" s="477"/>
      <c r="UUW948" s="477"/>
      <c r="UUX948" s="477"/>
      <c r="UUY948" s="477"/>
      <c r="UUZ948" s="477"/>
      <c r="UVA948" s="477"/>
      <c r="UVB948" s="477"/>
      <c r="UVC948" s="477"/>
      <c r="UVD948" s="477"/>
      <c r="UVE948" s="477"/>
      <c r="UVF948" s="477"/>
      <c r="UVG948" s="477"/>
      <c r="UVH948" s="477"/>
      <c r="UVI948" s="477"/>
      <c r="UVJ948" s="477"/>
      <c r="UVK948" s="477"/>
      <c r="UVL948" s="477"/>
      <c r="UVM948" s="477"/>
      <c r="UVN948" s="477"/>
      <c r="UVO948" s="477"/>
      <c r="UVP948" s="477"/>
      <c r="UVQ948" s="477"/>
      <c r="UVR948" s="477"/>
      <c r="UVS948" s="477"/>
      <c r="UVT948" s="477"/>
      <c r="UVU948" s="477"/>
      <c r="UVV948" s="477"/>
      <c r="UVW948" s="477"/>
      <c r="UVX948" s="477"/>
      <c r="UVY948" s="477"/>
      <c r="UVZ948" s="477"/>
      <c r="UWA948" s="477"/>
      <c r="UWB948" s="477"/>
      <c r="UWC948" s="477"/>
      <c r="UWD948" s="477"/>
      <c r="UWE948" s="477"/>
      <c r="UWF948" s="477"/>
      <c r="UWG948" s="477"/>
      <c r="UWH948" s="477"/>
      <c r="UWI948" s="477"/>
      <c r="UWJ948" s="477"/>
      <c r="UWK948" s="477"/>
      <c r="UWL948" s="477"/>
      <c r="UWM948" s="477"/>
      <c r="UWN948" s="477"/>
      <c r="UWO948" s="477"/>
      <c r="UWP948" s="477"/>
      <c r="UWQ948" s="477"/>
      <c r="UWR948" s="477"/>
      <c r="UWS948" s="477"/>
      <c r="UWT948" s="477"/>
      <c r="UWU948" s="477"/>
      <c r="UWV948" s="477"/>
      <c r="UWW948" s="477"/>
      <c r="UWX948" s="477"/>
      <c r="UWY948" s="477"/>
      <c r="UWZ948" s="477"/>
      <c r="UXA948" s="477"/>
      <c r="UXB948" s="477"/>
      <c r="UXC948" s="477"/>
      <c r="UXD948" s="477"/>
      <c r="UXE948" s="477"/>
      <c r="UXF948" s="477"/>
      <c r="UXG948" s="477"/>
      <c r="UXH948" s="477"/>
      <c r="UXI948" s="477"/>
      <c r="UXJ948" s="477"/>
      <c r="UXK948" s="477"/>
      <c r="UXL948" s="477"/>
      <c r="UXM948" s="477"/>
      <c r="UXN948" s="477"/>
      <c r="UXO948" s="477"/>
      <c r="UXP948" s="477"/>
      <c r="UXQ948" s="477"/>
      <c r="UXR948" s="477"/>
      <c r="UXS948" s="477"/>
      <c r="UXT948" s="477"/>
      <c r="UXU948" s="477"/>
      <c r="UXV948" s="477"/>
      <c r="UXW948" s="477"/>
      <c r="UXX948" s="477"/>
      <c r="UXY948" s="477"/>
      <c r="UXZ948" s="477"/>
      <c r="UYA948" s="477"/>
      <c r="UYB948" s="477"/>
      <c r="UYC948" s="477"/>
      <c r="UYD948" s="477"/>
      <c r="UYE948" s="477"/>
      <c r="UYF948" s="477"/>
      <c r="UYG948" s="477"/>
      <c r="UYH948" s="477"/>
      <c r="UYI948" s="477"/>
      <c r="UYJ948" s="477"/>
      <c r="UYK948" s="477"/>
      <c r="UYL948" s="477"/>
      <c r="UYM948" s="477"/>
      <c r="UYN948" s="477"/>
      <c r="UYO948" s="477"/>
      <c r="UYP948" s="477"/>
      <c r="UYQ948" s="477"/>
      <c r="UYR948" s="477"/>
      <c r="UYS948" s="477"/>
      <c r="UYT948" s="477"/>
      <c r="UYU948" s="477"/>
      <c r="UYV948" s="477"/>
      <c r="UYW948" s="477"/>
      <c r="UYX948" s="477"/>
      <c r="UYY948" s="477"/>
      <c r="UYZ948" s="477"/>
      <c r="UZA948" s="477"/>
      <c r="UZB948" s="477"/>
      <c r="UZC948" s="477"/>
      <c r="UZD948" s="477"/>
      <c r="UZE948" s="477"/>
      <c r="UZF948" s="477"/>
      <c r="UZG948" s="477"/>
      <c r="UZH948" s="477"/>
      <c r="UZI948" s="477"/>
      <c r="UZJ948" s="477"/>
      <c r="UZK948" s="477"/>
      <c r="UZL948" s="477"/>
      <c r="UZM948" s="477"/>
      <c r="UZN948" s="477"/>
      <c r="UZO948" s="477"/>
      <c r="UZP948" s="477"/>
      <c r="UZQ948" s="477"/>
      <c r="UZR948" s="477"/>
      <c r="UZS948" s="477"/>
      <c r="UZT948" s="477"/>
      <c r="UZU948" s="477"/>
      <c r="UZV948" s="477"/>
      <c r="UZW948" s="477"/>
      <c r="UZX948" s="477"/>
      <c r="UZY948" s="477"/>
      <c r="UZZ948" s="477"/>
      <c r="VAA948" s="477"/>
      <c r="VAB948" s="477"/>
      <c r="VAC948" s="477"/>
      <c r="VAD948" s="477"/>
      <c r="VAE948" s="477"/>
      <c r="VAF948" s="477"/>
      <c r="VAG948" s="477"/>
      <c r="VAH948" s="477"/>
      <c r="VAI948" s="477"/>
      <c r="VAJ948" s="477"/>
      <c r="VAK948" s="477"/>
      <c r="VAL948" s="477"/>
      <c r="VAM948" s="477"/>
      <c r="VAN948" s="477"/>
      <c r="VAO948" s="477"/>
      <c r="VAP948" s="477"/>
      <c r="VAQ948" s="477"/>
      <c r="VAR948" s="477"/>
      <c r="VAS948" s="477"/>
      <c r="VAT948" s="477"/>
      <c r="VAU948" s="477"/>
      <c r="VAV948" s="477"/>
      <c r="VAW948" s="477"/>
      <c r="VAX948" s="477"/>
      <c r="VAY948" s="477"/>
      <c r="VAZ948" s="477"/>
      <c r="VBA948" s="477"/>
      <c r="VBB948" s="477"/>
      <c r="VBC948" s="477"/>
      <c r="VBD948" s="477"/>
      <c r="VBE948" s="477"/>
      <c r="VBF948" s="477"/>
      <c r="VBG948" s="477"/>
      <c r="VBH948" s="477"/>
      <c r="VBI948" s="477"/>
      <c r="VBJ948" s="477"/>
      <c r="VBK948" s="477"/>
      <c r="VBL948" s="477"/>
      <c r="VBM948" s="477"/>
      <c r="VBN948" s="477"/>
      <c r="VBO948" s="477"/>
      <c r="VBP948" s="477"/>
      <c r="VBQ948" s="477"/>
      <c r="VBR948" s="477"/>
      <c r="VBS948" s="477"/>
      <c r="VBT948" s="477"/>
      <c r="VBU948" s="477"/>
      <c r="VBV948" s="477"/>
      <c r="VBW948" s="477"/>
      <c r="VBX948" s="477"/>
      <c r="VBY948" s="477"/>
      <c r="VBZ948" s="477"/>
      <c r="VCA948" s="477"/>
      <c r="VCB948" s="477"/>
      <c r="VCC948" s="477"/>
      <c r="VCD948" s="477"/>
      <c r="VCE948" s="477"/>
      <c r="VCF948" s="477"/>
      <c r="VCG948" s="477"/>
      <c r="VCH948" s="477"/>
      <c r="VCI948" s="477"/>
      <c r="VCJ948" s="477"/>
      <c r="VCK948" s="477"/>
      <c r="VCL948" s="477"/>
      <c r="VCM948" s="477"/>
      <c r="VCN948" s="477"/>
      <c r="VCO948" s="477"/>
      <c r="VCP948" s="477"/>
      <c r="VCQ948" s="477"/>
      <c r="VCR948" s="477"/>
      <c r="VCS948" s="477"/>
      <c r="VCT948" s="477"/>
      <c r="VCU948" s="477"/>
      <c r="VCV948" s="477"/>
      <c r="VCW948" s="477"/>
      <c r="VCX948" s="477"/>
      <c r="VCY948" s="477"/>
      <c r="VCZ948" s="477"/>
      <c r="VDA948" s="477"/>
      <c r="VDB948" s="477"/>
      <c r="VDC948" s="477"/>
      <c r="VDD948" s="477"/>
      <c r="VDE948" s="477"/>
      <c r="VDF948" s="477"/>
      <c r="VDG948" s="477"/>
      <c r="VDH948" s="477"/>
      <c r="VDI948" s="477"/>
      <c r="VDJ948" s="477"/>
      <c r="VDK948" s="477"/>
      <c r="VDL948" s="477"/>
      <c r="VDM948" s="477"/>
      <c r="VDN948" s="477"/>
      <c r="VDO948" s="477"/>
      <c r="VDP948" s="477"/>
      <c r="VDQ948" s="477"/>
      <c r="VDR948" s="477"/>
      <c r="VDS948" s="477"/>
      <c r="VDT948" s="477"/>
      <c r="VDU948" s="477"/>
      <c r="VDV948" s="477"/>
      <c r="VDW948" s="477"/>
      <c r="VDX948" s="477"/>
      <c r="VDY948" s="477"/>
      <c r="VDZ948" s="477"/>
      <c r="VEA948" s="477"/>
      <c r="VEB948" s="477"/>
      <c r="VEC948" s="477"/>
      <c r="VED948" s="477"/>
      <c r="VEE948" s="477"/>
      <c r="VEF948" s="477"/>
      <c r="VEG948" s="477"/>
      <c r="VEH948" s="477"/>
      <c r="VEI948" s="477"/>
      <c r="VEJ948" s="477"/>
      <c r="VEK948" s="477"/>
      <c r="VEL948" s="477"/>
      <c r="VEM948" s="477"/>
      <c r="VEN948" s="477"/>
      <c r="VEO948" s="477"/>
      <c r="VEP948" s="477"/>
      <c r="VEQ948" s="477"/>
      <c r="VER948" s="477"/>
      <c r="VES948" s="477"/>
      <c r="VET948" s="477"/>
      <c r="VEU948" s="477"/>
      <c r="VEV948" s="477"/>
      <c r="VEW948" s="477"/>
      <c r="VEX948" s="477"/>
      <c r="VEY948" s="477"/>
      <c r="VEZ948" s="477"/>
      <c r="VFA948" s="477"/>
      <c r="VFB948" s="477"/>
      <c r="VFC948" s="477"/>
      <c r="VFD948" s="477"/>
      <c r="VFE948" s="477"/>
      <c r="VFF948" s="477"/>
      <c r="VFG948" s="477"/>
      <c r="VFH948" s="477"/>
      <c r="VFI948" s="477"/>
      <c r="VFJ948" s="477"/>
      <c r="VFK948" s="477"/>
      <c r="VFL948" s="477"/>
      <c r="VFM948" s="477"/>
      <c r="VFN948" s="477"/>
      <c r="VFO948" s="477"/>
      <c r="VFP948" s="477"/>
      <c r="VFQ948" s="477"/>
      <c r="VFR948" s="477"/>
      <c r="VFS948" s="477"/>
      <c r="VFT948" s="477"/>
      <c r="VFU948" s="477"/>
      <c r="VFV948" s="477"/>
      <c r="VFW948" s="477"/>
      <c r="VFX948" s="477"/>
      <c r="VFY948" s="477"/>
      <c r="VFZ948" s="477"/>
      <c r="VGA948" s="477"/>
      <c r="VGB948" s="477"/>
      <c r="VGC948" s="477"/>
      <c r="VGD948" s="477"/>
      <c r="VGE948" s="477"/>
      <c r="VGF948" s="477"/>
      <c r="VGG948" s="477"/>
      <c r="VGH948" s="477"/>
      <c r="VGI948" s="477"/>
      <c r="VGJ948" s="477"/>
      <c r="VGK948" s="477"/>
      <c r="VGL948" s="477"/>
      <c r="VGM948" s="477"/>
      <c r="VGN948" s="477"/>
      <c r="VGO948" s="477"/>
      <c r="VGP948" s="477"/>
      <c r="VGQ948" s="477"/>
      <c r="VGR948" s="477"/>
      <c r="VGS948" s="477"/>
      <c r="VGT948" s="477"/>
      <c r="VGU948" s="477"/>
      <c r="VGV948" s="477"/>
      <c r="VGW948" s="477"/>
      <c r="VGX948" s="477"/>
      <c r="VGY948" s="477"/>
      <c r="VGZ948" s="477"/>
      <c r="VHA948" s="477"/>
      <c r="VHB948" s="477"/>
      <c r="VHC948" s="477"/>
      <c r="VHD948" s="477"/>
      <c r="VHE948" s="477"/>
      <c r="VHF948" s="477"/>
      <c r="VHG948" s="477"/>
      <c r="VHH948" s="477"/>
      <c r="VHI948" s="477"/>
      <c r="VHJ948" s="477"/>
      <c r="VHK948" s="477"/>
      <c r="VHL948" s="477"/>
      <c r="VHM948" s="477"/>
      <c r="VHN948" s="477"/>
      <c r="VHO948" s="477"/>
      <c r="VHP948" s="477"/>
      <c r="VHQ948" s="477"/>
      <c r="VHR948" s="477"/>
      <c r="VHS948" s="477"/>
      <c r="VHT948" s="477"/>
      <c r="VHU948" s="477"/>
      <c r="VHV948" s="477"/>
      <c r="VHW948" s="477"/>
      <c r="VHX948" s="477"/>
      <c r="VHY948" s="477"/>
      <c r="VHZ948" s="477"/>
      <c r="VIA948" s="477"/>
      <c r="VIB948" s="477"/>
      <c r="VIC948" s="477"/>
      <c r="VID948" s="477"/>
      <c r="VIE948" s="477"/>
      <c r="VIF948" s="477"/>
      <c r="VIG948" s="477"/>
      <c r="VIH948" s="477"/>
      <c r="VII948" s="477"/>
      <c r="VIJ948" s="477"/>
      <c r="VIK948" s="477"/>
      <c r="VIL948" s="477"/>
      <c r="VIM948" s="477"/>
      <c r="VIN948" s="477"/>
      <c r="VIO948" s="477"/>
      <c r="VIP948" s="477"/>
      <c r="VIQ948" s="477"/>
      <c r="VIR948" s="477"/>
      <c r="VIS948" s="477"/>
      <c r="VIT948" s="477"/>
      <c r="VIU948" s="477"/>
      <c r="VIV948" s="477"/>
      <c r="VIW948" s="477"/>
      <c r="VIX948" s="477"/>
      <c r="VIY948" s="477"/>
      <c r="VIZ948" s="477"/>
      <c r="VJA948" s="477"/>
      <c r="VJB948" s="477"/>
      <c r="VJC948" s="477"/>
      <c r="VJD948" s="477"/>
      <c r="VJE948" s="477"/>
      <c r="VJF948" s="477"/>
      <c r="VJG948" s="477"/>
      <c r="VJH948" s="477"/>
      <c r="VJI948" s="477"/>
      <c r="VJJ948" s="477"/>
      <c r="VJK948" s="477"/>
      <c r="VJL948" s="477"/>
      <c r="VJM948" s="477"/>
      <c r="VJN948" s="477"/>
      <c r="VJO948" s="477"/>
      <c r="VJP948" s="477"/>
      <c r="VJQ948" s="477"/>
      <c r="VJR948" s="477"/>
      <c r="VJS948" s="477"/>
      <c r="VJT948" s="477"/>
      <c r="VJU948" s="477"/>
      <c r="VJV948" s="477"/>
      <c r="VJW948" s="477"/>
      <c r="VJX948" s="477"/>
      <c r="VJY948" s="477"/>
      <c r="VJZ948" s="477"/>
      <c r="VKA948" s="477"/>
      <c r="VKB948" s="477"/>
      <c r="VKC948" s="477"/>
      <c r="VKD948" s="477"/>
      <c r="VKE948" s="477"/>
      <c r="VKF948" s="477"/>
      <c r="VKG948" s="477"/>
      <c r="VKH948" s="477"/>
      <c r="VKI948" s="477"/>
      <c r="VKJ948" s="477"/>
      <c r="VKK948" s="477"/>
      <c r="VKL948" s="477"/>
      <c r="VKM948" s="477"/>
      <c r="VKN948" s="477"/>
      <c r="VKO948" s="477"/>
      <c r="VKP948" s="477"/>
      <c r="VKQ948" s="477"/>
      <c r="VKR948" s="477"/>
      <c r="VKS948" s="477"/>
      <c r="VKT948" s="477"/>
      <c r="VKU948" s="477"/>
      <c r="VKV948" s="477"/>
      <c r="VKW948" s="477"/>
      <c r="VKX948" s="477"/>
      <c r="VKY948" s="477"/>
      <c r="VKZ948" s="477"/>
      <c r="VLA948" s="477"/>
      <c r="VLB948" s="477"/>
      <c r="VLC948" s="477"/>
      <c r="VLD948" s="477"/>
      <c r="VLE948" s="477"/>
      <c r="VLF948" s="477"/>
      <c r="VLG948" s="477"/>
      <c r="VLH948" s="477"/>
      <c r="VLI948" s="477"/>
      <c r="VLJ948" s="477"/>
      <c r="VLK948" s="477"/>
      <c r="VLL948" s="477"/>
      <c r="VLM948" s="477"/>
      <c r="VLN948" s="477"/>
      <c r="VLO948" s="477"/>
      <c r="VLP948" s="477"/>
      <c r="VLQ948" s="477"/>
      <c r="VLR948" s="477"/>
      <c r="VLS948" s="477"/>
      <c r="VLT948" s="477"/>
      <c r="VLU948" s="477"/>
      <c r="VLV948" s="477"/>
      <c r="VLW948" s="477"/>
      <c r="VLX948" s="477"/>
      <c r="VLY948" s="477"/>
      <c r="VLZ948" s="477"/>
      <c r="VMA948" s="477"/>
      <c r="VMB948" s="477"/>
      <c r="VMC948" s="477"/>
      <c r="VMD948" s="477"/>
      <c r="VME948" s="477"/>
      <c r="VMF948" s="477"/>
      <c r="VMG948" s="477"/>
      <c r="VMH948" s="477"/>
      <c r="VMI948" s="477"/>
      <c r="VMJ948" s="477"/>
      <c r="VMK948" s="477"/>
      <c r="VML948" s="477"/>
      <c r="VMM948" s="477"/>
      <c r="VMN948" s="477"/>
      <c r="VMO948" s="477"/>
      <c r="VMP948" s="477"/>
      <c r="VMQ948" s="477"/>
      <c r="VMR948" s="477"/>
      <c r="VMS948" s="477"/>
      <c r="VMT948" s="477"/>
      <c r="VMU948" s="477"/>
      <c r="VMV948" s="477"/>
      <c r="VMW948" s="477"/>
      <c r="VMX948" s="477"/>
      <c r="VMY948" s="477"/>
      <c r="VMZ948" s="477"/>
      <c r="VNA948" s="477"/>
      <c r="VNB948" s="477"/>
      <c r="VNC948" s="477"/>
      <c r="VND948" s="477"/>
      <c r="VNE948" s="477"/>
      <c r="VNF948" s="477"/>
      <c r="VNG948" s="477"/>
      <c r="VNH948" s="477"/>
      <c r="VNI948" s="477"/>
      <c r="VNJ948" s="477"/>
      <c r="VNK948" s="477"/>
      <c r="VNL948" s="477"/>
      <c r="VNM948" s="477"/>
      <c r="VNN948" s="477"/>
      <c r="VNO948" s="477"/>
      <c r="VNP948" s="477"/>
      <c r="VNQ948" s="477"/>
      <c r="VNR948" s="477"/>
      <c r="VNS948" s="477"/>
      <c r="VNT948" s="477"/>
      <c r="VNU948" s="477"/>
      <c r="VNV948" s="477"/>
      <c r="VNW948" s="477"/>
      <c r="VNX948" s="477"/>
      <c r="VNY948" s="477"/>
      <c r="VNZ948" s="477"/>
      <c r="VOA948" s="477"/>
      <c r="VOB948" s="477"/>
      <c r="VOC948" s="477"/>
      <c r="VOD948" s="477"/>
      <c r="VOE948" s="477"/>
      <c r="VOF948" s="477"/>
      <c r="VOG948" s="477"/>
      <c r="VOH948" s="477"/>
      <c r="VOI948" s="477"/>
      <c r="VOJ948" s="477"/>
      <c r="VOK948" s="477"/>
      <c r="VOL948" s="477"/>
      <c r="VOM948" s="477"/>
      <c r="VON948" s="477"/>
      <c r="VOO948" s="477"/>
      <c r="VOP948" s="477"/>
      <c r="VOQ948" s="477"/>
      <c r="VOR948" s="477"/>
      <c r="VOS948" s="477"/>
      <c r="VOT948" s="477"/>
      <c r="VOU948" s="477"/>
      <c r="VOV948" s="477"/>
      <c r="VOW948" s="477"/>
      <c r="VOX948" s="477"/>
      <c r="VOY948" s="477"/>
      <c r="VOZ948" s="477"/>
      <c r="VPA948" s="477"/>
      <c r="VPB948" s="477"/>
      <c r="VPC948" s="477"/>
      <c r="VPD948" s="477"/>
      <c r="VPE948" s="477"/>
      <c r="VPF948" s="477"/>
      <c r="VPG948" s="477"/>
      <c r="VPH948" s="477"/>
      <c r="VPI948" s="477"/>
      <c r="VPJ948" s="477"/>
      <c r="VPK948" s="477"/>
      <c r="VPL948" s="477"/>
      <c r="VPM948" s="477"/>
      <c r="VPN948" s="477"/>
      <c r="VPO948" s="477"/>
      <c r="VPP948" s="477"/>
      <c r="VPQ948" s="477"/>
      <c r="VPR948" s="477"/>
      <c r="VPS948" s="477"/>
      <c r="VPT948" s="477"/>
      <c r="VPU948" s="477"/>
      <c r="VPV948" s="477"/>
      <c r="VPW948" s="477"/>
      <c r="VPX948" s="477"/>
      <c r="VPY948" s="477"/>
      <c r="VPZ948" s="477"/>
      <c r="VQA948" s="477"/>
      <c r="VQB948" s="477"/>
      <c r="VQC948" s="477"/>
      <c r="VQD948" s="477"/>
      <c r="VQE948" s="477"/>
      <c r="VQF948" s="477"/>
      <c r="VQG948" s="477"/>
      <c r="VQH948" s="477"/>
      <c r="VQI948" s="477"/>
      <c r="VQJ948" s="477"/>
      <c r="VQK948" s="477"/>
      <c r="VQL948" s="477"/>
      <c r="VQM948" s="477"/>
      <c r="VQN948" s="477"/>
      <c r="VQO948" s="477"/>
      <c r="VQP948" s="477"/>
      <c r="VQQ948" s="477"/>
      <c r="VQR948" s="477"/>
      <c r="VQS948" s="477"/>
      <c r="VQT948" s="477"/>
      <c r="VQU948" s="477"/>
      <c r="VQV948" s="477"/>
      <c r="VQW948" s="477"/>
      <c r="VQX948" s="477"/>
      <c r="VQY948" s="477"/>
      <c r="VQZ948" s="477"/>
      <c r="VRA948" s="477"/>
      <c r="VRB948" s="477"/>
      <c r="VRC948" s="477"/>
      <c r="VRD948" s="477"/>
      <c r="VRE948" s="477"/>
      <c r="VRF948" s="477"/>
      <c r="VRG948" s="477"/>
      <c r="VRH948" s="477"/>
      <c r="VRI948" s="477"/>
      <c r="VRJ948" s="477"/>
      <c r="VRK948" s="477"/>
      <c r="VRL948" s="477"/>
      <c r="VRM948" s="477"/>
      <c r="VRN948" s="477"/>
      <c r="VRO948" s="477"/>
      <c r="VRP948" s="477"/>
      <c r="VRQ948" s="477"/>
      <c r="VRR948" s="477"/>
      <c r="VRS948" s="477"/>
      <c r="VRT948" s="477"/>
      <c r="VRU948" s="477"/>
      <c r="VRV948" s="477"/>
      <c r="VRW948" s="477"/>
      <c r="VRX948" s="477"/>
      <c r="VRY948" s="477"/>
      <c r="VRZ948" s="477"/>
      <c r="VSA948" s="477"/>
      <c r="VSB948" s="477"/>
      <c r="VSC948" s="477"/>
      <c r="VSD948" s="477"/>
      <c r="VSE948" s="477"/>
      <c r="VSF948" s="477"/>
      <c r="VSG948" s="477"/>
      <c r="VSH948" s="477"/>
      <c r="VSI948" s="477"/>
      <c r="VSJ948" s="477"/>
      <c r="VSK948" s="477"/>
      <c r="VSL948" s="477"/>
      <c r="VSM948" s="477"/>
      <c r="VSN948" s="477"/>
      <c r="VSO948" s="477"/>
      <c r="VSP948" s="477"/>
      <c r="VSQ948" s="477"/>
      <c r="VSR948" s="477"/>
      <c r="VSS948" s="477"/>
      <c r="VST948" s="477"/>
      <c r="VSU948" s="477"/>
      <c r="VSV948" s="477"/>
      <c r="VSW948" s="477"/>
      <c r="VSX948" s="477"/>
      <c r="VSY948" s="477"/>
      <c r="VSZ948" s="477"/>
      <c r="VTA948" s="477"/>
      <c r="VTB948" s="477"/>
      <c r="VTC948" s="477"/>
      <c r="VTD948" s="477"/>
      <c r="VTE948" s="477"/>
      <c r="VTF948" s="477"/>
      <c r="VTG948" s="477"/>
      <c r="VTH948" s="477"/>
      <c r="VTI948" s="477"/>
      <c r="VTJ948" s="477"/>
      <c r="VTK948" s="477"/>
      <c r="VTL948" s="477"/>
      <c r="VTM948" s="477"/>
      <c r="VTN948" s="477"/>
      <c r="VTO948" s="477"/>
      <c r="VTP948" s="477"/>
      <c r="VTQ948" s="477"/>
      <c r="VTR948" s="477"/>
      <c r="VTS948" s="477"/>
      <c r="VTT948" s="477"/>
      <c r="VTU948" s="477"/>
      <c r="VTV948" s="477"/>
      <c r="VTW948" s="477"/>
      <c r="VTX948" s="477"/>
      <c r="VTY948" s="477"/>
      <c r="VTZ948" s="477"/>
      <c r="VUA948" s="477"/>
      <c r="VUB948" s="477"/>
      <c r="VUC948" s="477"/>
      <c r="VUD948" s="477"/>
      <c r="VUE948" s="477"/>
      <c r="VUF948" s="477"/>
      <c r="VUG948" s="477"/>
      <c r="VUH948" s="477"/>
      <c r="VUI948" s="477"/>
      <c r="VUJ948" s="477"/>
      <c r="VUK948" s="477"/>
      <c r="VUL948" s="477"/>
      <c r="VUM948" s="477"/>
      <c r="VUN948" s="477"/>
      <c r="VUO948" s="477"/>
      <c r="VUP948" s="477"/>
      <c r="VUQ948" s="477"/>
      <c r="VUR948" s="477"/>
      <c r="VUS948" s="477"/>
      <c r="VUT948" s="477"/>
      <c r="VUU948" s="477"/>
      <c r="VUV948" s="477"/>
      <c r="VUW948" s="477"/>
      <c r="VUX948" s="477"/>
      <c r="VUY948" s="477"/>
      <c r="VUZ948" s="477"/>
      <c r="VVA948" s="477"/>
      <c r="VVB948" s="477"/>
      <c r="VVC948" s="477"/>
      <c r="VVD948" s="477"/>
      <c r="VVE948" s="477"/>
      <c r="VVF948" s="477"/>
      <c r="VVG948" s="477"/>
      <c r="VVH948" s="477"/>
      <c r="VVI948" s="477"/>
      <c r="VVJ948" s="477"/>
      <c r="VVK948" s="477"/>
      <c r="VVL948" s="477"/>
      <c r="VVM948" s="477"/>
      <c r="VVN948" s="477"/>
      <c r="VVO948" s="477"/>
      <c r="VVP948" s="477"/>
      <c r="VVQ948" s="477"/>
      <c r="VVR948" s="477"/>
      <c r="VVS948" s="477"/>
      <c r="VVT948" s="477"/>
      <c r="VVU948" s="477"/>
      <c r="VVV948" s="477"/>
      <c r="VVW948" s="477"/>
      <c r="VVX948" s="477"/>
      <c r="VVY948" s="477"/>
      <c r="VVZ948" s="477"/>
      <c r="VWA948" s="477"/>
      <c r="VWB948" s="477"/>
      <c r="VWC948" s="477"/>
      <c r="VWD948" s="477"/>
      <c r="VWE948" s="477"/>
      <c r="VWF948" s="477"/>
      <c r="VWG948" s="477"/>
      <c r="VWH948" s="477"/>
      <c r="VWI948" s="477"/>
      <c r="VWJ948" s="477"/>
      <c r="VWK948" s="477"/>
      <c r="VWL948" s="477"/>
      <c r="VWM948" s="477"/>
      <c r="VWN948" s="477"/>
      <c r="VWO948" s="477"/>
      <c r="VWP948" s="477"/>
      <c r="VWQ948" s="477"/>
      <c r="VWR948" s="477"/>
      <c r="VWS948" s="477"/>
      <c r="VWT948" s="477"/>
      <c r="VWU948" s="477"/>
      <c r="VWV948" s="477"/>
      <c r="VWW948" s="477"/>
      <c r="VWX948" s="477"/>
      <c r="VWY948" s="477"/>
      <c r="VWZ948" s="477"/>
      <c r="VXA948" s="477"/>
      <c r="VXB948" s="477"/>
      <c r="VXC948" s="477"/>
      <c r="VXD948" s="477"/>
      <c r="VXE948" s="477"/>
      <c r="VXF948" s="477"/>
      <c r="VXG948" s="477"/>
      <c r="VXH948" s="477"/>
      <c r="VXI948" s="477"/>
      <c r="VXJ948" s="477"/>
      <c r="VXK948" s="477"/>
      <c r="VXL948" s="477"/>
      <c r="VXM948" s="477"/>
      <c r="VXN948" s="477"/>
      <c r="VXO948" s="477"/>
      <c r="VXP948" s="477"/>
      <c r="VXQ948" s="477"/>
      <c r="VXR948" s="477"/>
      <c r="VXS948" s="477"/>
      <c r="VXT948" s="477"/>
      <c r="VXU948" s="477"/>
      <c r="VXV948" s="477"/>
      <c r="VXW948" s="477"/>
      <c r="VXX948" s="477"/>
      <c r="VXY948" s="477"/>
      <c r="VXZ948" s="477"/>
      <c r="VYA948" s="477"/>
      <c r="VYB948" s="477"/>
      <c r="VYC948" s="477"/>
      <c r="VYD948" s="477"/>
      <c r="VYE948" s="477"/>
      <c r="VYF948" s="477"/>
      <c r="VYG948" s="477"/>
      <c r="VYH948" s="477"/>
      <c r="VYI948" s="477"/>
      <c r="VYJ948" s="477"/>
      <c r="VYK948" s="477"/>
      <c r="VYL948" s="477"/>
      <c r="VYM948" s="477"/>
      <c r="VYN948" s="477"/>
      <c r="VYO948" s="477"/>
      <c r="VYP948" s="477"/>
      <c r="VYQ948" s="477"/>
      <c r="VYR948" s="477"/>
      <c r="VYS948" s="477"/>
      <c r="VYT948" s="477"/>
      <c r="VYU948" s="477"/>
      <c r="VYV948" s="477"/>
      <c r="VYW948" s="477"/>
      <c r="VYX948" s="477"/>
      <c r="VYY948" s="477"/>
      <c r="VYZ948" s="477"/>
      <c r="VZA948" s="477"/>
      <c r="VZB948" s="477"/>
      <c r="VZC948" s="477"/>
      <c r="VZD948" s="477"/>
      <c r="VZE948" s="477"/>
      <c r="VZF948" s="477"/>
      <c r="VZG948" s="477"/>
      <c r="VZH948" s="477"/>
      <c r="VZI948" s="477"/>
      <c r="VZJ948" s="477"/>
      <c r="VZK948" s="477"/>
      <c r="VZL948" s="477"/>
      <c r="VZM948" s="477"/>
      <c r="VZN948" s="477"/>
      <c r="VZO948" s="477"/>
      <c r="VZP948" s="477"/>
      <c r="VZQ948" s="477"/>
      <c r="VZR948" s="477"/>
      <c r="VZS948" s="477"/>
      <c r="VZT948" s="477"/>
      <c r="VZU948" s="477"/>
      <c r="VZV948" s="477"/>
      <c r="VZW948" s="477"/>
      <c r="VZX948" s="477"/>
      <c r="VZY948" s="477"/>
      <c r="VZZ948" s="477"/>
      <c r="WAA948" s="477"/>
      <c r="WAB948" s="477"/>
      <c r="WAC948" s="477"/>
      <c r="WAD948" s="477"/>
      <c r="WAE948" s="477"/>
      <c r="WAF948" s="477"/>
      <c r="WAG948" s="477"/>
      <c r="WAH948" s="477"/>
      <c r="WAI948" s="477"/>
      <c r="WAJ948" s="477"/>
      <c r="WAK948" s="477"/>
      <c r="WAL948" s="477"/>
      <c r="WAM948" s="477"/>
      <c r="WAN948" s="477"/>
      <c r="WAO948" s="477"/>
      <c r="WAP948" s="477"/>
      <c r="WAQ948" s="477"/>
      <c r="WAR948" s="477"/>
      <c r="WAS948" s="477"/>
      <c r="WAT948" s="477"/>
      <c r="WAU948" s="477"/>
      <c r="WAV948" s="477"/>
      <c r="WAW948" s="477"/>
      <c r="WAX948" s="477"/>
      <c r="WAY948" s="477"/>
      <c r="WAZ948" s="477"/>
      <c r="WBA948" s="477"/>
      <c r="WBB948" s="477"/>
      <c r="WBC948" s="477"/>
      <c r="WBD948" s="477"/>
      <c r="WBE948" s="477"/>
      <c r="WBF948" s="477"/>
      <c r="WBG948" s="477"/>
      <c r="WBH948" s="477"/>
      <c r="WBI948" s="477"/>
      <c r="WBJ948" s="477"/>
      <c r="WBK948" s="477"/>
      <c r="WBL948" s="477"/>
      <c r="WBM948" s="477"/>
      <c r="WBN948" s="477"/>
      <c r="WBO948" s="477"/>
      <c r="WBP948" s="477"/>
      <c r="WBQ948" s="477"/>
      <c r="WBR948" s="477"/>
      <c r="WBS948" s="477"/>
      <c r="WBT948" s="477"/>
      <c r="WBU948" s="477"/>
      <c r="WBV948" s="477"/>
      <c r="WBW948" s="477"/>
      <c r="WBX948" s="477"/>
      <c r="WBY948" s="477"/>
      <c r="WBZ948" s="477"/>
      <c r="WCA948" s="477"/>
      <c r="WCB948" s="477"/>
      <c r="WCC948" s="477"/>
      <c r="WCD948" s="477"/>
      <c r="WCE948" s="477"/>
      <c r="WCF948" s="477"/>
      <c r="WCG948" s="477"/>
      <c r="WCH948" s="477"/>
      <c r="WCI948" s="477"/>
      <c r="WCJ948" s="477"/>
      <c r="WCK948" s="477"/>
      <c r="WCL948" s="477"/>
      <c r="WCM948" s="477"/>
      <c r="WCN948" s="477"/>
      <c r="WCO948" s="477"/>
      <c r="WCP948" s="477"/>
      <c r="WCQ948" s="477"/>
      <c r="WCR948" s="477"/>
      <c r="WCS948" s="477"/>
      <c r="WCT948" s="477"/>
      <c r="WCU948" s="477"/>
      <c r="WCV948" s="477"/>
      <c r="WCW948" s="477"/>
      <c r="WCX948" s="477"/>
      <c r="WCY948" s="477"/>
      <c r="WCZ948" s="477"/>
      <c r="WDA948" s="477"/>
      <c r="WDB948" s="477"/>
      <c r="WDC948" s="477"/>
      <c r="WDD948" s="477"/>
      <c r="WDE948" s="477"/>
      <c r="WDF948" s="477"/>
      <c r="WDG948" s="477"/>
      <c r="WDH948" s="477"/>
      <c r="WDI948" s="477"/>
      <c r="WDJ948" s="477"/>
      <c r="WDK948" s="477"/>
      <c r="WDL948" s="477"/>
      <c r="WDM948" s="477"/>
      <c r="WDN948" s="477"/>
      <c r="WDO948" s="477"/>
      <c r="WDP948" s="477"/>
      <c r="WDQ948" s="477"/>
      <c r="WDR948" s="477"/>
      <c r="WDS948" s="477"/>
      <c r="WDT948" s="477"/>
      <c r="WDU948" s="477"/>
      <c r="WDV948" s="477"/>
      <c r="WDW948" s="477"/>
      <c r="WDX948" s="477"/>
      <c r="WDY948" s="477"/>
      <c r="WDZ948" s="477"/>
      <c r="WEA948" s="477"/>
      <c r="WEB948" s="477"/>
      <c r="WEC948" s="477"/>
      <c r="WED948" s="477"/>
      <c r="WEE948" s="477"/>
      <c r="WEF948" s="477"/>
      <c r="WEG948" s="477"/>
      <c r="WEH948" s="477"/>
      <c r="WEI948" s="477"/>
      <c r="WEJ948" s="477"/>
      <c r="WEK948" s="477"/>
      <c r="WEL948" s="477"/>
      <c r="WEM948" s="477"/>
      <c r="WEN948" s="477"/>
      <c r="WEO948" s="477"/>
      <c r="WEP948" s="477"/>
      <c r="WEQ948" s="477"/>
      <c r="WER948" s="477"/>
      <c r="WES948" s="477"/>
      <c r="WET948" s="477"/>
      <c r="WEU948" s="477"/>
      <c r="WEV948" s="477"/>
      <c r="WEW948" s="477"/>
      <c r="WEX948" s="477"/>
      <c r="WEY948" s="477"/>
      <c r="WEZ948" s="477"/>
      <c r="WFA948" s="477"/>
      <c r="WFB948" s="477"/>
      <c r="WFC948" s="477"/>
      <c r="WFD948" s="477"/>
      <c r="WFE948" s="477"/>
      <c r="WFF948" s="477"/>
      <c r="WFG948" s="477"/>
      <c r="WFH948" s="477"/>
      <c r="WFI948" s="477"/>
      <c r="WFJ948" s="477"/>
      <c r="WFK948" s="477"/>
      <c r="WFL948" s="477"/>
      <c r="WFM948" s="477"/>
      <c r="WFN948" s="477"/>
      <c r="WFO948" s="477"/>
      <c r="WFP948" s="477"/>
      <c r="WFQ948" s="477"/>
      <c r="WFR948" s="477"/>
      <c r="WFS948" s="477"/>
      <c r="WFT948" s="477"/>
      <c r="WFU948" s="477"/>
      <c r="WFV948" s="477"/>
      <c r="WFW948" s="477"/>
      <c r="WFX948" s="477"/>
      <c r="WFY948" s="477"/>
      <c r="WFZ948" s="477"/>
      <c r="WGA948" s="477"/>
      <c r="WGB948" s="477"/>
      <c r="WGC948" s="477"/>
      <c r="WGD948" s="477"/>
      <c r="WGE948" s="477"/>
      <c r="WGF948" s="477"/>
      <c r="WGG948" s="477"/>
      <c r="WGH948" s="477"/>
      <c r="WGI948" s="477"/>
      <c r="WGJ948" s="477"/>
      <c r="WGK948" s="477"/>
      <c r="WGL948" s="477"/>
      <c r="WGM948" s="477"/>
      <c r="WGN948" s="477"/>
      <c r="WGO948" s="477"/>
      <c r="WGP948" s="477"/>
      <c r="WGQ948" s="477"/>
      <c r="WGR948" s="477"/>
      <c r="WGS948" s="477"/>
      <c r="WGT948" s="477"/>
      <c r="WGU948" s="477"/>
      <c r="WGV948" s="477"/>
      <c r="WGW948" s="477"/>
      <c r="WGX948" s="477"/>
      <c r="WGY948" s="477"/>
      <c r="WGZ948" s="477"/>
      <c r="WHA948" s="477"/>
      <c r="WHB948" s="477"/>
      <c r="WHC948" s="477"/>
      <c r="WHD948" s="477"/>
      <c r="WHE948" s="477"/>
      <c r="WHF948" s="477"/>
      <c r="WHG948" s="477"/>
      <c r="WHH948" s="477"/>
      <c r="WHI948" s="477"/>
      <c r="WHJ948" s="477"/>
      <c r="WHK948" s="477"/>
      <c r="WHL948" s="477"/>
      <c r="WHM948" s="477"/>
      <c r="WHN948" s="477"/>
      <c r="WHO948" s="477"/>
      <c r="WHP948" s="477"/>
      <c r="WHQ948" s="477"/>
      <c r="WHR948" s="477"/>
      <c r="WHS948" s="477"/>
      <c r="WHT948" s="477"/>
      <c r="WHU948" s="477"/>
      <c r="WHV948" s="477"/>
      <c r="WHW948" s="477"/>
      <c r="WHX948" s="477"/>
      <c r="WHY948" s="477"/>
      <c r="WHZ948" s="477"/>
      <c r="WIA948" s="477"/>
      <c r="WIB948" s="477"/>
      <c r="WIC948" s="477"/>
      <c r="WID948" s="477"/>
      <c r="WIE948" s="477"/>
      <c r="WIF948" s="477"/>
      <c r="WIG948" s="477"/>
      <c r="WIH948" s="477"/>
      <c r="WII948" s="477"/>
      <c r="WIJ948" s="477"/>
      <c r="WIK948" s="477"/>
      <c r="WIL948" s="477"/>
      <c r="WIM948" s="477"/>
      <c r="WIN948" s="477"/>
      <c r="WIO948" s="477"/>
      <c r="WIP948" s="477"/>
      <c r="WIQ948" s="477"/>
      <c r="WIR948" s="477"/>
      <c r="WIS948" s="477"/>
      <c r="WIT948" s="477"/>
      <c r="WIU948" s="477"/>
      <c r="WIV948" s="477"/>
      <c r="WIW948" s="477"/>
      <c r="WIX948" s="477"/>
      <c r="WIY948" s="477"/>
      <c r="WIZ948" s="477"/>
      <c r="WJA948" s="477"/>
      <c r="WJB948" s="477"/>
      <c r="WJC948" s="477"/>
      <c r="WJD948" s="477"/>
      <c r="WJE948" s="477"/>
      <c r="WJF948" s="477"/>
      <c r="WJG948" s="477"/>
      <c r="WJH948" s="477"/>
      <c r="WJI948" s="477"/>
      <c r="WJJ948" s="477"/>
      <c r="WJK948" s="477"/>
      <c r="WJL948" s="477"/>
      <c r="WJM948" s="477"/>
      <c r="WJN948" s="477"/>
      <c r="WJO948" s="477"/>
      <c r="WJP948" s="477"/>
      <c r="WJQ948" s="477"/>
      <c r="WJR948" s="477"/>
      <c r="WJS948" s="477"/>
      <c r="WJT948" s="477"/>
      <c r="WJU948" s="477"/>
      <c r="WJV948" s="477"/>
      <c r="WJW948" s="477"/>
      <c r="WJX948" s="477"/>
      <c r="WJY948" s="477"/>
      <c r="WJZ948" s="477"/>
      <c r="WKA948" s="477"/>
      <c r="WKB948" s="477"/>
      <c r="WKC948" s="477"/>
      <c r="WKD948" s="477"/>
      <c r="WKE948" s="477"/>
      <c r="WKF948" s="477"/>
      <c r="WKG948" s="477"/>
      <c r="WKH948" s="477"/>
      <c r="WKI948" s="477"/>
      <c r="WKJ948" s="477"/>
      <c r="WKK948" s="477"/>
      <c r="WKL948" s="477"/>
      <c r="WKM948" s="477"/>
      <c r="WKN948" s="477"/>
      <c r="WKO948" s="477"/>
      <c r="WKP948" s="477"/>
      <c r="WKQ948" s="477"/>
      <c r="WKR948" s="477"/>
      <c r="WKS948" s="477"/>
      <c r="WKT948" s="477"/>
      <c r="WKU948" s="477"/>
      <c r="WKV948" s="477"/>
      <c r="WKW948" s="477"/>
      <c r="WKX948" s="477"/>
      <c r="WKY948" s="477"/>
      <c r="WKZ948" s="477"/>
      <c r="WLA948" s="477"/>
      <c r="WLB948" s="477"/>
      <c r="WLC948" s="477"/>
      <c r="WLD948" s="477"/>
      <c r="WLE948" s="477"/>
      <c r="WLF948" s="477"/>
      <c r="WLG948" s="477"/>
      <c r="WLH948" s="477"/>
      <c r="WLI948" s="477"/>
      <c r="WLJ948" s="477"/>
      <c r="WLK948" s="477"/>
      <c r="WLL948" s="477"/>
      <c r="WLM948" s="477"/>
      <c r="WLN948" s="477"/>
      <c r="WLO948" s="477"/>
      <c r="WLP948" s="477"/>
      <c r="WLQ948" s="477"/>
      <c r="WLR948" s="477"/>
      <c r="WLS948" s="477"/>
      <c r="WLT948" s="477"/>
      <c r="WLU948" s="477"/>
      <c r="WLV948" s="477"/>
      <c r="WLW948" s="477"/>
      <c r="WLX948" s="477"/>
      <c r="WLY948" s="477"/>
      <c r="WLZ948" s="477"/>
      <c r="WMA948" s="477"/>
      <c r="WMB948" s="477"/>
      <c r="WMC948" s="477"/>
      <c r="WMD948" s="477"/>
      <c r="WME948" s="477"/>
      <c r="WMF948" s="477"/>
      <c r="WMG948" s="477"/>
      <c r="WMH948" s="477"/>
      <c r="WMI948" s="477"/>
      <c r="WMJ948" s="477"/>
      <c r="WMK948" s="477"/>
      <c r="WML948" s="477"/>
      <c r="WMM948" s="477"/>
      <c r="WMN948" s="477"/>
      <c r="WMO948" s="477"/>
      <c r="WMP948" s="477"/>
      <c r="WMQ948" s="477"/>
      <c r="WMR948" s="477"/>
      <c r="WMS948" s="477"/>
      <c r="WMT948" s="477"/>
      <c r="WMU948" s="477"/>
      <c r="WMV948" s="477"/>
      <c r="WMW948" s="477"/>
      <c r="WMX948" s="477"/>
      <c r="WMY948" s="477"/>
      <c r="WMZ948" s="477"/>
      <c r="WNA948" s="477"/>
      <c r="WNB948" s="477"/>
      <c r="WNC948" s="477"/>
      <c r="WND948" s="477"/>
      <c r="WNE948" s="477"/>
      <c r="WNF948" s="477"/>
      <c r="WNG948" s="477"/>
      <c r="WNH948" s="477"/>
      <c r="WNI948" s="477"/>
      <c r="WNJ948" s="477"/>
      <c r="WNK948" s="477"/>
      <c r="WNL948" s="477"/>
      <c r="WNM948" s="477"/>
      <c r="WNN948" s="477"/>
      <c r="WNO948" s="477"/>
      <c r="WNP948" s="477"/>
      <c r="WNQ948" s="477"/>
      <c r="WNR948" s="477"/>
      <c r="WNS948" s="477"/>
      <c r="WNT948" s="477"/>
      <c r="WNU948" s="477"/>
      <c r="WNV948" s="477"/>
      <c r="WNW948" s="477"/>
      <c r="WNX948" s="477"/>
      <c r="WNY948" s="477"/>
      <c r="WNZ948" s="477"/>
      <c r="WOA948" s="477"/>
      <c r="WOB948" s="477"/>
      <c r="WOC948" s="477"/>
      <c r="WOD948" s="477"/>
      <c r="WOE948" s="477"/>
      <c r="WOF948" s="477"/>
      <c r="WOG948" s="477"/>
      <c r="WOH948" s="477"/>
      <c r="WOI948" s="477"/>
      <c r="WOJ948" s="477"/>
      <c r="WOK948" s="477"/>
      <c r="WOL948" s="477"/>
      <c r="WOM948" s="477"/>
      <c r="WON948" s="477"/>
      <c r="WOO948" s="477"/>
      <c r="WOP948" s="477"/>
      <c r="WOQ948" s="477"/>
      <c r="WOR948" s="477"/>
      <c r="WOS948" s="477"/>
      <c r="WOT948" s="477"/>
      <c r="WOU948" s="477"/>
      <c r="WOV948" s="477"/>
      <c r="WOW948" s="477"/>
      <c r="WOX948" s="477"/>
      <c r="WOY948" s="477"/>
      <c r="WOZ948" s="477"/>
      <c r="WPA948" s="477"/>
      <c r="WPB948" s="477"/>
      <c r="WPC948" s="477"/>
      <c r="WPD948" s="477"/>
      <c r="WPE948" s="477"/>
      <c r="WPF948" s="477"/>
      <c r="WPG948" s="477"/>
      <c r="WPH948" s="477"/>
      <c r="WPI948" s="477"/>
      <c r="WPJ948" s="477"/>
      <c r="WPK948" s="477"/>
      <c r="WPL948" s="477"/>
      <c r="WPM948" s="477"/>
      <c r="WPN948" s="477"/>
      <c r="WPO948" s="477"/>
      <c r="WPP948" s="477"/>
      <c r="WPQ948" s="477"/>
      <c r="WPR948" s="477"/>
      <c r="WPS948" s="477"/>
      <c r="WPT948" s="477"/>
      <c r="WPU948" s="477"/>
      <c r="WPV948" s="477"/>
      <c r="WPW948" s="477"/>
      <c r="WPX948" s="477"/>
      <c r="WPY948" s="477"/>
      <c r="WPZ948" s="477"/>
      <c r="WQA948" s="477"/>
      <c r="WQB948" s="477"/>
      <c r="WQC948" s="477"/>
      <c r="WQD948" s="477"/>
      <c r="WQE948" s="477"/>
      <c r="WQF948" s="477"/>
      <c r="WQG948" s="477"/>
      <c r="WQH948" s="477"/>
      <c r="WQI948" s="477"/>
      <c r="WQJ948" s="477"/>
      <c r="WQK948" s="477"/>
      <c r="WQL948" s="477"/>
      <c r="WQM948" s="477"/>
      <c r="WQN948" s="477"/>
      <c r="WQO948" s="477"/>
      <c r="WQP948" s="477"/>
      <c r="WQQ948" s="477"/>
      <c r="WQR948" s="477"/>
      <c r="WQS948" s="477"/>
      <c r="WQT948" s="477"/>
      <c r="WQU948" s="477"/>
      <c r="WQV948" s="477"/>
      <c r="WQW948" s="477"/>
      <c r="WQX948" s="477"/>
      <c r="WQY948" s="477"/>
      <c r="WQZ948" s="477"/>
      <c r="WRA948" s="477"/>
      <c r="WRB948" s="477"/>
      <c r="WRC948" s="477"/>
      <c r="WRD948" s="477"/>
      <c r="WRE948" s="477"/>
      <c r="WRF948" s="477"/>
      <c r="WRG948" s="477"/>
      <c r="WRH948" s="477"/>
      <c r="WRI948" s="477"/>
      <c r="WRJ948" s="477"/>
      <c r="WRK948" s="477"/>
      <c r="WRL948" s="477"/>
      <c r="WRM948" s="477"/>
      <c r="WRN948" s="477"/>
      <c r="WRO948" s="477"/>
      <c r="WRP948" s="477"/>
      <c r="WRQ948" s="477"/>
      <c r="WRR948" s="477"/>
      <c r="WRS948" s="477"/>
      <c r="WRT948" s="477"/>
      <c r="WRU948" s="477"/>
      <c r="WRV948" s="477"/>
      <c r="WRW948" s="477"/>
      <c r="WRX948" s="477"/>
      <c r="WRY948" s="477"/>
      <c r="WRZ948" s="477"/>
      <c r="WSA948" s="477"/>
      <c r="WSB948" s="477"/>
      <c r="WSC948" s="477"/>
      <c r="WSD948" s="477"/>
      <c r="WSE948" s="477"/>
      <c r="WSF948" s="477"/>
      <c r="WSG948" s="477"/>
      <c r="WSH948" s="477"/>
      <c r="WSI948" s="477"/>
      <c r="WSJ948" s="477"/>
      <c r="WSK948" s="477"/>
      <c r="WSL948" s="477"/>
      <c r="WSM948" s="477"/>
      <c r="WSN948" s="477"/>
      <c r="WSO948" s="477"/>
      <c r="WSP948" s="477"/>
      <c r="WSQ948" s="477"/>
      <c r="WSR948" s="477"/>
      <c r="WSS948" s="477"/>
      <c r="WST948" s="477"/>
      <c r="WSU948" s="477"/>
      <c r="WSV948" s="477"/>
      <c r="WSW948" s="477"/>
      <c r="WSX948" s="477"/>
      <c r="WSY948" s="477"/>
      <c r="WSZ948" s="477"/>
      <c r="WTA948" s="477"/>
      <c r="WTB948" s="477"/>
      <c r="WTC948" s="477"/>
      <c r="WTD948" s="477"/>
      <c r="WTE948" s="477"/>
      <c r="WTF948" s="477"/>
      <c r="WTG948" s="477"/>
      <c r="WTH948" s="477"/>
      <c r="WTI948" s="477"/>
      <c r="WTJ948" s="477"/>
      <c r="WTK948" s="477"/>
      <c r="WTL948" s="477"/>
      <c r="WTM948" s="477"/>
      <c r="WTN948" s="477"/>
      <c r="WTO948" s="477"/>
      <c r="WTP948" s="477"/>
      <c r="WTQ948" s="477"/>
      <c r="WTR948" s="477"/>
      <c r="WTS948" s="477"/>
      <c r="WTT948" s="477"/>
      <c r="WTU948" s="477"/>
      <c r="WTV948" s="477"/>
      <c r="WTW948" s="477"/>
      <c r="WTX948" s="477"/>
      <c r="WTY948" s="477"/>
      <c r="WTZ948" s="477"/>
      <c r="WUA948" s="477"/>
      <c r="WUB948" s="477"/>
      <c r="WUC948" s="477"/>
      <c r="WUD948" s="477"/>
      <c r="WUE948" s="477"/>
      <c r="WUF948" s="477"/>
      <c r="WUG948" s="477"/>
      <c r="WUH948" s="477"/>
      <c r="WUI948" s="477"/>
      <c r="WUJ948" s="477"/>
      <c r="WUK948" s="477"/>
      <c r="WUL948" s="477"/>
      <c r="WUM948" s="477"/>
      <c r="WUN948" s="477"/>
      <c r="WUO948" s="477"/>
      <c r="WUP948" s="477"/>
      <c r="WUQ948" s="477"/>
      <c r="WUR948" s="477"/>
      <c r="WUS948" s="477"/>
      <c r="WUT948" s="477"/>
      <c r="WUU948" s="477"/>
      <c r="WUV948" s="477"/>
      <c r="WUW948" s="477"/>
      <c r="WUX948" s="477"/>
      <c r="WUY948" s="477"/>
      <c r="WUZ948" s="477"/>
      <c r="WVA948" s="477"/>
      <c r="WVB948" s="477"/>
      <c r="WVC948" s="477"/>
      <c r="WVD948" s="477"/>
      <c r="WVE948" s="477"/>
      <c r="WVF948" s="477"/>
      <c r="WVG948" s="477"/>
      <c r="WVH948" s="477"/>
      <c r="WVI948" s="477"/>
      <c r="WVJ948" s="477"/>
      <c r="WVK948" s="477"/>
      <c r="WVL948" s="477"/>
      <c r="WVM948" s="477"/>
      <c r="WVN948" s="477"/>
      <c r="WVO948" s="477"/>
      <c r="WVP948" s="477"/>
      <c r="WVQ948" s="477"/>
      <c r="WVR948" s="477"/>
      <c r="WVS948" s="477"/>
      <c r="WVT948" s="477"/>
      <c r="WVU948" s="477"/>
      <c r="WVV948" s="477"/>
      <c r="WVW948" s="477"/>
      <c r="WVX948" s="477"/>
      <c r="WVY948" s="477"/>
      <c r="WVZ948" s="477"/>
      <c r="WWA948" s="477"/>
      <c r="WWB948" s="477"/>
      <c r="WWC948" s="477"/>
      <c r="WWD948" s="477"/>
      <c r="WWE948" s="477"/>
      <c r="WWF948" s="477"/>
      <c r="WWG948" s="477"/>
      <c r="WWH948" s="477"/>
      <c r="WWI948" s="477"/>
      <c r="WWJ948" s="477"/>
      <c r="WWK948" s="477"/>
      <c r="WWL948" s="477"/>
      <c r="WWM948" s="477"/>
      <c r="WWN948" s="477"/>
      <c r="WWO948" s="477"/>
      <c r="WWP948" s="477"/>
      <c r="WWQ948" s="477"/>
      <c r="WWR948" s="477"/>
      <c r="WWS948" s="477"/>
      <c r="WWT948" s="477"/>
      <c r="WWU948" s="477"/>
      <c r="WWV948" s="477"/>
      <c r="WWW948" s="477"/>
      <c r="WWX948" s="477"/>
      <c r="WWY948" s="477"/>
      <c r="WWZ948" s="477"/>
      <c r="WXA948" s="477"/>
      <c r="WXB948" s="477"/>
      <c r="WXC948" s="477"/>
      <c r="WXD948" s="477"/>
      <c r="WXE948" s="477"/>
      <c r="WXF948" s="477"/>
      <c r="WXG948" s="477"/>
      <c r="WXH948" s="477"/>
      <c r="WXI948" s="477"/>
      <c r="WXJ948" s="477"/>
      <c r="WXK948" s="477"/>
      <c r="WXL948" s="477"/>
      <c r="WXM948" s="477"/>
      <c r="WXN948" s="477"/>
      <c r="WXO948" s="477"/>
      <c r="WXP948" s="477"/>
      <c r="WXQ948" s="477"/>
      <c r="WXR948" s="477"/>
      <c r="WXS948" s="477"/>
      <c r="WXT948" s="477"/>
      <c r="WXU948" s="477"/>
      <c r="WXV948" s="477"/>
      <c r="WXW948" s="477"/>
      <c r="WXX948" s="477"/>
      <c r="WXY948" s="477"/>
      <c r="WXZ948" s="477"/>
      <c r="WYA948" s="477"/>
      <c r="WYB948" s="477"/>
      <c r="WYC948" s="477"/>
      <c r="WYD948" s="477"/>
      <c r="WYE948" s="477"/>
      <c r="WYF948" s="477"/>
      <c r="WYG948" s="477"/>
      <c r="WYH948" s="477"/>
      <c r="WYI948" s="477"/>
      <c r="WYJ948" s="477"/>
      <c r="WYK948" s="477"/>
      <c r="WYL948" s="477"/>
      <c r="WYM948" s="477"/>
      <c r="WYN948" s="477"/>
      <c r="WYO948" s="477"/>
      <c r="WYP948" s="477"/>
      <c r="WYQ948" s="477"/>
      <c r="WYR948" s="477"/>
      <c r="WYS948" s="477"/>
      <c r="WYT948" s="477"/>
      <c r="WYU948" s="477"/>
      <c r="WYV948" s="477"/>
      <c r="WYW948" s="477"/>
      <c r="WYX948" s="477"/>
      <c r="WYY948" s="477"/>
      <c r="WYZ948" s="477"/>
      <c r="WZA948" s="477"/>
      <c r="WZB948" s="477"/>
      <c r="WZC948" s="477"/>
      <c r="WZD948" s="477"/>
      <c r="WZE948" s="477"/>
      <c r="WZF948" s="477"/>
      <c r="WZG948" s="477"/>
      <c r="WZH948" s="477"/>
      <c r="WZI948" s="477"/>
      <c r="WZJ948" s="477"/>
      <c r="WZK948" s="477"/>
      <c r="WZL948" s="477"/>
      <c r="WZM948" s="477"/>
      <c r="WZN948" s="477"/>
      <c r="WZO948" s="477"/>
      <c r="WZP948" s="477"/>
      <c r="WZQ948" s="477"/>
      <c r="WZR948" s="477"/>
      <c r="WZS948" s="477"/>
      <c r="WZT948" s="477"/>
      <c r="WZU948" s="477"/>
      <c r="WZV948" s="477"/>
      <c r="WZW948" s="477"/>
      <c r="WZX948" s="477"/>
      <c r="WZY948" s="477"/>
      <c r="WZZ948" s="477"/>
      <c r="XAA948" s="477"/>
      <c r="XAB948" s="477"/>
      <c r="XAC948" s="477"/>
      <c r="XAD948" s="477"/>
      <c r="XAE948" s="477"/>
      <c r="XAF948" s="477"/>
      <c r="XAG948" s="477"/>
      <c r="XAH948" s="477"/>
      <c r="XAI948" s="477"/>
      <c r="XAJ948" s="477"/>
      <c r="XAK948" s="477"/>
      <c r="XAL948" s="477"/>
      <c r="XAM948" s="477"/>
      <c r="XAN948" s="477"/>
      <c r="XAO948" s="477"/>
      <c r="XAP948" s="477"/>
      <c r="XAQ948" s="477"/>
      <c r="XAR948" s="477"/>
      <c r="XAS948" s="477"/>
      <c r="XAT948" s="477"/>
      <c r="XAU948" s="477"/>
      <c r="XAV948" s="477"/>
      <c r="XAW948" s="477"/>
      <c r="XAX948" s="477"/>
      <c r="XAY948" s="477"/>
      <c r="XAZ948" s="477"/>
      <c r="XBA948" s="477"/>
      <c r="XBB948" s="477"/>
      <c r="XBC948" s="477"/>
      <c r="XBD948" s="477"/>
      <c r="XBE948" s="477"/>
      <c r="XBF948" s="477"/>
      <c r="XBG948" s="477"/>
      <c r="XBH948" s="477"/>
      <c r="XBI948" s="477"/>
      <c r="XBJ948" s="477"/>
      <c r="XBK948" s="477"/>
      <c r="XBL948" s="477"/>
      <c r="XBM948" s="477"/>
      <c r="XBN948" s="477"/>
      <c r="XBO948" s="477"/>
      <c r="XBP948" s="477"/>
      <c r="XBQ948" s="477"/>
      <c r="XBR948" s="477"/>
      <c r="XBS948" s="477"/>
      <c r="XBT948" s="477"/>
      <c r="XBU948" s="477"/>
      <c r="XBV948" s="477"/>
      <c r="XBW948" s="477"/>
      <c r="XBX948" s="477"/>
      <c r="XBY948" s="477"/>
      <c r="XBZ948" s="477"/>
      <c r="XCA948" s="477"/>
      <c r="XCB948" s="477"/>
      <c r="XCC948" s="477"/>
      <c r="XCD948" s="477"/>
      <c r="XCE948" s="477"/>
      <c r="XCF948" s="477"/>
      <c r="XCG948" s="477"/>
      <c r="XCH948" s="477"/>
      <c r="XCI948" s="477"/>
      <c r="XCJ948" s="477"/>
      <c r="XCK948" s="477"/>
      <c r="XCL948" s="477"/>
      <c r="XCM948" s="477"/>
      <c r="XCN948" s="477"/>
      <c r="XCO948" s="477"/>
      <c r="XCP948" s="477"/>
      <c r="XCQ948" s="477"/>
      <c r="XCR948" s="477"/>
      <c r="XCS948" s="477"/>
      <c r="XCT948" s="477"/>
      <c r="XCU948" s="477"/>
      <c r="XCV948" s="477"/>
      <c r="XCW948" s="477"/>
      <c r="XCX948" s="477"/>
      <c r="XCY948" s="477"/>
      <c r="XCZ948" s="477"/>
      <c r="XDA948" s="477"/>
      <c r="XDB948" s="477"/>
      <c r="XDC948" s="477"/>
      <c r="XDD948" s="477"/>
      <c r="XDE948" s="477"/>
      <c r="XDF948" s="477"/>
      <c r="XDG948" s="477"/>
      <c r="XDH948" s="477"/>
      <c r="XDI948" s="477"/>
      <c r="XDJ948" s="477"/>
      <c r="XDK948" s="477"/>
      <c r="XDL948" s="477"/>
      <c r="XDM948" s="477"/>
      <c r="XDN948" s="477"/>
      <c r="XDO948" s="477"/>
      <c r="XDP948" s="477"/>
      <c r="XDQ948" s="477"/>
      <c r="XDR948" s="477"/>
      <c r="XDS948" s="477"/>
      <c r="XDT948" s="477"/>
      <c r="XDU948" s="477"/>
      <c r="XDV948" s="477"/>
      <c r="XDW948" s="477"/>
      <c r="XDX948" s="477"/>
      <c r="XDY948" s="477"/>
      <c r="XDZ948" s="477"/>
      <c r="XEA948" s="477"/>
      <c r="XEB948" s="477"/>
      <c r="XEC948" s="477"/>
      <c r="XED948" s="477"/>
      <c r="XEE948" s="477"/>
      <c r="XEF948" s="477"/>
      <c r="XEG948" s="477"/>
      <c r="XEH948" s="477"/>
      <c r="XEI948" s="477"/>
      <c r="XEJ948" s="477"/>
      <c r="XEK948" s="477"/>
      <c r="XEL948" s="477"/>
      <c r="XEM948" s="477"/>
      <c r="XEN948" s="477"/>
      <c r="XEO948" s="477"/>
      <c r="XEP948" s="477"/>
      <c r="XEQ948" s="477"/>
      <c r="XER948" s="477"/>
      <c r="XES948" s="477"/>
      <c r="XET948" s="477"/>
      <c r="XEU948" s="477"/>
      <c r="XEV948" s="477"/>
      <c r="XEW948" s="477"/>
      <c r="XEX948" s="477"/>
      <c r="XEY948" s="477"/>
      <c r="XEZ948" s="477"/>
      <c r="XFA948" s="477"/>
      <c r="XFB948" s="477"/>
    </row>
    <row r="949" spans="1:16382" ht="30" customHeight="1" x14ac:dyDescent="0.7">
      <c r="A949" s="477"/>
      <c r="B949" s="316"/>
      <c r="C949" s="446"/>
      <c r="D949" s="408"/>
      <c r="E949" s="464"/>
      <c r="F949" s="469"/>
      <c r="G949" s="466"/>
      <c r="H949" s="403"/>
      <c r="I949" s="366"/>
      <c r="J949" s="324"/>
      <c r="K949" s="481"/>
      <c r="L949" s="486"/>
      <c r="M949" s="477"/>
      <c r="N949" s="477"/>
      <c r="O949" s="477"/>
      <c r="P949" s="477"/>
      <c r="Q949" s="477"/>
      <c r="R949" s="477"/>
      <c r="S949" s="477"/>
      <c r="T949" s="477"/>
      <c r="U949" s="477"/>
      <c r="V949" s="477"/>
      <c r="W949" s="477"/>
      <c r="X949" s="477"/>
      <c r="Y949" s="477"/>
      <c r="Z949" s="477"/>
      <c r="AA949" s="477"/>
      <c r="AB949" s="477"/>
      <c r="AC949" s="477"/>
      <c r="AD949" s="477"/>
      <c r="AE949" s="477"/>
      <c r="AF949" s="477"/>
      <c r="AG949" s="477"/>
      <c r="AH949" s="477"/>
      <c r="AI949" s="477"/>
      <c r="AJ949" s="477"/>
      <c r="AK949" s="477"/>
      <c r="AL949" s="477"/>
      <c r="AM949" s="477"/>
      <c r="AN949" s="477"/>
      <c r="AO949" s="477"/>
      <c r="AP949" s="477"/>
      <c r="AQ949" s="477"/>
      <c r="AR949" s="477"/>
      <c r="AS949" s="477"/>
      <c r="AT949" s="477"/>
      <c r="AU949" s="477"/>
      <c r="AV949" s="477"/>
      <c r="AW949" s="477"/>
      <c r="AX949" s="477"/>
      <c r="AY949" s="477"/>
      <c r="AZ949" s="477"/>
      <c r="BA949" s="477"/>
      <c r="BB949" s="477"/>
      <c r="BC949" s="477"/>
      <c r="BD949" s="477"/>
      <c r="BE949" s="477"/>
      <c r="BF949" s="477"/>
      <c r="BG949" s="477"/>
      <c r="BH949" s="477"/>
      <c r="BI949" s="477"/>
      <c r="BJ949" s="477"/>
      <c r="BK949" s="477"/>
      <c r="BL949" s="477"/>
      <c r="BM949" s="477"/>
      <c r="BN949" s="477"/>
      <c r="BO949" s="477"/>
      <c r="BP949" s="477"/>
      <c r="BQ949" s="477"/>
      <c r="BR949" s="477"/>
      <c r="BS949" s="477"/>
      <c r="BT949" s="477"/>
      <c r="BU949" s="477"/>
      <c r="BV949" s="477"/>
      <c r="BW949" s="477"/>
      <c r="BX949" s="477"/>
      <c r="BY949" s="477"/>
      <c r="BZ949" s="477"/>
      <c r="CA949" s="477"/>
      <c r="CB949" s="477"/>
      <c r="CC949" s="477"/>
      <c r="CD949" s="477"/>
      <c r="CE949" s="477"/>
      <c r="CF949" s="477"/>
      <c r="CG949" s="477"/>
      <c r="CH949" s="477"/>
      <c r="CI949" s="477"/>
      <c r="CJ949" s="477"/>
      <c r="CK949" s="477"/>
      <c r="CL949" s="477"/>
      <c r="CM949" s="477"/>
      <c r="CN949" s="477"/>
      <c r="CO949" s="477"/>
      <c r="CP949" s="477"/>
      <c r="CQ949" s="477"/>
      <c r="CR949" s="477"/>
      <c r="CS949" s="477"/>
      <c r="CT949" s="477"/>
      <c r="CU949" s="477"/>
      <c r="CV949" s="477"/>
      <c r="CW949" s="477"/>
      <c r="CX949" s="477"/>
      <c r="CY949" s="477"/>
      <c r="CZ949" s="477"/>
      <c r="DA949" s="477"/>
      <c r="DB949" s="477"/>
      <c r="DC949" s="477"/>
      <c r="DD949" s="477"/>
      <c r="DE949" s="477"/>
      <c r="DF949" s="477"/>
      <c r="DG949" s="477"/>
      <c r="DH949" s="477"/>
      <c r="DI949" s="477"/>
      <c r="DJ949" s="477"/>
      <c r="DK949" s="477"/>
      <c r="DL949" s="477"/>
      <c r="DM949" s="477"/>
      <c r="DN949" s="477"/>
      <c r="DO949" s="477"/>
      <c r="DP949" s="477"/>
      <c r="DQ949" s="477"/>
      <c r="DR949" s="477"/>
      <c r="DS949" s="477"/>
      <c r="DT949" s="477"/>
      <c r="DU949" s="477"/>
      <c r="DV949" s="477"/>
      <c r="DW949" s="477"/>
      <c r="DX949" s="477"/>
      <c r="DY949" s="477"/>
      <c r="DZ949" s="477"/>
      <c r="EA949" s="477"/>
      <c r="EB949" s="477"/>
      <c r="EC949" s="477"/>
      <c r="ED949" s="477"/>
      <c r="EE949" s="477"/>
      <c r="EF949" s="477"/>
      <c r="EG949" s="477"/>
      <c r="EH949" s="477"/>
      <c r="EI949" s="477"/>
      <c r="EJ949" s="477"/>
      <c r="EK949" s="477"/>
      <c r="EL949" s="477"/>
      <c r="EM949" s="477"/>
      <c r="EN949" s="477"/>
      <c r="EO949" s="477"/>
      <c r="EP949" s="477"/>
      <c r="EQ949" s="477"/>
      <c r="ER949" s="477"/>
      <c r="ES949" s="477"/>
      <c r="ET949" s="477"/>
      <c r="EU949" s="477"/>
      <c r="EV949" s="477"/>
      <c r="EW949" s="477"/>
      <c r="EX949" s="477"/>
      <c r="EY949" s="477"/>
      <c r="EZ949" s="477"/>
      <c r="FA949" s="477"/>
      <c r="FB949" s="477"/>
      <c r="FC949" s="477"/>
      <c r="FD949" s="477"/>
      <c r="FE949" s="477"/>
      <c r="FF949" s="477"/>
      <c r="FG949" s="477"/>
      <c r="FH949" s="477"/>
      <c r="FI949" s="477"/>
      <c r="FJ949" s="477"/>
      <c r="FK949" s="477"/>
      <c r="FL949" s="477"/>
      <c r="FM949" s="477"/>
      <c r="FN949" s="477"/>
      <c r="FO949" s="477"/>
      <c r="FP949" s="477"/>
      <c r="FQ949" s="477"/>
      <c r="FR949" s="477"/>
      <c r="FS949" s="477"/>
      <c r="FT949" s="477"/>
      <c r="FU949" s="477"/>
      <c r="FV949" s="477"/>
      <c r="FW949" s="477"/>
      <c r="FX949" s="477"/>
      <c r="FY949" s="477"/>
      <c r="FZ949" s="477"/>
      <c r="GA949" s="477"/>
      <c r="GB949" s="477"/>
      <c r="GC949" s="477"/>
      <c r="GD949" s="477"/>
      <c r="GE949" s="477"/>
      <c r="GF949" s="477"/>
      <c r="GG949" s="477"/>
      <c r="GH949" s="477"/>
      <c r="GI949" s="477"/>
      <c r="GJ949" s="477"/>
      <c r="GK949" s="477"/>
      <c r="GL949" s="477"/>
      <c r="GM949" s="477"/>
      <c r="GN949" s="477"/>
      <c r="GO949" s="477"/>
      <c r="GP949" s="477"/>
      <c r="GQ949" s="477"/>
      <c r="GR949" s="477"/>
      <c r="GS949" s="477"/>
      <c r="GT949" s="477"/>
      <c r="GU949" s="477"/>
      <c r="GV949" s="477"/>
      <c r="GW949" s="477"/>
      <c r="GX949" s="477"/>
      <c r="GY949" s="477"/>
      <c r="GZ949" s="477"/>
      <c r="HA949" s="477"/>
      <c r="HB949" s="477"/>
      <c r="HC949" s="477"/>
      <c r="HD949" s="477"/>
      <c r="HE949" s="477"/>
      <c r="HF949" s="477"/>
      <c r="HG949" s="477"/>
      <c r="HH949" s="477"/>
      <c r="HI949" s="477"/>
      <c r="HJ949" s="477"/>
      <c r="HK949" s="477"/>
      <c r="HL949" s="477"/>
      <c r="HM949" s="477"/>
      <c r="HN949" s="477"/>
      <c r="HO949" s="477"/>
      <c r="HP949" s="477"/>
      <c r="HQ949" s="477"/>
      <c r="HR949" s="477"/>
      <c r="HS949" s="477"/>
      <c r="HT949" s="477"/>
      <c r="HU949" s="477"/>
      <c r="HV949" s="477"/>
      <c r="HW949" s="477"/>
      <c r="HX949" s="477"/>
      <c r="HY949" s="477"/>
      <c r="HZ949" s="477"/>
      <c r="IA949" s="477"/>
      <c r="IB949" s="477"/>
      <c r="IC949" s="477"/>
      <c r="ID949" s="477"/>
      <c r="IE949" s="477"/>
      <c r="IF949" s="477"/>
      <c r="IG949" s="477"/>
      <c r="IH949" s="477"/>
      <c r="II949" s="477"/>
      <c r="IJ949" s="477"/>
      <c r="IK949" s="477"/>
      <c r="IL949" s="477"/>
      <c r="IM949" s="477"/>
      <c r="IN949" s="477"/>
      <c r="IO949" s="477"/>
      <c r="IP949" s="477"/>
      <c r="IQ949" s="477"/>
      <c r="IR949" s="477"/>
      <c r="IS949" s="477"/>
      <c r="IT949" s="477"/>
      <c r="IU949" s="477"/>
      <c r="IV949" s="477"/>
      <c r="IW949" s="477"/>
      <c r="IX949" s="477"/>
      <c r="IY949" s="477"/>
      <c r="IZ949" s="477"/>
      <c r="JA949" s="477"/>
      <c r="JB949" s="477"/>
      <c r="JC949" s="477"/>
      <c r="JD949" s="477"/>
      <c r="JE949" s="477"/>
      <c r="JF949" s="477"/>
      <c r="JG949" s="477"/>
      <c r="JH949" s="477"/>
      <c r="JI949" s="477"/>
      <c r="JJ949" s="477"/>
      <c r="JK949" s="477"/>
      <c r="JL949" s="477"/>
      <c r="JM949" s="477"/>
      <c r="JN949" s="477"/>
      <c r="JO949" s="477"/>
      <c r="JP949" s="477"/>
      <c r="JQ949" s="477"/>
      <c r="JR949" s="477"/>
      <c r="JS949" s="477"/>
      <c r="JT949" s="477"/>
      <c r="JU949" s="477"/>
      <c r="JV949" s="477"/>
      <c r="JW949" s="477"/>
      <c r="JX949" s="477"/>
      <c r="JY949" s="477"/>
      <c r="JZ949" s="477"/>
      <c r="KA949" s="477"/>
      <c r="KB949" s="477"/>
      <c r="KC949" s="477"/>
      <c r="KD949" s="477"/>
      <c r="KE949" s="477"/>
      <c r="KF949" s="477"/>
      <c r="KG949" s="477"/>
      <c r="KH949" s="477"/>
      <c r="KI949" s="477"/>
      <c r="KJ949" s="477"/>
      <c r="KK949" s="477"/>
      <c r="KL949" s="477"/>
      <c r="KM949" s="477"/>
      <c r="KN949" s="477"/>
      <c r="KO949" s="477"/>
      <c r="KP949" s="477"/>
      <c r="KQ949" s="477"/>
      <c r="KR949" s="477"/>
      <c r="KS949" s="477"/>
      <c r="KT949" s="477"/>
      <c r="KU949" s="477"/>
      <c r="KV949" s="477"/>
      <c r="KW949" s="477"/>
      <c r="KX949" s="477"/>
      <c r="KY949" s="477"/>
      <c r="KZ949" s="477"/>
      <c r="LA949" s="477"/>
      <c r="LB949" s="477"/>
      <c r="LC949" s="477"/>
      <c r="LD949" s="477"/>
      <c r="LE949" s="477"/>
      <c r="LF949" s="477"/>
      <c r="LG949" s="477"/>
      <c r="LH949" s="477"/>
      <c r="LI949" s="477"/>
      <c r="LJ949" s="477"/>
      <c r="LK949" s="477"/>
      <c r="LL949" s="477"/>
      <c r="LM949" s="477"/>
      <c r="LN949" s="477"/>
      <c r="LO949" s="477"/>
      <c r="LP949" s="477"/>
      <c r="LQ949" s="477"/>
      <c r="LR949" s="477"/>
      <c r="LS949" s="477"/>
      <c r="LT949" s="477"/>
      <c r="LU949" s="477"/>
      <c r="LV949" s="477"/>
      <c r="LW949" s="477"/>
      <c r="LX949" s="477"/>
      <c r="LY949" s="477"/>
      <c r="LZ949" s="477"/>
      <c r="MA949" s="477"/>
      <c r="MB949" s="477"/>
      <c r="MC949" s="477"/>
      <c r="MD949" s="477"/>
      <c r="ME949" s="477"/>
      <c r="MF949" s="477"/>
      <c r="MG949" s="477"/>
      <c r="MH949" s="477"/>
      <c r="MI949" s="477"/>
      <c r="MJ949" s="477"/>
      <c r="MK949" s="477"/>
      <c r="ML949" s="477"/>
      <c r="MM949" s="477"/>
      <c r="MN949" s="477"/>
      <c r="MO949" s="477"/>
      <c r="MP949" s="477"/>
      <c r="MQ949" s="477"/>
      <c r="MR949" s="477"/>
      <c r="MS949" s="477"/>
      <c r="MT949" s="477"/>
      <c r="MU949" s="477"/>
      <c r="MV949" s="477"/>
      <c r="MW949" s="477"/>
      <c r="MX949" s="477"/>
      <c r="MY949" s="477"/>
      <c r="MZ949" s="477"/>
      <c r="NA949" s="477"/>
      <c r="NB949" s="477"/>
      <c r="NC949" s="477"/>
      <c r="ND949" s="477"/>
      <c r="NE949" s="477"/>
      <c r="NF949" s="477"/>
      <c r="NG949" s="477"/>
      <c r="NH949" s="477"/>
      <c r="NI949" s="477"/>
      <c r="NJ949" s="477"/>
      <c r="NK949" s="477"/>
      <c r="NL949" s="477"/>
      <c r="NM949" s="477"/>
      <c r="NN949" s="477"/>
      <c r="NO949" s="477"/>
      <c r="NP949" s="477"/>
      <c r="NQ949" s="477"/>
      <c r="NR949" s="477"/>
      <c r="NS949" s="477"/>
      <c r="NT949" s="477"/>
      <c r="NU949" s="477"/>
      <c r="NV949" s="477"/>
      <c r="NW949" s="477"/>
      <c r="NX949" s="477"/>
      <c r="NY949" s="477"/>
      <c r="NZ949" s="477"/>
      <c r="OA949" s="477"/>
      <c r="OB949" s="477"/>
      <c r="OC949" s="477"/>
      <c r="OD949" s="477"/>
      <c r="OE949" s="477"/>
      <c r="OF949" s="477"/>
      <c r="OG949" s="477"/>
      <c r="OH949" s="477"/>
      <c r="OI949" s="477"/>
      <c r="OJ949" s="477"/>
      <c r="OK949" s="477"/>
      <c r="OL949" s="477"/>
      <c r="OM949" s="477"/>
      <c r="ON949" s="477"/>
      <c r="OO949" s="477"/>
      <c r="OP949" s="477"/>
      <c r="OQ949" s="477"/>
      <c r="OR949" s="477"/>
      <c r="OS949" s="477"/>
      <c r="OT949" s="477"/>
      <c r="OU949" s="477"/>
      <c r="OV949" s="477"/>
      <c r="OW949" s="477"/>
      <c r="OX949" s="477"/>
      <c r="OY949" s="477"/>
      <c r="OZ949" s="477"/>
      <c r="PA949" s="477"/>
      <c r="PB949" s="477"/>
      <c r="PC949" s="477"/>
      <c r="PD949" s="477"/>
      <c r="PE949" s="477"/>
      <c r="PF949" s="477"/>
      <c r="PG949" s="477"/>
      <c r="PH949" s="477"/>
      <c r="PI949" s="477"/>
      <c r="PJ949" s="477"/>
      <c r="PK949" s="477"/>
      <c r="PL949" s="477"/>
      <c r="PM949" s="477"/>
      <c r="PN949" s="477"/>
      <c r="PO949" s="477"/>
      <c r="PP949" s="477"/>
      <c r="PQ949" s="477"/>
      <c r="PR949" s="477"/>
      <c r="PS949" s="477"/>
      <c r="PT949" s="477"/>
      <c r="PU949" s="477"/>
      <c r="PV949" s="477"/>
      <c r="PW949" s="477"/>
      <c r="PX949" s="477"/>
      <c r="PY949" s="477"/>
      <c r="PZ949" s="477"/>
      <c r="QA949" s="477"/>
      <c r="QB949" s="477"/>
      <c r="QC949" s="477"/>
      <c r="QD949" s="477"/>
      <c r="QE949" s="477"/>
      <c r="QF949" s="477"/>
      <c r="QG949" s="477"/>
      <c r="QH949" s="477"/>
      <c r="QI949" s="477"/>
      <c r="QJ949" s="477"/>
      <c r="QK949" s="477"/>
      <c r="QL949" s="477"/>
      <c r="QM949" s="477"/>
      <c r="QN949" s="477"/>
      <c r="QO949" s="477"/>
      <c r="QP949" s="477"/>
      <c r="QQ949" s="477"/>
      <c r="QR949" s="477"/>
      <c r="QS949" s="477"/>
      <c r="QT949" s="477"/>
      <c r="QU949" s="477"/>
      <c r="QV949" s="477"/>
      <c r="QW949" s="477"/>
      <c r="QX949" s="477"/>
      <c r="QY949" s="477"/>
      <c r="QZ949" s="477"/>
      <c r="RA949" s="477"/>
      <c r="RB949" s="477"/>
      <c r="RC949" s="477"/>
      <c r="RD949" s="477"/>
      <c r="RE949" s="477"/>
      <c r="RF949" s="477"/>
      <c r="RG949" s="477"/>
      <c r="RH949" s="477"/>
      <c r="RI949" s="477"/>
      <c r="RJ949" s="477"/>
      <c r="RK949" s="477"/>
      <c r="RL949" s="477"/>
      <c r="RM949" s="477"/>
      <c r="RN949" s="477"/>
      <c r="RO949" s="477"/>
      <c r="RP949" s="477"/>
      <c r="RQ949" s="477"/>
      <c r="RR949" s="477"/>
      <c r="RS949" s="477"/>
      <c r="RT949" s="477"/>
      <c r="RU949" s="477"/>
      <c r="RV949" s="477"/>
      <c r="RW949" s="477"/>
      <c r="RX949" s="477"/>
      <c r="RY949" s="477"/>
      <c r="RZ949" s="477"/>
      <c r="SA949" s="477"/>
      <c r="SB949" s="477"/>
      <c r="SC949" s="477"/>
      <c r="SD949" s="477"/>
      <c r="SE949" s="477"/>
      <c r="SF949" s="477"/>
      <c r="SG949" s="477"/>
      <c r="SH949" s="477"/>
      <c r="SI949" s="477"/>
      <c r="SJ949" s="477"/>
      <c r="SK949" s="477"/>
      <c r="SL949" s="477"/>
      <c r="SM949" s="477"/>
      <c r="SN949" s="477"/>
      <c r="SO949" s="477"/>
      <c r="SP949" s="477"/>
      <c r="SQ949" s="477"/>
      <c r="SR949" s="477"/>
      <c r="SS949" s="477"/>
      <c r="ST949" s="477"/>
      <c r="SU949" s="477"/>
      <c r="SV949" s="477"/>
      <c r="SW949" s="477"/>
      <c r="SX949" s="477"/>
      <c r="SY949" s="477"/>
      <c r="SZ949" s="477"/>
      <c r="TA949" s="477"/>
      <c r="TB949" s="477"/>
      <c r="TC949" s="477"/>
      <c r="TD949" s="477"/>
      <c r="TE949" s="477"/>
      <c r="TF949" s="477"/>
      <c r="TG949" s="477"/>
      <c r="TH949" s="477"/>
      <c r="TI949" s="477"/>
      <c r="TJ949" s="477"/>
      <c r="TK949" s="477"/>
      <c r="TL949" s="477"/>
      <c r="TM949" s="477"/>
      <c r="TN949" s="477"/>
      <c r="TO949" s="477"/>
      <c r="TP949" s="477"/>
      <c r="TQ949" s="477"/>
      <c r="TR949" s="477"/>
      <c r="TS949" s="477"/>
      <c r="TT949" s="477"/>
      <c r="TU949" s="477"/>
      <c r="TV949" s="477"/>
      <c r="TW949" s="477"/>
      <c r="TX949" s="477"/>
      <c r="TY949" s="477"/>
      <c r="TZ949" s="477"/>
      <c r="UA949" s="477"/>
      <c r="UB949" s="477"/>
      <c r="UC949" s="477"/>
      <c r="UD949" s="477"/>
      <c r="UE949" s="477"/>
      <c r="UF949" s="477"/>
      <c r="UG949" s="477"/>
      <c r="UH949" s="477"/>
      <c r="UI949" s="477"/>
      <c r="UJ949" s="477"/>
      <c r="UK949" s="477"/>
      <c r="UL949" s="477"/>
      <c r="UM949" s="477"/>
      <c r="UN949" s="477"/>
      <c r="UO949" s="477"/>
      <c r="UP949" s="477"/>
      <c r="UQ949" s="477"/>
      <c r="UR949" s="477"/>
      <c r="US949" s="477"/>
      <c r="UT949" s="477"/>
      <c r="UU949" s="477"/>
      <c r="UV949" s="477"/>
      <c r="UW949" s="477"/>
      <c r="UX949" s="477"/>
      <c r="UY949" s="477"/>
      <c r="UZ949" s="477"/>
      <c r="VA949" s="477"/>
      <c r="VB949" s="477"/>
      <c r="VC949" s="477"/>
      <c r="VD949" s="477"/>
      <c r="VE949" s="477"/>
      <c r="VF949" s="477"/>
      <c r="VG949" s="477"/>
      <c r="VH949" s="477"/>
      <c r="VI949" s="477"/>
      <c r="VJ949" s="477"/>
      <c r="VK949" s="477"/>
      <c r="VL949" s="477"/>
      <c r="VM949" s="477"/>
      <c r="VN949" s="477"/>
      <c r="VO949" s="477"/>
      <c r="VP949" s="477"/>
      <c r="VQ949" s="477"/>
      <c r="VR949" s="477"/>
      <c r="VS949" s="477"/>
      <c r="VT949" s="477"/>
      <c r="VU949" s="477"/>
      <c r="VV949" s="477"/>
      <c r="VW949" s="477"/>
      <c r="VX949" s="477"/>
      <c r="VY949" s="477"/>
      <c r="VZ949" s="477"/>
      <c r="WA949" s="477"/>
      <c r="WB949" s="477"/>
      <c r="WC949" s="477"/>
      <c r="WD949" s="477"/>
      <c r="WE949" s="477"/>
      <c r="WF949" s="477"/>
      <c r="WG949" s="477"/>
      <c r="WH949" s="477"/>
      <c r="WI949" s="477"/>
      <c r="WJ949" s="477"/>
      <c r="WK949" s="477"/>
      <c r="WL949" s="477"/>
      <c r="WM949" s="477"/>
      <c r="WN949" s="477"/>
      <c r="WO949" s="477"/>
      <c r="WP949" s="477"/>
      <c r="WQ949" s="477"/>
      <c r="WR949" s="477"/>
      <c r="WS949" s="477"/>
      <c r="WT949" s="477"/>
      <c r="WU949" s="477"/>
      <c r="WV949" s="477"/>
      <c r="WW949" s="477"/>
      <c r="WX949" s="477"/>
      <c r="WY949" s="477"/>
      <c r="WZ949" s="477"/>
      <c r="XA949" s="477"/>
      <c r="XB949" s="477"/>
      <c r="XC949" s="477"/>
      <c r="XD949" s="477"/>
      <c r="XE949" s="477"/>
      <c r="XF949" s="477"/>
      <c r="XG949" s="477"/>
      <c r="XH949" s="477"/>
      <c r="XI949" s="477"/>
      <c r="XJ949" s="477"/>
      <c r="XK949" s="477"/>
      <c r="XL949" s="477"/>
      <c r="XM949" s="477"/>
      <c r="XN949" s="477"/>
      <c r="XO949" s="477"/>
      <c r="XP949" s="477"/>
      <c r="XQ949" s="477"/>
      <c r="XR949" s="477"/>
      <c r="XS949" s="477"/>
      <c r="XT949" s="477"/>
      <c r="XU949" s="477"/>
      <c r="XV949" s="477"/>
      <c r="XW949" s="477"/>
      <c r="XX949" s="477"/>
      <c r="XY949" s="477"/>
      <c r="XZ949" s="477"/>
      <c r="YA949" s="477"/>
      <c r="YB949" s="477"/>
      <c r="YC949" s="477"/>
      <c r="YD949" s="477"/>
      <c r="YE949" s="477"/>
      <c r="YF949" s="477"/>
      <c r="YG949" s="477"/>
      <c r="YH949" s="477"/>
      <c r="YI949" s="477"/>
      <c r="YJ949" s="477"/>
      <c r="YK949" s="477"/>
      <c r="YL949" s="477"/>
      <c r="YM949" s="477"/>
      <c r="YN949" s="477"/>
      <c r="YO949" s="477"/>
      <c r="YP949" s="477"/>
      <c r="YQ949" s="477"/>
      <c r="YR949" s="477"/>
      <c r="YS949" s="477"/>
      <c r="YT949" s="477"/>
      <c r="YU949" s="477"/>
      <c r="YV949" s="477"/>
      <c r="YW949" s="477"/>
      <c r="YX949" s="477"/>
      <c r="YY949" s="477"/>
      <c r="YZ949" s="477"/>
      <c r="ZA949" s="477"/>
      <c r="ZB949" s="477"/>
      <c r="ZC949" s="477"/>
      <c r="ZD949" s="477"/>
      <c r="ZE949" s="477"/>
      <c r="ZF949" s="477"/>
      <c r="ZG949" s="477"/>
      <c r="ZH949" s="477"/>
      <c r="ZI949" s="477"/>
      <c r="ZJ949" s="477"/>
      <c r="ZK949" s="477"/>
      <c r="ZL949" s="477"/>
      <c r="ZM949" s="477"/>
      <c r="ZN949" s="477"/>
      <c r="ZO949" s="477"/>
      <c r="ZP949" s="477"/>
      <c r="ZQ949" s="477"/>
      <c r="ZR949" s="477"/>
      <c r="ZS949" s="477"/>
      <c r="ZT949" s="477"/>
      <c r="ZU949" s="477"/>
      <c r="ZV949" s="477"/>
      <c r="ZW949" s="477"/>
      <c r="ZX949" s="477"/>
      <c r="ZY949" s="477"/>
      <c r="ZZ949" s="477"/>
      <c r="AAA949" s="477"/>
      <c r="AAB949" s="477"/>
      <c r="AAC949" s="477"/>
      <c r="AAD949" s="477"/>
      <c r="AAE949" s="477"/>
      <c r="AAF949" s="477"/>
      <c r="AAG949" s="477"/>
      <c r="AAH949" s="477"/>
      <c r="AAI949" s="477"/>
      <c r="AAJ949" s="477"/>
      <c r="AAK949" s="477"/>
      <c r="AAL949" s="477"/>
      <c r="AAM949" s="477"/>
      <c r="AAN949" s="477"/>
      <c r="AAO949" s="477"/>
      <c r="AAP949" s="477"/>
      <c r="AAQ949" s="477"/>
      <c r="AAR949" s="477"/>
      <c r="AAS949" s="477"/>
      <c r="AAT949" s="477"/>
      <c r="AAU949" s="477"/>
      <c r="AAV949" s="477"/>
      <c r="AAW949" s="477"/>
      <c r="AAX949" s="477"/>
      <c r="AAY949" s="477"/>
      <c r="AAZ949" s="477"/>
      <c r="ABA949" s="477"/>
      <c r="ABB949" s="477"/>
      <c r="ABC949" s="477"/>
      <c r="ABD949" s="477"/>
      <c r="ABE949" s="477"/>
      <c r="ABF949" s="477"/>
      <c r="ABG949" s="477"/>
      <c r="ABH949" s="477"/>
      <c r="ABI949" s="477"/>
      <c r="ABJ949" s="477"/>
      <c r="ABK949" s="477"/>
      <c r="ABL949" s="477"/>
      <c r="ABM949" s="477"/>
      <c r="ABN949" s="477"/>
      <c r="ABO949" s="477"/>
      <c r="ABP949" s="477"/>
      <c r="ABQ949" s="477"/>
      <c r="ABR949" s="477"/>
      <c r="ABS949" s="477"/>
      <c r="ABT949" s="477"/>
      <c r="ABU949" s="477"/>
      <c r="ABV949" s="477"/>
      <c r="ABW949" s="477"/>
      <c r="ABX949" s="477"/>
      <c r="ABY949" s="477"/>
      <c r="ABZ949" s="477"/>
      <c r="ACA949" s="477"/>
      <c r="ACB949" s="477"/>
      <c r="ACC949" s="477"/>
      <c r="ACD949" s="477"/>
      <c r="ACE949" s="477"/>
      <c r="ACF949" s="477"/>
      <c r="ACG949" s="477"/>
      <c r="ACH949" s="477"/>
      <c r="ACI949" s="477"/>
      <c r="ACJ949" s="477"/>
      <c r="ACK949" s="477"/>
      <c r="ACL949" s="477"/>
      <c r="ACM949" s="477"/>
      <c r="ACN949" s="477"/>
      <c r="ACO949" s="477"/>
      <c r="ACP949" s="477"/>
      <c r="ACQ949" s="477"/>
      <c r="ACR949" s="477"/>
      <c r="ACS949" s="477"/>
      <c r="ACT949" s="477"/>
      <c r="ACU949" s="477"/>
      <c r="ACV949" s="477"/>
      <c r="ACW949" s="477"/>
      <c r="ACX949" s="477"/>
      <c r="ACY949" s="477"/>
      <c r="ACZ949" s="477"/>
      <c r="ADA949" s="477"/>
      <c r="ADB949" s="477"/>
      <c r="ADC949" s="477"/>
      <c r="ADD949" s="477"/>
      <c r="ADE949" s="477"/>
      <c r="ADF949" s="477"/>
      <c r="ADG949" s="477"/>
      <c r="ADH949" s="477"/>
      <c r="ADI949" s="477"/>
      <c r="ADJ949" s="477"/>
      <c r="ADK949" s="477"/>
      <c r="ADL949" s="477"/>
      <c r="ADM949" s="477"/>
      <c r="ADN949" s="477"/>
      <c r="ADO949" s="477"/>
      <c r="ADP949" s="477"/>
      <c r="ADQ949" s="477"/>
      <c r="ADR949" s="477"/>
      <c r="ADS949" s="477"/>
      <c r="ADT949" s="477"/>
      <c r="ADU949" s="477"/>
      <c r="ADV949" s="477"/>
      <c r="ADW949" s="477"/>
      <c r="ADX949" s="477"/>
      <c r="ADY949" s="477"/>
      <c r="ADZ949" s="477"/>
      <c r="AEA949" s="477"/>
      <c r="AEB949" s="477"/>
      <c r="AEC949" s="477"/>
      <c r="AED949" s="477"/>
      <c r="AEE949" s="477"/>
      <c r="AEF949" s="477"/>
      <c r="AEG949" s="477"/>
      <c r="AEH949" s="477"/>
      <c r="AEI949" s="477"/>
      <c r="AEJ949" s="477"/>
      <c r="AEK949" s="477"/>
      <c r="AEL949" s="477"/>
      <c r="AEM949" s="477"/>
      <c r="AEN949" s="477"/>
      <c r="AEO949" s="477"/>
      <c r="AEP949" s="477"/>
      <c r="AEQ949" s="477"/>
      <c r="AER949" s="477"/>
      <c r="AES949" s="477"/>
      <c r="AET949" s="477"/>
      <c r="AEU949" s="477"/>
      <c r="AEV949" s="477"/>
      <c r="AEW949" s="477"/>
      <c r="AEX949" s="477"/>
      <c r="AEY949" s="477"/>
      <c r="AEZ949" s="477"/>
      <c r="AFA949" s="477"/>
      <c r="AFB949" s="477"/>
      <c r="AFC949" s="477"/>
      <c r="AFD949" s="477"/>
      <c r="AFE949" s="477"/>
      <c r="AFF949" s="477"/>
      <c r="AFG949" s="477"/>
      <c r="AFH949" s="477"/>
      <c r="AFI949" s="477"/>
      <c r="AFJ949" s="477"/>
      <c r="AFK949" s="477"/>
      <c r="AFL949" s="477"/>
      <c r="AFM949" s="477"/>
      <c r="AFN949" s="477"/>
      <c r="AFO949" s="477"/>
      <c r="AFP949" s="477"/>
      <c r="AFQ949" s="477"/>
      <c r="AFR949" s="477"/>
      <c r="AFS949" s="477"/>
      <c r="AFT949" s="477"/>
      <c r="AFU949" s="477"/>
      <c r="AFV949" s="477"/>
      <c r="AFW949" s="477"/>
      <c r="AFX949" s="477"/>
      <c r="AFY949" s="477"/>
      <c r="AFZ949" s="477"/>
      <c r="AGA949" s="477"/>
      <c r="AGB949" s="477"/>
      <c r="AGC949" s="477"/>
      <c r="AGD949" s="477"/>
      <c r="AGE949" s="477"/>
      <c r="AGF949" s="477"/>
      <c r="AGG949" s="477"/>
      <c r="AGH949" s="477"/>
      <c r="AGI949" s="477"/>
      <c r="AGJ949" s="477"/>
      <c r="AGK949" s="477"/>
      <c r="AGL949" s="477"/>
      <c r="AGM949" s="477"/>
      <c r="AGN949" s="477"/>
      <c r="AGO949" s="477"/>
      <c r="AGP949" s="477"/>
      <c r="AGQ949" s="477"/>
      <c r="AGR949" s="477"/>
      <c r="AGS949" s="477"/>
      <c r="AGT949" s="477"/>
      <c r="AGU949" s="477"/>
      <c r="AGV949" s="477"/>
      <c r="AGW949" s="477"/>
      <c r="AGX949" s="477"/>
      <c r="AGY949" s="477"/>
      <c r="AGZ949" s="477"/>
      <c r="AHA949" s="477"/>
      <c r="AHB949" s="477"/>
      <c r="AHC949" s="477"/>
      <c r="AHD949" s="477"/>
      <c r="AHE949" s="477"/>
      <c r="AHF949" s="477"/>
      <c r="AHG949" s="477"/>
      <c r="AHH949" s="477"/>
      <c r="AHI949" s="477"/>
      <c r="AHJ949" s="477"/>
      <c r="AHK949" s="477"/>
      <c r="AHL949" s="477"/>
      <c r="AHM949" s="477"/>
      <c r="AHN949" s="477"/>
      <c r="AHO949" s="477"/>
      <c r="AHP949" s="477"/>
      <c r="AHQ949" s="477"/>
      <c r="AHR949" s="477"/>
      <c r="AHS949" s="477"/>
      <c r="AHT949" s="477"/>
      <c r="AHU949" s="477"/>
      <c r="AHV949" s="477"/>
      <c r="AHW949" s="477"/>
      <c r="AHX949" s="477"/>
      <c r="AHY949" s="477"/>
      <c r="AHZ949" s="477"/>
      <c r="AIA949" s="477"/>
      <c r="AIB949" s="477"/>
      <c r="AIC949" s="477"/>
      <c r="AID949" s="477"/>
      <c r="AIE949" s="477"/>
      <c r="AIF949" s="477"/>
      <c r="AIG949" s="477"/>
      <c r="AIH949" s="477"/>
      <c r="AII949" s="477"/>
      <c r="AIJ949" s="477"/>
      <c r="AIK949" s="477"/>
      <c r="AIL949" s="477"/>
      <c r="AIM949" s="477"/>
      <c r="AIN949" s="477"/>
      <c r="AIO949" s="477"/>
      <c r="AIP949" s="477"/>
      <c r="AIQ949" s="477"/>
      <c r="AIR949" s="477"/>
      <c r="AIS949" s="477"/>
      <c r="AIT949" s="477"/>
      <c r="AIU949" s="477"/>
      <c r="AIV949" s="477"/>
      <c r="AIW949" s="477"/>
      <c r="AIX949" s="477"/>
      <c r="AIY949" s="477"/>
      <c r="AIZ949" s="477"/>
      <c r="AJA949" s="477"/>
      <c r="AJB949" s="477"/>
      <c r="AJC949" s="477"/>
      <c r="AJD949" s="477"/>
      <c r="AJE949" s="477"/>
      <c r="AJF949" s="477"/>
      <c r="AJG949" s="477"/>
      <c r="AJH949" s="477"/>
      <c r="AJI949" s="477"/>
      <c r="AJJ949" s="477"/>
      <c r="AJK949" s="477"/>
      <c r="AJL949" s="477"/>
      <c r="AJM949" s="477"/>
      <c r="AJN949" s="477"/>
      <c r="AJO949" s="477"/>
      <c r="AJP949" s="477"/>
      <c r="AJQ949" s="477"/>
      <c r="AJR949" s="477"/>
      <c r="AJS949" s="477"/>
      <c r="AJT949" s="477"/>
      <c r="AJU949" s="477"/>
      <c r="AJV949" s="477"/>
      <c r="AJW949" s="477"/>
      <c r="AJX949" s="477"/>
      <c r="AJY949" s="477"/>
      <c r="AJZ949" s="477"/>
      <c r="AKA949" s="477"/>
      <c r="AKB949" s="477"/>
      <c r="AKC949" s="477"/>
      <c r="AKD949" s="477"/>
      <c r="AKE949" s="477"/>
      <c r="AKF949" s="477"/>
      <c r="AKG949" s="477"/>
      <c r="AKH949" s="477"/>
      <c r="AKI949" s="477"/>
      <c r="AKJ949" s="477"/>
      <c r="AKK949" s="477"/>
      <c r="AKL949" s="477"/>
      <c r="AKM949" s="477"/>
      <c r="AKN949" s="477"/>
      <c r="AKO949" s="477"/>
      <c r="AKP949" s="477"/>
      <c r="AKQ949" s="477"/>
      <c r="AKR949" s="477"/>
      <c r="AKS949" s="477"/>
      <c r="AKT949" s="477"/>
      <c r="AKU949" s="477"/>
      <c r="AKV949" s="477"/>
      <c r="AKW949" s="477"/>
      <c r="AKX949" s="477"/>
      <c r="AKY949" s="477"/>
      <c r="AKZ949" s="477"/>
      <c r="ALA949" s="477"/>
      <c r="ALB949" s="477"/>
      <c r="ALC949" s="477"/>
      <c r="ALD949" s="477"/>
      <c r="ALE949" s="477"/>
      <c r="ALF949" s="477"/>
      <c r="ALG949" s="477"/>
      <c r="ALH949" s="477"/>
      <c r="ALI949" s="477"/>
      <c r="ALJ949" s="477"/>
      <c r="ALK949" s="477"/>
      <c r="ALL949" s="477"/>
      <c r="ALM949" s="477"/>
      <c r="ALN949" s="477"/>
      <c r="ALO949" s="477"/>
      <c r="ALP949" s="477"/>
      <c r="ALQ949" s="477"/>
      <c r="ALR949" s="477"/>
      <c r="ALS949" s="477"/>
      <c r="ALT949" s="477"/>
      <c r="ALU949" s="477"/>
      <c r="ALV949" s="477"/>
      <c r="ALW949" s="477"/>
      <c r="ALX949" s="477"/>
      <c r="ALY949" s="477"/>
      <c r="ALZ949" s="477"/>
      <c r="AMA949" s="477"/>
      <c r="AMB949" s="477"/>
      <c r="AMC949" s="477"/>
      <c r="AMD949" s="477"/>
      <c r="AME949" s="477"/>
      <c r="AMF949" s="477"/>
      <c r="AMG949" s="477"/>
      <c r="AMH949" s="477"/>
      <c r="AMI949" s="477"/>
      <c r="AMJ949" s="477"/>
      <c r="AMK949" s="477"/>
      <c r="AML949" s="477"/>
      <c r="AMM949" s="477"/>
      <c r="AMN949" s="477"/>
      <c r="AMO949" s="477"/>
      <c r="AMP949" s="477"/>
      <c r="AMQ949" s="477"/>
      <c r="AMR949" s="477"/>
      <c r="AMS949" s="477"/>
      <c r="AMT949" s="477"/>
      <c r="AMU949" s="477"/>
      <c r="AMV949" s="477"/>
      <c r="AMW949" s="477"/>
      <c r="AMX949" s="477"/>
      <c r="AMY949" s="477"/>
      <c r="AMZ949" s="477"/>
      <c r="ANA949" s="477"/>
      <c r="ANB949" s="477"/>
      <c r="ANC949" s="477"/>
      <c r="AND949" s="477"/>
      <c r="ANE949" s="477"/>
      <c r="ANF949" s="477"/>
      <c r="ANG949" s="477"/>
      <c r="ANH949" s="477"/>
      <c r="ANI949" s="477"/>
      <c r="ANJ949" s="477"/>
      <c r="ANK949" s="477"/>
      <c r="ANL949" s="477"/>
      <c r="ANM949" s="477"/>
      <c r="ANN949" s="477"/>
      <c r="ANO949" s="477"/>
      <c r="ANP949" s="477"/>
      <c r="ANQ949" s="477"/>
      <c r="ANR949" s="477"/>
      <c r="ANS949" s="477"/>
      <c r="ANT949" s="477"/>
      <c r="ANU949" s="477"/>
      <c r="ANV949" s="477"/>
      <c r="ANW949" s="477"/>
      <c r="ANX949" s="477"/>
      <c r="ANY949" s="477"/>
      <c r="ANZ949" s="477"/>
      <c r="AOA949" s="477"/>
      <c r="AOB949" s="477"/>
      <c r="AOC949" s="477"/>
      <c r="AOD949" s="477"/>
      <c r="AOE949" s="477"/>
      <c r="AOF949" s="477"/>
      <c r="AOG949" s="477"/>
      <c r="AOH949" s="477"/>
      <c r="AOI949" s="477"/>
      <c r="AOJ949" s="477"/>
      <c r="AOK949" s="477"/>
      <c r="AOL949" s="477"/>
      <c r="AOM949" s="477"/>
      <c r="AON949" s="477"/>
      <c r="AOO949" s="477"/>
      <c r="AOP949" s="477"/>
      <c r="AOQ949" s="477"/>
      <c r="AOR949" s="477"/>
      <c r="AOS949" s="477"/>
      <c r="AOT949" s="477"/>
      <c r="AOU949" s="477"/>
      <c r="AOV949" s="477"/>
      <c r="AOW949" s="477"/>
      <c r="AOX949" s="477"/>
      <c r="AOY949" s="477"/>
      <c r="AOZ949" s="477"/>
      <c r="APA949" s="477"/>
      <c r="APB949" s="477"/>
      <c r="APC949" s="477"/>
      <c r="APD949" s="477"/>
      <c r="APE949" s="477"/>
      <c r="APF949" s="477"/>
      <c r="APG949" s="477"/>
      <c r="APH949" s="477"/>
      <c r="API949" s="477"/>
      <c r="APJ949" s="477"/>
      <c r="APK949" s="477"/>
      <c r="APL949" s="477"/>
      <c r="APM949" s="477"/>
      <c r="APN949" s="477"/>
      <c r="APO949" s="477"/>
      <c r="APP949" s="477"/>
      <c r="APQ949" s="477"/>
      <c r="APR949" s="477"/>
      <c r="APS949" s="477"/>
      <c r="APT949" s="477"/>
      <c r="APU949" s="477"/>
      <c r="APV949" s="477"/>
      <c r="APW949" s="477"/>
      <c r="APX949" s="477"/>
      <c r="APY949" s="477"/>
      <c r="APZ949" s="477"/>
      <c r="AQA949" s="477"/>
      <c r="AQB949" s="477"/>
      <c r="AQC949" s="477"/>
      <c r="AQD949" s="477"/>
      <c r="AQE949" s="477"/>
      <c r="AQF949" s="477"/>
      <c r="AQG949" s="477"/>
      <c r="AQH949" s="477"/>
      <c r="AQI949" s="477"/>
      <c r="AQJ949" s="477"/>
      <c r="AQK949" s="477"/>
      <c r="AQL949" s="477"/>
      <c r="AQM949" s="477"/>
      <c r="AQN949" s="477"/>
      <c r="AQO949" s="477"/>
      <c r="AQP949" s="477"/>
      <c r="AQQ949" s="477"/>
      <c r="AQR949" s="477"/>
      <c r="AQS949" s="477"/>
      <c r="AQT949" s="477"/>
      <c r="AQU949" s="477"/>
      <c r="AQV949" s="477"/>
      <c r="AQW949" s="477"/>
      <c r="AQX949" s="477"/>
      <c r="AQY949" s="477"/>
      <c r="AQZ949" s="477"/>
      <c r="ARA949" s="477"/>
      <c r="ARB949" s="477"/>
      <c r="ARC949" s="477"/>
      <c r="ARD949" s="477"/>
      <c r="ARE949" s="477"/>
      <c r="ARF949" s="477"/>
      <c r="ARG949" s="477"/>
      <c r="ARH949" s="477"/>
      <c r="ARI949" s="477"/>
      <c r="ARJ949" s="477"/>
      <c r="ARK949" s="477"/>
      <c r="ARL949" s="477"/>
      <c r="ARM949" s="477"/>
      <c r="ARN949" s="477"/>
      <c r="ARO949" s="477"/>
      <c r="ARP949" s="477"/>
      <c r="ARQ949" s="477"/>
      <c r="ARR949" s="477"/>
      <c r="ARS949" s="477"/>
      <c r="ART949" s="477"/>
      <c r="ARU949" s="477"/>
      <c r="ARV949" s="477"/>
      <c r="ARW949" s="477"/>
      <c r="ARX949" s="477"/>
      <c r="ARY949" s="477"/>
      <c r="ARZ949" s="477"/>
      <c r="ASA949" s="477"/>
      <c r="ASB949" s="477"/>
      <c r="ASC949" s="477"/>
      <c r="ASD949" s="477"/>
      <c r="ASE949" s="477"/>
      <c r="ASF949" s="477"/>
      <c r="ASG949" s="477"/>
      <c r="ASH949" s="477"/>
      <c r="ASI949" s="477"/>
      <c r="ASJ949" s="477"/>
      <c r="ASK949" s="477"/>
      <c r="ASL949" s="477"/>
      <c r="ASM949" s="477"/>
      <c r="ASN949" s="477"/>
      <c r="ASO949" s="477"/>
      <c r="ASP949" s="477"/>
      <c r="ASQ949" s="477"/>
      <c r="ASR949" s="477"/>
      <c r="ASS949" s="477"/>
      <c r="AST949" s="477"/>
      <c r="ASU949" s="477"/>
      <c r="ASV949" s="477"/>
      <c r="ASW949" s="477"/>
      <c r="ASX949" s="477"/>
      <c r="ASY949" s="477"/>
      <c r="ASZ949" s="477"/>
      <c r="ATA949" s="477"/>
      <c r="ATB949" s="477"/>
      <c r="ATC949" s="477"/>
      <c r="ATD949" s="477"/>
      <c r="ATE949" s="477"/>
      <c r="ATF949" s="477"/>
      <c r="ATG949" s="477"/>
      <c r="ATH949" s="477"/>
      <c r="ATI949" s="477"/>
      <c r="ATJ949" s="477"/>
      <c r="ATK949" s="477"/>
      <c r="ATL949" s="477"/>
      <c r="ATM949" s="477"/>
      <c r="ATN949" s="477"/>
      <c r="ATO949" s="477"/>
      <c r="ATP949" s="477"/>
      <c r="ATQ949" s="477"/>
      <c r="ATR949" s="477"/>
      <c r="ATS949" s="477"/>
      <c r="ATT949" s="477"/>
      <c r="ATU949" s="477"/>
      <c r="ATV949" s="477"/>
      <c r="ATW949" s="477"/>
      <c r="ATX949" s="477"/>
      <c r="ATY949" s="477"/>
      <c r="ATZ949" s="477"/>
      <c r="AUA949" s="477"/>
      <c r="AUB949" s="477"/>
      <c r="AUC949" s="477"/>
      <c r="AUD949" s="477"/>
      <c r="AUE949" s="477"/>
      <c r="AUF949" s="477"/>
      <c r="AUG949" s="477"/>
      <c r="AUH949" s="477"/>
      <c r="AUI949" s="477"/>
      <c r="AUJ949" s="477"/>
      <c r="AUK949" s="477"/>
      <c r="AUL949" s="477"/>
      <c r="AUM949" s="477"/>
      <c r="AUN949" s="477"/>
      <c r="AUO949" s="477"/>
      <c r="AUP949" s="477"/>
      <c r="AUQ949" s="477"/>
      <c r="AUR949" s="477"/>
      <c r="AUS949" s="477"/>
      <c r="AUT949" s="477"/>
      <c r="AUU949" s="477"/>
      <c r="AUV949" s="477"/>
      <c r="AUW949" s="477"/>
      <c r="AUX949" s="477"/>
      <c r="AUY949" s="477"/>
      <c r="AUZ949" s="477"/>
      <c r="AVA949" s="477"/>
      <c r="AVB949" s="477"/>
      <c r="AVC949" s="477"/>
      <c r="AVD949" s="477"/>
      <c r="AVE949" s="477"/>
      <c r="AVF949" s="477"/>
      <c r="AVG949" s="477"/>
      <c r="AVH949" s="477"/>
      <c r="AVI949" s="477"/>
      <c r="AVJ949" s="477"/>
      <c r="AVK949" s="477"/>
      <c r="AVL949" s="477"/>
      <c r="AVM949" s="477"/>
      <c r="AVN949" s="477"/>
      <c r="AVO949" s="477"/>
      <c r="AVP949" s="477"/>
      <c r="AVQ949" s="477"/>
      <c r="AVR949" s="477"/>
      <c r="AVS949" s="477"/>
      <c r="AVT949" s="477"/>
      <c r="AVU949" s="477"/>
      <c r="AVV949" s="477"/>
      <c r="AVW949" s="477"/>
      <c r="AVX949" s="477"/>
      <c r="AVY949" s="477"/>
      <c r="AVZ949" s="477"/>
      <c r="AWA949" s="477"/>
      <c r="AWB949" s="477"/>
      <c r="AWC949" s="477"/>
      <c r="AWD949" s="477"/>
      <c r="AWE949" s="477"/>
      <c r="AWF949" s="477"/>
      <c r="AWG949" s="477"/>
      <c r="AWH949" s="477"/>
      <c r="AWI949" s="477"/>
      <c r="AWJ949" s="477"/>
      <c r="AWK949" s="477"/>
      <c r="AWL949" s="477"/>
      <c r="AWM949" s="477"/>
      <c r="AWN949" s="477"/>
      <c r="AWO949" s="477"/>
      <c r="AWP949" s="477"/>
      <c r="AWQ949" s="477"/>
      <c r="AWR949" s="477"/>
      <c r="AWS949" s="477"/>
      <c r="AWT949" s="477"/>
      <c r="AWU949" s="477"/>
      <c r="AWV949" s="477"/>
      <c r="AWW949" s="477"/>
      <c r="AWX949" s="477"/>
      <c r="AWY949" s="477"/>
      <c r="AWZ949" s="477"/>
      <c r="AXA949" s="477"/>
      <c r="AXB949" s="477"/>
      <c r="AXC949" s="477"/>
      <c r="AXD949" s="477"/>
      <c r="AXE949" s="477"/>
      <c r="AXF949" s="477"/>
      <c r="AXG949" s="477"/>
      <c r="AXH949" s="477"/>
      <c r="AXI949" s="477"/>
      <c r="AXJ949" s="477"/>
      <c r="AXK949" s="477"/>
      <c r="AXL949" s="477"/>
      <c r="AXM949" s="477"/>
      <c r="AXN949" s="477"/>
      <c r="AXO949" s="477"/>
      <c r="AXP949" s="477"/>
      <c r="AXQ949" s="477"/>
      <c r="AXR949" s="477"/>
      <c r="AXS949" s="477"/>
      <c r="AXT949" s="477"/>
      <c r="AXU949" s="477"/>
      <c r="AXV949" s="477"/>
      <c r="AXW949" s="477"/>
      <c r="AXX949" s="477"/>
      <c r="AXY949" s="477"/>
      <c r="AXZ949" s="477"/>
      <c r="AYA949" s="477"/>
      <c r="AYB949" s="477"/>
      <c r="AYC949" s="477"/>
      <c r="AYD949" s="477"/>
      <c r="AYE949" s="477"/>
      <c r="AYF949" s="477"/>
      <c r="AYG949" s="477"/>
      <c r="AYH949" s="477"/>
      <c r="AYI949" s="477"/>
      <c r="AYJ949" s="477"/>
      <c r="AYK949" s="477"/>
      <c r="AYL949" s="477"/>
      <c r="AYM949" s="477"/>
      <c r="AYN949" s="477"/>
      <c r="AYO949" s="477"/>
      <c r="AYP949" s="477"/>
      <c r="AYQ949" s="477"/>
      <c r="AYR949" s="477"/>
      <c r="AYS949" s="477"/>
      <c r="AYT949" s="477"/>
      <c r="AYU949" s="477"/>
      <c r="AYV949" s="477"/>
      <c r="AYW949" s="477"/>
      <c r="AYX949" s="477"/>
      <c r="AYY949" s="477"/>
      <c r="AYZ949" s="477"/>
      <c r="AZA949" s="477"/>
      <c r="AZB949" s="477"/>
      <c r="AZC949" s="477"/>
      <c r="AZD949" s="477"/>
      <c r="AZE949" s="477"/>
      <c r="AZF949" s="477"/>
      <c r="AZG949" s="477"/>
      <c r="AZH949" s="477"/>
      <c r="AZI949" s="477"/>
      <c r="AZJ949" s="477"/>
      <c r="AZK949" s="477"/>
      <c r="AZL949" s="477"/>
      <c r="AZM949" s="477"/>
      <c r="AZN949" s="477"/>
      <c r="AZO949" s="477"/>
      <c r="AZP949" s="477"/>
      <c r="AZQ949" s="477"/>
      <c r="AZR949" s="477"/>
      <c r="AZS949" s="477"/>
      <c r="AZT949" s="477"/>
      <c r="AZU949" s="477"/>
      <c r="AZV949" s="477"/>
      <c r="AZW949" s="477"/>
      <c r="AZX949" s="477"/>
      <c r="AZY949" s="477"/>
      <c r="AZZ949" s="477"/>
      <c r="BAA949" s="477"/>
      <c r="BAB949" s="477"/>
      <c r="BAC949" s="477"/>
      <c r="BAD949" s="477"/>
      <c r="BAE949" s="477"/>
      <c r="BAF949" s="477"/>
      <c r="BAG949" s="477"/>
      <c r="BAH949" s="477"/>
      <c r="BAI949" s="477"/>
      <c r="BAJ949" s="477"/>
      <c r="BAK949" s="477"/>
      <c r="BAL949" s="477"/>
      <c r="BAM949" s="477"/>
      <c r="BAN949" s="477"/>
      <c r="BAO949" s="477"/>
      <c r="BAP949" s="477"/>
      <c r="BAQ949" s="477"/>
      <c r="BAR949" s="477"/>
      <c r="BAS949" s="477"/>
      <c r="BAT949" s="477"/>
      <c r="BAU949" s="477"/>
      <c r="BAV949" s="477"/>
      <c r="BAW949" s="477"/>
      <c r="BAX949" s="477"/>
      <c r="BAY949" s="477"/>
      <c r="BAZ949" s="477"/>
      <c r="BBA949" s="477"/>
      <c r="BBB949" s="477"/>
      <c r="BBC949" s="477"/>
      <c r="BBD949" s="477"/>
      <c r="BBE949" s="477"/>
      <c r="BBF949" s="477"/>
      <c r="BBG949" s="477"/>
      <c r="BBH949" s="477"/>
      <c r="BBI949" s="477"/>
      <c r="BBJ949" s="477"/>
      <c r="BBK949" s="477"/>
      <c r="BBL949" s="477"/>
      <c r="BBM949" s="477"/>
      <c r="BBN949" s="477"/>
      <c r="BBO949" s="477"/>
      <c r="BBP949" s="477"/>
      <c r="BBQ949" s="477"/>
      <c r="BBR949" s="477"/>
      <c r="BBS949" s="477"/>
      <c r="BBT949" s="477"/>
      <c r="BBU949" s="477"/>
      <c r="BBV949" s="477"/>
      <c r="BBW949" s="477"/>
      <c r="BBX949" s="477"/>
      <c r="BBY949" s="477"/>
      <c r="BBZ949" s="477"/>
      <c r="BCA949" s="477"/>
      <c r="BCB949" s="477"/>
      <c r="BCC949" s="477"/>
      <c r="BCD949" s="477"/>
      <c r="BCE949" s="477"/>
      <c r="BCF949" s="477"/>
      <c r="BCG949" s="477"/>
      <c r="BCH949" s="477"/>
      <c r="BCI949" s="477"/>
      <c r="BCJ949" s="477"/>
      <c r="BCK949" s="477"/>
      <c r="BCL949" s="477"/>
      <c r="BCM949" s="477"/>
      <c r="BCN949" s="477"/>
      <c r="BCO949" s="477"/>
      <c r="BCP949" s="477"/>
      <c r="BCQ949" s="477"/>
      <c r="BCR949" s="477"/>
      <c r="BCS949" s="477"/>
      <c r="BCT949" s="477"/>
      <c r="BCU949" s="477"/>
      <c r="BCV949" s="477"/>
      <c r="BCW949" s="477"/>
      <c r="BCX949" s="477"/>
      <c r="BCY949" s="477"/>
      <c r="BCZ949" s="477"/>
      <c r="BDA949" s="477"/>
      <c r="BDB949" s="477"/>
      <c r="BDC949" s="477"/>
      <c r="BDD949" s="477"/>
      <c r="BDE949" s="477"/>
      <c r="BDF949" s="477"/>
      <c r="BDG949" s="477"/>
      <c r="BDH949" s="477"/>
      <c r="BDI949" s="477"/>
      <c r="BDJ949" s="477"/>
      <c r="BDK949" s="477"/>
      <c r="BDL949" s="477"/>
      <c r="BDM949" s="477"/>
      <c r="BDN949" s="477"/>
      <c r="BDO949" s="477"/>
      <c r="BDP949" s="477"/>
      <c r="BDQ949" s="477"/>
      <c r="BDR949" s="477"/>
      <c r="BDS949" s="477"/>
      <c r="BDT949" s="477"/>
      <c r="BDU949" s="477"/>
      <c r="BDV949" s="477"/>
      <c r="BDW949" s="477"/>
      <c r="BDX949" s="477"/>
      <c r="BDY949" s="477"/>
      <c r="BDZ949" s="477"/>
      <c r="BEA949" s="477"/>
      <c r="BEB949" s="477"/>
      <c r="BEC949" s="477"/>
      <c r="BED949" s="477"/>
      <c r="BEE949" s="477"/>
      <c r="BEF949" s="477"/>
      <c r="BEG949" s="477"/>
      <c r="BEH949" s="477"/>
      <c r="BEI949" s="477"/>
      <c r="BEJ949" s="477"/>
      <c r="BEK949" s="477"/>
      <c r="BEL949" s="477"/>
      <c r="BEM949" s="477"/>
      <c r="BEN949" s="477"/>
      <c r="BEO949" s="477"/>
      <c r="BEP949" s="477"/>
      <c r="BEQ949" s="477"/>
      <c r="BER949" s="477"/>
      <c r="BES949" s="477"/>
      <c r="BET949" s="477"/>
      <c r="BEU949" s="477"/>
      <c r="BEV949" s="477"/>
      <c r="BEW949" s="477"/>
      <c r="BEX949" s="477"/>
      <c r="BEY949" s="477"/>
      <c r="BEZ949" s="477"/>
      <c r="BFA949" s="477"/>
      <c r="BFB949" s="477"/>
      <c r="BFC949" s="477"/>
      <c r="BFD949" s="477"/>
      <c r="BFE949" s="477"/>
      <c r="BFF949" s="477"/>
      <c r="BFG949" s="477"/>
      <c r="BFH949" s="477"/>
      <c r="BFI949" s="477"/>
      <c r="BFJ949" s="477"/>
      <c r="BFK949" s="477"/>
      <c r="BFL949" s="477"/>
      <c r="BFM949" s="477"/>
      <c r="BFN949" s="477"/>
      <c r="BFO949" s="477"/>
      <c r="BFP949" s="477"/>
      <c r="BFQ949" s="477"/>
      <c r="BFR949" s="477"/>
      <c r="BFS949" s="477"/>
      <c r="BFT949" s="477"/>
      <c r="BFU949" s="477"/>
      <c r="BFV949" s="477"/>
      <c r="BFW949" s="477"/>
      <c r="BFX949" s="477"/>
      <c r="BFY949" s="477"/>
      <c r="BFZ949" s="477"/>
      <c r="BGA949" s="477"/>
      <c r="BGB949" s="477"/>
      <c r="BGC949" s="477"/>
      <c r="BGD949" s="477"/>
      <c r="BGE949" s="477"/>
      <c r="BGF949" s="477"/>
      <c r="BGG949" s="477"/>
      <c r="BGH949" s="477"/>
      <c r="BGI949" s="477"/>
      <c r="BGJ949" s="477"/>
      <c r="BGK949" s="477"/>
      <c r="BGL949" s="477"/>
      <c r="BGM949" s="477"/>
      <c r="BGN949" s="477"/>
      <c r="BGO949" s="477"/>
      <c r="BGP949" s="477"/>
      <c r="BGQ949" s="477"/>
      <c r="BGR949" s="477"/>
      <c r="BGS949" s="477"/>
      <c r="BGT949" s="477"/>
      <c r="BGU949" s="477"/>
      <c r="BGV949" s="477"/>
      <c r="BGW949" s="477"/>
      <c r="BGX949" s="477"/>
      <c r="BGY949" s="477"/>
      <c r="BGZ949" s="477"/>
      <c r="BHA949" s="477"/>
      <c r="BHB949" s="477"/>
      <c r="BHC949" s="477"/>
      <c r="BHD949" s="477"/>
      <c r="BHE949" s="477"/>
      <c r="BHF949" s="477"/>
      <c r="BHG949" s="477"/>
      <c r="BHH949" s="477"/>
      <c r="BHI949" s="477"/>
      <c r="BHJ949" s="477"/>
      <c r="BHK949" s="477"/>
      <c r="BHL949" s="477"/>
      <c r="BHM949" s="477"/>
      <c r="BHN949" s="477"/>
      <c r="BHO949" s="477"/>
      <c r="BHP949" s="477"/>
      <c r="BHQ949" s="477"/>
      <c r="BHR949" s="477"/>
      <c r="BHS949" s="477"/>
      <c r="BHT949" s="477"/>
      <c r="BHU949" s="477"/>
      <c r="BHV949" s="477"/>
      <c r="BHW949" s="477"/>
      <c r="BHX949" s="477"/>
      <c r="BHY949" s="477"/>
      <c r="BHZ949" s="477"/>
      <c r="BIA949" s="477"/>
      <c r="BIB949" s="477"/>
      <c r="BIC949" s="477"/>
      <c r="BID949" s="477"/>
      <c r="BIE949" s="477"/>
      <c r="BIF949" s="477"/>
      <c r="BIG949" s="477"/>
      <c r="BIH949" s="477"/>
      <c r="BII949" s="477"/>
      <c r="BIJ949" s="477"/>
      <c r="BIK949" s="477"/>
      <c r="BIL949" s="477"/>
      <c r="BIM949" s="477"/>
      <c r="BIN949" s="477"/>
      <c r="BIO949" s="477"/>
      <c r="BIP949" s="477"/>
      <c r="BIQ949" s="477"/>
      <c r="BIR949" s="477"/>
      <c r="BIS949" s="477"/>
      <c r="BIT949" s="477"/>
      <c r="BIU949" s="477"/>
      <c r="BIV949" s="477"/>
      <c r="BIW949" s="477"/>
      <c r="BIX949" s="477"/>
      <c r="BIY949" s="477"/>
      <c r="BIZ949" s="477"/>
      <c r="BJA949" s="477"/>
      <c r="BJB949" s="477"/>
      <c r="BJC949" s="477"/>
      <c r="BJD949" s="477"/>
      <c r="BJE949" s="477"/>
      <c r="BJF949" s="477"/>
      <c r="BJG949" s="477"/>
      <c r="BJH949" s="477"/>
      <c r="BJI949" s="477"/>
      <c r="BJJ949" s="477"/>
      <c r="BJK949" s="477"/>
      <c r="BJL949" s="477"/>
      <c r="BJM949" s="477"/>
      <c r="BJN949" s="477"/>
      <c r="BJO949" s="477"/>
      <c r="BJP949" s="477"/>
      <c r="BJQ949" s="477"/>
      <c r="BJR949" s="477"/>
      <c r="BJS949" s="477"/>
      <c r="BJT949" s="477"/>
      <c r="BJU949" s="477"/>
      <c r="BJV949" s="477"/>
      <c r="BJW949" s="477"/>
      <c r="BJX949" s="477"/>
      <c r="BJY949" s="477"/>
      <c r="BJZ949" s="477"/>
      <c r="BKA949" s="477"/>
      <c r="BKB949" s="477"/>
      <c r="BKC949" s="477"/>
      <c r="BKD949" s="477"/>
      <c r="BKE949" s="477"/>
      <c r="BKF949" s="477"/>
      <c r="BKG949" s="477"/>
      <c r="BKH949" s="477"/>
      <c r="BKI949" s="477"/>
      <c r="BKJ949" s="477"/>
      <c r="BKK949" s="477"/>
      <c r="BKL949" s="477"/>
      <c r="BKM949" s="477"/>
      <c r="BKN949" s="477"/>
      <c r="BKO949" s="477"/>
      <c r="BKP949" s="477"/>
      <c r="BKQ949" s="477"/>
      <c r="BKR949" s="477"/>
      <c r="BKS949" s="477"/>
      <c r="BKT949" s="477"/>
      <c r="BKU949" s="477"/>
      <c r="BKV949" s="477"/>
      <c r="BKW949" s="477"/>
      <c r="BKX949" s="477"/>
      <c r="BKY949" s="477"/>
      <c r="BKZ949" s="477"/>
      <c r="BLA949" s="477"/>
      <c r="BLB949" s="477"/>
      <c r="BLC949" s="477"/>
      <c r="BLD949" s="477"/>
      <c r="BLE949" s="477"/>
      <c r="BLF949" s="477"/>
      <c r="BLG949" s="477"/>
      <c r="BLH949" s="477"/>
      <c r="BLI949" s="477"/>
      <c r="BLJ949" s="477"/>
      <c r="BLK949" s="477"/>
      <c r="BLL949" s="477"/>
      <c r="BLM949" s="477"/>
      <c r="BLN949" s="477"/>
      <c r="BLO949" s="477"/>
      <c r="BLP949" s="477"/>
      <c r="BLQ949" s="477"/>
      <c r="BLR949" s="477"/>
      <c r="BLS949" s="477"/>
      <c r="BLT949" s="477"/>
      <c r="BLU949" s="477"/>
      <c r="BLV949" s="477"/>
      <c r="BLW949" s="477"/>
      <c r="BLX949" s="477"/>
      <c r="BLY949" s="477"/>
      <c r="BLZ949" s="477"/>
      <c r="BMA949" s="477"/>
      <c r="BMB949" s="477"/>
      <c r="BMC949" s="477"/>
      <c r="BMD949" s="477"/>
      <c r="BME949" s="477"/>
      <c r="BMF949" s="477"/>
      <c r="BMG949" s="477"/>
      <c r="BMH949" s="477"/>
      <c r="BMI949" s="477"/>
      <c r="BMJ949" s="477"/>
      <c r="BMK949" s="477"/>
      <c r="BML949" s="477"/>
      <c r="BMM949" s="477"/>
      <c r="BMN949" s="477"/>
      <c r="BMO949" s="477"/>
      <c r="BMP949" s="477"/>
      <c r="BMQ949" s="477"/>
      <c r="BMR949" s="477"/>
      <c r="BMS949" s="477"/>
      <c r="BMT949" s="477"/>
      <c r="BMU949" s="477"/>
      <c r="BMV949" s="477"/>
      <c r="BMW949" s="477"/>
      <c r="BMX949" s="477"/>
      <c r="BMY949" s="477"/>
      <c r="BMZ949" s="477"/>
      <c r="BNA949" s="477"/>
      <c r="BNB949" s="477"/>
      <c r="BNC949" s="477"/>
      <c r="BND949" s="477"/>
      <c r="BNE949" s="477"/>
      <c r="BNF949" s="477"/>
      <c r="BNG949" s="477"/>
      <c r="BNH949" s="477"/>
      <c r="BNI949" s="477"/>
      <c r="BNJ949" s="477"/>
      <c r="BNK949" s="477"/>
      <c r="BNL949" s="477"/>
      <c r="BNM949" s="477"/>
      <c r="BNN949" s="477"/>
      <c r="BNO949" s="477"/>
      <c r="BNP949" s="477"/>
      <c r="BNQ949" s="477"/>
      <c r="BNR949" s="477"/>
      <c r="BNS949" s="477"/>
      <c r="BNT949" s="477"/>
      <c r="BNU949" s="477"/>
      <c r="BNV949" s="477"/>
      <c r="BNW949" s="477"/>
      <c r="BNX949" s="477"/>
      <c r="BNY949" s="477"/>
      <c r="BNZ949" s="477"/>
      <c r="BOA949" s="477"/>
      <c r="BOB949" s="477"/>
      <c r="BOC949" s="477"/>
      <c r="BOD949" s="477"/>
      <c r="BOE949" s="477"/>
      <c r="BOF949" s="477"/>
      <c r="BOG949" s="477"/>
      <c r="BOH949" s="477"/>
      <c r="BOI949" s="477"/>
      <c r="BOJ949" s="477"/>
      <c r="BOK949" s="477"/>
      <c r="BOL949" s="477"/>
      <c r="BOM949" s="477"/>
      <c r="BON949" s="477"/>
      <c r="BOO949" s="477"/>
      <c r="BOP949" s="477"/>
      <c r="BOQ949" s="477"/>
      <c r="BOR949" s="477"/>
      <c r="BOS949" s="477"/>
      <c r="BOT949" s="477"/>
      <c r="BOU949" s="477"/>
      <c r="BOV949" s="477"/>
      <c r="BOW949" s="477"/>
      <c r="BOX949" s="477"/>
      <c r="BOY949" s="477"/>
      <c r="BOZ949" s="477"/>
      <c r="BPA949" s="477"/>
      <c r="BPB949" s="477"/>
      <c r="BPC949" s="477"/>
      <c r="BPD949" s="477"/>
      <c r="BPE949" s="477"/>
      <c r="BPF949" s="477"/>
      <c r="BPG949" s="477"/>
      <c r="BPH949" s="477"/>
      <c r="BPI949" s="477"/>
      <c r="BPJ949" s="477"/>
      <c r="BPK949" s="477"/>
      <c r="BPL949" s="477"/>
      <c r="BPM949" s="477"/>
      <c r="BPN949" s="477"/>
      <c r="BPO949" s="477"/>
      <c r="BPP949" s="477"/>
      <c r="BPQ949" s="477"/>
      <c r="BPR949" s="477"/>
      <c r="BPS949" s="477"/>
      <c r="BPT949" s="477"/>
      <c r="BPU949" s="477"/>
      <c r="BPV949" s="477"/>
      <c r="BPW949" s="477"/>
      <c r="BPX949" s="477"/>
      <c r="BPY949" s="477"/>
      <c r="BPZ949" s="477"/>
      <c r="BQA949" s="477"/>
      <c r="BQB949" s="477"/>
      <c r="BQC949" s="477"/>
      <c r="BQD949" s="477"/>
      <c r="BQE949" s="477"/>
      <c r="BQF949" s="477"/>
      <c r="BQG949" s="477"/>
      <c r="BQH949" s="477"/>
      <c r="BQI949" s="477"/>
      <c r="BQJ949" s="477"/>
      <c r="BQK949" s="477"/>
      <c r="BQL949" s="477"/>
      <c r="BQM949" s="477"/>
      <c r="BQN949" s="477"/>
      <c r="BQO949" s="477"/>
      <c r="BQP949" s="477"/>
      <c r="BQQ949" s="477"/>
      <c r="BQR949" s="477"/>
      <c r="BQS949" s="477"/>
      <c r="BQT949" s="477"/>
      <c r="BQU949" s="477"/>
      <c r="BQV949" s="477"/>
      <c r="BQW949" s="477"/>
      <c r="BQX949" s="477"/>
      <c r="BQY949" s="477"/>
      <c r="BQZ949" s="477"/>
      <c r="BRA949" s="477"/>
      <c r="BRB949" s="477"/>
      <c r="BRC949" s="477"/>
      <c r="BRD949" s="477"/>
      <c r="BRE949" s="477"/>
      <c r="BRF949" s="477"/>
      <c r="BRG949" s="477"/>
      <c r="BRH949" s="477"/>
      <c r="BRI949" s="477"/>
      <c r="BRJ949" s="477"/>
      <c r="BRK949" s="477"/>
      <c r="BRL949" s="477"/>
      <c r="BRM949" s="477"/>
      <c r="BRN949" s="477"/>
      <c r="BRO949" s="477"/>
      <c r="BRP949" s="477"/>
      <c r="BRQ949" s="477"/>
      <c r="BRR949" s="477"/>
      <c r="BRS949" s="477"/>
      <c r="BRT949" s="477"/>
      <c r="BRU949" s="477"/>
      <c r="BRV949" s="477"/>
      <c r="BRW949" s="477"/>
      <c r="BRX949" s="477"/>
      <c r="BRY949" s="477"/>
      <c r="BRZ949" s="477"/>
      <c r="BSA949" s="477"/>
      <c r="BSB949" s="477"/>
      <c r="BSC949" s="477"/>
      <c r="BSD949" s="477"/>
      <c r="BSE949" s="477"/>
      <c r="BSF949" s="477"/>
      <c r="BSG949" s="477"/>
      <c r="BSH949" s="477"/>
      <c r="BSI949" s="477"/>
      <c r="BSJ949" s="477"/>
      <c r="BSK949" s="477"/>
      <c r="BSL949" s="477"/>
      <c r="BSM949" s="477"/>
      <c r="BSN949" s="477"/>
      <c r="BSO949" s="477"/>
      <c r="BSP949" s="477"/>
      <c r="BSQ949" s="477"/>
      <c r="BSR949" s="477"/>
      <c r="BSS949" s="477"/>
      <c r="BST949" s="477"/>
      <c r="BSU949" s="477"/>
      <c r="BSV949" s="477"/>
      <c r="BSW949" s="477"/>
      <c r="BSX949" s="477"/>
      <c r="BSY949" s="477"/>
      <c r="BSZ949" s="477"/>
      <c r="BTA949" s="477"/>
      <c r="BTB949" s="477"/>
      <c r="BTC949" s="477"/>
      <c r="BTD949" s="477"/>
      <c r="BTE949" s="477"/>
      <c r="BTF949" s="477"/>
      <c r="BTG949" s="477"/>
      <c r="BTH949" s="477"/>
      <c r="BTI949" s="477"/>
      <c r="BTJ949" s="477"/>
      <c r="BTK949" s="477"/>
      <c r="BTL949" s="477"/>
      <c r="BTM949" s="477"/>
      <c r="BTN949" s="477"/>
      <c r="BTO949" s="477"/>
      <c r="BTP949" s="477"/>
      <c r="BTQ949" s="477"/>
      <c r="BTR949" s="477"/>
      <c r="BTS949" s="477"/>
      <c r="BTT949" s="477"/>
      <c r="BTU949" s="477"/>
      <c r="BTV949" s="477"/>
      <c r="BTW949" s="477"/>
      <c r="BTX949" s="477"/>
      <c r="BTY949" s="477"/>
      <c r="BTZ949" s="477"/>
      <c r="BUA949" s="477"/>
      <c r="BUB949" s="477"/>
      <c r="BUC949" s="477"/>
      <c r="BUD949" s="477"/>
      <c r="BUE949" s="477"/>
      <c r="BUF949" s="477"/>
      <c r="BUG949" s="477"/>
      <c r="BUH949" s="477"/>
      <c r="BUI949" s="477"/>
      <c r="BUJ949" s="477"/>
      <c r="BUK949" s="477"/>
      <c r="BUL949" s="477"/>
      <c r="BUM949" s="477"/>
      <c r="BUN949" s="477"/>
      <c r="BUO949" s="477"/>
      <c r="BUP949" s="477"/>
      <c r="BUQ949" s="477"/>
      <c r="BUR949" s="477"/>
      <c r="BUS949" s="477"/>
      <c r="BUT949" s="477"/>
      <c r="BUU949" s="477"/>
      <c r="BUV949" s="477"/>
      <c r="BUW949" s="477"/>
      <c r="BUX949" s="477"/>
      <c r="BUY949" s="477"/>
      <c r="BUZ949" s="477"/>
      <c r="BVA949" s="477"/>
      <c r="BVB949" s="477"/>
      <c r="BVC949" s="477"/>
      <c r="BVD949" s="477"/>
      <c r="BVE949" s="477"/>
      <c r="BVF949" s="477"/>
      <c r="BVG949" s="477"/>
      <c r="BVH949" s="477"/>
      <c r="BVI949" s="477"/>
      <c r="BVJ949" s="477"/>
      <c r="BVK949" s="477"/>
      <c r="BVL949" s="477"/>
      <c r="BVM949" s="477"/>
      <c r="BVN949" s="477"/>
      <c r="BVO949" s="477"/>
      <c r="BVP949" s="477"/>
      <c r="BVQ949" s="477"/>
      <c r="BVR949" s="477"/>
      <c r="BVS949" s="477"/>
      <c r="BVT949" s="477"/>
      <c r="BVU949" s="477"/>
      <c r="BVV949" s="477"/>
      <c r="BVW949" s="477"/>
      <c r="BVX949" s="477"/>
      <c r="BVY949" s="477"/>
      <c r="BVZ949" s="477"/>
      <c r="BWA949" s="477"/>
      <c r="BWB949" s="477"/>
      <c r="BWC949" s="477"/>
      <c r="BWD949" s="477"/>
      <c r="BWE949" s="477"/>
      <c r="BWF949" s="477"/>
      <c r="BWG949" s="477"/>
      <c r="BWH949" s="477"/>
      <c r="BWI949" s="477"/>
      <c r="BWJ949" s="477"/>
      <c r="BWK949" s="477"/>
      <c r="BWL949" s="477"/>
      <c r="BWM949" s="477"/>
      <c r="BWN949" s="477"/>
      <c r="BWO949" s="477"/>
      <c r="BWP949" s="477"/>
      <c r="BWQ949" s="477"/>
      <c r="BWR949" s="477"/>
      <c r="BWS949" s="477"/>
      <c r="BWT949" s="477"/>
      <c r="BWU949" s="477"/>
      <c r="BWV949" s="477"/>
      <c r="BWW949" s="477"/>
      <c r="BWX949" s="477"/>
      <c r="BWY949" s="477"/>
      <c r="BWZ949" s="477"/>
      <c r="BXA949" s="477"/>
      <c r="BXB949" s="477"/>
      <c r="BXC949" s="477"/>
      <c r="BXD949" s="477"/>
      <c r="BXE949" s="477"/>
      <c r="BXF949" s="477"/>
      <c r="BXG949" s="477"/>
      <c r="BXH949" s="477"/>
      <c r="BXI949" s="477"/>
      <c r="BXJ949" s="477"/>
      <c r="BXK949" s="477"/>
      <c r="BXL949" s="477"/>
      <c r="BXM949" s="477"/>
      <c r="BXN949" s="477"/>
      <c r="BXO949" s="477"/>
      <c r="BXP949" s="477"/>
      <c r="BXQ949" s="477"/>
      <c r="BXR949" s="477"/>
      <c r="BXS949" s="477"/>
      <c r="BXT949" s="477"/>
      <c r="BXU949" s="477"/>
      <c r="BXV949" s="477"/>
      <c r="BXW949" s="477"/>
      <c r="BXX949" s="477"/>
      <c r="BXY949" s="477"/>
      <c r="BXZ949" s="477"/>
      <c r="BYA949" s="477"/>
      <c r="BYB949" s="477"/>
      <c r="BYC949" s="477"/>
      <c r="BYD949" s="477"/>
      <c r="BYE949" s="477"/>
      <c r="BYF949" s="477"/>
      <c r="BYG949" s="477"/>
      <c r="BYH949" s="477"/>
      <c r="BYI949" s="477"/>
      <c r="BYJ949" s="477"/>
      <c r="BYK949" s="477"/>
      <c r="BYL949" s="477"/>
      <c r="BYM949" s="477"/>
      <c r="BYN949" s="477"/>
      <c r="BYO949" s="477"/>
      <c r="BYP949" s="477"/>
      <c r="BYQ949" s="477"/>
      <c r="BYR949" s="477"/>
      <c r="BYS949" s="477"/>
      <c r="BYT949" s="477"/>
      <c r="BYU949" s="477"/>
      <c r="BYV949" s="477"/>
      <c r="BYW949" s="477"/>
      <c r="BYX949" s="477"/>
      <c r="BYY949" s="477"/>
      <c r="BYZ949" s="477"/>
      <c r="BZA949" s="477"/>
      <c r="BZB949" s="477"/>
      <c r="BZC949" s="477"/>
      <c r="BZD949" s="477"/>
      <c r="BZE949" s="477"/>
      <c r="BZF949" s="477"/>
      <c r="BZG949" s="477"/>
      <c r="BZH949" s="477"/>
      <c r="BZI949" s="477"/>
      <c r="BZJ949" s="477"/>
      <c r="BZK949" s="477"/>
      <c r="BZL949" s="477"/>
      <c r="BZM949" s="477"/>
      <c r="BZN949" s="477"/>
      <c r="BZO949" s="477"/>
      <c r="BZP949" s="477"/>
      <c r="BZQ949" s="477"/>
      <c r="BZR949" s="477"/>
      <c r="BZS949" s="477"/>
      <c r="BZT949" s="477"/>
      <c r="BZU949" s="477"/>
      <c r="BZV949" s="477"/>
      <c r="BZW949" s="477"/>
      <c r="BZX949" s="477"/>
      <c r="BZY949" s="477"/>
      <c r="BZZ949" s="477"/>
      <c r="CAA949" s="477"/>
      <c r="CAB949" s="477"/>
      <c r="CAC949" s="477"/>
      <c r="CAD949" s="477"/>
      <c r="CAE949" s="477"/>
      <c r="CAF949" s="477"/>
      <c r="CAG949" s="477"/>
      <c r="CAH949" s="477"/>
      <c r="CAI949" s="477"/>
      <c r="CAJ949" s="477"/>
      <c r="CAK949" s="477"/>
      <c r="CAL949" s="477"/>
      <c r="CAM949" s="477"/>
      <c r="CAN949" s="477"/>
      <c r="CAO949" s="477"/>
      <c r="CAP949" s="477"/>
      <c r="CAQ949" s="477"/>
      <c r="CAR949" s="477"/>
      <c r="CAS949" s="477"/>
      <c r="CAT949" s="477"/>
      <c r="CAU949" s="477"/>
      <c r="CAV949" s="477"/>
      <c r="CAW949" s="477"/>
      <c r="CAX949" s="477"/>
      <c r="CAY949" s="477"/>
      <c r="CAZ949" s="477"/>
      <c r="CBA949" s="477"/>
      <c r="CBB949" s="477"/>
      <c r="CBC949" s="477"/>
      <c r="CBD949" s="477"/>
      <c r="CBE949" s="477"/>
      <c r="CBF949" s="477"/>
      <c r="CBG949" s="477"/>
      <c r="CBH949" s="477"/>
      <c r="CBI949" s="477"/>
      <c r="CBJ949" s="477"/>
      <c r="CBK949" s="477"/>
      <c r="CBL949" s="477"/>
      <c r="CBM949" s="477"/>
      <c r="CBN949" s="477"/>
      <c r="CBO949" s="477"/>
      <c r="CBP949" s="477"/>
      <c r="CBQ949" s="477"/>
      <c r="CBR949" s="477"/>
      <c r="CBS949" s="477"/>
      <c r="CBT949" s="477"/>
      <c r="CBU949" s="477"/>
      <c r="CBV949" s="477"/>
      <c r="CBW949" s="477"/>
      <c r="CBX949" s="477"/>
      <c r="CBY949" s="477"/>
      <c r="CBZ949" s="477"/>
      <c r="CCA949" s="477"/>
      <c r="CCB949" s="477"/>
      <c r="CCC949" s="477"/>
      <c r="CCD949" s="477"/>
      <c r="CCE949" s="477"/>
      <c r="CCF949" s="477"/>
      <c r="CCG949" s="477"/>
      <c r="CCH949" s="477"/>
      <c r="CCI949" s="477"/>
      <c r="CCJ949" s="477"/>
      <c r="CCK949" s="477"/>
      <c r="CCL949" s="477"/>
      <c r="CCM949" s="477"/>
      <c r="CCN949" s="477"/>
      <c r="CCO949" s="477"/>
      <c r="CCP949" s="477"/>
      <c r="CCQ949" s="477"/>
      <c r="CCR949" s="477"/>
      <c r="CCS949" s="477"/>
      <c r="CCT949" s="477"/>
      <c r="CCU949" s="477"/>
      <c r="CCV949" s="477"/>
      <c r="CCW949" s="477"/>
      <c r="CCX949" s="477"/>
      <c r="CCY949" s="477"/>
      <c r="CCZ949" s="477"/>
      <c r="CDA949" s="477"/>
      <c r="CDB949" s="477"/>
      <c r="CDC949" s="477"/>
      <c r="CDD949" s="477"/>
      <c r="CDE949" s="477"/>
      <c r="CDF949" s="477"/>
      <c r="CDG949" s="477"/>
      <c r="CDH949" s="477"/>
      <c r="CDI949" s="477"/>
      <c r="CDJ949" s="477"/>
      <c r="CDK949" s="477"/>
      <c r="CDL949" s="477"/>
      <c r="CDM949" s="477"/>
      <c r="CDN949" s="477"/>
      <c r="CDO949" s="477"/>
      <c r="CDP949" s="477"/>
      <c r="CDQ949" s="477"/>
      <c r="CDR949" s="477"/>
      <c r="CDS949" s="477"/>
      <c r="CDT949" s="477"/>
      <c r="CDU949" s="477"/>
      <c r="CDV949" s="477"/>
      <c r="CDW949" s="477"/>
      <c r="CDX949" s="477"/>
      <c r="CDY949" s="477"/>
      <c r="CDZ949" s="477"/>
      <c r="CEA949" s="477"/>
      <c r="CEB949" s="477"/>
      <c r="CEC949" s="477"/>
      <c r="CED949" s="477"/>
      <c r="CEE949" s="477"/>
      <c r="CEF949" s="477"/>
      <c r="CEG949" s="477"/>
      <c r="CEH949" s="477"/>
      <c r="CEI949" s="477"/>
      <c r="CEJ949" s="477"/>
      <c r="CEK949" s="477"/>
      <c r="CEL949" s="477"/>
      <c r="CEM949" s="477"/>
      <c r="CEN949" s="477"/>
      <c r="CEO949" s="477"/>
      <c r="CEP949" s="477"/>
      <c r="CEQ949" s="477"/>
      <c r="CER949" s="477"/>
      <c r="CES949" s="477"/>
      <c r="CET949" s="477"/>
      <c r="CEU949" s="477"/>
      <c r="CEV949" s="477"/>
      <c r="CEW949" s="477"/>
      <c r="CEX949" s="477"/>
      <c r="CEY949" s="477"/>
      <c r="CEZ949" s="477"/>
      <c r="CFA949" s="477"/>
      <c r="CFB949" s="477"/>
      <c r="CFC949" s="477"/>
      <c r="CFD949" s="477"/>
      <c r="CFE949" s="477"/>
      <c r="CFF949" s="477"/>
      <c r="CFG949" s="477"/>
      <c r="CFH949" s="477"/>
      <c r="CFI949" s="477"/>
      <c r="CFJ949" s="477"/>
      <c r="CFK949" s="477"/>
      <c r="CFL949" s="477"/>
      <c r="CFM949" s="477"/>
      <c r="CFN949" s="477"/>
      <c r="CFO949" s="477"/>
      <c r="CFP949" s="477"/>
      <c r="CFQ949" s="477"/>
      <c r="CFR949" s="477"/>
      <c r="CFS949" s="477"/>
      <c r="CFT949" s="477"/>
      <c r="CFU949" s="477"/>
      <c r="CFV949" s="477"/>
      <c r="CFW949" s="477"/>
      <c r="CFX949" s="477"/>
      <c r="CFY949" s="477"/>
      <c r="CFZ949" s="477"/>
      <c r="CGA949" s="477"/>
      <c r="CGB949" s="477"/>
      <c r="CGC949" s="477"/>
      <c r="CGD949" s="477"/>
      <c r="CGE949" s="477"/>
      <c r="CGF949" s="477"/>
      <c r="CGG949" s="477"/>
      <c r="CGH949" s="477"/>
      <c r="CGI949" s="477"/>
      <c r="CGJ949" s="477"/>
      <c r="CGK949" s="477"/>
      <c r="CGL949" s="477"/>
      <c r="CGM949" s="477"/>
      <c r="CGN949" s="477"/>
      <c r="CGO949" s="477"/>
      <c r="CGP949" s="477"/>
      <c r="CGQ949" s="477"/>
      <c r="CGR949" s="477"/>
      <c r="CGS949" s="477"/>
      <c r="CGT949" s="477"/>
      <c r="CGU949" s="477"/>
      <c r="CGV949" s="477"/>
      <c r="CGW949" s="477"/>
      <c r="CGX949" s="477"/>
      <c r="CGY949" s="477"/>
      <c r="CGZ949" s="477"/>
      <c r="CHA949" s="477"/>
      <c r="CHB949" s="477"/>
      <c r="CHC949" s="477"/>
      <c r="CHD949" s="477"/>
      <c r="CHE949" s="477"/>
      <c r="CHF949" s="477"/>
      <c r="CHG949" s="477"/>
      <c r="CHH949" s="477"/>
      <c r="CHI949" s="477"/>
      <c r="CHJ949" s="477"/>
      <c r="CHK949" s="477"/>
      <c r="CHL949" s="477"/>
      <c r="CHM949" s="477"/>
      <c r="CHN949" s="477"/>
      <c r="CHO949" s="477"/>
      <c r="CHP949" s="477"/>
      <c r="CHQ949" s="477"/>
      <c r="CHR949" s="477"/>
      <c r="CHS949" s="477"/>
      <c r="CHT949" s="477"/>
      <c r="CHU949" s="477"/>
      <c r="CHV949" s="477"/>
      <c r="CHW949" s="477"/>
      <c r="CHX949" s="477"/>
      <c r="CHY949" s="477"/>
      <c r="CHZ949" s="477"/>
      <c r="CIA949" s="477"/>
      <c r="CIB949" s="477"/>
      <c r="CIC949" s="477"/>
      <c r="CID949" s="477"/>
      <c r="CIE949" s="477"/>
      <c r="CIF949" s="477"/>
      <c r="CIG949" s="477"/>
      <c r="CIH949" s="477"/>
      <c r="CII949" s="477"/>
      <c r="CIJ949" s="477"/>
      <c r="CIK949" s="477"/>
      <c r="CIL949" s="477"/>
      <c r="CIM949" s="477"/>
      <c r="CIN949" s="477"/>
      <c r="CIO949" s="477"/>
      <c r="CIP949" s="477"/>
      <c r="CIQ949" s="477"/>
      <c r="CIR949" s="477"/>
      <c r="CIS949" s="477"/>
      <c r="CIT949" s="477"/>
      <c r="CIU949" s="477"/>
      <c r="CIV949" s="477"/>
      <c r="CIW949" s="477"/>
      <c r="CIX949" s="477"/>
      <c r="CIY949" s="477"/>
      <c r="CIZ949" s="477"/>
      <c r="CJA949" s="477"/>
      <c r="CJB949" s="477"/>
      <c r="CJC949" s="477"/>
      <c r="CJD949" s="477"/>
      <c r="CJE949" s="477"/>
      <c r="CJF949" s="477"/>
      <c r="CJG949" s="477"/>
      <c r="CJH949" s="477"/>
      <c r="CJI949" s="477"/>
      <c r="CJJ949" s="477"/>
      <c r="CJK949" s="477"/>
      <c r="CJL949" s="477"/>
      <c r="CJM949" s="477"/>
      <c r="CJN949" s="477"/>
      <c r="CJO949" s="477"/>
      <c r="CJP949" s="477"/>
      <c r="CJQ949" s="477"/>
      <c r="CJR949" s="477"/>
      <c r="CJS949" s="477"/>
      <c r="CJT949" s="477"/>
      <c r="CJU949" s="477"/>
      <c r="CJV949" s="477"/>
      <c r="CJW949" s="477"/>
      <c r="CJX949" s="477"/>
      <c r="CJY949" s="477"/>
      <c r="CJZ949" s="477"/>
      <c r="CKA949" s="477"/>
      <c r="CKB949" s="477"/>
      <c r="CKC949" s="477"/>
      <c r="CKD949" s="477"/>
      <c r="CKE949" s="477"/>
      <c r="CKF949" s="477"/>
      <c r="CKG949" s="477"/>
      <c r="CKH949" s="477"/>
      <c r="CKI949" s="477"/>
      <c r="CKJ949" s="477"/>
      <c r="CKK949" s="477"/>
      <c r="CKL949" s="477"/>
      <c r="CKM949" s="477"/>
      <c r="CKN949" s="477"/>
      <c r="CKO949" s="477"/>
      <c r="CKP949" s="477"/>
      <c r="CKQ949" s="477"/>
      <c r="CKR949" s="477"/>
      <c r="CKS949" s="477"/>
      <c r="CKT949" s="477"/>
      <c r="CKU949" s="477"/>
      <c r="CKV949" s="477"/>
      <c r="CKW949" s="477"/>
      <c r="CKX949" s="477"/>
      <c r="CKY949" s="477"/>
      <c r="CKZ949" s="477"/>
      <c r="CLA949" s="477"/>
      <c r="CLB949" s="477"/>
      <c r="CLC949" s="477"/>
      <c r="CLD949" s="477"/>
      <c r="CLE949" s="477"/>
      <c r="CLF949" s="477"/>
      <c r="CLG949" s="477"/>
      <c r="CLH949" s="477"/>
      <c r="CLI949" s="477"/>
      <c r="CLJ949" s="477"/>
      <c r="CLK949" s="477"/>
      <c r="CLL949" s="477"/>
      <c r="CLM949" s="477"/>
      <c r="CLN949" s="477"/>
      <c r="CLO949" s="477"/>
      <c r="CLP949" s="477"/>
      <c r="CLQ949" s="477"/>
      <c r="CLR949" s="477"/>
      <c r="CLS949" s="477"/>
      <c r="CLT949" s="477"/>
      <c r="CLU949" s="477"/>
      <c r="CLV949" s="477"/>
      <c r="CLW949" s="477"/>
      <c r="CLX949" s="477"/>
      <c r="CLY949" s="477"/>
      <c r="CLZ949" s="477"/>
      <c r="CMA949" s="477"/>
      <c r="CMB949" s="477"/>
      <c r="CMC949" s="477"/>
      <c r="CMD949" s="477"/>
      <c r="CME949" s="477"/>
      <c r="CMF949" s="477"/>
      <c r="CMG949" s="477"/>
      <c r="CMH949" s="477"/>
      <c r="CMI949" s="477"/>
      <c r="CMJ949" s="477"/>
      <c r="CMK949" s="477"/>
      <c r="CML949" s="477"/>
      <c r="CMM949" s="477"/>
      <c r="CMN949" s="477"/>
      <c r="CMO949" s="477"/>
      <c r="CMP949" s="477"/>
      <c r="CMQ949" s="477"/>
      <c r="CMR949" s="477"/>
      <c r="CMS949" s="477"/>
      <c r="CMT949" s="477"/>
      <c r="CMU949" s="477"/>
      <c r="CMV949" s="477"/>
      <c r="CMW949" s="477"/>
      <c r="CMX949" s="477"/>
      <c r="CMY949" s="477"/>
      <c r="CMZ949" s="477"/>
      <c r="CNA949" s="477"/>
      <c r="CNB949" s="477"/>
      <c r="CNC949" s="477"/>
      <c r="CND949" s="477"/>
      <c r="CNE949" s="477"/>
      <c r="CNF949" s="477"/>
      <c r="CNG949" s="477"/>
      <c r="CNH949" s="477"/>
      <c r="CNI949" s="477"/>
      <c r="CNJ949" s="477"/>
      <c r="CNK949" s="477"/>
      <c r="CNL949" s="477"/>
      <c r="CNM949" s="477"/>
      <c r="CNN949" s="477"/>
      <c r="CNO949" s="477"/>
      <c r="CNP949" s="477"/>
      <c r="CNQ949" s="477"/>
      <c r="CNR949" s="477"/>
      <c r="CNS949" s="477"/>
      <c r="CNT949" s="477"/>
      <c r="CNU949" s="477"/>
      <c r="CNV949" s="477"/>
      <c r="CNW949" s="477"/>
      <c r="CNX949" s="477"/>
      <c r="CNY949" s="477"/>
      <c r="CNZ949" s="477"/>
      <c r="COA949" s="477"/>
      <c r="COB949" s="477"/>
      <c r="COC949" s="477"/>
      <c r="COD949" s="477"/>
      <c r="COE949" s="477"/>
      <c r="COF949" s="477"/>
      <c r="COG949" s="477"/>
      <c r="COH949" s="477"/>
      <c r="COI949" s="477"/>
      <c r="COJ949" s="477"/>
      <c r="COK949" s="477"/>
      <c r="COL949" s="477"/>
      <c r="COM949" s="477"/>
      <c r="CON949" s="477"/>
      <c r="COO949" s="477"/>
      <c r="COP949" s="477"/>
      <c r="COQ949" s="477"/>
      <c r="COR949" s="477"/>
      <c r="COS949" s="477"/>
      <c r="COT949" s="477"/>
      <c r="COU949" s="477"/>
      <c r="COV949" s="477"/>
      <c r="COW949" s="477"/>
      <c r="COX949" s="477"/>
      <c r="COY949" s="477"/>
      <c r="COZ949" s="477"/>
      <c r="CPA949" s="477"/>
      <c r="CPB949" s="477"/>
      <c r="CPC949" s="477"/>
      <c r="CPD949" s="477"/>
      <c r="CPE949" s="477"/>
      <c r="CPF949" s="477"/>
      <c r="CPG949" s="477"/>
      <c r="CPH949" s="477"/>
      <c r="CPI949" s="477"/>
      <c r="CPJ949" s="477"/>
      <c r="CPK949" s="477"/>
      <c r="CPL949" s="477"/>
      <c r="CPM949" s="477"/>
      <c r="CPN949" s="477"/>
      <c r="CPO949" s="477"/>
      <c r="CPP949" s="477"/>
      <c r="CPQ949" s="477"/>
      <c r="CPR949" s="477"/>
      <c r="CPS949" s="477"/>
      <c r="CPT949" s="477"/>
      <c r="CPU949" s="477"/>
      <c r="CPV949" s="477"/>
      <c r="CPW949" s="477"/>
      <c r="CPX949" s="477"/>
      <c r="CPY949" s="477"/>
      <c r="CPZ949" s="477"/>
      <c r="CQA949" s="477"/>
      <c r="CQB949" s="477"/>
      <c r="CQC949" s="477"/>
      <c r="CQD949" s="477"/>
      <c r="CQE949" s="477"/>
      <c r="CQF949" s="477"/>
      <c r="CQG949" s="477"/>
      <c r="CQH949" s="477"/>
      <c r="CQI949" s="477"/>
      <c r="CQJ949" s="477"/>
      <c r="CQK949" s="477"/>
      <c r="CQL949" s="477"/>
      <c r="CQM949" s="477"/>
      <c r="CQN949" s="477"/>
      <c r="CQO949" s="477"/>
      <c r="CQP949" s="477"/>
      <c r="CQQ949" s="477"/>
      <c r="CQR949" s="477"/>
      <c r="CQS949" s="477"/>
      <c r="CQT949" s="477"/>
      <c r="CQU949" s="477"/>
      <c r="CQV949" s="477"/>
      <c r="CQW949" s="477"/>
      <c r="CQX949" s="477"/>
      <c r="CQY949" s="477"/>
      <c r="CQZ949" s="477"/>
      <c r="CRA949" s="477"/>
      <c r="CRB949" s="477"/>
      <c r="CRC949" s="477"/>
      <c r="CRD949" s="477"/>
      <c r="CRE949" s="477"/>
      <c r="CRF949" s="477"/>
      <c r="CRG949" s="477"/>
      <c r="CRH949" s="477"/>
      <c r="CRI949" s="477"/>
      <c r="CRJ949" s="477"/>
      <c r="CRK949" s="477"/>
      <c r="CRL949" s="477"/>
      <c r="CRM949" s="477"/>
      <c r="CRN949" s="477"/>
      <c r="CRO949" s="477"/>
      <c r="CRP949" s="477"/>
      <c r="CRQ949" s="477"/>
      <c r="CRR949" s="477"/>
      <c r="CRS949" s="477"/>
      <c r="CRT949" s="477"/>
      <c r="CRU949" s="477"/>
      <c r="CRV949" s="477"/>
      <c r="CRW949" s="477"/>
      <c r="CRX949" s="477"/>
      <c r="CRY949" s="477"/>
      <c r="CRZ949" s="477"/>
      <c r="CSA949" s="477"/>
      <c r="CSB949" s="477"/>
      <c r="CSC949" s="477"/>
      <c r="CSD949" s="477"/>
      <c r="CSE949" s="477"/>
      <c r="CSF949" s="477"/>
      <c r="CSG949" s="477"/>
      <c r="CSH949" s="477"/>
      <c r="CSI949" s="477"/>
      <c r="CSJ949" s="477"/>
      <c r="CSK949" s="477"/>
      <c r="CSL949" s="477"/>
      <c r="CSM949" s="477"/>
      <c r="CSN949" s="477"/>
      <c r="CSO949" s="477"/>
      <c r="CSP949" s="477"/>
      <c r="CSQ949" s="477"/>
      <c r="CSR949" s="477"/>
      <c r="CSS949" s="477"/>
      <c r="CST949" s="477"/>
      <c r="CSU949" s="477"/>
      <c r="CSV949" s="477"/>
      <c r="CSW949" s="477"/>
      <c r="CSX949" s="477"/>
      <c r="CSY949" s="477"/>
      <c r="CSZ949" s="477"/>
      <c r="CTA949" s="477"/>
      <c r="CTB949" s="477"/>
      <c r="CTC949" s="477"/>
      <c r="CTD949" s="477"/>
      <c r="CTE949" s="477"/>
      <c r="CTF949" s="477"/>
      <c r="CTG949" s="477"/>
      <c r="CTH949" s="477"/>
      <c r="CTI949" s="477"/>
      <c r="CTJ949" s="477"/>
      <c r="CTK949" s="477"/>
      <c r="CTL949" s="477"/>
      <c r="CTM949" s="477"/>
      <c r="CTN949" s="477"/>
      <c r="CTO949" s="477"/>
      <c r="CTP949" s="477"/>
      <c r="CTQ949" s="477"/>
      <c r="CTR949" s="477"/>
      <c r="CTS949" s="477"/>
      <c r="CTT949" s="477"/>
      <c r="CTU949" s="477"/>
      <c r="CTV949" s="477"/>
      <c r="CTW949" s="477"/>
      <c r="CTX949" s="477"/>
      <c r="CTY949" s="477"/>
      <c r="CTZ949" s="477"/>
      <c r="CUA949" s="477"/>
      <c r="CUB949" s="477"/>
      <c r="CUC949" s="477"/>
      <c r="CUD949" s="477"/>
      <c r="CUE949" s="477"/>
      <c r="CUF949" s="477"/>
      <c r="CUG949" s="477"/>
      <c r="CUH949" s="477"/>
      <c r="CUI949" s="477"/>
      <c r="CUJ949" s="477"/>
      <c r="CUK949" s="477"/>
      <c r="CUL949" s="477"/>
      <c r="CUM949" s="477"/>
      <c r="CUN949" s="477"/>
      <c r="CUO949" s="477"/>
      <c r="CUP949" s="477"/>
      <c r="CUQ949" s="477"/>
      <c r="CUR949" s="477"/>
      <c r="CUS949" s="477"/>
      <c r="CUT949" s="477"/>
      <c r="CUU949" s="477"/>
      <c r="CUV949" s="477"/>
      <c r="CUW949" s="477"/>
      <c r="CUX949" s="477"/>
      <c r="CUY949" s="477"/>
      <c r="CUZ949" s="477"/>
      <c r="CVA949" s="477"/>
      <c r="CVB949" s="477"/>
      <c r="CVC949" s="477"/>
      <c r="CVD949" s="477"/>
      <c r="CVE949" s="477"/>
      <c r="CVF949" s="477"/>
      <c r="CVG949" s="477"/>
      <c r="CVH949" s="477"/>
      <c r="CVI949" s="477"/>
      <c r="CVJ949" s="477"/>
      <c r="CVK949" s="477"/>
      <c r="CVL949" s="477"/>
      <c r="CVM949" s="477"/>
      <c r="CVN949" s="477"/>
      <c r="CVO949" s="477"/>
      <c r="CVP949" s="477"/>
      <c r="CVQ949" s="477"/>
      <c r="CVR949" s="477"/>
      <c r="CVS949" s="477"/>
      <c r="CVT949" s="477"/>
      <c r="CVU949" s="477"/>
      <c r="CVV949" s="477"/>
      <c r="CVW949" s="477"/>
      <c r="CVX949" s="477"/>
      <c r="CVY949" s="477"/>
      <c r="CVZ949" s="477"/>
      <c r="CWA949" s="477"/>
      <c r="CWB949" s="477"/>
      <c r="CWC949" s="477"/>
      <c r="CWD949" s="477"/>
      <c r="CWE949" s="477"/>
      <c r="CWF949" s="477"/>
      <c r="CWG949" s="477"/>
      <c r="CWH949" s="477"/>
      <c r="CWI949" s="477"/>
      <c r="CWJ949" s="477"/>
      <c r="CWK949" s="477"/>
      <c r="CWL949" s="477"/>
      <c r="CWM949" s="477"/>
      <c r="CWN949" s="477"/>
      <c r="CWO949" s="477"/>
      <c r="CWP949" s="477"/>
      <c r="CWQ949" s="477"/>
      <c r="CWR949" s="477"/>
      <c r="CWS949" s="477"/>
      <c r="CWT949" s="477"/>
      <c r="CWU949" s="477"/>
      <c r="CWV949" s="477"/>
      <c r="CWW949" s="477"/>
      <c r="CWX949" s="477"/>
      <c r="CWY949" s="477"/>
      <c r="CWZ949" s="477"/>
      <c r="CXA949" s="477"/>
      <c r="CXB949" s="477"/>
      <c r="CXC949" s="477"/>
      <c r="CXD949" s="477"/>
      <c r="CXE949" s="477"/>
      <c r="CXF949" s="477"/>
      <c r="CXG949" s="477"/>
      <c r="CXH949" s="477"/>
      <c r="CXI949" s="477"/>
      <c r="CXJ949" s="477"/>
      <c r="CXK949" s="477"/>
      <c r="CXL949" s="477"/>
      <c r="CXM949" s="477"/>
      <c r="CXN949" s="477"/>
      <c r="CXO949" s="477"/>
      <c r="CXP949" s="477"/>
      <c r="CXQ949" s="477"/>
      <c r="CXR949" s="477"/>
      <c r="CXS949" s="477"/>
      <c r="CXT949" s="477"/>
      <c r="CXU949" s="477"/>
      <c r="CXV949" s="477"/>
      <c r="CXW949" s="477"/>
      <c r="CXX949" s="477"/>
      <c r="CXY949" s="477"/>
      <c r="CXZ949" s="477"/>
      <c r="CYA949" s="477"/>
      <c r="CYB949" s="477"/>
      <c r="CYC949" s="477"/>
      <c r="CYD949" s="477"/>
      <c r="CYE949" s="477"/>
      <c r="CYF949" s="477"/>
      <c r="CYG949" s="477"/>
      <c r="CYH949" s="477"/>
      <c r="CYI949" s="477"/>
      <c r="CYJ949" s="477"/>
      <c r="CYK949" s="477"/>
      <c r="CYL949" s="477"/>
      <c r="CYM949" s="477"/>
      <c r="CYN949" s="477"/>
      <c r="CYO949" s="477"/>
      <c r="CYP949" s="477"/>
      <c r="CYQ949" s="477"/>
      <c r="CYR949" s="477"/>
      <c r="CYS949" s="477"/>
      <c r="CYT949" s="477"/>
      <c r="CYU949" s="477"/>
      <c r="CYV949" s="477"/>
      <c r="CYW949" s="477"/>
      <c r="CYX949" s="477"/>
      <c r="CYY949" s="477"/>
      <c r="CYZ949" s="477"/>
      <c r="CZA949" s="477"/>
      <c r="CZB949" s="477"/>
      <c r="CZC949" s="477"/>
      <c r="CZD949" s="477"/>
      <c r="CZE949" s="477"/>
      <c r="CZF949" s="477"/>
      <c r="CZG949" s="477"/>
      <c r="CZH949" s="477"/>
      <c r="CZI949" s="477"/>
      <c r="CZJ949" s="477"/>
      <c r="CZK949" s="477"/>
      <c r="CZL949" s="477"/>
      <c r="CZM949" s="477"/>
      <c r="CZN949" s="477"/>
      <c r="CZO949" s="477"/>
      <c r="CZP949" s="477"/>
      <c r="CZQ949" s="477"/>
      <c r="CZR949" s="477"/>
      <c r="CZS949" s="477"/>
      <c r="CZT949" s="477"/>
      <c r="CZU949" s="477"/>
      <c r="CZV949" s="477"/>
      <c r="CZW949" s="477"/>
      <c r="CZX949" s="477"/>
      <c r="CZY949" s="477"/>
      <c r="CZZ949" s="477"/>
      <c r="DAA949" s="477"/>
      <c r="DAB949" s="477"/>
      <c r="DAC949" s="477"/>
      <c r="DAD949" s="477"/>
      <c r="DAE949" s="477"/>
      <c r="DAF949" s="477"/>
      <c r="DAG949" s="477"/>
      <c r="DAH949" s="477"/>
      <c r="DAI949" s="477"/>
      <c r="DAJ949" s="477"/>
      <c r="DAK949" s="477"/>
      <c r="DAL949" s="477"/>
      <c r="DAM949" s="477"/>
      <c r="DAN949" s="477"/>
      <c r="DAO949" s="477"/>
      <c r="DAP949" s="477"/>
      <c r="DAQ949" s="477"/>
      <c r="DAR949" s="477"/>
      <c r="DAS949" s="477"/>
      <c r="DAT949" s="477"/>
      <c r="DAU949" s="477"/>
      <c r="DAV949" s="477"/>
      <c r="DAW949" s="477"/>
      <c r="DAX949" s="477"/>
      <c r="DAY949" s="477"/>
      <c r="DAZ949" s="477"/>
      <c r="DBA949" s="477"/>
      <c r="DBB949" s="477"/>
      <c r="DBC949" s="477"/>
      <c r="DBD949" s="477"/>
      <c r="DBE949" s="477"/>
      <c r="DBF949" s="477"/>
      <c r="DBG949" s="477"/>
      <c r="DBH949" s="477"/>
      <c r="DBI949" s="477"/>
      <c r="DBJ949" s="477"/>
      <c r="DBK949" s="477"/>
      <c r="DBL949" s="477"/>
      <c r="DBM949" s="477"/>
      <c r="DBN949" s="477"/>
      <c r="DBO949" s="477"/>
      <c r="DBP949" s="477"/>
      <c r="DBQ949" s="477"/>
      <c r="DBR949" s="477"/>
      <c r="DBS949" s="477"/>
      <c r="DBT949" s="477"/>
      <c r="DBU949" s="477"/>
      <c r="DBV949" s="477"/>
      <c r="DBW949" s="477"/>
      <c r="DBX949" s="477"/>
      <c r="DBY949" s="477"/>
      <c r="DBZ949" s="477"/>
      <c r="DCA949" s="477"/>
      <c r="DCB949" s="477"/>
      <c r="DCC949" s="477"/>
      <c r="DCD949" s="477"/>
      <c r="DCE949" s="477"/>
      <c r="DCF949" s="477"/>
      <c r="DCG949" s="477"/>
      <c r="DCH949" s="477"/>
      <c r="DCI949" s="477"/>
      <c r="DCJ949" s="477"/>
      <c r="DCK949" s="477"/>
      <c r="DCL949" s="477"/>
      <c r="DCM949" s="477"/>
      <c r="DCN949" s="477"/>
      <c r="DCO949" s="477"/>
      <c r="DCP949" s="477"/>
      <c r="DCQ949" s="477"/>
      <c r="DCR949" s="477"/>
      <c r="DCS949" s="477"/>
      <c r="DCT949" s="477"/>
      <c r="DCU949" s="477"/>
      <c r="DCV949" s="477"/>
      <c r="DCW949" s="477"/>
      <c r="DCX949" s="477"/>
      <c r="DCY949" s="477"/>
      <c r="DCZ949" s="477"/>
      <c r="DDA949" s="477"/>
      <c r="DDB949" s="477"/>
      <c r="DDC949" s="477"/>
      <c r="DDD949" s="477"/>
      <c r="DDE949" s="477"/>
      <c r="DDF949" s="477"/>
      <c r="DDG949" s="477"/>
      <c r="DDH949" s="477"/>
      <c r="DDI949" s="477"/>
      <c r="DDJ949" s="477"/>
      <c r="DDK949" s="477"/>
      <c r="DDL949" s="477"/>
      <c r="DDM949" s="477"/>
      <c r="DDN949" s="477"/>
      <c r="DDO949" s="477"/>
      <c r="DDP949" s="477"/>
      <c r="DDQ949" s="477"/>
      <c r="DDR949" s="477"/>
      <c r="DDS949" s="477"/>
      <c r="DDT949" s="477"/>
      <c r="DDU949" s="477"/>
      <c r="DDV949" s="477"/>
      <c r="DDW949" s="477"/>
      <c r="DDX949" s="477"/>
      <c r="DDY949" s="477"/>
      <c r="DDZ949" s="477"/>
      <c r="DEA949" s="477"/>
      <c r="DEB949" s="477"/>
      <c r="DEC949" s="477"/>
      <c r="DED949" s="477"/>
      <c r="DEE949" s="477"/>
      <c r="DEF949" s="477"/>
      <c r="DEG949" s="477"/>
      <c r="DEH949" s="477"/>
      <c r="DEI949" s="477"/>
      <c r="DEJ949" s="477"/>
      <c r="DEK949" s="477"/>
      <c r="DEL949" s="477"/>
      <c r="DEM949" s="477"/>
      <c r="DEN949" s="477"/>
      <c r="DEO949" s="477"/>
      <c r="DEP949" s="477"/>
      <c r="DEQ949" s="477"/>
      <c r="DER949" s="477"/>
      <c r="DES949" s="477"/>
      <c r="DET949" s="477"/>
      <c r="DEU949" s="477"/>
      <c r="DEV949" s="477"/>
      <c r="DEW949" s="477"/>
      <c r="DEX949" s="477"/>
      <c r="DEY949" s="477"/>
      <c r="DEZ949" s="477"/>
      <c r="DFA949" s="477"/>
      <c r="DFB949" s="477"/>
      <c r="DFC949" s="477"/>
      <c r="DFD949" s="477"/>
      <c r="DFE949" s="477"/>
      <c r="DFF949" s="477"/>
      <c r="DFG949" s="477"/>
      <c r="DFH949" s="477"/>
      <c r="DFI949" s="477"/>
      <c r="DFJ949" s="477"/>
      <c r="DFK949" s="477"/>
      <c r="DFL949" s="477"/>
      <c r="DFM949" s="477"/>
      <c r="DFN949" s="477"/>
      <c r="DFO949" s="477"/>
      <c r="DFP949" s="477"/>
      <c r="DFQ949" s="477"/>
      <c r="DFR949" s="477"/>
      <c r="DFS949" s="477"/>
      <c r="DFT949" s="477"/>
      <c r="DFU949" s="477"/>
      <c r="DFV949" s="477"/>
      <c r="DFW949" s="477"/>
      <c r="DFX949" s="477"/>
      <c r="DFY949" s="477"/>
      <c r="DFZ949" s="477"/>
      <c r="DGA949" s="477"/>
      <c r="DGB949" s="477"/>
      <c r="DGC949" s="477"/>
      <c r="DGD949" s="477"/>
      <c r="DGE949" s="477"/>
      <c r="DGF949" s="477"/>
      <c r="DGG949" s="477"/>
      <c r="DGH949" s="477"/>
      <c r="DGI949" s="477"/>
      <c r="DGJ949" s="477"/>
      <c r="DGK949" s="477"/>
      <c r="DGL949" s="477"/>
      <c r="DGM949" s="477"/>
      <c r="DGN949" s="477"/>
      <c r="DGO949" s="477"/>
      <c r="DGP949" s="477"/>
      <c r="DGQ949" s="477"/>
      <c r="DGR949" s="477"/>
      <c r="DGS949" s="477"/>
      <c r="DGT949" s="477"/>
      <c r="DGU949" s="477"/>
      <c r="DGV949" s="477"/>
      <c r="DGW949" s="477"/>
      <c r="DGX949" s="477"/>
      <c r="DGY949" s="477"/>
      <c r="DGZ949" s="477"/>
      <c r="DHA949" s="477"/>
      <c r="DHB949" s="477"/>
      <c r="DHC949" s="477"/>
      <c r="DHD949" s="477"/>
      <c r="DHE949" s="477"/>
      <c r="DHF949" s="477"/>
      <c r="DHG949" s="477"/>
      <c r="DHH949" s="477"/>
      <c r="DHI949" s="477"/>
      <c r="DHJ949" s="477"/>
      <c r="DHK949" s="477"/>
      <c r="DHL949" s="477"/>
      <c r="DHM949" s="477"/>
      <c r="DHN949" s="477"/>
      <c r="DHO949" s="477"/>
      <c r="DHP949" s="477"/>
      <c r="DHQ949" s="477"/>
      <c r="DHR949" s="477"/>
      <c r="DHS949" s="477"/>
      <c r="DHT949" s="477"/>
      <c r="DHU949" s="477"/>
      <c r="DHV949" s="477"/>
      <c r="DHW949" s="477"/>
      <c r="DHX949" s="477"/>
      <c r="DHY949" s="477"/>
      <c r="DHZ949" s="477"/>
      <c r="DIA949" s="477"/>
      <c r="DIB949" s="477"/>
      <c r="DIC949" s="477"/>
      <c r="DID949" s="477"/>
      <c r="DIE949" s="477"/>
      <c r="DIF949" s="477"/>
      <c r="DIG949" s="477"/>
      <c r="DIH949" s="477"/>
      <c r="DII949" s="477"/>
      <c r="DIJ949" s="477"/>
      <c r="DIK949" s="477"/>
      <c r="DIL949" s="477"/>
      <c r="DIM949" s="477"/>
      <c r="DIN949" s="477"/>
      <c r="DIO949" s="477"/>
      <c r="DIP949" s="477"/>
      <c r="DIQ949" s="477"/>
      <c r="DIR949" s="477"/>
      <c r="DIS949" s="477"/>
      <c r="DIT949" s="477"/>
      <c r="DIU949" s="477"/>
      <c r="DIV949" s="477"/>
      <c r="DIW949" s="477"/>
      <c r="DIX949" s="477"/>
      <c r="DIY949" s="477"/>
      <c r="DIZ949" s="477"/>
      <c r="DJA949" s="477"/>
      <c r="DJB949" s="477"/>
      <c r="DJC949" s="477"/>
      <c r="DJD949" s="477"/>
      <c r="DJE949" s="477"/>
      <c r="DJF949" s="477"/>
      <c r="DJG949" s="477"/>
      <c r="DJH949" s="477"/>
      <c r="DJI949" s="477"/>
      <c r="DJJ949" s="477"/>
      <c r="DJK949" s="477"/>
      <c r="DJL949" s="477"/>
      <c r="DJM949" s="477"/>
      <c r="DJN949" s="477"/>
      <c r="DJO949" s="477"/>
      <c r="DJP949" s="477"/>
      <c r="DJQ949" s="477"/>
      <c r="DJR949" s="477"/>
      <c r="DJS949" s="477"/>
      <c r="DJT949" s="477"/>
      <c r="DJU949" s="477"/>
      <c r="DJV949" s="477"/>
      <c r="DJW949" s="477"/>
      <c r="DJX949" s="477"/>
      <c r="DJY949" s="477"/>
      <c r="DJZ949" s="477"/>
      <c r="DKA949" s="477"/>
      <c r="DKB949" s="477"/>
      <c r="DKC949" s="477"/>
      <c r="DKD949" s="477"/>
      <c r="DKE949" s="477"/>
      <c r="DKF949" s="477"/>
      <c r="DKG949" s="477"/>
      <c r="DKH949" s="477"/>
      <c r="DKI949" s="477"/>
      <c r="DKJ949" s="477"/>
      <c r="DKK949" s="477"/>
      <c r="DKL949" s="477"/>
      <c r="DKM949" s="477"/>
      <c r="DKN949" s="477"/>
      <c r="DKO949" s="477"/>
      <c r="DKP949" s="477"/>
      <c r="DKQ949" s="477"/>
      <c r="DKR949" s="477"/>
      <c r="DKS949" s="477"/>
      <c r="DKT949" s="477"/>
      <c r="DKU949" s="477"/>
      <c r="DKV949" s="477"/>
      <c r="DKW949" s="477"/>
      <c r="DKX949" s="477"/>
      <c r="DKY949" s="477"/>
      <c r="DKZ949" s="477"/>
      <c r="DLA949" s="477"/>
      <c r="DLB949" s="477"/>
      <c r="DLC949" s="477"/>
      <c r="DLD949" s="477"/>
      <c r="DLE949" s="477"/>
      <c r="DLF949" s="477"/>
      <c r="DLG949" s="477"/>
      <c r="DLH949" s="477"/>
      <c r="DLI949" s="477"/>
      <c r="DLJ949" s="477"/>
      <c r="DLK949" s="477"/>
      <c r="DLL949" s="477"/>
      <c r="DLM949" s="477"/>
      <c r="DLN949" s="477"/>
      <c r="DLO949" s="477"/>
      <c r="DLP949" s="477"/>
      <c r="DLQ949" s="477"/>
      <c r="DLR949" s="477"/>
      <c r="DLS949" s="477"/>
      <c r="DLT949" s="477"/>
      <c r="DLU949" s="477"/>
      <c r="DLV949" s="477"/>
      <c r="DLW949" s="477"/>
      <c r="DLX949" s="477"/>
      <c r="DLY949" s="477"/>
      <c r="DLZ949" s="477"/>
      <c r="DMA949" s="477"/>
      <c r="DMB949" s="477"/>
      <c r="DMC949" s="477"/>
      <c r="DMD949" s="477"/>
      <c r="DME949" s="477"/>
      <c r="DMF949" s="477"/>
      <c r="DMG949" s="477"/>
      <c r="DMH949" s="477"/>
      <c r="DMI949" s="477"/>
      <c r="DMJ949" s="477"/>
      <c r="DMK949" s="477"/>
      <c r="DML949" s="477"/>
      <c r="DMM949" s="477"/>
      <c r="DMN949" s="477"/>
      <c r="DMO949" s="477"/>
      <c r="DMP949" s="477"/>
      <c r="DMQ949" s="477"/>
      <c r="DMR949" s="477"/>
      <c r="DMS949" s="477"/>
      <c r="DMT949" s="477"/>
      <c r="DMU949" s="477"/>
      <c r="DMV949" s="477"/>
      <c r="DMW949" s="477"/>
      <c r="DMX949" s="477"/>
      <c r="DMY949" s="477"/>
      <c r="DMZ949" s="477"/>
      <c r="DNA949" s="477"/>
      <c r="DNB949" s="477"/>
      <c r="DNC949" s="477"/>
      <c r="DND949" s="477"/>
      <c r="DNE949" s="477"/>
      <c r="DNF949" s="477"/>
      <c r="DNG949" s="477"/>
      <c r="DNH949" s="477"/>
      <c r="DNI949" s="477"/>
      <c r="DNJ949" s="477"/>
      <c r="DNK949" s="477"/>
      <c r="DNL949" s="477"/>
      <c r="DNM949" s="477"/>
      <c r="DNN949" s="477"/>
      <c r="DNO949" s="477"/>
      <c r="DNP949" s="477"/>
      <c r="DNQ949" s="477"/>
      <c r="DNR949" s="477"/>
      <c r="DNS949" s="477"/>
      <c r="DNT949" s="477"/>
      <c r="DNU949" s="477"/>
      <c r="DNV949" s="477"/>
      <c r="DNW949" s="477"/>
      <c r="DNX949" s="477"/>
      <c r="DNY949" s="477"/>
      <c r="DNZ949" s="477"/>
      <c r="DOA949" s="477"/>
      <c r="DOB949" s="477"/>
      <c r="DOC949" s="477"/>
      <c r="DOD949" s="477"/>
      <c r="DOE949" s="477"/>
      <c r="DOF949" s="477"/>
      <c r="DOG949" s="477"/>
      <c r="DOH949" s="477"/>
      <c r="DOI949" s="477"/>
      <c r="DOJ949" s="477"/>
      <c r="DOK949" s="477"/>
      <c r="DOL949" s="477"/>
      <c r="DOM949" s="477"/>
      <c r="DON949" s="477"/>
      <c r="DOO949" s="477"/>
      <c r="DOP949" s="477"/>
      <c r="DOQ949" s="477"/>
      <c r="DOR949" s="477"/>
      <c r="DOS949" s="477"/>
      <c r="DOT949" s="477"/>
      <c r="DOU949" s="477"/>
      <c r="DOV949" s="477"/>
      <c r="DOW949" s="477"/>
      <c r="DOX949" s="477"/>
      <c r="DOY949" s="477"/>
      <c r="DOZ949" s="477"/>
      <c r="DPA949" s="477"/>
      <c r="DPB949" s="477"/>
      <c r="DPC949" s="477"/>
      <c r="DPD949" s="477"/>
      <c r="DPE949" s="477"/>
      <c r="DPF949" s="477"/>
      <c r="DPG949" s="477"/>
      <c r="DPH949" s="477"/>
      <c r="DPI949" s="477"/>
      <c r="DPJ949" s="477"/>
      <c r="DPK949" s="477"/>
      <c r="DPL949" s="477"/>
      <c r="DPM949" s="477"/>
      <c r="DPN949" s="477"/>
      <c r="DPO949" s="477"/>
      <c r="DPP949" s="477"/>
      <c r="DPQ949" s="477"/>
      <c r="DPR949" s="477"/>
      <c r="DPS949" s="477"/>
      <c r="DPT949" s="477"/>
      <c r="DPU949" s="477"/>
      <c r="DPV949" s="477"/>
      <c r="DPW949" s="477"/>
      <c r="DPX949" s="477"/>
      <c r="DPY949" s="477"/>
      <c r="DPZ949" s="477"/>
      <c r="DQA949" s="477"/>
      <c r="DQB949" s="477"/>
      <c r="DQC949" s="477"/>
      <c r="DQD949" s="477"/>
      <c r="DQE949" s="477"/>
      <c r="DQF949" s="477"/>
      <c r="DQG949" s="477"/>
      <c r="DQH949" s="477"/>
      <c r="DQI949" s="477"/>
      <c r="DQJ949" s="477"/>
      <c r="DQK949" s="477"/>
      <c r="DQL949" s="477"/>
      <c r="DQM949" s="477"/>
      <c r="DQN949" s="477"/>
      <c r="DQO949" s="477"/>
      <c r="DQP949" s="477"/>
      <c r="DQQ949" s="477"/>
      <c r="DQR949" s="477"/>
      <c r="DQS949" s="477"/>
      <c r="DQT949" s="477"/>
      <c r="DQU949" s="477"/>
      <c r="DQV949" s="477"/>
      <c r="DQW949" s="477"/>
      <c r="DQX949" s="477"/>
      <c r="DQY949" s="477"/>
      <c r="DQZ949" s="477"/>
      <c r="DRA949" s="477"/>
      <c r="DRB949" s="477"/>
      <c r="DRC949" s="477"/>
      <c r="DRD949" s="477"/>
      <c r="DRE949" s="477"/>
      <c r="DRF949" s="477"/>
      <c r="DRG949" s="477"/>
      <c r="DRH949" s="477"/>
      <c r="DRI949" s="477"/>
      <c r="DRJ949" s="477"/>
      <c r="DRK949" s="477"/>
      <c r="DRL949" s="477"/>
      <c r="DRM949" s="477"/>
      <c r="DRN949" s="477"/>
      <c r="DRO949" s="477"/>
      <c r="DRP949" s="477"/>
      <c r="DRQ949" s="477"/>
      <c r="DRR949" s="477"/>
      <c r="DRS949" s="477"/>
      <c r="DRT949" s="477"/>
      <c r="DRU949" s="477"/>
      <c r="DRV949" s="477"/>
      <c r="DRW949" s="477"/>
      <c r="DRX949" s="477"/>
      <c r="DRY949" s="477"/>
      <c r="DRZ949" s="477"/>
      <c r="DSA949" s="477"/>
      <c r="DSB949" s="477"/>
      <c r="DSC949" s="477"/>
      <c r="DSD949" s="477"/>
      <c r="DSE949" s="477"/>
      <c r="DSF949" s="477"/>
      <c r="DSG949" s="477"/>
      <c r="DSH949" s="477"/>
      <c r="DSI949" s="477"/>
      <c r="DSJ949" s="477"/>
      <c r="DSK949" s="477"/>
      <c r="DSL949" s="477"/>
      <c r="DSM949" s="477"/>
      <c r="DSN949" s="477"/>
      <c r="DSO949" s="477"/>
      <c r="DSP949" s="477"/>
      <c r="DSQ949" s="477"/>
      <c r="DSR949" s="477"/>
      <c r="DSS949" s="477"/>
      <c r="DST949" s="477"/>
      <c r="DSU949" s="477"/>
      <c r="DSV949" s="477"/>
      <c r="DSW949" s="477"/>
      <c r="DSX949" s="477"/>
      <c r="DSY949" s="477"/>
      <c r="DSZ949" s="477"/>
      <c r="DTA949" s="477"/>
      <c r="DTB949" s="477"/>
      <c r="DTC949" s="477"/>
      <c r="DTD949" s="477"/>
      <c r="DTE949" s="477"/>
      <c r="DTF949" s="477"/>
      <c r="DTG949" s="477"/>
      <c r="DTH949" s="477"/>
      <c r="DTI949" s="477"/>
      <c r="DTJ949" s="477"/>
      <c r="DTK949" s="477"/>
      <c r="DTL949" s="477"/>
      <c r="DTM949" s="477"/>
      <c r="DTN949" s="477"/>
      <c r="DTO949" s="477"/>
      <c r="DTP949" s="477"/>
      <c r="DTQ949" s="477"/>
      <c r="DTR949" s="477"/>
      <c r="DTS949" s="477"/>
      <c r="DTT949" s="477"/>
      <c r="DTU949" s="477"/>
      <c r="DTV949" s="477"/>
      <c r="DTW949" s="477"/>
      <c r="DTX949" s="477"/>
      <c r="DTY949" s="477"/>
      <c r="DTZ949" s="477"/>
      <c r="DUA949" s="477"/>
      <c r="DUB949" s="477"/>
      <c r="DUC949" s="477"/>
      <c r="DUD949" s="477"/>
      <c r="DUE949" s="477"/>
      <c r="DUF949" s="477"/>
      <c r="DUG949" s="477"/>
      <c r="DUH949" s="477"/>
      <c r="DUI949" s="477"/>
      <c r="DUJ949" s="477"/>
      <c r="DUK949" s="477"/>
      <c r="DUL949" s="477"/>
      <c r="DUM949" s="477"/>
      <c r="DUN949" s="477"/>
      <c r="DUO949" s="477"/>
      <c r="DUP949" s="477"/>
      <c r="DUQ949" s="477"/>
      <c r="DUR949" s="477"/>
      <c r="DUS949" s="477"/>
      <c r="DUT949" s="477"/>
      <c r="DUU949" s="477"/>
      <c r="DUV949" s="477"/>
      <c r="DUW949" s="477"/>
      <c r="DUX949" s="477"/>
      <c r="DUY949" s="477"/>
      <c r="DUZ949" s="477"/>
      <c r="DVA949" s="477"/>
      <c r="DVB949" s="477"/>
      <c r="DVC949" s="477"/>
      <c r="DVD949" s="477"/>
      <c r="DVE949" s="477"/>
      <c r="DVF949" s="477"/>
      <c r="DVG949" s="477"/>
      <c r="DVH949" s="477"/>
      <c r="DVI949" s="477"/>
      <c r="DVJ949" s="477"/>
      <c r="DVK949" s="477"/>
      <c r="DVL949" s="477"/>
      <c r="DVM949" s="477"/>
      <c r="DVN949" s="477"/>
      <c r="DVO949" s="477"/>
      <c r="DVP949" s="477"/>
      <c r="DVQ949" s="477"/>
      <c r="DVR949" s="477"/>
      <c r="DVS949" s="477"/>
      <c r="DVT949" s="477"/>
      <c r="DVU949" s="477"/>
      <c r="DVV949" s="477"/>
      <c r="DVW949" s="477"/>
      <c r="DVX949" s="477"/>
      <c r="DVY949" s="477"/>
      <c r="DVZ949" s="477"/>
      <c r="DWA949" s="477"/>
      <c r="DWB949" s="477"/>
      <c r="DWC949" s="477"/>
      <c r="DWD949" s="477"/>
      <c r="DWE949" s="477"/>
      <c r="DWF949" s="477"/>
      <c r="DWG949" s="477"/>
      <c r="DWH949" s="477"/>
      <c r="DWI949" s="477"/>
      <c r="DWJ949" s="477"/>
      <c r="DWK949" s="477"/>
      <c r="DWL949" s="477"/>
      <c r="DWM949" s="477"/>
      <c r="DWN949" s="477"/>
      <c r="DWO949" s="477"/>
      <c r="DWP949" s="477"/>
      <c r="DWQ949" s="477"/>
      <c r="DWR949" s="477"/>
      <c r="DWS949" s="477"/>
      <c r="DWT949" s="477"/>
      <c r="DWU949" s="477"/>
      <c r="DWV949" s="477"/>
      <c r="DWW949" s="477"/>
      <c r="DWX949" s="477"/>
      <c r="DWY949" s="477"/>
      <c r="DWZ949" s="477"/>
      <c r="DXA949" s="477"/>
      <c r="DXB949" s="477"/>
      <c r="DXC949" s="477"/>
      <c r="DXD949" s="477"/>
      <c r="DXE949" s="477"/>
      <c r="DXF949" s="477"/>
      <c r="DXG949" s="477"/>
      <c r="DXH949" s="477"/>
      <c r="DXI949" s="477"/>
      <c r="DXJ949" s="477"/>
      <c r="DXK949" s="477"/>
      <c r="DXL949" s="477"/>
      <c r="DXM949" s="477"/>
      <c r="DXN949" s="477"/>
      <c r="DXO949" s="477"/>
      <c r="DXP949" s="477"/>
      <c r="DXQ949" s="477"/>
      <c r="DXR949" s="477"/>
      <c r="DXS949" s="477"/>
      <c r="DXT949" s="477"/>
      <c r="DXU949" s="477"/>
      <c r="DXV949" s="477"/>
      <c r="DXW949" s="477"/>
      <c r="DXX949" s="477"/>
      <c r="DXY949" s="477"/>
      <c r="DXZ949" s="477"/>
      <c r="DYA949" s="477"/>
      <c r="DYB949" s="477"/>
      <c r="DYC949" s="477"/>
      <c r="DYD949" s="477"/>
      <c r="DYE949" s="477"/>
      <c r="DYF949" s="477"/>
      <c r="DYG949" s="477"/>
      <c r="DYH949" s="477"/>
      <c r="DYI949" s="477"/>
      <c r="DYJ949" s="477"/>
      <c r="DYK949" s="477"/>
      <c r="DYL949" s="477"/>
      <c r="DYM949" s="477"/>
      <c r="DYN949" s="477"/>
      <c r="DYO949" s="477"/>
      <c r="DYP949" s="477"/>
      <c r="DYQ949" s="477"/>
      <c r="DYR949" s="477"/>
      <c r="DYS949" s="477"/>
      <c r="DYT949" s="477"/>
      <c r="DYU949" s="477"/>
      <c r="DYV949" s="477"/>
      <c r="DYW949" s="477"/>
      <c r="DYX949" s="477"/>
      <c r="DYY949" s="477"/>
      <c r="DYZ949" s="477"/>
      <c r="DZA949" s="477"/>
      <c r="DZB949" s="477"/>
      <c r="DZC949" s="477"/>
      <c r="DZD949" s="477"/>
      <c r="DZE949" s="477"/>
      <c r="DZF949" s="477"/>
      <c r="DZG949" s="477"/>
      <c r="DZH949" s="477"/>
      <c r="DZI949" s="477"/>
      <c r="DZJ949" s="477"/>
      <c r="DZK949" s="477"/>
      <c r="DZL949" s="477"/>
      <c r="DZM949" s="477"/>
      <c r="DZN949" s="477"/>
      <c r="DZO949" s="477"/>
      <c r="DZP949" s="477"/>
      <c r="DZQ949" s="477"/>
      <c r="DZR949" s="477"/>
      <c r="DZS949" s="477"/>
      <c r="DZT949" s="477"/>
      <c r="DZU949" s="477"/>
      <c r="DZV949" s="477"/>
      <c r="DZW949" s="477"/>
      <c r="DZX949" s="477"/>
      <c r="DZY949" s="477"/>
      <c r="DZZ949" s="477"/>
      <c r="EAA949" s="477"/>
      <c r="EAB949" s="477"/>
      <c r="EAC949" s="477"/>
      <c r="EAD949" s="477"/>
      <c r="EAE949" s="477"/>
      <c r="EAF949" s="477"/>
      <c r="EAG949" s="477"/>
      <c r="EAH949" s="477"/>
      <c r="EAI949" s="477"/>
      <c r="EAJ949" s="477"/>
      <c r="EAK949" s="477"/>
      <c r="EAL949" s="477"/>
      <c r="EAM949" s="477"/>
      <c r="EAN949" s="477"/>
      <c r="EAO949" s="477"/>
      <c r="EAP949" s="477"/>
      <c r="EAQ949" s="477"/>
      <c r="EAR949" s="477"/>
      <c r="EAS949" s="477"/>
      <c r="EAT949" s="477"/>
      <c r="EAU949" s="477"/>
      <c r="EAV949" s="477"/>
      <c r="EAW949" s="477"/>
      <c r="EAX949" s="477"/>
      <c r="EAY949" s="477"/>
      <c r="EAZ949" s="477"/>
      <c r="EBA949" s="477"/>
      <c r="EBB949" s="477"/>
      <c r="EBC949" s="477"/>
      <c r="EBD949" s="477"/>
      <c r="EBE949" s="477"/>
      <c r="EBF949" s="477"/>
      <c r="EBG949" s="477"/>
      <c r="EBH949" s="477"/>
      <c r="EBI949" s="477"/>
      <c r="EBJ949" s="477"/>
      <c r="EBK949" s="477"/>
      <c r="EBL949" s="477"/>
      <c r="EBM949" s="477"/>
      <c r="EBN949" s="477"/>
      <c r="EBO949" s="477"/>
      <c r="EBP949" s="477"/>
      <c r="EBQ949" s="477"/>
      <c r="EBR949" s="477"/>
      <c r="EBS949" s="477"/>
      <c r="EBT949" s="477"/>
      <c r="EBU949" s="477"/>
      <c r="EBV949" s="477"/>
      <c r="EBW949" s="477"/>
      <c r="EBX949" s="477"/>
      <c r="EBY949" s="477"/>
      <c r="EBZ949" s="477"/>
      <c r="ECA949" s="477"/>
      <c r="ECB949" s="477"/>
      <c r="ECC949" s="477"/>
      <c r="ECD949" s="477"/>
      <c r="ECE949" s="477"/>
      <c r="ECF949" s="477"/>
      <c r="ECG949" s="477"/>
      <c r="ECH949" s="477"/>
      <c r="ECI949" s="477"/>
      <c r="ECJ949" s="477"/>
      <c r="ECK949" s="477"/>
      <c r="ECL949" s="477"/>
      <c r="ECM949" s="477"/>
      <c r="ECN949" s="477"/>
      <c r="ECO949" s="477"/>
      <c r="ECP949" s="477"/>
      <c r="ECQ949" s="477"/>
      <c r="ECR949" s="477"/>
      <c r="ECS949" s="477"/>
      <c r="ECT949" s="477"/>
      <c r="ECU949" s="477"/>
      <c r="ECV949" s="477"/>
      <c r="ECW949" s="477"/>
      <c r="ECX949" s="477"/>
      <c r="ECY949" s="477"/>
      <c r="ECZ949" s="477"/>
      <c r="EDA949" s="477"/>
      <c r="EDB949" s="477"/>
      <c r="EDC949" s="477"/>
      <c r="EDD949" s="477"/>
      <c r="EDE949" s="477"/>
      <c r="EDF949" s="477"/>
      <c r="EDG949" s="477"/>
      <c r="EDH949" s="477"/>
      <c r="EDI949" s="477"/>
      <c r="EDJ949" s="477"/>
      <c r="EDK949" s="477"/>
      <c r="EDL949" s="477"/>
      <c r="EDM949" s="477"/>
      <c r="EDN949" s="477"/>
      <c r="EDO949" s="477"/>
      <c r="EDP949" s="477"/>
      <c r="EDQ949" s="477"/>
      <c r="EDR949" s="477"/>
      <c r="EDS949" s="477"/>
      <c r="EDT949" s="477"/>
      <c r="EDU949" s="477"/>
      <c r="EDV949" s="477"/>
      <c r="EDW949" s="477"/>
      <c r="EDX949" s="477"/>
      <c r="EDY949" s="477"/>
      <c r="EDZ949" s="477"/>
      <c r="EEA949" s="477"/>
      <c r="EEB949" s="477"/>
      <c r="EEC949" s="477"/>
      <c r="EED949" s="477"/>
      <c r="EEE949" s="477"/>
      <c r="EEF949" s="477"/>
      <c r="EEG949" s="477"/>
      <c r="EEH949" s="477"/>
      <c r="EEI949" s="477"/>
      <c r="EEJ949" s="477"/>
      <c r="EEK949" s="477"/>
      <c r="EEL949" s="477"/>
      <c r="EEM949" s="477"/>
      <c r="EEN949" s="477"/>
      <c r="EEO949" s="477"/>
      <c r="EEP949" s="477"/>
      <c r="EEQ949" s="477"/>
      <c r="EER949" s="477"/>
      <c r="EES949" s="477"/>
      <c r="EET949" s="477"/>
      <c r="EEU949" s="477"/>
      <c r="EEV949" s="477"/>
      <c r="EEW949" s="477"/>
      <c r="EEX949" s="477"/>
      <c r="EEY949" s="477"/>
      <c r="EEZ949" s="477"/>
      <c r="EFA949" s="477"/>
      <c r="EFB949" s="477"/>
      <c r="EFC949" s="477"/>
      <c r="EFD949" s="477"/>
      <c r="EFE949" s="477"/>
      <c r="EFF949" s="477"/>
      <c r="EFG949" s="477"/>
      <c r="EFH949" s="477"/>
      <c r="EFI949" s="477"/>
      <c r="EFJ949" s="477"/>
      <c r="EFK949" s="477"/>
      <c r="EFL949" s="477"/>
      <c r="EFM949" s="477"/>
      <c r="EFN949" s="477"/>
      <c r="EFO949" s="477"/>
      <c r="EFP949" s="477"/>
      <c r="EFQ949" s="477"/>
      <c r="EFR949" s="477"/>
      <c r="EFS949" s="477"/>
      <c r="EFT949" s="477"/>
      <c r="EFU949" s="477"/>
      <c r="EFV949" s="477"/>
      <c r="EFW949" s="477"/>
      <c r="EFX949" s="477"/>
      <c r="EFY949" s="477"/>
      <c r="EFZ949" s="477"/>
      <c r="EGA949" s="477"/>
      <c r="EGB949" s="477"/>
      <c r="EGC949" s="477"/>
      <c r="EGD949" s="477"/>
      <c r="EGE949" s="477"/>
      <c r="EGF949" s="477"/>
      <c r="EGG949" s="477"/>
      <c r="EGH949" s="477"/>
      <c r="EGI949" s="477"/>
      <c r="EGJ949" s="477"/>
      <c r="EGK949" s="477"/>
      <c r="EGL949" s="477"/>
      <c r="EGM949" s="477"/>
      <c r="EGN949" s="477"/>
      <c r="EGO949" s="477"/>
      <c r="EGP949" s="477"/>
      <c r="EGQ949" s="477"/>
      <c r="EGR949" s="477"/>
      <c r="EGS949" s="477"/>
      <c r="EGT949" s="477"/>
      <c r="EGU949" s="477"/>
      <c r="EGV949" s="477"/>
      <c r="EGW949" s="477"/>
      <c r="EGX949" s="477"/>
      <c r="EGY949" s="477"/>
      <c r="EGZ949" s="477"/>
      <c r="EHA949" s="477"/>
      <c r="EHB949" s="477"/>
      <c r="EHC949" s="477"/>
      <c r="EHD949" s="477"/>
      <c r="EHE949" s="477"/>
      <c r="EHF949" s="477"/>
      <c r="EHG949" s="477"/>
      <c r="EHH949" s="477"/>
      <c r="EHI949" s="477"/>
      <c r="EHJ949" s="477"/>
      <c r="EHK949" s="477"/>
      <c r="EHL949" s="477"/>
      <c r="EHM949" s="477"/>
      <c r="EHN949" s="477"/>
      <c r="EHO949" s="477"/>
      <c r="EHP949" s="477"/>
      <c r="EHQ949" s="477"/>
      <c r="EHR949" s="477"/>
      <c r="EHS949" s="477"/>
      <c r="EHT949" s="477"/>
      <c r="EHU949" s="477"/>
      <c r="EHV949" s="477"/>
      <c r="EHW949" s="477"/>
      <c r="EHX949" s="477"/>
      <c r="EHY949" s="477"/>
      <c r="EHZ949" s="477"/>
      <c r="EIA949" s="477"/>
      <c r="EIB949" s="477"/>
      <c r="EIC949" s="477"/>
      <c r="EID949" s="477"/>
      <c r="EIE949" s="477"/>
      <c r="EIF949" s="477"/>
      <c r="EIG949" s="477"/>
      <c r="EIH949" s="477"/>
      <c r="EII949" s="477"/>
      <c r="EIJ949" s="477"/>
      <c r="EIK949" s="477"/>
      <c r="EIL949" s="477"/>
      <c r="EIM949" s="477"/>
      <c r="EIN949" s="477"/>
      <c r="EIO949" s="477"/>
      <c r="EIP949" s="477"/>
      <c r="EIQ949" s="477"/>
      <c r="EIR949" s="477"/>
      <c r="EIS949" s="477"/>
      <c r="EIT949" s="477"/>
      <c r="EIU949" s="477"/>
      <c r="EIV949" s="477"/>
      <c r="EIW949" s="477"/>
      <c r="EIX949" s="477"/>
      <c r="EIY949" s="477"/>
      <c r="EIZ949" s="477"/>
      <c r="EJA949" s="477"/>
      <c r="EJB949" s="477"/>
      <c r="EJC949" s="477"/>
      <c r="EJD949" s="477"/>
      <c r="EJE949" s="477"/>
      <c r="EJF949" s="477"/>
      <c r="EJG949" s="477"/>
      <c r="EJH949" s="477"/>
      <c r="EJI949" s="477"/>
      <c r="EJJ949" s="477"/>
      <c r="EJK949" s="477"/>
      <c r="EJL949" s="477"/>
      <c r="EJM949" s="477"/>
      <c r="EJN949" s="477"/>
      <c r="EJO949" s="477"/>
      <c r="EJP949" s="477"/>
      <c r="EJQ949" s="477"/>
      <c r="EJR949" s="477"/>
      <c r="EJS949" s="477"/>
      <c r="EJT949" s="477"/>
      <c r="EJU949" s="477"/>
      <c r="EJV949" s="477"/>
      <c r="EJW949" s="477"/>
      <c r="EJX949" s="477"/>
      <c r="EJY949" s="477"/>
      <c r="EJZ949" s="477"/>
      <c r="EKA949" s="477"/>
      <c r="EKB949" s="477"/>
      <c r="EKC949" s="477"/>
      <c r="EKD949" s="477"/>
      <c r="EKE949" s="477"/>
      <c r="EKF949" s="477"/>
      <c r="EKG949" s="477"/>
      <c r="EKH949" s="477"/>
      <c r="EKI949" s="477"/>
      <c r="EKJ949" s="477"/>
      <c r="EKK949" s="477"/>
      <c r="EKL949" s="477"/>
      <c r="EKM949" s="477"/>
      <c r="EKN949" s="477"/>
      <c r="EKO949" s="477"/>
      <c r="EKP949" s="477"/>
      <c r="EKQ949" s="477"/>
      <c r="EKR949" s="477"/>
      <c r="EKS949" s="477"/>
      <c r="EKT949" s="477"/>
      <c r="EKU949" s="477"/>
      <c r="EKV949" s="477"/>
      <c r="EKW949" s="477"/>
      <c r="EKX949" s="477"/>
      <c r="EKY949" s="477"/>
      <c r="EKZ949" s="477"/>
      <c r="ELA949" s="477"/>
      <c r="ELB949" s="477"/>
      <c r="ELC949" s="477"/>
      <c r="ELD949" s="477"/>
      <c r="ELE949" s="477"/>
      <c r="ELF949" s="477"/>
      <c r="ELG949" s="477"/>
      <c r="ELH949" s="477"/>
      <c r="ELI949" s="477"/>
      <c r="ELJ949" s="477"/>
      <c r="ELK949" s="477"/>
      <c r="ELL949" s="477"/>
      <c r="ELM949" s="477"/>
      <c r="ELN949" s="477"/>
      <c r="ELO949" s="477"/>
      <c r="ELP949" s="477"/>
      <c r="ELQ949" s="477"/>
      <c r="ELR949" s="477"/>
      <c r="ELS949" s="477"/>
      <c r="ELT949" s="477"/>
      <c r="ELU949" s="477"/>
      <c r="ELV949" s="477"/>
      <c r="ELW949" s="477"/>
      <c r="ELX949" s="477"/>
      <c r="ELY949" s="477"/>
      <c r="ELZ949" s="477"/>
      <c r="EMA949" s="477"/>
      <c r="EMB949" s="477"/>
      <c r="EMC949" s="477"/>
      <c r="EMD949" s="477"/>
      <c r="EME949" s="477"/>
      <c r="EMF949" s="477"/>
      <c r="EMG949" s="477"/>
      <c r="EMH949" s="477"/>
      <c r="EMI949" s="477"/>
      <c r="EMJ949" s="477"/>
      <c r="EMK949" s="477"/>
      <c r="EML949" s="477"/>
      <c r="EMM949" s="477"/>
      <c r="EMN949" s="477"/>
      <c r="EMO949" s="477"/>
      <c r="EMP949" s="477"/>
      <c r="EMQ949" s="477"/>
      <c r="EMR949" s="477"/>
      <c r="EMS949" s="477"/>
      <c r="EMT949" s="477"/>
      <c r="EMU949" s="477"/>
      <c r="EMV949" s="477"/>
      <c r="EMW949" s="477"/>
      <c r="EMX949" s="477"/>
      <c r="EMY949" s="477"/>
      <c r="EMZ949" s="477"/>
      <c r="ENA949" s="477"/>
      <c r="ENB949" s="477"/>
      <c r="ENC949" s="477"/>
      <c r="END949" s="477"/>
      <c r="ENE949" s="477"/>
      <c r="ENF949" s="477"/>
      <c r="ENG949" s="477"/>
      <c r="ENH949" s="477"/>
      <c r="ENI949" s="477"/>
      <c r="ENJ949" s="477"/>
      <c r="ENK949" s="477"/>
      <c r="ENL949" s="477"/>
      <c r="ENM949" s="477"/>
      <c r="ENN949" s="477"/>
      <c r="ENO949" s="477"/>
      <c r="ENP949" s="477"/>
      <c r="ENQ949" s="477"/>
      <c r="ENR949" s="477"/>
      <c r="ENS949" s="477"/>
      <c r="ENT949" s="477"/>
      <c r="ENU949" s="477"/>
      <c r="ENV949" s="477"/>
      <c r="ENW949" s="477"/>
      <c r="ENX949" s="477"/>
      <c r="ENY949" s="477"/>
      <c r="ENZ949" s="477"/>
      <c r="EOA949" s="477"/>
      <c r="EOB949" s="477"/>
      <c r="EOC949" s="477"/>
      <c r="EOD949" s="477"/>
      <c r="EOE949" s="477"/>
      <c r="EOF949" s="477"/>
      <c r="EOG949" s="477"/>
      <c r="EOH949" s="477"/>
      <c r="EOI949" s="477"/>
      <c r="EOJ949" s="477"/>
      <c r="EOK949" s="477"/>
      <c r="EOL949" s="477"/>
      <c r="EOM949" s="477"/>
      <c r="EON949" s="477"/>
      <c r="EOO949" s="477"/>
      <c r="EOP949" s="477"/>
      <c r="EOQ949" s="477"/>
      <c r="EOR949" s="477"/>
      <c r="EOS949" s="477"/>
      <c r="EOT949" s="477"/>
      <c r="EOU949" s="477"/>
      <c r="EOV949" s="477"/>
      <c r="EOW949" s="477"/>
      <c r="EOX949" s="477"/>
      <c r="EOY949" s="477"/>
      <c r="EOZ949" s="477"/>
      <c r="EPA949" s="477"/>
      <c r="EPB949" s="477"/>
      <c r="EPC949" s="477"/>
      <c r="EPD949" s="477"/>
      <c r="EPE949" s="477"/>
      <c r="EPF949" s="477"/>
      <c r="EPG949" s="477"/>
      <c r="EPH949" s="477"/>
      <c r="EPI949" s="477"/>
      <c r="EPJ949" s="477"/>
      <c r="EPK949" s="477"/>
      <c r="EPL949" s="477"/>
      <c r="EPM949" s="477"/>
      <c r="EPN949" s="477"/>
      <c r="EPO949" s="477"/>
      <c r="EPP949" s="477"/>
      <c r="EPQ949" s="477"/>
      <c r="EPR949" s="477"/>
      <c r="EPS949" s="477"/>
      <c r="EPT949" s="477"/>
      <c r="EPU949" s="477"/>
      <c r="EPV949" s="477"/>
      <c r="EPW949" s="477"/>
      <c r="EPX949" s="477"/>
      <c r="EPY949" s="477"/>
      <c r="EPZ949" s="477"/>
      <c r="EQA949" s="477"/>
      <c r="EQB949" s="477"/>
      <c r="EQC949" s="477"/>
      <c r="EQD949" s="477"/>
      <c r="EQE949" s="477"/>
      <c r="EQF949" s="477"/>
      <c r="EQG949" s="477"/>
      <c r="EQH949" s="477"/>
      <c r="EQI949" s="477"/>
      <c r="EQJ949" s="477"/>
      <c r="EQK949" s="477"/>
      <c r="EQL949" s="477"/>
      <c r="EQM949" s="477"/>
      <c r="EQN949" s="477"/>
      <c r="EQO949" s="477"/>
      <c r="EQP949" s="477"/>
      <c r="EQQ949" s="477"/>
      <c r="EQR949" s="477"/>
      <c r="EQS949" s="477"/>
      <c r="EQT949" s="477"/>
      <c r="EQU949" s="477"/>
      <c r="EQV949" s="477"/>
      <c r="EQW949" s="477"/>
      <c r="EQX949" s="477"/>
      <c r="EQY949" s="477"/>
      <c r="EQZ949" s="477"/>
      <c r="ERA949" s="477"/>
      <c r="ERB949" s="477"/>
      <c r="ERC949" s="477"/>
      <c r="ERD949" s="477"/>
      <c r="ERE949" s="477"/>
      <c r="ERF949" s="477"/>
      <c r="ERG949" s="477"/>
      <c r="ERH949" s="477"/>
      <c r="ERI949" s="477"/>
      <c r="ERJ949" s="477"/>
      <c r="ERK949" s="477"/>
      <c r="ERL949" s="477"/>
      <c r="ERM949" s="477"/>
      <c r="ERN949" s="477"/>
      <c r="ERO949" s="477"/>
      <c r="ERP949" s="477"/>
      <c r="ERQ949" s="477"/>
      <c r="ERR949" s="477"/>
      <c r="ERS949" s="477"/>
      <c r="ERT949" s="477"/>
      <c r="ERU949" s="477"/>
      <c r="ERV949" s="477"/>
      <c r="ERW949" s="477"/>
      <c r="ERX949" s="477"/>
      <c r="ERY949" s="477"/>
      <c r="ERZ949" s="477"/>
      <c r="ESA949" s="477"/>
      <c r="ESB949" s="477"/>
      <c r="ESC949" s="477"/>
      <c r="ESD949" s="477"/>
      <c r="ESE949" s="477"/>
      <c r="ESF949" s="477"/>
      <c r="ESG949" s="477"/>
      <c r="ESH949" s="477"/>
      <c r="ESI949" s="477"/>
      <c r="ESJ949" s="477"/>
      <c r="ESK949" s="477"/>
      <c r="ESL949" s="477"/>
      <c r="ESM949" s="477"/>
      <c r="ESN949" s="477"/>
      <c r="ESO949" s="477"/>
      <c r="ESP949" s="477"/>
      <c r="ESQ949" s="477"/>
      <c r="ESR949" s="477"/>
      <c r="ESS949" s="477"/>
      <c r="EST949" s="477"/>
      <c r="ESU949" s="477"/>
      <c r="ESV949" s="477"/>
      <c r="ESW949" s="477"/>
      <c r="ESX949" s="477"/>
      <c r="ESY949" s="477"/>
      <c r="ESZ949" s="477"/>
      <c r="ETA949" s="477"/>
      <c r="ETB949" s="477"/>
      <c r="ETC949" s="477"/>
      <c r="ETD949" s="477"/>
      <c r="ETE949" s="477"/>
      <c r="ETF949" s="477"/>
      <c r="ETG949" s="477"/>
      <c r="ETH949" s="477"/>
      <c r="ETI949" s="477"/>
      <c r="ETJ949" s="477"/>
      <c r="ETK949" s="477"/>
      <c r="ETL949" s="477"/>
      <c r="ETM949" s="477"/>
      <c r="ETN949" s="477"/>
      <c r="ETO949" s="477"/>
      <c r="ETP949" s="477"/>
      <c r="ETQ949" s="477"/>
      <c r="ETR949" s="477"/>
      <c r="ETS949" s="477"/>
      <c r="ETT949" s="477"/>
      <c r="ETU949" s="477"/>
      <c r="ETV949" s="477"/>
      <c r="ETW949" s="477"/>
      <c r="ETX949" s="477"/>
      <c r="ETY949" s="477"/>
      <c r="ETZ949" s="477"/>
      <c r="EUA949" s="477"/>
      <c r="EUB949" s="477"/>
      <c r="EUC949" s="477"/>
      <c r="EUD949" s="477"/>
      <c r="EUE949" s="477"/>
      <c r="EUF949" s="477"/>
      <c r="EUG949" s="477"/>
      <c r="EUH949" s="477"/>
      <c r="EUI949" s="477"/>
      <c r="EUJ949" s="477"/>
      <c r="EUK949" s="477"/>
      <c r="EUL949" s="477"/>
      <c r="EUM949" s="477"/>
      <c r="EUN949" s="477"/>
      <c r="EUO949" s="477"/>
      <c r="EUP949" s="477"/>
      <c r="EUQ949" s="477"/>
      <c r="EUR949" s="477"/>
      <c r="EUS949" s="477"/>
      <c r="EUT949" s="477"/>
      <c r="EUU949" s="477"/>
      <c r="EUV949" s="477"/>
      <c r="EUW949" s="477"/>
      <c r="EUX949" s="477"/>
      <c r="EUY949" s="477"/>
      <c r="EUZ949" s="477"/>
      <c r="EVA949" s="477"/>
      <c r="EVB949" s="477"/>
      <c r="EVC949" s="477"/>
      <c r="EVD949" s="477"/>
      <c r="EVE949" s="477"/>
      <c r="EVF949" s="477"/>
      <c r="EVG949" s="477"/>
      <c r="EVH949" s="477"/>
      <c r="EVI949" s="477"/>
      <c r="EVJ949" s="477"/>
      <c r="EVK949" s="477"/>
      <c r="EVL949" s="477"/>
      <c r="EVM949" s="477"/>
      <c r="EVN949" s="477"/>
      <c r="EVO949" s="477"/>
      <c r="EVP949" s="477"/>
      <c r="EVQ949" s="477"/>
      <c r="EVR949" s="477"/>
      <c r="EVS949" s="477"/>
      <c r="EVT949" s="477"/>
      <c r="EVU949" s="477"/>
      <c r="EVV949" s="477"/>
      <c r="EVW949" s="477"/>
      <c r="EVX949" s="477"/>
      <c r="EVY949" s="477"/>
      <c r="EVZ949" s="477"/>
      <c r="EWA949" s="477"/>
      <c r="EWB949" s="477"/>
      <c r="EWC949" s="477"/>
      <c r="EWD949" s="477"/>
      <c r="EWE949" s="477"/>
      <c r="EWF949" s="477"/>
      <c r="EWG949" s="477"/>
      <c r="EWH949" s="477"/>
      <c r="EWI949" s="477"/>
      <c r="EWJ949" s="477"/>
      <c r="EWK949" s="477"/>
      <c r="EWL949" s="477"/>
      <c r="EWM949" s="477"/>
      <c r="EWN949" s="477"/>
      <c r="EWO949" s="477"/>
      <c r="EWP949" s="477"/>
      <c r="EWQ949" s="477"/>
      <c r="EWR949" s="477"/>
      <c r="EWS949" s="477"/>
      <c r="EWT949" s="477"/>
      <c r="EWU949" s="477"/>
      <c r="EWV949" s="477"/>
      <c r="EWW949" s="477"/>
      <c r="EWX949" s="477"/>
      <c r="EWY949" s="477"/>
      <c r="EWZ949" s="477"/>
      <c r="EXA949" s="477"/>
      <c r="EXB949" s="477"/>
      <c r="EXC949" s="477"/>
      <c r="EXD949" s="477"/>
      <c r="EXE949" s="477"/>
      <c r="EXF949" s="477"/>
      <c r="EXG949" s="477"/>
      <c r="EXH949" s="477"/>
      <c r="EXI949" s="477"/>
      <c r="EXJ949" s="477"/>
      <c r="EXK949" s="477"/>
      <c r="EXL949" s="477"/>
      <c r="EXM949" s="477"/>
      <c r="EXN949" s="477"/>
      <c r="EXO949" s="477"/>
      <c r="EXP949" s="477"/>
      <c r="EXQ949" s="477"/>
      <c r="EXR949" s="477"/>
      <c r="EXS949" s="477"/>
      <c r="EXT949" s="477"/>
      <c r="EXU949" s="477"/>
      <c r="EXV949" s="477"/>
      <c r="EXW949" s="477"/>
      <c r="EXX949" s="477"/>
      <c r="EXY949" s="477"/>
      <c r="EXZ949" s="477"/>
      <c r="EYA949" s="477"/>
      <c r="EYB949" s="477"/>
      <c r="EYC949" s="477"/>
      <c r="EYD949" s="477"/>
      <c r="EYE949" s="477"/>
      <c r="EYF949" s="477"/>
      <c r="EYG949" s="477"/>
      <c r="EYH949" s="477"/>
      <c r="EYI949" s="477"/>
      <c r="EYJ949" s="477"/>
      <c r="EYK949" s="477"/>
      <c r="EYL949" s="477"/>
      <c r="EYM949" s="477"/>
      <c r="EYN949" s="477"/>
      <c r="EYO949" s="477"/>
      <c r="EYP949" s="477"/>
      <c r="EYQ949" s="477"/>
      <c r="EYR949" s="477"/>
      <c r="EYS949" s="477"/>
      <c r="EYT949" s="477"/>
      <c r="EYU949" s="477"/>
      <c r="EYV949" s="477"/>
      <c r="EYW949" s="477"/>
      <c r="EYX949" s="477"/>
      <c r="EYY949" s="477"/>
      <c r="EYZ949" s="477"/>
      <c r="EZA949" s="477"/>
      <c r="EZB949" s="477"/>
      <c r="EZC949" s="477"/>
      <c r="EZD949" s="477"/>
      <c r="EZE949" s="477"/>
      <c r="EZF949" s="477"/>
      <c r="EZG949" s="477"/>
      <c r="EZH949" s="477"/>
      <c r="EZI949" s="477"/>
      <c r="EZJ949" s="477"/>
      <c r="EZK949" s="477"/>
      <c r="EZL949" s="477"/>
      <c r="EZM949" s="477"/>
      <c r="EZN949" s="477"/>
      <c r="EZO949" s="477"/>
      <c r="EZP949" s="477"/>
      <c r="EZQ949" s="477"/>
      <c r="EZR949" s="477"/>
      <c r="EZS949" s="477"/>
      <c r="EZT949" s="477"/>
      <c r="EZU949" s="477"/>
      <c r="EZV949" s="477"/>
      <c r="EZW949" s="477"/>
      <c r="EZX949" s="477"/>
      <c r="EZY949" s="477"/>
      <c r="EZZ949" s="477"/>
      <c r="FAA949" s="477"/>
      <c r="FAB949" s="477"/>
      <c r="FAC949" s="477"/>
      <c r="FAD949" s="477"/>
      <c r="FAE949" s="477"/>
      <c r="FAF949" s="477"/>
      <c r="FAG949" s="477"/>
      <c r="FAH949" s="477"/>
      <c r="FAI949" s="477"/>
      <c r="FAJ949" s="477"/>
      <c r="FAK949" s="477"/>
      <c r="FAL949" s="477"/>
      <c r="FAM949" s="477"/>
      <c r="FAN949" s="477"/>
      <c r="FAO949" s="477"/>
      <c r="FAP949" s="477"/>
      <c r="FAQ949" s="477"/>
      <c r="FAR949" s="477"/>
      <c r="FAS949" s="477"/>
      <c r="FAT949" s="477"/>
      <c r="FAU949" s="477"/>
      <c r="FAV949" s="477"/>
      <c r="FAW949" s="477"/>
      <c r="FAX949" s="477"/>
      <c r="FAY949" s="477"/>
      <c r="FAZ949" s="477"/>
      <c r="FBA949" s="477"/>
      <c r="FBB949" s="477"/>
      <c r="FBC949" s="477"/>
      <c r="FBD949" s="477"/>
      <c r="FBE949" s="477"/>
      <c r="FBF949" s="477"/>
      <c r="FBG949" s="477"/>
      <c r="FBH949" s="477"/>
      <c r="FBI949" s="477"/>
      <c r="FBJ949" s="477"/>
      <c r="FBK949" s="477"/>
      <c r="FBL949" s="477"/>
      <c r="FBM949" s="477"/>
      <c r="FBN949" s="477"/>
      <c r="FBO949" s="477"/>
      <c r="FBP949" s="477"/>
      <c r="FBQ949" s="477"/>
      <c r="FBR949" s="477"/>
      <c r="FBS949" s="477"/>
      <c r="FBT949" s="477"/>
      <c r="FBU949" s="477"/>
      <c r="FBV949" s="477"/>
      <c r="FBW949" s="477"/>
      <c r="FBX949" s="477"/>
      <c r="FBY949" s="477"/>
      <c r="FBZ949" s="477"/>
      <c r="FCA949" s="477"/>
      <c r="FCB949" s="477"/>
      <c r="FCC949" s="477"/>
      <c r="FCD949" s="477"/>
      <c r="FCE949" s="477"/>
      <c r="FCF949" s="477"/>
      <c r="FCG949" s="477"/>
      <c r="FCH949" s="477"/>
      <c r="FCI949" s="477"/>
      <c r="FCJ949" s="477"/>
      <c r="FCK949" s="477"/>
      <c r="FCL949" s="477"/>
      <c r="FCM949" s="477"/>
      <c r="FCN949" s="477"/>
      <c r="FCO949" s="477"/>
      <c r="FCP949" s="477"/>
      <c r="FCQ949" s="477"/>
      <c r="FCR949" s="477"/>
      <c r="FCS949" s="477"/>
      <c r="FCT949" s="477"/>
      <c r="FCU949" s="477"/>
      <c r="FCV949" s="477"/>
      <c r="FCW949" s="477"/>
      <c r="FCX949" s="477"/>
      <c r="FCY949" s="477"/>
      <c r="FCZ949" s="477"/>
      <c r="FDA949" s="477"/>
      <c r="FDB949" s="477"/>
      <c r="FDC949" s="477"/>
      <c r="FDD949" s="477"/>
      <c r="FDE949" s="477"/>
      <c r="FDF949" s="477"/>
      <c r="FDG949" s="477"/>
      <c r="FDH949" s="477"/>
      <c r="FDI949" s="477"/>
      <c r="FDJ949" s="477"/>
      <c r="FDK949" s="477"/>
      <c r="FDL949" s="477"/>
      <c r="FDM949" s="477"/>
      <c r="FDN949" s="477"/>
      <c r="FDO949" s="477"/>
      <c r="FDP949" s="477"/>
      <c r="FDQ949" s="477"/>
      <c r="FDR949" s="477"/>
      <c r="FDS949" s="477"/>
      <c r="FDT949" s="477"/>
      <c r="FDU949" s="477"/>
      <c r="FDV949" s="477"/>
      <c r="FDW949" s="477"/>
      <c r="FDX949" s="477"/>
      <c r="FDY949" s="477"/>
      <c r="FDZ949" s="477"/>
      <c r="FEA949" s="477"/>
      <c r="FEB949" s="477"/>
      <c r="FEC949" s="477"/>
      <c r="FED949" s="477"/>
      <c r="FEE949" s="477"/>
      <c r="FEF949" s="477"/>
      <c r="FEG949" s="477"/>
      <c r="FEH949" s="477"/>
      <c r="FEI949" s="477"/>
      <c r="FEJ949" s="477"/>
      <c r="FEK949" s="477"/>
      <c r="FEL949" s="477"/>
      <c r="FEM949" s="477"/>
      <c r="FEN949" s="477"/>
      <c r="FEO949" s="477"/>
      <c r="FEP949" s="477"/>
      <c r="FEQ949" s="477"/>
      <c r="FER949" s="477"/>
      <c r="FES949" s="477"/>
      <c r="FET949" s="477"/>
      <c r="FEU949" s="477"/>
      <c r="FEV949" s="477"/>
      <c r="FEW949" s="477"/>
      <c r="FEX949" s="477"/>
      <c r="FEY949" s="477"/>
      <c r="FEZ949" s="477"/>
      <c r="FFA949" s="477"/>
      <c r="FFB949" s="477"/>
      <c r="FFC949" s="477"/>
      <c r="FFD949" s="477"/>
      <c r="FFE949" s="477"/>
      <c r="FFF949" s="477"/>
      <c r="FFG949" s="477"/>
      <c r="FFH949" s="477"/>
      <c r="FFI949" s="477"/>
      <c r="FFJ949" s="477"/>
      <c r="FFK949" s="477"/>
      <c r="FFL949" s="477"/>
      <c r="FFM949" s="477"/>
      <c r="FFN949" s="477"/>
      <c r="FFO949" s="477"/>
      <c r="FFP949" s="477"/>
      <c r="FFQ949" s="477"/>
      <c r="FFR949" s="477"/>
      <c r="FFS949" s="477"/>
      <c r="FFT949" s="477"/>
      <c r="FFU949" s="477"/>
      <c r="FFV949" s="477"/>
      <c r="FFW949" s="477"/>
      <c r="FFX949" s="477"/>
      <c r="FFY949" s="477"/>
      <c r="FFZ949" s="477"/>
      <c r="FGA949" s="477"/>
      <c r="FGB949" s="477"/>
      <c r="FGC949" s="477"/>
      <c r="FGD949" s="477"/>
      <c r="FGE949" s="477"/>
      <c r="FGF949" s="477"/>
      <c r="FGG949" s="477"/>
      <c r="FGH949" s="477"/>
      <c r="FGI949" s="477"/>
      <c r="FGJ949" s="477"/>
      <c r="FGK949" s="477"/>
      <c r="FGL949" s="477"/>
      <c r="FGM949" s="477"/>
      <c r="FGN949" s="477"/>
      <c r="FGO949" s="477"/>
      <c r="FGP949" s="477"/>
      <c r="FGQ949" s="477"/>
      <c r="FGR949" s="477"/>
      <c r="FGS949" s="477"/>
      <c r="FGT949" s="477"/>
      <c r="FGU949" s="477"/>
      <c r="FGV949" s="477"/>
      <c r="FGW949" s="477"/>
      <c r="FGX949" s="477"/>
      <c r="FGY949" s="477"/>
      <c r="FGZ949" s="477"/>
      <c r="FHA949" s="477"/>
      <c r="FHB949" s="477"/>
      <c r="FHC949" s="477"/>
      <c r="FHD949" s="477"/>
      <c r="FHE949" s="477"/>
      <c r="FHF949" s="477"/>
      <c r="FHG949" s="477"/>
      <c r="FHH949" s="477"/>
      <c r="FHI949" s="477"/>
      <c r="FHJ949" s="477"/>
      <c r="FHK949" s="477"/>
      <c r="FHL949" s="477"/>
      <c r="FHM949" s="477"/>
      <c r="FHN949" s="477"/>
      <c r="FHO949" s="477"/>
      <c r="FHP949" s="477"/>
      <c r="FHQ949" s="477"/>
      <c r="FHR949" s="477"/>
      <c r="FHS949" s="477"/>
      <c r="FHT949" s="477"/>
      <c r="FHU949" s="477"/>
      <c r="FHV949" s="477"/>
      <c r="FHW949" s="477"/>
      <c r="FHX949" s="477"/>
      <c r="FHY949" s="477"/>
      <c r="FHZ949" s="477"/>
      <c r="FIA949" s="477"/>
      <c r="FIB949" s="477"/>
      <c r="FIC949" s="477"/>
      <c r="FID949" s="477"/>
      <c r="FIE949" s="477"/>
      <c r="FIF949" s="477"/>
      <c r="FIG949" s="477"/>
      <c r="FIH949" s="477"/>
      <c r="FII949" s="477"/>
      <c r="FIJ949" s="477"/>
      <c r="FIK949" s="477"/>
      <c r="FIL949" s="477"/>
      <c r="FIM949" s="477"/>
      <c r="FIN949" s="477"/>
      <c r="FIO949" s="477"/>
      <c r="FIP949" s="477"/>
      <c r="FIQ949" s="477"/>
      <c r="FIR949" s="477"/>
      <c r="FIS949" s="477"/>
      <c r="FIT949" s="477"/>
      <c r="FIU949" s="477"/>
      <c r="FIV949" s="477"/>
      <c r="FIW949" s="477"/>
      <c r="FIX949" s="477"/>
      <c r="FIY949" s="477"/>
      <c r="FIZ949" s="477"/>
      <c r="FJA949" s="477"/>
      <c r="FJB949" s="477"/>
      <c r="FJC949" s="477"/>
      <c r="FJD949" s="477"/>
      <c r="FJE949" s="477"/>
      <c r="FJF949" s="477"/>
      <c r="FJG949" s="477"/>
      <c r="FJH949" s="477"/>
      <c r="FJI949" s="477"/>
      <c r="FJJ949" s="477"/>
      <c r="FJK949" s="477"/>
      <c r="FJL949" s="477"/>
      <c r="FJM949" s="477"/>
      <c r="FJN949" s="477"/>
      <c r="FJO949" s="477"/>
      <c r="FJP949" s="477"/>
      <c r="FJQ949" s="477"/>
      <c r="FJR949" s="477"/>
      <c r="FJS949" s="477"/>
      <c r="FJT949" s="477"/>
      <c r="FJU949" s="477"/>
      <c r="FJV949" s="477"/>
      <c r="FJW949" s="477"/>
      <c r="FJX949" s="477"/>
      <c r="FJY949" s="477"/>
      <c r="FJZ949" s="477"/>
      <c r="FKA949" s="477"/>
      <c r="FKB949" s="477"/>
      <c r="FKC949" s="477"/>
      <c r="FKD949" s="477"/>
      <c r="FKE949" s="477"/>
      <c r="FKF949" s="477"/>
      <c r="FKG949" s="477"/>
      <c r="FKH949" s="477"/>
      <c r="FKI949" s="477"/>
      <c r="FKJ949" s="477"/>
      <c r="FKK949" s="477"/>
      <c r="FKL949" s="477"/>
      <c r="FKM949" s="477"/>
      <c r="FKN949" s="477"/>
      <c r="FKO949" s="477"/>
      <c r="FKP949" s="477"/>
      <c r="FKQ949" s="477"/>
      <c r="FKR949" s="477"/>
      <c r="FKS949" s="477"/>
      <c r="FKT949" s="477"/>
      <c r="FKU949" s="477"/>
      <c r="FKV949" s="477"/>
      <c r="FKW949" s="477"/>
      <c r="FKX949" s="477"/>
      <c r="FKY949" s="477"/>
      <c r="FKZ949" s="477"/>
      <c r="FLA949" s="477"/>
      <c r="FLB949" s="477"/>
      <c r="FLC949" s="477"/>
      <c r="FLD949" s="477"/>
      <c r="FLE949" s="477"/>
      <c r="FLF949" s="477"/>
      <c r="FLG949" s="477"/>
      <c r="FLH949" s="477"/>
      <c r="FLI949" s="477"/>
      <c r="FLJ949" s="477"/>
      <c r="FLK949" s="477"/>
      <c r="FLL949" s="477"/>
      <c r="FLM949" s="477"/>
      <c r="FLN949" s="477"/>
      <c r="FLO949" s="477"/>
      <c r="FLP949" s="477"/>
      <c r="FLQ949" s="477"/>
      <c r="FLR949" s="477"/>
      <c r="FLS949" s="477"/>
      <c r="FLT949" s="477"/>
      <c r="FLU949" s="477"/>
      <c r="FLV949" s="477"/>
      <c r="FLW949" s="477"/>
      <c r="FLX949" s="477"/>
      <c r="FLY949" s="477"/>
      <c r="FLZ949" s="477"/>
      <c r="FMA949" s="477"/>
      <c r="FMB949" s="477"/>
      <c r="FMC949" s="477"/>
      <c r="FMD949" s="477"/>
      <c r="FME949" s="477"/>
      <c r="FMF949" s="477"/>
      <c r="FMG949" s="477"/>
      <c r="FMH949" s="477"/>
      <c r="FMI949" s="477"/>
      <c r="FMJ949" s="477"/>
      <c r="FMK949" s="477"/>
      <c r="FML949" s="477"/>
      <c r="FMM949" s="477"/>
      <c r="FMN949" s="477"/>
      <c r="FMO949" s="477"/>
      <c r="FMP949" s="477"/>
      <c r="FMQ949" s="477"/>
      <c r="FMR949" s="477"/>
      <c r="FMS949" s="477"/>
      <c r="FMT949" s="477"/>
      <c r="FMU949" s="477"/>
      <c r="FMV949" s="477"/>
      <c r="FMW949" s="477"/>
      <c r="FMX949" s="477"/>
      <c r="FMY949" s="477"/>
      <c r="FMZ949" s="477"/>
      <c r="FNA949" s="477"/>
      <c r="FNB949" s="477"/>
      <c r="FNC949" s="477"/>
      <c r="FND949" s="477"/>
      <c r="FNE949" s="477"/>
      <c r="FNF949" s="477"/>
      <c r="FNG949" s="477"/>
      <c r="FNH949" s="477"/>
      <c r="FNI949" s="477"/>
      <c r="FNJ949" s="477"/>
      <c r="FNK949" s="477"/>
      <c r="FNL949" s="477"/>
      <c r="FNM949" s="477"/>
      <c r="FNN949" s="477"/>
      <c r="FNO949" s="477"/>
      <c r="FNP949" s="477"/>
      <c r="FNQ949" s="477"/>
      <c r="FNR949" s="477"/>
      <c r="FNS949" s="477"/>
      <c r="FNT949" s="477"/>
      <c r="FNU949" s="477"/>
      <c r="FNV949" s="477"/>
      <c r="FNW949" s="477"/>
      <c r="FNX949" s="477"/>
      <c r="FNY949" s="477"/>
      <c r="FNZ949" s="477"/>
      <c r="FOA949" s="477"/>
      <c r="FOB949" s="477"/>
      <c r="FOC949" s="477"/>
      <c r="FOD949" s="477"/>
      <c r="FOE949" s="477"/>
      <c r="FOF949" s="477"/>
      <c r="FOG949" s="477"/>
      <c r="FOH949" s="477"/>
      <c r="FOI949" s="477"/>
      <c r="FOJ949" s="477"/>
      <c r="FOK949" s="477"/>
      <c r="FOL949" s="477"/>
      <c r="FOM949" s="477"/>
      <c r="FON949" s="477"/>
      <c r="FOO949" s="477"/>
      <c r="FOP949" s="477"/>
      <c r="FOQ949" s="477"/>
      <c r="FOR949" s="477"/>
      <c r="FOS949" s="477"/>
      <c r="FOT949" s="477"/>
      <c r="FOU949" s="477"/>
      <c r="FOV949" s="477"/>
      <c r="FOW949" s="477"/>
      <c r="FOX949" s="477"/>
      <c r="FOY949" s="477"/>
      <c r="FOZ949" s="477"/>
      <c r="FPA949" s="477"/>
      <c r="FPB949" s="477"/>
      <c r="FPC949" s="477"/>
      <c r="FPD949" s="477"/>
      <c r="FPE949" s="477"/>
      <c r="FPF949" s="477"/>
      <c r="FPG949" s="477"/>
      <c r="FPH949" s="477"/>
      <c r="FPI949" s="477"/>
      <c r="FPJ949" s="477"/>
      <c r="FPK949" s="477"/>
      <c r="FPL949" s="477"/>
      <c r="FPM949" s="477"/>
      <c r="FPN949" s="477"/>
      <c r="FPO949" s="477"/>
      <c r="FPP949" s="477"/>
      <c r="FPQ949" s="477"/>
      <c r="FPR949" s="477"/>
      <c r="FPS949" s="477"/>
      <c r="FPT949" s="477"/>
      <c r="FPU949" s="477"/>
      <c r="FPV949" s="477"/>
      <c r="FPW949" s="477"/>
      <c r="FPX949" s="477"/>
      <c r="FPY949" s="477"/>
      <c r="FPZ949" s="477"/>
      <c r="FQA949" s="477"/>
      <c r="FQB949" s="477"/>
      <c r="FQC949" s="477"/>
      <c r="FQD949" s="477"/>
      <c r="FQE949" s="477"/>
      <c r="FQF949" s="477"/>
      <c r="FQG949" s="477"/>
      <c r="FQH949" s="477"/>
      <c r="FQI949" s="477"/>
      <c r="FQJ949" s="477"/>
      <c r="FQK949" s="477"/>
      <c r="FQL949" s="477"/>
      <c r="FQM949" s="477"/>
      <c r="FQN949" s="477"/>
      <c r="FQO949" s="477"/>
      <c r="FQP949" s="477"/>
      <c r="FQQ949" s="477"/>
      <c r="FQR949" s="477"/>
      <c r="FQS949" s="477"/>
      <c r="FQT949" s="477"/>
      <c r="FQU949" s="477"/>
      <c r="FQV949" s="477"/>
      <c r="FQW949" s="477"/>
      <c r="FQX949" s="477"/>
      <c r="FQY949" s="477"/>
      <c r="FQZ949" s="477"/>
      <c r="FRA949" s="477"/>
      <c r="FRB949" s="477"/>
      <c r="FRC949" s="477"/>
      <c r="FRD949" s="477"/>
      <c r="FRE949" s="477"/>
      <c r="FRF949" s="477"/>
      <c r="FRG949" s="477"/>
      <c r="FRH949" s="477"/>
      <c r="FRI949" s="477"/>
      <c r="FRJ949" s="477"/>
      <c r="FRK949" s="477"/>
      <c r="FRL949" s="477"/>
      <c r="FRM949" s="477"/>
      <c r="FRN949" s="477"/>
      <c r="FRO949" s="477"/>
      <c r="FRP949" s="477"/>
      <c r="FRQ949" s="477"/>
      <c r="FRR949" s="477"/>
      <c r="FRS949" s="477"/>
      <c r="FRT949" s="477"/>
      <c r="FRU949" s="477"/>
      <c r="FRV949" s="477"/>
      <c r="FRW949" s="477"/>
      <c r="FRX949" s="477"/>
      <c r="FRY949" s="477"/>
      <c r="FRZ949" s="477"/>
      <c r="FSA949" s="477"/>
      <c r="FSB949" s="477"/>
      <c r="FSC949" s="477"/>
      <c r="FSD949" s="477"/>
      <c r="FSE949" s="477"/>
      <c r="FSF949" s="477"/>
      <c r="FSG949" s="477"/>
      <c r="FSH949" s="477"/>
      <c r="FSI949" s="477"/>
      <c r="FSJ949" s="477"/>
      <c r="FSK949" s="477"/>
      <c r="FSL949" s="477"/>
      <c r="FSM949" s="477"/>
      <c r="FSN949" s="477"/>
      <c r="FSO949" s="477"/>
      <c r="FSP949" s="477"/>
      <c r="FSQ949" s="477"/>
      <c r="FSR949" s="477"/>
      <c r="FSS949" s="477"/>
      <c r="FST949" s="477"/>
      <c r="FSU949" s="477"/>
      <c r="FSV949" s="477"/>
      <c r="FSW949" s="477"/>
      <c r="FSX949" s="477"/>
      <c r="FSY949" s="477"/>
      <c r="FSZ949" s="477"/>
      <c r="FTA949" s="477"/>
      <c r="FTB949" s="477"/>
      <c r="FTC949" s="477"/>
      <c r="FTD949" s="477"/>
      <c r="FTE949" s="477"/>
      <c r="FTF949" s="477"/>
      <c r="FTG949" s="477"/>
      <c r="FTH949" s="477"/>
      <c r="FTI949" s="477"/>
      <c r="FTJ949" s="477"/>
      <c r="FTK949" s="477"/>
      <c r="FTL949" s="477"/>
      <c r="FTM949" s="477"/>
      <c r="FTN949" s="477"/>
      <c r="FTO949" s="477"/>
      <c r="FTP949" s="477"/>
      <c r="FTQ949" s="477"/>
      <c r="FTR949" s="477"/>
      <c r="FTS949" s="477"/>
      <c r="FTT949" s="477"/>
      <c r="FTU949" s="477"/>
      <c r="FTV949" s="477"/>
      <c r="FTW949" s="477"/>
      <c r="FTX949" s="477"/>
      <c r="FTY949" s="477"/>
      <c r="FTZ949" s="477"/>
      <c r="FUA949" s="477"/>
      <c r="FUB949" s="477"/>
      <c r="FUC949" s="477"/>
      <c r="FUD949" s="477"/>
      <c r="FUE949" s="477"/>
      <c r="FUF949" s="477"/>
      <c r="FUG949" s="477"/>
      <c r="FUH949" s="477"/>
      <c r="FUI949" s="477"/>
      <c r="FUJ949" s="477"/>
      <c r="FUK949" s="477"/>
      <c r="FUL949" s="477"/>
      <c r="FUM949" s="477"/>
      <c r="FUN949" s="477"/>
      <c r="FUO949" s="477"/>
      <c r="FUP949" s="477"/>
      <c r="FUQ949" s="477"/>
      <c r="FUR949" s="477"/>
      <c r="FUS949" s="477"/>
      <c r="FUT949" s="477"/>
      <c r="FUU949" s="477"/>
      <c r="FUV949" s="477"/>
      <c r="FUW949" s="477"/>
      <c r="FUX949" s="477"/>
      <c r="FUY949" s="477"/>
      <c r="FUZ949" s="477"/>
      <c r="FVA949" s="477"/>
      <c r="FVB949" s="477"/>
      <c r="FVC949" s="477"/>
      <c r="FVD949" s="477"/>
      <c r="FVE949" s="477"/>
      <c r="FVF949" s="477"/>
      <c r="FVG949" s="477"/>
      <c r="FVH949" s="477"/>
      <c r="FVI949" s="477"/>
      <c r="FVJ949" s="477"/>
      <c r="FVK949" s="477"/>
      <c r="FVL949" s="477"/>
      <c r="FVM949" s="477"/>
      <c r="FVN949" s="477"/>
      <c r="FVO949" s="477"/>
      <c r="FVP949" s="477"/>
      <c r="FVQ949" s="477"/>
      <c r="FVR949" s="477"/>
      <c r="FVS949" s="477"/>
      <c r="FVT949" s="477"/>
      <c r="FVU949" s="477"/>
      <c r="FVV949" s="477"/>
      <c r="FVW949" s="477"/>
      <c r="FVX949" s="477"/>
      <c r="FVY949" s="477"/>
      <c r="FVZ949" s="477"/>
      <c r="FWA949" s="477"/>
      <c r="FWB949" s="477"/>
      <c r="FWC949" s="477"/>
      <c r="FWD949" s="477"/>
      <c r="FWE949" s="477"/>
      <c r="FWF949" s="477"/>
      <c r="FWG949" s="477"/>
      <c r="FWH949" s="477"/>
      <c r="FWI949" s="477"/>
      <c r="FWJ949" s="477"/>
      <c r="FWK949" s="477"/>
      <c r="FWL949" s="477"/>
      <c r="FWM949" s="477"/>
      <c r="FWN949" s="477"/>
      <c r="FWO949" s="477"/>
      <c r="FWP949" s="477"/>
      <c r="FWQ949" s="477"/>
      <c r="FWR949" s="477"/>
      <c r="FWS949" s="477"/>
      <c r="FWT949" s="477"/>
      <c r="FWU949" s="477"/>
      <c r="FWV949" s="477"/>
      <c r="FWW949" s="477"/>
      <c r="FWX949" s="477"/>
      <c r="FWY949" s="477"/>
      <c r="FWZ949" s="477"/>
      <c r="FXA949" s="477"/>
      <c r="FXB949" s="477"/>
      <c r="FXC949" s="477"/>
      <c r="FXD949" s="477"/>
      <c r="FXE949" s="477"/>
      <c r="FXF949" s="477"/>
      <c r="FXG949" s="477"/>
      <c r="FXH949" s="477"/>
      <c r="FXI949" s="477"/>
      <c r="FXJ949" s="477"/>
      <c r="FXK949" s="477"/>
      <c r="FXL949" s="477"/>
      <c r="FXM949" s="477"/>
      <c r="FXN949" s="477"/>
      <c r="FXO949" s="477"/>
      <c r="FXP949" s="477"/>
      <c r="FXQ949" s="477"/>
      <c r="FXR949" s="477"/>
      <c r="FXS949" s="477"/>
      <c r="FXT949" s="477"/>
      <c r="FXU949" s="477"/>
      <c r="FXV949" s="477"/>
      <c r="FXW949" s="477"/>
      <c r="FXX949" s="477"/>
      <c r="FXY949" s="477"/>
      <c r="FXZ949" s="477"/>
      <c r="FYA949" s="477"/>
      <c r="FYB949" s="477"/>
      <c r="FYC949" s="477"/>
      <c r="FYD949" s="477"/>
      <c r="FYE949" s="477"/>
      <c r="FYF949" s="477"/>
      <c r="FYG949" s="477"/>
      <c r="FYH949" s="477"/>
      <c r="FYI949" s="477"/>
      <c r="FYJ949" s="477"/>
      <c r="FYK949" s="477"/>
      <c r="FYL949" s="477"/>
      <c r="FYM949" s="477"/>
      <c r="FYN949" s="477"/>
      <c r="FYO949" s="477"/>
      <c r="FYP949" s="477"/>
      <c r="FYQ949" s="477"/>
      <c r="FYR949" s="477"/>
      <c r="FYS949" s="477"/>
      <c r="FYT949" s="477"/>
      <c r="FYU949" s="477"/>
      <c r="FYV949" s="477"/>
      <c r="FYW949" s="477"/>
      <c r="FYX949" s="477"/>
      <c r="FYY949" s="477"/>
      <c r="FYZ949" s="477"/>
      <c r="FZA949" s="477"/>
      <c r="FZB949" s="477"/>
      <c r="FZC949" s="477"/>
      <c r="FZD949" s="477"/>
      <c r="FZE949" s="477"/>
      <c r="FZF949" s="477"/>
      <c r="FZG949" s="477"/>
      <c r="FZH949" s="477"/>
      <c r="FZI949" s="477"/>
      <c r="FZJ949" s="477"/>
      <c r="FZK949" s="477"/>
      <c r="FZL949" s="477"/>
      <c r="FZM949" s="477"/>
      <c r="FZN949" s="477"/>
      <c r="FZO949" s="477"/>
      <c r="FZP949" s="477"/>
      <c r="FZQ949" s="477"/>
      <c r="FZR949" s="477"/>
      <c r="FZS949" s="477"/>
      <c r="FZT949" s="477"/>
      <c r="FZU949" s="477"/>
      <c r="FZV949" s="477"/>
      <c r="FZW949" s="477"/>
      <c r="FZX949" s="477"/>
      <c r="FZY949" s="477"/>
      <c r="FZZ949" s="477"/>
      <c r="GAA949" s="477"/>
      <c r="GAB949" s="477"/>
      <c r="GAC949" s="477"/>
      <c r="GAD949" s="477"/>
      <c r="GAE949" s="477"/>
      <c r="GAF949" s="477"/>
      <c r="GAG949" s="477"/>
      <c r="GAH949" s="477"/>
      <c r="GAI949" s="477"/>
      <c r="GAJ949" s="477"/>
      <c r="GAK949" s="477"/>
      <c r="GAL949" s="477"/>
      <c r="GAM949" s="477"/>
      <c r="GAN949" s="477"/>
      <c r="GAO949" s="477"/>
      <c r="GAP949" s="477"/>
      <c r="GAQ949" s="477"/>
      <c r="GAR949" s="477"/>
      <c r="GAS949" s="477"/>
      <c r="GAT949" s="477"/>
      <c r="GAU949" s="477"/>
      <c r="GAV949" s="477"/>
      <c r="GAW949" s="477"/>
      <c r="GAX949" s="477"/>
      <c r="GAY949" s="477"/>
      <c r="GAZ949" s="477"/>
      <c r="GBA949" s="477"/>
      <c r="GBB949" s="477"/>
      <c r="GBC949" s="477"/>
      <c r="GBD949" s="477"/>
      <c r="GBE949" s="477"/>
      <c r="GBF949" s="477"/>
      <c r="GBG949" s="477"/>
      <c r="GBH949" s="477"/>
      <c r="GBI949" s="477"/>
      <c r="GBJ949" s="477"/>
      <c r="GBK949" s="477"/>
      <c r="GBL949" s="477"/>
      <c r="GBM949" s="477"/>
      <c r="GBN949" s="477"/>
      <c r="GBO949" s="477"/>
      <c r="GBP949" s="477"/>
      <c r="GBQ949" s="477"/>
      <c r="GBR949" s="477"/>
      <c r="GBS949" s="477"/>
      <c r="GBT949" s="477"/>
      <c r="GBU949" s="477"/>
      <c r="GBV949" s="477"/>
      <c r="GBW949" s="477"/>
      <c r="GBX949" s="477"/>
      <c r="GBY949" s="477"/>
      <c r="GBZ949" s="477"/>
      <c r="GCA949" s="477"/>
      <c r="GCB949" s="477"/>
      <c r="GCC949" s="477"/>
      <c r="GCD949" s="477"/>
      <c r="GCE949" s="477"/>
      <c r="GCF949" s="477"/>
      <c r="GCG949" s="477"/>
      <c r="GCH949" s="477"/>
      <c r="GCI949" s="477"/>
      <c r="GCJ949" s="477"/>
      <c r="GCK949" s="477"/>
      <c r="GCL949" s="477"/>
      <c r="GCM949" s="477"/>
      <c r="GCN949" s="477"/>
      <c r="GCO949" s="477"/>
      <c r="GCP949" s="477"/>
      <c r="GCQ949" s="477"/>
      <c r="GCR949" s="477"/>
      <c r="GCS949" s="477"/>
      <c r="GCT949" s="477"/>
      <c r="GCU949" s="477"/>
      <c r="GCV949" s="477"/>
      <c r="GCW949" s="477"/>
      <c r="GCX949" s="477"/>
      <c r="GCY949" s="477"/>
      <c r="GCZ949" s="477"/>
      <c r="GDA949" s="477"/>
      <c r="GDB949" s="477"/>
      <c r="GDC949" s="477"/>
      <c r="GDD949" s="477"/>
      <c r="GDE949" s="477"/>
      <c r="GDF949" s="477"/>
      <c r="GDG949" s="477"/>
      <c r="GDH949" s="477"/>
      <c r="GDI949" s="477"/>
      <c r="GDJ949" s="477"/>
      <c r="GDK949" s="477"/>
      <c r="GDL949" s="477"/>
      <c r="GDM949" s="477"/>
      <c r="GDN949" s="477"/>
      <c r="GDO949" s="477"/>
      <c r="GDP949" s="477"/>
      <c r="GDQ949" s="477"/>
      <c r="GDR949" s="477"/>
      <c r="GDS949" s="477"/>
      <c r="GDT949" s="477"/>
      <c r="GDU949" s="477"/>
      <c r="GDV949" s="477"/>
      <c r="GDW949" s="477"/>
      <c r="GDX949" s="477"/>
      <c r="GDY949" s="477"/>
      <c r="GDZ949" s="477"/>
      <c r="GEA949" s="477"/>
      <c r="GEB949" s="477"/>
      <c r="GEC949" s="477"/>
      <c r="GED949" s="477"/>
      <c r="GEE949" s="477"/>
      <c r="GEF949" s="477"/>
      <c r="GEG949" s="477"/>
      <c r="GEH949" s="477"/>
      <c r="GEI949" s="477"/>
      <c r="GEJ949" s="477"/>
      <c r="GEK949" s="477"/>
      <c r="GEL949" s="477"/>
      <c r="GEM949" s="477"/>
      <c r="GEN949" s="477"/>
      <c r="GEO949" s="477"/>
      <c r="GEP949" s="477"/>
      <c r="GEQ949" s="477"/>
      <c r="GER949" s="477"/>
      <c r="GES949" s="477"/>
      <c r="GET949" s="477"/>
      <c r="GEU949" s="477"/>
      <c r="GEV949" s="477"/>
      <c r="GEW949" s="477"/>
      <c r="GEX949" s="477"/>
      <c r="GEY949" s="477"/>
      <c r="GEZ949" s="477"/>
      <c r="GFA949" s="477"/>
      <c r="GFB949" s="477"/>
      <c r="GFC949" s="477"/>
      <c r="GFD949" s="477"/>
      <c r="GFE949" s="477"/>
      <c r="GFF949" s="477"/>
      <c r="GFG949" s="477"/>
      <c r="GFH949" s="477"/>
      <c r="GFI949" s="477"/>
      <c r="GFJ949" s="477"/>
      <c r="GFK949" s="477"/>
      <c r="GFL949" s="477"/>
      <c r="GFM949" s="477"/>
      <c r="GFN949" s="477"/>
      <c r="GFO949" s="477"/>
      <c r="GFP949" s="477"/>
      <c r="GFQ949" s="477"/>
      <c r="GFR949" s="477"/>
      <c r="GFS949" s="477"/>
      <c r="GFT949" s="477"/>
      <c r="GFU949" s="477"/>
      <c r="GFV949" s="477"/>
      <c r="GFW949" s="477"/>
      <c r="GFX949" s="477"/>
      <c r="GFY949" s="477"/>
      <c r="GFZ949" s="477"/>
      <c r="GGA949" s="477"/>
      <c r="GGB949" s="477"/>
      <c r="GGC949" s="477"/>
      <c r="GGD949" s="477"/>
      <c r="GGE949" s="477"/>
      <c r="GGF949" s="477"/>
      <c r="GGG949" s="477"/>
      <c r="GGH949" s="477"/>
      <c r="GGI949" s="477"/>
      <c r="GGJ949" s="477"/>
      <c r="GGK949" s="477"/>
      <c r="GGL949" s="477"/>
      <c r="GGM949" s="477"/>
      <c r="GGN949" s="477"/>
      <c r="GGO949" s="477"/>
      <c r="GGP949" s="477"/>
      <c r="GGQ949" s="477"/>
      <c r="GGR949" s="477"/>
      <c r="GGS949" s="477"/>
      <c r="GGT949" s="477"/>
      <c r="GGU949" s="477"/>
      <c r="GGV949" s="477"/>
      <c r="GGW949" s="477"/>
      <c r="GGX949" s="477"/>
      <c r="GGY949" s="477"/>
      <c r="GGZ949" s="477"/>
      <c r="GHA949" s="477"/>
      <c r="GHB949" s="477"/>
      <c r="GHC949" s="477"/>
      <c r="GHD949" s="477"/>
      <c r="GHE949" s="477"/>
      <c r="GHF949" s="477"/>
      <c r="GHG949" s="477"/>
      <c r="GHH949" s="477"/>
      <c r="GHI949" s="477"/>
      <c r="GHJ949" s="477"/>
      <c r="GHK949" s="477"/>
      <c r="GHL949" s="477"/>
      <c r="GHM949" s="477"/>
      <c r="GHN949" s="477"/>
      <c r="GHO949" s="477"/>
      <c r="GHP949" s="477"/>
      <c r="GHQ949" s="477"/>
      <c r="GHR949" s="477"/>
      <c r="GHS949" s="477"/>
      <c r="GHT949" s="477"/>
      <c r="GHU949" s="477"/>
      <c r="GHV949" s="477"/>
      <c r="GHW949" s="477"/>
      <c r="GHX949" s="477"/>
      <c r="GHY949" s="477"/>
      <c r="GHZ949" s="477"/>
      <c r="GIA949" s="477"/>
      <c r="GIB949" s="477"/>
      <c r="GIC949" s="477"/>
      <c r="GID949" s="477"/>
      <c r="GIE949" s="477"/>
      <c r="GIF949" s="477"/>
      <c r="GIG949" s="477"/>
      <c r="GIH949" s="477"/>
      <c r="GII949" s="477"/>
      <c r="GIJ949" s="477"/>
      <c r="GIK949" s="477"/>
      <c r="GIL949" s="477"/>
      <c r="GIM949" s="477"/>
      <c r="GIN949" s="477"/>
      <c r="GIO949" s="477"/>
      <c r="GIP949" s="477"/>
      <c r="GIQ949" s="477"/>
      <c r="GIR949" s="477"/>
      <c r="GIS949" s="477"/>
      <c r="GIT949" s="477"/>
      <c r="GIU949" s="477"/>
      <c r="GIV949" s="477"/>
      <c r="GIW949" s="477"/>
      <c r="GIX949" s="477"/>
      <c r="GIY949" s="477"/>
      <c r="GIZ949" s="477"/>
      <c r="GJA949" s="477"/>
      <c r="GJB949" s="477"/>
      <c r="GJC949" s="477"/>
      <c r="GJD949" s="477"/>
      <c r="GJE949" s="477"/>
      <c r="GJF949" s="477"/>
      <c r="GJG949" s="477"/>
      <c r="GJH949" s="477"/>
      <c r="GJI949" s="477"/>
      <c r="GJJ949" s="477"/>
      <c r="GJK949" s="477"/>
      <c r="GJL949" s="477"/>
      <c r="GJM949" s="477"/>
      <c r="GJN949" s="477"/>
      <c r="GJO949" s="477"/>
      <c r="GJP949" s="477"/>
      <c r="GJQ949" s="477"/>
      <c r="GJR949" s="477"/>
      <c r="GJS949" s="477"/>
      <c r="GJT949" s="477"/>
      <c r="GJU949" s="477"/>
      <c r="GJV949" s="477"/>
      <c r="GJW949" s="477"/>
      <c r="GJX949" s="477"/>
      <c r="GJY949" s="477"/>
      <c r="GJZ949" s="477"/>
      <c r="GKA949" s="477"/>
      <c r="GKB949" s="477"/>
      <c r="GKC949" s="477"/>
      <c r="GKD949" s="477"/>
      <c r="GKE949" s="477"/>
      <c r="GKF949" s="477"/>
      <c r="GKG949" s="477"/>
      <c r="GKH949" s="477"/>
      <c r="GKI949" s="477"/>
      <c r="GKJ949" s="477"/>
      <c r="GKK949" s="477"/>
      <c r="GKL949" s="477"/>
      <c r="GKM949" s="477"/>
      <c r="GKN949" s="477"/>
      <c r="GKO949" s="477"/>
      <c r="GKP949" s="477"/>
      <c r="GKQ949" s="477"/>
      <c r="GKR949" s="477"/>
      <c r="GKS949" s="477"/>
      <c r="GKT949" s="477"/>
      <c r="GKU949" s="477"/>
      <c r="GKV949" s="477"/>
      <c r="GKW949" s="477"/>
      <c r="GKX949" s="477"/>
      <c r="GKY949" s="477"/>
      <c r="GKZ949" s="477"/>
      <c r="GLA949" s="477"/>
      <c r="GLB949" s="477"/>
      <c r="GLC949" s="477"/>
      <c r="GLD949" s="477"/>
      <c r="GLE949" s="477"/>
      <c r="GLF949" s="477"/>
      <c r="GLG949" s="477"/>
      <c r="GLH949" s="477"/>
      <c r="GLI949" s="477"/>
      <c r="GLJ949" s="477"/>
      <c r="GLK949" s="477"/>
      <c r="GLL949" s="477"/>
      <c r="GLM949" s="477"/>
      <c r="GLN949" s="477"/>
      <c r="GLO949" s="477"/>
      <c r="GLP949" s="477"/>
      <c r="GLQ949" s="477"/>
      <c r="GLR949" s="477"/>
      <c r="GLS949" s="477"/>
      <c r="GLT949" s="477"/>
      <c r="GLU949" s="477"/>
      <c r="GLV949" s="477"/>
      <c r="GLW949" s="477"/>
      <c r="GLX949" s="477"/>
      <c r="GLY949" s="477"/>
      <c r="GLZ949" s="477"/>
      <c r="GMA949" s="477"/>
      <c r="GMB949" s="477"/>
      <c r="GMC949" s="477"/>
      <c r="GMD949" s="477"/>
      <c r="GME949" s="477"/>
      <c r="GMF949" s="477"/>
      <c r="GMG949" s="477"/>
      <c r="GMH949" s="477"/>
      <c r="GMI949" s="477"/>
      <c r="GMJ949" s="477"/>
      <c r="GMK949" s="477"/>
      <c r="GML949" s="477"/>
      <c r="GMM949" s="477"/>
      <c r="GMN949" s="477"/>
      <c r="GMO949" s="477"/>
      <c r="GMP949" s="477"/>
      <c r="GMQ949" s="477"/>
      <c r="GMR949" s="477"/>
      <c r="GMS949" s="477"/>
      <c r="GMT949" s="477"/>
      <c r="GMU949" s="477"/>
      <c r="GMV949" s="477"/>
      <c r="GMW949" s="477"/>
      <c r="GMX949" s="477"/>
      <c r="GMY949" s="477"/>
      <c r="GMZ949" s="477"/>
      <c r="GNA949" s="477"/>
      <c r="GNB949" s="477"/>
      <c r="GNC949" s="477"/>
      <c r="GND949" s="477"/>
      <c r="GNE949" s="477"/>
      <c r="GNF949" s="477"/>
      <c r="GNG949" s="477"/>
      <c r="GNH949" s="477"/>
      <c r="GNI949" s="477"/>
      <c r="GNJ949" s="477"/>
      <c r="GNK949" s="477"/>
      <c r="GNL949" s="477"/>
      <c r="GNM949" s="477"/>
      <c r="GNN949" s="477"/>
      <c r="GNO949" s="477"/>
      <c r="GNP949" s="477"/>
      <c r="GNQ949" s="477"/>
      <c r="GNR949" s="477"/>
      <c r="GNS949" s="477"/>
      <c r="GNT949" s="477"/>
      <c r="GNU949" s="477"/>
      <c r="GNV949" s="477"/>
      <c r="GNW949" s="477"/>
      <c r="GNX949" s="477"/>
      <c r="GNY949" s="477"/>
      <c r="GNZ949" s="477"/>
      <c r="GOA949" s="477"/>
      <c r="GOB949" s="477"/>
      <c r="GOC949" s="477"/>
      <c r="GOD949" s="477"/>
      <c r="GOE949" s="477"/>
      <c r="GOF949" s="477"/>
      <c r="GOG949" s="477"/>
      <c r="GOH949" s="477"/>
      <c r="GOI949" s="477"/>
      <c r="GOJ949" s="477"/>
      <c r="GOK949" s="477"/>
      <c r="GOL949" s="477"/>
      <c r="GOM949" s="477"/>
      <c r="GON949" s="477"/>
      <c r="GOO949" s="477"/>
      <c r="GOP949" s="477"/>
      <c r="GOQ949" s="477"/>
      <c r="GOR949" s="477"/>
      <c r="GOS949" s="477"/>
      <c r="GOT949" s="477"/>
      <c r="GOU949" s="477"/>
      <c r="GOV949" s="477"/>
      <c r="GOW949" s="477"/>
      <c r="GOX949" s="477"/>
      <c r="GOY949" s="477"/>
      <c r="GOZ949" s="477"/>
      <c r="GPA949" s="477"/>
      <c r="GPB949" s="477"/>
      <c r="GPC949" s="477"/>
      <c r="GPD949" s="477"/>
      <c r="GPE949" s="477"/>
      <c r="GPF949" s="477"/>
      <c r="GPG949" s="477"/>
      <c r="GPH949" s="477"/>
      <c r="GPI949" s="477"/>
      <c r="GPJ949" s="477"/>
      <c r="GPK949" s="477"/>
      <c r="GPL949" s="477"/>
      <c r="GPM949" s="477"/>
      <c r="GPN949" s="477"/>
      <c r="GPO949" s="477"/>
      <c r="GPP949" s="477"/>
      <c r="GPQ949" s="477"/>
      <c r="GPR949" s="477"/>
      <c r="GPS949" s="477"/>
      <c r="GPT949" s="477"/>
      <c r="GPU949" s="477"/>
      <c r="GPV949" s="477"/>
      <c r="GPW949" s="477"/>
      <c r="GPX949" s="477"/>
      <c r="GPY949" s="477"/>
      <c r="GPZ949" s="477"/>
      <c r="GQA949" s="477"/>
      <c r="GQB949" s="477"/>
      <c r="GQC949" s="477"/>
      <c r="GQD949" s="477"/>
      <c r="GQE949" s="477"/>
      <c r="GQF949" s="477"/>
      <c r="GQG949" s="477"/>
      <c r="GQH949" s="477"/>
      <c r="GQI949" s="477"/>
      <c r="GQJ949" s="477"/>
      <c r="GQK949" s="477"/>
      <c r="GQL949" s="477"/>
      <c r="GQM949" s="477"/>
      <c r="GQN949" s="477"/>
      <c r="GQO949" s="477"/>
      <c r="GQP949" s="477"/>
      <c r="GQQ949" s="477"/>
      <c r="GQR949" s="477"/>
      <c r="GQS949" s="477"/>
      <c r="GQT949" s="477"/>
      <c r="GQU949" s="477"/>
      <c r="GQV949" s="477"/>
      <c r="GQW949" s="477"/>
      <c r="GQX949" s="477"/>
      <c r="GQY949" s="477"/>
      <c r="GQZ949" s="477"/>
      <c r="GRA949" s="477"/>
      <c r="GRB949" s="477"/>
      <c r="GRC949" s="477"/>
      <c r="GRD949" s="477"/>
      <c r="GRE949" s="477"/>
      <c r="GRF949" s="477"/>
      <c r="GRG949" s="477"/>
      <c r="GRH949" s="477"/>
      <c r="GRI949" s="477"/>
      <c r="GRJ949" s="477"/>
      <c r="GRK949" s="477"/>
      <c r="GRL949" s="477"/>
      <c r="GRM949" s="477"/>
      <c r="GRN949" s="477"/>
      <c r="GRO949" s="477"/>
      <c r="GRP949" s="477"/>
      <c r="GRQ949" s="477"/>
      <c r="GRR949" s="477"/>
      <c r="GRS949" s="477"/>
      <c r="GRT949" s="477"/>
      <c r="GRU949" s="477"/>
      <c r="GRV949" s="477"/>
      <c r="GRW949" s="477"/>
      <c r="GRX949" s="477"/>
      <c r="GRY949" s="477"/>
      <c r="GRZ949" s="477"/>
      <c r="GSA949" s="477"/>
      <c r="GSB949" s="477"/>
      <c r="GSC949" s="477"/>
      <c r="GSD949" s="477"/>
      <c r="GSE949" s="477"/>
      <c r="GSF949" s="477"/>
      <c r="GSG949" s="477"/>
      <c r="GSH949" s="477"/>
      <c r="GSI949" s="477"/>
      <c r="GSJ949" s="477"/>
      <c r="GSK949" s="477"/>
      <c r="GSL949" s="477"/>
      <c r="GSM949" s="477"/>
      <c r="GSN949" s="477"/>
      <c r="GSO949" s="477"/>
      <c r="GSP949" s="477"/>
      <c r="GSQ949" s="477"/>
      <c r="GSR949" s="477"/>
      <c r="GSS949" s="477"/>
      <c r="GST949" s="477"/>
      <c r="GSU949" s="477"/>
      <c r="GSV949" s="477"/>
      <c r="GSW949" s="477"/>
      <c r="GSX949" s="477"/>
      <c r="GSY949" s="477"/>
      <c r="GSZ949" s="477"/>
      <c r="GTA949" s="477"/>
      <c r="GTB949" s="477"/>
      <c r="GTC949" s="477"/>
      <c r="GTD949" s="477"/>
      <c r="GTE949" s="477"/>
      <c r="GTF949" s="477"/>
      <c r="GTG949" s="477"/>
      <c r="GTH949" s="477"/>
      <c r="GTI949" s="477"/>
      <c r="GTJ949" s="477"/>
      <c r="GTK949" s="477"/>
      <c r="GTL949" s="477"/>
      <c r="GTM949" s="477"/>
      <c r="GTN949" s="477"/>
      <c r="GTO949" s="477"/>
      <c r="GTP949" s="477"/>
      <c r="GTQ949" s="477"/>
      <c r="GTR949" s="477"/>
      <c r="GTS949" s="477"/>
      <c r="GTT949" s="477"/>
      <c r="GTU949" s="477"/>
      <c r="GTV949" s="477"/>
      <c r="GTW949" s="477"/>
      <c r="GTX949" s="477"/>
      <c r="GTY949" s="477"/>
      <c r="GTZ949" s="477"/>
      <c r="GUA949" s="477"/>
      <c r="GUB949" s="477"/>
      <c r="GUC949" s="477"/>
      <c r="GUD949" s="477"/>
      <c r="GUE949" s="477"/>
      <c r="GUF949" s="477"/>
      <c r="GUG949" s="477"/>
      <c r="GUH949" s="477"/>
      <c r="GUI949" s="477"/>
      <c r="GUJ949" s="477"/>
      <c r="GUK949" s="477"/>
      <c r="GUL949" s="477"/>
      <c r="GUM949" s="477"/>
      <c r="GUN949" s="477"/>
      <c r="GUO949" s="477"/>
      <c r="GUP949" s="477"/>
      <c r="GUQ949" s="477"/>
      <c r="GUR949" s="477"/>
      <c r="GUS949" s="477"/>
      <c r="GUT949" s="477"/>
      <c r="GUU949" s="477"/>
      <c r="GUV949" s="477"/>
      <c r="GUW949" s="477"/>
      <c r="GUX949" s="477"/>
      <c r="GUY949" s="477"/>
      <c r="GUZ949" s="477"/>
      <c r="GVA949" s="477"/>
      <c r="GVB949" s="477"/>
      <c r="GVC949" s="477"/>
      <c r="GVD949" s="477"/>
      <c r="GVE949" s="477"/>
      <c r="GVF949" s="477"/>
      <c r="GVG949" s="477"/>
      <c r="GVH949" s="477"/>
      <c r="GVI949" s="477"/>
      <c r="GVJ949" s="477"/>
      <c r="GVK949" s="477"/>
      <c r="GVL949" s="477"/>
      <c r="GVM949" s="477"/>
      <c r="GVN949" s="477"/>
      <c r="GVO949" s="477"/>
      <c r="GVP949" s="477"/>
      <c r="GVQ949" s="477"/>
      <c r="GVR949" s="477"/>
      <c r="GVS949" s="477"/>
      <c r="GVT949" s="477"/>
      <c r="GVU949" s="477"/>
      <c r="GVV949" s="477"/>
      <c r="GVW949" s="477"/>
      <c r="GVX949" s="477"/>
      <c r="GVY949" s="477"/>
      <c r="GVZ949" s="477"/>
      <c r="GWA949" s="477"/>
      <c r="GWB949" s="477"/>
      <c r="GWC949" s="477"/>
      <c r="GWD949" s="477"/>
      <c r="GWE949" s="477"/>
      <c r="GWF949" s="477"/>
      <c r="GWG949" s="477"/>
      <c r="GWH949" s="477"/>
      <c r="GWI949" s="477"/>
      <c r="GWJ949" s="477"/>
      <c r="GWK949" s="477"/>
      <c r="GWL949" s="477"/>
      <c r="GWM949" s="477"/>
      <c r="GWN949" s="477"/>
      <c r="GWO949" s="477"/>
      <c r="GWP949" s="477"/>
      <c r="GWQ949" s="477"/>
      <c r="GWR949" s="477"/>
      <c r="GWS949" s="477"/>
      <c r="GWT949" s="477"/>
      <c r="GWU949" s="477"/>
      <c r="GWV949" s="477"/>
      <c r="GWW949" s="477"/>
      <c r="GWX949" s="477"/>
      <c r="GWY949" s="477"/>
      <c r="GWZ949" s="477"/>
      <c r="GXA949" s="477"/>
      <c r="GXB949" s="477"/>
      <c r="GXC949" s="477"/>
      <c r="GXD949" s="477"/>
      <c r="GXE949" s="477"/>
      <c r="GXF949" s="477"/>
      <c r="GXG949" s="477"/>
      <c r="GXH949" s="477"/>
      <c r="GXI949" s="477"/>
      <c r="GXJ949" s="477"/>
      <c r="GXK949" s="477"/>
      <c r="GXL949" s="477"/>
      <c r="GXM949" s="477"/>
      <c r="GXN949" s="477"/>
      <c r="GXO949" s="477"/>
      <c r="GXP949" s="477"/>
      <c r="GXQ949" s="477"/>
      <c r="GXR949" s="477"/>
      <c r="GXS949" s="477"/>
      <c r="GXT949" s="477"/>
      <c r="GXU949" s="477"/>
      <c r="GXV949" s="477"/>
      <c r="GXW949" s="477"/>
      <c r="GXX949" s="477"/>
      <c r="GXY949" s="477"/>
      <c r="GXZ949" s="477"/>
      <c r="GYA949" s="477"/>
      <c r="GYB949" s="477"/>
      <c r="GYC949" s="477"/>
      <c r="GYD949" s="477"/>
      <c r="GYE949" s="477"/>
      <c r="GYF949" s="477"/>
      <c r="GYG949" s="477"/>
      <c r="GYH949" s="477"/>
      <c r="GYI949" s="477"/>
      <c r="GYJ949" s="477"/>
      <c r="GYK949" s="477"/>
      <c r="GYL949" s="477"/>
      <c r="GYM949" s="477"/>
      <c r="GYN949" s="477"/>
      <c r="GYO949" s="477"/>
      <c r="GYP949" s="477"/>
      <c r="GYQ949" s="477"/>
      <c r="GYR949" s="477"/>
      <c r="GYS949" s="477"/>
      <c r="GYT949" s="477"/>
      <c r="GYU949" s="477"/>
      <c r="GYV949" s="477"/>
      <c r="GYW949" s="477"/>
      <c r="GYX949" s="477"/>
      <c r="GYY949" s="477"/>
      <c r="GYZ949" s="477"/>
      <c r="GZA949" s="477"/>
      <c r="GZB949" s="477"/>
      <c r="GZC949" s="477"/>
      <c r="GZD949" s="477"/>
      <c r="GZE949" s="477"/>
      <c r="GZF949" s="477"/>
      <c r="GZG949" s="477"/>
      <c r="GZH949" s="477"/>
      <c r="GZI949" s="477"/>
      <c r="GZJ949" s="477"/>
      <c r="GZK949" s="477"/>
      <c r="GZL949" s="477"/>
      <c r="GZM949" s="477"/>
      <c r="GZN949" s="477"/>
      <c r="GZO949" s="477"/>
      <c r="GZP949" s="477"/>
      <c r="GZQ949" s="477"/>
      <c r="GZR949" s="477"/>
      <c r="GZS949" s="477"/>
      <c r="GZT949" s="477"/>
      <c r="GZU949" s="477"/>
      <c r="GZV949" s="477"/>
      <c r="GZW949" s="477"/>
      <c r="GZX949" s="477"/>
      <c r="GZY949" s="477"/>
      <c r="GZZ949" s="477"/>
      <c r="HAA949" s="477"/>
      <c r="HAB949" s="477"/>
      <c r="HAC949" s="477"/>
      <c r="HAD949" s="477"/>
      <c r="HAE949" s="477"/>
      <c r="HAF949" s="477"/>
      <c r="HAG949" s="477"/>
      <c r="HAH949" s="477"/>
      <c r="HAI949" s="477"/>
      <c r="HAJ949" s="477"/>
      <c r="HAK949" s="477"/>
      <c r="HAL949" s="477"/>
      <c r="HAM949" s="477"/>
      <c r="HAN949" s="477"/>
      <c r="HAO949" s="477"/>
      <c r="HAP949" s="477"/>
      <c r="HAQ949" s="477"/>
      <c r="HAR949" s="477"/>
      <c r="HAS949" s="477"/>
      <c r="HAT949" s="477"/>
      <c r="HAU949" s="477"/>
      <c r="HAV949" s="477"/>
      <c r="HAW949" s="477"/>
      <c r="HAX949" s="477"/>
      <c r="HAY949" s="477"/>
      <c r="HAZ949" s="477"/>
      <c r="HBA949" s="477"/>
      <c r="HBB949" s="477"/>
      <c r="HBC949" s="477"/>
      <c r="HBD949" s="477"/>
      <c r="HBE949" s="477"/>
      <c r="HBF949" s="477"/>
      <c r="HBG949" s="477"/>
      <c r="HBH949" s="477"/>
      <c r="HBI949" s="477"/>
      <c r="HBJ949" s="477"/>
      <c r="HBK949" s="477"/>
      <c r="HBL949" s="477"/>
      <c r="HBM949" s="477"/>
      <c r="HBN949" s="477"/>
      <c r="HBO949" s="477"/>
      <c r="HBP949" s="477"/>
      <c r="HBQ949" s="477"/>
      <c r="HBR949" s="477"/>
      <c r="HBS949" s="477"/>
      <c r="HBT949" s="477"/>
      <c r="HBU949" s="477"/>
      <c r="HBV949" s="477"/>
      <c r="HBW949" s="477"/>
      <c r="HBX949" s="477"/>
      <c r="HBY949" s="477"/>
      <c r="HBZ949" s="477"/>
      <c r="HCA949" s="477"/>
      <c r="HCB949" s="477"/>
      <c r="HCC949" s="477"/>
      <c r="HCD949" s="477"/>
      <c r="HCE949" s="477"/>
      <c r="HCF949" s="477"/>
      <c r="HCG949" s="477"/>
      <c r="HCH949" s="477"/>
      <c r="HCI949" s="477"/>
      <c r="HCJ949" s="477"/>
      <c r="HCK949" s="477"/>
      <c r="HCL949" s="477"/>
      <c r="HCM949" s="477"/>
      <c r="HCN949" s="477"/>
      <c r="HCO949" s="477"/>
      <c r="HCP949" s="477"/>
      <c r="HCQ949" s="477"/>
      <c r="HCR949" s="477"/>
      <c r="HCS949" s="477"/>
      <c r="HCT949" s="477"/>
      <c r="HCU949" s="477"/>
      <c r="HCV949" s="477"/>
      <c r="HCW949" s="477"/>
      <c r="HCX949" s="477"/>
      <c r="HCY949" s="477"/>
      <c r="HCZ949" s="477"/>
      <c r="HDA949" s="477"/>
      <c r="HDB949" s="477"/>
      <c r="HDC949" s="477"/>
      <c r="HDD949" s="477"/>
      <c r="HDE949" s="477"/>
      <c r="HDF949" s="477"/>
      <c r="HDG949" s="477"/>
      <c r="HDH949" s="477"/>
      <c r="HDI949" s="477"/>
      <c r="HDJ949" s="477"/>
      <c r="HDK949" s="477"/>
      <c r="HDL949" s="477"/>
      <c r="HDM949" s="477"/>
      <c r="HDN949" s="477"/>
      <c r="HDO949" s="477"/>
      <c r="HDP949" s="477"/>
      <c r="HDQ949" s="477"/>
      <c r="HDR949" s="477"/>
      <c r="HDS949" s="477"/>
      <c r="HDT949" s="477"/>
      <c r="HDU949" s="477"/>
      <c r="HDV949" s="477"/>
      <c r="HDW949" s="477"/>
      <c r="HDX949" s="477"/>
      <c r="HDY949" s="477"/>
      <c r="HDZ949" s="477"/>
      <c r="HEA949" s="477"/>
      <c r="HEB949" s="477"/>
      <c r="HEC949" s="477"/>
      <c r="HED949" s="477"/>
      <c r="HEE949" s="477"/>
      <c r="HEF949" s="477"/>
      <c r="HEG949" s="477"/>
      <c r="HEH949" s="477"/>
      <c r="HEI949" s="477"/>
      <c r="HEJ949" s="477"/>
      <c r="HEK949" s="477"/>
      <c r="HEL949" s="477"/>
      <c r="HEM949" s="477"/>
      <c r="HEN949" s="477"/>
      <c r="HEO949" s="477"/>
      <c r="HEP949" s="477"/>
      <c r="HEQ949" s="477"/>
      <c r="HER949" s="477"/>
      <c r="HES949" s="477"/>
      <c r="HET949" s="477"/>
      <c r="HEU949" s="477"/>
      <c r="HEV949" s="477"/>
      <c r="HEW949" s="477"/>
      <c r="HEX949" s="477"/>
      <c r="HEY949" s="477"/>
      <c r="HEZ949" s="477"/>
      <c r="HFA949" s="477"/>
      <c r="HFB949" s="477"/>
      <c r="HFC949" s="477"/>
      <c r="HFD949" s="477"/>
      <c r="HFE949" s="477"/>
      <c r="HFF949" s="477"/>
      <c r="HFG949" s="477"/>
      <c r="HFH949" s="477"/>
      <c r="HFI949" s="477"/>
      <c r="HFJ949" s="477"/>
      <c r="HFK949" s="477"/>
      <c r="HFL949" s="477"/>
      <c r="HFM949" s="477"/>
      <c r="HFN949" s="477"/>
      <c r="HFO949" s="477"/>
      <c r="HFP949" s="477"/>
      <c r="HFQ949" s="477"/>
      <c r="HFR949" s="477"/>
      <c r="HFS949" s="477"/>
      <c r="HFT949" s="477"/>
      <c r="HFU949" s="477"/>
      <c r="HFV949" s="477"/>
      <c r="HFW949" s="477"/>
      <c r="HFX949" s="477"/>
      <c r="HFY949" s="477"/>
      <c r="HFZ949" s="477"/>
      <c r="HGA949" s="477"/>
      <c r="HGB949" s="477"/>
      <c r="HGC949" s="477"/>
      <c r="HGD949" s="477"/>
      <c r="HGE949" s="477"/>
      <c r="HGF949" s="477"/>
      <c r="HGG949" s="477"/>
      <c r="HGH949" s="477"/>
      <c r="HGI949" s="477"/>
      <c r="HGJ949" s="477"/>
      <c r="HGK949" s="477"/>
      <c r="HGL949" s="477"/>
      <c r="HGM949" s="477"/>
      <c r="HGN949" s="477"/>
      <c r="HGO949" s="477"/>
      <c r="HGP949" s="477"/>
      <c r="HGQ949" s="477"/>
      <c r="HGR949" s="477"/>
      <c r="HGS949" s="477"/>
      <c r="HGT949" s="477"/>
      <c r="HGU949" s="477"/>
      <c r="HGV949" s="477"/>
      <c r="HGW949" s="477"/>
      <c r="HGX949" s="477"/>
      <c r="HGY949" s="477"/>
      <c r="HGZ949" s="477"/>
      <c r="HHA949" s="477"/>
      <c r="HHB949" s="477"/>
      <c r="HHC949" s="477"/>
      <c r="HHD949" s="477"/>
      <c r="HHE949" s="477"/>
      <c r="HHF949" s="477"/>
      <c r="HHG949" s="477"/>
      <c r="HHH949" s="477"/>
      <c r="HHI949" s="477"/>
      <c r="HHJ949" s="477"/>
      <c r="HHK949" s="477"/>
      <c r="HHL949" s="477"/>
      <c r="HHM949" s="477"/>
      <c r="HHN949" s="477"/>
      <c r="HHO949" s="477"/>
      <c r="HHP949" s="477"/>
      <c r="HHQ949" s="477"/>
      <c r="HHR949" s="477"/>
      <c r="HHS949" s="477"/>
      <c r="HHT949" s="477"/>
      <c r="HHU949" s="477"/>
      <c r="HHV949" s="477"/>
      <c r="HHW949" s="477"/>
      <c r="HHX949" s="477"/>
      <c r="HHY949" s="477"/>
      <c r="HHZ949" s="477"/>
      <c r="HIA949" s="477"/>
      <c r="HIB949" s="477"/>
      <c r="HIC949" s="477"/>
      <c r="HID949" s="477"/>
      <c r="HIE949" s="477"/>
      <c r="HIF949" s="477"/>
      <c r="HIG949" s="477"/>
      <c r="HIH949" s="477"/>
      <c r="HII949" s="477"/>
      <c r="HIJ949" s="477"/>
      <c r="HIK949" s="477"/>
      <c r="HIL949" s="477"/>
      <c r="HIM949" s="477"/>
      <c r="HIN949" s="477"/>
      <c r="HIO949" s="477"/>
      <c r="HIP949" s="477"/>
      <c r="HIQ949" s="477"/>
      <c r="HIR949" s="477"/>
      <c r="HIS949" s="477"/>
      <c r="HIT949" s="477"/>
      <c r="HIU949" s="477"/>
      <c r="HIV949" s="477"/>
      <c r="HIW949" s="477"/>
      <c r="HIX949" s="477"/>
      <c r="HIY949" s="477"/>
      <c r="HIZ949" s="477"/>
      <c r="HJA949" s="477"/>
      <c r="HJB949" s="477"/>
      <c r="HJC949" s="477"/>
      <c r="HJD949" s="477"/>
      <c r="HJE949" s="477"/>
      <c r="HJF949" s="477"/>
      <c r="HJG949" s="477"/>
      <c r="HJH949" s="477"/>
      <c r="HJI949" s="477"/>
      <c r="HJJ949" s="477"/>
      <c r="HJK949" s="477"/>
      <c r="HJL949" s="477"/>
      <c r="HJM949" s="477"/>
      <c r="HJN949" s="477"/>
      <c r="HJO949" s="477"/>
      <c r="HJP949" s="477"/>
      <c r="HJQ949" s="477"/>
      <c r="HJR949" s="477"/>
      <c r="HJS949" s="477"/>
      <c r="HJT949" s="477"/>
      <c r="HJU949" s="477"/>
      <c r="HJV949" s="477"/>
      <c r="HJW949" s="477"/>
      <c r="HJX949" s="477"/>
      <c r="HJY949" s="477"/>
      <c r="HJZ949" s="477"/>
      <c r="HKA949" s="477"/>
      <c r="HKB949" s="477"/>
      <c r="HKC949" s="477"/>
      <c r="HKD949" s="477"/>
      <c r="HKE949" s="477"/>
      <c r="HKF949" s="477"/>
      <c r="HKG949" s="477"/>
      <c r="HKH949" s="477"/>
      <c r="HKI949" s="477"/>
      <c r="HKJ949" s="477"/>
      <c r="HKK949" s="477"/>
      <c r="HKL949" s="477"/>
      <c r="HKM949" s="477"/>
      <c r="HKN949" s="477"/>
      <c r="HKO949" s="477"/>
      <c r="HKP949" s="477"/>
      <c r="HKQ949" s="477"/>
      <c r="HKR949" s="477"/>
      <c r="HKS949" s="477"/>
      <c r="HKT949" s="477"/>
      <c r="HKU949" s="477"/>
      <c r="HKV949" s="477"/>
      <c r="HKW949" s="477"/>
      <c r="HKX949" s="477"/>
      <c r="HKY949" s="477"/>
      <c r="HKZ949" s="477"/>
      <c r="HLA949" s="477"/>
      <c r="HLB949" s="477"/>
      <c r="HLC949" s="477"/>
      <c r="HLD949" s="477"/>
      <c r="HLE949" s="477"/>
      <c r="HLF949" s="477"/>
      <c r="HLG949" s="477"/>
      <c r="HLH949" s="477"/>
      <c r="HLI949" s="477"/>
      <c r="HLJ949" s="477"/>
      <c r="HLK949" s="477"/>
      <c r="HLL949" s="477"/>
      <c r="HLM949" s="477"/>
      <c r="HLN949" s="477"/>
      <c r="HLO949" s="477"/>
      <c r="HLP949" s="477"/>
      <c r="HLQ949" s="477"/>
      <c r="HLR949" s="477"/>
      <c r="HLS949" s="477"/>
      <c r="HLT949" s="477"/>
      <c r="HLU949" s="477"/>
      <c r="HLV949" s="477"/>
      <c r="HLW949" s="477"/>
      <c r="HLX949" s="477"/>
      <c r="HLY949" s="477"/>
      <c r="HLZ949" s="477"/>
      <c r="HMA949" s="477"/>
      <c r="HMB949" s="477"/>
      <c r="HMC949" s="477"/>
      <c r="HMD949" s="477"/>
      <c r="HME949" s="477"/>
      <c r="HMF949" s="477"/>
      <c r="HMG949" s="477"/>
      <c r="HMH949" s="477"/>
      <c r="HMI949" s="477"/>
      <c r="HMJ949" s="477"/>
      <c r="HMK949" s="477"/>
      <c r="HML949" s="477"/>
      <c r="HMM949" s="477"/>
      <c r="HMN949" s="477"/>
      <c r="HMO949" s="477"/>
      <c r="HMP949" s="477"/>
      <c r="HMQ949" s="477"/>
      <c r="HMR949" s="477"/>
      <c r="HMS949" s="477"/>
      <c r="HMT949" s="477"/>
      <c r="HMU949" s="477"/>
      <c r="HMV949" s="477"/>
      <c r="HMW949" s="477"/>
      <c r="HMX949" s="477"/>
      <c r="HMY949" s="477"/>
      <c r="HMZ949" s="477"/>
      <c r="HNA949" s="477"/>
      <c r="HNB949" s="477"/>
      <c r="HNC949" s="477"/>
      <c r="HND949" s="477"/>
      <c r="HNE949" s="477"/>
      <c r="HNF949" s="477"/>
      <c r="HNG949" s="477"/>
      <c r="HNH949" s="477"/>
      <c r="HNI949" s="477"/>
      <c r="HNJ949" s="477"/>
      <c r="HNK949" s="477"/>
      <c r="HNL949" s="477"/>
      <c r="HNM949" s="477"/>
      <c r="HNN949" s="477"/>
      <c r="HNO949" s="477"/>
      <c r="HNP949" s="477"/>
      <c r="HNQ949" s="477"/>
      <c r="HNR949" s="477"/>
      <c r="HNS949" s="477"/>
      <c r="HNT949" s="477"/>
      <c r="HNU949" s="477"/>
      <c r="HNV949" s="477"/>
      <c r="HNW949" s="477"/>
      <c r="HNX949" s="477"/>
      <c r="HNY949" s="477"/>
      <c r="HNZ949" s="477"/>
      <c r="HOA949" s="477"/>
      <c r="HOB949" s="477"/>
      <c r="HOC949" s="477"/>
      <c r="HOD949" s="477"/>
      <c r="HOE949" s="477"/>
      <c r="HOF949" s="477"/>
      <c r="HOG949" s="477"/>
      <c r="HOH949" s="477"/>
      <c r="HOI949" s="477"/>
      <c r="HOJ949" s="477"/>
      <c r="HOK949" s="477"/>
      <c r="HOL949" s="477"/>
      <c r="HOM949" s="477"/>
      <c r="HON949" s="477"/>
      <c r="HOO949" s="477"/>
      <c r="HOP949" s="477"/>
      <c r="HOQ949" s="477"/>
      <c r="HOR949" s="477"/>
      <c r="HOS949" s="477"/>
      <c r="HOT949" s="477"/>
      <c r="HOU949" s="477"/>
      <c r="HOV949" s="477"/>
      <c r="HOW949" s="477"/>
      <c r="HOX949" s="477"/>
      <c r="HOY949" s="477"/>
      <c r="HOZ949" s="477"/>
      <c r="HPA949" s="477"/>
      <c r="HPB949" s="477"/>
      <c r="HPC949" s="477"/>
      <c r="HPD949" s="477"/>
      <c r="HPE949" s="477"/>
      <c r="HPF949" s="477"/>
      <c r="HPG949" s="477"/>
      <c r="HPH949" s="477"/>
      <c r="HPI949" s="477"/>
      <c r="HPJ949" s="477"/>
      <c r="HPK949" s="477"/>
      <c r="HPL949" s="477"/>
      <c r="HPM949" s="477"/>
      <c r="HPN949" s="477"/>
      <c r="HPO949" s="477"/>
      <c r="HPP949" s="477"/>
      <c r="HPQ949" s="477"/>
      <c r="HPR949" s="477"/>
      <c r="HPS949" s="477"/>
      <c r="HPT949" s="477"/>
      <c r="HPU949" s="477"/>
      <c r="HPV949" s="477"/>
      <c r="HPW949" s="477"/>
      <c r="HPX949" s="477"/>
      <c r="HPY949" s="477"/>
      <c r="HPZ949" s="477"/>
      <c r="HQA949" s="477"/>
      <c r="HQB949" s="477"/>
      <c r="HQC949" s="477"/>
      <c r="HQD949" s="477"/>
      <c r="HQE949" s="477"/>
      <c r="HQF949" s="477"/>
      <c r="HQG949" s="477"/>
      <c r="HQH949" s="477"/>
      <c r="HQI949" s="477"/>
      <c r="HQJ949" s="477"/>
      <c r="HQK949" s="477"/>
      <c r="HQL949" s="477"/>
      <c r="HQM949" s="477"/>
      <c r="HQN949" s="477"/>
      <c r="HQO949" s="477"/>
      <c r="HQP949" s="477"/>
      <c r="HQQ949" s="477"/>
      <c r="HQR949" s="477"/>
      <c r="HQS949" s="477"/>
      <c r="HQT949" s="477"/>
      <c r="HQU949" s="477"/>
      <c r="HQV949" s="477"/>
      <c r="HQW949" s="477"/>
      <c r="HQX949" s="477"/>
      <c r="HQY949" s="477"/>
      <c r="HQZ949" s="477"/>
      <c r="HRA949" s="477"/>
      <c r="HRB949" s="477"/>
      <c r="HRC949" s="477"/>
      <c r="HRD949" s="477"/>
      <c r="HRE949" s="477"/>
      <c r="HRF949" s="477"/>
      <c r="HRG949" s="477"/>
      <c r="HRH949" s="477"/>
      <c r="HRI949" s="477"/>
      <c r="HRJ949" s="477"/>
      <c r="HRK949" s="477"/>
      <c r="HRL949" s="477"/>
      <c r="HRM949" s="477"/>
      <c r="HRN949" s="477"/>
      <c r="HRO949" s="477"/>
      <c r="HRP949" s="477"/>
      <c r="HRQ949" s="477"/>
      <c r="HRR949" s="477"/>
      <c r="HRS949" s="477"/>
      <c r="HRT949" s="477"/>
      <c r="HRU949" s="477"/>
      <c r="HRV949" s="477"/>
      <c r="HRW949" s="477"/>
      <c r="HRX949" s="477"/>
      <c r="HRY949" s="477"/>
      <c r="HRZ949" s="477"/>
      <c r="HSA949" s="477"/>
      <c r="HSB949" s="477"/>
      <c r="HSC949" s="477"/>
      <c r="HSD949" s="477"/>
      <c r="HSE949" s="477"/>
      <c r="HSF949" s="477"/>
      <c r="HSG949" s="477"/>
      <c r="HSH949" s="477"/>
      <c r="HSI949" s="477"/>
      <c r="HSJ949" s="477"/>
      <c r="HSK949" s="477"/>
      <c r="HSL949" s="477"/>
      <c r="HSM949" s="477"/>
      <c r="HSN949" s="477"/>
      <c r="HSO949" s="477"/>
      <c r="HSP949" s="477"/>
      <c r="HSQ949" s="477"/>
      <c r="HSR949" s="477"/>
      <c r="HSS949" s="477"/>
      <c r="HST949" s="477"/>
      <c r="HSU949" s="477"/>
      <c r="HSV949" s="477"/>
      <c r="HSW949" s="477"/>
      <c r="HSX949" s="477"/>
      <c r="HSY949" s="477"/>
      <c r="HSZ949" s="477"/>
      <c r="HTA949" s="477"/>
      <c r="HTB949" s="477"/>
      <c r="HTC949" s="477"/>
      <c r="HTD949" s="477"/>
      <c r="HTE949" s="477"/>
      <c r="HTF949" s="477"/>
      <c r="HTG949" s="477"/>
      <c r="HTH949" s="477"/>
      <c r="HTI949" s="477"/>
      <c r="HTJ949" s="477"/>
      <c r="HTK949" s="477"/>
      <c r="HTL949" s="477"/>
      <c r="HTM949" s="477"/>
      <c r="HTN949" s="477"/>
      <c r="HTO949" s="477"/>
      <c r="HTP949" s="477"/>
      <c r="HTQ949" s="477"/>
      <c r="HTR949" s="477"/>
      <c r="HTS949" s="477"/>
      <c r="HTT949" s="477"/>
      <c r="HTU949" s="477"/>
      <c r="HTV949" s="477"/>
      <c r="HTW949" s="477"/>
      <c r="HTX949" s="477"/>
      <c r="HTY949" s="477"/>
      <c r="HTZ949" s="477"/>
      <c r="HUA949" s="477"/>
      <c r="HUB949" s="477"/>
      <c r="HUC949" s="477"/>
      <c r="HUD949" s="477"/>
      <c r="HUE949" s="477"/>
      <c r="HUF949" s="477"/>
      <c r="HUG949" s="477"/>
      <c r="HUH949" s="477"/>
      <c r="HUI949" s="477"/>
      <c r="HUJ949" s="477"/>
      <c r="HUK949" s="477"/>
      <c r="HUL949" s="477"/>
      <c r="HUM949" s="477"/>
      <c r="HUN949" s="477"/>
      <c r="HUO949" s="477"/>
      <c r="HUP949" s="477"/>
      <c r="HUQ949" s="477"/>
      <c r="HUR949" s="477"/>
      <c r="HUS949" s="477"/>
      <c r="HUT949" s="477"/>
      <c r="HUU949" s="477"/>
      <c r="HUV949" s="477"/>
      <c r="HUW949" s="477"/>
      <c r="HUX949" s="477"/>
      <c r="HUY949" s="477"/>
      <c r="HUZ949" s="477"/>
      <c r="HVA949" s="477"/>
      <c r="HVB949" s="477"/>
      <c r="HVC949" s="477"/>
      <c r="HVD949" s="477"/>
      <c r="HVE949" s="477"/>
      <c r="HVF949" s="477"/>
      <c r="HVG949" s="477"/>
      <c r="HVH949" s="477"/>
      <c r="HVI949" s="477"/>
      <c r="HVJ949" s="477"/>
      <c r="HVK949" s="477"/>
      <c r="HVL949" s="477"/>
      <c r="HVM949" s="477"/>
      <c r="HVN949" s="477"/>
      <c r="HVO949" s="477"/>
      <c r="HVP949" s="477"/>
      <c r="HVQ949" s="477"/>
      <c r="HVR949" s="477"/>
      <c r="HVS949" s="477"/>
      <c r="HVT949" s="477"/>
      <c r="HVU949" s="477"/>
      <c r="HVV949" s="477"/>
      <c r="HVW949" s="477"/>
      <c r="HVX949" s="477"/>
      <c r="HVY949" s="477"/>
      <c r="HVZ949" s="477"/>
      <c r="HWA949" s="477"/>
      <c r="HWB949" s="477"/>
      <c r="HWC949" s="477"/>
      <c r="HWD949" s="477"/>
      <c r="HWE949" s="477"/>
      <c r="HWF949" s="477"/>
      <c r="HWG949" s="477"/>
      <c r="HWH949" s="477"/>
      <c r="HWI949" s="477"/>
      <c r="HWJ949" s="477"/>
      <c r="HWK949" s="477"/>
      <c r="HWL949" s="477"/>
      <c r="HWM949" s="477"/>
      <c r="HWN949" s="477"/>
      <c r="HWO949" s="477"/>
      <c r="HWP949" s="477"/>
      <c r="HWQ949" s="477"/>
      <c r="HWR949" s="477"/>
      <c r="HWS949" s="477"/>
      <c r="HWT949" s="477"/>
      <c r="HWU949" s="477"/>
      <c r="HWV949" s="477"/>
      <c r="HWW949" s="477"/>
      <c r="HWX949" s="477"/>
      <c r="HWY949" s="477"/>
      <c r="HWZ949" s="477"/>
      <c r="HXA949" s="477"/>
      <c r="HXB949" s="477"/>
      <c r="HXC949" s="477"/>
      <c r="HXD949" s="477"/>
      <c r="HXE949" s="477"/>
      <c r="HXF949" s="477"/>
      <c r="HXG949" s="477"/>
      <c r="HXH949" s="477"/>
      <c r="HXI949" s="477"/>
      <c r="HXJ949" s="477"/>
      <c r="HXK949" s="477"/>
      <c r="HXL949" s="477"/>
      <c r="HXM949" s="477"/>
      <c r="HXN949" s="477"/>
      <c r="HXO949" s="477"/>
      <c r="HXP949" s="477"/>
      <c r="HXQ949" s="477"/>
      <c r="HXR949" s="477"/>
      <c r="HXS949" s="477"/>
      <c r="HXT949" s="477"/>
      <c r="HXU949" s="477"/>
      <c r="HXV949" s="477"/>
      <c r="HXW949" s="477"/>
      <c r="HXX949" s="477"/>
      <c r="HXY949" s="477"/>
      <c r="HXZ949" s="477"/>
      <c r="HYA949" s="477"/>
      <c r="HYB949" s="477"/>
      <c r="HYC949" s="477"/>
      <c r="HYD949" s="477"/>
      <c r="HYE949" s="477"/>
      <c r="HYF949" s="477"/>
      <c r="HYG949" s="477"/>
      <c r="HYH949" s="477"/>
      <c r="HYI949" s="477"/>
      <c r="HYJ949" s="477"/>
      <c r="HYK949" s="477"/>
      <c r="HYL949" s="477"/>
      <c r="HYM949" s="477"/>
      <c r="HYN949" s="477"/>
      <c r="HYO949" s="477"/>
      <c r="HYP949" s="477"/>
      <c r="HYQ949" s="477"/>
      <c r="HYR949" s="477"/>
      <c r="HYS949" s="477"/>
      <c r="HYT949" s="477"/>
      <c r="HYU949" s="477"/>
      <c r="HYV949" s="477"/>
      <c r="HYW949" s="477"/>
      <c r="HYX949" s="477"/>
      <c r="HYY949" s="477"/>
      <c r="HYZ949" s="477"/>
      <c r="HZA949" s="477"/>
      <c r="HZB949" s="477"/>
      <c r="HZC949" s="477"/>
      <c r="HZD949" s="477"/>
      <c r="HZE949" s="477"/>
      <c r="HZF949" s="477"/>
      <c r="HZG949" s="477"/>
      <c r="HZH949" s="477"/>
      <c r="HZI949" s="477"/>
      <c r="HZJ949" s="477"/>
      <c r="HZK949" s="477"/>
      <c r="HZL949" s="477"/>
      <c r="HZM949" s="477"/>
      <c r="HZN949" s="477"/>
      <c r="HZO949" s="477"/>
      <c r="HZP949" s="477"/>
      <c r="HZQ949" s="477"/>
      <c r="HZR949" s="477"/>
      <c r="HZS949" s="477"/>
      <c r="HZT949" s="477"/>
      <c r="HZU949" s="477"/>
      <c r="HZV949" s="477"/>
      <c r="HZW949" s="477"/>
      <c r="HZX949" s="477"/>
      <c r="HZY949" s="477"/>
      <c r="HZZ949" s="477"/>
      <c r="IAA949" s="477"/>
      <c r="IAB949" s="477"/>
      <c r="IAC949" s="477"/>
      <c r="IAD949" s="477"/>
      <c r="IAE949" s="477"/>
      <c r="IAF949" s="477"/>
      <c r="IAG949" s="477"/>
      <c r="IAH949" s="477"/>
      <c r="IAI949" s="477"/>
      <c r="IAJ949" s="477"/>
      <c r="IAK949" s="477"/>
      <c r="IAL949" s="477"/>
      <c r="IAM949" s="477"/>
      <c r="IAN949" s="477"/>
      <c r="IAO949" s="477"/>
      <c r="IAP949" s="477"/>
      <c r="IAQ949" s="477"/>
      <c r="IAR949" s="477"/>
      <c r="IAS949" s="477"/>
      <c r="IAT949" s="477"/>
      <c r="IAU949" s="477"/>
      <c r="IAV949" s="477"/>
      <c r="IAW949" s="477"/>
      <c r="IAX949" s="477"/>
      <c r="IAY949" s="477"/>
      <c r="IAZ949" s="477"/>
      <c r="IBA949" s="477"/>
      <c r="IBB949" s="477"/>
      <c r="IBC949" s="477"/>
      <c r="IBD949" s="477"/>
      <c r="IBE949" s="477"/>
      <c r="IBF949" s="477"/>
      <c r="IBG949" s="477"/>
      <c r="IBH949" s="477"/>
      <c r="IBI949" s="477"/>
      <c r="IBJ949" s="477"/>
      <c r="IBK949" s="477"/>
      <c r="IBL949" s="477"/>
      <c r="IBM949" s="477"/>
      <c r="IBN949" s="477"/>
      <c r="IBO949" s="477"/>
      <c r="IBP949" s="477"/>
      <c r="IBQ949" s="477"/>
      <c r="IBR949" s="477"/>
      <c r="IBS949" s="477"/>
      <c r="IBT949" s="477"/>
      <c r="IBU949" s="477"/>
      <c r="IBV949" s="477"/>
      <c r="IBW949" s="477"/>
      <c r="IBX949" s="477"/>
      <c r="IBY949" s="477"/>
      <c r="IBZ949" s="477"/>
      <c r="ICA949" s="477"/>
      <c r="ICB949" s="477"/>
      <c r="ICC949" s="477"/>
      <c r="ICD949" s="477"/>
      <c r="ICE949" s="477"/>
      <c r="ICF949" s="477"/>
      <c r="ICG949" s="477"/>
      <c r="ICH949" s="477"/>
      <c r="ICI949" s="477"/>
      <c r="ICJ949" s="477"/>
      <c r="ICK949" s="477"/>
      <c r="ICL949" s="477"/>
      <c r="ICM949" s="477"/>
      <c r="ICN949" s="477"/>
      <c r="ICO949" s="477"/>
      <c r="ICP949" s="477"/>
      <c r="ICQ949" s="477"/>
      <c r="ICR949" s="477"/>
      <c r="ICS949" s="477"/>
      <c r="ICT949" s="477"/>
      <c r="ICU949" s="477"/>
      <c r="ICV949" s="477"/>
      <c r="ICW949" s="477"/>
      <c r="ICX949" s="477"/>
      <c r="ICY949" s="477"/>
      <c r="ICZ949" s="477"/>
      <c r="IDA949" s="477"/>
      <c r="IDB949" s="477"/>
      <c r="IDC949" s="477"/>
      <c r="IDD949" s="477"/>
      <c r="IDE949" s="477"/>
      <c r="IDF949" s="477"/>
      <c r="IDG949" s="477"/>
      <c r="IDH949" s="477"/>
      <c r="IDI949" s="477"/>
      <c r="IDJ949" s="477"/>
      <c r="IDK949" s="477"/>
      <c r="IDL949" s="477"/>
      <c r="IDM949" s="477"/>
      <c r="IDN949" s="477"/>
      <c r="IDO949" s="477"/>
      <c r="IDP949" s="477"/>
      <c r="IDQ949" s="477"/>
      <c r="IDR949" s="477"/>
      <c r="IDS949" s="477"/>
      <c r="IDT949" s="477"/>
      <c r="IDU949" s="477"/>
      <c r="IDV949" s="477"/>
      <c r="IDW949" s="477"/>
      <c r="IDX949" s="477"/>
      <c r="IDY949" s="477"/>
      <c r="IDZ949" s="477"/>
      <c r="IEA949" s="477"/>
      <c r="IEB949" s="477"/>
      <c r="IEC949" s="477"/>
      <c r="IED949" s="477"/>
      <c r="IEE949" s="477"/>
      <c r="IEF949" s="477"/>
      <c r="IEG949" s="477"/>
      <c r="IEH949" s="477"/>
      <c r="IEI949" s="477"/>
      <c r="IEJ949" s="477"/>
      <c r="IEK949" s="477"/>
      <c r="IEL949" s="477"/>
      <c r="IEM949" s="477"/>
      <c r="IEN949" s="477"/>
      <c r="IEO949" s="477"/>
      <c r="IEP949" s="477"/>
      <c r="IEQ949" s="477"/>
      <c r="IER949" s="477"/>
      <c r="IES949" s="477"/>
      <c r="IET949" s="477"/>
      <c r="IEU949" s="477"/>
      <c r="IEV949" s="477"/>
      <c r="IEW949" s="477"/>
      <c r="IEX949" s="477"/>
      <c r="IEY949" s="477"/>
      <c r="IEZ949" s="477"/>
      <c r="IFA949" s="477"/>
      <c r="IFB949" s="477"/>
      <c r="IFC949" s="477"/>
      <c r="IFD949" s="477"/>
      <c r="IFE949" s="477"/>
      <c r="IFF949" s="477"/>
      <c r="IFG949" s="477"/>
      <c r="IFH949" s="477"/>
      <c r="IFI949" s="477"/>
      <c r="IFJ949" s="477"/>
      <c r="IFK949" s="477"/>
      <c r="IFL949" s="477"/>
      <c r="IFM949" s="477"/>
      <c r="IFN949" s="477"/>
      <c r="IFO949" s="477"/>
      <c r="IFP949" s="477"/>
      <c r="IFQ949" s="477"/>
      <c r="IFR949" s="477"/>
      <c r="IFS949" s="477"/>
      <c r="IFT949" s="477"/>
      <c r="IFU949" s="477"/>
      <c r="IFV949" s="477"/>
      <c r="IFW949" s="477"/>
      <c r="IFX949" s="477"/>
      <c r="IFY949" s="477"/>
      <c r="IFZ949" s="477"/>
      <c r="IGA949" s="477"/>
      <c r="IGB949" s="477"/>
      <c r="IGC949" s="477"/>
      <c r="IGD949" s="477"/>
      <c r="IGE949" s="477"/>
      <c r="IGF949" s="477"/>
      <c r="IGG949" s="477"/>
      <c r="IGH949" s="477"/>
      <c r="IGI949" s="477"/>
      <c r="IGJ949" s="477"/>
      <c r="IGK949" s="477"/>
      <c r="IGL949" s="477"/>
      <c r="IGM949" s="477"/>
      <c r="IGN949" s="477"/>
      <c r="IGO949" s="477"/>
      <c r="IGP949" s="477"/>
      <c r="IGQ949" s="477"/>
      <c r="IGR949" s="477"/>
      <c r="IGS949" s="477"/>
      <c r="IGT949" s="477"/>
      <c r="IGU949" s="477"/>
      <c r="IGV949" s="477"/>
      <c r="IGW949" s="477"/>
      <c r="IGX949" s="477"/>
      <c r="IGY949" s="477"/>
      <c r="IGZ949" s="477"/>
      <c r="IHA949" s="477"/>
      <c r="IHB949" s="477"/>
      <c r="IHC949" s="477"/>
      <c r="IHD949" s="477"/>
      <c r="IHE949" s="477"/>
      <c r="IHF949" s="477"/>
      <c r="IHG949" s="477"/>
      <c r="IHH949" s="477"/>
      <c r="IHI949" s="477"/>
      <c r="IHJ949" s="477"/>
      <c r="IHK949" s="477"/>
      <c r="IHL949" s="477"/>
      <c r="IHM949" s="477"/>
      <c r="IHN949" s="477"/>
      <c r="IHO949" s="477"/>
      <c r="IHP949" s="477"/>
      <c r="IHQ949" s="477"/>
      <c r="IHR949" s="477"/>
      <c r="IHS949" s="477"/>
      <c r="IHT949" s="477"/>
      <c r="IHU949" s="477"/>
      <c r="IHV949" s="477"/>
      <c r="IHW949" s="477"/>
      <c r="IHX949" s="477"/>
      <c r="IHY949" s="477"/>
      <c r="IHZ949" s="477"/>
      <c r="IIA949" s="477"/>
      <c r="IIB949" s="477"/>
      <c r="IIC949" s="477"/>
      <c r="IID949" s="477"/>
      <c r="IIE949" s="477"/>
      <c r="IIF949" s="477"/>
      <c r="IIG949" s="477"/>
      <c r="IIH949" s="477"/>
      <c r="III949" s="477"/>
      <c r="IIJ949" s="477"/>
      <c r="IIK949" s="477"/>
      <c r="IIL949" s="477"/>
      <c r="IIM949" s="477"/>
      <c r="IIN949" s="477"/>
      <c r="IIO949" s="477"/>
      <c r="IIP949" s="477"/>
      <c r="IIQ949" s="477"/>
      <c r="IIR949" s="477"/>
      <c r="IIS949" s="477"/>
      <c r="IIT949" s="477"/>
      <c r="IIU949" s="477"/>
      <c r="IIV949" s="477"/>
      <c r="IIW949" s="477"/>
      <c r="IIX949" s="477"/>
      <c r="IIY949" s="477"/>
      <c r="IIZ949" s="477"/>
      <c r="IJA949" s="477"/>
      <c r="IJB949" s="477"/>
      <c r="IJC949" s="477"/>
      <c r="IJD949" s="477"/>
      <c r="IJE949" s="477"/>
      <c r="IJF949" s="477"/>
      <c r="IJG949" s="477"/>
      <c r="IJH949" s="477"/>
      <c r="IJI949" s="477"/>
      <c r="IJJ949" s="477"/>
      <c r="IJK949" s="477"/>
      <c r="IJL949" s="477"/>
      <c r="IJM949" s="477"/>
      <c r="IJN949" s="477"/>
      <c r="IJO949" s="477"/>
      <c r="IJP949" s="477"/>
      <c r="IJQ949" s="477"/>
      <c r="IJR949" s="477"/>
      <c r="IJS949" s="477"/>
      <c r="IJT949" s="477"/>
      <c r="IJU949" s="477"/>
      <c r="IJV949" s="477"/>
      <c r="IJW949" s="477"/>
      <c r="IJX949" s="477"/>
      <c r="IJY949" s="477"/>
      <c r="IJZ949" s="477"/>
      <c r="IKA949" s="477"/>
      <c r="IKB949" s="477"/>
      <c r="IKC949" s="477"/>
      <c r="IKD949" s="477"/>
      <c r="IKE949" s="477"/>
      <c r="IKF949" s="477"/>
      <c r="IKG949" s="477"/>
      <c r="IKH949" s="477"/>
      <c r="IKI949" s="477"/>
      <c r="IKJ949" s="477"/>
      <c r="IKK949" s="477"/>
      <c r="IKL949" s="477"/>
      <c r="IKM949" s="477"/>
      <c r="IKN949" s="477"/>
      <c r="IKO949" s="477"/>
      <c r="IKP949" s="477"/>
      <c r="IKQ949" s="477"/>
      <c r="IKR949" s="477"/>
      <c r="IKS949" s="477"/>
      <c r="IKT949" s="477"/>
      <c r="IKU949" s="477"/>
      <c r="IKV949" s="477"/>
      <c r="IKW949" s="477"/>
      <c r="IKX949" s="477"/>
      <c r="IKY949" s="477"/>
      <c r="IKZ949" s="477"/>
      <c r="ILA949" s="477"/>
      <c r="ILB949" s="477"/>
      <c r="ILC949" s="477"/>
      <c r="ILD949" s="477"/>
      <c r="ILE949" s="477"/>
      <c r="ILF949" s="477"/>
      <c r="ILG949" s="477"/>
      <c r="ILH949" s="477"/>
      <c r="ILI949" s="477"/>
      <c r="ILJ949" s="477"/>
      <c r="ILK949" s="477"/>
      <c r="ILL949" s="477"/>
      <c r="ILM949" s="477"/>
      <c r="ILN949" s="477"/>
      <c r="ILO949" s="477"/>
      <c r="ILP949" s="477"/>
      <c r="ILQ949" s="477"/>
      <c r="ILR949" s="477"/>
      <c r="ILS949" s="477"/>
      <c r="ILT949" s="477"/>
      <c r="ILU949" s="477"/>
      <c r="ILV949" s="477"/>
      <c r="ILW949" s="477"/>
      <c r="ILX949" s="477"/>
      <c r="ILY949" s="477"/>
      <c r="ILZ949" s="477"/>
      <c r="IMA949" s="477"/>
      <c r="IMB949" s="477"/>
      <c r="IMC949" s="477"/>
      <c r="IMD949" s="477"/>
      <c r="IME949" s="477"/>
      <c r="IMF949" s="477"/>
      <c r="IMG949" s="477"/>
      <c r="IMH949" s="477"/>
      <c r="IMI949" s="477"/>
      <c r="IMJ949" s="477"/>
      <c r="IMK949" s="477"/>
      <c r="IML949" s="477"/>
      <c r="IMM949" s="477"/>
      <c r="IMN949" s="477"/>
      <c r="IMO949" s="477"/>
      <c r="IMP949" s="477"/>
      <c r="IMQ949" s="477"/>
      <c r="IMR949" s="477"/>
      <c r="IMS949" s="477"/>
      <c r="IMT949" s="477"/>
      <c r="IMU949" s="477"/>
      <c r="IMV949" s="477"/>
      <c r="IMW949" s="477"/>
      <c r="IMX949" s="477"/>
      <c r="IMY949" s="477"/>
      <c r="IMZ949" s="477"/>
      <c r="INA949" s="477"/>
      <c r="INB949" s="477"/>
      <c r="INC949" s="477"/>
      <c r="IND949" s="477"/>
      <c r="INE949" s="477"/>
      <c r="INF949" s="477"/>
      <c r="ING949" s="477"/>
      <c r="INH949" s="477"/>
      <c r="INI949" s="477"/>
      <c r="INJ949" s="477"/>
      <c r="INK949" s="477"/>
      <c r="INL949" s="477"/>
      <c r="INM949" s="477"/>
      <c r="INN949" s="477"/>
      <c r="INO949" s="477"/>
      <c r="INP949" s="477"/>
      <c r="INQ949" s="477"/>
      <c r="INR949" s="477"/>
      <c r="INS949" s="477"/>
      <c r="INT949" s="477"/>
      <c r="INU949" s="477"/>
      <c r="INV949" s="477"/>
      <c r="INW949" s="477"/>
      <c r="INX949" s="477"/>
      <c r="INY949" s="477"/>
      <c r="INZ949" s="477"/>
      <c r="IOA949" s="477"/>
      <c r="IOB949" s="477"/>
      <c r="IOC949" s="477"/>
      <c r="IOD949" s="477"/>
      <c r="IOE949" s="477"/>
      <c r="IOF949" s="477"/>
      <c r="IOG949" s="477"/>
      <c r="IOH949" s="477"/>
      <c r="IOI949" s="477"/>
      <c r="IOJ949" s="477"/>
      <c r="IOK949" s="477"/>
      <c r="IOL949" s="477"/>
      <c r="IOM949" s="477"/>
      <c r="ION949" s="477"/>
      <c r="IOO949" s="477"/>
      <c r="IOP949" s="477"/>
      <c r="IOQ949" s="477"/>
      <c r="IOR949" s="477"/>
      <c r="IOS949" s="477"/>
      <c r="IOT949" s="477"/>
      <c r="IOU949" s="477"/>
      <c r="IOV949" s="477"/>
      <c r="IOW949" s="477"/>
      <c r="IOX949" s="477"/>
      <c r="IOY949" s="477"/>
      <c r="IOZ949" s="477"/>
      <c r="IPA949" s="477"/>
      <c r="IPB949" s="477"/>
      <c r="IPC949" s="477"/>
      <c r="IPD949" s="477"/>
      <c r="IPE949" s="477"/>
      <c r="IPF949" s="477"/>
      <c r="IPG949" s="477"/>
      <c r="IPH949" s="477"/>
      <c r="IPI949" s="477"/>
      <c r="IPJ949" s="477"/>
      <c r="IPK949" s="477"/>
      <c r="IPL949" s="477"/>
      <c r="IPM949" s="477"/>
      <c r="IPN949" s="477"/>
      <c r="IPO949" s="477"/>
      <c r="IPP949" s="477"/>
      <c r="IPQ949" s="477"/>
      <c r="IPR949" s="477"/>
      <c r="IPS949" s="477"/>
      <c r="IPT949" s="477"/>
      <c r="IPU949" s="477"/>
      <c r="IPV949" s="477"/>
      <c r="IPW949" s="477"/>
      <c r="IPX949" s="477"/>
      <c r="IPY949" s="477"/>
      <c r="IPZ949" s="477"/>
      <c r="IQA949" s="477"/>
      <c r="IQB949" s="477"/>
      <c r="IQC949" s="477"/>
      <c r="IQD949" s="477"/>
      <c r="IQE949" s="477"/>
      <c r="IQF949" s="477"/>
      <c r="IQG949" s="477"/>
      <c r="IQH949" s="477"/>
      <c r="IQI949" s="477"/>
      <c r="IQJ949" s="477"/>
      <c r="IQK949" s="477"/>
      <c r="IQL949" s="477"/>
      <c r="IQM949" s="477"/>
      <c r="IQN949" s="477"/>
      <c r="IQO949" s="477"/>
      <c r="IQP949" s="477"/>
      <c r="IQQ949" s="477"/>
      <c r="IQR949" s="477"/>
      <c r="IQS949" s="477"/>
      <c r="IQT949" s="477"/>
      <c r="IQU949" s="477"/>
      <c r="IQV949" s="477"/>
      <c r="IQW949" s="477"/>
      <c r="IQX949" s="477"/>
      <c r="IQY949" s="477"/>
      <c r="IQZ949" s="477"/>
      <c r="IRA949" s="477"/>
      <c r="IRB949" s="477"/>
      <c r="IRC949" s="477"/>
      <c r="IRD949" s="477"/>
      <c r="IRE949" s="477"/>
      <c r="IRF949" s="477"/>
      <c r="IRG949" s="477"/>
      <c r="IRH949" s="477"/>
      <c r="IRI949" s="477"/>
      <c r="IRJ949" s="477"/>
      <c r="IRK949" s="477"/>
      <c r="IRL949" s="477"/>
      <c r="IRM949" s="477"/>
      <c r="IRN949" s="477"/>
      <c r="IRO949" s="477"/>
      <c r="IRP949" s="477"/>
      <c r="IRQ949" s="477"/>
      <c r="IRR949" s="477"/>
      <c r="IRS949" s="477"/>
      <c r="IRT949" s="477"/>
      <c r="IRU949" s="477"/>
      <c r="IRV949" s="477"/>
      <c r="IRW949" s="477"/>
      <c r="IRX949" s="477"/>
      <c r="IRY949" s="477"/>
      <c r="IRZ949" s="477"/>
      <c r="ISA949" s="477"/>
      <c r="ISB949" s="477"/>
      <c r="ISC949" s="477"/>
      <c r="ISD949" s="477"/>
      <c r="ISE949" s="477"/>
      <c r="ISF949" s="477"/>
      <c r="ISG949" s="477"/>
      <c r="ISH949" s="477"/>
      <c r="ISI949" s="477"/>
      <c r="ISJ949" s="477"/>
      <c r="ISK949" s="477"/>
      <c r="ISL949" s="477"/>
      <c r="ISM949" s="477"/>
      <c r="ISN949" s="477"/>
      <c r="ISO949" s="477"/>
      <c r="ISP949" s="477"/>
      <c r="ISQ949" s="477"/>
      <c r="ISR949" s="477"/>
      <c r="ISS949" s="477"/>
      <c r="IST949" s="477"/>
      <c r="ISU949" s="477"/>
      <c r="ISV949" s="477"/>
      <c r="ISW949" s="477"/>
      <c r="ISX949" s="477"/>
      <c r="ISY949" s="477"/>
      <c r="ISZ949" s="477"/>
      <c r="ITA949" s="477"/>
      <c r="ITB949" s="477"/>
      <c r="ITC949" s="477"/>
      <c r="ITD949" s="477"/>
      <c r="ITE949" s="477"/>
      <c r="ITF949" s="477"/>
      <c r="ITG949" s="477"/>
      <c r="ITH949" s="477"/>
      <c r="ITI949" s="477"/>
      <c r="ITJ949" s="477"/>
      <c r="ITK949" s="477"/>
      <c r="ITL949" s="477"/>
      <c r="ITM949" s="477"/>
      <c r="ITN949" s="477"/>
      <c r="ITO949" s="477"/>
      <c r="ITP949" s="477"/>
      <c r="ITQ949" s="477"/>
      <c r="ITR949" s="477"/>
      <c r="ITS949" s="477"/>
      <c r="ITT949" s="477"/>
      <c r="ITU949" s="477"/>
      <c r="ITV949" s="477"/>
      <c r="ITW949" s="477"/>
      <c r="ITX949" s="477"/>
      <c r="ITY949" s="477"/>
      <c r="ITZ949" s="477"/>
      <c r="IUA949" s="477"/>
      <c r="IUB949" s="477"/>
      <c r="IUC949" s="477"/>
      <c r="IUD949" s="477"/>
      <c r="IUE949" s="477"/>
      <c r="IUF949" s="477"/>
      <c r="IUG949" s="477"/>
      <c r="IUH949" s="477"/>
      <c r="IUI949" s="477"/>
      <c r="IUJ949" s="477"/>
      <c r="IUK949" s="477"/>
      <c r="IUL949" s="477"/>
      <c r="IUM949" s="477"/>
      <c r="IUN949" s="477"/>
      <c r="IUO949" s="477"/>
      <c r="IUP949" s="477"/>
      <c r="IUQ949" s="477"/>
      <c r="IUR949" s="477"/>
      <c r="IUS949" s="477"/>
      <c r="IUT949" s="477"/>
      <c r="IUU949" s="477"/>
      <c r="IUV949" s="477"/>
      <c r="IUW949" s="477"/>
      <c r="IUX949" s="477"/>
      <c r="IUY949" s="477"/>
      <c r="IUZ949" s="477"/>
      <c r="IVA949" s="477"/>
      <c r="IVB949" s="477"/>
      <c r="IVC949" s="477"/>
      <c r="IVD949" s="477"/>
      <c r="IVE949" s="477"/>
      <c r="IVF949" s="477"/>
      <c r="IVG949" s="477"/>
      <c r="IVH949" s="477"/>
      <c r="IVI949" s="477"/>
      <c r="IVJ949" s="477"/>
      <c r="IVK949" s="477"/>
      <c r="IVL949" s="477"/>
      <c r="IVM949" s="477"/>
      <c r="IVN949" s="477"/>
      <c r="IVO949" s="477"/>
      <c r="IVP949" s="477"/>
      <c r="IVQ949" s="477"/>
      <c r="IVR949" s="477"/>
      <c r="IVS949" s="477"/>
      <c r="IVT949" s="477"/>
      <c r="IVU949" s="477"/>
      <c r="IVV949" s="477"/>
      <c r="IVW949" s="477"/>
      <c r="IVX949" s="477"/>
      <c r="IVY949" s="477"/>
      <c r="IVZ949" s="477"/>
      <c r="IWA949" s="477"/>
      <c r="IWB949" s="477"/>
      <c r="IWC949" s="477"/>
      <c r="IWD949" s="477"/>
      <c r="IWE949" s="477"/>
      <c r="IWF949" s="477"/>
      <c r="IWG949" s="477"/>
      <c r="IWH949" s="477"/>
      <c r="IWI949" s="477"/>
      <c r="IWJ949" s="477"/>
      <c r="IWK949" s="477"/>
      <c r="IWL949" s="477"/>
      <c r="IWM949" s="477"/>
      <c r="IWN949" s="477"/>
      <c r="IWO949" s="477"/>
      <c r="IWP949" s="477"/>
      <c r="IWQ949" s="477"/>
      <c r="IWR949" s="477"/>
      <c r="IWS949" s="477"/>
      <c r="IWT949" s="477"/>
      <c r="IWU949" s="477"/>
      <c r="IWV949" s="477"/>
      <c r="IWW949" s="477"/>
      <c r="IWX949" s="477"/>
      <c r="IWY949" s="477"/>
      <c r="IWZ949" s="477"/>
      <c r="IXA949" s="477"/>
      <c r="IXB949" s="477"/>
      <c r="IXC949" s="477"/>
      <c r="IXD949" s="477"/>
      <c r="IXE949" s="477"/>
      <c r="IXF949" s="477"/>
      <c r="IXG949" s="477"/>
      <c r="IXH949" s="477"/>
      <c r="IXI949" s="477"/>
      <c r="IXJ949" s="477"/>
      <c r="IXK949" s="477"/>
      <c r="IXL949" s="477"/>
      <c r="IXM949" s="477"/>
      <c r="IXN949" s="477"/>
      <c r="IXO949" s="477"/>
      <c r="IXP949" s="477"/>
      <c r="IXQ949" s="477"/>
      <c r="IXR949" s="477"/>
      <c r="IXS949" s="477"/>
      <c r="IXT949" s="477"/>
      <c r="IXU949" s="477"/>
      <c r="IXV949" s="477"/>
      <c r="IXW949" s="477"/>
      <c r="IXX949" s="477"/>
      <c r="IXY949" s="477"/>
      <c r="IXZ949" s="477"/>
      <c r="IYA949" s="477"/>
      <c r="IYB949" s="477"/>
      <c r="IYC949" s="477"/>
      <c r="IYD949" s="477"/>
      <c r="IYE949" s="477"/>
      <c r="IYF949" s="477"/>
      <c r="IYG949" s="477"/>
      <c r="IYH949" s="477"/>
      <c r="IYI949" s="477"/>
      <c r="IYJ949" s="477"/>
      <c r="IYK949" s="477"/>
      <c r="IYL949" s="477"/>
      <c r="IYM949" s="477"/>
      <c r="IYN949" s="477"/>
      <c r="IYO949" s="477"/>
      <c r="IYP949" s="477"/>
      <c r="IYQ949" s="477"/>
      <c r="IYR949" s="477"/>
      <c r="IYS949" s="477"/>
      <c r="IYT949" s="477"/>
      <c r="IYU949" s="477"/>
      <c r="IYV949" s="477"/>
      <c r="IYW949" s="477"/>
      <c r="IYX949" s="477"/>
      <c r="IYY949" s="477"/>
      <c r="IYZ949" s="477"/>
      <c r="IZA949" s="477"/>
      <c r="IZB949" s="477"/>
      <c r="IZC949" s="477"/>
      <c r="IZD949" s="477"/>
      <c r="IZE949" s="477"/>
      <c r="IZF949" s="477"/>
      <c r="IZG949" s="477"/>
      <c r="IZH949" s="477"/>
      <c r="IZI949" s="477"/>
      <c r="IZJ949" s="477"/>
      <c r="IZK949" s="477"/>
      <c r="IZL949" s="477"/>
      <c r="IZM949" s="477"/>
      <c r="IZN949" s="477"/>
      <c r="IZO949" s="477"/>
      <c r="IZP949" s="477"/>
      <c r="IZQ949" s="477"/>
      <c r="IZR949" s="477"/>
      <c r="IZS949" s="477"/>
      <c r="IZT949" s="477"/>
      <c r="IZU949" s="477"/>
      <c r="IZV949" s="477"/>
      <c r="IZW949" s="477"/>
      <c r="IZX949" s="477"/>
      <c r="IZY949" s="477"/>
      <c r="IZZ949" s="477"/>
      <c r="JAA949" s="477"/>
      <c r="JAB949" s="477"/>
      <c r="JAC949" s="477"/>
      <c r="JAD949" s="477"/>
      <c r="JAE949" s="477"/>
      <c r="JAF949" s="477"/>
      <c r="JAG949" s="477"/>
      <c r="JAH949" s="477"/>
      <c r="JAI949" s="477"/>
      <c r="JAJ949" s="477"/>
      <c r="JAK949" s="477"/>
      <c r="JAL949" s="477"/>
      <c r="JAM949" s="477"/>
      <c r="JAN949" s="477"/>
      <c r="JAO949" s="477"/>
      <c r="JAP949" s="477"/>
      <c r="JAQ949" s="477"/>
      <c r="JAR949" s="477"/>
      <c r="JAS949" s="477"/>
      <c r="JAT949" s="477"/>
      <c r="JAU949" s="477"/>
      <c r="JAV949" s="477"/>
      <c r="JAW949" s="477"/>
      <c r="JAX949" s="477"/>
      <c r="JAY949" s="477"/>
      <c r="JAZ949" s="477"/>
      <c r="JBA949" s="477"/>
      <c r="JBB949" s="477"/>
      <c r="JBC949" s="477"/>
      <c r="JBD949" s="477"/>
      <c r="JBE949" s="477"/>
      <c r="JBF949" s="477"/>
      <c r="JBG949" s="477"/>
      <c r="JBH949" s="477"/>
      <c r="JBI949" s="477"/>
      <c r="JBJ949" s="477"/>
      <c r="JBK949" s="477"/>
      <c r="JBL949" s="477"/>
      <c r="JBM949" s="477"/>
      <c r="JBN949" s="477"/>
      <c r="JBO949" s="477"/>
      <c r="JBP949" s="477"/>
      <c r="JBQ949" s="477"/>
      <c r="JBR949" s="477"/>
      <c r="JBS949" s="477"/>
      <c r="JBT949" s="477"/>
      <c r="JBU949" s="477"/>
      <c r="JBV949" s="477"/>
      <c r="JBW949" s="477"/>
      <c r="JBX949" s="477"/>
      <c r="JBY949" s="477"/>
      <c r="JBZ949" s="477"/>
      <c r="JCA949" s="477"/>
      <c r="JCB949" s="477"/>
      <c r="JCC949" s="477"/>
      <c r="JCD949" s="477"/>
      <c r="JCE949" s="477"/>
      <c r="JCF949" s="477"/>
      <c r="JCG949" s="477"/>
      <c r="JCH949" s="477"/>
      <c r="JCI949" s="477"/>
      <c r="JCJ949" s="477"/>
      <c r="JCK949" s="477"/>
      <c r="JCL949" s="477"/>
      <c r="JCM949" s="477"/>
      <c r="JCN949" s="477"/>
      <c r="JCO949" s="477"/>
      <c r="JCP949" s="477"/>
      <c r="JCQ949" s="477"/>
      <c r="JCR949" s="477"/>
      <c r="JCS949" s="477"/>
      <c r="JCT949" s="477"/>
      <c r="JCU949" s="477"/>
      <c r="JCV949" s="477"/>
      <c r="JCW949" s="477"/>
      <c r="JCX949" s="477"/>
      <c r="JCY949" s="477"/>
      <c r="JCZ949" s="477"/>
      <c r="JDA949" s="477"/>
      <c r="JDB949" s="477"/>
      <c r="JDC949" s="477"/>
      <c r="JDD949" s="477"/>
      <c r="JDE949" s="477"/>
      <c r="JDF949" s="477"/>
      <c r="JDG949" s="477"/>
      <c r="JDH949" s="477"/>
      <c r="JDI949" s="477"/>
      <c r="JDJ949" s="477"/>
      <c r="JDK949" s="477"/>
      <c r="JDL949" s="477"/>
      <c r="JDM949" s="477"/>
      <c r="JDN949" s="477"/>
      <c r="JDO949" s="477"/>
      <c r="JDP949" s="477"/>
      <c r="JDQ949" s="477"/>
      <c r="JDR949" s="477"/>
      <c r="JDS949" s="477"/>
      <c r="JDT949" s="477"/>
      <c r="JDU949" s="477"/>
      <c r="JDV949" s="477"/>
      <c r="JDW949" s="477"/>
      <c r="JDX949" s="477"/>
      <c r="JDY949" s="477"/>
      <c r="JDZ949" s="477"/>
      <c r="JEA949" s="477"/>
      <c r="JEB949" s="477"/>
      <c r="JEC949" s="477"/>
      <c r="JED949" s="477"/>
      <c r="JEE949" s="477"/>
      <c r="JEF949" s="477"/>
      <c r="JEG949" s="477"/>
      <c r="JEH949" s="477"/>
      <c r="JEI949" s="477"/>
      <c r="JEJ949" s="477"/>
      <c r="JEK949" s="477"/>
      <c r="JEL949" s="477"/>
      <c r="JEM949" s="477"/>
      <c r="JEN949" s="477"/>
      <c r="JEO949" s="477"/>
      <c r="JEP949" s="477"/>
      <c r="JEQ949" s="477"/>
      <c r="JER949" s="477"/>
      <c r="JES949" s="477"/>
      <c r="JET949" s="477"/>
      <c r="JEU949" s="477"/>
      <c r="JEV949" s="477"/>
      <c r="JEW949" s="477"/>
      <c r="JEX949" s="477"/>
      <c r="JEY949" s="477"/>
      <c r="JEZ949" s="477"/>
      <c r="JFA949" s="477"/>
      <c r="JFB949" s="477"/>
      <c r="JFC949" s="477"/>
      <c r="JFD949" s="477"/>
      <c r="JFE949" s="477"/>
      <c r="JFF949" s="477"/>
      <c r="JFG949" s="477"/>
      <c r="JFH949" s="477"/>
      <c r="JFI949" s="477"/>
      <c r="JFJ949" s="477"/>
      <c r="JFK949" s="477"/>
      <c r="JFL949" s="477"/>
      <c r="JFM949" s="477"/>
      <c r="JFN949" s="477"/>
      <c r="JFO949" s="477"/>
      <c r="JFP949" s="477"/>
      <c r="JFQ949" s="477"/>
      <c r="JFR949" s="477"/>
      <c r="JFS949" s="477"/>
      <c r="JFT949" s="477"/>
      <c r="JFU949" s="477"/>
      <c r="JFV949" s="477"/>
      <c r="JFW949" s="477"/>
      <c r="JFX949" s="477"/>
      <c r="JFY949" s="477"/>
      <c r="JFZ949" s="477"/>
      <c r="JGA949" s="477"/>
      <c r="JGB949" s="477"/>
      <c r="JGC949" s="477"/>
      <c r="JGD949" s="477"/>
      <c r="JGE949" s="477"/>
      <c r="JGF949" s="477"/>
      <c r="JGG949" s="477"/>
      <c r="JGH949" s="477"/>
      <c r="JGI949" s="477"/>
      <c r="JGJ949" s="477"/>
      <c r="JGK949" s="477"/>
      <c r="JGL949" s="477"/>
      <c r="JGM949" s="477"/>
      <c r="JGN949" s="477"/>
      <c r="JGO949" s="477"/>
      <c r="JGP949" s="477"/>
      <c r="JGQ949" s="477"/>
      <c r="JGR949" s="477"/>
      <c r="JGS949" s="477"/>
      <c r="JGT949" s="477"/>
      <c r="JGU949" s="477"/>
      <c r="JGV949" s="477"/>
      <c r="JGW949" s="477"/>
      <c r="JGX949" s="477"/>
      <c r="JGY949" s="477"/>
      <c r="JGZ949" s="477"/>
      <c r="JHA949" s="477"/>
      <c r="JHB949" s="477"/>
      <c r="JHC949" s="477"/>
      <c r="JHD949" s="477"/>
      <c r="JHE949" s="477"/>
      <c r="JHF949" s="477"/>
      <c r="JHG949" s="477"/>
      <c r="JHH949" s="477"/>
      <c r="JHI949" s="477"/>
      <c r="JHJ949" s="477"/>
      <c r="JHK949" s="477"/>
      <c r="JHL949" s="477"/>
      <c r="JHM949" s="477"/>
      <c r="JHN949" s="477"/>
      <c r="JHO949" s="477"/>
      <c r="JHP949" s="477"/>
      <c r="JHQ949" s="477"/>
      <c r="JHR949" s="477"/>
      <c r="JHS949" s="477"/>
      <c r="JHT949" s="477"/>
      <c r="JHU949" s="477"/>
      <c r="JHV949" s="477"/>
      <c r="JHW949" s="477"/>
      <c r="JHX949" s="477"/>
      <c r="JHY949" s="477"/>
      <c r="JHZ949" s="477"/>
      <c r="JIA949" s="477"/>
      <c r="JIB949" s="477"/>
      <c r="JIC949" s="477"/>
      <c r="JID949" s="477"/>
      <c r="JIE949" s="477"/>
      <c r="JIF949" s="477"/>
      <c r="JIG949" s="477"/>
      <c r="JIH949" s="477"/>
      <c r="JII949" s="477"/>
      <c r="JIJ949" s="477"/>
      <c r="JIK949" s="477"/>
      <c r="JIL949" s="477"/>
      <c r="JIM949" s="477"/>
      <c r="JIN949" s="477"/>
      <c r="JIO949" s="477"/>
      <c r="JIP949" s="477"/>
      <c r="JIQ949" s="477"/>
      <c r="JIR949" s="477"/>
      <c r="JIS949" s="477"/>
      <c r="JIT949" s="477"/>
      <c r="JIU949" s="477"/>
      <c r="JIV949" s="477"/>
      <c r="JIW949" s="477"/>
      <c r="JIX949" s="477"/>
      <c r="JIY949" s="477"/>
      <c r="JIZ949" s="477"/>
      <c r="JJA949" s="477"/>
      <c r="JJB949" s="477"/>
      <c r="JJC949" s="477"/>
      <c r="JJD949" s="477"/>
      <c r="JJE949" s="477"/>
      <c r="JJF949" s="477"/>
      <c r="JJG949" s="477"/>
      <c r="JJH949" s="477"/>
      <c r="JJI949" s="477"/>
      <c r="JJJ949" s="477"/>
      <c r="JJK949" s="477"/>
      <c r="JJL949" s="477"/>
      <c r="JJM949" s="477"/>
      <c r="JJN949" s="477"/>
      <c r="JJO949" s="477"/>
      <c r="JJP949" s="477"/>
      <c r="JJQ949" s="477"/>
      <c r="JJR949" s="477"/>
      <c r="JJS949" s="477"/>
      <c r="JJT949" s="477"/>
      <c r="JJU949" s="477"/>
      <c r="JJV949" s="477"/>
      <c r="JJW949" s="477"/>
      <c r="JJX949" s="477"/>
      <c r="JJY949" s="477"/>
      <c r="JJZ949" s="477"/>
      <c r="JKA949" s="477"/>
      <c r="JKB949" s="477"/>
      <c r="JKC949" s="477"/>
      <c r="JKD949" s="477"/>
      <c r="JKE949" s="477"/>
      <c r="JKF949" s="477"/>
      <c r="JKG949" s="477"/>
      <c r="JKH949" s="477"/>
      <c r="JKI949" s="477"/>
      <c r="JKJ949" s="477"/>
      <c r="JKK949" s="477"/>
      <c r="JKL949" s="477"/>
      <c r="JKM949" s="477"/>
      <c r="JKN949" s="477"/>
      <c r="JKO949" s="477"/>
      <c r="JKP949" s="477"/>
      <c r="JKQ949" s="477"/>
      <c r="JKR949" s="477"/>
      <c r="JKS949" s="477"/>
      <c r="JKT949" s="477"/>
      <c r="JKU949" s="477"/>
      <c r="JKV949" s="477"/>
      <c r="JKW949" s="477"/>
      <c r="JKX949" s="477"/>
      <c r="JKY949" s="477"/>
      <c r="JKZ949" s="477"/>
      <c r="JLA949" s="477"/>
      <c r="JLB949" s="477"/>
      <c r="JLC949" s="477"/>
      <c r="JLD949" s="477"/>
      <c r="JLE949" s="477"/>
      <c r="JLF949" s="477"/>
      <c r="JLG949" s="477"/>
      <c r="JLH949" s="477"/>
      <c r="JLI949" s="477"/>
      <c r="JLJ949" s="477"/>
      <c r="JLK949" s="477"/>
      <c r="JLL949" s="477"/>
      <c r="JLM949" s="477"/>
      <c r="JLN949" s="477"/>
      <c r="JLO949" s="477"/>
      <c r="JLP949" s="477"/>
      <c r="JLQ949" s="477"/>
      <c r="JLR949" s="477"/>
      <c r="JLS949" s="477"/>
      <c r="JLT949" s="477"/>
      <c r="JLU949" s="477"/>
      <c r="JLV949" s="477"/>
      <c r="JLW949" s="477"/>
      <c r="JLX949" s="477"/>
      <c r="JLY949" s="477"/>
      <c r="JLZ949" s="477"/>
      <c r="JMA949" s="477"/>
      <c r="JMB949" s="477"/>
      <c r="JMC949" s="477"/>
      <c r="JMD949" s="477"/>
      <c r="JME949" s="477"/>
      <c r="JMF949" s="477"/>
      <c r="JMG949" s="477"/>
      <c r="JMH949" s="477"/>
      <c r="JMI949" s="477"/>
      <c r="JMJ949" s="477"/>
      <c r="JMK949" s="477"/>
      <c r="JML949" s="477"/>
      <c r="JMM949" s="477"/>
      <c r="JMN949" s="477"/>
      <c r="JMO949" s="477"/>
      <c r="JMP949" s="477"/>
      <c r="JMQ949" s="477"/>
      <c r="JMR949" s="477"/>
      <c r="JMS949" s="477"/>
      <c r="JMT949" s="477"/>
      <c r="JMU949" s="477"/>
      <c r="JMV949" s="477"/>
      <c r="JMW949" s="477"/>
      <c r="JMX949" s="477"/>
      <c r="JMY949" s="477"/>
      <c r="JMZ949" s="477"/>
      <c r="JNA949" s="477"/>
      <c r="JNB949" s="477"/>
      <c r="JNC949" s="477"/>
      <c r="JND949" s="477"/>
      <c r="JNE949" s="477"/>
      <c r="JNF949" s="477"/>
      <c r="JNG949" s="477"/>
      <c r="JNH949" s="477"/>
      <c r="JNI949" s="477"/>
      <c r="JNJ949" s="477"/>
      <c r="JNK949" s="477"/>
      <c r="JNL949" s="477"/>
      <c r="JNM949" s="477"/>
      <c r="JNN949" s="477"/>
      <c r="JNO949" s="477"/>
      <c r="JNP949" s="477"/>
      <c r="JNQ949" s="477"/>
      <c r="JNR949" s="477"/>
      <c r="JNS949" s="477"/>
      <c r="JNT949" s="477"/>
      <c r="JNU949" s="477"/>
      <c r="JNV949" s="477"/>
      <c r="JNW949" s="477"/>
      <c r="JNX949" s="477"/>
      <c r="JNY949" s="477"/>
      <c r="JNZ949" s="477"/>
      <c r="JOA949" s="477"/>
      <c r="JOB949" s="477"/>
      <c r="JOC949" s="477"/>
      <c r="JOD949" s="477"/>
      <c r="JOE949" s="477"/>
      <c r="JOF949" s="477"/>
      <c r="JOG949" s="477"/>
      <c r="JOH949" s="477"/>
      <c r="JOI949" s="477"/>
      <c r="JOJ949" s="477"/>
      <c r="JOK949" s="477"/>
      <c r="JOL949" s="477"/>
      <c r="JOM949" s="477"/>
      <c r="JON949" s="477"/>
      <c r="JOO949" s="477"/>
      <c r="JOP949" s="477"/>
      <c r="JOQ949" s="477"/>
      <c r="JOR949" s="477"/>
      <c r="JOS949" s="477"/>
      <c r="JOT949" s="477"/>
      <c r="JOU949" s="477"/>
      <c r="JOV949" s="477"/>
      <c r="JOW949" s="477"/>
      <c r="JOX949" s="477"/>
      <c r="JOY949" s="477"/>
      <c r="JOZ949" s="477"/>
      <c r="JPA949" s="477"/>
      <c r="JPB949" s="477"/>
      <c r="JPC949" s="477"/>
      <c r="JPD949" s="477"/>
      <c r="JPE949" s="477"/>
      <c r="JPF949" s="477"/>
      <c r="JPG949" s="477"/>
      <c r="JPH949" s="477"/>
      <c r="JPI949" s="477"/>
      <c r="JPJ949" s="477"/>
      <c r="JPK949" s="477"/>
      <c r="JPL949" s="477"/>
      <c r="JPM949" s="477"/>
      <c r="JPN949" s="477"/>
      <c r="JPO949" s="477"/>
      <c r="JPP949" s="477"/>
      <c r="JPQ949" s="477"/>
      <c r="JPR949" s="477"/>
      <c r="JPS949" s="477"/>
      <c r="JPT949" s="477"/>
      <c r="JPU949" s="477"/>
      <c r="JPV949" s="477"/>
      <c r="JPW949" s="477"/>
      <c r="JPX949" s="477"/>
      <c r="JPY949" s="477"/>
      <c r="JPZ949" s="477"/>
      <c r="JQA949" s="477"/>
      <c r="JQB949" s="477"/>
      <c r="JQC949" s="477"/>
      <c r="JQD949" s="477"/>
      <c r="JQE949" s="477"/>
      <c r="JQF949" s="477"/>
      <c r="JQG949" s="477"/>
      <c r="JQH949" s="477"/>
      <c r="JQI949" s="477"/>
      <c r="JQJ949" s="477"/>
      <c r="JQK949" s="477"/>
      <c r="JQL949" s="477"/>
      <c r="JQM949" s="477"/>
      <c r="JQN949" s="477"/>
      <c r="JQO949" s="477"/>
      <c r="JQP949" s="477"/>
      <c r="JQQ949" s="477"/>
      <c r="JQR949" s="477"/>
      <c r="JQS949" s="477"/>
      <c r="JQT949" s="477"/>
      <c r="JQU949" s="477"/>
      <c r="JQV949" s="477"/>
      <c r="JQW949" s="477"/>
      <c r="JQX949" s="477"/>
      <c r="JQY949" s="477"/>
      <c r="JQZ949" s="477"/>
      <c r="JRA949" s="477"/>
      <c r="JRB949" s="477"/>
      <c r="JRC949" s="477"/>
      <c r="JRD949" s="477"/>
      <c r="JRE949" s="477"/>
      <c r="JRF949" s="477"/>
      <c r="JRG949" s="477"/>
      <c r="JRH949" s="477"/>
      <c r="JRI949" s="477"/>
      <c r="JRJ949" s="477"/>
      <c r="JRK949" s="477"/>
      <c r="JRL949" s="477"/>
      <c r="JRM949" s="477"/>
      <c r="JRN949" s="477"/>
      <c r="JRO949" s="477"/>
      <c r="JRP949" s="477"/>
      <c r="JRQ949" s="477"/>
      <c r="JRR949" s="477"/>
      <c r="JRS949" s="477"/>
      <c r="JRT949" s="477"/>
      <c r="JRU949" s="477"/>
      <c r="JRV949" s="477"/>
      <c r="JRW949" s="477"/>
      <c r="JRX949" s="477"/>
      <c r="JRY949" s="477"/>
      <c r="JRZ949" s="477"/>
      <c r="JSA949" s="477"/>
      <c r="JSB949" s="477"/>
      <c r="JSC949" s="477"/>
      <c r="JSD949" s="477"/>
      <c r="JSE949" s="477"/>
      <c r="JSF949" s="477"/>
      <c r="JSG949" s="477"/>
      <c r="JSH949" s="477"/>
      <c r="JSI949" s="477"/>
      <c r="JSJ949" s="477"/>
      <c r="JSK949" s="477"/>
      <c r="JSL949" s="477"/>
      <c r="JSM949" s="477"/>
      <c r="JSN949" s="477"/>
      <c r="JSO949" s="477"/>
      <c r="JSP949" s="477"/>
      <c r="JSQ949" s="477"/>
      <c r="JSR949" s="477"/>
      <c r="JSS949" s="477"/>
      <c r="JST949" s="477"/>
      <c r="JSU949" s="477"/>
      <c r="JSV949" s="477"/>
      <c r="JSW949" s="477"/>
      <c r="JSX949" s="477"/>
      <c r="JSY949" s="477"/>
      <c r="JSZ949" s="477"/>
      <c r="JTA949" s="477"/>
      <c r="JTB949" s="477"/>
      <c r="JTC949" s="477"/>
      <c r="JTD949" s="477"/>
      <c r="JTE949" s="477"/>
      <c r="JTF949" s="477"/>
      <c r="JTG949" s="477"/>
      <c r="JTH949" s="477"/>
      <c r="JTI949" s="477"/>
      <c r="JTJ949" s="477"/>
      <c r="JTK949" s="477"/>
      <c r="JTL949" s="477"/>
      <c r="JTM949" s="477"/>
      <c r="JTN949" s="477"/>
      <c r="JTO949" s="477"/>
      <c r="JTP949" s="477"/>
      <c r="JTQ949" s="477"/>
      <c r="JTR949" s="477"/>
      <c r="JTS949" s="477"/>
      <c r="JTT949" s="477"/>
      <c r="JTU949" s="477"/>
      <c r="JTV949" s="477"/>
      <c r="JTW949" s="477"/>
      <c r="JTX949" s="477"/>
      <c r="JTY949" s="477"/>
      <c r="JTZ949" s="477"/>
      <c r="JUA949" s="477"/>
      <c r="JUB949" s="477"/>
      <c r="JUC949" s="477"/>
      <c r="JUD949" s="477"/>
      <c r="JUE949" s="477"/>
      <c r="JUF949" s="477"/>
      <c r="JUG949" s="477"/>
      <c r="JUH949" s="477"/>
      <c r="JUI949" s="477"/>
      <c r="JUJ949" s="477"/>
      <c r="JUK949" s="477"/>
      <c r="JUL949" s="477"/>
      <c r="JUM949" s="477"/>
      <c r="JUN949" s="477"/>
      <c r="JUO949" s="477"/>
      <c r="JUP949" s="477"/>
      <c r="JUQ949" s="477"/>
      <c r="JUR949" s="477"/>
      <c r="JUS949" s="477"/>
      <c r="JUT949" s="477"/>
      <c r="JUU949" s="477"/>
      <c r="JUV949" s="477"/>
      <c r="JUW949" s="477"/>
      <c r="JUX949" s="477"/>
      <c r="JUY949" s="477"/>
      <c r="JUZ949" s="477"/>
      <c r="JVA949" s="477"/>
      <c r="JVB949" s="477"/>
      <c r="JVC949" s="477"/>
      <c r="JVD949" s="477"/>
      <c r="JVE949" s="477"/>
      <c r="JVF949" s="477"/>
      <c r="JVG949" s="477"/>
      <c r="JVH949" s="477"/>
      <c r="JVI949" s="477"/>
      <c r="JVJ949" s="477"/>
      <c r="JVK949" s="477"/>
      <c r="JVL949" s="477"/>
      <c r="JVM949" s="477"/>
      <c r="JVN949" s="477"/>
      <c r="JVO949" s="477"/>
      <c r="JVP949" s="477"/>
      <c r="JVQ949" s="477"/>
      <c r="JVR949" s="477"/>
      <c r="JVS949" s="477"/>
      <c r="JVT949" s="477"/>
      <c r="JVU949" s="477"/>
      <c r="JVV949" s="477"/>
      <c r="JVW949" s="477"/>
      <c r="JVX949" s="477"/>
      <c r="JVY949" s="477"/>
      <c r="JVZ949" s="477"/>
      <c r="JWA949" s="477"/>
      <c r="JWB949" s="477"/>
      <c r="JWC949" s="477"/>
      <c r="JWD949" s="477"/>
      <c r="JWE949" s="477"/>
      <c r="JWF949" s="477"/>
      <c r="JWG949" s="477"/>
      <c r="JWH949" s="477"/>
      <c r="JWI949" s="477"/>
      <c r="JWJ949" s="477"/>
      <c r="JWK949" s="477"/>
      <c r="JWL949" s="477"/>
      <c r="JWM949" s="477"/>
      <c r="JWN949" s="477"/>
      <c r="JWO949" s="477"/>
      <c r="JWP949" s="477"/>
      <c r="JWQ949" s="477"/>
      <c r="JWR949" s="477"/>
      <c r="JWS949" s="477"/>
      <c r="JWT949" s="477"/>
      <c r="JWU949" s="477"/>
      <c r="JWV949" s="477"/>
      <c r="JWW949" s="477"/>
      <c r="JWX949" s="477"/>
      <c r="JWY949" s="477"/>
      <c r="JWZ949" s="477"/>
      <c r="JXA949" s="477"/>
      <c r="JXB949" s="477"/>
      <c r="JXC949" s="477"/>
      <c r="JXD949" s="477"/>
      <c r="JXE949" s="477"/>
      <c r="JXF949" s="477"/>
      <c r="JXG949" s="477"/>
      <c r="JXH949" s="477"/>
      <c r="JXI949" s="477"/>
      <c r="JXJ949" s="477"/>
      <c r="JXK949" s="477"/>
      <c r="JXL949" s="477"/>
      <c r="JXM949" s="477"/>
      <c r="JXN949" s="477"/>
      <c r="JXO949" s="477"/>
      <c r="JXP949" s="477"/>
      <c r="JXQ949" s="477"/>
      <c r="JXR949" s="477"/>
      <c r="JXS949" s="477"/>
      <c r="JXT949" s="477"/>
      <c r="JXU949" s="477"/>
      <c r="JXV949" s="477"/>
      <c r="JXW949" s="477"/>
      <c r="JXX949" s="477"/>
      <c r="JXY949" s="477"/>
      <c r="JXZ949" s="477"/>
      <c r="JYA949" s="477"/>
      <c r="JYB949" s="477"/>
      <c r="JYC949" s="477"/>
      <c r="JYD949" s="477"/>
      <c r="JYE949" s="477"/>
      <c r="JYF949" s="477"/>
      <c r="JYG949" s="477"/>
      <c r="JYH949" s="477"/>
      <c r="JYI949" s="477"/>
      <c r="JYJ949" s="477"/>
      <c r="JYK949" s="477"/>
      <c r="JYL949" s="477"/>
      <c r="JYM949" s="477"/>
      <c r="JYN949" s="477"/>
      <c r="JYO949" s="477"/>
      <c r="JYP949" s="477"/>
      <c r="JYQ949" s="477"/>
      <c r="JYR949" s="477"/>
      <c r="JYS949" s="477"/>
      <c r="JYT949" s="477"/>
      <c r="JYU949" s="477"/>
      <c r="JYV949" s="477"/>
      <c r="JYW949" s="477"/>
      <c r="JYX949" s="477"/>
      <c r="JYY949" s="477"/>
      <c r="JYZ949" s="477"/>
      <c r="JZA949" s="477"/>
      <c r="JZB949" s="477"/>
      <c r="JZC949" s="477"/>
      <c r="JZD949" s="477"/>
      <c r="JZE949" s="477"/>
      <c r="JZF949" s="477"/>
      <c r="JZG949" s="477"/>
      <c r="JZH949" s="477"/>
      <c r="JZI949" s="477"/>
      <c r="JZJ949" s="477"/>
      <c r="JZK949" s="477"/>
      <c r="JZL949" s="477"/>
      <c r="JZM949" s="477"/>
      <c r="JZN949" s="477"/>
      <c r="JZO949" s="477"/>
      <c r="JZP949" s="477"/>
      <c r="JZQ949" s="477"/>
      <c r="JZR949" s="477"/>
      <c r="JZS949" s="477"/>
      <c r="JZT949" s="477"/>
      <c r="JZU949" s="477"/>
      <c r="JZV949" s="477"/>
      <c r="JZW949" s="477"/>
      <c r="JZX949" s="477"/>
      <c r="JZY949" s="477"/>
      <c r="JZZ949" s="477"/>
      <c r="KAA949" s="477"/>
      <c r="KAB949" s="477"/>
      <c r="KAC949" s="477"/>
      <c r="KAD949" s="477"/>
      <c r="KAE949" s="477"/>
      <c r="KAF949" s="477"/>
      <c r="KAG949" s="477"/>
      <c r="KAH949" s="477"/>
      <c r="KAI949" s="477"/>
      <c r="KAJ949" s="477"/>
      <c r="KAK949" s="477"/>
      <c r="KAL949" s="477"/>
      <c r="KAM949" s="477"/>
      <c r="KAN949" s="477"/>
      <c r="KAO949" s="477"/>
      <c r="KAP949" s="477"/>
      <c r="KAQ949" s="477"/>
      <c r="KAR949" s="477"/>
      <c r="KAS949" s="477"/>
      <c r="KAT949" s="477"/>
      <c r="KAU949" s="477"/>
      <c r="KAV949" s="477"/>
      <c r="KAW949" s="477"/>
      <c r="KAX949" s="477"/>
      <c r="KAY949" s="477"/>
      <c r="KAZ949" s="477"/>
      <c r="KBA949" s="477"/>
      <c r="KBB949" s="477"/>
      <c r="KBC949" s="477"/>
      <c r="KBD949" s="477"/>
      <c r="KBE949" s="477"/>
      <c r="KBF949" s="477"/>
      <c r="KBG949" s="477"/>
      <c r="KBH949" s="477"/>
      <c r="KBI949" s="477"/>
      <c r="KBJ949" s="477"/>
      <c r="KBK949" s="477"/>
      <c r="KBL949" s="477"/>
      <c r="KBM949" s="477"/>
      <c r="KBN949" s="477"/>
      <c r="KBO949" s="477"/>
      <c r="KBP949" s="477"/>
      <c r="KBQ949" s="477"/>
      <c r="KBR949" s="477"/>
      <c r="KBS949" s="477"/>
      <c r="KBT949" s="477"/>
      <c r="KBU949" s="477"/>
      <c r="KBV949" s="477"/>
      <c r="KBW949" s="477"/>
      <c r="KBX949" s="477"/>
      <c r="KBY949" s="477"/>
      <c r="KBZ949" s="477"/>
      <c r="KCA949" s="477"/>
      <c r="KCB949" s="477"/>
      <c r="KCC949" s="477"/>
      <c r="KCD949" s="477"/>
      <c r="KCE949" s="477"/>
      <c r="KCF949" s="477"/>
      <c r="KCG949" s="477"/>
      <c r="KCH949" s="477"/>
      <c r="KCI949" s="477"/>
      <c r="KCJ949" s="477"/>
      <c r="KCK949" s="477"/>
      <c r="KCL949" s="477"/>
      <c r="KCM949" s="477"/>
      <c r="KCN949" s="477"/>
      <c r="KCO949" s="477"/>
      <c r="KCP949" s="477"/>
      <c r="KCQ949" s="477"/>
      <c r="KCR949" s="477"/>
      <c r="KCS949" s="477"/>
      <c r="KCT949" s="477"/>
      <c r="KCU949" s="477"/>
      <c r="KCV949" s="477"/>
      <c r="KCW949" s="477"/>
      <c r="KCX949" s="477"/>
      <c r="KCY949" s="477"/>
      <c r="KCZ949" s="477"/>
      <c r="KDA949" s="477"/>
      <c r="KDB949" s="477"/>
      <c r="KDC949" s="477"/>
      <c r="KDD949" s="477"/>
      <c r="KDE949" s="477"/>
      <c r="KDF949" s="477"/>
      <c r="KDG949" s="477"/>
      <c r="KDH949" s="477"/>
      <c r="KDI949" s="477"/>
      <c r="KDJ949" s="477"/>
      <c r="KDK949" s="477"/>
      <c r="KDL949" s="477"/>
      <c r="KDM949" s="477"/>
      <c r="KDN949" s="477"/>
      <c r="KDO949" s="477"/>
      <c r="KDP949" s="477"/>
      <c r="KDQ949" s="477"/>
      <c r="KDR949" s="477"/>
      <c r="KDS949" s="477"/>
      <c r="KDT949" s="477"/>
      <c r="KDU949" s="477"/>
      <c r="KDV949" s="477"/>
      <c r="KDW949" s="477"/>
      <c r="KDX949" s="477"/>
      <c r="KDY949" s="477"/>
      <c r="KDZ949" s="477"/>
      <c r="KEA949" s="477"/>
      <c r="KEB949" s="477"/>
      <c r="KEC949" s="477"/>
      <c r="KED949" s="477"/>
      <c r="KEE949" s="477"/>
      <c r="KEF949" s="477"/>
      <c r="KEG949" s="477"/>
      <c r="KEH949" s="477"/>
      <c r="KEI949" s="477"/>
      <c r="KEJ949" s="477"/>
      <c r="KEK949" s="477"/>
      <c r="KEL949" s="477"/>
      <c r="KEM949" s="477"/>
      <c r="KEN949" s="477"/>
      <c r="KEO949" s="477"/>
      <c r="KEP949" s="477"/>
      <c r="KEQ949" s="477"/>
      <c r="KER949" s="477"/>
      <c r="KES949" s="477"/>
      <c r="KET949" s="477"/>
      <c r="KEU949" s="477"/>
      <c r="KEV949" s="477"/>
      <c r="KEW949" s="477"/>
      <c r="KEX949" s="477"/>
      <c r="KEY949" s="477"/>
      <c r="KEZ949" s="477"/>
      <c r="KFA949" s="477"/>
      <c r="KFB949" s="477"/>
      <c r="KFC949" s="477"/>
      <c r="KFD949" s="477"/>
      <c r="KFE949" s="477"/>
      <c r="KFF949" s="477"/>
      <c r="KFG949" s="477"/>
      <c r="KFH949" s="477"/>
      <c r="KFI949" s="477"/>
      <c r="KFJ949" s="477"/>
      <c r="KFK949" s="477"/>
      <c r="KFL949" s="477"/>
      <c r="KFM949" s="477"/>
      <c r="KFN949" s="477"/>
      <c r="KFO949" s="477"/>
      <c r="KFP949" s="477"/>
      <c r="KFQ949" s="477"/>
      <c r="KFR949" s="477"/>
      <c r="KFS949" s="477"/>
      <c r="KFT949" s="477"/>
      <c r="KFU949" s="477"/>
      <c r="KFV949" s="477"/>
      <c r="KFW949" s="477"/>
      <c r="KFX949" s="477"/>
      <c r="KFY949" s="477"/>
      <c r="KFZ949" s="477"/>
      <c r="KGA949" s="477"/>
      <c r="KGB949" s="477"/>
      <c r="KGC949" s="477"/>
      <c r="KGD949" s="477"/>
      <c r="KGE949" s="477"/>
      <c r="KGF949" s="477"/>
      <c r="KGG949" s="477"/>
      <c r="KGH949" s="477"/>
      <c r="KGI949" s="477"/>
      <c r="KGJ949" s="477"/>
      <c r="KGK949" s="477"/>
      <c r="KGL949" s="477"/>
      <c r="KGM949" s="477"/>
      <c r="KGN949" s="477"/>
      <c r="KGO949" s="477"/>
      <c r="KGP949" s="477"/>
      <c r="KGQ949" s="477"/>
      <c r="KGR949" s="477"/>
      <c r="KGS949" s="477"/>
      <c r="KGT949" s="477"/>
      <c r="KGU949" s="477"/>
      <c r="KGV949" s="477"/>
      <c r="KGW949" s="477"/>
      <c r="KGX949" s="477"/>
      <c r="KGY949" s="477"/>
      <c r="KGZ949" s="477"/>
      <c r="KHA949" s="477"/>
      <c r="KHB949" s="477"/>
      <c r="KHC949" s="477"/>
      <c r="KHD949" s="477"/>
      <c r="KHE949" s="477"/>
      <c r="KHF949" s="477"/>
      <c r="KHG949" s="477"/>
      <c r="KHH949" s="477"/>
      <c r="KHI949" s="477"/>
      <c r="KHJ949" s="477"/>
      <c r="KHK949" s="477"/>
      <c r="KHL949" s="477"/>
      <c r="KHM949" s="477"/>
      <c r="KHN949" s="477"/>
      <c r="KHO949" s="477"/>
      <c r="KHP949" s="477"/>
      <c r="KHQ949" s="477"/>
      <c r="KHR949" s="477"/>
      <c r="KHS949" s="477"/>
      <c r="KHT949" s="477"/>
      <c r="KHU949" s="477"/>
      <c r="KHV949" s="477"/>
      <c r="KHW949" s="477"/>
      <c r="KHX949" s="477"/>
      <c r="KHY949" s="477"/>
      <c r="KHZ949" s="477"/>
      <c r="KIA949" s="477"/>
      <c r="KIB949" s="477"/>
      <c r="KIC949" s="477"/>
      <c r="KID949" s="477"/>
      <c r="KIE949" s="477"/>
      <c r="KIF949" s="477"/>
      <c r="KIG949" s="477"/>
      <c r="KIH949" s="477"/>
      <c r="KII949" s="477"/>
      <c r="KIJ949" s="477"/>
      <c r="KIK949" s="477"/>
      <c r="KIL949" s="477"/>
      <c r="KIM949" s="477"/>
      <c r="KIN949" s="477"/>
      <c r="KIO949" s="477"/>
      <c r="KIP949" s="477"/>
      <c r="KIQ949" s="477"/>
      <c r="KIR949" s="477"/>
      <c r="KIS949" s="477"/>
      <c r="KIT949" s="477"/>
      <c r="KIU949" s="477"/>
      <c r="KIV949" s="477"/>
      <c r="KIW949" s="477"/>
      <c r="KIX949" s="477"/>
      <c r="KIY949" s="477"/>
      <c r="KIZ949" s="477"/>
      <c r="KJA949" s="477"/>
      <c r="KJB949" s="477"/>
      <c r="KJC949" s="477"/>
      <c r="KJD949" s="477"/>
      <c r="KJE949" s="477"/>
      <c r="KJF949" s="477"/>
      <c r="KJG949" s="477"/>
      <c r="KJH949" s="477"/>
      <c r="KJI949" s="477"/>
      <c r="KJJ949" s="477"/>
      <c r="KJK949" s="477"/>
      <c r="KJL949" s="477"/>
      <c r="KJM949" s="477"/>
      <c r="KJN949" s="477"/>
      <c r="KJO949" s="477"/>
      <c r="KJP949" s="477"/>
      <c r="KJQ949" s="477"/>
      <c r="KJR949" s="477"/>
      <c r="KJS949" s="477"/>
      <c r="KJT949" s="477"/>
      <c r="KJU949" s="477"/>
      <c r="KJV949" s="477"/>
      <c r="KJW949" s="477"/>
      <c r="KJX949" s="477"/>
      <c r="KJY949" s="477"/>
      <c r="KJZ949" s="477"/>
      <c r="KKA949" s="477"/>
      <c r="KKB949" s="477"/>
      <c r="KKC949" s="477"/>
      <c r="KKD949" s="477"/>
      <c r="KKE949" s="477"/>
      <c r="KKF949" s="477"/>
      <c r="KKG949" s="477"/>
      <c r="KKH949" s="477"/>
      <c r="KKI949" s="477"/>
      <c r="KKJ949" s="477"/>
      <c r="KKK949" s="477"/>
      <c r="KKL949" s="477"/>
      <c r="KKM949" s="477"/>
      <c r="KKN949" s="477"/>
      <c r="KKO949" s="477"/>
      <c r="KKP949" s="477"/>
      <c r="KKQ949" s="477"/>
      <c r="KKR949" s="477"/>
      <c r="KKS949" s="477"/>
      <c r="KKT949" s="477"/>
      <c r="KKU949" s="477"/>
      <c r="KKV949" s="477"/>
      <c r="KKW949" s="477"/>
      <c r="KKX949" s="477"/>
      <c r="KKY949" s="477"/>
      <c r="KKZ949" s="477"/>
      <c r="KLA949" s="477"/>
      <c r="KLB949" s="477"/>
      <c r="KLC949" s="477"/>
      <c r="KLD949" s="477"/>
      <c r="KLE949" s="477"/>
      <c r="KLF949" s="477"/>
      <c r="KLG949" s="477"/>
      <c r="KLH949" s="477"/>
      <c r="KLI949" s="477"/>
      <c r="KLJ949" s="477"/>
      <c r="KLK949" s="477"/>
      <c r="KLL949" s="477"/>
      <c r="KLM949" s="477"/>
      <c r="KLN949" s="477"/>
      <c r="KLO949" s="477"/>
      <c r="KLP949" s="477"/>
      <c r="KLQ949" s="477"/>
      <c r="KLR949" s="477"/>
      <c r="KLS949" s="477"/>
      <c r="KLT949" s="477"/>
      <c r="KLU949" s="477"/>
      <c r="KLV949" s="477"/>
      <c r="KLW949" s="477"/>
      <c r="KLX949" s="477"/>
      <c r="KLY949" s="477"/>
      <c r="KLZ949" s="477"/>
      <c r="KMA949" s="477"/>
      <c r="KMB949" s="477"/>
      <c r="KMC949" s="477"/>
      <c r="KMD949" s="477"/>
      <c r="KME949" s="477"/>
      <c r="KMF949" s="477"/>
      <c r="KMG949" s="477"/>
      <c r="KMH949" s="477"/>
      <c r="KMI949" s="477"/>
      <c r="KMJ949" s="477"/>
      <c r="KMK949" s="477"/>
      <c r="KML949" s="477"/>
      <c r="KMM949" s="477"/>
      <c r="KMN949" s="477"/>
      <c r="KMO949" s="477"/>
      <c r="KMP949" s="477"/>
      <c r="KMQ949" s="477"/>
      <c r="KMR949" s="477"/>
      <c r="KMS949" s="477"/>
      <c r="KMT949" s="477"/>
      <c r="KMU949" s="477"/>
      <c r="KMV949" s="477"/>
      <c r="KMW949" s="477"/>
      <c r="KMX949" s="477"/>
      <c r="KMY949" s="477"/>
      <c r="KMZ949" s="477"/>
      <c r="KNA949" s="477"/>
      <c r="KNB949" s="477"/>
      <c r="KNC949" s="477"/>
      <c r="KND949" s="477"/>
      <c r="KNE949" s="477"/>
      <c r="KNF949" s="477"/>
      <c r="KNG949" s="477"/>
      <c r="KNH949" s="477"/>
      <c r="KNI949" s="477"/>
      <c r="KNJ949" s="477"/>
      <c r="KNK949" s="477"/>
      <c r="KNL949" s="477"/>
      <c r="KNM949" s="477"/>
      <c r="KNN949" s="477"/>
      <c r="KNO949" s="477"/>
      <c r="KNP949" s="477"/>
      <c r="KNQ949" s="477"/>
      <c r="KNR949" s="477"/>
      <c r="KNS949" s="477"/>
      <c r="KNT949" s="477"/>
      <c r="KNU949" s="477"/>
      <c r="KNV949" s="477"/>
      <c r="KNW949" s="477"/>
      <c r="KNX949" s="477"/>
      <c r="KNY949" s="477"/>
      <c r="KNZ949" s="477"/>
      <c r="KOA949" s="477"/>
      <c r="KOB949" s="477"/>
      <c r="KOC949" s="477"/>
      <c r="KOD949" s="477"/>
      <c r="KOE949" s="477"/>
      <c r="KOF949" s="477"/>
      <c r="KOG949" s="477"/>
      <c r="KOH949" s="477"/>
      <c r="KOI949" s="477"/>
      <c r="KOJ949" s="477"/>
      <c r="KOK949" s="477"/>
      <c r="KOL949" s="477"/>
      <c r="KOM949" s="477"/>
      <c r="KON949" s="477"/>
      <c r="KOO949" s="477"/>
      <c r="KOP949" s="477"/>
      <c r="KOQ949" s="477"/>
      <c r="KOR949" s="477"/>
      <c r="KOS949" s="477"/>
      <c r="KOT949" s="477"/>
      <c r="KOU949" s="477"/>
      <c r="KOV949" s="477"/>
      <c r="KOW949" s="477"/>
      <c r="KOX949" s="477"/>
      <c r="KOY949" s="477"/>
      <c r="KOZ949" s="477"/>
      <c r="KPA949" s="477"/>
      <c r="KPB949" s="477"/>
      <c r="KPC949" s="477"/>
      <c r="KPD949" s="477"/>
      <c r="KPE949" s="477"/>
      <c r="KPF949" s="477"/>
      <c r="KPG949" s="477"/>
      <c r="KPH949" s="477"/>
      <c r="KPI949" s="477"/>
      <c r="KPJ949" s="477"/>
      <c r="KPK949" s="477"/>
      <c r="KPL949" s="477"/>
      <c r="KPM949" s="477"/>
      <c r="KPN949" s="477"/>
      <c r="KPO949" s="477"/>
      <c r="KPP949" s="477"/>
      <c r="KPQ949" s="477"/>
      <c r="KPR949" s="477"/>
      <c r="KPS949" s="477"/>
      <c r="KPT949" s="477"/>
      <c r="KPU949" s="477"/>
      <c r="KPV949" s="477"/>
      <c r="KPW949" s="477"/>
      <c r="KPX949" s="477"/>
      <c r="KPY949" s="477"/>
      <c r="KPZ949" s="477"/>
      <c r="KQA949" s="477"/>
      <c r="KQB949" s="477"/>
      <c r="KQC949" s="477"/>
      <c r="KQD949" s="477"/>
      <c r="KQE949" s="477"/>
      <c r="KQF949" s="477"/>
      <c r="KQG949" s="477"/>
      <c r="KQH949" s="477"/>
      <c r="KQI949" s="477"/>
      <c r="KQJ949" s="477"/>
      <c r="KQK949" s="477"/>
      <c r="KQL949" s="477"/>
      <c r="KQM949" s="477"/>
      <c r="KQN949" s="477"/>
      <c r="KQO949" s="477"/>
      <c r="KQP949" s="477"/>
      <c r="KQQ949" s="477"/>
      <c r="KQR949" s="477"/>
      <c r="KQS949" s="477"/>
      <c r="KQT949" s="477"/>
      <c r="KQU949" s="477"/>
      <c r="KQV949" s="477"/>
      <c r="KQW949" s="477"/>
      <c r="KQX949" s="477"/>
      <c r="KQY949" s="477"/>
      <c r="KQZ949" s="477"/>
      <c r="KRA949" s="477"/>
      <c r="KRB949" s="477"/>
      <c r="KRC949" s="477"/>
      <c r="KRD949" s="477"/>
      <c r="KRE949" s="477"/>
      <c r="KRF949" s="477"/>
      <c r="KRG949" s="477"/>
      <c r="KRH949" s="477"/>
      <c r="KRI949" s="477"/>
      <c r="KRJ949" s="477"/>
      <c r="KRK949" s="477"/>
      <c r="KRL949" s="477"/>
      <c r="KRM949" s="477"/>
      <c r="KRN949" s="477"/>
      <c r="KRO949" s="477"/>
      <c r="KRP949" s="477"/>
      <c r="KRQ949" s="477"/>
      <c r="KRR949" s="477"/>
      <c r="KRS949" s="477"/>
      <c r="KRT949" s="477"/>
      <c r="KRU949" s="477"/>
      <c r="KRV949" s="477"/>
      <c r="KRW949" s="477"/>
      <c r="KRX949" s="477"/>
      <c r="KRY949" s="477"/>
      <c r="KRZ949" s="477"/>
      <c r="KSA949" s="477"/>
      <c r="KSB949" s="477"/>
      <c r="KSC949" s="477"/>
      <c r="KSD949" s="477"/>
      <c r="KSE949" s="477"/>
      <c r="KSF949" s="477"/>
      <c r="KSG949" s="477"/>
      <c r="KSH949" s="477"/>
      <c r="KSI949" s="477"/>
      <c r="KSJ949" s="477"/>
      <c r="KSK949" s="477"/>
      <c r="KSL949" s="477"/>
      <c r="KSM949" s="477"/>
      <c r="KSN949" s="477"/>
      <c r="KSO949" s="477"/>
      <c r="KSP949" s="477"/>
      <c r="KSQ949" s="477"/>
      <c r="KSR949" s="477"/>
      <c r="KSS949" s="477"/>
      <c r="KST949" s="477"/>
      <c r="KSU949" s="477"/>
      <c r="KSV949" s="477"/>
      <c r="KSW949" s="477"/>
      <c r="KSX949" s="477"/>
      <c r="KSY949" s="477"/>
      <c r="KSZ949" s="477"/>
      <c r="KTA949" s="477"/>
      <c r="KTB949" s="477"/>
      <c r="KTC949" s="477"/>
      <c r="KTD949" s="477"/>
      <c r="KTE949" s="477"/>
      <c r="KTF949" s="477"/>
      <c r="KTG949" s="477"/>
      <c r="KTH949" s="477"/>
      <c r="KTI949" s="477"/>
      <c r="KTJ949" s="477"/>
      <c r="KTK949" s="477"/>
      <c r="KTL949" s="477"/>
      <c r="KTM949" s="477"/>
      <c r="KTN949" s="477"/>
      <c r="KTO949" s="477"/>
      <c r="KTP949" s="477"/>
      <c r="KTQ949" s="477"/>
      <c r="KTR949" s="477"/>
      <c r="KTS949" s="477"/>
      <c r="KTT949" s="477"/>
      <c r="KTU949" s="477"/>
      <c r="KTV949" s="477"/>
      <c r="KTW949" s="477"/>
      <c r="KTX949" s="477"/>
      <c r="KTY949" s="477"/>
      <c r="KTZ949" s="477"/>
      <c r="KUA949" s="477"/>
      <c r="KUB949" s="477"/>
      <c r="KUC949" s="477"/>
      <c r="KUD949" s="477"/>
      <c r="KUE949" s="477"/>
      <c r="KUF949" s="477"/>
      <c r="KUG949" s="477"/>
      <c r="KUH949" s="477"/>
      <c r="KUI949" s="477"/>
      <c r="KUJ949" s="477"/>
      <c r="KUK949" s="477"/>
      <c r="KUL949" s="477"/>
      <c r="KUM949" s="477"/>
      <c r="KUN949" s="477"/>
      <c r="KUO949" s="477"/>
      <c r="KUP949" s="477"/>
      <c r="KUQ949" s="477"/>
      <c r="KUR949" s="477"/>
      <c r="KUS949" s="477"/>
      <c r="KUT949" s="477"/>
      <c r="KUU949" s="477"/>
      <c r="KUV949" s="477"/>
      <c r="KUW949" s="477"/>
      <c r="KUX949" s="477"/>
      <c r="KUY949" s="477"/>
      <c r="KUZ949" s="477"/>
      <c r="KVA949" s="477"/>
      <c r="KVB949" s="477"/>
      <c r="KVC949" s="477"/>
      <c r="KVD949" s="477"/>
      <c r="KVE949" s="477"/>
      <c r="KVF949" s="477"/>
      <c r="KVG949" s="477"/>
      <c r="KVH949" s="477"/>
      <c r="KVI949" s="477"/>
      <c r="KVJ949" s="477"/>
      <c r="KVK949" s="477"/>
      <c r="KVL949" s="477"/>
      <c r="KVM949" s="477"/>
      <c r="KVN949" s="477"/>
      <c r="KVO949" s="477"/>
      <c r="KVP949" s="477"/>
      <c r="KVQ949" s="477"/>
      <c r="KVR949" s="477"/>
      <c r="KVS949" s="477"/>
      <c r="KVT949" s="477"/>
      <c r="KVU949" s="477"/>
      <c r="KVV949" s="477"/>
      <c r="KVW949" s="477"/>
      <c r="KVX949" s="477"/>
      <c r="KVY949" s="477"/>
      <c r="KVZ949" s="477"/>
      <c r="KWA949" s="477"/>
      <c r="KWB949" s="477"/>
      <c r="KWC949" s="477"/>
      <c r="KWD949" s="477"/>
      <c r="KWE949" s="477"/>
      <c r="KWF949" s="477"/>
      <c r="KWG949" s="477"/>
      <c r="KWH949" s="477"/>
      <c r="KWI949" s="477"/>
      <c r="KWJ949" s="477"/>
      <c r="KWK949" s="477"/>
      <c r="KWL949" s="477"/>
      <c r="KWM949" s="477"/>
      <c r="KWN949" s="477"/>
      <c r="KWO949" s="477"/>
      <c r="KWP949" s="477"/>
      <c r="KWQ949" s="477"/>
      <c r="KWR949" s="477"/>
      <c r="KWS949" s="477"/>
      <c r="KWT949" s="477"/>
      <c r="KWU949" s="477"/>
      <c r="KWV949" s="477"/>
      <c r="KWW949" s="477"/>
      <c r="KWX949" s="477"/>
      <c r="KWY949" s="477"/>
      <c r="KWZ949" s="477"/>
      <c r="KXA949" s="477"/>
      <c r="KXB949" s="477"/>
      <c r="KXC949" s="477"/>
      <c r="KXD949" s="477"/>
      <c r="KXE949" s="477"/>
      <c r="KXF949" s="477"/>
      <c r="KXG949" s="477"/>
      <c r="KXH949" s="477"/>
      <c r="KXI949" s="477"/>
      <c r="KXJ949" s="477"/>
      <c r="KXK949" s="477"/>
      <c r="KXL949" s="477"/>
      <c r="KXM949" s="477"/>
      <c r="KXN949" s="477"/>
      <c r="KXO949" s="477"/>
      <c r="KXP949" s="477"/>
      <c r="KXQ949" s="477"/>
      <c r="KXR949" s="477"/>
      <c r="KXS949" s="477"/>
      <c r="KXT949" s="477"/>
      <c r="KXU949" s="477"/>
      <c r="KXV949" s="477"/>
      <c r="KXW949" s="477"/>
      <c r="KXX949" s="477"/>
      <c r="KXY949" s="477"/>
      <c r="KXZ949" s="477"/>
      <c r="KYA949" s="477"/>
      <c r="KYB949" s="477"/>
      <c r="KYC949" s="477"/>
      <c r="KYD949" s="477"/>
      <c r="KYE949" s="477"/>
      <c r="KYF949" s="477"/>
      <c r="KYG949" s="477"/>
      <c r="KYH949" s="477"/>
      <c r="KYI949" s="477"/>
      <c r="KYJ949" s="477"/>
      <c r="KYK949" s="477"/>
      <c r="KYL949" s="477"/>
      <c r="KYM949" s="477"/>
      <c r="KYN949" s="477"/>
      <c r="KYO949" s="477"/>
      <c r="KYP949" s="477"/>
      <c r="KYQ949" s="477"/>
      <c r="KYR949" s="477"/>
      <c r="KYS949" s="477"/>
      <c r="KYT949" s="477"/>
      <c r="KYU949" s="477"/>
      <c r="KYV949" s="477"/>
      <c r="KYW949" s="477"/>
      <c r="KYX949" s="477"/>
      <c r="KYY949" s="477"/>
      <c r="KYZ949" s="477"/>
      <c r="KZA949" s="477"/>
      <c r="KZB949" s="477"/>
      <c r="KZC949" s="477"/>
      <c r="KZD949" s="477"/>
      <c r="KZE949" s="477"/>
      <c r="KZF949" s="477"/>
      <c r="KZG949" s="477"/>
      <c r="KZH949" s="477"/>
      <c r="KZI949" s="477"/>
      <c r="KZJ949" s="477"/>
      <c r="KZK949" s="477"/>
      <c r="KZL949" s="477"/>
      <c r="KZM949" s="477"/>
      <c r="KZN949" s="477"/>
      <c r="KZO949" s="477"/>
      <c r="KZP949" s="477"/>
      <c r="KZQ949" s="477"/>
      <c r="KZR949" s="477"/>
      <c r="KZS949" s="477"/>
      <c r="KZT949" s="477"/>
      <c r="KZU949" s="477"/>
      <c r="KZV949" s="477"/>
      <c r="KZW949" s="477"/>
      <c r="KZX949" s="477"/>
      <c r="KZY949" s="477"/>
      <c r="KZZ949" s="477"/>
      <c r="LAA949" s="477"/>
      <c r="LAB949" s="477"/>
      <c r="LAC949" s="477"/>
      <c r="LAD949" s="477"/>
      <c r="LAE949" s="477"/>
      <c r="LAF949" s="477"/>
      <c r="LAG949" s="477"/>
      <c r="LAH949" s="477"/>
      <c r="LAI949" s="477"/>
      <c r="LAJ949" s="477"/>
      <c r="LAK949" s="477"/>
      <c r="LAL949" s="477"/>
      <c r="LAM949" s="477"/>
      <c r="LAN949" s="477"/>
      <c r="LAO949" s="477"/>
      <c r="LAP949" s="477"/>
      <c r="LAQ949" s="477"/>
      <c r="LAR949" s="477"/>
      <c r="LAS949" s="477"/>
      <c r="LAT949" s="477"/>
      <c r="LAU949" s="477"/>
      <c r="LAV949" s="477"/>
      <c r="LAW949" s="477"/>
      <c r="LAX949" s="477"/>
      <c r="LAY949" s="477"/>
      <c r="LAZ949" s="477"/>
      <c r="LBA949" s="477"/>
      <c r="LBB949" s="477"/>
      <c r="LBC949" s="477"/>
      <c r="LBD949" s="477"/>
      <c r="LBE949" s="477"/>
      <c r="LBF949" s="477"/>
      <c r="LBG949" s="477"/>
      <c r="LBH949" s="477"/>
      <c r="LBI949" s="477"/>
      <c r="LBJ949" s="477"/>
      <c r="LBK949" s="477"/>
      <c r="LBL949" s="477"/>
      <c r="LBM949" s="477"/>
      <c r="LBN949" s="477"/>
      <c r="LBO949" s="477"/>
      <c r="LBP949" s="477"/>
      <c r="LBQ949" s="477"/>
      <c r="LBR949" s="477"/>
      <c r="LBS949" s="477"/>
      <c r="LBT949" s="477"/>
      <c r="LBU949" s="477"/>
      <c r="LBV949" s="477"/>
      <c r="LBW949" s="477"/>
      <c r="LBX949" s="477"/>
      <c r="LBY949" s="477"/>
      <c r="LBZ949" s="477"/>
      <c r="LCA949" s="477"/>
      <c r="LCB949" s="477"/>
      <c r="LCC949" s="477"/>
      <c r="LCD949" s="477"/>
      <c r="LCE949" s="477"/>
      <c r="LCF949" s="477"/>
      <c r="LCG949" s="477"/>
      <c r="LCH949" s="477"/>
      <c r="LCI949" s="477"/>
      <c r="LCJ949" s="477"/>
      <c r="LCK949" s="477"/>
      <c r="LCL949" s="477"/>
      <c r="LCM949" s="477"/>
      <c r="LCN949" s="477"/>
      <c r="LCO949" s="477"/>
      <c r="LCP949" s="477"/>
      <c r="LCQ949" s="477"/>
      <c r="LCR949" s="477"/>
      <c r="LCS949" s="477"/>
      <c r="LCT949" s="477"/>
      <c r="LCU949" s="477"/>
      <c r="LCV949" s="477"/>
      <c r="LCW949" s="477"/>
      <c r="LCX949" s="477"/>
      <c r="LCY949" s="477"/>
      <c r="LCZ949" s="477"/>
      <c r="LDA949" s="477"/>
      <c r="LDB949" s="477"/>
      <c r="LDC949" s="477"/>
      <c r="LDD949" s="477"/>
      <c r="LDE949" s="477"/>
      <c r="LDF949" s="477"/>
      <c r="LDG949" s="477"/>
      <c r="LDH949" s="477"/>
      <c r="LDI949" s="477"/>
      <c r="LDJ949" s="477"/>
      <c r="LDK949" s="477"/>
      <c r="LDL949" s="477"/>
      <c r="LDM949" s="477"/>
      <c r="LDN949" s="477"/>
      <c r="LDO949" s="477"/>
      <c r="LDP949" s="477"/>
      <c r="LDQ949" s="477"/>
      <c r="LDR949" s="477"/>
      <c r="LDS949" s="477"/>
      <c r="LDT949" s="477"/>
      <c r="LDU949" s="477"/>
      <c r="LDV949" s="477"/>
      <c r="LDW949" s="477"/>
      <c r="LDX949" s="477"/>
      <c r="LDY949" s="477"/>
      <c r="LDZ949" s="477"/>
      <c r="LEA949" s="477"/>
      <c r="LEB949" s="477"/>
      <c r="LEC949" s="477"/>
      <c r="LED949" s="477"/>
      <c r="LEE949" s="477"/>
      <c r="LEF949" s="477"/>
      <c r="LEG949" s="477"/>
      <c r="LEH949" s="477"/>
      <c r="LEI949" s="477"/>
      <c r="LEJ949" s="477"/>
      <c r="LEK949" s="477"/>
      <c r="LEL949" s="477"/>
      <c r="LEM949" s="477"/>
      <c r="LEN949" s="477"/>
      <c r="LEO949" s="477"/>
      <c r="LEP949" s="477"/>
      <c r="LEQ949" s="477"/>
      <c r="LER949" s="477"/>
      <c r="LES949" s="477"/>
      <c r="LET949" s="477"/>
      <c r="LEU949" s="477"/>
      <c r="LEV949" s="477"/>
      <c r="LEW949" s="477"/>
      <c r="LEX949" s="477"/>
      <c r="LEY949" s="477"/>
      <c r="LEZ949" s="477"/>
      <c r="LFA949" s="477"/>
      <c r="LFB949" s="477"/>
      <c r="LFC949" s="477"/>
      <c r="LFD949" s="477"/>
      <c r="LFE949" s="477"/>
      <c r="LFF949" s="477"/>
      <c r="LFG949" s="477"/>
      <c r="LFH949" s="477"/>
      <c r="LFI949" s="477"/>
      <c r="LFJ949" s="477"/>
      <c r="LFK949" s="477"/>
      <c r="LFL949" s="477"/>
      <c r="LFM949" s="477"/>
      <c r="LFN949" s="477"/>
      <c r="LFO949" s="477"/>
      <c r="LFP949" s="477"/>
      <c r="LFQ949" s="477"/>
      <c r="LFR949" s="477"/>
      <c r="LFS949" s="477"/>
      <c r="LFT949" s="477"/>
      <c r="LFU949" s="477"/>
      <c r="LFV949" s="477"/>
      <c r="LFW949" s="477"/>
      <c r="LFX949" s="477"/>
      <c r="LFY949" s="477"/>
      <c r="LFZ949" s="477"/>
      <c r="LGA949" s="477"/>
      <c r="LGB949" s="477"/>
      <c r="LGC949" s="477"/>
      <c r="LGD949" s="477"/>
      <c r="LGE949" s="477"/>
      <c r="LGF949" s="477"/>
      <c r="LGG949" s="477"/>
      <c r="LGH949" s="477"/>
      <c r="LGI949" s="477"/>
      <c r="LGJ949" s="477"/>
      <c r="LGK949" s="477"/>
      <c r="LGL949" s="477"/>
      <c r="LGM949" s="477"/>
      <c r="LGN949" s="477"/>
      <c r="LGO949" s="477"/>
      <c r="LGP949" s="477"/>
      <c r="LGQ949" s="477"/>
      <c r="LGR949" s="477"/>
      <c r="LGS949" s="477"/>
      <c r="LGT949" s="477"/>
      <c r="LGU949" s="477"/>
      <c r="LGV949" s="477"/>
      <c r="LGW949" s="477"/>
      <c r="LGX949" s="477"/>
      <c r="LGY949" s="477"/>
      <c r="LGZ949" s="477"/>
      <c r="LHA949" s="477"/>
      <c r="LHB949" s="477"/>
      <c r="LHC949" s="477"/>
      <c r="LHD949" s="477"/>
      <c r="LHE949" s="477"/>
      <c r="LHF949" s="477"/>
      <c r="LHG949" s="477"/>
      <c r="LHH949" s="477"/>
      <c r="LHI949" s="477"/>
      <c r="LHJ949" s="477"/>
      <c r="LHK949" s="477"/>
      <c r="LHL949" s="477"/>
      <c r="LHM949" s="477"/>
      <c r="LHN949" s="477"/>
      <c r="LHO949" s="477"/>
      <c r="LHP949" s="477"/>
      <c r="LHQ949" s="477"/>
      <c r="LHR949" s="477"/>
      <c r="LHS949" s="477"/>
      <c r="LHT949" s="477"/>
      <c r="LHU949" s="477"/>
      <c r="LHV949" s="477"/>
      <c r="LHW949" s="477"/>
      <c r="LHX949" s="477"/>
      <c r="LHY949" s="477"/>
      <c r="LHZ949" s="477"/>
      <c r="LIA949" s="477"/>
      <c r="LIB949" s="477"/>
      <c r="LIC949" s="477"/>
      <c r="LID949" s="477"/>
      <c r="LIE949" s="477"/>
      <c r="LIF949" s="477"/>
      <c r="LIG949" s="477"/>
      <c r="LIH949" s="477"/>
      <c r="LII949" s="477"/>
      <c r="LIJ949" s="477"/>
      <c r="LIK949" s="477"/>
      <c r="LIL949" s="477"/>
      <c r="LIM949" s="477"/>
      <c r="LIN949" s="477"/>
      <c r="LIO949" s="477"/>
      <c r="LIP949" s="477"/>
      <c r="LIQ949" s="477"/>
      <c r="LIR949" s="477"/>
      <c r="LIS949" s="477"/>
      <c r="LIT949" s="477"/>
      <c r="LIU949" s="477"/>
      <c r="LIV949" s="477"/>
      <c r="LIW949" s="477"/>
      <c r="LIX949" s="477"/>
      <c r="LIY949" s="477"/>
      <c r="LIZ949" s="477"/>
      <c r="LJA949" s="477"/>
      <c r="LJB949" s="477"/>
      <c r="LJC949" s="477"/>
      <c r="LJD949" s="477"/>
      <c r="LJE949" s="477"/>
      <c r="LJF949" s="477"/>
      <c r="LJG949" s="477"/>
      <c r="LJH949" s="477"/>
      <c r="LJI949" s="477"/>
      <c r="LJJ949" s="477"/>
      <c r="LJK949" s="477"/>
      <c r="LJL949" s="477"/>
      <c r="LJM949" s="477"/>
      <c r="LJN949" s="477"/>
      <c r="LJO949" s="477"/>
      <c r="LJP949" s="477"/>
      <c r="LJQ949" s="477"/>
      <c r="LJR949" s="477"/>
      <c r="LJS949" s="477"/>
      <c r="LJT949" s="477"/>
      <c r="LJU949" s="477"/>
      <c r="LJV949" s="477"/>
      <c r="LJW949" s="477"/>
      <c r="LJX949" s="477"/>
      <c r="LJY949" s="477"/>
      <c r="LJZ949" s="477"/>
      <c r="LKA949" s="477"/>
      <c r="LKB949" s="477"/>
      <c r="LKC949" s="477"/>
      <c r="LKD949" s="477"/>
      <c r="LKE949" s="477"/>
      <c r="LKF949" s="477"/>
      <c r="LKG949" s="477"/>
      <c r="LKH949" s="477"/>
      <c r="LKI949" s="477"/>
      <c r="LKJ949" s="477"/>
      <c r="LKK949" s="477"/>
      <c r="LKL949" s="477"/>
      <c r="LKM949" s="477"/>
      <c r="LKN949" s="477"/>
      <c r="LKO949" s="477"/>
      <c r="LKP949" s="477"/>
      <c r="LKQ949" s="477"/>
      <c r="LKR949" s="477"/>
      <c r="LKS949" s="477"/>
      <c r="LKT949" s="477"/>
      <c r="LKU949" s="477"/>
      <c r="LKV949" s="477"/>
      <c r="LKW949" s="477"/>
      <c r="LKX949" s="477"/>
      <c r="LKY949" s="477"/>
      <c r="LKZ949" s="477"/>
      <c r="LLA949" s="477"/>
      <c r="LLB949" s="477"/>
      <c r="LLC949" s="477"/>
      <c r="LLD949" s="477"/>
      <c r="LLE949" s="477"/>
      <c r="LLF949" s="477"/>
      <c r="LLG949" s="477"/>
      <c r="LLH949" s="477"/>
      <c r="LLI949" s="477"/>
      <c r="LLJ949" s="477"/>
      <c r="LLK949" s="477"/>
      <c r="LLL949" s="477"/>
      <c r="LLM949" s="477"/>
      <c r="LLN949" s="477"/>
      <c r="LLO949" s="477"/>
      <c r="LLP949" s="477"/>
      <c r="LLQ949" s="477"/>
      <c r="LLR949" s="477"/>
      <c r="LLS949" s="477"/>
      <c r="LLT949" s="477"/>
      <c r="LLU949" s="477"/>
      <c r="LLV949" s="477"/>
      <c r="LLW949" s="477"/>
      <c r="LLX949" s="477"/>
      <c r="LLY949" s="477"/>
      <c r="LLZ949" s="477"/>
      <c r="LMA949" s="477"/>
      <c r="LMB949" s="477"/>
      <c r="LMC949" s="477"/>
      <c r="LMD949" s="477"/>
      <c r="LME949" s="477"/>
      <c r="LMF949" s="477"/>
      <c r="LMG949" s="477"/>
      <c r="LMH949" s="477"/>
      <c r="LMI949" s="477"/>
      <c r="LMJ949" s="477"/>
      <c r="LMK949" s="477"/>
      <c r="LML949" s="477"/>
      <c r="LMM949" s="477"/>
      <c r="LMN949" s="477"/>
      <c r="LMO949" s="477"/>
      <c r="LMP949" s="477"/>
      <c r="LMQ949" s="477"/>
      <c r="LMR949" s="477"/>
      <c r="LMS949" s="477"/>
      <c r="LMT949" s="477"/>
      <c r="LMU949" s="477"/>
      <c r="LMV949" s="477"/>
      <c r="LMW949" s="477"/>
      <c r="LMX949" s="477"/>
      <c r="LMY949" s="477"/>
      <c r="LMZ949" s="477"/>
      <c r="LNA949" s="477"/>
      <c r="LNB949" s="477"/>
      <c r="LNC949" s="477"/>
      <c r="LND949" s="477"/>
      <c r="LNE949" s="477"/>
      <c r="LNF949" s="477"/>
      <c r="LNG949" s="477"/>
      <c r="LNH949" s="477"/>
      <c r="LNI949" s="477"/>
      <c r="LNJ949" s="477"/>
      <c r="LNK949" s="477"/>
      <c r="LNL949" s="477"/>
      <c r="LNM949" s="477"/>
      <c r="LNN949" s="477"/>
      <c r="LNO949" s="477"/>
      <c r="LNP949" s="477"/>
      <c r="LNQ949" s="477"/>
      <c r="LNR949" s="477"/>
      <c r="LNS949" s="477"/>
      <c r="LNT949" s="477"/>
      <c r="LNU949" s="477"/>
      <c r="LNV949" s="477"/>
      <c r="LNW949" s="477"/>
      <c r="LNX949" s="477"/>
      <c r="LNY949" s="477"/>
      <c r="LNZ949" s="477"/>
      <c r="LOA949" s="477"/>
      <c r="LOB949" s="477"/>
      <c r="LOC949" s="477"/>
      <c r="LOD949" s="477"/>
      <c r="LOE949" s="477"/>
      <c r="LOF949" s="477"/>
      <c r="LOG949" s="477"/>
      <c r="LOH949" s="477"/>
      <c r="LOI949" s="477"/>
      <c r="LOJ949" s="477"/>
      <c r="LOK949" s="477"/>
      <c r="LOL949" s="477"/>
      <c r="LOM949" s="477"/>
      <c r="LON949" s="477"/>
      <c r="LOO949" s="477"/>
      <c r="LOP949" s="477"/>
      <c r="LOQ949" s="477"/>
      <c r="LOR949" s="477"/>
      <c r="LOS949" s="477"/>
      <c r="LOT949" s="477"/>
      <c r="LOU949" s="477"/>
      <c r="LOV949" s="477"/>
      <c r="LOW949" s="477"/>
      <c r="LOX949" s="477"/>
      <c r="LOY949" s="477"/>
      <c r="LOZ949" s="477"/>
      <c r="LPA949" s="477"/>
      <c r="LPB949" s="477"/>
      <c r="LPC949" s="477"/>
      <c r="LPD949" s="477"/>
      <c r="LPE949" s="477"/>
      <c r="LPF949" s="477"/>
      <c r="LPG949" s="477"/>
      <c r="LPH949" s="477"/>
      <c r="LPI949" s="477"/>
      <c r="LPJ949" s="477"/>
      <c r="LPK949" s="477"/>
      <c r="LPL949" s="477"/>
      <c r="LPM949" s="477"/>
      <c r="LPN949" s="477"/>
      <c r="LPO949" s="477"/>
      <c r="LPP949" s="477"/>
      <c r="LPQ949" s="477"/>
      <c r="LPR949" s="477"/>
      <c r="LPS949" s="477"/>
      <c r="LPT949" s="477"/>
      <c r="LPU949" s="477"/>
      <c r="LPV949" s="477"/>
      <c r="LPW949" s="477"/>
      <c r="LPX949" s="477"/>
      <c r="LPY949" s="477"/>
      <c r="LPZ949" s="477"/>
      <c r="LQA949" s="477"/>
      <c r="LQB949" s="477"/>
      <c r="LQC949" s="477"/>
      <c r="LQD949" s="477"/>
      <c r="LQE949" s="477"/>
      <c r="LQF949" s="477"/>
      <c r="LQG949" s="477"/>
      <c r="LQH949" s="477"/>
      <c r="LQI949" s="477"/>
      <c r="LQJ949" s="477"/>
      <c r="LQK949" s="477"/>
      <c r="LQL949" s="477"/>
      <c r="LQM949" s="477"/>
      <c r="LQN949" s="477"/>
      <c r="LQO949" s="477"/>
      <c r="LQP949" s="477"/>
      <c r="LQQ949" s="477"/>
      <c r="LQR949" s="477"/>
      <c r="LQS949" s="477"/>
      <c r="LQT949" s="477"/>
      <c r="LQU949" s="477"/>
      <c r="LQV949" s="477"/>
      <c r="LQW949" s="477"/>
      <c r="LQX949" s="477"/>
      <c r="LQY949" s="477"/>
      <c r="LQZ949" s="477"/>
      <c r="LRA949" s="477"/>
      <c r="LRB949" s="477"/>
      <c r="LRC949" s="477"/>
      <c r="LRD949" s="477"/>
      <c r="LRE949" s="477"/>
      <c r="LRF949" s="477"/>
      <c r="LRG949" s="477"/>
      <c r="LRH949" s="477"/>
      <c r="LRI949" s="477"/>
      <c r="LRJ949" s="477"/>
      <c r="LRK949" s="477"/>
      <c r="LRL949" s="477"/>
      <c r="LRM949" s="477"/>
      <c r="LRN949" s="477"/>
      <c r="LRO949" s="477"/>
      <c r="LRP949" s="477"/>
      <c r="LRQ949" s="477"/>
      <c r="LRR949" s="477"/>
      <c r="LRS949" s="477"/>
      <c r="LRT949" s="477"/>
      <c r="LRU949" s="477"/>
      <c r="LRV949" s="477"/>
      <c r="LRW949" s="477"/>
      <c r="LRX949" s="477"/>
      <c r="LRY949" s="477"/>
      <c r="LRZ949" s="477"/>
      <c r="LSA949" s="477"/>
      <c r="LSB949" s="477"/>
      <c r="LSC949" s="477"/>
      <c r="LSD949" s="477"/>
      <c r="LSE949" s="477"/>
      <c r="LSF949" s="477"/>
      <c r="LSG949" s="477"/>
      <c r="LSH949" s="477"/>
      <c r="LSI949" s="477"/>
      <c r="LSJ949" s="477"/>
      <c r="LSK949" s="477"/>
      <c r="LSL949" s="477"/>
      <c r="LSM949" s="477"/>
      <c r="LSN949" s="477"/>
      <c r="LSO949" s="477"/>
      <c r="LSP949" s="477"/>
      <c r="LSQ949" s="477"/>
      <c r="LSR949" s="477"/>
      <c r="LSS949" s="477"/>
      <c r="LST949" s="477"/>
      <c r="LSU949" s="477"/>
      <c r="LSV949" s="477"/>
      <c r="LSW949" s="477"/>
      <c r="LSX949" s="477"/>
      <c r="LSY949" s="477"/>
      <c r="LSZ949" s="477"/>
      <c r="LTA949" s="477"/>
      <c r="LTB949" s="477"/>
      <c r="LTC949" s="477"/>
      <c r="LTD949" s="477"/>
      <c r="LTE949" s="477"/>
      <c r="LTF949" s="477"/>
      <c r="LTG949" s="477"/>
      <c r="LTH949" s="477"/>
      <c r="LTI949" s="477"/>
      <c r="LTJ949" s="477"/>
      <c r="LTK949" s="477"/>
      <c r="LTL949" s="477"/>
      <c r="LTM949" s="477"/>
      <c r="LTN949" s="477"/>
      <c r="LTO949" s="477"/>
      <c r="LTP949" s="477"/>
      <c r="LTQ949" s="477"/>
      <c r="LTR949" s="477"/>
      <c r="LTS949" s="477"/>
      <c r="LTT949" s="477"/>
      <c r="LTU949" s="477"/>
      <c r="LTV949" s="477"/>
      <c r="LTW949" s="477"/>
      <c r="LTX949" s="477"/>
      <c r="LTY949" s="477"/>
      <c r="LTZ949" s="477"/>
      <c r="LUA949" s="477"/>
      <c r="LUB949" s="477"/>
      <c r="LUC949" s="477"/>
      <c r="LUD949" s="477"/>
      <c r="LUE949" s="477"/>
      <c r="LUF949" s="477"/>
      <c r="LUG949" s="477"/>
      <c r="LUH949" s="477"/>
      <c r="LUI949" s="477"/>
      <c r="LUJ949" s="477"/>
      <c r="LUK949" s="477"/>
      <c r="LUL949" s="477"/>
      <c r="LUM949" s="477"/>
      <c r="LUN949" s="477"/>
      <c r="LUO949" s="477"/>
      <c r="LUP949" s="477"/>
      <c r="LUQ949" s="477"/>
      <c r="LUR949" s="477"/>
      <c r="LUS949" s="477"/>
      <c r="LUT949" s="477"/>
      <c r="LUU949" s="477"/>
      <c r="LUV949" s="477"/>
      <c r="LUW949" s="477"/>
      <c r="LUX949" s="477"/>
      <c r="LUY949" s="477"/>
      <c r="LUZ949" s="477"/>
      <c r="LVA949" s="477"/>
      <c r="LVB949" s="477"/>
      <c r="LVC949" s="477"/>
      <c r="LVD949" s="477"/>
      <c r="LVE949" s="477"/>
      <c r="LVF949" s="477"/>
      <c r="LVG949" s="477"/>
      <c r="LVH949" s="477"/>
      <c r="LVI949" s="477"/>
      <c r="LVJ949" s="477"/>
      <c r="LVK949" s="477"/>
      <c r="LVL949" s="477"/>
      <c r="LVM949" s="477"/>
      <c r="LVN949" s="477"/>
      <c r="LVO949" s="477"/>
      <c r="LVP949" s="477"/>
      <c r="LVQ949" s="477"/>
      <c r="LVR949" s="477"/>
      <c r="LVS949" s="477"/>
      <c r="LVT949" s="477"/>
      <c r="LVU949" s="477"/>
      <c r="LVV949" s="477"/>
      <c r="LVW949" s="477"/>
      <c r="LVX949" s="477"/>
      <c r="LVY949" s="477"/>
      <c r="LVZ949" s="477"/>
      <c r="LWA949" s="477"/>
      <c r="LWB949" s="477"/>
      <c r="LWC949" s="477"/>
      <c r="LWD949" s="477"/>
      <c r="LWE949" s="477"/>
      <c r="LWF949" s="477"/>
      <c r="LWG949" s="477"/>
      <c r="LWH949" s="477"/>
      <c r="LWI949" s="477"/>
      <c r="LWJ949" s="477"/>
      <c r="LWK949" s="477"/>
      <c r="LWL949" s="477"/>
      <c r="LWM949" s="477"/>
      <c r="LWN949" s="477"/>
      <c r="LWO949" s="477"/>
      <c r="LWP949" s="477"/>
      <c r="LWQ949" s="477"/>
      <c r="LWR949" s="477"/>
      <c r="LWS949" s="477"/>
      <c r="LWT949" s="477"/>
      <c r="LWU949" s="477"/>
      <c r="LWV949" s="477"/>
      <c r="LWW949" s="477"/>
      <c r="LWX949" s="477"/>
      <c r="LWY949" s="477"/>
      <c r="LWZ949" s="477"/>
      <c r="LXA949" s="477"/>
      <c r="LXB949" s="477"/>
      <c r="LXC949" s="477"/>
      <c r="LXD949" s="477"/>
      <c r="LXE949" s="477"/>
      <c r="LXF949" s="477"/>
      <c r="LXG949" s="477"/>
      <c r="LXH949" s="477"/>
      <c r="LXI949" s="477"/>
      <c r="LXJ949" s="477"/>
      <c r="LXK949" s="477"/>
      <c r="LXL949" s="477"/>
      <c r="LXM949" s="477"/>
      <c r="LXN949" s="477"/>
      <c r="LXO949" s="477"/>
      <c r="LXP949" s="477"/>
      <c r="LXQ949" s="477"/>
      <c r="LXR949" s="477"/>
      <c r="LXS949" s="477"/>
      <c r="LXT949" s="477"/>
      <c r="LXU949" s="477"/>
      <c r="LXV949" s="477"/>
      <c r="LXW949" s="477"/>
      <c r="LXX949" s="477"/>
      <c r="LXY949" s="477"/>
      <c r="LXZ949" s="477"/>
      <c r="LYA949" s="477"/>
      <c r="LYB949" s="477"/>
      <c r="LYC949" s="477"/>
      <c r="LYD949" s="477"/>
      <c r="LYE949" s="477"/>
      <c r="LYF949" s="477"/>
      <c r="LYG949" s="477"/>
      <c r="LYH949" s="477"/>
      <c r="LYI949" s="477"/>
      <c r="LYJ949" s="477"/>
      <c r="LYK949" s="477"/>
      <c r="LYL949" s="477"/>
      <c r="LYM949" s="477"/>
      <c r="LYN949" s="477"/>
      <c r="LYO949" s="477"/>
      <c r="LYP949" s="477"/>
      <c r="LYQ949" s="477"/>
      <c r="LYR949" s="477"/>
      <c r="LYS949" s="477"/>
      <c r="LYT949" s="477"/>
      <c r="LYU949" s="477"/>
      <c r="LYV949" s="477"/>
      <c r="LYW949" s="477"/>
      <c r="LYX949" s="477"/>
      <c r="LYY949" s="477"/>
      <c r="LYZ949" s="477"/>
      <c r="LZA949" s="477"/>
      <c r="LZB949" s="477"/>
      <c r="LZC949" s="477"/>
      <c r="LZD949" s="477"/>
      <c r="LZE949" s="477"/>
      <c r="LZF949" s="477"/>
      <c r="LZG949" s="477"/>
      <c r="LZH949" s="477"/>
      <c r="LZI949" s="477"/>
      <c r="LZJ949" s="477"/>
      <c r="LZK949" s="477"/>
      <c r="LZL949" s="477"/>
      <c r="LZM949" s="477"/>
      <c r="LZN949" s="477"/>
      <c r="LZO949" s="477"/>
      <c r="LZP949" s="477"/>
      <c r="LZQ949" s="477"/>
      <c r="LZR949" s="477"/>
      <c r="LZS949" s="477"/>
      <c r="LZT949" s="477"/>
      <c r="LZU949" s="477"/>
      <c r="LZV949" s="477"/>
      <c r="LZW949" s="477"/>
      <c r="LZX949" s="477"/>
      <c r="LZY949" s="477"/>
      <c r="LZZ949" s="477"/>
      <c r="MAA949" s="477"/>
      <c r="MAB949" s="477"/>
      <c r="MAC949" s="477"/>
      <c r="MAD949" s="477"/>
      <c r="MAE949" s="477"/>
      <c r="MAF949" s="477"/>
      <c r="MAG949" s="477"/>
      <c r="MAH949" s="477"/>
      <c r="MAI949" s="477"/>
      <c r="MAJ949" s="477"/>
      <c r="MAK949" s="477"/>
      <c r="MAL949" s="477"/>
      <c r="MAM949" s="477"/>
      <c r="MAN949" s="477"/>
      <c r="MAO949" s="477"/>
      <c r="MAP949" s="477"/>
      <c r="MAQ949" s="477"/>
      <c r="MAR949" s="477"/>
      <c r="MAS949" s="477"/>
      <c r="MAT949" s="477"/>
      <c r="MAU949" s="477"/>
      <c r="MAV949" s="477"/>
      <c r="MAW949" s="477"/>
      <c r="MAX949" s="477"/>
      <c r="MAY949" s="477"/>
      <c r="MAZ949" s="477"/>
      <c r="MBA949" s="477"/>
      <c r="MBB949" s="477"/>
      <c r="MBC949" s="477"/>
      <c r="MBD949" s="477"/>
      <c r="MBE949" s="477"/>
      <c r="MBF949" s="477"/>
      <c r="MBG949" s="477"/>
      <c r="MBH949" s="477"/>
      <c r="MBI949" s="477"/>
      <c r="MBJ949" s="477"/>
      <c r="MBK949" s="477"/>
      <c r="MBL949" s="477"/>
      <c r="MBM949" s="477"/>
      <c r="MBN949" s="477"/>
      <c r="MBO949" s="477"/>
      <c r="MBP949" s="477"/>
      <c r="MBQ949" s="477"/>
      <c r="MBR949" s="477"/>
      <c r="MBS949" s="477"/>
      <c r="MBT949" s="477"/>
      <c r="MBU949" s="477"/>
      <c r="MBV949" s="477"/>
      <c r="MBW949" s="477"/>
      <c r="MBX949" s="477"/>
      <c r="MBY949" s="477"/>
      <c r="MBZ949" s="477"/>
      <c r="MCA949" s="477"/>
      <c r="MCB949" s="477"/>
      <c r="MCC949" s="477"/>
      <c r="MCD949" s="477"/>
      <c r="MCE949" s="477"/>
      <c r="MCF949" s="477"/>
      <c r="MCG949" s="477"/>
      <c r="MCH949" s="477"/>
      <c r="MCI949" s="477"/>
      <c r="MCJ949" s="477"/>
      <c r="MCK949" s="477"/>
      <c r="MCL949" s="477"/>
      <c r="MCM949" s="477"/>
      <c r="MCN949" s="477"/>
      <c r="MCO949" s="477"/>
      <c r="MCP949" s="477"/>
      <c r="MCQ949" s="477"/>
      <c r="MCR949" s="477"/>
      <c r="MCS949" s="477"/>
      <c r="MCT949" s="477"/>
      <c r="MCU949" s="477"/>
      <c r="MCV949" s="477"/>
      <c r="MCW949" s="477"/>
      <c r="MCX949" s="477"/>
      <c r="MCY949" s="477"/>
      <c r="MCZ949" s="477"/>
      <c r="MDA949" s="477"/>
      <c r="MDB949" s="477"/>
      <c r="MDC949" s="477"/>
      <c r="MDD949" s="477"/>
      <c r="MDE949" s="477"/>
      <c r="MDF949" s="477"/>
      <c r="MDG949" s="477"/>
      <c r="MDH949" s="477"/>
      <c r="MDI949" s="477"/>
      <c r="MDJ949" s="477"/>
      <c r="MDK949" s="477"/>
      <c r="MDL949" s="477"/>
      <c r="MDM949" s="477"/>
      <c r="MDN949" s="477"/>
      <c r="MDO949" s="477"/>
      <c r="MDP949" s="477"/>
      <c r="MDQ949" s="477"/>
      <c r="MDR949" s="477"/>
      <c r="MDS949" s="477"/>
      <c r="MDT949" s="477"/>
      <c r="MDU949" s="477"/>
      <c r="MDV949" s="477"/>
      <c r="MDW949" s="477"/>
      <c r="MDX949" s="477"/>
      <c r="MDY949" s="477"/>
      <c r="MDZ949" s="477"/>
      <c r="MEA949" s="477"/>
      <c r="MEB949" s="477"/>
      <c r="MEC949" s="477"/>
      <c r="MED949" s="477"/>
      <c r="MEE949" s="477"/>
      <c r="MEF949" s="477"/>
      <c r="MEG949" s="477"/>
      <c r="MEH949" s="477"/>
      <c r="MEI949" s="477"/>
      <c r="MEJ949" s="477"/>
      <c r="MEK949" s="477"/>
      <c r="MEL949" s="477"/>
      <c r="MEM949" s="477"/>
      <c r="MEN949" s="477"/>
      <c r="MEO949" s="477"/>
      <c r="MEP949" s="477"/>
      <c r="MEQ949" s="477"/>
      <c r="MER949" s="477"/>
      <c r="MES949" s="477"/>
      <c r="MET949" s="477"/>
      <c r="MEU949" s="477"/>
      <c r="MEV949" s="477"/>
      <c r="MEW949" s="477"/>
      <c r="MEX949" s="477"/>
      <c r="MEY949" s="477"/>
      <c r="MEZ949" s="477"/>
      <c r="MFA949" s="477"/>
      <c r="MFB949" s="477"/>
      <c r="MFC949" s="477"/>
      <c r="MFD949" s="477"/>
      <c r="MFE949" s="477"/>
      <c r="MFF949" s="477"/>
      <c r="MFG949" s="477"/>
      <c r="MFH949" s="477"/>
      <c r="MFI949" s="477"/>
      <c r="MFJ949" s="477"/>
      <c r="MFK949" s="477"/>
      <c r="MFL949" s="477"/>
      <c r="MFM949" s="477"/>
      <c r="MFN949" s="477"/>
      <c r="MFO949" s="477"/>
      <c r="MFP949" s="477"/>
      <c r="MFQ949" s="477"/>
      <c r="MFR949" s="477"/>
      <c r="MFS949" s="477"/>
      <c r="MFT949" s="477"/>
      <c r="MFU949" s="477"/>
      <c r="MFV949" s="477"/>
      <c r="MFW949" s="477"/>
      <c r="MFX949" s="477"/>
      <c r="MFY949" s="477"/>
      <c r="MFZ949" s="477"/>
      <c r="MGA949" s="477"/>
      <c r="MGB949" s="477"/>
      <c r="MGC949" s="477"/>
      <c r="MGD949" s="477"/>
      <c r="MGE949" s="477"/>
      <c r="MGF949" s="477"/>
      <c r="MGG949" s="477"/>
      <c r="MGH949" s="477"/>
      <c r="MGI949" s="477"/>
      <c r="MGJ949" s="477"/>
      <c r="MGK949" s="477"/>
      <c r="MGL949" s="477"/>
      <c r="MGM949" s="477"/>
      <c r="MGN949" s="477"/>
      <c r="MGO949" s="477"/>
      <c r="MGP949" s="477"/>
      <c r="MGQ949" s="477"/>
      <c r="MGR949" s="477"/>
      <c r="MGS949" s="477"/>
      <c r="MGT949" s="477"/>
      <c r="MGU949" s="477"/>
      <c r="MGV949" s="477"/>
      <c r="MGW949" s="477"/>
      <c r="MGX949" s="477"/>
      <c r="MGY949" s="477"/>
      <c r="MGZ949" s="477"/>
      <c r="MHA949" s="477"/>
      <c r="MHB949" s="477"/>
      <c r="MHC949" s="477"/>
      <c r="MHD949" s="477"/>
      <c r="MHE949" s="477"/>
      <c r="MHF949" s="477"/>
      <c r="MHG949" s="477"/>
      <c r="MHH949" s="477"/>
      <c r="MHI949" s="477"/>
      <c r="MHJ949" s="477"/>
      <c r="MHK949" s="477"/>
      <c r="MHL949" s="477"/>
      <c r="MHM949" s="477"/>
      <c r="MHN949" s="477"/>
      <c r="MHO949" s="477"/>
      <c r="MHP949" s="477"/>
      <c r="MHQ949" s="477"/>
      <c r="MHR949" s="477"/>
      <c r="MHS949" s="477"/>
      <c r="MHT949" s="477"/>
      <c r="MHU949" s="477"/>
      <c r="MHV949" s="477"/>
      <c r="MHW949" s="477"/>
      <c r="MHX949" s="477"/>
      <c r="MHY949" s="477"/>
      <c r="MHZ949" s="477"/>
      <c r="MIA949" s="477"/>
      <c r="MIB949" s="477"/>
      <c r="MIC949" s="477"/>
      <c r="MID949" s="477"/>
      <c r="MIE949" s="477"/>
      <c r="MIF949" s="477"/>
      <c r="MIG949" s="477"/>
      <c r="MIH949" s="477"/>
      <c r="MII949" s="477"/>
      <c r="MIJ949" s="477"/>
      <c r="MIK949" s="477"/>
      <c r="MIL949" s="477"/>
      <c r="MIM949" s="477"/>
      <c r="MIN949" s="477"/>
      <c r="MIO949" s="477"/>
      <c r="MIP949" s="477"/>
      <c r="MIQ949" s="477"/>
      <c r="MIR949" s="477"/>
      <c r="MIS949" s="477"/>
      <c r="MIT949" s="477"/>
      <c r="MIU949" s="477"/>
      <c r="MIV949" s="477"/>
      <c r="MIW949" s="477"/>
      <c r="MIX949" s="477"/>
      <c r="MIY949" s="477"/>
      <c r="MIZ949" s="477"/>
      <c r="MJA949" s="477"/>
      <c r="MJB949" s="477"/>
      <c r="MJC949" s="477"/>
      <c r="MJD949" s="477"/>
      <c r="MJE949" s="477"/>
      <c r="MJF949" s="477"/>
      <c r="MJG949" s="477"/>
      <c r="MJH949" s="477"/>
      <c r="MJI949" s="477"/>
      <c r="MJJ949" s="477"/>
      <c r="MJK949" s="477"/>
      <c r="MJL949" s="477"/>
      <c r="MJM949" s="477"/>
      <c r="MJN949" s="477"/>
      <c r="MJO949" s="477"/>
      <c r="MJP949" s="477"/>
      <c r="MJQ949" s="477"/>
      <c r="MJR949" s="477"/>
      <c r="MJS949" s="477"/>
      <c r="MJT949" s="477"/>
      <c r="MJU949" s="477"/>
      <c r="MJV949" s="477"/>
      <c r="MJW949" s="477"/>
      <c r="MJX949" s="477"/>
      <c r="MJY949" s="477"/>
      <c r="MJZ949" s="477"/>
      <c r="MKA949" s="477"/>
      <c r="MKB949" s="477"/>
      <c r="MKC949" s="477"/>
      <c r="MKD949" s="477"/>
      <c r="MKE949" s="477"/>
      <c r="MKF949" s="477"/>
      <c r="MKG949" s="477"/>
      <c r="MKH949" s="477"/>
      <c r="MKI949" s="477"/>
      <c r="MKJ949" s="477"/>
      <c r="MKK949" s="477"/>
      <c r="MKL949" s="477"/>
      <c r="MKM949" s="477"/>
      <c r="MKN949" s="477"/>
      <c r="MKO949" s="477"/>
      <c r="MKP949" s="477"/>
      <c r="MKQ949" s="477"/>
      <c r="MKR949" s="477"/>
      <c r="MKS949" s="477"/>
      <c r="MKT949" s="477"/>
      <c r="MKU949" s="477"/>
      <c r="MKV949" s="477"/>
      <c r="MKW949" s="477"/>
      <c r="MKX949" s="477"/>
      <c r="MKY949" s="477"/>
      <c r="MKZ949" s="477"/>
      <c r="MLA949" s="477"/>
      <c r="MLB949" s="477"/>
      <c r="MLC949" s="477"/>
      <c r="MLD949" s="477"/>
      <c r="MLE949" s="477"/>
      <c r="MLF949" s="477"/>
      <c r="MLG949" s="477"/>
      <c r="MLH949" s="477"/>
      <c r="MLI949" s="477"/>
      <c r="MLJ949" s="477"/>
      <c r="MLK949" s="477"/>
      <c r="MLL949" s="477"/>
      <c r="MLM949" s="477"/>
      <c r="MLN949" s="477"/>
      <c r="MLO949" s="477"/>
      <c r="MLP949" s="477"/>
      <c r="MLQ949" s="477"/>
      <c r="MLR949" s="477"/>
      <c r="MLS949" s="477"/>
      <c r="MLT949" s="477"/>
      <c r="MLU949" s="477"/>
      <c r="MLV949" s="477"/>
      <c r="MLW949" s="477"/>
      <c r="MLX949" s="477"/>
      <c r="MLY949" s="477"/>
      <c r="MLZ949" s="477"/>
      <c r="MMA949" s="477"/>
      <c r="MMB949" s="477"/>
      <c r="MMC949" s="477"/>
      <c r="MMD949" s="477"/>
      <c r="MME949" s="477"/>
      <c r="MMF949" s="477"/>
      <c r="MMG949" s="477"/>
      <c r="MMH949" s="477"/>
      <c r="MMI949" s="477"/>
      <c r="MMJ949" s="477"/>
      <c r="MMK949" s="477"/>
      <c r="MML949" s="477"/>
      <c r="MMM949" s="477"/>
      <c r="MMN949" s="477"/>
      <c r="MMO949" s="477"/>
      <c r="MMP949" s="477"/>
      <c r="MMQ949" s="477"/>
      <c r="MMR949" s="477"/>
      <c r="MMS949" s="477"/>
      <c r="MMT949" s="477"/>
      <c r="MMU949" s="477"/>
      <c r="MMV949" s="477"/>
      <c r="MMW949" s="477"/>
      <c r="MMX949" s="477"/>
      <c r="MMY949" s="477"/>
      <c r="MMZ949" s="477"/>
      <c r="MNA949" s="477"/>
      <c r="MNB949" s="477"/>
      <c r="MNC949" s="477"/>
      <c r="MND949" s="477"/>
      <c r="MNE949" s="477"/>
      <c r="MNF949" s="477"/>
      <c r="MNG949" s="477"/>
      <c r="MNH949" s="477"/>
      <c r="MNI949" s="477"/>
      <c r="MNJ949" s="477"/>
      <c r="MNK949" s="477"/>
      <c r="MNL949" s="477"/>
      <c r="MNM949" s="477"/>
      <c r="MNN949" s="477"/>
      <c r="MNO949" s="477"/>
      <c r="MNP949" s="477"/>
      <c r="MNQ949" s="477"/>
      <c r="MNR949" s="477"/>
      <c r="MNS949" s="477"/>
      <c r="MNT949" s="477"/>
      <c r="MNU949" s="477"/>
      <c r="MNV949" s="477"/>
      <c r="MNW949" s="477"/>
      <c r="MNX949" s="477"/>
      <c r="MNY949" s="477"/>
      <c r="MNZ949" s="477"/>
      <c r="MOA949" s="477"/>
      <c r="MOB949" s="477"/>
      <c r="MOC949" s="477"/>
      <c r="MOD949" s="477"/>
      <c r="MOE949" s="477"/>
      <c r="MOF949" s="477"/>
      <c r="MOG949" s="477"/>
      <c r="MOH949" s="477"/>
      <c r="MOI949" s="477"/>
      <c r="MOJ949" s="477"/>
      <c r="MOK949" s="477"/>
      <c r="MOL949" s="477"/>
      <c r="MOM949" s="477"/>
      <c r="MON949" s="477"/>
      <c r="MOO949" s="477"/>
      <c r="MOP949" s="477"/>
      <c r="MOQ949" s="477"/>
      <c r="MOR949" s="477"/>
      <c r="MOS949" s="477"/>
      <c r="MOT949" s="477"/>
      <c r="MOU949" s="477"/>
      <c r="MOV949" s="477"/>
      <c r="MOW949" s="477"/>
      <c r="MOX949" s="477"/>
      <c r="MOY949" s="477"/>
      <c r="MOZ949" s="477"/>
      <c r="MPA949" s="477"/>
      <c r="MPB949" s="477"/>
      <c r="MPC949" s="477"/>
      <c r="MPD949" s="477"/>
      <c r="MPE949" s="477"/>
      <c r="MPF949" s="477"/>
      <c r="MPG949" s="477"/>
      <c r="MPH949" s="477"/>
      <c r="MPI949" s="477"/>
      <c r="MPJ949" s="477"/>
      <c r="MPK949" s="477"/>
      <c r="MPL949" s="477"/>
      <c r="MPM949" s="477"/>
      <c r="MPN949" s="477"/>
      <c r="MPO949" s="477"/>
      <c r="MPP949" s="477"/>
      <c r="MPQ949" s="477"/>
      <c r="MPR949" s="477"/>
      <c r="MPS949" s="477"/>
      <c r="MPT949" s="477"/>
      <c r="MPU949" s="477"/>
      <c r="MPV949" s="477"/>
      <c r="MPW949" s="477"/>
      <c r="MPX949" s="477"/>
      <c r="MPY949" s="477"/>
      <c r="MPZ949" s="477"/>
      <c r="MQA949" s="477"/>
      <c r="MQB949" s="477"/>
      <c r="MQC949" s="477"/>
      <c r="MQD949" s="477"/>
      <c r="MQE949" s="477"/>
      <c r="MQF949" s="477"/>
      <c r="MQG949" s="477"/>
      <c r="MQH949" s="477"/>
      <c r="MQI949" s="477"/>
      <c r="MQJ949" s="477"/>
      <c r="MQK949" s="477"/>
      <c r="MQL949" s="477"/>
      <c r="MQM949" s="477"/>
      <c r="MQN949" s="477"/>
      <c r="MQO949" s="477"/>
      <c r="MQP949" s="477"/>
      <c r="MQQ949" s="477"/>
      <c r="MQR949" s="477"/>
      <c r="MQS949" s="477"/>
      <c r="MQT949" s="477"/>
      <c r="MQU949" s="477"/>
      <c r="MQV949" s="477"/>
      <c r="MQW949" s="477"/>
      <c r="MQX949" s="477"/>
      <c r="MQY949" s="477"/>
      <c r="MQZ949" s="477"/>
      <c r="MRA949" s="477"/>
      <c r="MRB949" s="477"/>
      <c r="MRC949" s="477"/>
      <c r="MRD949" s="477"/>
      <c r="MRE949" s="477"/>
      <c r="MRF949" s="477"/>
      <c r="MRG949" s="477"/>
      <c r="MRH949" s="477"/>
      <c r="MRI949" s="477"/>
      <c r="MRJ949" s="477"/>
      <c r="MRK949" s="477"/>
      <c r="MRL949" s="477"/>
      <c r="MRM949" s="477"/>
      <c r="MRN949" s="477"/>
      <c r="MRO949" s="477"/>
      <c r="MRP949" s="477"/>
      <c r="MRQ949" s="477"/>
      <c r="MRR949" s="477"/>
      <c r="MRS949" s="477"/>
      <c r="MRT949" s="477"/>
      <c r="MRU949" s="477"/>
      <c r="MRV949" s="477"/>
      <c r="MRW949" s="477"/>
      <c r="MRX949" s="477"/>
      <c r="MRY949" s="477"/>
      <c r="MRZ949" s="477"/>
      <c r="MSA949" s="477"/>
      <c r="MSB949" s="477"/>
      <c r="MSC949" s="477"/>
      <c r="MSD949" s="477"/>
      <c r="MSE949" s="477"/>
      <c r="MSF949" s="477"/>
      <c r="MSG949" s="477"/>
      <c r="MSH949" s="477"/>
      <c r="MSI949" s="477"/>
      <c r="MSJ949" s="477"/>
      <c r="MSK949" s="477"/>
      <c r="MSL949" s="477"/>
      <c r="MSM949" s="477"/>
      <c r="MSN949" s="477"/>
      <c r="MSO949" s="477"/>
      <c r="MSP949" s="477"/>
      <c r="MSQ949" s="477"/>
      <c r="MSR949" s="477"/>
      <c r="MSS949" s="477"/>
      <c r="MST949" s="477"/>
      <c r="MSU949" s="477"/>
      <c r="MSV949" s="477"/>
      <c r="MSW949" s="477"/>
      <c r="MSX949" s="477"/>
      <c r="MSY949" s="477"/>
      <c r="MSZ949" s="477"/>
      <c r="MTA949" s="477"/>
      <c r="MTB949" s="477"/>
      <c r="MTC949" s="477"/>
      <c r="MTD949" s="477"/>
      <c r="MTE949" s="477"/>
      <c r="MTF949" s="477"/>
      <c r="MTG949" s="477"/>
      <c r="MTH949" s="477"/>
      <c r="MTI949" s="477"/>
      <c r="MTJ949" s="477"/>
      <c r="MTK949" s="477"/>
      <c r="MTL949" s="477"/>
      <c r="MTM949" s="477"/>
      <c r="MTN949" s="477"/>
      <c r="MTO949" s="477"/>
      <c r="MTP949" s="477"/>
      <c r="MTQ949" s="477"/>
      <c r="MTR949" s="477"/>
      <c r="MTS949" s="477"/>
      <c r="MTT949" s="477"/>
      <c r="MTU949" s="477"/>
      <c r="MTV949" s="477"/>
      <c r="MTW949" s="477"/>
      <c r="MTX949" s="477"/>
      <c r="MTY949" s="477"/>
      <c r="MTZ949" s="477"/>
      <c r="MUA949" s="477"/>
      <c r="MUB949" s="477"/>
      <c r="MUC949" s="477"/>
      <c r="MUD949" s="477"/>
      <c r="MUE949" s="477"/>
      <c r="MUF949" s="477"/>
      <c r="MUG949" s="477"/>
      <c r="MUH949" s="477"/>
      <c r="MUI949" s="477"/>
      <c r="MUJ949" s="477"/>
      <c r="MUK949" s="477"/>
      <c r="MUL949" s="477"/>
      <c r="MUM949" s="477"/>
      <c r="MUN949" s="477"/>
      <c r="MUO949" s="477"/>
      <c r="MUP949" s="477"/>
      <c r="MUQ949" s="477"/>
      <c r="MUR949" s="477"/>
      <c r="MUS949" s="477"/>
      <c r="MUT949" s="477"/>
      <c r="MUU949" s="477"/>
      <c r="MUV949" s="477"/>
      <c r="MUW949" s="477"/>
      <c r="MUX949" s="477"/>
      <c r="MUY949" s="477"/>
      <c r="MUZ949" s="477"/>
      <c r="MVA949" s="477"/>
      <c r="MVB949" s="477"/>
      <c r="MVC949" s="477"/>
      <c r="MVD949" s="477"/>
      <c r="MVE949" s="477"/>
      <c r="MVF949" s="477"/>
      <c r="MVG949" s="477"/>
      <c r="MVH949" s="477"/>
      <c r="MVI949" s="477"/>
      <c r="MVJ949" s="477"/>
      <c r="MVK949" s="477"/>
      <c r="MVL949" s="477"/>
      <c r="MVM949" s="477"/>
      <c r="MVN949" s="477"/>
      <c r="MVO949" s="477"/>
      <c r="MVP949" s="477"/>
      <c r="MVQ949" s="477"/>
      <c r="MVR949" s="477"/>
      <c r="MVS949" s="477"/>
      <c r="MVT949" s="477"/>
      <c r="MVU949" s="477"/>
      <c r="MVV949" s="477"/>
      <c r="MVW949" s="477"/>
      <c r="MVX949" s="477"/>
      <c r="MVY949" s="477"/>
      <c r="MVZ949" s="477"/>
      <c r="MWA949" s="477"/>
      <c r="MWB949" s="477"/>
      <c r="MWC949" s="477"/>
      <c r="MWD949" s="477"/>
      <c r="MWE949" s="477"/>
      <c r="MWF949" s="477"/>
      <c r="MWG949" s="477"/>
      <c r="MWH949" s="477"/>
      <c r="MWI949" s="477"/>
      <c r="MWJ949" s="477"/>
      <c r="MWK949" s="477"/>
      <c r="MWL949" s="477"/>
      <c r="MWM949" s="477"/>
      <c r="MWN949" s="477"/>
      <c r="MWO949" s="477"/>
      <c r="MWP949" s="477"/>
      <c r="MWQ949" s="477"/>
      <c r="MWR949" s="477"/>
      <c r="MWS949" s="477"/>
      <c r="MWT949" s="477"/>
      <c r="MWU949" s="477"/>
      <c r="MWV949" s="477"/>
      <c r="MWW949" s="477"/>
      <c r="MWX949" s="477"/>
      <c r="MWY949" s="477"/>
      <c r="MWZ949" s="477"/>
      <c r="MXA949" s="477"/>
      <c r="MXB949" s="477"/>
      <c r="MXC949" s="477"/>
      <c r="MXD949" s="477"/>
      <c r="MXE949" s="477"/>
      <c r="MXF949" s="477"/>
      <c r="MXG949" s="477"/>
      <c r="MXH949" s="477"/>
      <c r="MXI949" s="477"/>
      <c r="MXJ949" s="477"/>
      <c r="MXK949" s="477"/>
      <c r="MXL949" s="477"/>
      <c r="MXM949" s="477"/>
      <c r="MXN949" s="477"/>
      <c r="MXO949" s="477"/>
      <c r="MXP949" s="477"/>
      <c r="MXQ949" s="477"/>
      <c r="MXR949" s="477"/>
      <c r="MXS949" s="477"/>
      <c r="MXT949" s="477"/>
      <c r="MXU949" s="477"/>
      <c r="MXV949" s="477"/>
      <c r="MXW949" s="477"/>
      <c r="MXX949" s="477"/>
      <c r="MXY949" s="477"/>
      <c r="MXZ949" s="477"/>
      <c r="MYA949" s="477"/>
      <c r="MYB949" s="477"/>
      <c r="MYC949" s="477"/>
      <c r="MYD949" s="477"/>
      <c r="MYE949" s="477"/>
      <c r="MYF949" s="477"/>
      <c r="MYG949" s="477"/>
      <c r="MYH949" s="477"/>
      <c r="MYI949" s="477"/>
      <c r="MYJ949" s="477"/>
      <c r="MYK949" s="477"/>
      <c r="MYL949" s="477"/>
      <c r="MYM949" s="477"/>
      <c r="MYN949" s="477"/>
      <c r="MYO949" s="477"/>
      <c r="MYP949" s="477"/>
      <c r="MYQ949" s="477"/>
      <c r="MYR949" s="477"/>
      <c r="MYS949" s="477"/>
      <c r="MYT949" s="477"/>
      <c r="MYU949" s="477"/>
      <c r="MYV949" s="477"/>
      <c r="MYW949" s="477"/>
      <c r="MYX949" s="477"/>
      <c r="MYY949" s="477"/>
      <c r="MYZ949" s="477"/>
      <c r="MZA949" s="477"/>
      <c r="MZB949" s="477"/>
      <c r="MZC949" s="477"/>
      <c r="MZD949" s="477"/>
      <c r="MZE949" s="477"/>
      <c r="MZF949" s="477"/>
      <c r="MZG949" s="477"/>
      <c r="MZH949" s="477"/>
      <c r="MZI949" s="477"/>
      <c r="MZJ949" s="477"/>
      <c r="MZK949" s="477"/>
      <c r="MZL949" s="477"/>
      <c r="MZM949" s="477"/>
      <c r="MZN949" s="477"/>
      <c r="MZO949" s="477"/>
      <c r="MZP949" s="477"/>
      <c r="MZQ949" s="477"/>
      <c r="MZR949" s="477"/>
      <c r="MZS949" s="477"/>
      <c r="MZT949" s="477"/>
      <c r="MZU949" s="477"/>
      <c r="MZV949" s="477"/>
      <c r="MZW949" s="477"/>
      <c r="MZX949" s="477"/>
      <c r="MZY949" s="477"/>
      <c r="MZZ949" s="477"/>
      <c r="NAA949" s="477"/>
      <c r="NAB949" s="477"/>
      <c r="NAC949" s="477"/>
      <c r="NAD949" s="477"/>
      <c r="NAE949" s="477"/>
      <c r="NAF949" s="477"/>
      <c r="NAG949" s="477"/>
      <c r="NAH949" s="477"/>
      <c r="NAI949" s="477"/>
      <c r="NAJ949" s="477"/>
      <c r="NAK949" s="477"/>
      <c r="NAL949" s="477"/>
      <c r="NAM949" s="477"/>
      <c r="NAN949" s="477"/>
      <c r="NAO949" s="477"/>
      <c r="NAP949" s="477"/>
      <c r="NAQ949" s="477"/>
      <c r="NAR949" s="477"/>
      <c r="NAS949" s="477"/>
      <c r="NAT949" s="477"/>
      <c r="NAU949" s="477"/>
      <c r="NAV949" s="477"/>
      <c r="NAW949" s="477"/>
      <c r="NAX949" s="477"/>
      <c r="NAY949" s="477"/>
      <c r="NAZ949" s="477"/>
      <c r="NBA949" s="477"/>
      <c r="NBB949" s="477"/>
      <c r="NBC949" s="477"/>
      <c r="NBD949" s="477"/>
      <c r="NBE949" s="477"/>
      <c r="NBF949" s="477"/>
      <c r="NBG949" s="477"/>
      <c r="NBH949" s="477"/>
      <c r="NBI949" s="477"/>
      <c r="NBJ949" s="477"/>
      <c r="NBK949" s="477"/>
      <c r="NBL949" s="477"/>
      <c r="NBM949" s="477"/>
      <c r="NBN949" s="477"/>
      <c r="NBO949" s="477"/>
      <c r="NBP949" s="477"/>
      <c r="NBQ949" s="477"/>
      <c r="NBR949" s="477"/>
      <c r="NBS949" s="477"/>
      <c r="NBT949" s="477"/>
      <c r="NBU949" s="477"/>
      <c r="NBV949" s="477"/>
      <c r="NBW949" s="477"/>
      <c r="NBX949" s="477"/>
      <c r="NBY949" s="477"/>
      <c r="NBZ949" s="477"/>
      <c r="NCA949" s="477"/>
      <c r="NCB949" s="477"/>
      <c r="NCC949" s="477"/>
      <c r="NCD949" s="477"/>
      <c r="NCE949" s="477"/>
      <c r="NCF949" s="477"/>
      <c r="NCG949" s="477"/>
      <c r="NCH949" s="477"/>
      <c r="NCI949" s="477"/>
      <c r="NCJ949" s="477"/>
      <c r="NCK949" s="477"/>
      <c r="NCL949" s="477"/>
      <c r="NCM949" s="477"/>
      <c r="NCN949" s="477"/>
      <c r="NCO949" s="477"/>
      <c r="NCP949" s="477"/>
      <c r="NCQ949" s="477"/>
      <c r="NCR949" s="477"/>
      <c r="NCS949" s="477"/>
      <c r="NCT949" s="477"/>
      <c r="NCU949" s="477"/>
      <c r="NCV949" s="477"/>
      <c r="NCW949" s="477"/>
      <c r="NCX949" s="477"/>
      <c r="NCY949" s="477"/>
      <c r="NCZ949" s="477"/>
      <c r="NDA949" s="477"/>
      <c r="NDB949" s="477"/>
      <c r="NDC949" s="477"/>
      <c r="NDD949" s="477"/>
      <c r="NDE949" s="477"/>
      <c r="NDF949" s="477"/>
      <c r="NDG949" s="477"/>
      <c r="NDH949" s="477"/>
      <c r="NDI949" s="477"/>
      <c r="NDJ949" s="477"/>
      <c r="NDK949" s="477"/>
      <c r="NDL949" s="477"/>
      <c r="NDM949" s="477"/>
      <c r="NDN949" s="477"/>
      <c r="NDO949" s="477"/>
      <c r="NDP949" s="477"/>
      <c r="NDQ949" s="477"/>
      <c r="NDR949" s="477"/>
      <c r="NDS949" s="477"/>
      <c r="NDT949" s="477"/>
      <c r="NDU949" s="477"/>
      <c r="NDV949" s="477"/>
      <c r="NDW949" s="477"/>
      <c r="NDX949" s="477"/>
      <c r="NDY949" s="477"/>
      <c r="NDZ949" s="477"/>
      <c r="NEA949" s="477"/>
      <c r="NEB949" s="477"/>
      <c r="NEC949" s="477"/>
      <c r="NED949" s="477"/>
      <c r="NEE949" s="477"/>
      <c r="NEF949" s="477"/>
      <c r="NEG949" s="477"/>
      <c r="NEH949" s="477"/>
      <c r="NEI949" s="477"/>
      <c r="NEJ949" s="477"/>
      <c r="NEK949" s="477"/>
      <c r="NEL949" s="477"/>
      <c r="NEM949" s="477"/>
      <c r="NEN949" s="477"/>
      <c r="NEO949" s="477"/>
      <c r="NEP949" s="477"/>
      <c r="NEQ949" s="477"/>
      <c r="NER949" s="477"/>
      <c r="NES949" s="477"/>
      <c r="NET949" s="477"/>
      <c r="NEU949" s="477"/>
      <c r="NEV949" s="477"/>
      <c r="NEW949" s="477"/>
      <c r="NEX949" s="477"/>
      <c r="NEY949" s="477"/>
      <c r="NEZ949" s="477"/>
      <c r="NFA949" s="477"/>
      <c r="NFB949" s="477"/>
      <c r="NFC949" s="477"/>
      <c r="NFD949" s="477"/>
      <c r="NFE949" s="477"/>
      <c r="NFF949" s="477"/>
      <c r="NFG949" s="477"/>
      <c r="NFH949" s="477"/>
      <c r="NFI949" s="477"/>
      <c r="NFJ949" s="477"/>
      <c r="NFK949" s="477"/>
      <c r="NFL949" s="477"/>
      <c r="NFM949" s="477"/>
      <c r="NFN949" s="477"/>
      <c r="NFO949" s="477"/>
      <c r="NFP949" s="477"/>
      <c r="NFQ949" s="477"/>
      <c r="NFR949" s="477"/>
      <c r="NFS949" s="477"/>
      <c r="NFT949" s="477"/>
      <c r="NFU949" s="477"/>
      <c r="NFV949" s="477"/>
      <c r="NFW949" s="477"/>
      <c r="NFX949" s="477"/>
      <c r="NFY949" s="477"/>
      <c r="NFZ949" s="477"/>
      <c r="NGA949" s="477"/>
      <c r="NGB949" s="477"/>
      <c r="NGC949" s="477"/>
      <c r="NGD949" s="477"/>
      <c r="NGE949" s="477"/>
      <c r="NGF949" s="477"/>
      <c r="NGG949" s="477"/>
      <c r="NGH949" s="477"/>
      <c r="NGI949" s="477"/>
      <c r="NGJ949" s="477"/>
      <c r="NGK949" s="477"/>
      <c r="NGL949" s="477"/>
      <c r="NGM949" s="477"/>
      <c r="NGN949" s="477"/>
      <c r="NGO949" s="477"/>
      <c r="NGP949" s="477"/>
      <c r="NGQ949" s="477"/>
      <c r="NGR949" s="477"/>
      <c r="NGS949" s="477"/>
      <c r="NGT949" s="477"/>
      <c r="NGU949" s="477"/>
      <c r="NGV949" s="477"/>
      <c r="NGW949" s="477"/>
      <c r="NGX949" s="477"/>
      <c r="NGY949" s="477"/>
      <c r="NGZ949" s="477"/>
      <c r="NHA949" s="477"/>
      <c r="NHB949" s="477"/>
      <c r="NHC949" s="477"/>
      <c r="NHD949" s="477"/>
      <c r="NHE949" s="477"/>
      <c r="NHF949" s="477"/>
      <c r="NHG949" s="477"/>
      <c r="NHH949" s="477"/>
      <c r="NHI949" s="477"/>
      <c r="NHJ949" s="477"/>
      <c r="NHK949" s="477"/>
      <c r="NHL949" s="477"/>
      <c r="NHM949" s="477"/>
      <c r="NHN949" s="477"/>
      <c r="NHO949" s="477"/>
      <c r="NHP949" s="477"/>
      <c r="NHQ949" s="477"/>
      <c r="NHR949" s="477"/>
      <c r="NHS949" s="477"/>
      <c r="NHT949" s="477"/>
      <c r="NHU949" s="477"/>
      <c r="NHV949" s="477"/>
      <c r="NHW949" s="477"/>
      <c r="NHX949" s="477"/>
      <c r="NHY949" s="477"/>
      <c r="NHZ949" s="477"/>
      <c r="NIA949" s="477"/>
      <c r="NIB949" s="477"/>
      <c r="NIC949" s="477"/>
      <c r="NID949" s="477"/>
      <c r="NIE949" s="477"/>
      <c r="NIF949" s="477"/>
      <c r="NIG949" s="477"/>
      <c r="NIH949" s="477"/>
      <c r="NII949" s="477"/>
      <c r="NIJ949" s="477"/>
      <c r="NIK949" s="477"/>
      <c r="NIL949" s="477"/>
      <c r="NIM949" s="477"/>
      <c r="NIN949" s="477"/>
      <c r="NIO949" s="477"/>
      <c r="NIP949" s="477"/>
      <c r="NIQ949" s="477"/>
      <c r="NIR949" s="477"/>
      <c r="NIS949" s="477"/>
      <c r="NIT949" s="477"/>
      <c r="NIU949" s="477"/>
      <c r="NIV949" s="477"/>
      <c r="NIW949" s="477"/>
      <c r="NIX949" s="477"/>
      <c r="NIY949" s="477"/>
      <c r="NIZ949" s="477"/>
      <c r="NJA949" s="477"/>
      <c r="NJB949" s="477"/>
      <c r="NJC949" s="477"/>
      <c r="NJD949" s="477"/>
      <c r="NJE949" s="477"/>
      <c r="NJF949" s="477"/>
      <c r="NJG949" s="477"/>
      <c r="NJH949" s="477"/>
      <c r="NJI949" s="477"/>
      <c r="NJJ949" s="477"/>
      <c r="NJK949" s="477"/>
      <c r="NJL949" s="477"/>
      <c r="NJM949" s="477"/>
      <c r="NJN949" s="477"/>
      <c r="NJO949" s="477"/>
      <c r="NJP949" s="477"/>
      <c r="NJQ949" s="477"/>
      <c r="NJR949" s="477"/>
      <c r="NJS949" s="477"/>
      <c r="NJT949" s="477"/>
      <c r="NJU949" s="477"/>
      <c r="NJV949" s="477"/>
      <c r="NJW949" s="477"/>
      <c r="NJX949" s="477"/>
      <c r="NJY949" s="477"/>
      <c r="NJZ949" s="477"/>
      <c r="NKA949" s="477"/>
      <c r="NKB949" s="477"/>
      <c r="NKC949" s="477"/>
      <c r="NKD949" s="477"/>
      <c r="NKE949" s="477"/>
      <c r="NKF949" s="477"/>
      <c r="NKG949" s="477"/>
      <c r="NKH949" s="477"/>
      <c r="NKI949" s="477"/>
      <c r="NKJ949" s="477"/>
      <c r="NKK949" s="477"/>
      <c r="NKL949" s="477"/>
      <c r="NKM949" s="477"/>
      <c r="NKN949" s="477"/>
      <c r="NKO949" s="477"/>
      <c r="NKP949" s="477"/>
      <c r="NKQ949" s="477"/>
      <c r="NKR949" s="477"/>
      <c r="NKS949" s="477"/>
      <c r="NKT949" s="477"/>
      <c r="NKU949" s="477"/>
      <c r="NKV949" s="477"/>
      <c r="NKW949" s="477"/>
      <c r="NKX949" s="477"/>
      <c r="NKY949" s="477"/>
      <c r="NKZ949" s="477"/>
      <c r="NLA949" s="477"/>
      <c r="NLB949" s="477"/>
      <c r="NLC949" s="477"/>
      <c r="NLD949" s="477"/>
      <c r="NLE949" s="477"/>
      <c r="NLF949" s="477"/>
      <c r="NLG949" s="477"/>
      <c r="NLH949" s="477"/>
      <c r="NLI949" s="477"/>
      <c r="NLJ949" s="477"/>
      <c r="NLK949" s="477"/>
      <c r="NLL949" s="477"/>
      <c r="NLM949" s="477"/>
      <c r="NLN949" s="477"/>
      <c r="NLO949" s="477"/>
      <c r="NLP949" s="477"/>
      <c r="NLQ949" s="477"/>
      <c r="NLR949" s="477"/>
      <c r="NLS949" s="477"/>
      <c r="NLT949" s="477"/>
      <c r="NLU949" s="477"/>
      <c r="NLV949" s="477"/>
      <c r="NLW949" s="477"/>
      <c r="NLX949" s="477"/>
      <c r="NLY949" s="477"/>
      <c r="NLZ949" s="477"/>
      <c r="NMA949" s="477"/>
      <c r="NMB949" s="477"/>
      <c r="NMC949" s="477"/>
      <c r="NMD949" s="477"/>
      <c r="NME949" s="477"/>
      <c r="NMF949" s="477"/>
      <c r="NMG949" s="477"/>
      <c r="NMH949" s="477"/>
      <c r="NMI949" s="477"/>
      <c r="NMJ949" s="477"/>
      <c r="NMK949" s="477"/>
      <c r="NML949" s="477"/>
      <c r="NMM949" s="477"/>
      <c r="NMN949" s="477"/>
      <c r="NMO949" s="477"/>
      <c r="NMP949" s="477"/>
      <c r="NMQ949" s="477"/>
      <c r="NMR949" s="477"/>
      <c r="NMS949" s="477"/>
      <c r="NMT949" s="477"/>
      <c r="NMU949" s="477"/>
      <c r="NMV949" s="477"/>
      <c r="NMW949" s="477"/>
      <c r="NMX949" s="477"/>
      <c r="NMY949" s="477"/>
      <c r="NMZ949" s="477"/>
      <c r="NNA949" s="477"/>
      <c r="NNB949" s="477"/>
      <c r="NNC949" s="477"/>
      <c r="NND949" s="477"/>
      <c r="NNE949" s="477"/>
      <c r="NNF949" s="477"/>
      <c r="NNG949" s="477"/>
      <c r="NNH949" s="477"/>
      <c r="NNI949" s="477"/>
      <c r="NNJ949" s="477"/>
      <c r="NNK949" s="477"/>
      <c r="NNL949" s="477"/>
      <c r="NNM949" s="477"/>
      <c r="NNN949" s="477"/>
      <c r="NNO949" s="477"/>
      <c r="NNP949" s="477"/>
      <c r="NNQ949" s="477"/>
      <c r="NNR949" s="477"/>
      <c r="NNS949" s="477"/>
      <c r="NNT949" s="477"/>
      <c r="NNU949" s="477"/>
      <c r="NNV949" s="477"/>
      <c r="NNW949" s="477"/>
      <c r="NNX949" s="477"/>
      <c r="NNY949" s="477"/>
      <c r="NNZ949" s="477"/>
      <c r="NOA949" s="477"/>
      <c r="NOB949" s="477"/>
      <c r="NOC949" s="477"/>
      <c r="NOD949" s="477"/>
      <c r="NOE949" s="477"/>
      <c r="NOF949" s="477"/>
      <c r="NOG949" s="477"/>
      <c r="NOH949" s="477"/>
      <c r="NOI949" s="477"/>
      <c r="NOJ949" s="477"/>
      <c r="NOK949" s="477"/>
      <c r="NOL949" s="477"/>
      <c r="NOM949" s="477"/>
      <c r="NON949" s="477"/>
      <c r="NOO949" s="477"/>
      <c r="NOP949" s="477"/>
      <c r="NOQ949" s="477"/>
      <c r="NOR949" s="477"/>
      <c r="NOS949" s="477"/>
      <c r="NOT949" s="477"/>
      <c r="NOU949" s="477"/>
      <c r="NOV949" s="477"/>
      <c r="NOW949" s="477"/>
      <c r="NOX949" s="477"/>
      <c r="NOY949" s="477"/>
      <c r="NOZ949" s="477"/>
      <c r="NPA949" s="477"/>
      <c r="NPB949" s="477"/>
      <c r="NPC949" s="477"/>
      <c r="NPD949" s="477"/>
      <c r="NPE949" s="477"/>
      <c r="NPF949" s="477"/>
      <c r="NPG949" s="477"/>
      <c r="NPH949" s="477"/>
      <c r="NPI949" s="477"/>
      <c r="NPJ949" s="477"/>
      <c r="NPK949" s="477"/>
      <c r="NPL949" s="477"/>
      <c r="NPM949" s="477"/>
      <c r="NPN949" s="477"/>
      <c r="NPO949" s="477"/>
      <c r="NPP949" s="477"/>
      <c r="NPQ949" s="477"/>
      <c r="NPR949" s="477"/>
      <c r="NPS949" s="477"/>
      <c r="NPT949" s="477"/>
      <c r="NPU949" s="477"/>
      <c r="NPV949" s="477"/>
      <c r="NPW949" s="477"/>
      <c r="NPX949" s="477"/>
      <c r="NPY949" s="477"/>
      <c r="NPZ949" s="477"/>
      <c r="NQA949" s="477"/>
      <c r="NQB949" s="477"/>
      <c r="NQC949" s="477"/>
      <c r="NQD949" s="477"/>
      <c r="NQE949" s="477"/>
      <c r="NQF949" s="477"/>
      <c r="NQG949" s="477"/>
      <c r="NQH949" s="477"/>
      <c r="NQI949" s="477"/>
      <c r="NQJ949" s="477"/>
      <c r="NQK949" s="477"/>
      <c r="NQL949" s="477"/>
      <c r="NQM949" s="477"/>
      <c r="NQN949" s="477"/>
      <c r="NQO949" s="477"/>
      <c r="NQP949" s="477"/>
      <c r="NQQ949" s="477"/>
      <c r="NQR949" s="477"/>
      <c r="NQS949" s="477"/>
      <c r="NQT949" s="477"/>
      <c r="NQU949" s="477"/>
      <c r="NQV949" s="477"/>
      <c r="NQW949" s="477"/>
      <c r="NQX949" s="477"/>
      <c r="NQY949" s="477"/>
      <c r="NQZ949" s="477"/>
      <c r="NRA949" s="477"/>
      <c r="NRB949" s="477"/>
      <c r="NRC949" s="477"/>
      <c r="NRD949" s="477"/>
      <c r="NRE949" s="477"/>
      <c r="NRF949" s="477"/>
      <c r="NRG949" s="477"/>
      <c r="NRH949" s="477"/>
      <c r="NRI949" s="477"/>
      <c r="NRJ949" s="477"/>
      <c r="NRK949" s="477"/>
      <c r="NRL949" s="477"/>
      <c r="NRM949" s="477"/>
      <c r="NRN949" s="477"/>
      <c r="NRO949" s="477"/>
      <c r="NRP949" s="477"/>
      <c r="NRQ949" s="477"/>
      <c r="NRR949" s="477"/>
      <c r="NRS949" s="477"/>
      <c r="NRT949" s="477"/>
      <c r="NRU949" s="477"/>
      <c r="NRV949" s="477"/>
      <c r="NRW949" s="477"/>
      <c r="NRX949" s="477"/>
      <c r="NRY949" s="477"/>
      <c r="NRZ949" s="477"/>
      <c r="NSA949" s="477"/>
      <c r="NSB949" s="477"/>
      <c r="NSC949" s="477"/>
      <c r="NSD949" s="477"/>
      <c r="NSE949" s="477"/>
      <c r="NSF949" s="477"/>
      <c r="NSG949" s="477"/>
      <c r="NSH949" s="477"/>
      <c r="NSI949" s="477"/>
      <c r="NSJ949" s="477"/>
      <c r="NSK949" s="477"/>
      <c r="NSL949" s="477"/>
      <c r="NSM949" s="477"/>
      <c r="NSN949" s="477"/>
      <c r="NSO949" s="477"/>
      <c r="NSP949" s="477"/>
      <c r="NSQ949" s="477"/>
      <c r="NSR949" s="477"/>
      <c r="NSS949" s="477"/>
      <c r="NST949" s="477"/>
      <c r="NSU949" s="477"/>
      <c r="NSV949" s="477"/>
      <c r="NSW949" s="477"/>
      <c r="NSX949" s="477"/>
      <c r="NSY949" s="477"/>
      <c r="NSZ949" s="477"/>
      <c r="NTA949" s="477"/>
      <c r="NTB949" s="477"/>
      <c r="NTC949" s="477"/>
      <c r="NTD949" s="477"/>
      <c r="NTE949" s="477"/>
      <c r="NTF949" s="477"/>
      <c r="NTG949" s="477"/>
      <c r="NTH949" s="477"/>
      <c r="NTI949" s="477"/>
      <c r="NTJ949" s="477"/>
      <c r="NTK949" s="477"/>
      <c r="NTL949" s="477"/>
      <c r="NTM949" s="477"/>
      <c r="NTN949" s="477"/>
      <c r="NTO949" s="477"/>
      <c r="NTP949" s="477"/>
      <c r="NTQ949" s="477"/>
      <c r="NTR949" s="477"/>
      <c r="NTS949" s="477"/>
      <c r="NTT949" s="477"/>
      <c r="NTU949" s="477"/>
      <c r="NTV949" s="477"/>
      <c r="NTW949" s="477"/>
      <c r="NTX949" s="477"/>
      <c r="NTY949" s="477"/>
      <c r="NTZ949" s="477"/>
      <c r="NUA949" s="477"/>
      <c r="NUB949" s="477"/>
      <c r="NUC949" s="477"/>
      <c r="NUD949" s="477"/>
      <c r="NUE949" s="477"/>
      <c r="NUF949" s="477"/>
      <c r="NUG949" s="477"/>
      <c r="NUH949" s="477"/>
      <c r="NUI949" s="477"/>
      <c r="NUJ949" s="477"/>
      <c r="NUK949" s="477"/>
      <c r="NUL949" s="477"/>
      <c r="NUM949" s="477"/>
      <c r="NUN949" s="477"/>
      <c r="NUO949" s="477"/>
      <c r="NUP949" s="477"/>
      <c r="NUQ949" s="477"/>
      <c r="NUR949" s="477"/>
      <c r="NUS949" s="477"/>
      <c r="NUT949" s="477"/>
      <c r="NUU949" s="477"/>
      <c r="NUV949" s="477"/>
      <c r="NUW949" s="477"/>
      <c r="NUX949" s="477"/>
      <c r="NUY949" s="477"/>
      <c r="NUZ949" s="477"/>
      <c r="NVA949" s="477"/>
      <c r="NVB949" s="477"/>
      <c r="NVC949" s="477"/>
      <c r="NVD949" s="477"/>
      <c r="NVE949" s="477"/>
      <c r="NVF949" s="477"/>
      <c r="NVG949" s="477"/>
      <c r="NVH949" s="477"/>
      <c r="NVI949" s="477"/>
      <c r="NVJ949" s="477"/>
      <c r="NVK949" s="477"/>
      <c r="NVL949" s="477"/>
      <c r="NVM949" s="477"/>
      <c r="NVN949" s="477"/>
      <c r="NVO949" s="477"/>
      <c r="NVP949" s="477"/>
      <c r="NVQ949" s="477"/>
      <c r="NVR949" s="477"/>
      <c r="NVS949" s="477"/>
      <c r="NVT949" s="477"/>
      <c r="NVU949" s="477"/>
      <c r="NVV949" s="477"/>
      <c r="NVW949" s="477"/>
      <c r="NVX949" s="477"/>
      <c r="NVY949" s="477"/>
      <c r="NVZ949" s="477"/>
      <c r="NWA949" s="477"/>
      <c r="NWB949" s="477"/>
      <c r="NWC949" s="477"/>
      <c r="NWD949" s="477"/>
      <c r="NWE949" s="477"/>
      <c r="NWF949" s="477"/>
      <c r="NWG949" s="477"/>
      <c r="NWH949" s="477"/>
      <c r="NWI949" s="477"/>
      <c r="NWJ949" s="477"/>
      <c r="NWK949" s="477"/>
      <c r="NWL949" s="477"/>
      <c r="NWM949" s="477"/>
      <c r="NWN949" s="477"/>
      <c r="NWO949" s="477"/>
      <c r="NWP949" s="477"/>
      <c r="NWQ949" s="477"/>
      <c r="NWR949" s="477"/>
      <c r="NWS949" s="477"/>
      <c r="NWT949" s="477"/>
      <c r="NWU949" s="477"/>
      <c r="NWV949" s="477"/>
      <c r="NWW949" s="477"/>
      <c r="NWX949" s="477"/>
      <c r="NWY949" s="477"/>
      <c r="NWZ949" s="477"/>
      <c r="NXA949" s="477"/>
      <c r="NXB949" s="477"/>
      <c r="NXC949" s="477"/>
      <c r="NXD949" s="477"/>
      <c r="NXE949" s="477"/>
      <c r="NXF949" s="477"/>
      <c r="NXG949" s="477"/>
      <c r="NXH949" s="477"/>
      <c r="NXI949" s="477"/>
      <c r="NXJ949" s="477"/>
      <c r="NXK949" s="477"/>
      <c r="NXL949" s="477"/>
      <c r="NXM949" s="477"/>
      <c r="NXN949" s="477"/>
      <c r="NXO949" s="477"/>
      <c r="NXP949" s="477"/>
      <c r="NXQ949" s="477"/>
      <c r="NXR949" s="477"/>
      <c r="NXS949" s="477"/>
      <c r="NXT949" s="477"/>
      <c r="NXU949" s="477"/>
      <c r="NXV949" s="477"/>
      <c r="NXW949" s="477"/>
      <c r="NXX949" s="477"/>
      <c r="NXY949" s="477"/>
      <c r="NXZ949" s="477"/>
      <c r="NYA949" s="477"/>
      <c r="NYB949" s="477"/>
      <c r="NYC949" s="477"/>
      <c r="NYD949" s="477"/>
      <c r="NYE949" s="477"/>
      <c r="NYF949" s="477"/>
      <c r="NYG949" s="477"/>
      <c r="NYH949" s="477"/>
      <c r="NYI949" s="477"/>
      <c r="NYJ949" s="477"/>
      <c r="NYK949" s="477"/>
      <c r="NYL949" s="477"/>
      <c r="NYM949" s="477"/>
      <c r="NYN949" s="477"/>
      <c r="NYO949" s="477"/>
      <c r="NYP949" s="477"/>
      <c r="NYQ949" s="477"/>
      <c r="NYR949" s="477"/>
      <c r="NYS949" s="477"/>
      <c r="NYT949" s="477"/>
      <c r="NYU949" s="477"/>
      <c r="NYV949" s="477"/>
      <c r="NYW949" s="477"/>
      <c r="NYX949" s="477"/>
      <c r="NYY949" s="477"/>
      <c r="NYZ949" s="477"/>
      <c r="NZA949" s="477"/>
      <c r="NZB949" s="477"/>
      <c r="NZC949" s="477"/>
      <c r="NZD949" s="477"/>
      <c r="NZE949" s="477"/>
      <c r="NZF949" s="477"/>
      <c r="NZG949" s="477"/>
      <c r="NZH949" s="477"/>
      <c r="NZI949" s="477"/>
      <c r="NZJ949" s="477"/>
      <c r="NZK949" s="477"/>
      <c r="NZL949" s="477"/>
      <c r="NZM949" s="477"/>
      <c r="NZN949" s="477"/>
      <c r="NZO949" s="477"/>
      <c r="NZP949" s="477"/>
      <c r="NZQ949" s="477"/>
      <c r="NZR949" s="477"/>
      <c r="NZS949" s="477"/>
      <c r="NZT949" s="477"/>
      <c r="NZU949" s="477"/>
      <c r="NZV949" s="477"/>
      <c r="NZW949" s="477"/>
      <c r="NZX949" s="477"/>
      <c r="NZY949" s="477"/>
      <c r="NZZ949" s="477"/>
      <c r="OAA949" s="477"/>
      <c r="OAB949" s="477"/>
      <c r="OAC949" s="477"/>
      <c r="OAD949" s="477"/>
      <c r="OAE949" s="477"/>
      <c r="OAF949" s="477"/>
      <c r="OAG949" s="477"/>
      <c r="OAH949" s="477"/>
      <c r="OAI949" s="477"/>
      <c r="OAJ949" s="477"/>
      <c r="OAK949" s="477"/>
      <c r="OAL949" s="477"/>
      <c r="OAM949" s="477"/>
      <c r="OAN949" s="477"/>
      <c r="OAO949" s="477"/>
      <c r="OAP949" s="477"/>
      <c r="OAQ949" s="477"/>
      <c r="OAR949" s="477"/>
      <c r="OAS949" s="477"/>
      <c r="OAT949" s="477"/>
      <c r="OAU949" s="477"/>
      <c r="OAV949" s="477"/>
      <c r="OAW949" s="477"/>
      <c r="OAX949" s="477"/>
      <c r="OAY949" s="477"/>
      <c r="OAZ949" s="477"/>
      <c r="OBA949" s="477"/>
      <c r="OBB949" s="477"/>
      <c r="OBC949" s="477"/>
      <c r="OBD949" s="477"/>
      <c r="OBE949" s="477"/>
      <c r="OBF949" s="477"/>
      <c r="OBG949" s="477"/>
      <c r="OBH949" s="477"/>
      <c r="OBI949" s="477"/>
      <c r="OBJ949" s="477"/>
      <c r="OBK949" s="477"/>
      <c r="OBL949" s="477"/>
      <c r="OBM949" s="477"/>
      <c r="OBN949" s="477"/>
      <c r="OBO949" s="477"/>
      <c r="OBP949" s="477"/>
      <c r="OBQ949" s="477"/>
      <c r="OBR949" s="477"/>
      <c r="OBS949" s="477"/>
      <c r="OBT949" s="477"/>
      <c r="OBU949" s="477"/>
      <c r="OBV949" s="477"/>
      <c r="OBW949" s="477"/>
      <c r="OBX949" s="477"/>
      <c r="OBY949" s="477"/>
      <c r="OBZ949" s="477"/>
      <c r="OCA949" s="477"/>
      <c r="OCB949" s="477"/>
      <c r="OCC949" s="477"/>
      <c r="OCD949" s="477"/>
      <c r="OCE949" s="477"/>
      <c r="OCF949" s="477"/>
      <c r="OCG949" s="477"/>
      <c r="OCH949" s="477"/>
      <c r="OCI949" s="477"/>
      <c r="OCJ949" s="477"/>
      <c r="OCK949" s="477"/>
      <c r="OCL949" s="477"/>
      <c r="OCM949" s="477"/>
      <c r="OCN949" s="477"/>
      <c r="OCO949" s="477"/>
      <c r="OCP949" s="477"/>
      <c r="OCQ949" s="477"/>
      <c r="OCR949" s="477"/>
      <c r="OCS949" s="477"/>
      <c r="OCT949" s="477"/>
      <c r="OCU949" s="477"/>
      <c r="OCV949" s="477"/>
      <c r="OCW949" s="477"/>
      <c r="OCX949" s="477"/>
      <c r="OCY949" s="477"/>
      <c r="OCZ949" s="477"/>
      <c r="ODA949" s="477"/>
      <c r="ODB949" s="477"/>
      <c r="ODC949" s="477"/>
      <c r="ODD949" s="477"/>
      <c r="ODE949" s="477"/>
      <c r="ODF949" s="477"/>
      <c r="ODG949" s="477"/>
      <c r="ODH949" s="477"/>
      <c r="ODI949" s="477"/>
      <c r="ODJ949" s="477"/>
      <c r="ODK949" s="477"/>
      <c r="ODL949" s="477"/>
      <c r="ODM949" s="477"/>
      <c r="ODN949" s="477"/>
      <c r="ODO949" s="477"/>
      <c r="ODP949" s="477"/>
      <c r="ODQ949" s="477"/>
      <c r="ODR949" s="477"/>
      <c r="ODS949" s="477"/>
      <c r="ODT949" s="477"/>
      <c r="ODU949" s="477"/>
      <c r="ODV949" s="477"/>
      <c r="ODW949" s="477"/>
      <c r="ODX949" s="477"/>
      <c r="ODY949" s="477"/>
      <c r="ODZ949" s="477"/>
      <c r="OEA949" s="477"/>
      <c r="OEB949" s="477"/>
      <c r="OEC949" s="477"/>
      <c r="OED949" s="477"/>
      <c r="OEE949" s="477"/>
      <c r="OEF949" s="477"/>
      <c r="OEG949" s="477"/>
      <c r="OEH949" s="477"/>
      <c r="OEI949" s="477"/>
      <c r="OEJ949" s="477"/>
      <c r="OEK949" s="477"/>
      <c r="OEL949" s="477"/>
      <c r="OEM949" s="477"/>
      <c r="OEN949" s="477"/>
      <c r="OEO949" s="477"/>
      <c r="OEP949" s="477"/>
      <c r="OEQ949" s="477"/>
      <c r="OER949" s="477"/>
      <c r="OES949" s="477"/>
      <c r="OET949" s="477"/>
      <c r="OEU949" s="477"/>
      <c r="OEV949" s="477"/>
      <c r="OEW949" s="477"/>
      <c r="OEX949" s="477"/>
      <c r="OEY949" s="477"/>
      <c r="OEZ949" s="477"/>
      <c r="OFA949" s="477"/>
      <c r="OFB949" s="477"/>
      <c r="OFC949" s="477"/>
      <c r="OFD949" s="477"/>
      <c r="OFE949" s="477"/>
      <c r="OFF949" s="477"/>
      <c r="OFG949" s="477"/>
      <c r="OFH949" s="477"/>
      <c r="OFI949" s="477"/>
      <c r="OFJ949" s="477"/>
      <c r="OFK949" s="477"/>
      <c r="OFL949" s="477"/>
      <c r="OFM949" s="477"/>
      <c r="OFN949" s="477"/>
      <c r="OFO949" s="477"/>
      <c r="OFP949" s="477"/>
      <c r="OFQ949" s="477"/>
      <c r="OFR949" s="477"/>
      <c r="OFS949" s="477"/>
      <c r="OFT949" s="477"/>
      <c r="OFU949" s="477"/>
      <c r="OFV949" s="477"/>
      <c r="OFW949" s="477"/>
      <c r="OFX949" s="477"/>
      <c r="OFY949" s="477"/>
      <c r="OFZ949" s="477"/>
      <c r="OGA949" s="477"/>
      <c r="OGB949" s="477"/>
      <c r="OGC949" s="477"/>
      <c r="OGD949" s="477"/>
      <c r="OGE949" s="477"/>
      <c r="OGF949" s="477"/>
      <c r="OGG949" s="477"/>
      <c r="OGH949" s="477"/>
      <c r="OGI949" s="477"/>
      <c r="OGJ949" s="477"/>
      <c r="OGK949" s="477"/>
      <c r="OGL949" s="477"/>
      <c r="OGM949" s="477"/>
      <c r="OGN949" s="477"/>
      <c r="OGO949" s="477"/>
      <c r="OGP949" s="477"/>
      <c r="OGQ949" s="477"/>
      <c r="OGR949" s="477"/>
      <c r="OGS949" s="477"/>
      <c r="OGT949" s="477"/>
      <c r="OGU949" s="477"/>
      <c r="OGV949" s="477"/>
      <c r="OGW949" s="477"/>
      <c r="OGX949" s="477"/>
      <c r="OGY949" s="477"/>
      <c r="OGZ949" s="477"/>
      <c r="OHA949" s="477"/>
      <c r="OHB949" s="477"/>
      <c r="OHC949" s="477"/>
      <c r="OHD949" s="477"/>
      <c r="OHE949" s="477"/>
      <c r="OHF949" s="477"/>
      <c r="OHG949" s="477"/>
      <c r="OHH949" s="477"/>
      <c r="OHI949" s="477"/>
      <c r="OHJ949" s="477"/>
      <c r="OHK949" s="477"/>
      <c r="OHL949" s="477"/>
      <c r="OHM949" s="477"/>
      <c r="OHN949" s="477"/>
      <c r="OHO949" s="477"/>
      <c r="OHP949" s="477"/>
      <c r="OHQ949" s="477"/>
      <c r="OHR949" s="477"/>
      <c r="OHS949" s="477"/>
      <c r="OHT949" s="477"/>
      <c r="OHU949" s="477"/>
      <c r="OHV949" s="477"/>
      <c r="OHW949" s="477"/>
      <c r="OHX949" s="477"/>
      <c r="OHY949" s="477"/>
      <c r="OHZ949" s="477"/>
      <c r="OIA949" s="477"/>
      <c r="OIB949" s="477"/>
      <c r="OIC949" s="477"/>
      <c r="OID949" s="477"/>
      <c r="OIE949" s="477"/>
      <c r="OIF949" s="477"/>
      <c r="OIG949" s="477"/>
      <c r="OIH949" s="477"/>
      <c r="OII949" s="477"/>
      <c r="OIJ949" s="477"/>
      <c r="OIK949" s="477"/>
      <c r="OIL949" s="477"/>
      <c r="OIM949" s="477"/>
      <c r="OIN949" s="477"/>
      <c r="OIO949" s="477"/>
      <c r="OIP949" s="477"/>
      <c r="OIQ949" s="477"/>
      <c r="OIR949" s="477"/>
      <c r="OIS949" s="477"/>
      <c r="OIT949" s="477"/>
      <c r="OIU949" s="477"/>
      <c r="OIV949" s="477"/>
      <c r="OIW949" s="477"/>
      <c r="OIX949" s="477"/>
      <c r="OIY949" s="477"/>
      <c r="OIZ949" s="477"/>
      <c r="OJA949" s="477"/>
      <c r="OJB949" s="477"/>
      <c r="OJC949" s="477"/>
      <c r="OJD949" s="477"/>
      <c r="OJE949" s="477"/>
      <c r="OJF949" s="477"/>
      <c r="OJG949" s="477"/>
      <c r="OJH949" s="477"/>
      <c r="OJI949" s="477"/>
      <c r="OJJ949" s="477"/>
      <c r="OJK949" s="477"/>
      <c r="OJL949" s="477"/>
      <c r="OJM949" s="477"/>
      <c r="OJN949" s="477"/>
      <c r="OJO949" s="477"/>
      <c r="OJP949" s="477"/>
      <c r="OJQ949" s="477"/>
      <c r="OJR949" s="477"/>
      <c r="OJS949" s="477"/>
      <c r="OJT949" s="477"/>
      <c r="OJU949" s="477"/>
      <c r="OJV949" s="477"/>
      <c r="OJW949" s="477"/>
      <c r="OJX949" s="477"/>
      <c r="OJY949" s="477"/>
      <c r="OJZ949" s="477"/>
      <c r="OKA949" s="477"/>
      <c r="OKB949" s="477"/>
      <c r="OKC949" s="477"/>
      <c r="OKD949" s="477"/>
      <c r="OKE949" s="477"/>
      <c r="OKF949" s="477"/>
      <c r="OKG949" s="477"/>
      <c r="OKH949" s="477"/>
      <c r="OKI949" s="477"/>
      <c r="OKJ949" s="477"/>
      <c r="OKK949" s="477"/>
      <c r="OKL949" s="477"/>
      <c r="OKM949" s="477"/>
      <c r="OKN949" s="477"/>
      <c r="OKO949" s="477"/>
      <c r="OKP949" s="477"/>
      <c r="OKQ949" s="477"/>
      <c r="OKR949" s="477"/>
      <c r="OKS949" s="477"/>
      <c r="OKT949" s="477"/>
      <c r="OKU949" s="477"/>
      <c r="OKV949" s="477"/>
      <c r="OKW949" s="477"/>
      <c r="OKX949" s="477"/>
      <c r="OKY949" s="477"/>
      <c r="OKZ949" s="477"/>
      <c r="OLA949" s="477"/>
      <c r="OLB949" s="477"/>
      <c r="OLC949" s="477"/>
      <c r="OLD949" s="477"/>
      <c r="OLE949" s="477"/>
      <c r="OLF949" s="477"/>
      <c r="OLG949" s="477"/>
      <c r="OLH949" s="477"/>
      <c r="OLI949" s="477"/>
      <c r="OLJ949" s="477"/>
      <c r="OLK949" s="477"/>
      <c r="OLL949" s="477"/>
      <c r="OLM949" s="477"/>
      <c r="OLN949" s="477"/>
      <c r="OLO949" s="477"/>
      <c r="OLP949" s="477"/>
      <c r="OLQ949" s="477"/>
      <c r="OLR949" s="477"/>
      <c r="OLS949" s="477"/>
      <c r="OLT949" s="477"/>
      <c r="OLU949" s="477"/>
      <c r="OLV949" s="477"/>
      <c r="OLW949" s="477"/>
      <c r="OLX949" s="477"/>
      <c r="OLY949" s="477"/>
      <c r="OLZ949" s="477"/>
      <c r="OMA949" s="477"/>
      <c r="OMB949" s="477"/>
      <c r="OMC949" s="477"/>
      <c r="OMD949" s="477"/>
      <c r="OME949" s="477"/>
      <c r="OMF949" s="477"/>
      <c r="OMG949" s="477"/>
      <c r="OMH949" s="477"/>
      <c r="OMI949" s="477"/>
      <c r="OMJ949" s="477"/>
      <c r="OMK949" s="477"/>
      <c r="OML949" s="477"/>
      <c r="OMM949" s="477"/>
      <c r="OMN949" s="477"/>
      <c r="OMO949" s="477"/>
      <c r="OMP949" s="477"/>
      <c r="OMQ949" s="477"/>
      <c r="OMR949" s="477"/>
      <c r="OMS949" s="477"/>
      <c r="OMT949" s="477"/>
      <c r="OMU949" s="477"/>
      <c r="OMV949" s="477"/>
      <c r="OMW949" s="477"/>
      <c r="OMX949" s="477"/>
      <c r="OMY949" s="477"/>
      <c r="OMZ949" s="477"/>
      <c r="ONA949" s="477"/>
      <c r="ONB949" s="477"/>
      <c r="ONC949" s="477"/>
      <c r="OND949" s="477"/>
      <c r="ONE949" s="477"/>
      <c r="ONF949" s="477"/>
      <c r="ONG949" s="477"/>
      <c r="ONH949" s="477"/>
      <c r="ONI949" s="477"/>
      <c r="ONJ949" s="477"/>
      <c r="ONK949" s="477"/>
      <c r="ONL949" s="477"/>
      <c r="ONM949" s="477"/>
      <c r="ONN949" s="477"/>
      <c r="ONO949" s="477"/>
      <c r="ONP949" s="477"/>
      <c r="ONQ949" s="477"/>
      <c r="ONR949" s="477"/>
      <c r="ONS949" s="477"/>
      <c r="ONT949" s="477"/>
      <c r="ONU949" s="477"/>
      <c r="ONV949" s="477"/>
      <c r="ONW949" s="477"/>
      <c r="ONX949" s="477"/>
      <c r="ONY949" s="477"/>
      <c r="ONZ949" s="477"/>
      <c r="OOA949" s="477"/>
      <c r="OOB949" s="477"/>
      <c r="OOC949" s="477"/>
      <c r="OOD949" s="477"/>
      <c r="OOE949" s="477"/>
      <c r="OOF949" s="477"/>
      <c r="OOG949" s="477"/>
      <c r="OOH949" s="477"/>
      <c r="OOI949" s="477"/>
      <c r="OOJ949" s="477"/>
      <c r="OOK949" s="477"/>
      <c r="OOL949" s="477"/>
      <c r="OOM949" s="477"/>
      <c r="OON949" s="477"/>
      <c r="OOO949" s="477"/>
      <c r="OOP949" s="477"/>
      <c r="OOQ949" s="477"/>
      <c r="OOR949" s="477"/>
      <c r="OOS949" s="477"/>
      <c r="OOT949" s="477"/>
      <c r="OOU949" s="477"/>
      <c r="OOV949" s="477"/>
      <c r="OOW949" s="477"/>
      <c r="OOX949" s="477"/>
      <c r="OOY949" s="477"/>
      <c r="OOZ949" s="477"/>
      <c r="OPA949" s="477"/>
      <c r="OPB949" s="477"/>
      <c r="OPC949" s="477"/>
      <c r="OPD949" s="477"/>
      <c r="OPE949" s="477"/>
      <c r="OPF949" s="477"/>
      <c r="OPG949" s="477"/>
      <c r="OPH949" s="477"/>
      <c r="OPI949" s="477"/>
      <c r="OPJ949" s="477"/>
      <c r="OPK949" s="477"/>
      <c r="OPL949" s="477"/>
      <c r="OPM949" s="477"/>
      <c r="OPN949" s="477"/>
      <c r="OPO949" s="477"/>
      <c r="OPP949" s="477"/>
      <c r="OPQ949" s="477"/>
      <c r="OPR949" s="477"/>
      <c r="OPS949" s="477"/>
      <c r="OPT949" s="477"/>
      <c r="OPU949" s="477"/>
      <c r="OPV949" s="477"/>
      <c r="OPW949" s="477"/>
      <c r="OPX949" s="477"/>
      <c r="OPY949" s="477"/>
      <c r="OPZ949" s="477"/>
      <c r="OQA949" s="477"/>
      <c r="OQB949" s="477"/>
      <c r="OQC949" s="477"/>
      <c r="OQD949" s="477"/>
      <c r="OQE949" s="477"/>
      <c r="OQF949" s="477"/>
      <c r="OQG949" s="477"/>
      <c r="OQH949" s="477"/>
      <c r="OQI949" s="477"/>
      <c r="OQJ949" s="477"/>
      <c r="OQK949" s="477"/>
      <c r="OQL949" s="477"/>
      <c r="OQM949" s="477"/>
      <c r="OQN949" s="477"/>
      <c r="OQO949" s="477"/>
      <c r="OQP949" s="477"/>
      <c r="OQQ949" s="477"/>
      <c r="OQR949" s="477"/>
      <c r="OQS949" s="477"/>
      <c r="OQT949" s="477"/>
      <c r="OQU949" s="477"/>
      <c r="OQV949" s="477"/>
      <c r="OQW949" s="477"/>
      <c r="OQX949" s="477"/>
      <c r="OQY949" s="477"/>
      <c r="OQZ949" s="477"/>
      <c r="ORA949" s="477"/>
      <c r="ORB949" s="477"/>
      <c r="ORC949" s="477"/>
      <c r="ORD949" s="477"/>
      <c r="ORE949" s="477"/>
      <c r="ORF949" s="477"/>
      <c r="ORG949" s="477"/>
      <c r="ORH949" s="477"/>
      <c r="ORI949" s="477"/>
      <c r="ORJ949" s="477"/>
      <c r="ORK949" s="477"/>
      <c r="ORL949" s="477"/>
      <c r="ORM949" s="477"/>
      <c r="ORN949" s="477"/>
      <c r="ORO949" s="477"/>
      <c r="ORP949" s="477"/>
      <c r="ORQ949" s="477"/>
      <c r="ORR949" s="477"/>
      <c r="ORS949" s="477"/>
      <c r="ORT949" s="477"/>
      <c r="ORU949" s="477"/>
      <c r="ORV949" s="477"/>
      <c r="ORW949" s="477"/>
      <c r="ORX949" s="477"/>
      <c r="ORY949" s="477"/>
      <c r="ORZ949" s="477"/>
      <c r="OSA949" s="477"/>
      <c r="OSB949" s="477"/>
      <c r="OSC949" s="477"/>
      <c r="OSD949" s="477"/>
      <c r="OSE949" s="477"/>
      <c r="OSF949" s="477"/>
      <c r="OSG949" s="477"/>
      <c r="OSH949" s="477"/>
      <c r="OSI949" s="477"/>
      <c r="OSJ949" s="477"/>
      <c r="OSK949" s="477"/>
      <c r="OSL949" s="477"/>
      <c r="OSM949" s="477"/>
      <c r="OSN949" s="477"/>
      <c r="OSO949" s="477"/>
      <c r="OSP949" s="477"/>
      <c r="OSQ949" s="477"/>
      <c r="OSR949" s="477"/>
      <c r="OSS949" s="477"/>
      <c r="OST949" s="477"/>
      <c r="OSU949" s="477"/>
      <c r="OSV949" s="477"/>
      <c r="OSW949" s="477"/>
      <c r="OSX949" s="477"/>
      <c r="OSY949" s="477"/>
      <c r="OSZ949" s="477"/>
      <c r="OTA949" s="477"/>
      <c r="OTB949" s="477"/>
      <c r="OTC949" s="477"/>
      <c r="OTD949" s="477"/>
      <c r="OTE949" s="477"/>
      <c r="OTF949" s="477"/>
      <c r="OTG949" s="477"/>
      <c r="OTH949" s="477"/>
      <c r="OTI949" s="477"/>
      <c r="OTJ949" s="477"/>
      <c r="OTK949" s="477"/>
      <c r="OTL949" s="477"/>
      <c r="OTM949" s="477"/>
      <c r="OTN949" s="477"/>
      <c r="OTO949" s="477"/>
      <c r="OTP949" s="477"/>
      <c r="OTQ949" s="477"/>
      <c r="OTR949" s="477"/>
      <c r="OTS949" s="477"/>
      <c r="OTT949" s="477"/>
      <c r="OTU949" s="477"/>
      <c r="OTV949" s="477"/>
      <c r="OTW949" s="477"/>
      <c r="OTX949" s="477"/>
      <c r="OTY949" s="477"/>
      <c r="OTZ949" s="477"/>
      <c r="OUA949" s="477"/>
      <c r="OUB949" s="477"/>
      <c r="OUC949" s="477"/>
      <c r="OUD949" s="477"/>
      <c r="OUE949" s="477"/>
      <c r="OUF949" s="477"/>
      <c r="OUG949" s="477"/>
      <c r="OUH949" s="477"/>
      <c r="OUI949" s="477"/>
      <c r="OUJ949" s="477"/>
      <c r="OUK949" s="477"/>
      <c r="OUL949" s="477"/>
      <c r="OUM949" s="477"/>
      <c r="OUN949" s="477"/>
      <c r="OUO949" s="477"/>
      <c r="OUP949" s="477"/>
      <c r="OUQ949" s="477"/>
      <c r="OUR949" s="477"/>
      <c r="OUS949" s="477"/>
      <c r="OUT949" s="477"/>
      <c r="OUU949" s="477"/>
      <c r="OUV949" s="477"/>
      <c r="OUW949" s="477"/>
      <c r="OUX949" s="477"/>
      <c r="OUY949" s="477"/>
      <c r="OUZ949" s="477"/>
      <c r="OVA949" s="477"/>
      <c r="OVB949" s="477"/>
      <c r="OVC949" s="477"/>
      <c r="OVD949" s="477"/>
      <c r="OVE949" s="477"/>
      <c r="OVF949" s="477"/>
      <c r="OVG949" s="477"/>
      <c r="OVH949" s="477"/>
      <c r="OVI949" s="477"/>
      <c r="OVJ949" s="477"/>
      <c r="OVK949" s="477"/>
      <c r="OVL949" s="477"/>
      <c r="OVM949" s="477"/>
      <c r="OVN949" s="477"/>
      <c r="OVO949" s="477"/>
      <c r="OVP949" s="477"/>
      <c r="OVQ949" s="477"/>
      <c r="OVR949" s="477"/>
      <c r="OVS949" s="477"/>
      <c r="OVT949" s="477"/>
      <c r="OVU949" s="477"/>
      <c r="OVV949" s="477"/>
      <c r="OVW949" s="477"/>
      <c r="OVX949" s="477"/>
      <c r="OVY949" s="477"/>
      <c r="OVZ949" s="477"/>
      <c r="OWA949" s="477"/>
      <c r="OWB949" s="477"/>
      <c r="OWC949" s="477"/>
      <c r="OWD949" s="477"/>
      <c r="OWE949" s="477"/>
      <c r="OWF949" s="477"/>
      <c r="OWG949" s="477"/>
      <c r="OWH949" s="477"/>
      <c r="OWI949" s="477"/>
      <c r="OWJ949" s="477"/>
      <c r="OWK949" s="477"/>
      <c r="OWL949" s="477"/>
      <c r="OWM949" s="477"/>
      <c r="OWN949" s="477"/>
      <c r="OWO949" s="477"/>
      <c r="OWP949" s="477"/>
      <c r="OWQ949" s="477"/>
      <c r="OWR949" s="477"/>
      <c r="OWS949" s="477"/>
      <c r="OWT949" s="477"/>
      <c r="OWU949" s="477"/>
      <c r="OWV949" s="477"/>
      <c r="OWW949" s="477"/>
      <c r="OWX949" s="477"/>
      <c r="OWY949" s="477"/>
      <c r="OWZ949" s="477"/>
      <c r="OXA949" s="477"/>
      <c r="OXB949" s="477"/>
      <c r="OXC949" s="477"/>
      <c r="OXD949" s="477"/>
      <c r="OXE949" s="477"/>
      <c r="OXF949" s="477"/>
      <c r="OXG949" s="477"/>
      <c r="OXH949" s="477"/>
      <c r="OXI949" s="477"/>
      <c r="OXJ949" s="477"/>
      <c r="OXK949" s="477"/>
      <c r="OXL949" s="477"/>
      <c r="OXM949" s="477"/>
      <c r="OXN949" s="477"/>
      <c r="OXO949" s="477"/>
      <c r="OXP949" s="477"/>
      <c r="OXQ949" s="477"/>
      <c r="OXR949" s="477"/>
      <c r="OXS949" s="477"/>
      <c r="OXT949" s="477"/>
      <c r="OXU949" s="477"/>
      <c r="OXV949" s="477"/>
      <c r="OXW949" s="477"/>
      <c r="OXX949" s="477"/>
      <c r="OXY949" s="477"/>
      <c r="OXZ949" s="477"/>
      <c r="OYA949" s="477"/>
      <c r="OYB949" s="477"/>
      <c r="OYC949" s="477"/>
      <c r="OYD949" s="477"/>
      <c r="OYE949" s="477"/>
      <c r="OYF949" s="477"/>
      <c r="OYG949" s="477"/>
      <c r="OYH949" s="477"/>
      <c r="OYI949" s="477"/>
      <c r="OYJ949" s="477"/>
      <c r="OYK949" s="477"/>
      <c r="OYL949" s="477"/>
      <c r="OYM949" s="477"/>
      <c r="OYN949" s="477"/>
      <c r="OYO949" s="477"/>
      <c r="OYP949" s="477"/>
      <c r="OYQ949" s="477"/>
      <c r="OYR949" s="477"/>
      <c r="OYS949" s="477"/>
      <c r="OYT949" s="477"/>
      <c r="OYU949" s="477"/>
      <c r="OYV949" s="477"/>
      <c r="OYW949" s="477"/>
      <c r="OYX949" s="477"/>
      <c r="OYY949" s="477"/>
      <c r="OYZ949" s="477"/>
      <c r="OZA949" s="477"/>
      <c r="OZB949" s="477"/>
      <c r="OZC949" s="477"/>
      <c r="OZD949" s="477"/>
      <c r="OZE949" s="477"/>
      <c r="OZF949" s="477"/>
      <c r="OZG949" s="477"/>
      <c r="OZH949" s="477"/>
      <c r="OZI949" s="477"/>
      <c r="OZJ949" s="477"/>
      <c r="OZK949" s="477"/>
      <c r="OZL949" s="477"/>
      <c r="OZM949" s="477"/>
      <c r="OZN949" s="477"/>
      <c r="OZO949" s="477"/>
      <c r="OZP949" s="477"/>
      <c r="OZQ949" s="477"/>
      <c r="OZR949" s="477"/>
      <c r="OZS949" s="477"/>
      <c r="OZT949" s="477"/>
      <c r="OZU949" s="477"/>
      <c r="OZV949" s="477"/>
      <c r="OZW949" s="477"/>
      <c r="OZX949" s="477"/>
      <c r="OZY949" s="477"/>
      <c r="OZZ949" s="477"/>
      <c r="PAA949" s="477"/>
      <c r="PAB949" s="477"/>
      <c r="PAC949" s="477"/>
      <c r="PAD949" s="477"/>
      <c r="PAE949" s="477"/>
      <c r="PAF949" s="477"/>
      <c r="PAG949" s="477"/>
      <c r="PAH949" s="477"/>
      <c r="PAI949" s="477"/>
      <c r="PAJ949" s="477"/>
      <c r="PAK949" s="477"/>
      <c r="PAL949" s="477"/>
      <c r="PAM949" s="477"/>
      <c r="PAN949" s="477"/>
      <c r="PAO949" s="477"/>
      <c r="PAP949" s="477"/>
      <c r="PAQ949" s="477"/>
      <c r="PAR949" s="477"/>
      <c r="PAS949" s="477"/>
      <c r="PAT949" s="477"/>
      <c r="PAU949" s="477"/>
      <c r="PAV949" s="477"/>
      <c r="PAW949" s="477"/>
      <c r="PAX949" s="477"/>
      <c r="PAY949" s="477"/>
      <c r="PAZ949" s="477"/>
      <c r="PBA949" s="477"/>
      <c r="PBB949" s="477"/>
      <c r="PBC949" s="477"/>
      <c r="PBD949" s="477"/>
      <c r="PBE949" s="477"/>
      <c r="PBF949" s="477"/>
      <c r="PBG949" s="477"/>
      <c r="PBH949" s="477"/>
      <c r="PBI949" s="477"/>
      <c r="PBJ949" s="477"/>
      <c r="PBK949" s="477"/>
      <c r="PBL949" s="477"/>
      <c r="PBM949" s="477"/>
      <c r="PBN949" s="477"/>
      <c r="PBO949" s="477"/>
      <c r="PBP949" s="477"/>
      <c r="PBQ949" s="477"/>
      <c r="PBR949" s="477"/>
      <c r="PBS949" s="477"/>
      <c r="PBT949" s="477"/>
      <c r="PBU949" s="477"/>
      <c r="PBV949" s="477"/>
      <c r="PBW949" s="477"/>
      <c r="PBX949" s="477"/>
      <c r="PBY949" s="477"/>
      <c r="PBZ949" s="477"/>
      <c r="PCA949" s="477"/>
      <c r="PCB949" s="477"/>
      <c r="PCC949" s="477"/>
      <c r="PCD949" s="477"/>
      <c r="PCE949" s="477"/>
      <c r="PCF949" s="477"/>
      <c r="PCG949" s="477"/>
      <c r="PCH949" s="477"/>
      <c r="PCI949" s="477"/>
      <c r="PCJ949" s="477"/>
      <c r="PCK949" s="477"/>
      <c r="PCL949" s="477"/>
      <c r="PCM949" s="477"/>
      <c r="PCN949" s="477"/>
      <c r="PCO949" s="477"/>
      <c r="PCP949" s="477"/>
      <c r="PCQ949" s="477"/>
      <c r="PCR949" s="477"/>
      <c r="PCS949" s="477"/>
      <c r="PCT949" s="477"/>
      <c r="PCU949" s="477"/>
      <c r="PCV949" s="477"/>
      <c r="PCW949" s="477"/>
      <c r="PCX949" s="477"/>
      <c r="PCY949" s="477"/>
      <c r="PCZ949" s="477"/>
      <c r="PDA949" s="477"/>
      <c r="PDB949" s="477"/>
      <c r="PDC949" s="477"/>
      <c r="PDD949" s="477"/>
      <c r="PDE949" s="477"/>
      <c r="PDF949" s="477"/>
      <c r="PDG949" s="477"/>
      <c r="PDH949" s="477"/>
      <c r="PDI949" s="477"/>
      <c r="PDJ949" s="477"/>
      <c r="PDK949" s="477"/>
      <c r="PDL949" s="477"/>
      <c r="PDM949" s="477"/>
      <c r="PDN949" s="477"/>
      <c r="PDO949" s="477"/>
      <c r="PDP949" s="477"/>
      <c r="PDQ949" s="477"/>
      <c r="PDR949" s="477"/>
      <c r="PDS949" s="477"/>
      <c r="PDT949" s="477"/>
      <c r="PDU949" s="477"/>
      <c r="PDV949" s="477"/>
      <c r="PDW949" s="477"/>
      <c r="PDX949" s="477"/>
      <c r="PDY949" s="477"/>
      <c r="PDZ949" s="477"/>
      <c r="PEA949" s="477"/>
      <c r="PEB949" s="477"/>
      <c r="PEC949" s="477"/>
      <c r="PED949" s="477"/>
      <c r="PEE949" s="477"/>
      <c r="PEF949" s="477"/>
      <c r="PEG949" s="477"/>
      <c r="PEH949" s="477"/>
      <c r="PEI949" s="477"/>
      <c r="PEJ949" s="477"/>
      <c r="PEK949" s="477"/>
      <c r="PEL949" s="477"/>
      <c r="PEM949" s="477"/>
      <c r="PEN949" s="477"/>
      <c r="PEO949" s="477"/>
      <c r="PEP949" s="477"/>
      <c r="PEQ949" s="477"/>
      <c r="PER949" s="477"/>
      <c r="PES949" s="477"/>
      <c r="PET949" s="477"/>
      <c r="PEU949" s="477"/>
      <c r="PEV949" s="477"/>
      <c r="PEW949" s="477"/>
      <c r="PEX949" s="477"/>
      <c r="PEY949" s="477"/>
      <c r="PEZ949" s="477"/>
      <c r="PFA949" s="477"/>
      <c r="PFB949" s="477"/>
      <c r="PFC949" s="477"/>
      <c r="PFD949" s="477"/>
      <c r="PFE949" s="477"/>
      <c r="PFF949" s="477"/>
      <c r="PFG949" s="477"/>
      <c r="PFH949" s="477"/>
      <c r="PFI949" s="477"/>
      <c r="PFJ949" s="477"/>
      <c r="PFK949" s="477"/>
      <c r="PFL949" s="477"/>
      <c r="PFM949" s="477"/>
      <c r="PFN949" s="477"/>
      <c r="PFO949" s="477"/>
      <c r="PFP949" s="477"/>
      <c r="PFQ949" s="477"/>
      <c r="PFR949" s="477"/>
      <c r="PFS949" s="477"/>
      <c r="PFT949" s="477"/>
      <c r="PFU949" s="477"/>
      <c r="PFV949" s="477"/>
      <c r="PFW949" s="477"/>
      <c r="PFX949" s="477"/>
      <c r="PFY949" s="477"/>
      <c r="PFZ949" s="477"/>
      <c r="PGA949" s="477"/>
      <c r="PGB949" s="477"/>
      <c r="PGC949" s="477"/>
      <c r="PGD949" s="477"/>
      <c r="PGE949" s="477"/>
      <c r="PGF949" s="477"/>
      <c r="PGG949" s="477"/>
      <c r="PGH949" s="477"/>
      <c r="PGI949" s="477"/>
      <c r="PGJ949" s="477"/>
      <c r="PGK949" s="477"/>
      <c r="PGL949" s="477"/>
      <c r="PGM949" s="477"/>
      <c r="PGN949" s="477"/>
      <c r="PGO949" s="477"/>
      <c r="PGP949" s="477"/>
      <c r="PGQ949" s="477"/>
      <c r="PGR949" s="477"/>
      <c r="PGS949" s="477"/>
      <c r="PGT949" s="477"/>
      <c r="PGU949" s="477"/>
      <c r="PGV949" s="477"/>
      <c r="PGW949" s="477"/>
      <c r="PGX949" s="477"/>
      <c r="PGY949" s="477"/>
      <c r="PGZ949" s="477"/>
      <c r="PHA949" s="477"/>
      <c r="PHB949" s="477"/>
      <c r="PHC949" s="477"/>
      <c r="PHD949" s="477"/>
      <c r="PHE949" s="477"/>
      <c r="PHF949" s="477"/>
      <c r="PHG949" s="477"/>
      <c r="PHH949" s="477"/>
      <c r="PHI949" s="477"/>
      <c r="PHJ949" s="477"/>
      <c r="PHK949" s="477"/>
      <c r="PHL949" s="477"/>
      <c r="PHM949" s="477"/>
      <c r="PHN949" s="477"/>
      <c r="PHO949" s="477"/>
      <c r="PHP949" s="477"/>
      <c r="PHQ949" s="477"/>
      <c r="PHR949" s="477"/>
      <c r="PHS949" s="477"/>
      <c r="PHT949" s="477"/>
      <c r="PHU949" s="477"/>
      <c r="PHV949" s="477"/>
      <c r="PHW949" s="477"/>
      <c r="PHX949" s="477"/>
      <c r="PHY949" s="477"/>
      <c r="PHZ949" s="477"/>
      <c r="PIA949" s="477"/>
      <c r="PIB949" s="477"/>
      <c r="PIC949" s="477"/>
      <c r="PID949" s="477"/>
      <c r="PIE949" s="477"/>
      <c r="PIF949" s="477"/>
      <c r="PIG949" s="477"/>
      <c r="PIH949" s="477"/>
      <c r="PII949" s="477"/>
      <c r="PIJ949" s="477"/>
      <c r="PIK949" s="477"/>
      <c r="PIL949" s="477"/>
      <c r="PIM949" s="477"/>
      <c r="PIN949" s="477"/>
      <c r="PIO949" s="477"/>
      <c r="PIP949" s="477"/>
      <c r="PIQ949" s="477"/>
      <c r="PIR949" s="477"/>
      <c r="PIS949" s="477"/>
      <c r="PIT949" s="477"/>
      <c r="PIU949" s="477"/>
      <c r="PIV949" s="477"/>
      <c r="PIW949" s="477"/>
      <c r="PIX949" s="477"/>
      <c r="PIY949" s="477"/>
      <c r="PIZ949" s="477"/>
      <c r="PJA949" s="477"/>
      <c r="PJB949" s="477"/>
      <c r="PJC949" s="477"/>
      <c r="PJD949" s="477"/>
      <c r="PJE949" s="477"/>
      <c r="PJF949" s="477"/>
      <c r="PJG949" s="477"/>
      <c r="PJH949" s="477"/>
      <c r="PJI949" s="477"/>
      <c r="PJJ949" s="477"/>
      <c r="PJK949" s="477"/>
      <c r="PJL949" s="477"/>
      <c r="PJM949" s="477"/>
      <c r="PJN949" s="477"/>
      <c r="PJO949" s="477"/>
      <c r="PJP949" s="477"/>
      <c r="PJQ949" s="477"/>
      <c r="PJR949" s="477"/>
      <c r="PJS949" s="477"/>
      <c r="PJT949" s="477"/>
      <c r="PJU949" s="477"/>
      <c r="PJV949" s="477"/>
      <c r="PJW949" s="477"/>
      <c r="PJX949" s="477"/>
      <c r="PJY949" s="477"/>
      <c r="PJZ949" s="477"/>
      <c r="PKA949" s="477"/>
      <c r="PKB949" s="477"/>
      <c r="PKC949" s="477"/>
      <c r="PKD949" s="477"/>
      <c r="PKE949" s="477"/>
      <c r="PKF949" s="477"/>
      <c r="PKG949" s="477"/>
      <c r="PKH949" s="477"/>
      <c r="PKI949" s="477"/>
      <c r="PKJ949" s="477"/>
      <c r="PKK949" s="477"/>
      <c r="PKL949" s="477"/>
      <c r="PKM949" s="477"/>
      <c r="PKN949" s="477"/>
      <c r="PKO949" s="477"/>
      <c r="PKP949" s="477"/>
      <c r="PKQ949" s="477"/>
      <c r="PKR949" s="477"/>
      <c r="PKS949" s="477"/>
      <c r="PKT949" s="477"/>
      <c r="PKU949" s="477"/>
      <c r="PKV949" s="477"/>
      <c r="PKW949" s="477"/>
      <c r="PKX949" s="477"/>
      <c r="PKY949" s="477"/>
      <c r="PKZ949" s="477"/>
      <c r="PLA949" s="477"/>
      <c r="PLB949" s="477"/>
      <c r="PLC949" s="477"/>
      <c r="PLD949" s="477"/>
      <c r="PLE949" s="477"/>
      <c r="PLF949" s="477"/>
      <c r="PLG949" s="477"/>
      <c r="PLH949" s="477"/>
      <c r="PLI949" s="477"/>
      <c r="PLJ949" s="477"/>
      <c r="PLK949" s="477"/>
      <c r="PLL949" s="477"/>
      <c r="PLM949" s="477"/>
      <c r="PLN949" s="477"/>
      <c r="PLO949" s="477"/>
      <c r="PLP949" s="477"/>
      <c r="PLQ949" s="477"/>
      <c r="PLR949" s="477"/>
      <c r="PLS949" s="477"/>
      <c r="PLT949" s="477"/>
      <c r="PLU949" s="477"/>
      <c r="PLV949" s="477"/>
      <c r="PLW949" s="477"/>
      <c r="PLX949" s="477"/>
      <c r="PLY949" s="477"/>
      <c r="PLZ949" s="477"/>
      <c r="PMA949" s="477"/>
      <c r="PMB949" s="477"/>
      <c r="PMC949" s="477"/>
      <c r="PMD949" s="477"/>
      <c r="PME949" s="477"/>
      <c r="PMF949" s="477"/>
      <c r="PMG949" s="477"/>
      <c r="PMH949" s="477"/>
      <c r="PMI949" s="477"/>
      <c r="PMJ949" s="477"/>
      <c r="PMK949" s="477"/>
      <c r="PML949" s="477"/>
      <c r="PMM949" s="477"/>
      <c r="PMN949" s="477"/>
      <c r="PMO949" s="477"/>
      <c r="PMP949" s="477"/>
      <c r="PMQ949" s="477"/>
      <c r="PMR949" s="477"/>
      <c r="PMS949" s="477"/>
      <c r="PMT949" s="477"/>
      <c r="PMU949" s="477"/>
      <c r="PMV949" s="477"/>
      <c r="PMW949" s="477"/>
      <c r="PMX949" s="477"/>
      <c r="PMY949" s="477"/>
      <c r="PMZ949" s="477"/>
      <c r="PNA949" s="477"/>
      <c r="PNB949" s="477"/>
      <c r="PNC949" s="477"/>
      <c r="PND949" s="477"/>
      <c r="PNE949" s="477"/>
      <c r="PNF949" s="477"/>
      <c r="PNG949" s="477"/>
      <c r="PNH949" s="477"/>
      <c r="PNI949" s="477"/>
      <c r="PNJ949" s="477"/>
      <c r="PNK949" s="477"/>
      <c r="PNL949" s="477"/>
      <c r="PNM949" s="477"/>
      <c r="PNN949" s="477"/>
      <c r="PNO949" s="477"/>
      <c r="PNP949" s="477"/>
      <c r="PNQ949" s="477"/>
      <c r="PNR949" s="477"/>
      <c r="PNS949" s="477"/>
      <c r="PNT949" s="477"/>
      <c r="PNU949" s="477"/>
      <c r="PNV949" s="477"/>
      <c r="PNW949" s="477"/>
      <c r="PNX949" s="477"/>
      <c r="PNY949" s="477"/>
      <c r="PNZ949" s="477"/>
      <c r="POA949" s="477"/>
      <c r="POB949" s="477"/>
      <c r="POC949" s="477"/>
      <c r="POD949" s="477"/>
      <c r="POE949" s="477"/>
      <c r="POF949" s="477"/>
      <c r="POG949" s="477"/>
      <c r="POH949" s="477"/>
      <c r="POI949" s="477"/>
      <c r="POJ949" s="477"/>
      <c r="POK949" s="477"/>
      <c r="POL949" s="477"/>
      <c r="POM949" s="477"/>
      <c r="PON949" s="477"/>
      <c r="POO949" s="477"/>
      <c r="POP949" s="477"/>
      <c r="POQ949" s="477"/>
      <c r="POR949" s="477"/>
      <c r="POS949" s="477"/>
      <c r="POT949" s="477"/>
      <c r="POU949" s="477"/>
      <c r="POV949" s="477"/>
      <c r="POW949" s="477"/>
      <c r="POX949" s="477"/>
      <c r="POY949" s="477"/>
      <c r="POZ949" s="477"/>
      <c r="PPA949" s="477"/>
      <c r="PPB949" s="477"/>
      <c r="PPC949" s="477"/>
      <c r="PPD949" s="477"/>
      <c r="PPE949" s="477"/>
      <c r="PPF949" s="477"/>
      <c r="PPG949" s="477"/>
      <c r="PPH949" s="477"/>
      <c r="PPI949" s="477"/>
      <c r="PPJ949" s="477"/>
      <c r="PPK949" s="477"/>
      <c r="PPL949" s="477"/>
      <c r="PPM949" s="477"/>
      <c r="PPN949" s="477"/>
      <c r="PPO949" s="477"/>
      <c r="PPP949" s="477"/>
      <c r="PPQ949" s="477"/>
      <c r="PPR949" s="477"/>
      <c r="PPS949" s="477"/>
      <c r="PPT949" s="477"/>
      <c r="PPU949" s="477"/>
      <c r="PPV949" s="477"/>
      <c r="PPW949" s="477"/>
      <c r="PPX949" s="477"/>
      <c r="PPY949" s="477"/>
      <c r="PPZ949" s="477"/>
      <c r="PQA949" s="477"/>
      <c r="PQB949" s="477"/>
      <c r="PQC949" s="477"/>
      <c r="PQD949" s="477"/>
      <c r="PQE949" s="477"/>
      <c r="PQF949" s="477"/>
      <c r="PQG949" s="477"/>
      <c r="PQH949" s="477"/>
      <c r="PQI949" s="477"/>
      <c r="PQJ949" s="477"/>
      <c r="PQK949" s="477"/>
      <c r="PQL949" s="477"/>
      <c r="PQM949" s="477"/>
      <c r="PQN949" s="477"/>
      <c r="PQO949" s="477"/>
      <c r="PQP949" s="477"/>
      <c r="PQQ949" s="477"/>
      <c r="PQR949" s="477"/>
      <c r="PQS949" s="477"/>
      <c r="PQT949" s="477"/>
      <c r="PQU949" s="477"/>
      <c r="PQV949" s="477"/>
      <c r="PQW949" s="477"/>
      <c r="PQX949" s="477"/>
      <c r="PQY949" s="477"/>
      <c r="PQZ949" s="477"/>
      <c r="PRA949" s="477"/>
      <c r="PRB949" s="477"/>
      <c r="PRC949" s="477"/>
      <c r="PRD949" s="477"/>
      <c r="PRE949" s="477"/>
      <c r="PRF949" s="477"/>
      <c r="PRG949" s="477"/>
      <c r="PRH949" s="477"/>
      <c r="PRI949" s="477"/>
      <c r="PRJ949" s="477"/>
      <c r="PRK949" s="477"/>
      <c r="PRL949" s="477"/>
      <c r="PRM949" s="477"/>
      <c r="PRN949" s="477"/>
      <c r="PRO949" s="477"/>
      <c r="PRP949" s="477"/>
      <c r="PRQ949" s="477"/>
      <c r="PRR949" s="477"/>
      <c r="PRS949" s="477"/>
      <c r="PRT949" s="477"/>
      <c r="PRU949" s="477"/>
      <c r="PRV949" s="477"/>
      <c r="PRW949" s="477"/>
      <c r="PRX949" s="477"/>
      <c r="PRY949" s="477"/>
      <c r="PRZ949" s="477"/>
      <c r="PSA949" s="477"/>
      <c r="PSB949" s="477"/>
      <c r="PSC949" s="477"/>
      <c r="PSD949" s="477"/>
      <c r="PSE949" s="477"/>
      <c r="PSF949" s="477"/>
      <c r="PSG949" s="477"/>
      <c r="PSH949" s="477"/>
      <c r="PSI949" s="477"/>
      <c r="PSJ949" s="477"/>
      <c r="PSK949" s="477"/>
      <c r="PSL949" s="477"/>
      <c r="PSM949" s="477"/>
      <c r="PSN949" s="477"/>
      <c r="PSO949" s="477"/>
      <c r="PSP949" s="477"/>
      <c r="PSQ949" s="477"/>
      <c r="PSR949" s="477"/>
      <c r="PSS949" s="477"/>
      <c r="PST949" s="477"/>
      <c r="PSU949" s="477"/>
      <c r="PSV949" s="477"/>
      <c r="PSW949" s="477"/>
      <c r="PSX949" s="477"/>
      <c r="PSY949" s="477"/>
      <c r="PSZ949" s="477"/>
      <c r="PTA949" s="477"/>
      <c r="PTB949" s="477"/>
      <c r="PTC949" s="477"/>
      <c r="PTD949" s="477"/>
      <c r="PTE949" s="477"/>
      <c r="PTF949" s="477"/>
      <c r="PTG949" s="477"/>
      <c r="PTH949" s="477"/>
      <c r="PTI949" s="477"/>
      <c r="PTJ949" s="477"/>
      <c r="PTK949" s="477"/>
      <c r="PTL949" s="477"/>
      <c r="PTM949" s="477"/>
      <c r="PTN949" s="477"/>
      <c r="PTO949" s="477"/>
      <c r="PTP949" s="477"/>
      <c r="PTQ949" s="477"/>
      <c r="PTR949" s="477"/>
      <c r="PTS949" s="477"/>
      <c r="PTT949" s="477"/>
      <c r="PTU949" s="477"/>
      <c r="PTV949" s="477"/>
      <c r="PTW949" s="477"/>
      <c r="PTX949" s="477"/>
      <c r="PTY949" s="477"/>
      <c r="PTZ949" s="477"/>
      <c r="PUA949" s="477"/>
      <c r="PUB949" s="477"/>
      <c r="PUC949" s="477"/>
      <c r="PUD949" s="477"/>
      <c r="PUE949" s="477"/>
      <c r="PUF949" s="477"/>
      <c r="PUG949" s="477"/>
      <c r="PUH949" s="477"/>
      <c r="PUI949" s="477"/>
      <c r="PUJ949" s="477"/>
      <c r="PUK949" s="477"/>
      <c r="PUL949" s="477"/>
      <c r="PUM949" s="477"/>
      <c r="PUN949" s="477"/>
      <c r="PUO949" s="477"/>
      <c r="PUP949" s="477"/>
      <c r="PUQ949" s="477"/>
      <c r="PUR949" s="477"/>
      <c r="PUS949" s="477"/>
      <c r="PUT949" s="477"/>
      <c r="PUU949" s="477"/>
      <c r="PUV949" s="477"/>
      <c r="PUW949" s="477"/>
      <c r="PUX949" s="477"/>
      <c r="PUY949" s="477"/>
      <c r="PUZ949" s="477"/>
      <c r="PVA949" s="477"/>
      <c r="PVB949" s="477"/>
      <c r="PVC949" s="477"/>
      <c r="PVD949" s="477"/>
      <c r="PVE949" s="477"/>
      <c r="PVF949" s="477"/>
      <c r="PVG949" s="477"/>
      <c r="PVH949" s="477"/>
      <c r="PVI949" s="477"/>
      <c r="PVJ949" s="477"/>
      <c r="PVK949" s="477"/>
      <c r="PVL949" s="477"/>
      <c r="PVM949" s="477"/>
      <c r="PVN949" s="477"/>
      <c r="PVO949" s="477"/>
      <c r="PVP949" s="477"/>
      <c r="PVQ949" s="477"/>
      <c r="PVR949" s="477"/>
      <c r="PVS949" s="477"/>
      <c r="PVT949" s="477"/>
      <c r="PVU949" s="477"/>
      <c r="PVV949" s="477"/>
      <c r="PVW949" s="477"/>
      <c r="PVX949" s="477"/>
      <c r="PVY949" s="477"/>
      <c r="PVZ949" s="477"/>
      <c r="PWA949" s="477"/>
      <c r="PWB949" s="477"/>
      <c r="PWC949" s="477"/>
      <c r="PWD949" s="477"/>
      <c r="PWE949" s="477"/>
      <c r="PWF949" s="477"/>
      <c r="PWG949" s="477"/>
      <c r="PWH949" s="477"/>
      <c r="PWI949" s="477"/>
      <c r="PWJ949" s="477"/>
      <c r="PWK949" s="477"/>
      <c r="PWL949" s="477"/>
      <c r="PWM949" s="477"/>
      <c r="PWN949" s="477"/>
      <c r="PWO949" s="477"/>
      <c r="PWP949" s="477"/>
      <c r="PWQ949" s="477"/>
      <c r="PWR949" s="477"/>
      <c r="PWS949" s="477"/>
      <c r="PWT949" s="477"/>
      <c r="PWU949" s="477"/>
      <c r="PWV949" s="477"/>
      <c r="PWW949" s="477"/>
      <c r="PWX949" s="477"/>
      <c r="PWY949" s="477"/>
      <c r="PWZ949" s="477"/>
      <c r="PXA949" s="477"/>
      <c r="PXB949" s="477"/>
      <c r="PXC949" s="477"/>
      <c r="PXD949" s="477"/>
      <c r="PXE949" s="477"/>
      <c r="PXF949" s="477"/>
      <c r="PXG949" s="477"/>
      <c r="PXH949" s="477"/>
      <c r="PXI949" s="477"/>
      <c r="PXJ949" s="477"/>
      <c r="PXK949" s="477"/>
      <c r="PXL949" s="477"/>
      <c r="PXM949" s="477"/>
      <c r="PXN949" s="477"/>
      <c r="PXO949" s="477"/>
      <c r="PXP949" s="477"/>
      <c r="PXQ949" s="477"/>
      <c r="PXR949" s="477"/>
      <c r="PXS949" s="477"/>
      <c r="PXT949" s="477"/>
      <c r="PXU949" s="477"/>
      <c r="PXV949" s="477"/>
      <c r="PXW949" s="477"/>
      <c r="PXX949" s="477"/>
      <c r="PXY949" s="477"/>
      <c r="PXZ949" s="477"/>
      <c r="PYA949" s="477"/>
      <c r="PYB949" s="477"/>
      <c r="PYC949" s="477"/>
      <c r="PYD949" s="477"/>
      <c r="PYE949" s="477"/>
      <c r="PYF949" s="477"/>
      <c r="PYG949" s="477"/>
      <c r="PYH949" s="477"/>
      <c r="PYI949" s="477"/>
      <c r="PYJ949" s="477"/>
      <c r="PYK949" s="477"/>
      <c r="PYL949" s="477"/>
      <c r="PYM949" s="477"/>
      <c r="PYN949" s="477"/>
      <c r="PYO949" s="477"/>
      <c r="PYP949" s="477"/>
      <c r="PYQ949" s="477"/>
      <c r="PYR949" s="477"/>
      <c r="PYS949" s="477"/>
      <c r="PYT949" s="477"/>
      <c r="PYU949" s="477"/>
      <c r="PYV949" s="477"/>
      <c r="PYW949" s="477"/>
      <c r="PYX949" s="477"/>
      <c r="PYY949" s="477"/>
      <c r="PYZ949" s="477"/>
      <c r="PZA949" s="477"/>
      <c r="PZB949" s="477"/>
      <c r="PZC949" s="477"/>
      <c r="PZD949" s="477"/>
      <c r="PZE949" s="477"/>
      <c r="PZF949" s="477"/>
      <c r="PZG949" s="477"/>
      <c r="PZH949" s="477"/>
      <c r="PZI949" s="477"/>
      <c r="PZJ949" s="477"/>
      <c r="PZK949" s="477"/>
      <c r="PZL949" s="477"/>
      <c r="PZM949" s="477"/>
      <c r="PZN949" s="477"/>
      <c r="PZO949" s="477"/>
      <c r="PZP949" s="477"/>
      <c r="PZQ949" s="477"/>
      <c r="PZR949" s="477"/>
      <c r="PZS949" s="477"/>
      <c r="PZT949" s="477"/>
      <c r="PZU949" s="477"/>
      <c r="PZV949" s="477"/>
      <c r="PZW949" s="477"/>
      <c r="PZX949" s="477"/>
      <c r="PZY949" s="477"/>
      <c r="PZZ949" s="477"/>
      <c r="QAA949" s="477"/>
      <c r="QAB949" s="477"/>
      <c r="QAC949" s="477"/>
      <c r="QAD949" s="477"/>
      <c r="QAE949" s="477"/>
      <c r="QAF949" s="477"/>
      <c r="QAG949" s="477"/>
      <c r="QAH949" s="477"/>
      <c r="QAI949" s="477"/>
      <c r="QAJ949" s="477"/>
      <c r="QAK949" s="477"/>
      <c r="QAL949" s="477"/>
      <c r="QAM949" s="477"/>
      <c r="QAN949" s="477"/>
      <c r="QAO949" s="477"/>
      <c r="QAP949" s="477"/>
      <c r="QAQ949" s="477"/>
      <c r="QAR949" s="477"/>
      <c r="QAS949" s="477"/>
      <c r="QAT949" s="477"/>
      <c r="QAU949" s="477"/>
      <c r="QAV949" s="477"/>
      <c r="QAW949" s="477"/>
      <c r="QAX949" s="477"/>
      <c r="QAY949" s="477"/>
      <c r="QAZ949" s="477"/>
      <c r="QBA949" s="477"/>
      <c r="QBB949" s="477"/>
      <c r="QBC949" s="477"/>
      <c r="QBD949" s="477"/>
      <c r="QBE949" s="477"/>
      <c r="QBF949" s="477"/>
      <c r="QBG949" s="477"/>
      <c r="QBH949" s="477"/>
      <c r="QBI949" s="477"/>
      <c r="QBJ949" s="477"/>
      <c r="QBK949" s="477"/>
      <c r="QBL949" s="477"/>
      <c r="QBM949" s="477"/>
      <c r="QBN949" s="477"/>
      <c r="QBO949" s="477"/>
      <c r="QBP949" s="477"/>
      <c r="QBQ949" s="477"/>
      <c r="QBR949" s="477"/>
      <c r="QBS949" s="477"/>
      <c r="QBT949" s="477"/>
      <c r="QBU949" s="477"/>
      <c r="QBV949" s="477"/>
      <c r="QBW949" s="477"/>
      <c r="QBX949" s="477"/>
      <c r="QBY949" s="477"/>
      <c r="QBZ949" s="477"/>
      <c r="QCA949" s="477"/>
      <c r="QCB949" s="477"/>
      <c r="QCC949" s="477"/>
      <c r="QCD949" s="477"/>
      <c r="QCE949" s="477"/>
      <c r="QCF949" s="477"/>
      <c r="QCG949" s="477"/>
      <c r="QCH949" s="477"/>
      <c r="QCI949" s="477"/>
      <c r="QCJ949" s="477"/>
      <c r="QCK949" s="477"/>
      <c r="QCL949" s="477"/>
      <c r="QCM949" s="477"/>
      <c r="QCN949" s="477"/>
      <c r="QCO949" s="477"/>
      <c r="QCP949" s="477"/>
      <c r="QCQ949" s="477"/>
      <c r="QCR949" s="477"/>
      <c r="QCS949" s="477"/>
      <c r="QCT949" s="477"/>
      <c r="QCU949" s="477"/>
      <c r="QCV949" s="477"/>
      <c r="QCW949" s="477"/>
      <c r="QCX949" s="477"/>
      <c r="QCY949" s="477"/>
      <c r="QCZ949" s="477"/>
      <c r="QDA949" s="477"/>
      <c r="QDB949" s="477"/>
      <c r="QDC949" s="477"/>
      <c r="QDD949" s="477"/>
      <c r="QDE949" s="477"/>
      <c r="QDF949" s="477"/>
      <c r="QDG949" s="477"/>
      <c r="QDH949" s="477"/>
      <c r="QDI949" s="477"/>
      <c r="QDJ949" s="477"/>
      <c r="QDK949" s="477"/>
      <c r="QDL949" s="477"/>
      <c r="QDM949" s="477"/>
      <c r="QDN949" s="477"/>
      <c r="QDO949" s="477"/>
      <c r="QDP949" s="477"/>
      <c r="QDQ949" s="477"/>
      <c r="QDR949" s="477"/>
      <c r="QDS949" s="477"/>
      <c r="QDT949" s="477"/>
      <c r="QDU949" s="477"/>
      <c r="QDV949" s="477"/>
      <c r="QDW949" s="477"/>
      <c r="QDX949" s="477"/>
      <c r="QDY949" s="477"/>
      <c r="QDZ949" s="477"/>
      <c r="QEA949" s="477"/>
      <c r="QEB949" s="477"/>
      <c r="QEC949" s="477"/>
      <c r="QED949" s="477"/>
      <c r="QEE949" s="477"/>
      <c r="QEF949" s="477"/>
      <c r="QEG949" s="477"/>
      <c r="QEH949" s="477"/>
      <c r="QEI949" s="477"/>
      <c r="QEJ949" s="477"/>
      <c r="QEK949" s="477"/>
      <c r="QEL949" s="477"/>
      <c r="QEM949" s="477"/>
      <c r="QEN949" s="477"/>
      <c r="QEO949" s="477"/>
      <c r="QEP949" s="477"/>
      <c r="QEQ949" s="477"/>
      <c r="QER949" s="477"/>
      <c r="QES949" s="477"/>
      <c r="QET949" s="477"/>
      <c r="QEU949" s="477"/>
      <c r="QEV949" s="477"/>
      <c r="QEW949" s="477"/>
      <c r="QEX949" s="477"/>
      <c r="QEY949" s="477"/>
      <c r="QEZ949" s="477"/>
      <c r="QFA949" s="477"/>
      <c r="QFB949" s="477"/>
      <c r="QFC949" s="477"/>
      <c r="QFD949" s="477"/>
      <c r="QFE949" s="477"/>
      <c r="QFF949" s="477"/>
      <c r="QFG949" s="477"/>
      <c r="QFH949" s="477"/>
      <c r="QFI949" s="477"/>
      <c r="QFJ949" s="477"/>
      <c r="QFK949" s="477"/>
      <c r="QFL949" s="477"/>
      <c r="QFM949" s="477"/>
      <c r="QFN949" s="477"/>
      <c r="QFO949" s="477"/>
      <c r="QFP949" s="477"/>
      <c r="QFQ949" s="477"/>
      <c r="QFR949" s="477"/>
      <c r="QFS949" s="477"/>
      <c r="QFT949" s="477"/>
      <c r="QFU949" s="477"/>
      <c r="QFV949" s="477"/>
      <c r="QFW949" s="477"/>
      <c r="QFX949" s="477"/>
      <c r="QFY949" s="477"/>
      <c r="QFZ949" s="477"/>
      <c r="QGA949" s="477"/>
      <c r="QGB949" s="477"/>
      <c r="QGC949" s="477"/>
      <c r="QGD949" s="477"/>
      <c r="QGE949" s="477"/>
      <c r="QGF949" s="477"/>
      <c r="QGG949" s="477"/>
      <c r="QGH949" s="477"/>
      <c r="QGI949" s="477"/>
      <c r="QGJ949" s="477"/>
      <c r="QGK949" s="477"/>
      <c r="QGL949" s="477"/>
      <c r="QGM949" s="477"/>
      <c r="QGN949" s="477"/>
      <c r="QGO949" s="477"/>
      <c r="QGP949" s="477"/>
      <c r="QGQ949" s="477"/>
      <c r="QGR949" s="477"/>
      <c r="QGS949" s="477"/>
      <c r="QGT949" s="477"/>
      <c r="QGU949" s="477"/>
      <c r="QGV949" s="477"/>
      <c r="QGW949" s="477"/>
      <c r="QGX949" s="477"/>
      <c r="QGY949" s="477"/>
      <c r="QGZ949" s="477"/>
      <c r="QHA949" s="477"/>
      <c r="QHB949" s="477"/>
      <c r="QHC949" s="477"/>
      <c r="QHD949" s="477"/>
      <c r="QHE949" s="477"/>
      <c r="QHF949" s="477"/>
      <c r="QHG949" s="477"/>
      <c r="QHH949" s="477"/>
      <c r="QHI949" s="477"/>
      <c r="QHJ949" s="477"/>
      <c r="QHK949" s="477"/>
      <c r="QHL949" s="477"/>
      <c r="QHM949" s="477"/>
      <c r="QHN949" s="477"/>
      <c r="QHO949" s="477"/>
      <c r="QHP949" s="477"/>
      <c r="QHQ949" s="477"/>
      <c r="QHR949" s="477"/>
      <c r="QHS949" s="477"/>
      <c r="QHT949" s="477"/>
      <c r="QHU949" s="477"/>
      <c r="QHV949" s="477"/>
      <c r="QHW949" s="477"/>
      <c r="QHX949" s="477"/>
      <c r="QHY949" s="477"/>
      <c r="QHZ949" s="477"/>
      <c r="QIA949" s="477"/>
      <c r="QIB949" s="477"/>
      <c r="QIC949" s="477"/>
      <c r="QID949" s="477"/>
      <c r="QIE949" s="477"/>
      <c r="QIF949" s="477"/>
      <c r="QIG949" s="477"/>
      <c r="QIH949" s="477"/>
      <c r="QII949" s="477"/>
      <c r="QIJ949" s="477"/>
      <c r="QIK949" s="477"/>
      <c r="QIL949" s="477"/>
      <c r="QIM949" s="477"/>
      <c r="QIN949" s="477"/>
      <c r="QIO949" s="477"/>
      <c r="QIP949" s="477"/>
      <c r="QIQ949" s="477"/>
      <c r="QIR949" s="477"/>
      <c r="QIS949" s="477"/>
      <c r="QIT949" s="477"/>
      <c r="QIU949" s="477"/>
      <c r="QIV949" s="477"/>
      <c r="QIW949" s="477"/>
      <c r="QIX949" s="477"/>
      <c r="QIY949" s="477"/>
      <c r="QIZ949" s="477"/>
      <c r="QJA949" s="477"/>
      <c r="QJB949" s="477"/>
      <c r="QJC949" s="477"/>
      <c r="QJD949" s="477"/>
      <c r="QJE949" s="477"/>
      <c r="QJF949" s="477"/>
      <c r="QJG949" s="477"/>
      <c r="QJH949" s="477"/>
      <c r="QJI949" s="477"/>
      <c r="QJJ949" s="477"/>
      <c r="QJK949" s="477"/>
      <c r="QJL949" s="477"/>
      <c r="QJM949" s="477"/>
      <c r="QJN949" s="477"/>
      <c r="QJO949" s="477"/>
      <c r="QJP949" s="477"/>
      <c r="QJQ949" s="477"/>
      <c r="QJR949" s="477"/>
      <c r="QJS949" s="477"/>
      <c r="QJT949" s="477"/>
      <c r="QJU949" s="477"/>
      <c r="QJV949" s="477"/>
      <c r="QJW949" s="477"/>
      <c r="QJX949" s="477"/>
      <c r="QJY949" s="477"/>
      <c r="QJZ949" s="477"/>
      <c r="QKA949" s="477"/>
      <c r="QKB949" s="477"/>
      <c r="QKC949" s="477"/>
      <c r="QKD949" s="477"/>
      <c r="QKE949" s="477"/>
      <c r="QKF949" s="477"/>
      <c r="QKG949" s="477"/>
      <c r="QKH949" s="477"/>
      <c r="QKI949" s="477"/>
      <c r="QKJ949" s="477"/>
      <c r="QKK949" s="477"/>
      <c r="QKL949" s="477"/>
      <c r="QKM949" s="477"/>
      <c r="QKN949" s="477"/>
      <c r="QKO949" s="477"/>
      <c r="QKP949" s="477"/>
      <c r="QKQ949" s="477"/>
      <c r="QKR949" s="477"/>
      <c r="QKS949" s="477"/>
      <c r="QKT949" s="477"/>
      <c r="QKU949" s="477"/>
      <c r="QKV949" s="477"/>
      <c r="QKW949" s="477"/>
      <c r="QKX949" s="477"/>
      <c r="QKY949" s="477"/>
      <c r="QKZ949" s="477"/>
      <c r="QLA949" s="477"/>
      <c r="QLB949" s="477"/>
      <c r="QLC949" s="477"/>
      <c r="QLD949" s="477"/>
      <c r="QLE949" s="477"/>
      <c r="QLF949" s="477"/>
      <c r="QLG949" s="477"/>
      <c r="QLH949" s="477"/>
      <c r="QLI949" s="477"/>
      <c r="QLJ949" s="477"/>
      <c r="QLK949" s="477"/>
      <c r="QLL949" s="477"/>
      <c r="QLM949" s="477"/>
      <c r="QLN949" s="477"/>
      <c r="QLO949" s="477"/>
      <c r="QLP949" s="477"/>
      <c r="QLQ949" s="477"/>
      <c r="QLR949" s="477"/>
      <c r="QLS949" s="477"/>
      <c r="QLT949" s="477"/>
      <c r="QLU949" s="477"/>
      <c r="QLV949" s="477"/>
      <c r="QLW949" s="477"/>
      <c r="QLX949" s="477"/>
      <c r="QLY949" s="477"/>
      <c r="QLZ949" s="477"/>
      <c r="QMA949" s="477"/>
      <c r="QMB949" s="477"/>
      <c r="QMC949" s="477"/>
      <c r="QMD949" s="477"/>
      <c r="QME949" s="477"/>
      <c r="QMF949" s="477"/>
      <c r="QMG949" s="477"/>
      <c r="QMH949" s="477"/>
      <c r="QMI949" s="477"/>
      <c r="QMJ949" s="477"/>
      <c r="QMK949" s="477"/>
      <c r="QML949" s="477"/>
      <c r="QMM949" s="477"/>
      <c r="QMN949" s="477"/>
      <c r="QMO949" s="477"/>
      <c r="QMP949" s="477"/>
      <c r="QMQ949" s="477"/>
      <c r="QMR949" s="477"/>
      <c r="QMS949" s="477"/>
      <c r="QMT949" s="477"/>
      <c r="QMU949" s="477"/>
      <c r="QMV949" s="477"/>
      <c r="QMW949" s="477"/>
      <c r="QMX949" s="477"/>
      <c r="QMY949" s="477"/>
      <c r="QMZ949" s="477"/>
      <c r="QNA949" s="477"/>
      <c r="QNB949" s="477"/>
      <c r="QNC949" s="477"/>
      <c r="QND949" s="477"/>
      <c r="QNE949" s="477"/>
      <c r="QNF949" s="477"/>
      <c r="QNG949" s="477"/>
      <c r="QNH949" s="477"/>
      <c r="QNI949" s="477"/>
      <c r="QNJ949" s="477"/>
      <c r="QNK949" s="477"/>
      <c r="QNL949" s="477"/>
      <c r="QNM949" s="477"/>
      <c r="QNN949" s="477"/>
      <c r="QNO949" s="477"/>
      <c r="QNP949" s="477"/>
      <c r="QNQ949" s="477"/>
      <c r="QNR949" s="477"/>
      <c r="QNS949" s="477"/>
      <c r="QNT949" s="477"/>
      <c r="QNU949" s="477"/>
      <c r="QNV949" s="477"/>
      <c r="QNW949" s="477"/>
      <c r="QNX949" s="477"/>
      <c r="QNY949" s="477"/>
      <c r="QNZ949" s="477"/>
      <c r="QOA949" s="477"/>
      <c r="QOB949" s="477"/>
      <c r="QOC949" s="477"/>
      <c r="QOD949" s="477"/>
      <c r="QOE949" s="477"/>
      <c r="QOF949" s="477"/>
      <c r="QOG949" s="477"/>
      <c r="QOH949" s="477"/>
      <c r="QOI949" s="477"/>
      <c r="QOJ949" s="477"/>
      <c r="QOK949" s="477"/>
      <c r="QOL949" s="477"/>
      <c r="QOM949" s="477"/>
      <c r="QON949" s="477"/>
      <c r="QOO949" s="477"/>
      <c r="QOP949" s="477"/>
      <c r="QOQ949" s="477"/>
      <c r="QOR949" s="477"/>
      <c r="QOS949" s="477"/>
      <c r="QOT949" s="477"/>
      <c r="QOU949" s="477"/>
      <c r="QOV949" s="477"/>
      <c r="QOW949" s="477"/>
      <c r="QOX949" s="477"/>
      <c r="QOY949" s="477"/>
      <c r="QOZ949" s="477"/>
      <c r="QPA949" s="477"/>
      <c r="QPB949" s="477"/>
      <c r="QPC949" s="477"/>
      <c r="QPD949" s="477"/>
      <c r="QPE949" s="477"/>
      <c r="QPF949" s="477"/>
      <c r="QPG949" s="477"/>
      <c r="QPH949" s="477"/>
      <c r="QPI949" s="477"/>
      <c r="QPJ949" s="477"/>
      <c r="QPK949" s="477"/>
      <c r="QPL949" s="477"/>
      <c r="QPM949" s="477"/>
      <c r="QPN949" s="477"/>
      <c r="QPO949" s="477"/>
      <c r="QPP949" s="477"/>
      <c r="QPQ949" s="477"/>
      <c r="QPR949" s="477"/>
      <c r="QPS949" s="477"/>
      <c r="QPT949" s="477"/>
      <c r="QPU949" s="477"/>
      <c r="QPV949" s="477"/>
      <c r="QPW949" s="477"/>
      <c r="QPX949" s="477"/>
      <c r="QPY949" s="477"/>
      <c r="QPZ949" s="477"/>
      <c r="QQA949" s="477"/>
      <c r="QQB949" s="477"/>
      <c r="QQC949" s="477"/>
      <c r="QQD949" s="477"/>
      <c r="QQE949" s="477"/>
      <c r="QQF949" s="477"/>
      <c r="QQG949" s="477"/>
      <c r="QQH949" s="477"/>
      <c r="QQI949" s="477"/>
      <c r="QQJ949" s="477"/>
      <c r="QQK949" s="477"/>
      <c r="QQL949" s="477"/>
      <c r="QQM949" s="477"/>
      <c r="QQN949" s="477"/>
      <c r="QQO949" s="477"/>
      <c r="QQP949" s="477"/>
      <c r="QQQ949" s="477"/>
      <c r="QQR949" s="477"/>
      <c r="QQS949" s="477"/>
      <c r="QQT949" s="477"/>
      <c r="QQU949" s="477"/>
      <c r="QQV949" s="477"/>
      <c r="QQW949" s="477"/>
      <c r="QQX949" s="477"/>
      <c r="QQY949" s="477"/>
      <c r="QQZ949" s="477"/>
      <c r="QRA949" s="477"/>
      <c r="QRB949" s="477"/>
      <c r="QRC949" s="477"/>
      <c r="QRD949" s="477"/>
      <c r="QRE949" s="477"/>
      <c r="QRF949" s="477"/>
      <c r="QRG949" s="477"/>
      <c r="QRH949" s="477"/>
      <c r="QRI949" s="477"/>
      <c r="QRJ949" s="477"/>
      <c r="QRK949" s="477"/>
      <c r="QRL949" s="477"/>
      <c r="QRM949" s="477"/>
      <c r="QRN949" s="477"/>
      <c r="QRO949" s="477"/>
      <c r="QRP949" s="477"/>
      <c r="QRQ949" s="477"/>
      <c r="QRR949" s="477"/>
      <c r="QRS949" s="477"/>
      <c r="QRT949" s="477"/>
      <c r="QRU949" s="477"/>
      <c r="QRV949" s="477"/>
      <c r="QRW949" s="477"/>
      <c r="QRX949" s="477"/>
      <c r="QRY949" s="477"/>
      <c r="QRZ949" s="477"/>
      <c r="QSA949" s="477"/>
      <c r="QSB949" s="477"/>
      <c r="QSC949" s="477"/>
      <c r="QSD949" s="477"/>
      <c r="QSE949" s="477"/>
      <c r="QSF949" s="477"/>
      <c r="QSG949" s="477"/>
      <c r="QSH949" s="477"/>
      <c r="QSI949" s="477"/>
      <c r="QSJ949" s="477"/>
      <c r="QSK949" s="477"/>
      <c r="QSL949" s="477"/>
      <c r="QSM949" s="477"/>
      <c r="QSN949" s="477"/>
      <c r="QSO949" s="477"/>
      <c r="QSP949" s="477"/>
      <c r="QSQ949" s="477"/>
      <c r="QSR949" s="477"/>
      <c r="QSS949" s="477"/>
      <c r="QST949" s="477"/>
      <c r="QSU949" s="477"/>
      <c r="QSV949" s="477"/>
      <c r="QSW949" s="477"/>
      <c r="QSX949" s="477"/>
      <c r="QSY949" s="477"/>
      <c r="QSZ949" s="477"/>
      <c r="QTA949" s="477"/>
      <c r="QTB949" s="477"/>
      <c r="QTC949" s="477"/>
      <c r="QTD949" s="477"/>
      <c r="QTE949" s="477"/>
      <c r="QTF949" s="477"/>
      <c r="QTG949" s="477"/>
      <c r="QTH949" s="477"/>
      <c r="QTI949" s="477"/>
      <c r="QTJ949" s="477"/>
      <c r="QTK949" s="477"/>
      <c r="QTL949" s="477"/>
      <c r="QTM949" s="477"/>
      <c r="QTN949" s="477"/>
      <c r="QTO949" s="477"/>
      <c r="QTP949" s="477"/>
      <c r="QTQ949" s="477"/>
      <c r="QTR949" s="477"/>
      <c r="QTS949" s="477"/>
      <c r="QTT949" s="477"/>
      <c r="QTU949" s="477"/>
      <c r="QTV949" s="477"/>
      <c r="QTW949" s="477"/>
      <c r="QTX949" s="477"/>
      <c r="QTY949" s="477"/>
      <c r="QTZ949" s="477"/>
      <c r="QUA949" s="477"/>
      <c r="QUB949" s="477"/>
      <c r="QUC949" s="477"/>
      <c r="QUD949" s="477"/>
      <c r="QUE949" s="477"/>
      <c r="QUF949" s="477"/>
      <c r="QUG949" s="477"/>
      <c r="QUH949" s="477"/>
      <c r="QUI949" s="477"/>
      <c r="QUJ949" s="477"/>
      <c r="QUK949" s="477"/>
      <c r="QUL949" s="477"/>
      <c r="QUM949" s="477"/>
      <c r="QUN949" s="477"/>
      <c r="QUO949" s="477"/>
      <c r="QUP949" s="477"/>
      <c r="QUQ949" s="477"/>
      <c r="QUR949" s="477"/>
      <c r="QUS949" s="477"/>
      <c r="QUT949" s="477"/>
      <c r="QUU949" s="477"/>
      <c r="QUV949" s="477"/>
      <c r="QUW949" s="477"/>
      <c r="QUX949" s="477"/>
      <c r="QUY949" s="477"/>
      <c r="QUZ949" s="477"/>
      <c r="QVA949" s="477"/>
      <c r="QVB949" s="477"/>
      <c r="QVC949" s="477"/>
      <c r="QVD949" s="477"/>
      <c r="QVE949" s="477"/>
      <c r="QVF949" s="477"/>
      <c r="QVG949" s="477"/>
      <c r="QVH949" s="477"/>
      <c r="QVI949" s="477"/>
      <c r="QVJ949" s="477"/>
      <c r="QVK949" s="477"/>
      <c r="QVL949" s="477"/>
      <c r="QVM949" s="477"/>
      <c r="QVN949" s="477"/>
      <c r="QVO949" s="477"/>
      <c r="QVP949" s="477"/>
      <c r="QVQ949" s="477"/>
      <c r="QVR949" s="477"/>
      <c r="QVS949" s="477"/>
      <c r="QVT949" s="477"/>
      <c r="QVU949" s="477"/>
      <c r="QVV949" s="477"/>
      <c r="QVW949" s="477"/>
      <c r="QVX949" s="477"/>
      <c r="QVY949" s="477"/>
      <c r="QVZ949" s="477"/>
      <c r="QWA949" s="477"/>
      <c r="QWB949" s="477"/>
      <c r="QWC949" s="477"/>
      <c r="QWD949" s="477"/>
      <c r="QWE949" s="477"/>
      <c r="QWF949" s="477"/>
      <c r="QWG949" s="477"/>
      <c r="QWH949" s="477"/>
      <c r="QWI949" s="477"/>
      <c r="QWJ949" s="477"/>
      <c r="QWK949" s="477"/>
      <c r="QWL949" s="477"/>
      <c r="QWM949" s="477"/>
      <c r="QWN949" s="477"/>
      <c r="QWO949" s="477"/>
      <c r="QWP949" s="477"/>
      <c r="QWQ949" s="477"/>
      <c r="QWR949" s="477"/>
      <c r="QWS949" s="477"/>
      <c r="QWT949" s="477"/>
      <c r="QWU949" s="477"/>
      <c r="QWV949" s="477"/>
      <c r="QWW949" s="477"/>
      <c r="QWX949" s="477"/>
      <c r="QWY949" s="477"/>
      <c r="QWZ949" s="477"/>
      <c r="QXA949" s="477"/>
      <c r="QXB949" s="477"/>
      <c r="QXC949" s="477"/>
      <c r="QXD949" s="477"/>
      <c r="QXE949" s="477"/>
      <c r="QXF949" s="477"/>
      <c r="QXG949" s="477"/>
      <c r="QXH949" s="477"/>
      <c r="QXI949" s="477"/>
      <c r="QXJ949" s="477"/>
      <c r="QXK949" s="477"/>
      <c r="QXL949" s="477"/>
      <c r="QXM949" s="477"/>
      <c r="QXN949" s="477"/>
      <c r="QXO949" s="477"/>
      <c r="QXP949" s="477"/>
      <c r="QXQ949" s="477"/>
      <c r="QXR949" s="477"/>
      <c r="QXS949" s="477"/>
      <c r="QXT949" s="477"/>
      <c r="QXU949" s="477"/>
      <c r="QXV949" s="477"/>
      <c r="QXW949" s="477"/>
      <c r="QXX949" s="477"/>
      <c r="QXY949" s="477"/>
      <c r="QXZ949" s="477"/>
      <c r="QYA949" s="477"/>
      <c r="QYB949" s="477"/>
      <c r="QYC949" s="477"/>
      <c r="QYD949" s="477"/>
      <c r="QYE949" s="477"/>
      <c r="QYF949" s="477"/>
      <c r="QYG949" s="477"/>
      <c r="QYH949" s="477"/>
      <c r="QYI949" s="477"/>
      <c r="QYJ949" s="477"/>
      <c r="QYK949" s="477"/>
      <c r="QYL949" s="477"/>
      <c r="QYM949" s="477"/>
      <c r="QYN949" s="477"/>
      <c r="QYO949" s="477"/>
      <c r="QYP949" s="477"/>
      <c r="QYQ949" s="477"/>
      <c r="QYR949" s="477"/>
      <c r="QYS949" s="477"/>
      <c r="QYT949" s="477"/>
      <c r="QYU949" s="477"/>
      <c r="QYV949" s="477"/>
      <c r="QYW949" s="477"/>
      <c r="QYX949" s="477"/>
      <c r="QYY949" s="477"/>
      <c r="QYZ949" s="477"/>
      <c r="QZA949" s="477"/>
      <c r="QZB949" s="477"/>
      <c r="QZC949" s="477"/>
      <c r="QZD949" s="477"/>
      <c r="QZE949" s="477"/>
      <c r="QZF949" s="477"/>
      <c r="QZG949" s="477"/>
      <c r="QZH949" s="477"/>
      <c r="QZI949" s="477"/>
      <c r="QZJ949" s="477"/>
      <c r="QZK949" s="477"/>
      <c r="QZL949" s="477"/>
      <c r="QZM949" s="477"/>
      <c r="QZN949" s="477"/>
      <c r="QZO949" s="477"/>
      <c r="QZP949" s="477"/>
      <c r="QZQ949" s="477"/>
      <c r="QZR949" s="477"/>
      <c r="QZS949" s="477"/>
      <c r="QZT949" s="477"/>
      <c r="QZU949" s="477"/>
      <c r="QZV949" s="477"/>
      <c r="QZW949" s="477"/>
      <c r="QZX949" s="477"/>
      <c r="QZY949" s="477"/>
      <c r="QZZ949" s="477"/>
      <c r="RAA949" s="477"/>
      <c r="RAB949" s="477"/>
      <c r="RAC949" s="477"/>
      <c r="RAD949" s="477"/>
      <c r="RAE949" s="477"/>
      <c r="RAF949" s="477"/>
      <c r="RAG949" s="477"/>
      <c r="RAH949" s="477"/>
      <c r="RAI949" s="477"/>
      <c r="RAJ949" s="477"/>
      <c r="RAK949" s="477"/>
      <c r="RAL949" s="477"/>
      <c r="RAM949" s="477"/>
      <c r="RAN949" s="477"/>
      <c r="RAO949" s="477"/>
      <c r="RAP949" s="477"/>
      <c r="RAQ949" s="477"/>
      <c r="RAR949" s="477"/>
      <c r="RAS949" s="477"/>
      <c r="RAT949" s="477"/>
      <c r="RAU949" s="477"/>
      <c r="RAV949" s="477"/>
      <c r="RAW949" s="477"/>
      <c r="RAX949" s="477"/>
      <c r="RAY949" s="477"/>
      <c r="RAZ949" s="477"/>
      <c r="RBA949" s="477"/>
      <c r="RBB949" s="477"/>
      <c r="RBC949" s="477"/>
      <c r="RBD949" s="477"/>
      <c r="RBE949" s="477"/>
      <c r="RBF949" s="477"/>
      <c r="RBG949" s="477"/>
      <c r="RBH949" s="477"/>
      <c r="RBI949" s="477"/>
      <c r="RBJ949" s="477"/>
      <c r="RBK949" s="477"/>
      <c r="RBL949" s="477"/>
      <c r="RBM949" s="477"/>
      <c r="RBN949" s="477"/>
      <c r="RBO949" s="477"/>
      <c r="RBP949" s="477"/>
      <c r="RBQ949" s="477"/>
      <c r="RBR949" s="477"/>
      <c r="RBS949" s="477"/>
      <c r="RBT949" s="477"/>
      <c r="RBU949" s="477"/>
      <c r="RBV949" s="477"/>
      <c r="RBW949" s="477"/>
      <c r="RBX949" s="477"/>
      <c r="RBY949" s="477"/>
      <c r="RBZ949" s="477"/>
      <c r="RCA949" s="477"/>
      <c r="RCB949" s="477"/>
      <c r="RCC949" s="477"/>
      <c r="RCD949" s="477"/>
      <c r="RCE949" s="477"/>
      <c r="RCF949" s="477"/>
      <c r="RCG949" s="477"/>
      <c r="RCH949" s="477"/>
      <c r="RCI949" s="477"/>
      <c r="RCJ949" s="477"/>
      <c r="RCK949" s="477"/>
      <c r="RCL949" s="477"/>
      <c r="RCM949" s="477"/>
      <c r="RCN949" s="477"/>
      <c r="RCO949" s="477"/>
      <c r="RCP949" s="477"/>
      <c r="RCQ949" s="477"/>
      <c r="RCR949" s="477"/>
      <c r="RCS949" s="477"/>
      <c r="RCT949" s="477"/>
      <c r="RCU949" s="477"/>
      <c r="RCV949" s="477"/>
      <c r="RCW949" s="477"/>
      <c r="RCX949" s="477"/>
      <c r="RCY949" s="477"/>
      <c r="RCZ949" s="477"/>
      <c r="RDA949" s="477"/>
      <c r="RDB949" s="477"/>
      <c r="RDC949" s="477"/>
      <c r="RDD949" s="477"/>
      <c r="RDE949" s="477"/>
      <c r="RDF949" s="477"/>
      <c r="RDG949" s="477"/>
      <c r="RDH949" s="477"/>
      <c r="RDI949" s="477"/>
      <c r="RDJ949" s="477"/>
      <c r="RDK949" s="477"/>
      <c r="RDL949" s="477"/>
      <c r="RDM949" s="477"/>
      <c r="RDN949" s="477"/>
      <c r="RDO949" s="477"/>
      <c r="RDP949" s="477"/>
      <c r="RDQ949" s="477"/>
      <c r="RDR949" s="477"/>
      <c r="RDS949" s="477"/>
      <c r="RDT949" s="477"/>
      <c r="RDU949" s="477"/>
      <c r="RDV949" s="477"/>
      <c r="RDW949" s="477"/>
      <c r="RDX949" s="477"/>
      <c r="RDY949" s="477"/>
      <c r="RDZ949" s="477"/>
      <c r="REA949" s="477"/>
      <c r="REB949" s="477"/>
      <c r="REC949" s="477"/>
      <c r="RED949" s="477"/>
      <c r="REE949" s="477"/>
      <c r="REF949" s="477"/>
      <c r="REG949" s="477"/>
      <c r="REH949" s="477"/>
      <c r="REI949" s="477"/>
      <c r="REJ949" s="477"/>
      <c r="REK949" s="477"/>
      <c r="REL949" s="477"/>
      <c r="REM949" s="477"/>
      <c r="REN949" s="477"/>
      <c r="REO949" s="477"/>
      <c r="REP949" s="477"/>
      <c r="REQ949" s="477"/>
      <c r="RER949" s="477"/>
      <c r="RES949" s="477"/>
      <c r="RET949" s="477"/>
      <c r="REU949" s="477"/>
      <c r="REV949" s="477"/>
      <c r="REW949" s="477"/>
      <c r="REX949" s="477"/>
      <c r="REY949" s="477"/>
      <c r="REZ949" s="477"/>
      <c r="RFA949" s="477"/>
      <c r="RFB949" s="477"/>
      <c r="RFC949" s="477"/>
      <c r="RFD949" s="477"/>
      <c r="RFE949" s="477"/>
      <c r="RFF949" s="477"/>
      <c r="RFG949" s="477"/>
      <c r="RFH949" s="477"/>
      <c r="RFI949" s="477"/>
      <c r="RFJ949" s="477"/>
      <c r="RFK949" s="477"/>
      <c r="RFL949" s="477"/>
      <c r="RFM949" s="477"/>
      <c r="RFN949" s="477"/>
      <c r="RFO949" s="477"/>
      <c r="RFP949" s="477"/>
      <c r="RFQ949" s="477"/>
      <c r="RFR949" s="477"/>
      <c r="RFS949" s="477"/>
      <c r="RFT949" s="477"/>
      <c r="RFU949" s="477"/>
      <c r="RFV949" s="477"/>
      <c r="RFW949" s="477"/>
      <c r="RFX949" s="477"/>
      <c r="RFY949" s="477"/>
      <c r="RFZ949" s="477"/>
      <c r="RGA949" s="477"/>
      <c r="RGB949" s="477"/>
      <c r="RGC949" s="477"/>
      <c r="RGD949" s="477"/>
      <c r="RGE949" s="477"/>
      <c r="RGF949" s="477"/>
      <c r="RGG949" s="477"/>
      <c r="RGH949" s="477"/>
      <c r="RGI949" s="477"/>
      <c r="RGJ949" s="477"/>
      <c r="RGK949" s="477"/>
      <c r="RGL949" s="477"/>
      <c r="RGM949" s="477"/>
      <c r="RGN949" s="477"/>
      <c r="RGO949" s="477"/>
      <c r="RGP949" s="477"/>
      <c r="RGQ949" s="477"/>
      <c r="RGR949" s="477"/>
      <c r="RGS949" s="477"/>
      <c r="RGT949" s="477"/>
      <c r="RGU949" s="477"/>
      <c r="RGV949" s="477"/>
      <c r="RGW949" s="477"/>
      <c r="RGX949" s="477"/>
      <c r="RGY949" s="477"/>
      <c r="RGZ949" s="477"/>
      <c r="RHA949" s="477"/>
      <c r="RHB949" s="477"/>
      <c r="RHC949" s="477"/>
      <c r="RHD949" s="477"/>
      <c r="RHE949" s="477"/>
      <c r="RHF949" s="477"/>
      <c r="RHG949" s="477"/>
      <c r="RHH949" s="477"/>
      <c r="RHI949" s="477"/>
      <c r="RHJ949" s="477"/>
      <c r="RHK949" s="477"/>
      <c r="RHL949" s="477"/>
      <c r="RHM949" s="477"/>
      <c r="RHN949" s="477"/>
      <c r="RHO949" s="477"/>
      <c r="RHP949" s="477"/>
      <c r="RHQ949" s="477"/>
      <c r="RHR949" s="477"/>
      <c r="RHS949" s="477"/>
      <c r="RHT949" s="477"/>
      <c r="RHU949" s="477"/>
      <c r="RHV949" s="477"/>
      <c r="RHW949" s="477"/>
      <c r="RHX949" s="477"/>
      <c r="RHY949" s="477"/>
      <c r="RHZ949" s="477"/>
      <c r="RIA949" s="477"/>
      <c r="RIB949" s="477"/>
      <c r="RIC949" s="477"/>
      <c r="RID949" s="477"/>
      <c r="RIE949" s="477"/>
      <c r="RIF949" s="477"/>
      <c r="RIG949" s="477"/>
      <c r="RIH949" s="477"/>
      <c r="RII949" s="477"/>
      <c r="RIJ949" s="477"/>
      <c r="RIK949" s="477"/>
      <c r="RIL949" s="477"/>
      <c r="RIM949" s="477"/>
      <c r="RIN949" s="477"/>
      <c r="RIO949" s="477"/>
      <c r="RIP949" s="477"/>
      <c r="RIQ949" s="477"/>
      <c r="RIR949" s="477"/>
      <c r="RIS949" s="477"/>
      <c r="RIT949" s="477"/>
      <c r="RIU949" s="477"/>
      <c r="RIV949" s="477"/>
      <c r="RIW949" s="477"/>
      <c r="RIX949" s="477"/>
      <c r="RIY949" s="477"/>
      <c r="RIZ949" s="477"/>
      <c r="RJA949" s="477"/>
      <c r="RJB949" s="477"/>
      <c r="RJC949" s="477"/>
      <c r="RJD949" s="477"/>
      <c r="RJE949" s="477"/>
      <c r="RJF949" s="477"/>
      <c r="RJG949" s="477"/>
      <c r="RJH949" s="477"/>
      <c r="RJI949" s="477"/>
      <c r="RJJ949" s="477"/>
      <c r="RJK949" s="477"/>
      <c r="RJL949" s="477"/>
      <c r="RJM949" s="477"/>
      <c r="RJN949" s="477"/>
      <c r="RJO949" s="477"/>
      <c r="RJP949" s="477"/>
      <c r="RJQ949" s="477"/>
      <c r="RJR949" s="477"/>
      <c r="RJS949" s="477"/>
      <c r="RJT949" s="477"/>
      <c r="RJU949" s="477"/>
      <c r="RJV949" s="477"/>
      <c r="RJW949" s="477"/>
      <c r="RJX949" s="477"/>
      <c r="RJY949" s="477"/>
      <c r="RJZ949" s="477"/>
      <c r="RKA949" s="477"/>
      <c r="RKB949" s="477"/>
      <c r="RKC949" s="477"/>
      <c r="RKD949" s="477"/>
      <c r="RKE949" s="477"/>
      <c r="RKF949" s="477"/>
      <c r="RKG949" s="477"/>
      <c r="RKH949" s="477"/>
      <c r="RKI949" s="477"/>
      <c r="RKJ949" s="477"/>
      <c r="RKK949" s="477"/>
      <c r="RKL949" s="477"/>
      <c r="RKM949" s="477"/>
      <c r="RKN949" s="477"/>
      <c r="RKO949" s="477"/>
      <c r="RKP949" s="477"/>
      <c r="RKQ949" s="477"/>
      <c r="RKR949" s="477"/>
      <c r="RKS949" s="477"/>
      <c r="RKT949" s="477"/>
      <c r="RKU949" s="477"/>
      <c r="RKV949" s="477"/>
      <c r="RKW949" s="477"/>
      <c r="RKX949" s="477"/>
      <c r="RKY949" s="477"/>
      <c r="RKZ949" s="477"/>
      <c r="RLA949" s="477"/>
      <c r="RLB949" s="477"/>
      <c r="RLC949" s="477"/>
      <c r="RLD949" s="477"/>
      <c r="RLE949" s="477"/>
      <c r="RLF949" s="477"/>
      <c r="RLG949" s="477"/>
      <c r="RLH949" s="477"/>
      <c r="RLI949" s="477"/>
      <c r="RLJ949" s="477"/>
      <c r="RLK949" s="477"/>
      <c r="RLL949" s="477"/>
      <c r="RLM949" s="477"/>
      <c r="RLN949" s="477"/>
      <c r="RLO949" s="477"/>
      <c r="RLP949" s="477"/>
      <c r="RLQ949" s="477"/>
      <c r="RLR949" s="477"/>
      <c r="RLS949" s="477"/>
      <c r="RLT949" s="477"/>
      <c r="RLU949" s="477"/>
      <c r="RLV949" s="477"/>
      <c r="RLW949" s="477"/>
      <c r="RLX949" s="477"/>
      <c r="RLY949" s="477"/>
      <c r="RLZ949" s="477"/>
      <c r="RMA949" s="477"/>
      <c r="RMB949" s="477"/>
      <c r="RMC949" s="477"/>
      <c r="RMD949" s="477"/>
      <c r="RME949" s="477"/>
      <c r="RMF949" s="477"/>
      <c r="RMG949" s="477"/>
      <c r="RMH949" s="477"/>
      <c r="RMI949" s="477"/>
      <c r="RMJ949" s="477"/>
      <c r="RMK949" s="477"/>
      <c r="RML949" s="477"/>
      <c r="RMM949" s="477"/>
      <c r="RMN949" s="477"/>
      <c r="RMO949" s="477"/>
      <c r="RMP949" s="477"/>
      <c r="RMQ949" s="477"/>
      <c r="RMR949" s="477"/>
      <c r="RMS949" s="477"/>
      <c r="RMT949" s="477"/>
      <c r="RMU949" s="477"/>
      <c r="RMV949" s="477"/>
      <c r="RMW949" s="477"/>
      <c r="RMX949" s="477"/>
      <c r="RMY949" s="477"/>
      <c r="RMZ949" s="477"/>
      <c r="RNA949" s="477"/>
      <c r="RNB949" s="477"/>
      <c r="RNC949" s="477"/>
      <c r="RND949" s="477"/>
      <c r="RNE949" s="477"/>
      <c r="RNF949" s="477"/>
      <c r="RNG949" s="477"/>
      <c r="RNH949" s="477"/>
      <c r="RNI949" s="477"/>
      <c r="RNJ949" s="477"/>
      <c r="RNK949" s="477"/>
      <c r="RNL949" s="477"/>
      <c r="RNM949" s="477"/>
      <c r="RNN949" s="477"/>
      <c r="RNO949" s="477"/>
      <c r="RNP949" s="477"/>
      <c r="RNQ949" s="477"/>
      <c r="RNR949" s="477"/>
      <c r="RNS949" s="477"/>
      <c r="RNT949" s="477"/>
      <c r="RNU949" s="477"/>
      <c r="RNV949" s="477"/>
      <c r="RNW949" s="477"/>
      <c r="RNX949" s="477"/>
      <c r="RNY949" s="477"/>
      <c r="RNZ949" s="477"/>
      <c r="ROA949" s="477"/>
      <c r="ROB949" s="477"/>
      <c r="ROC949" s="477"/>
      <c r="ROD949" s="477"/>
      <c r="ROE949" s="477"/>
      <c r="ROF949" s="477"/>
      <c r="ROG949" s="477"/>
      <c r="ROH949" s="477"/>
      <c r="ROI949" s="477"/>
      <c r="ROJ949" s="477"/>
      <c r="ROK949" s="477"/>
      <c r="ROL949" s="477"/>
      <c r="ROM949" s="477"/>
      <c r="RON949" s="477"/>
      <c r="ROO949" s="477"/>
      <c r="ROP949" s="477"/>
      <c r="ROQ949" s="477"/>
      <c r="ROR949" s="477"/>
      <c r="ROS949" s="477"/>
      <c r="ROT949" s="477"/>
      <c r="ROU949" s="477"/>
      <c r="ROV949" s="477"/>
      <c r="ROW949" s="477"/>
      <c r="ROX949" s="477"/>
      <c r="ROY949" s="477"/>
      <c r="ROZ949" s="477"/>
      <c r="RPA949" s="477"/>
      <c r="RPB949" s="477"/>
      <c r="RPC949" s="477"/>
      <c r="RPD949" s="477"/>
      <c r="RPE949" s="477"/>
      <c r="RPF949" s="477"/>
      <c r="RPG949" s="477"/>
      <c r="RPH949" s="477"/>
      <c r="RPI949" s="477"/>
      <c r="RPJ949" s="477"/>
      <c r="RPK949" s="477"/>
      <c r="RPL949" s="477"/>
      <c r="RPM949" s="477"/>
      <c r="RPN949" s="477"/>
      <c r="RPO949" s="477"/>
      <c r="RPP949" s="477"/>
      <c r="RPQ949" s="477"/>
      <c r="RPR949" s="477"/>
      <c r="RPS949" s="477"/>
      <c r="RPT949" s="477"/>
      <c r="RPU949" s="477"/>
      <c r="RPV949" s="477"/>
      <c r="RPW949" s="477"/>
      <c r="RPX949" s="477"/>
      <c r="RPY949" s="477"/>
      <c r="RPZ949" s="477"/>
      <c r="RQA949" s="477"/>
      <c r="RQB949" s="477"/>
      <c r="RQC949" s="477"/>
      <c r="RQD949" s="477"/>
      <c r="RQE949" s="477"/>
      <c r="RQF949" s="477"/>
      <c r="RQG949" s="477"/>
      <c r="RQH949" s="477"/>
      <c r="RQI949" s="477"/>
      <c r="RQJ949" s="477"/>
      <c r="RQK949" s="477"/>
      <c r="RQL949" s="477"/>
      <c r="RQM949" s="477"/>
      <c r="RQN949" s="477"/>
      <c r="RQO949" s="477"/>
      <c r="RQP949" s="477"/>
      <c r="RQQ949" s="477"/>
      <c r="RQR949" s="477"/>
      <c r="RQS949" s="477"/>
      <c r="RQT949" s="477"/>
      <c r="RQU949" s="477"/>
      <c r="RQV949" s="477"/>
      <c r="RQW949" s="477"/>
      <c r="RQX949" s="477"/>
      <c r="RQY949" s="477"/>
      <c r="RQZ949" s="477"/>
      <c r="RRA949" s="477"/>
      <c r="RRB949" s="477"/>
      <c r="RRC949" s="477"/>
      <c r="RRD949" s="477"/>
      <c r="RRE949" s="477"/>
      <c r="RRF949" s="477"/>
      <c r="RRG949" s="477"/>
      <c r="RRH949" s="477"/>
      <c r="RRI949" s="477"/>
      <c r="RRJ949" s="477"/>
      <c r="RRK949" s="477"/>
      <c r="RRL949" s="477"/>
      <c r="RRM949" s="477"/>
      <c r="RRN949" s="477"/>
      <c r="RRO949" s="477"/>
      <c r="RRP949" s="477"/>
      <c r="RRQ949" s="477"/>
      <c r="RRR949" s="477"/>
      <c r="RRS949" s="477"/>
      <c r="RRT949" s="477"/>
      <c r="RRU949" s="477"/>
      <c r="RRV949" s="477"/>
      <c r="RRW949" s="477"/>
      <c r="RRX949" s="477"/>
      <c r="RRY949" s="477"/>
      <c r="RRZ949" s="477"/>
      <c r="RSA949" s="477"/>
      <c r="RSB949" s="477"/>
      <c r="RSC949" s="477"/>
      <c r="RSD949" s="477"/>
      <c r="RSE949" s="477"/>
      <c r="RSF949" s="477"/>
      <c r="RSG949" s="477"/>
      <c r="RSH949" s="477"/>
      <c r="RSI949" s="477"/>
      <c r="RSJ949" s="477"/>
      <c r="RSK949" s="477"/>
      <c r="RSL949" s="477"/>
      <c r="RSM949" s="477"/>
      <c r="RSN949" s="477"/>
      <c r="RSO949" s="477"/>
      <c r="RSP949" s="477"/>
      <c r="RSQ949" s="477"/>
      <c r="RSR949" s="477"/>
      <c r="RSS949" s="477"/>
      <c r="RST949" s="477"/>
      <c r="RSU949" s="477"/>
      <c r="RSV949" s="477"/>
      <c r="RSW949" s="477"/>
      <c r="RSX949" s="477"/>
      <c r="RSY949" s="477"/>
      <c r="RSZ949" s="477"/>
      <c r="RTA949" s="477"/>
      <c r="RTB949" s="477"/>
      <c r="RTC949" s="477"/>
      <c r="RTD949" s="477"/>
      <c r="RTE949" s="477"/>
      <c r="RTF949" s="477"/>
      <c r="RTG949" s="477"/>
      <c r="RTH949" s="477"/>
      <c r="RTI949" s="477"/>
      <c r="RTJ949" s="477"/>
      <c r="RTK949" s="477"/>
      <c r="RTL949" s="477"/>
      <c r="RTM949" s="477"/>
      <c r="RTN949" s="477"/>
      <c r="RTO949" s="477"/>
      <c r="RTP949" s="477"/>
      <c r="RTQ949" s="477"/>
      <c r="RTR949" s="477"/>
      <c r="RTS949" s="477"/>
      <c r="RTT949" s="477"/>
      <c r="RTU949" s="477"/>
      <c r="RTV949" s="477"/>
      <c r="RTW949" s="477"/>
      <c r="RTX949" s="477"/>
      <c r="RTY949" s="477"/>
      <c r="RTZ949" s="477"/>
      <c r="RUA949" s="477"/>
      <c r="RUB949" s="477"/>
      <c r="RUC949" s="477"/>
      <c r="RUD949" s="477"/>
      <c r="RUE949" s="477"/>
      <c r="RUF949" s="477"/>
      <c r="RUG949" s="477"/>
      <c r="RUH949" s="477"/>
      <c r="RUI949" s="477"/>
      <c r="RUJ949" s="477"/>
      <c r="RUK949" s="477"/>
      <c r="RUL949" s="477"/>
      <c r="RUM949" s="477"/>
      <c r="RUN949" s="477"/>
      <c r="RUO949" s="477"/>
      <c r="RUP949" s="477"/>
      <c r="RUQ949" s="477"/>
      <c r="RUR949" s="477"/>
      <c r="RUS949" s="477"/>
      <c r="RUT949" s="477"/>
      <c r="RUU949" s="477"/>
      <c r="RUV949" s="477"/>
      <c r="RUW949" s="477"/>
      <c r="RUX949" s="477"/>
      <c r="RUY949" s="477"/>
      <c r="RUZ949" s="477"/>
      <c r="RVA949" s="477"/>
      <c r="RVB949" s="477"/>
      <c r="RVC949" s="477"/>
      <c r="RVD949" s="477"/>
      <c r="RVE949" s="477"/>
      <c r="RVF949" s="477"/>
      <c r="RVG949" s="477"/>
      <c r="RVH949" s="477"/>
      <c r="RVI949" s="477"/>
      <c r="RVJ949" s="477"/>
      <c r="RVK949" s="477"/>
      <c r="RVL949" s="477"/>
      <c r="RVM949" s="477"/>
      <c r="RVN949" s="477"/>
      <c r="RVO949" s="477"/>
      <c r="RVP949" s="477"/>
      <c r="RVQ949" s="477"/>
      <c r="RVR949" s="477"/>
      <c r="RVS949" s="477"/>
      <c r="RVT949" s="477"/>
      <c r="RVU949" s="477"/>
      <c r="RVV949" s="477"/>
      <c r="RVW949" s="477"/>
      <c r="RVX949" s="477"/>
      <c r="RVY949" s="477"/>
      <c r="RVZ949" s="477"/>
      <c r="RWA949" s="477"/>
      <c r="RWB949" s="477"/>
      <c r="RWC949" s="477"/>
      <c r="RWD949" s="477"/>
      <c r="RWE949" s="477"/>
      <c r="RWF949" s="477"/>
      <c r="RWG949" s="477"/>
      <c r="RWH949" s="477"/>
      <c r="RWI949" s="477"/>
      <c r="RWJ949" s="477"/>
      <c r="RWK949" s="477"/>
      <c r="RWL949" s="477"/>
      <c r="RWM949" s="477"/>
      <c r="RWN949" s="477"/>
      <c r="RWO949" s="477"/>
      <c r="RWP949" s="477"/>
      <c r="RWQ949" s="477"/>
      <c r="RWR949" s="477"/>
      <c r="RWS949" s="477"/>
      <c r="RWT949" s="477"/>
      <c r="RWU949" s="477"/>
      <c r="RWV949" s="477"/>
      <c r="RWW949" s="477"/>
      <c r="RWX949" s="477"/>
      <c r="RWY949" s="477"/>
      <c r="RWZ949" s="477"/>
      <c r="RXA949" s="477"/>
      <c r="RXB949" s="477"/>
      <c r="RXC949" s="477"/>
      <c r="RXD949" s="477"/>
      <c r="RXE949" s="477"/>
      <c r="RXF949" s="477"/>
      <c r="RXG949" s="477"/>
      <c r="RXH949" s="477"/>
      <c r="RXI949" s="477"/>
      <c r="RXJ949" s="477"/>
      <c r="RXK949" s="477"/>
      <c r="RXL949" s="477"/>
      <c r="RXM949" s="477"/>
      <c r="RXN949" s="477"/>
      <c r="RXO949" s="477"/>
      <c r="RXP949" s="477"/>
      <c r="RXQ949" s="477"/>
      <c r="RXR949" s="477"/>
      <c r="RXS949" s="477"/>
      <c r="RXT949" s="477"/>
      <c r="RXU949" s="477"/>
      <c r="RXV949" s="477"/>
      <c r="RXW949" s="477"/>
      <c r="RXX949" s="477"/>
      <c r="RXY949" s="477"/>
      <c r="RXZ949" s="477"/>
      <c r="RYA949" s="477"/>
      <c r="RYB949" s="477"/>
      <c r="RYC949" s="477"/>
      <c r="RYD949" s="477"/>
      <c r="RYE949" s="477"/>
      <c r="RYF949" s="477"/>
      <c r="RYG949" s="477"/>
      <c r="RYH949" s="477"/>
      <c r="RYI949" s="477"/>
      <c r="RYJ949" s="477"/>
      <c r="RYK949" s="477"/>
      <c r="RYL949" s="477"/>
      <c r="RYM949" s="477"/>
      <c r="RYN949" s="477"/>
      <c r="RYO949" s="477"/>
      <c r="RYP949" s="477"/>
      <c r="RYQ949" s="477"/>
      <c r="RYR949" s="477"/>
      <c r="RYS949" s="477"/>
      <c r="RYT949" s="477"/>
      <c r="RYU949" s="477"/>
      <c r="RYV949" s="477"/>
      <c r="RYW949" s="477"/>
      <c r="RYX949" s="477"/>
      <c r="RYY949" s="477"/>
      <c r="RYZ949" s="477"/>
      <c r="RZA949" s="477"/>
      <c r="RZB949" s="477"/>
      <c r="RZC949" s="477"/>
      <c r="RZD949" s="477"/>
      <c r="RZE949" s="477"/>
      <c r="RZF949" s="477"/>
      <c r="RZG949" s="477"/>
      <c r="RZH949" s="477"/>
      <c r="RZI949" s="477"/>
      <c r="RZJ949" s="477"/>
      <c r="RZK949" s="477"/>
      <c r="RZL949" s="477"/>
      <c r="RZM949" s="477"/>
      <c r="RZN949" s="477"/>
      <c r="RZO949" s="477"/>
      <c r="RZP949" s="477"/>
      <c r="RZQ949" s="477"/>
      <c r="RZR949" s="477"/>
      <c r="RZS949" s="477"/>
      <c r="RZT949" s="477"/>
      <c r="RZU949" s="477"/>
      <c r="RZV949" s="477"/>
      <c r="RZW949" s="477"/>
      <c r="RZX949" s="477"/>
      <c r="RZY949" s="477"/>
      <c r="RZZ949" s="477"/>
      <c r="SAA949" s="477"/>
      <c r="SAB949" s="477"/>
      <c r="SAC949" s="477"/>
      <c r="SAD949" s="477"/>
      <c r="SAE949" s="477"/>
      <c r="SAF949" s="477"/>
      <c r="SAG949" s="477"/>
      <c r="SAH949" s="477"/>
      <c r="SAI949" s="477"/>
      <c r="SAJ949" s="477"/>
      <c r="SAK949" s="477"/>
      <c r="SAL949" s="477"/>
      <c r="SAM949" s="477"/>
      <c r="SAN949" s="477"/>
      <c r="SAO949" s="477"/>
      <c r="SAP949" s="477"/>
      <c r="SAQ949" s="477"/>
      <c r="SAR949" s="477"/>
      <c r="SAS949" s="477"/>
      <c r="SAT949" s="477"/>
      <c r="SAU949" s="477"/>
      <c r="SAV949" s="477"/>
      <c r="SAW949" s="477"/>
      <c r="SAX949" s="477"/>
      <c r="SAY949" s="477"/>
      <c r="SAZ949" s="477"/>
      <c r="SBA949" s="477"/>
      <c r="SBB949" s="477"/>
      <c r="SBC949" s="477"/>
      <c r="SBD949" s="477"/>
      <c r="SBE949" s="477"/>
      <c r="SBF949" s="477"/>
      <c r="SBG949" s="477"/>
      <c r="SBH949" s="477"/>
      <c r="SBI949" s="477"/>
      <c r="SBJ949" s="477"/>
      <c r="SBK949" s="477"/>
      <c r="SBL949" s="477"/>
      <c r="SBM949" s="477"/>
      <c r="SBN949" s="477"/>
      <c r="SBO949" s="477"/>
      <c r="SBP949" s="477"/>
      <c r="SBQ949" s="477"/>
      <c r="SBR949" s="477"/>
      <c r="SBS949" s="477"/>
      <c r="SBT949" s="477"/>
      <c r="SBU949" s="477"/>
      <c r="SBV949" s="477"/>
      <c r="SBW949" s="477"/>
      <c r="SBX949" s="477"/>
      <c r="SBY949" s="477"/>
      <c r="SBZ949" s="477"/>
      <c r="SCA949" s="477"/>
      <c r="SCB949" s="477"/>
      <c r="SCC949" s="477"/>
      <c r="SCD949" s="477"/>
      <c r="SCE949" s="477"/>
      <c r="SCF949" s="477"/>
      <c r="SCG949" s="477"/>
      <c r="SCH949" s="477"/>
      <c r="SCI949" s="477"/>
      <c r="SCJ949" s="477"/>
      <c r="SCK949" s="477"/>
      <c r="SCL949" s="477"/>
      <c r="SCM949" s="477"/>
      <c r="SCN949" s="477"/>
      <c r="SCO949" s="477"/>
      <c r="SCP949" s="477"/>
      <c r="SCQ949" s="477"/>
      <c r="SCR949" s="477"/>
      <c r="SCS949" s="477"/>
      <c r="SCT949" s="477"/>
      <c r="SCU949" s="477"/>
      <c r="SCV949" s="477"/>
      <c r="SCW949" s="477"/>
      <c r="SCX949" s="477"/>
      <c r="SCY949" s="477"/>
      <c r="SCZ949" s="477"/>
      <c r="SDA949" s="477"/>
      <c r="SDB949" s="477"/>
      <c r="SDC949" s="477"/>
      <c r="SDD949" s="477"/>
      <c r="SDE949" s="477"/>
      <c r="SDF949" s="477"/>
      <c r="SDG949" s="477"/>
      <c r="SDH949" s="477"/>
      <c r="SDI949" s="477"/>
      <c r="SDJ949" s="477"/>
      <c r="SDK949" s="477"/>
      <c r="SDL949" s="477"/>
      <c r="SDM949" s="477"/>
      <c r="SDN949" s="477"/>
      <c r="SDO949" s="477"/>
      <c r="SDP949" s="477"/>
      <c r="SDQ949" s="477"/>
      <c r="SDR949" s="477"/>
      <c r="SDS949" s="477"/>
      <c r="SDT949" s="477"/>
      <c r="SDU949" s="477"/>
      <c r="SDV949" s="477"/>
      <c r="SDW949" s="477"/>
      <c r="SDX949" s="477"/>
      <c r="SDY949" s="477"/>
      <c r="SDZ949" s="477"/>
      <c r="SEA949" s="477"/>
      <c r="SEB949" s="477"/>
      <c r="SEC949" s="477"/>
      <c r="SED949" s="477"/>
      <c r="SEE949" s="477"/>
      <c r="SEF949" s="477"/>
      <c r="SEG949" s="477"/>
      <c r="SEH949" s="477"/>
      <c r="SEI949" s="477"/>
      <c r="SEJ949" s="477"/>
      <c r="SEK949" s="477"/>
      <c r="SEL949" s="477"/>
      <c r="SEM949" s="477"/>
      <c r="SEN949" s="477"/>
      <c r="SEO949" s="477"/>
      <c r="SEP949" s="477"/>
      <c r="SEQ949" s="477"/>
      <c r="SER949" s="477"/>
      <c r="SES949" s="477"/>
      <c r="SET949" s="477"/>
      <c r="SEU949" s="477"/>
      <c r="SEV949" s="477"/>
      <c r="SEW949" s="477"/>
      <c r="SEX949" s="477"/>
      <c r="SEY949" s="477"/>
      <c r="SEZ949" s="477"/>
      <c r="SFA949" s="477"/>
      <c r="SFB949" s="477"/>
      <c r="SFC949" s="477"/>
      <c r="SFD949" s="477"/>
      <c r="SFE949" s="477"/>
      <c r="SFF949" s="477"/>
      <c r="SFG949" s="477"/>
      <c r="SFH949" s="477"/>
      <c r="SFI949" s="477"/>
      <c r="SFJ949" s="477"/>
      <c r="SFK949" s="477"/>
      <c r="SFL949" s="477"/>
      <c r="SFM949" s="477"/>
      <c r="SFN949" s="477"/>
      <c r="SFO949" s="477"/>
      <c r="SFP949" s="477"/>
      <c r="SFQ949" s="477"/>
      <c r="SFR949" s="477"/>
      <c r="SFS949" s="477"/>
      <c r="SFT949" s="477"/>
      <c r="SFU949" s="477"/>
      <c r="SFV949" s="477"/>
      <c r="SFW949" s="477"/>
      <c r="SFX949" s="477"/>
      <c r="SFY949" s="477"/>
      <c r="SFZ949" s="477"/>
      <c r="SGA949" s="477"/>
      <c r="SGB949" s="477"/>
      <c r="SGC949" s="477"/>
      <c r="SGD949" s="477"/>
      <c r="SGE949" s="477"/>
      <c r="SGF949" s="477"/>
      <c r="SGG949" s="477"/>
      <c r="SGH949" s="477"/>
      <c r="SGI949" s="477"/>
      <c r="SGJ949" s="477"/>
      <c r="SGK949" s="477"/>
      <c r="SGL949" s="477"/>
      <c r="SGM949" s="477"/>
      <c r="SGN949" s="477"/>
      <c r="SGO949" s="477"/>
      <c r="SGP949" s="477"/>
      <c r="SGQ949" s="477"/>
      <c r="SGR949" s="477"/>
      <c r="SGS949" s="477"/>
      <c r="SGT949" s="477"/>
      <c r="SGU949" s="477"/>
      <c r="SGV949" s="477"/>
      <c r="SGW949" s="477"/>
      <c r="SGX949" s="477"/>
      <c r="SGY949" s="477"/>
      <c r="SGZ949" s="477"/>
      <c r="SHA949" s="477"/>
      <c r="SHB949" s="477"/>
      <c r="SHC949" s="477"/>
      <c r="SHD949" s="477"/>
      <c r="SHE949" s="477"/>
      <c r="SHF949" s="477"/>
      <c r="SHG949" s="477"/>
      <c r="SHH949" s="477"/>
      <c r="SHI949" s="477"/>
      <c r="SHJ949" s="477"/>
      <c r="SHK949" s="477"/>
      <c r="SHL949" s="477"/>
      <c r="SHM949" s="477"/>
      <c r="SHN949" s="477"/>
      <c r="SHO949" s="477"/>
      <c r="SHP949" s="477"/>
      <c r="SHQ949" s="477"/>
      <c r="SHR949" s="477"/>
      <c r="SHS949" s="477"/>
      <c r="SHT949" s="477"/>
      <c r="SHU949" s="477"/>
      <c r="SHV949" s="477"/>
      <c r="SHW949" s="477"/>
      <c r="SHX949" s="477"/>
      <c r="SHY949" s="477"/>
      <c r="SHZ949" s="477"/>
      <c r="SIA949" s="477"/>
      <c r="SIB949" s="477"/>
      <c r="SIC949" s="477"/>
      <c r="SID949" s="477"/>
      <c r="SIE949" s="477"/>
      <c r="SIF949" s="477"/>
      <c r="SIG949" s="477"/>
      <c r="SIH949" s="477"/>
      <c r="SII949" s="477"/>
      <c r="SIJ949" s="477"/>
      <c r="SIK949" s="477"/>
      <c r="SIL949" s="477"/>
      <c r="SIM949" s="477"/>
      <c r="SIN949" s="477"/>
      <c r="SIO949" s="477"/>
      <c r="SIP949" s="477"/>
      <c r="SIQ949" s="477"/>
      <c r="SIR949" s="477"/>
      <c r="SIS949" s="477"/>
      <c r="SIT949" s="477"/>
      <c r="SIU949" s="477"/>
      <c r="SIV949" s="477"/>
      <c r="SIW949" s="477"/>
      <c r="SIX949" s="477"/>
      <c r="SIY949" s="477"/>
      <c r="SIZ949" s="477"/>
      <c r="SJA949" s="477"/>
      <c r="SJB949" s="477"/>
      <c r="SJC949" s="477"/>
      <c r="SJD949" s="477"/>
      <c r="SJE949" s="477"/>
      <c r="SJF949" s="477"/>
      <c r="SJG949" s="477"/>
      <c r="SJH949" s="477"/>
      <c r="SJI949" s="477"/>
      <c r="SJJ949" s="477"/>
      <c r="SJK949" s="477"/>
      <c r="SJL949" s="477"/>
      <c r="SJM949" s="477"/>
      <c r="SJN949" s="477"/>
      <c r="SJO949" s="477"/>
      <c r="SJP949" s="477"/>
      <c r="SJQ949" s="477"/>
      <c r="SJR949" s="477"/>
      <c r="SJS949" s="477"/>
      <c r="SJT949" s="477"/>
      <c r="SJU949" s="477"/>
      <c r="SJV949" s="477"/>
      <c r="SJW949" s="477"/>
      <c r="SJX949" s="477"/>
      <c r="SJY949" s="477"/>
      <c r="SJZ949" s="477"/>
      <c r="SKA949" s="477"/>
      <c r="SKB949" s="477"/>
      <c r="SKC949" s="477"/>
      <c r="SKD949" s="477"/>
      <c r="SKE949" s="477"/>
      <c r="SKF949" s="477"/>
      <c r="SKG949" s="477"/>
      <c r="SKH949" s="477"/>
      <c r="SKI949" s="477"/>
      <c r="SKJ949" s="477"/>
      <c r="SKK949" s="477"/>
      <c r="SKL949" s="477"/>
      <c r="SKM949" s="477"/>
      <c r="SKN949" s="477"/>
      <c r="SKO949" s="477"/>
      <c r="SKP949" s="477"/>
      <c r="SKQ949" s="477"/>
      <c r="SKR949" s="477"/>
      <c r="SKS949" s="477"/>
      <c r="SKT949" s="477"/>
      <c r="SKU949" s="477"/>
      <c r="SKV949" s="477"/>
      <c r="SKW949" s="477"/>
      <c r="SKX949" s="477"/>
      <c r="SKY949" s="477"/>
      <c r="SKZ949" s="477"/>
      <c r="SLA949" s="477"/>
      <c r="SLB949" s="477"/>
      <c r="SLC949" s="477"/>
      <c r="SLD949" s="477"/>
      <c r="SLE949" s="477"/>
      <c r="SLF949" s="477"/>
      <c r="SLG949" s="477"/>
      <c r="SLH949" s="477"/>
      <c r="SLI949" s="477"/>
      <c r="SLJ949" s="477"/>
      <c r="SLK949" s="477"/>
      <c r="SLL949" s="477"/>
      <c r="SLM949" s="477"/>
      <c r="SLN949" s="477"/>
      <c r="SLO949" s="477"/>
      <c r="SLP949" s="477"/>
      <c r="SLQ949" s="477"/>
      <c r="SLR949" s="477"/>
      <c r="SLS949" s="477"/>
      <c r="SLT949" s="477"/>
      <c r="SLU949" s="477"/>
      <c r="SLV949" s="477"/>
      <c r="SLW949" s="477"/>
      <c r="SLX949" s="477"/>
      <c r="SLY949" s="477"/>
      <c r="SLZ949" s="477"/>
      <c r="SMA949" s="477"/>
      <c r="SMB949" s="477"/>
      <c r="SMC949" s="477"/>
      <c r="SMD949" s="477"/>
      <c r="SME949" s="477"/>
      <c r="SMF949" s="477"/>
      <c r="SMG949" s="477"/>
      <c r="SMH949" s="477"/>
      <c r="SMI949" s="477"/>
      <c r="SMJ949" s="477"/>
      <c r="SMK949" s="477"/>
      <c r="SML949" s="477"/>
      <c r="SMM949" s="477"/>
      <c r="SMN949" s="477"/>
      <c r="SMO949" s="477"/>
      <c r="SMP949" s="477"/>
      <c r="SMQ949" s="477"/>
      <c r="SMR949" s="477"/>
      <c r="SMS949" s="477"/>
      <c r="SMT949" s="477"/>
      <c r="SMU949" s="477"/>
      <c r="SMV949" s="477"/>
      <c r="SMW949" s="477"/>
      <c r="SMX949" s="477"/>
      <c r="SMY949" s="477"/>
      <c r="SMZ949" s="477"/>
      <c r="SNA949" s="477"/>
      <c r="SNB949" s="477"/>
      <c r="SNC949" s="477"/>
      <c r="SND949" s="477"/>
      <c r="SNE949" s="477"/>
      <c r="SNF949" s="477"/>
      <c r="SNG949" s="477"/>
      <c r="SNH949" s="477"/>
      <c r="SNI949" s="477"/>
      <c r="SNJ949" s="477"/>
      <c r="SNK949" s="477"/>
      <c r="SNL949" s="477"/>
      <c r="SNM949" s="477"/>
      <c r="SNN949" s="477"/>
      <c r="SNO949" s="477"/>
      <c r="SNP949" s="477"/>
      <c r="SNQ949" s="477"/>
      <c r="SNR949" s="477"/>
      <c r="SNS949" s="477"/>
      <c r="SNT949" s="477"/>
      <c r="SNU949" s="477"/>
      <c r="SNV949" s="477"/>
      <c r="SNW949" s="477"/>
      <c r="SNX949" s="477"/>
      <c r="SNY949" s="477"/>
      <c r="SNZ949" s="477"/>
      <c r="SOA949" s="477"/>
      <c r="SOB949" s="477"/>
      <c r="SOC949" s="477"/>
      <c r="SOD949" s="477"/>
      <c r="SOE949" s="477"/>
      <c r="SOF949" s="477"/>
      <c r="SOG949" s="477"/>
      <c r="SOH949" s="477"/>
      <c r="SOI949" s="477"/>
      <c r="SOJ949" s="477"/>
      <c r="SOK949" s="477"/>
      <c r="SOL949" s="477"/>
      <c r="SOM949" s="477"/>
      <c r="SON949" s="477"/>
      <c r="SOO949" s="477"/>
      <c r="SOP949" s="477"/>
      <c r="SOQ949" s="477"/>
      <c r="SOR949" s="477"/>
      <c r="SOS949" s="477"/>
      <c r="SOT949" s="477"/>
      <c r="SOU949" s="477"/>
      <c r="SOV949" s="477"/>
      <c r="SOW949" s="477"/>
      <c r="SOX949" s="477"/>
      <c r="SOY949" s="477"/>
      <c r="SOZ949" s="477"/>
      <c r="SPA949" s="477"/>
      <c r="SPB949" s="477"/>
      <c r="SPC949" s="477"/>
      <c r="SPD949" s="477"/>
      <c r="SPE949" s="477"/>
      <c r="SPF949" s="477"/>
      <c r="SPG949" s="477"/>
      <c r="SPH949" s="477"/>
      <c r="SPI949" s="477"/>
      <c r="SPJ949" s="477"/>
      <c r="SPK949" s="477"/>
      <c r="SPL949" s="477"/>
      <c r="SPM949" s="477"/>
      <c r="SPN949" s="477"/>
      <c r="SPO949" s="477"/>
      <c r="SPP949" s="477"/>
      <c r="SPQ949" s="477"/>
      <c r="SPR949" s="477"/>
      <c r="SPS949" s="477"/>
      <c r="SPT949" s="477"/>
      <c r="SPU949" s="477"/>
      <c r="SPV949" s="477"/>
      <c r="SPW949" s="477"/>
      <c r="SPX949" s="477"/>
      <c r="SPY949" s="477"/>
      <c r="SPZ949" s="477"/>
      <c r="SQA949" s="477"/>
      <c r="SQB949" s="477"/>
      <c r="SQC949" s="477"/>
      <c r="SQD949" s="477"/>
      <c r="SQE949" s="477"/>
      <c r="SQF949" s="477"/>
      <c r="SQG949" s="477"/>
      <c r="SQH949" s="477"/>
      <c r="SQI949" s="477"/>
      <c r="SQJ949" s="477"/>
      <c r="SQK949" s="477"/>
      <c r="SQL949" s="477"/>
      <c r="SQM949" s="477"/>
      <c r="SQN949" s="477"/>
      <c r="SQO949" s="477"/>
      <c r="SQP949" s="477"/>
      <c r="SQQ949" s="477"/>
      <c r="SQR949" s="477"/>
      <c r="SQS949" s="477"/>
      <c r="SQT949" s="477"/>
      <c r="SQU949" s="477"/>
      <c r="SQV949" s="477"/>
      <c r="SQW949" s="477"/>
      <c r="SQX949" s="477"/>
      <c r="SQY949" s="477"/>
      <c r="SQZ949" s="477"/>
      <c r="SRA949" s="477"/>
      <c r="SRB949" s="477"/>
      <c r="SRC949" s="477"/>
      <c r="SRD949" s="477"/>
      <c r="SRE949" s="477"/>
      <c r="SRF949" s="477"/>
      <c r="SRG949" s="477"/>
      <c r="SRH949" s="477"/>
      <c r="SRI949" s="477"/>
      <c r="SRJ949" s="477"/>
      <c r="SRK949" s="477"/>
      <c r="SRL949" s="477"/>
      <c r="SRM949" s="477"/>
      <c r="SRN949" s="477"/>
      <c r="SRO949" s="477"/>
      <c r="SRP949" s="477"/>
      <c r="SRQ949" s="477"/>
      <c r="SRR949" s="477"/>
      <c r="SRS949" s="477"/>
      <c r="SRT949" s="477"/>
      <c r="SRU949" s="477"/>
      <c r="SRV949" s="477"/>
      <c r="SRW949" s="477"/>
      <c r="SRX949" s="477"/>
      <c r="SRY949" s="477"/>
      <c r="SRZ949" s="477"/>
      <c r="SSA949" s="477"/>
      <c r="SSB949" s="477"/>
      <c r="SSC949" s="477"/>
      <c r="SSD949" s="477"/>
      <c r="SSE949" s="477"/>
      <c r="SSF949" s="477"/>
      <c r="SSG949" s="477"/>
      <c r="SSH949" s="477"/>
      <c r="SSI949" s="477"/>
      <c r="SSJ949" s="477"/>
      <c r="SSK949" s="477"/>
      <c r="SSL949" s="477"/>
      <c r="SSM949" s="477"/>
      <c r="SSN949" s="477"/>
      <c r="SSO949" s="477"/>
      <c r="SSP949" s="477"/>
      <c r="SSQ949" s="477"/>
      <c r="SSR949" s="477"/>
      <c r="SSS949" s="477"/>
      <c r="SST949" s="477"/>
      <c r="SSU949" s="477"/>
      <c r="SSV949" s="477"/>
      <c r="SSW949" s="477"/>
      <c r="SSX949" s="477"/>
      <c r="SSY949" s="477"/>
      <c r="SSZ949" s="477"/>
      <c r="STA949" s="477"/>
      <c r="STB949" s="477"/>
      <c r="STC949" s="477"/>
      <c r="STD949" s="477"/>
      <c r="STE949" s="477"/>
      <c r="STF949" s="477"/>
      <c r="STG949" s="477"/>
      <c r="STH949" s="477"/>
      <c r="STI949" s="477"/>
      <c r="STJ949" s="477"/>
      <c r="STK949" s="477"/>
      <c r="STL949" s="477"/>
      <c r="STM949" s="477"/>
      <c r="STN949" s="477"/>
      <c r="STO949" s="477"/>
      <c r="STP949" s="477"/>
      <c r="STQ949" s="477"/>
      <c r="STR949" s="477"/>
      <c r="STS949" s="477"/>
      <c r="STT949" s="477"/>
      <c r="STU949" s="477"/>
      <c r="STV949" s="477"/>
      <c r="STW949" s="477"/>
      <c r="STX949" s="477"/>
      <c r="STY949" s="477"/>
      <c r="STZ949" s="477"/>
      <c r="SUA949" s="477"/>
      <c r="SUB949" s="477"/>
      <c r="SUC949" s="477"/>
      <c r="SUD949" s="477"/>
      <c r="SUE949" s="477"/>
      <c r="SUF949" s="477"/>
      <c r="SUG949" s="477"/>
      <c r="SUH949" s="477"/>
      <c r="SUI949" s="477"/>
      <c r="SUJ949" s="477"/>
      <c r="SUK949" s="477"/>
      <c r="SUL949" s="477"/>
      <c r="SUM949" s="477"/>
      <c r="SUN949" s="477"/>
      <c r="SUO949" s="477"/>
      <c r="SUP949" s="477"/>
      <c r="SUQ949" s="477"/>
      <c r="SUR949" s="477"/>
      <c r="SUS949" s="477"/>
      <c r="SUT949" s="477"/>
      <c r="SUU949" s="477"/>
      <c r="SUV949" s="477"/>
      <c r="SUW949" s="477"/>
      <c r="SUX949" s="477"/>
      <c r="SUY949" s="477"/>
      <c r="SUZ949" s="477"/>
      <c r="SVA949" s="477"/>
      <c r="SVB949" s="477"/>
      <c r="SVC949" s="477"/>
      <c r="SVD949" s="477"/>
      <c r="SVE949" s="477"/>
      <c r="SVF949" s="477"/>
      <c r="SVG949" s="477"/>
      <c r="SVH949" s="477"/>
      <c r="SVI949" s="477"/>
      <c r="SVJ949" s="477"/>
      <c r="SVK949" s="477"/>
      <c r="SVL949" s="477"/>
      <c r="SVM949" s="477"/>
      <c r="SVN949" s="477"/>
      <c r="SVO949" s="477"/>
      <c r="SVP949" s="477"/>
      <c r="SVQ949" s="477"/>
      <c r="SVR949" s="477"/>
      <c r="SVS949" s="477"/>
      <c r="SVT949" s="477"/>
      <c r="SVU949" s="477"/>
      <c r="SVV949" s="477"/>
      <c r="SVW949" s="477"/>
      <c r="SVX949" s="477"/>
      <c r="SVY949" s="477"/>
      <c r="SVZ949" s="477"/>
      <c r="SWA949" s="477"/>
      <c r="SWB949" s="477"/>
      <c r="SWC949" s="477"/>
      <c r="SWD949" s="477"/>
      <c r="SWE949" s="477"/>
      <c r="SWF949" s="477"/>
      <c r="SWG949" s="477"/>
      <c r="SWH949" s="477"/>
      <c r="SWI949" s="477"/>
      <c r="SWJ949" s="477"/>
      <c r="SWK949" s="477"/>
      <c r="SWL949" s="477"/>
      <c r="SWM949" s="477"/>
      <c r="SWN949" s="477"/>
      <c r="SWO949" s="477"/>
      <c r="SWP949" s="477"/>
      <c r="SWQ949" s="477"/>
      <c r="SWR949" s="477"/>
      <c r="SWS949" s="477"/>
      <c r="SWT949" s="477"/>
      <c r="SWU949" s="477"/>
      <c r="SWV949" s="477"/>
      <c r="SWW949" s="477"/>
      <c r="SWX949" s="477"/>
      <c r="SWY949" s="477"/>
      <c r="SWZ949" s="477"/>
      <c r="SXA949" s="477"/>
      <c r="SXB949" s="477"/>
      <c r="SXC949" s="477"/>
      <c r="SXD949" s="477"/>
      <c r="SXE949" s="477"/>
      <c r="SXF949" s="477"/>
      <c r="SXG949" s="477"/>
      <c r="SXH949" s="477"/>
      <c r="SXI949" s="477"/>
      <c r="SXJ949" s="477"/>
      <c r="SXK949" s="477"/>
      <c r="SXL949" s="477"/>
      <c r="SXM949" s="477"/>
      <c r="SXN949" s="477"/>
      <c r="SXO949" s="477"/>
      <c r="SXP949" s="477"/>
      <c r="SXQ949" s="477"/>
      <c r="SXR949" s="477"/>
      <c r="SXS949" s="477"/>
      <c r="SXT949" s="477"/>
      <c r="SXU949" s="477"/>
      <c r="SXV949" s="477"/>
      <c r="SXW949" s="477"/>
      <c r="SXX949" s="477"/>
      <c r="SXY949" s="477"/>
      <c r="SXZ949" s="477"/>
      <c r="SYA949" s="477"/>
      <c r="SYB949" s="477"/>
      <c r="SYC949" s="477"/>
      <c r="SYD949" s="477"/>
      <c r="SYE949" s="477"/>
      <c r="SYF949" s="477"/>
      <c r="SYG949" s="477"/>
      <c r="SYH949" s="477"/>
      <c r="SYI949" s="477"/>
      <c r="SYJ949" s="477"/>
      <c r="SYK949" s="477"/>
      <c r="SYL949" s="477"/>
      <c r="SYM949" s="477"/>
      <c r="SYN949" s="477"/>
      <c r="SYO949" s="477"/>
      <c r="SYP949" s="477"/>
      <c r="SYQ949" s="477"/>
      <c r="SYR949" s="477"/>
      <c r="SYS949" s="477"/>
      <c r="SYT949" s="477"/>
      <c r="SYU949" s="477"/>
      <c r="SYV949" s="477"/>
      <c r="SYW949" s="477"/>
      <c r="SYX949" s="477"/>
      <c r="SYY949" s="477"/>
      <c r="SYZ949" s="477"/>
      <c r="SZA949" s="477"/>
      <c r="SZB949" s="477"/>
      <c r="SZC949" s="477"/>
      <c r="SZD949" s="477"/>
      <c r="SZE949" s="477"/>
      <c r="SZF949" s="477"/>
      <c r="SZG949" s="477"/>
      <c r="SZH949" s="477"/>
      <c r="SZI949" s="477"/>
      <c r="SZJ949" s="477"/>
      <c r="SZK949" s="477"/>
      <c r="SZL949" s="477"/>
      <c r="SZM949" s="477"/>
      <c r="SZN949" s="477"/>
      <c r="SZO949" s="477"/>
      <c r="SZP949" s="477"/>
      <c r="SZQ949" s="477"/>
      <c r="SZR949" s="477"/>
      <c r="SZS949" s="477"/>
      <c r="SZT949" s="477"/>
      <c r="SZU949" s="477"/>
      <c r="SZV949" s="477"/>
      <c r="SZW949" s="477"/>
      <c r="SZX949" s="477"/>
      <c r="SZY949" s="477"/>
      <c r="SZZ949" s="477"/>
      <c r="TAA949" s="477"/>
      <c r="TAB949" s="477"/>
      <c r="TAC949" s="477"/>
      <c r="TAD949" s="477"/>
      <c r="TAE949" s="477"/>
      <c r="TAF949" s="477"/>
      <c r="TAG949" s="477"/>
      <c r="TAH949" s="477"/>
      <c r="TAI949" s="477"/>
      <c r="TAJ949" s="477"/>
      <c r="TAK949" s="477"/>
      <c r="TAL949" s="477"/>
      <c r="TAM949" s="477"/>
      <c r="TAN949" s="477"/>
      <c r="TAO949" s="477"/>
      <c r="TAP949" s="477"/>
      <c r="TAQ949" s="477"/>
      <c r="TAR949" s="477"/>
      <c r="TAS949" s="477"/>
      <c r="TAT949" s="477"/>
      <c r="TAU949" s="477"/>
      <c r="TAV949" s="477"/>
      <c r="TAW949" s="477"/>
      <c r="TAX949" s="477"/>
      <c r="TAY949" s="477"/>
      <c r="TAZ949" s="477"/>
      <c r="TBA949" s="477"/>
      <c r="TBB949" s="477"/>
      <c r="TBC949" s="477"/>
      <c r="TBD949" s="477"/>
      <c r="TBE949" s="477"/>
      <c r="TBF949" s="477"/>
      <c r="TBG949" s="477"/>
      <c r="TBH949" s="477"/>
      <c r="TBI949" s="477"/>
      <c r="TBJ949" s="477"/>
      <c r="TBK949" s="477"/>
      <c r="TBL949" s="477"/>
      <c r="TBM949" s="477"/>
      <c r="TBN949" s="477"/>
      <c r="TBO949" s="477"/>
      <c r="TBP949" s="477"/>
      <c r="TBQ949" s="477"/>
      <c r="TBR949" s="477"/>
      <c r="TBS949" s="477"/>
      <c r="TBT949" s="477"/>
      <c r="TBU949" s="477"/>
      <c r="TBV949" s="477"/>
      <c r="TBW949" s="477"/>
      <c r="TBX949" s="477"/>
      <c r="TBY949" s="477"/>
      <c r="TBZ949" s="477"/>
      <c r="TCA949" s="477"/>
      <c r="TCB949" s="477"/>
      <c r="TCC949" s="477"/>
      <c r="TCD949" s="477"/>
      <c r="TCE949" s="477"/>
      <c r="TCF949" s="477"/>
      <c r="TCG949" s="477"/>
      <c r="TCH949" s="477"/>
      <c r="TCI949" s="477"/>
      <c r="TCJ949" s="477"/>
      <c r="TCK949" s="477"/>
      <c r="TCL949" s="477"/>
      <c r="TCM949" s="477"/>
      <c r="TCN949" s="477"/>
      <c r="TCO949" s="477"/>
      <c r="TCP949" s="477"/>
      <c r="TCQ949" s="477"/>
      <c r="TCR949" s="477"/>
      <c r="TCS949" s="477"/>
      <c r="TCT949" s="477"/>
      <c r="TCU949" s="477"/>
      <c r="TCV949" s="477"/>
      <c r="TCW949" s="477"/>
      <c r="TCX949" s="477"/>
      <c r="TCY949" s="477"/>
      <c r="TCZ949" s="477"/>
      <c r="TDA949" s="477"/>
      <c r="TDB949" s="477"/>
      <c r="TDC949" s="477"/>
      <c r="TDD949" s="477"/>
      <c r="TDE949" s="477"/>
      <c r="TDF949" s="477"/>
      <c r="TDG949" s="477"/>
      <c r="TDH949" s="477"/>
      <c r="TDI949" s="477"/>
      <c r="TDJ949" s="477"/>
      <c r="TDK949" s="477"/>
      <c r="TDL949" s="477"/>
      <c r="TDM949" s="477"/>
      <c r="TDN949" s="477"/>
      <c r="TDO949" s="477"/>
      <c r="TDP949" s="477"/>
      <c r="TDQ949" s="477"/>
      <c r="TDR949" s="477"/>
      <c r="TDS949" s="477"/>
      <c r="TDT949" s="477"/>
      <c r="TDU949" s="477"/>
      <c r="TDV949" s="477"/>
      <c r="TDW949" s="477"/>
      <c r="TDX949" s="477"/>
      <c r="TDY949" s="477"/>
      <c r="TDZ949" s="477"/>
      <c r="TEA949" s="477"/>
      <c r="TEB949" s="477"/>
      <c r="TEC949" s="477"/>
      <c r="TED949" s="477"/>
      <c r="TEE949" s="477"/>
      <c r="TEF949" s="477"/>
      <c r="TEG949" s="477"/>
      <c r="TEH949" s="477"/>
      <c r="TEI949" s="477"/>
      <c r="TEJ949" s="477"/>
      <c r="TEK949" s="477"/>
      <c r="TEL949" s="477"/>
      <c r="TEM949" s="477"/>
      <c r="TEN949" s="477"/>
      <c r="TEO949" s="477"/>
      <c r="TEP949" s="477"/>
      <c r="TEQ949" s="477"/>
      <c r="TER949" s="477"/>
      <c r="TES949" s="477"/>
      <c r="TET949" s="477"/>
      <c r="TEU949" s="477"/>
      <c r="TEV949" s="477"/>
      <c r="TEW949" s="477"/>
      <c r="TEX949" s="477"/>
      <c r="TEY949" s="477"/>
      <c r="TEZ949" s="477"/>
      <c r="TFA949" s="477"/>
      <c r="TFB949" s="477"/>
      <c r="TFC949" s="477"/>
      <c r="TFD949" s="477"/>
      <c r="TFE949" s="477"/>
      <c r="TFF949" s="477"/>
      <c r="TFG949" s="477"/>
      <c r="TFH949" s="477"/>
      <c r="TFI949" s="477"/>
      <c r="TFJ949" s="477"/>
      <c r="TFK949" s="477"/>
      <c r="TFL949" s="477"/>
      <c r="TFM949" s="477"/>
      <c r="TFN949" s="477"/>
      <c r="TFO949" s="477"/>
      <c r="TFP949" s="477"/>
      <c r="TFQ949" s="477"/>
      <c r="TFR949" s="477"/>
      <c r="TFS949" s="477"/>
      <c r="TFT949" s="477"/>
      <c r="TFU949" s="477"/>
      <c r="TFV949" s="477"/>
      <c r="TFW949" s="477"/>
      <c r="TFX949" s="477"/>
      <c r="TFY949" s="477"/>
      <c r="TFZ949" s="477"/>
      <c r="TGA949" s="477"/>
      <c r="TGB949" s="477"/>
      <c r="TGC949" s="477"/>
      <c r="TGD949" s="477"/>
      <c r="TGE949" s="477"/>
      <c r="TGF949" s="477"/>
      <c r="TGG949" s="477"/>
      <c r="TGH949" s="477"/>
      <c r="TGI949" s="477"/>
      <c r="TGJ949" s="477"/>
      <c r="TGK949" s="477"/>
      <c r="TGL949" s="477"/>
      <c r="TGM949" s="477"/>
      <c r="TGN949" s="477"/>
      <c r="TGO949" s="477"/>
      <c r="TGP949" s="477"/>
      <c r="TGQ949" s="477"/>
      <c r="TGR949" s="477"/>
      <c r="TGS949" s="477"/>
      <c r="TGT949" s="477"/>
      <c r="TGU949" s="477"/>
      <c r="TGV949" s="477"/>
      <c r="TGW949" s="477"/>
      <c r="TGX949" s="477"/>
      <c r="TGY949" s="477"/>
      <c r="TGZ949" s="477"/>
      <c r="THA949" s="477"/>
      <c r="THB949" s="477"/>
      <c r="THC949" s="477"/>
      <c r="THD949" s="477"/>
      <c r="THE949" s="477"/>
      <c r="THF949" s="477"/>
      <c r="THG949" s="477"/>
      <c r="THH949" s="477"/>
      <c r="THI949" s="477"/>
      <c r="THJ949" s="477"/>
      <c r="THK949" s="477"/>
      <c r="THL949" s="477"/>
      <c r="THM949" s="477"/>
      <c r="THN949" s="477"/>
      <c r="THO949" s="477"/>
      <c r="THP949" s="477"/>
      <c r="THQ949" s="477"/>
      <c r="THR949" s="477"/>
      <c r="THS949" s="477"/>
      <c r="THT949" s="477"/>
      <c r="THU949" s="477"/>
      <c r="THV949" s="477"/>
      <c r="THW949" s="477"/>
      <c r="THX949" s="477"/>
      <c r="THY949" s="477"/>
      <c r="THZ949" s="477"/>
      <c r="TIA949" s="477"/>
      <c r="TIB949" s="477"/>
      <c r="TIC949" s="477"/>
      <c r="TID949" s="477"/>
      <c r="TIE949" s="477"/>
      <c r="TIF949" s="477"/>
      <c r="TIG949" s="477"/>
      <c r="TIH949" s="477"/>
      <c r="TII949" s="477"/>
      <c r="TIJ949" s="477"/>
      <c r="TIK949" s="477"/>
      <c r="TIL949" s="477"/>
      <c r="TIM949" s="477"/>
      <c r="TIN949" s="477"/>
      <c r="TIO949" s="477"/>
      <c r="TIP949" s="477"/>
      <c r="TIQ949" s="477"/>
      <c r="TIR949" s="477"/>
      <c r="TIS949" s="477"/>
      <c r="TIT949" s="477"/>
      <c r="TIU949" s="477"/>
      <c r="TIV949" s="477"/>
      <c r="TIW949" s="477"/>
      <c r="TIX949" s="477"/>
      <c r="TIY949" s="477"/>
      <c r="TIZ949" s="477"/>
      <c r="TJA949" s="477"/>
      <c r="TJB949" s="477"/>
      <c r="TJC949" s="477"/>
      <c r="TJD949" s="477"/>
      <c r="TJE949" s="477"/>
      <c r="TJF949" s="477"/>
      <c r="TJG949" s="477"/>
      <c r="TJH949" s="477"/>
      <c r="TJI949" s="477"/>
      <c r="TJJ949" s="477"/>
      <c r="TJK949" s="477"/>
      <c r="TJL949" s="477"/>
      <c r="TJM949" s="477"/>
      <c r="TJN949" s="477"/>
      <c r="TJO949" s="477"/>
      <c r="TJP949" s="477"/>
      <c r="TJQ949" s="477"/>
      <c r="TJR949" s="477"/>
      <c r="TJS949" s="477"/>
      <c r="TJT949" s="477"/>
      <c r="TJU949" s="477"/>
      <c r="TJV949" s="477"/>
      <c r="TJW949" s="477"/>
      <c r="TJX949" s="477"/>
      <c r="TJY949" s="477"/>
      <c r="TJZ949" s="477"/>
      <c r="TKA949" s="477"/>
      <c r="TKB949" s="477"/>
      <c r="TKC949" s="477"/>
      <c r="TKD949" s="477"/>
      <c r="TKE949" s="477"/>
      <c r="TKF949" s="477"/>
      <c r="TKG949" s="477"/>
      <c r="TKH949" s="477"/>
      <c r="TKI949" s="477"/>
      <c r="TKJ949" s="477"/>
      <c r="TKK949" s="477"/>
      <c r="TKL949" s="477"/>
      <c r="TKM949" s="477"/>
      <c r="TKN949" s="477"/>
      <c r="TKO949" s="477"/>
      <c r="TKP949" s="477"/>
      <c r="TKQ949" s="477"/>
      <c r="TKR949" s="477"/>
      <c r="TKS949" s="477"/>
      <c r="TKT949" s="477"/>
      <c r="TKU949" s="477"/>
      <c r="TKV949" s="477"/>
      <c r="TKW949" s="477"/>
      <c r="TKX949" s="477"/>
      <c r="TKY949" s="477"/>
      <c r="TKZ949" s="477"/>
      <c r="TLA949" s="477"/>
      <c r="TLB949" s="477"/>
      <c r="TLC949" s="477"/>
      <c r="TLD949" s="477"/>
      <c r="TLE949" s="477"/>
      <c r="TLF949" s="477"/>
      <c r="TLG949" s="477"/>
      <c r="TLH949" s="477"/>
      <c r="TLI949" s="477"/>
      <c r="TLJ949" s="477"/>
      <c r="TLK949" s="477"/>
      <c r="TLL949" s="477"/>
      <c r="TLM949" s="477"/>
      <c r="TLN949" s="477"/>
      <c r="TLO949" s="477"/>
      <c r="TLP949" s="477"/>
      <c r="TLQ949" s="477"/>
      <c r="TLR949" s="477"/>
      <c r="TLS949" s="477"/>
      <c r="TLT949" s="477"/>
      <c r="TLU949" s="477"/>
      <c r="TLV949" s="477"/>
      <c r="TLW949" s="477"/>
      <c r="TLX949" s="477"/>
      <c r="TLY949" s="477"/>
      <c r="TLZ949" s="477"/>
      <c r="TMA949" s="477"/>
      <c r="TMB949" s="477"/>
      <c r="TMC949" s="477"/>
      <c r="TMD949" s="477"/>
      <c r="TME949" s="477"/>
      <c r="TMF949" s="477"/>
      <c r="TMG949" s="477"/>
      <c r="TMH949" s="477"/>
      <c r="TMI949" s="477"/>
      <c r="TMJ949" s="477"/>
      <c r="TMK949" s="477"/>
      <c r="TML949" s="477"/>
      <c r="TMM949" s="477"/>
      <c r="TMN949" s="477"/>
      <c r="TMO949" s="477"/>
      <c r="TMP949" s="477"/>
      <c r="TMQ949" s="477"/>
      <c r="TMR949" s="477"/>
      <c r="TMS949" s="477"/>
      <c r="TMT949" s="477"/>
      <c r="TMU949" s="477"/>
      <c r="TMV949" s="477"/>
      <c r="TMW949" s="477"/>
      <c r="TMX949" s="477"/>
      <c r="TMY949" s="477"/>
      <c r="TMZ949" s="477"/>
      <c r="TNA949" s="477"/>
      <c r="TNB949" s="477"/>
      <c r="TNC949" s="477"/>
      <c r="TND949" s="477"/>
      <c r="TNE949" s="477"/>
      <c r="TNF949" s="477"/>
      <c r="TNG949" s="477"/>
      <c r="TNH949" s="477"/>
      <c r="TNI949" s="477"/>
      <c r="TNJ949" s="477"/>
      <c r="TNK949" s="477"/>
      <c r="TNL949" s="477"/>
      <c r="TNM949" s="477"/>
      <c r="TNN949" s="477"/>
      <c r="TNO949" s="477"/>
      <c r="TNP949" s="477"/>
      <c r="TNQ949" s="477"/>
      <c r="TNR949" s="477"/>
      <c r="TNS949" s="477"/>
      <c r="TNT949" s="477"/>
      <c r="TNU949" s="477"/>
      <c r="TNV949" s="477"/>
      <c r="TNW949" s="477"/>
      <c r="TNX949" s="477"/>
      <c r="TNY949" s="477"/>
      <c r="TNZ949" s="477"/>
      <c r="TOA949" s="477"/>
      <c r="TOB949" s="477"/>
      <c r="TOC949" s="477"/>
      <c r="TOD949" s="477"/>
      <c r="TOE949" s="477"/>
      <c r="TOF949" s="477"/>
      <c r="TOG949" s="477"/>
      <c r="TOH949" s="477"/>
      <c r="TOI949" s="477"/>
      <c r="TOJ949" s="477"/>
      <c r="TOK949" s="477"/>
      <c r="TOL949" s="477"/>
      <c r="TOM949" s="477"/>
      <c r="TON949" s="477"/>
      <c r="TOO949" s="477"/>
      <c r="TOP949" s="477"/>
      <c r="TOQ949" s="477"/>
      <c r="TOR949" s="477"/>
      <c r="TOS949" s="477"/>
      <c r="TOT949" s="477"/>
      <c r="TOU949" s="477"/>
      <c r="TOV949" s="477"/>
      <c r="TOW949" s="477"/>
      <c r="TOX949" s="477"/>
      <c r="TOY949" s="477"/>
      <c r="TOZ949" s="477"/>
      <c r="TPA949" s="477"/>
      <c r="TPB949" s="477"/>
      <c r="TPC949" s="477"/>
      <c r="TPD949" s="477"/>
      <c r="TPE949" s="477"/>
      <c r="TPF949" s="477"/>
      <c r="TPG949" s="477"/>
      <c r="TPH949" s="477"/>
      <c r="TPI949" s="477"/>
      <c r="TPJ949" s="477"/>
      <c r="TPK949" s="477"/>
      <c r="TPL949" s="477"/>
      <c r="TPM949" s="477"/>
      <c r="TPN949" s="477"/>
      <c r="TPO949" s="477"/>
      <c r="TPP949" s="477"/>
      <c r="TPQ949" s="477"/>
      <c r="TPR949" s="477"/>
      <c r="TPS949" s="477"/>
      <c r="TPT949" s="477"/>
      <c r="TPU949" s="477"/>
      <c r="TPV949" s="477"/>
      <c r="TPW949" s="477"/>
      <c r="TPX949" s="477"/>
      <c r="TPY949" s="477"/>
      <c r="TPZ949" s="477"/>
      <c r="TQA949" s="477"/>
      <c r="TQB949" s="477"/>
      <c r="TQC949" s="477"/>
      <c r="TQD949" s="477"/>
      <c r="TQE949" s="477"/>
      <c r="TQF949" s="477"/>
      <c r="TQG949" s="477"/>
      <c r="TQH949" s="477"/>
      <c r="TQI949" s="477"/>
      <c r="TQJ949" s="477"/>
      <c r="TQK949" s="477"/>
      <c r="TQL949" s="477"/>
      <c r="TQM949" s="477"/>
      <c r="TQN949" s="477"/>
      <c r="TQO949" s="477"/>
      <c r="TQP949" s="477"/>
      <c r="TQQ949" s="477"/>
      <c r="TQR949" s="477"/>
      <c r="TQS949" s="477"/>
      <c r="TQT949" s="477"/>
      <c r="TQU949" s="477"/>
      <c r="TQV949" s="477"/>
      <c r="TQW949" s="477"/>
      <c r="TQX949" s="477"/>
      <c r="TQY949" s="477"/>
      <c r="TQZ949" s="477"/>
      <c r="TRA949" s="477"/>
      <c r="TRB949" s="477"/>
      <c r="TRC949" s="477"/>
      <c r="TRD949" s="477"/>
      <c r="TRE949" s="477"/>
      <c r="TRF949" s="477"/>
      <c r="TRG949" s="477"/>
      <c r="TRH949" s="477"/>
      <c r="TRI949" s="477"/>
      <c r="TRJ949" s="477"/>
      <c r="TRK949" s="477"/>
      <c r="TRL949" s="477"/>
      <c r="TRM949" s="477"/>
      <c r="TRN949" s="477"/>
      <c r="TRO949" s="477"/>
      <c r="TRP949" s="477"/>
      <c r="TRQ949" s="477"/>
      <c r="TRR949" s="477"/>
      <c r="TRS949" s="477"/>
      <c r="TRT949" s="477"/>
      <c r="TRU949" s="477"/>
      <c r="TRV949" s="477"/>
      <c r="TRW949" s="477"/>
      <c r="TRX949" s="477"/>
      <c r="TRY949" s="477"/>
      <c r="TRZ949" s="477"/>
      <c r="TSA949" s="477"/>
      <c r="TSB949" s="477"/>
      <c r="TSC949" s="477"/>
      <c r="TSD949" s="477"/>
      <c r="TSE949" s="477"/>
      <c r="TSF949" s="477"/>
      <c r="TSG949" s="477"/>
      <c r="TSH949" s="477"/>
      <c r="TSI949" s="477"/>
      <c r="TSJ949" s="477"/>
      <c r="TSK949" s="477"/>
      <c r="TSL949" s="477"/>
      <c r="TSM949" s="477"/>
      <c r="TSN949" s="477"/>
      <c r="TSO949" s="477"/>
      <c r="TSP949" s="477"/>
      <c r="TSQ949" s="477"/>
      <c r="TSR949" s="477"/>
      <c r="TSS949" s="477"/>
      <c r="TST949" s="477"/>
      <c r="TSU949" s="477"/>
      <c r="TSV949" s="477"/>
      <c r="TSW949" s="477"/>
      <c r="TSX949" s="477"/>
      <c r="TSY949" s="477"/>
      <c r="TSZ949" s="477"/>
      <c r="TTA949" s="477"/>
      <c r="TTB949" s="477"/>
      <c r="TTC949" s="477"/>
      <c r="TTD949" s="477"/>
      <c r="TTE949" s="477"/>
      <c r="TTF949" s="477"/>
      <c r="TTG949" s="477"/>
      <c r="TTH949" s="477"/>
      <c r="TTI949" s="477"/>
      <c r="TTJ949" s="477"/>
      <c r="TTK949" s="477"/>
      <c r="TTL949" s="477"/>
      <c r="TTM949" s="477"/>
      <c r="TTN949" s="477"/>
      <c r="TTO949" s="477"/>
      <c r="TTP949" s="477"/>
      <c r="TTQ949" s="477"/>
      <c r="TTR949" s="477"/>
      <c r="TTS949" s="477"/>
      <c r="TTT949" s="477"/>
      <c r="TTU949" s="477"/>
      <c r="TTV949" s="477"/>
      <c r="TTW949" s="477"/>
      <c r="TTX949" s="477"/>
      <c r="TTY949" s="477"/>
      <c r="TTZ949" s="477"/>
      <c r="TUA949" s="477"/>
      <c r="TUB949" s="477"/>
      <c r="TUC949" s="477"/>
      <c r="TUD949" s="477"/>
      <c r="TUE949" s="477"/>
      <c r="TUF949" s="477"/>
      <c r="TUG949" s="477"/>
      <c r="TUH949" s="477"/>
      <c r="TUI949" s="477"/>
      <c r="TUJ949" s="477"/>
      <c r="TUK949" s="477"/>
      <c r="TUL949" s="477"/>
      <c r="TUM949" s="477"/>
      <c r="TUN949" s="477"/>
      <c r="TUO949" s="477"/>
      <c r="TUP949" s="477"/>
      <c r="TUQ949" s="477"/>
      <c r="TUR949" s="477"/>
      <c r="TUS949" s="477"/>
      <c r="TUT949" s="477"/>
      <c r="TUU949" s="477"/>
      <c r="TUV949" s="477"/>
      <c r="TUW949" s="477"/>
      <c r="TUX949" s="477"/>
      <c r="TUY949" s="477"/>
      <c r="TUZ949" s="477"/>
      <c r="TVA949" s="477"/>
      <c r="TVB949" s="477"/>
      <c r="TVC949" s="477"/>
      <c r="TVD949" s="477"/>
      <c r="TVE949" s="477"/>
      <c r="TVF949" s="477"/>
      <c r="TVG949" s="477"/>
      <c r="TVH949" s="477"/>
      <c r="TVI949" s="477"/>
      <c r="TVJ949" s="477"/>
      <c r="TVK949" s="477"/>
      <c r="TVL949" s="477"/>
      <c r="TVM949" s="477"/>
      <c r="TVN949" s="477"/>
      <c r="TVO949" s="477"/>
      <c r="TVP949" s="477"/>
      <c r="TVQ949" s="477"/>
      <c r="TVR949" s="477"/>
      <c r="TVS949" s="477"/>
      <c r="TVT949" s="477"/>
      <c r="TVU949" s="477"/>
      <c r="TVV949" s="477"/>
      <c r="TVW949" s="477"/>
      <c r="TVX949" s="477"/>
      <c r="TVY949" s="477"/>
      <c r="TVZ949" s="477"/>
      <c r="TWA949" s="477"/>
      <c r="TWB949" s="477"/>
      <c r="TWC949" s="477"/>
      <c r="TWD949" s="477"/>
      <c r="TWE949" s="477"/>
      <c r="TWF949" s="477"/>
      <c r="TWG949" s="477"/>
      <c r="TWH949" s="477"/>
      <c r="TWI949" s="477"/>
      <c r="TWJ949" s="477"/>
      <c r="TWK949" s="477"/>
      <c r="TWL949" s="477"/>
      <c r="TWM949" s="477"/>
      <c r="TWN949" s="477"/>
      <c r="TWO949" s="477"/>
      <c r="TWP949" s="477"/>
      <c r="TWQ949" s="477"/>
      <c r="TWR949" s="477"/>
      <c r="TWS949" s="477"/>
      <c r="TWT949" s="477"/>
      <c r="TWU949" s="477"/>
      <c r="TWV949" s="477"/>
      <c r="TWW949" s="477"/>
      <c r="TWX949" s="477"/>
      <c r="TWY949" s="477"/>
      <c r="TWZ949" s="477"/>
      <c r="TXA949" s="477"/>
      <c r="TXB949" s="477"/>
      <c r="TXC949" s="477"/>
      <c r="TXD949" s="477"/>
      <c r="TXE949" s="477"/>
      <c r="TXF949" s="477"/>
      <c r="TXG949" s="477"/>
      <c r="TXH949" s="477"/>
      <c r="TXI949" s="477"/>
      <c r="TXJ949" s="477"/>
      <c r="TXK949" s="477"/>
      <c r="TXL949" s="477"/>
      <c r="TXM949" s="477"/>
      <c r="TXN949" s="477"/>
      <c r="TXO949" s="477"/>
      <c r="TXP949" s="477"/>
      <c r="TXQ949" s="477"/>
      <c r="TXR949" s="477"/>
      <c r="TXS949" s="477"/>
      <c r="TXT949" s="477"/>
      <c r="TXU949" s="477"/>
      <c r="TXV949" s="477"/>
      <c r="TXW949" s="477"/>
      <c r="TXX949" s="477"/>
      <c r="TXY949" s="477"/>
      <c r="TXZ949" s="477"/>
      <c r="TYA949" s="477"/>
      <c r="TYB949" s="477"/>
      <c r="TYC949" s="477"/>
      <c r="TYD949" s="477"/>
      <c r="TYE949" s="477"/>
      <c r="TYF949" s="477"/>
      <c r="TYG949" s="477"/>
      <c r="TYH949" s="477"/>
      <c r="TYI949" s="477"/>
      <c r="TYJ949" s="477"/>
      <c r="TYK949" s="477"/>
      <c r="TYL949" s="477"/>
      <c r="TYM949" s="477"/>
      <c r="TYN949" s="477"/>
      <c r="TYO949" s="477"/>
      <c r="TYP949" s="477"/>
      <c r="TYQ949" s="477"/>
      <c r="TYR949" s="477"/>
      <c r="TYS949" s="477"/>
      <c r="TYT949" s="477"/>
      <c r="TYU949" s="477"/>
      <c r="TYV949" s="477"/>
      <c r="TYW949" s="477"/>
      <c r="TYX949" s="477"/>
      <c r="TYY949" s="477"/>
      <c r="TYZ949" s="477"/>
      <c r="TZA949" s="477"/>
      <c r="TZB949" s="477"/>
      <c r="TZC949" s="477"/>
      <c r="TZD949" s="477"/>
      <c r="TZE949" s="477"/>
      <c r="TZF949" s="477"/>
      <c r="TZG949" s="477"/>
      <c r="TZH949" s="477"/>
      <c r="TZI949" s="477"/>
      <c r="TZJ949" s="477"/>
      <c r="TZK949" s="477"/>
      <c r="TZL949" s="477"/>
      <c r="TZM949" s="477"/>
      <c r="TZN949" s="477"/>
      <c r="TZO949" s="477"/>
      <c r="TZP949" s="477"/>
      <c r="TZQ949" s="477"/>
      <c r="TZR949" s="477"/>
      <c r="TZS949" s="477"/>
      <c r="TZT949" s="477"/>
      <c r="TZU949" s="477"/>
      <c r="TZV949" s="477"/>
      <c r="TZW949" s="477"/>
      <c r="TZX949" s="477"/>
      <c r="TZY949" s="477"/>
      <c r="TZZ949" s="477"/>
      <c r="UAA949" s="477"/>
      <c r="UAB949" s="477"/>
      <c r="UAC949" s="477"/>
      <c r="UAD949" s="477"/>
      <c r="UAE949" s="477"/>
      <c r="UAF949" s="477"/>
      <c r="UAG949" s="477"/>
      <c r="UAH949" s="477"/>
      <c r="UAI949" s="477"/>
      <c r="UAJ949" s="477"/>
      <c r="UAK949" s="477"/>
      <c r="UAL949" s="477"/>
      <c r="UAM949" s="477"/>
      <c r="UAN949" s="477"/>
      <c r="UAO949" s="477"/>
      <c r="UAP949" s="477"/>
      <c r="UAQ949" s="477"/>
      <c r="UAR949" s="477"/>
      <c r="UAS949" s="477"/>
      <c r="UAT949" s="477"/>
      <c r="UAU949" s="477"/>
      <c r="UAV949" s="477"/>
      <c r="UAW949" s="477"/>
      <c r="UAX949" s="477"/>
      <c r="UAY949" s="477"/>
      <c r="UAZ949" s="477"/>
      <c r="UBA949" s="477"/>
      <c r="UBB949" s="477"/>
      <c r="UBC949" s="477"/>
      <c r="UBD949" s="477"/>
      <c r="UBE949" s="477"/>
      <c r="UBF949" s="477"/>
      <c r="UBG949" s="477"/>
      <c r="UBH949" s="477"/>
      <c r="UBI949" s="477"/>
      <c r="UBJ949" s="477"/>
      <c r="UBK949" s="477"/>
      <c r="UBL949" s="477"/>
      <c r="UBM949" s="477"/>
      <c r="UBN949" s="477"/>
      <c r="UBO949" s="477"/>
      <c r="UBP949" s="477"/>
      <c r="UBQ949" s="477"/>
      <c r="UBR949" s="477"/>
      <c r="UBS949" s="477"/>
      <c r="UBT949" s="477"/>
      <c r="UBU949" s="477"/>
      <c r="UBV949" s="477"/>
      <c r="UBW949" s="477"/>
      <c r="UBX949" s="477"/>
      <c r="UBY949" s="477"/>
      <c r="UBZ949" s="477"/>
      <c r="UCA949" s="477"/>
      <c r="UCB949" s="477"/>
      <c r="UCC949" s="477"/>
      <c r="UCD949" s="477"/>
      <c r="UCE949" s="477"/>
      <c r="UCF949" s="477"/>
      <c r="UCG949" s="477"/>
      <c r="UCH949" s="477"/>
      <c r="UCI949" s="477"/>
      <c r="UCJ949" s="477"/>
      <c r="UCK949" s="477"/>
      <c r="UCL949" s="477"/>
      <c r="UCM949" s="477"/>
      <c r="UCN949" s="477"/>
      <c r="UCO949" s="477"/>
      <c r="UCP949" s="477"/>
      <c r="UCQ949" s="477"/>
      <c r="UCR949" s="477"/>
      <c r="UCS949" s="477"/>
      <c r="UCT949" s="477"/>
      <c r="UCU949" s="477"/>
      <c r="UCV949" s="477"/>
      <c r="UCW949" s="477"/>
      <c r="UCX949" s="477"/>
      <c r="UCY949" s="477"/>
      <c r="UCZ949" s="477"/>
      <c r="UDA949" s="477"/>
      <c r="UDB949" s="477"/>
      <c r="UDC949" s="477"/>
      <c r="UDD949" s="477"/>
      <c r="UDE949" s="477"/>
      <c r="UDF949" s="477"/>
      <c r="UDG949" s="477"/>
      <c r="UDH949" s="477"/>
      <c r="UDI949" s="477"/>
      <c r="UDJ949" s="477"/>
      <c r="UDK949" s="477"/>
      <c r="UDL949" s="477"/>
      <c r="UDM949" s="477"/>
      <c r="UDN949" s="477"/>
      <c r="UDO949" s="477"/>
      <c r="UDP949" s="477"/>
      <c r="UDQ949" s="477"/>
      <c r="UDR949" s="477"/>
      <c r="UDS949" s="477"/>
      <c r="UDT949" s="477"/>
      <c r="UDU949" s="477"/>
      <c r="UDV949" s="477"/>
      <c r="UDW949" s="477"/>
      <c r="UDX949" s="477"/>
      <c r="UDY949" s="477"/>
      <c r="UDZ949" s="477"/>
      <c r="UEA949" s="477"/>
      <c r="UEB949" s="477"/>
      <c r="UEC949" s="477"/>
      <c r="UED949" s="477"/>
      <c r="UEE949" s="477"/>
      <c r="UEF949" s="477"/>
      <c r="UEG949" s="477"/>
      <c r="UEH949" s="477"/>
      <c r="UEI949" s="477"/>
      <c r="UEJ949" s="477"/>
      <c r="UEK949" s="477"/>
      <c r="UEL949" s="477"/>
      <c r="UEM949" s="477"/>
      <c r="UEN949" s="477"/>
      <c r="UEO949" s="477"/>
      <c r="UEP949" s="477"/>
      <c r="UEQ949" s="477"/>
      <c r="UER949" s="477"/>
      <c r="UES949" s="477"/>
      <c r="UET949" s="477"/>
      <c r="UEU949" s="477"/>
      <c r="UEV949" s="477"/>
      <c r="UEW949" s="477"/>
      <c r="UEX949" s="477"/>
      <c r="UEY949" s="477"/>
      <c r="UEZ949" s="477"/>
      <c r="UFA949" s="477"/>
      <c r="UFB949" s="477"/>
      <c r="UFC949" s="477"/>
      <c r="UFD949" s="477"/>
      <c r="UFE949" s="477"/>
      <c r="UFF949" s="477"/>
      <c r="UFG949" s="477"/>
      <c r="UFH949" s="477"/>
      <c r="UFI949" s="477"/>
      <c r="UFJ949" s="477"/>
      <c r="UFK949" s="477"/>
      <c r="UFL949" s="477"/>
      <c r="UFM949" s="477"/>
      <c r="UFN949" s="477"/>
      <c r="UFO949" s="477"/>
      <c r="UFP949" s="477"/>
      <c r="UFQ949" s="477"/>
      <c r="UFR949" s="477"/>
      <c r="UFS949" s="477"/>
      <c r="UFT949" s="477"/>
      <c r="UFU949" s="477"/>
      <c r="UFV949" s="477"/>
      <c r="UFW949" s="477"/>
      <c r="UFX949" s="477"/>
      <c r="UFY949" s="477"/>
      <c r="UFZ949" s="477"/>
      <c r="UGA949" s="477"/>
      <c r="UGB949" s="477"/>
      <c r="UGC949" s="477"/>
      <c r="UGD949" s="477"/>
      <c r="UGE949" s="477"/>
      <c r="UGF949" s="477"/>
      <c r="UGG949" s="477"/>
      <c r="UGH949" s="477"/>
      <c r="UGI949" s="477"/>
      <c r="UGJ949" s="477"/>
      <c r="UGK949" s="477"/>
      <c r="UGL949" s="477"/>
      <c r="UGM949" s="477"/>
      <c r="UGN949" s="477"/>
      <c r="UGO949" s="477"/>
      <c r="UGP949" s="477"/>
      <c r="UGQ949" s="477"/>
      <c r="UGR949" s="477"/>
      <c r="UGS949" s="477"/>
      <c r="UGT949" s="477"/>
      <c r="UGU949" s="477"/>
      <c r="UGV949" s="477"/>
      <c r="UGW949" s="477"/>
      <c r="UGX949" s="477"/>
      <c r="UGY949" s="477"/>
      <c r="UGZ949" s="477"/>
      <c r="UHA949" s="477"/>
      <c r="UHB949" s="477"/>
      <c r="UHC949" s="477"/>
      <c r="UHD949" s="477"/>
      <c r="UHE949" s="477"/>
      <c r="UHF949" s="477"/>
      <c r="UHG949" s="477"/>
      <c r="UHH949" s="477"/>
      <c r="UHI949" s="477"/>
      <c r="UHJ949" s="477"/>
      <c r="UHK949" s="477"/>
      <c r="UHL949" s="477"/>
      <c r="UHM949" s="477"/>
      <c r="UHN949" s="477"/>
      <c r="UHO949" s="477"/>
      <c r="UHP949" s="477"/>
      <c r="UHQ949" s="477"/>
      <c r="UHR949" s="477"/>
      <c r="UHS949" s="477"/>
      <c r="UHT949" s="477"/>
      <c r="UHU949" s="477"/>
      <c r="UHV949" s="477"/>
      <c r="UHW949" s="477"/>
      <c r="UHX949" s="477"/>
      <c r="UHY949" s="477"/>
      <c r="UHZ949" s="477"/>
      <c r="UIA949" s="477"/>
      <c r="UIB949" s="477"/>
      <c r="UIC949" s="477"/>
      <c r="UID949" s="477"/>
      <c r="UIE949" s="477"/>
      <c r="UIF949" s="477"/>
      <c r="UIG949" s="477"/>
      <c r="UIH949" s="477"/>
      <c r="UII949" s="477"/>
      <c r="UIJ949" s="477"/>
      <c r="UIK949" s="477"/>
      <c r="UIL949" s="477"/>
      <c r="UIM949" s="477"/>
      <c r="UIN949" s="477"/>
      <c r="UIO949" s="477"/>
      <c r="UIP949" s="477"/>
      <c r="UIQ949" s="477"/>
      <c r="UIR949" s="477"/>
      <c r="UIS949" s="477"/>
      <c r="UIT949" s="477"/>
      <c r="UIU949" s="477"/>
      <c r="UIV949" s="477"/>
      <c r="UIW949" s="477"/>
      <c r="UIX949" s="477"/>
      <c r="UIY949" s="477"/>
      <c r="UIZ949" s="477"/>
      <c r="UJA949" s="477"/>
      <c r="UJB949" s="477"/>
      <c r="UJC949" s="477"/>
      <c r="UJD949" s="477"/>
      <c r="UJE949" s="477"/>
      <c r="UJF949" s="477"/>
      <c r="UJG949" s="477"/>
      <c r="UJH949" s="477"/>
      <c r="UJI949" s="477"/>
      <c r="UJJ949" s="477"/>
      <c r="UJK949" s="477"/>
      <c r="UJL949" s="477"/>
      <c r="UJM949" s="477"/>
      <c r="UJN949" s="477"/>
      <c r="UJO949" s="477"/>
      <c r="UJP949" s="477"/>
      <c r="UJQ949" s="477"/>
      <c r="UJR949" s="477"/>
      <c r="UJS949" s="477"/>
      <c r="UJT949" s="477"/>
      <c r="UJU949" s="477"/>
      <c r="UJV949" s="477"/>
      <c r="UJW949" s="477"/>
      <c r="UJX949" s="477"/>
      <c r="UJY949" s="477"/>
      <c r="UJZ949" s="477"/>
      <c r="UKA949" s="477"/>
      <c r="UKB949" s="477"/>
      <c r="UKC949" s="477"/>
      <c r="UKD949" s="477"/>
      <c r="UKE949" s="477"/>
      <c r="UKF949" s="477"/>
      <c r="UKG949" s="477"/>
      <c r="UKH949" s="477"/>
      <c r="UKI949" s="477"/>
      <c r="UKJ949" s="477"/>
      <c r="UKK949" s="477"/>
      <c r="UKL949" s="477"/>
      <c r="UKM949" s="477"/>
      <c r="UKN949" s="477"/>
      <c r="UKO949" s="477"/>
      <c r="UKP949" s="477"/>
      <c r="UKQ949" s="477"/>
      <c r="UKR949" s="477"/>
      <c r="UKS949" s="477"/>
      <c r="UKT949" s="477"/>
      <c r="UKU949" s="477"/>
      <c r="UKV949" s="477"/>
      <c r="UKW949" s="477"/>
      <c r="UKX949" s="477"/>
      <c r="UKY949" s="477"/>
      <c r="UKZ949" s="477"/>
      <c r="ULA949" s="477"/>
      <c r="ULB949" s="477"/>
      <c r="ULC949" s="477"/>
      <c r="ULD949" s="477"/>
      <c r="ULE949" s="477"/>
      <c r="ULF949" s="477"/>
      <c r="ULG949" s="477"/>
      <c r="ULH949" s="477"/>
      <c r="ULI949" s="477"/>
      <c r="ULJ949" s="477"/>
      <c r="ULK949" s="477"/>
      <c r="ULL949" s="477"/>
      <c r="ULM949" s="477"/>
      <c r="ULN949" s="477"/>
      <c r="ULO949" s="477"/>
      <c r="ULP949" s="477"/>
      <c r="ULQ949" s="477"/>
      <c r="ULR949" s="477"/>
      <c r="ULS949" s="477"/>
      <c r="ULT949" s="477"/>
      <c r="ULU949" s="477"/>
      <c r="ULV949" s="477"/>
      <c r="ULW949" s="477"/>
      <c r="ULX949" s="477"/>
      <c r="ULY949" s="477"/>
      <c r="ULZ949" s="477"/>
      <c r="UMA949" s="477"/>
      <c r="UMB949" s="477"/>
      <c r="UMC949" s="477"/>
      <c r="UMD949" s="477"/>
      <c r="UME949" s="477"/>
      <c r="UMF949" s="477"/>
      <c r="UMG949" s="477"/>
      <c r="UMH949" s="477"/>
      <c r="UMI949" s="477"/>
      <c r="UMJ949" s="477"/>
      <c r="UMK949" s="477"/>
      <c r="UML949" s="477"/>
      <c r="UMM949" s="477"/>
      <c r="UMN949" s="477"/>
      <c r="UMO949" s="477"/>
      <c r="UMP949" s="477"/>
      <c r="UMQ949" s="477"/>
      <c r="UMR949" s="477"/>
      <c r="UMS949" s="477"/>
      <c r="UMT949" s="477"/>
      <c r="UMU949" s="477"/>
      <c r="UMV949" s="477"/>
      <c r="UMW949" s="477"/>
      <c r="UMX949" s="477"/>
      <c r="UMY949" s="477"/>
      <c r="UMZ949" s="477"/>
      <c r="UNA949" s="477"/>
      <c r="UNB949" s="477"/>
      <c r="UNC949" s="477"/>
      <c r="UND949" s="477"/>
      <c r="UNE949" s="477"/>
      <c r="UNF949" s="477"/>
      <c r="UNG949" s="477"/>
      <c r="UNH949" s="477"/>
      <c r="UNI949" s="477"/>
      <c r="UNJ949" s="477"/>
      <c r="UNK949" s="477"/>
      <c r="UNL949" s="477"/>
      <c r="UNM949" s="477"/>
      <c r="UNN949" s="477"/>
      <c r="UNO949" s="477"/>
      <c r="UNP949" s="477"/>
      <c r="UNQ949" s="477"/>
      <c r="UNR949" s="477"/>
      <c r="UNS949" s="477"/>
      <c r="UNT949" s="477"/>
      <c r="UNU949" s="477"/>
      <c r="UNV949" s="477"/>
      <c r="UNW949" s="477"/>
      <c r="UNX949" s="477"/>
      <c r="UNY949" s="477"/>
      <c r="UNZ949" s="477"/>
      <c r="UOA949" s="477"/>
      <c r="UOB949" s="477"/>
      <c r="UOC949" s="477"/>
      <c r="UOD949" s="477"/>
      <c r="UOE949" s="477"/>
      <c r="UOF949" s="477"/>
      <c r="UOG949" s="477"/>
      <c r="UOH949" s="477"/>
      <c r="UOI949" s="477"/>
      <c r="UOJ949" s="477"/>
      <c r="UOK949" s="477"/>
      <c r="UOL949" s="477"/>
      <c r="UOM949" s="477"/>
      <c r="UON949" s="477"/>
      <c r="UOO949" s="477"/>
      <c r="UOP949" s="477"/>
      <c r="UOQ949" s="477"/>
      <c r="UOR949" s="477"/>
      <c r="UOS949" s="477"/>
      <c r="UOT949" s="477"/>
      <c r="UOU949" s="477"/>
      <c r="UOV949" s="477"/>
      <c r="UOW949" s="477"/>
      <c r="UOX949" s="477"/>
      <c r="UOY949" s="477"/>
      <c r="UOZ949" s="477"/>
      <c r="UPA949" s="477"/>
      <c r="UPB949" s="477"/>
      <c r="UPC949" s="477"/>
      <c r="UPD949" s="477"/>
      <c r="UPE949" s="477"/>
      <c r="UPF949" s="477"/>
      <c r="UPG949" s="477"/>
      <c r="UPH949" s="477"/>
      <c r="UPI949" s="477"/>
      <c r="UPJ949" s="477"/>
      <c r="UPK949" s="477"/>
      <c r="UPL949" s="477"/>
      <c r="UPM949" s="477"/>
      <c r="UPN949" s="477"/>
      <c r="UPO949" s="477"/>
      <c r="UPP949" s="477"/>
      <c r="UPQ949" s="477"/>
      <c r="UPR949" s="477"/>
      <c r="UPS949" s="477"/>
      <c r="UPT949" s="477"/>
      <c r="UPU949" s="477"/>
      <c r="UPV949" s="477"/>
      <c r="UPW949" s="477"/>
      <c r="UPX949" s="477"/>
      <c r="UPY949" s="477"/>
      <c r="UPZ949" s="477"/>
      <c r="UQA949" s="477"/>
      <c r="UQB949" s="477"/>
      <c r="UQC949" s="477"/>
      <c r="UQD949" s="477"/>
      <c r="UQE949" s="477"/>
      <c r="UQF949" s="477"/>
      <c r="UQG949" s="477"/>
      <c r="UQH949" s="477"/>
      <c r="UQI949" s="477"/>
      <c r="UQJ949" s="477"/>
      <c r="UQK949" s="477"/>
      <c r="UQL949" s="477"/>
      <c r="UQM949" s="477"/>
      <c r="UQN949" s="477"/>
      <c r="UQO949" s="477"/>
      <c r="UQP949" s="477"/>
      <c r="UQQ949" s="477"/>
      <c r="UQR949" s="477"/>
      <c r="UQS949" s="477"/>
      <c r="UQT949" s="477"/>
      <c r="UQU949" s="477"/>
      <c r="UQV949" s="477"/>
      <c r="UQW949" s="477"/>
      <c r="UQX949" s="477"/>
      <c r="UQY949" s="477"/>
      <c r="UQZ949" s="477"/>
      <c r="URA949" s="477"/>
      <c r="URB949" s="477"/>
      <c r="URC949" s="477"/>
      <c r="URD949" s="477"/>
      <c r="URE949" s="477"/>
      <c r="URF949" s="477"/>
      <c r="URG949" s="477"/>
      <c r="URH949" s="477"/>
      <c r="URI949" s="477"/>
      <c r="URJ949" s="477"/>
      <c r="URK949" s="477"/>
      <c r="URL949" s="477"/>
      <c r="URM949" s="477"/>
      <c r="URN949" s="477"/>
      <c r="URO949" s="477"/>
      <c r="URP949" s="477"/>
      <c r="URQ949" s="477"/>
      <c r="URR949" s="477"/>
      <c r="URS949" s="477"/>
      <c r="URT949" s="477"/>
      <c r="URU949" s="477"/>
      <c r="URV949" s="477"/>
      <c r="URW949" s="477"/>
      <c r="URX949" s="477"/>
      <c r="URY949" s="477"/>
      <c r="URZ949" s="477"/>
      <c r="USA949" s="477"/>
      <c r="USB949" s="477"/>
      <c r="USC949" s="477"/>
      <c r="USD949" s="477"/>
      <c r="USE949" s="477"/>
      <c r="USF949" s="477"/>
      <c r="USG949" s="477"/>
      <c r="USH949" s="477"/>
      <c r="USI949" s="477"/>
      <c r="USJ949" s="477"/>
      <c r="USK949" s="477"/>
      <c r="USL949" s="477"/>
      <c r="USM949" s="477"/>
      <c r="USN949" s="477"/>
      <c r="USO949" s="477"/>
      <c r="USP949" s="477"/>
      <c r="USQ949" s="477"/>
      <c r="USR949" s="477"/>
      <c r="USS949" s="477"/>
      <c r="UST949" s="477"/>
      <c r="USU949" s="477"/>
      <c r="USV949" s="477"/>
      <c r="USW949" s="477"/>
      <c r="USX949" s="477"/>
      <c r="USY949" s="477"/>
      <c r="USZ949" s="477"/>
      <c r="UTA949" s="477"/>
      <c r="UTB949" s="477"/>
      <c r="UTC949" s="477"/>
      <c r="UTD949" s="477"/>
      <c r="UTE949" s="477"/>
      <c r="UTF949" s="477"/>
      <c r="UTG949" s="477"/>
      <c r="UTH949" s="477"/>
      <c r="UTI949" s="477"/>
      <c r="UTJ949" s="477"/>
      <c r="UTK949" s="477"/>
      <c r="UTL949" s="477"/>
      <c r="UTM949" s="477"/>
      <c r="UTN949" s="477"/>
      <c r="UTO949" s="477"/>
      <c r="UTP949" s="477"/>
      <c r="UTQ949" s="477"/>
      <c r="UTR949" s="477"/>
      <c r="UTS949" s="477"/>
      <c r="UTT949" s="477"/>
      <c r="UTU949" s="477"/>
      <c r="UTV949" s="477"/>
      <c r="UTW949" s="477"/>
      <c r="UTX949" s="477"/>
      <c r="UTY949" s="477"/>
      <c r="UTZ949" s="477"/>
      <c r="UUA949" s="477"/>
      <c r="UUB949" s="477"/>
      <c r="UUC949" s="477"/>
      <c r="UUD949" s="477"/>
      <c r="UUE949" s="477"/>
      <c r="UUF949" s="477"/>
      <c r="UUG949" s="477"/>
      <c r="UUH949" s="477"/>
      <c r="UUI949" s="477"/>
      <c r="UUJ949" s="477"/>
      <c r="UUK949" s="477"/>
      <c r="UUL949" s="477"/>
      <c r="UUM949" s="477"/>
      <c r="UUN949" s="477"/>
      <c r="UUO949" s="477"/>
      <c r="UUP949" s="477"/>
      <c r="UUQ949" s="477"/>
      <c r="UUR949" s="477"/>
      <c r="UUS949" s="477"/>
      <c r="UUT949" s="477"/>
      <c r="UUU949" s="477"/>
      <c r="UUV949" s="477"/>
      <c r="UUW949" s="477"/>
      <c r="UUX949" s="477"/>
      <c r="UUY949" s="477"/>
      <c r="UUZ949" s="477"/>
      <c r="UVA949" s="477"/>
      <c r="UVB949" s="477"/>
      <c r="UVC949" s="477"/>
      <c r="UVD949" s="477"/>
      <c r="UVE949" s="477"/>
      <c r="UVF949" s="477"/>
      <c r="UVG949" s="477"/>
      <c r="UVH949" s="477"/>
      <c r="UVI949" s="477"/>
      <c r="UVJ949" s="477"/>
      <c r="UVK949" s="477"/>
      <c r="UVL949" s="477"/>
      <c r="UVM949" s="477"/>
      <c r="UVN949" s="477"/>
      <c r="UVO949" s="477"/>
      <c r="UVP949" s="477"/>
      <c r="UVQ949" s="477"/>
      <c r="UVR949" s="477"/>
      <c r="UVS949" s="477"/>
      <c r="UVT949" s="477"/>
      <c r="UVU949" s="477"/>
      <c r="UVV949" s="477"/>
      <c r="UVW949" s="477"/>
      <c r="UVX949" s="477"/>
      <c r="UVY949" s="477"/>
      <c r="UVZ949" s="477"/>
      <c r="UWA949" s="477"/>
      <c r="UWB949" s="477"/>
      <c r="UWC949" s="477"/>
      <c r="UWD949" s="477"/>
      <c r="UWE949" s="477"/>
      <c r="UWF949" s="477"/>
      <c r="UWG949" s="477"/>
      <c r="UWH949" s="477"/>
      <c r="UWI949" s="477"/>
      <c r="UWJ949" s="477"/>
      <c r="UWK949" s="477"/>
      <c r="UWL949" s="477"/>
      <c r="UWM949" s="477"/>
      <c r="UWN949" s="477"/>
      <c r="UWO949" s="477"/>
      <c r="UWP949" s="477"/>
      <c r="UWQ949" s="477"/>
      <c r="UWR949" s="477"/>
      <c r="UWS949" s="477"/>
      <c r="UWT949" s="477"/>
      <c r="UWU949" s="477"/>
      <c r="UWV949" s="477"/>
      <c r="UWW949" s="477"/>
      <c r="UWX949" s="477"/>
      <c r="UWY949" s="477"/>
      <c r="UWZ949" s="477"/>
      <c r="UXA949" s="477"/>
      <c r="UXB949" s="477"/>
      <c r="UXC949" s="477"/>
      <c r="UXD949" s="477"/>
      <c r="UXE949" s="477"/>
      <c r="UXF949" s="477"/>
      <c r="UXG949" s="477"/>
      <c r="UXH949" s="477"/>
      <c r="UXI949" s="477"/>
      <c r="UXJ949" s="477"/>
      <c r="UXK949" s="477"/>
      <c r="UXL949" s="477"/>
      <c r="UXM949" s="477"/>
      <c r="UXN949" s="477"/>
      <c r="UXO949" s="477"/>
      <c r="UXP949" s="477"/>
      <c r="UXQ949" s="477"/>
      <c r="UXR949" s="477"/>
      <c r="UXS949" s="477"/>
      <c r="UXT949" s="477"/>
      <c r="UXU949" s="477"/>
      <c r="UXV949" s="477"/>
      <c r="UXW949" s="477"/>
      <c r="UXX949" s="477"/>
      <c r="UXY949" s="477"/>
      <c r="UXZ949" s="477"/>
      <c r="UYA949" s="477"/>
      <c r="UYB949" s="477"/>
      <c r="UYC949" s="477"/>
      <c r="UYD949" s="477"/>
      <c r="UYE949" s="477"/>
      <c r="UYF949" s="477"/>
      <c r="UYG949" s="477"/>
      <c r="UYH949" s="477"/>
      <c r="UYI949" s="477"/>
      <c r="UYJ949" s="477"/>
      <c r="UYK949" s="477"/>
      <c r="UYL949" s="477"/>
      <c r="UYM949" s="477"/>
      <c r="UYN949" s="477"/>
      <c r="UYO949" s="477"/>
      <c r="UYP949" s="477"/>
      <c r="UYQ949" s="477"/>
      <c r="UYR949" s="477"/>
      <c r="UYS949" s="477"/>
      <c r="UYT949" s="477"/>
      <c r="UYU949" s="477"/>
      <c r="UYV949" s="477"/>
      <c r="UYW949" s="477"/>
      <c r="UYX949" s="477"/>
      <c r="UYY949" s="477"/>
      <c r="UYZ949" s="477"/>
      <c r="UZA949" s="477"/>
      <c r="UZB949" s="477"/>
      <c r="UZC949" s="477"/>
      <c r="UZD949" s="477"/>
      <c r="UZE949" s="477"/>
      <c r="UZF949" s="477"/>
      <c r="UZG949" s="477"/>
      <c r="UZH949" s="477"/>
      <c r="UZI949" s="477"/>
      <c r="UZJ949" s="477"/>
      <c r="UZK949" s="477"/>
      <c r="UZL949" s="477"/>
      <c r="UZM949" s="477"/>
      <c r="UZN949" s="477"/>
      <c r="UZO949" s="477"/>
      <c r="UZP949" s="477"/>
      <c r="UZQ949" s="477"/>
      <c r="UZR949" s="477"/>
      <c r="UZS949" s="477"/>
      <c r="UZT949" s="477"/>
      <c r="UZU949" s="477"/>
      <c r="UZV949" s="477"/>
      <c r="UZW949" s="477"/>
      <c r="UZX949" s="477"/>
      <c r="UZY949" s="477"/>
      <c r="UZZ949" s="477"/>
      <c r="VAA949" s="477"/>
      <c r="VAB949" s="477"/>
      <c r="VAC949" s="477"/>
      <c r="VAD949" s="477"/>
      <c r="VAE949" s="477"/>
      <c r="VAF949" s="477"/>
      <c r="VAG949" s="477"/>
      <c r="VAH949" s="477"/>
      <c r="VAI949" s="477"/>
      <c r="VAJ949" s="477"/>
      <c r="VAK949" s="477"/>
      <c r="VAL949" s="477"/>
      <c r="VAM949" s="477"/>
      <c r="VAN949" s="477"/>
      <c r="VAO949" s="477"/>
      <c r="VAP949" s="477"/>
      <c r="VAQ949" s="477"/>
      <c r="VAR949" s="477"/>
      <c r="VAS949" s="477"/>
      <c r="VAT949" s="477"/>
      <c r="VAU949" s="477"/>
      <c r="VAV949" s="477"/>
      <c r="VAW949" s="477"/>
      <c r="VAX949" s="477"/>
      <c r="VAY949" s="477"/>
      <c r="VAZ949" s="477"/>
      <c r="VBA949" s="477"/>
      <c r="VBB949" s="477"/>
      <c r="VBC949" s="477"/>
      <c r="VBD949" s="477"/>
      <c r="VBE949" s="477"/>
      <c r="VBF949" s="477"/>
      <c r="VBG949" s="477"/>
      <c r="VBH949" s="477"/>
      <c r="VBI949" s="477"/>
      <c r="VBJ949" s="477"/>
      <c r="VBK949" s="477"/>
      <c r="VBL949" s="477"/>
      <c r="VBM949" s="477"/>
      <c r="VBN949" s="477"/>
      <c r="VBO949" s="477"/>
      <c r="VBP949" s="477"/>
      <c r="VBQ949" s="477"/>
      <c r="VBR949" s="477"/>
      <c r="VBS949" s="477"/>
      <c r="VBT949" s="477"/>
      <c r="VBU949" s="477"/>
      <c r="VBV949" s="477"/>
      <c r="VBW949" s="477"/>
      <c r="VBX949" s="477"/>
      <c r="VBY949" s="477"/>
      <c r="VBZ949" s="477"/>
      <c r="VCA949" s="477"/>
      <c r="VCB949" s="477"/>
      <c r="VCC949" s="477"/>
      <c r="VCD949" s="477"/>
      <c r="VCE949" s="477"/>
      <c r="VCF949" s="477"/>
      <c r="VCG949" s="477"/>
      <c r="VCH949" s="477"/>
      <c r="VCI949" s="477"/>
      <c r="VCJ949" s="477"/>
      <c r="VCK949" s="477"/>
      <c r="VCL949" s="477"/>
      <c r="VCM949" s="477"/>
      <c r="VCN949" s="477"/>
      <c r="VCO949" s="477"/>
      <c r="VCP949" s="477"/>
      <c r="VCQ949" s="477"/>
      <c r="VCR949" s="477"/>
      <c r="VCS949" s="477"/>
      <c r="VCT949" s="477"/>
      <c r="VCU949" s="477"/>
      <c r="VCV949" s="477"/>
      <c r="VCW949" s="477"/>
      <c r="VCX949" s="477"/>
      <c r="VCY949" s="477"/>
      <c r="VCZ949" s="477"/>
      <c r="VDA949" s="477"/>
      <c r="VDB949" s="477"/>
      <c r="VDC949" s="477"/>
      <c r="VDD949" s="477"/>
      <c r="VDE949" s="477"/>
      <c r="VDF949" s="477"/>
      <c r="VDG949" s="477"/>
      <c r="VDH949" s="477"/>
      <c r="VDI949" s="477"/>
      <c r="VDJ949" s="477"/>
      <c r="VDK949" s="477"/>
      <c r="VDL949" s="477"/>
      <c r="VDM949" s="477"/>
      <c r="VDN949" s="477"/>
      <c r="VDO949" s="477"/>
      <c r="VDP949" s="477"/>
      <c r="VDQ949" s="477"/>
      <c r="VDR949" s="477"/>
      <c r="VDS949" s="477"/>
      <c r="VDT949" s="477"/>
      <c r="VDU949" s="477"/>
      <c r="VDV949" s="477"/>
      <c r="VDW949" s="477"/>
      <c r="VDX949" s="477"/>
      <c r="VDY949" s="477"/>
      <c r="VDZ949" s="477"/>
      <c r="VEA949" s="477"/>
      <c r="VEB949" s="477"/>
      <c r="VEC949" s="477"/>
      <c r="VED949" s="477"/>
      <c r="VEE949" s="477"/>
      <c r="VEF949" s="477"/>
      <c r="VEG949" s="477"/>
      <c r="VEH949" s="477"/>
      <c r="VEI949" s="477"/>
      <c r="VEJ949" s="477"/>
      <c r="VEK949" s="477"/>
      <c r="VEL949" s="477"/>
      <c r="VEM949" s="477"/>
      <c r="VEN949" s="477"/>
      <c r="VEO949" s="477"/>
      <c r="VEP949" s="477"/>
      <c r="VEQ949" s="477"/>
      <c r="VER949" s="477"/>
      <c r="VES949" s="477"/>
      <c r="VET949" s="477"/>
      <c r="VEU949" s="477"/>
      <c r="VEV949" s="477"/>
      <c r="VEW949" s="477"/>
      <c r="VEX949" s="477"/>
      <c r="VEY949" s="477"/>
      <c r="VEZ949" s="477"/>
      <c r="VFA949" s="477"/>
      <c r="VFB949" s="477"/>
      <c r="VFC949" s="477"/>
      <c r="VFD949" s="477"/>
      <c r="VFE949" s="477"/>
      <c r="VFF949" s="477"/>
      <c r="VFG949" s="477"/>
      <c r="VFH949" s="477"/>
      <c r="VFI949" s="477"/>
      <c r="VFJ949" s="477"/>
      <c r="VFK949" s="477"/>
      <c r="VFL949" s="477"/>
      <c r="VFM949" s="477"/>
      <c r="VFN949" s="477"/>
      <c r="VFO949" s="477"/>
      <c r="VFP949" s="477"/>
      <c r="VFQ949" s="477"/>
      <c r="VFR949" s="477"/>
      <c r="VFS949" s="477"/>
      <c r="VFT949" s="477"/>
      <c r="VFU949" s="477"/>
      <c r="VFV949" s="477"/>
      <c r="VFW949" s="477"/>
      <c r="VFX949" s="477"/>
      <c r="VFY949" s="477"/>
      <c r="VFZ949" s="477"/>
      <c r="VGA949" s="477"/>
      <c r="VGB949" s="477"/>
      <c r="VGC949" s="477"/>
      <c r="VGD949" s="477"/>
      <c r="VGE949" s="477"/>
      <c r="VGF949" s="477"/>
      <c r="VGG949" s="477"/>
      <c r="VGH949" s="477"/>
      <c r="VGI949" s="477"/>
      <c r="VGJ949" s="477"/>
      <c r="VGK949" s="477"/>
      <c r="VGL949" s="477"/>
      <c r="VGM949" s="477"/>
      <c r="VGN949" s="477"/>
      <c r="VGO949" s="477"/>
      <c r="VGP949" s="477"/>
      <c r="VGQ949" s="477"/>
      <c r="VGR949" s="477"/>
      <c r="VGS949" s="477"/>
      <c r="VGT949" s="477"/>
      <c r="VGU949" s="477"/>
      <c r="VGV949" s="477"/>
      <c r="VGW949" s="477"/>
      <c r="VGX949" s="477"/>
      <c r="VGY949" s="477"/>
      <c r="VGZ949" s="477"/>
      <c r="VHA949" s="477"/>
      <c r="VHB949" s="477"/>
      <c r="VHC949" s="477"/>
      <c r="VHD949" s="477"/>
      <c r="VHE949" s="477"/>
      <c r="VHF949" s="477"/>
      <c r="VHG949" s="477"/>
      <c r="VHH949" s="477"/>
      <c r="VHI949" s="477"/>
      <c r="VHJ949" s="477"/>
      <c r="VHK949" s="477"/>
      <c r="VHL949" s="477"/>
      <c r="VHM949" s="477"/>
      <c r="VHN949" s="477"/>
      <c r="VHO949" s="477"/>
      <c r="VHP949" s="477"/>
      <c r="VHQ949" s="477"/>
      <c r="VHR949" s="477"/>
      <c r="VHS949" s="477"/>
      <c r="VHT949" s="477"/>
      <c r="VHU949" s="477"/>
      <c r="VHV949" s="477"/>
      <c r="VHW949" s="477"/>
      <c r="VHX949" s="477"/>
      <c r="VHY949" s="477"/>
      <c r="VHZ949" s="477"/>
      <c r="VIA949" s="477"/>
      <c r="VIB949" s="477"/>
      <c r="VIC949" s="477"/>
      <c r="VID949" s="477"/>
      <c r="VIE949" s="477"/>
      <c r="VIF949" s="477"/>
      <c r="VIG949" s="477"/>
      <c r="VIH949" s="477"/>
      <c r="VII949" s="477"/>
      <c r="VIJ949" s="477"/>
      <c r="VIK949" s="477"/>
      <c r="VIL949" s="477"/>
      <c r="VIM949" s="477"/>
      <c r="VIN949" s="477"/>
      <c r="VIO949" s="477"/>
      <c r="VIP949" s="477"/>
      <c r="VIQ949" s="477"/>
      <c r="VIR949" s="477"/>
      <c r="VIS949" s="477"/>
      <c r="VIT949" s="477"/>
      <c r="VIU949" s="477"/>
      <c r="VIV949" s="477"/>
      <c r="VIW949" s="477"/>
      <c r="VIX949" s="477"/>
      <c r="VIY949" s="477"/>
      <c r="VIZ949" s="477"/>
      <c r="VJA949" s="477"/>
      <c r="VJB949" s="477"/>
      <c r="VJC949" s="477"/>
      <c r="VJD949" s="477"/>
      <c r="VJE949" s="477"/>
      <c r="VJF949" s="477"/>
      <c r="VJG949" s="477"/>
      <c r="VJH949" s="477"/>
      <c r="VJI949" s="477"/>
      <c r="VJJ949" s="477"/>
      <c r="VJK949" s="477"/>
      <c r="VJL949" s="477"/>
      <c r="VJM949" s="477"/>
      <c r="VJN949" s="477"/>
      <c r="VJO949" s="477"/>
      <c r="VJP949" s="477"/>
      <c r="VJQ949" s="477"/>
      <c r="VJR949" s="477"/>
      <c r="VJS949" s="477"/>
      <c r="VJT949" s="477"/>
      <c r="VJU949" s="477"/>
      <c r="VJV949" s="477"/>
      <c r="VJW949" s="477"/>
      <c r="VJX949" s="477"/>
      <c r="VJY949" s="477"/>
      <c r="VJZ949" s="477"/>
      <c r="VKA949" s="477"/>
      <c r="VKB949" s="477"/>
      <c r="VKC949" s="477"/>
      <c r="VKD949" s="477"/>
      <c r="VKE949" s="477"/>
      <c r="VKF949" s="477"/>
      <c r="VKG949" s="477"/>
      <c r="VKH949" s="477"/>
      <c r="VKI949" s="477"/>
      <c r="VKJ949" s="477"/>
      <c r="VKK949" s="477"/>
      <c r="VKL949" s="477"/>
      <c r="VKM949" s="477"/>
      <c r="VKN949" s="477"/>
      <c r="VKO949" s="477"/>
      <c r="VKP949" s="477"/>
      <c r="VKQ949" s="477"/>
      <c r="VKR949" s="477"/>
      <c r="VKS949" s="477"/>
      <c r="VKT949" s="477"/>
      <c r="VKU949" s="477"/>
      <c r="VKV949" s="477"/>
      <c r="VKW949" s="477"/>
      <c r="VKX949" s="477"/>
      <c r="VKY949" s="477"/>
      <c r="VKZ949" s="477"/>
      <c r="VLA949" s="477"/>
      <c r="VLB949" s="477"/>
      <c r="VLC949" s="477"/>
      <c r="VLD949" s="477"/>
      <c r="VLE949" s="477"/>
      <c r="VLF949" s="477"/>
      <c r="VLG949" s="477"/>
      <c r="VLH949" s="477"/>
      <c r="VLI949" s="477"/>
      <c r="VLJ949" s="477"/>
      <c r="VLK949" s="477"/>
      <c r="VLL949" s="477"/>
      <c r="VLM949" s="477"/>
      <c r="VLN949" s="477"/>
      <c r="VLO949" s="477"/>
      <c r="VLP949" s="477"/>
      <c r="VLQ949" s="477"/>
      <c r="VLR949" s="477"/>
      <c r="VLS949" s="477"/>
      <c r="VLT949" s="477"/>
      <c r="VLU949" s="477"/>
      <c r="VLV949" s="477"/>
      <c r="VLW949" s="477"/>
      <c r="VLX949" s="477"/>
      <c r="VLY949" s="477"/>
      <c r="VLZ949" s="477"/>
      <c r="VMA949" s="477"/>
      <c r="VMB949" s="477"/>
      <c r="VMC949" s="477"/>
      <c r="VMD949" s="477"/>
      <c r="VME949" s="477"/>
      <c r="VMF949" s="477"/>
      <c r="VMG949" s="477"/>
      <c r="VMH949" s="477"/>
      <c r="VMI949" s="477"/>
      <c r="VMJ949" s="477"/>
      <c r="VMK949" s="477"/>
      <c r="VML949" s="477"/>
      <c r="VMM949" s="477"/>
      <c r="VMN949" s="477"/>
      <c r="VMO949" s="477"/>
      <c r="VMP949" s="477"/>
      <c r="VMQ949" s="477"/>
      <c r="VMR949" s="477"/>
      <c r="VMS949" s="477"/>
      <c r="VMT949" s="477"/>
      <c r="VMU949" s="477"/>
      <c r="VMV949" s="477"/>
      <c r="VMW949" s="477"/>
      <c r="VMX949" s="477"/>
      <c r="VMY949" s="477"/>
      <c r="VMZ949" s="477"/>
      <c r="VNA949" s="477"/>
      <c r="VNB949" s="477"/>
      <c r="VNC949" s="477"/>
      <c r="VND949" s="477"/>
      <c r="VNE949" s="477"/>
      <c r="VNF949" s="477"/>
      <c r="VNG949" s="477"/>
      <c r="VNH949" s="477"/>
      <c r="VNI949" s="477"/>
      <c r="VNJ949" s="477"/>
      <c r="VNK949" s="477"/>
      <c r="VNL949" s="477"/>
      <c r="VNM949" s="477"/>
      <c r="VNN949" s="477"/>
      <c r="VNO949" s="477"/>
      <c r="VNP949" s="477"/>
      <c r="VNQ949" s="477"/>
      <c r="VNR949" s="477"/>
      <c r="VNS949" s="477"/>
      <c r="VNT949" s="477"/>
      <c r="VNU949" s="477"/>
      <c r="VNV949" s="477"/>
      <c r="VNW949" s="477"/>
      <c r="VNX949" s="477"/>
      <c r="VNY949" s="477"/>
      <c r="VNZ949" s="477"/>
      <c r="VOA949" s="477"/>
      <c r="VOB949" s="477"/>
      <c r="VOC949" s="477"/>
      <c r="VOD949" s="477"/>
      <c r="VOE949" s="477"/>
      <c r="VOF949" s="477"/>
      <c r="VOG949" s="477"/>
      <c r="VOH949" s="477"/>
      <c r="VOI949" s="477"/>
      <c r="VOJ949" s="477"/>
      <c r="VOK949" s="477"/>
      <c r="VOL949" s="477"/>
      <c r="VOM949" s="477"/>
      <c r="VON949" s="477"/>
      <c r="VOO949" s="477"/>
      <c r="VOP949" s="477"/>
      <c r="VOQ949" s="477"/>
      <c r="VOR949" s="477"/>
      <c r="VOS949" s="477"/>
      <c r="VOT949" s="477"/>
      <c r="VOU949" s="477"/>
      <c r="VOV949" s="477"/>
      <c r="VOW949" s="477"/>
      <c r="VOX949" s="477"/>
      <c r="VOY949" s="477"/>
      <c r="VOZ949" s="477"/>
      <c r="VPA949" s="477"/>
      <c r="VPB949" s="477"/>
      <c r="VPC949" s="477"/>
      <c r="VPD949" s="477"/>
      <c r="VPE949" s="477"/>
      <c r="VPF949" s="477"/>
      <c r="VPG949" s="477"/>
      <c r="VPH949" s="477"/>
      <c r="VPI949" s="477"/>
      <c r="VPJ949" s="477"/>
      <c r="VPK949" s="477"/>
      <c r="VPL949" s="477"/>
      <c r="VPM949" s="477"/>
      <c r="VPN949" s="477"/>
      <c r="VPO949" s="477"/>
      <c r="VPP949" s="477"/>
      <c r="VPQ949" s="477"/>
      <c r="VPR949" s="477"/>
      <c r="VPS949" s="477"/>
      <c r="VPT949" s="477"/>
      <c r="VPU949" s="477"/>
      <c r="VPV949" s="477"/>
      <c r="VPW949" s="477"/>
      <c r="VPX949" s="477"/>
      <c r="VPY949" s="477"/>
      <c r="VPZ949" s="477"/>
      <c r="VQA949" s="477"/>
      <c r="VQB949" s="477"/>
      <c r="VQC949" s="477"/>
      <c r="VQD949" s="477"/>
      <c r="VQE949" s="477"/>
      <c r="VQF949" s="477"/>
      <c r="VQG949" s="477"/>
      <c r="VQH949" s="477"/>
      <c r="VQI949" s="477"/>
      <c r="VQJ949" s="477"/>
      <c r="VQK949" s="477"/>
      <c r="VQL949" s="477"/>
      <c r="VQM949" s="477"/>
      <c r="VQN949" s="477"/>
      <c r="VQO949" s="477"/>
      <c r="VQP949" s="477"/>
      <c r="VQQ949" s="477"/>
      <c r="VQR949" s="477"/>
      <c r="VQS949" s="477"/>
      <c r="VQT949" s="477"/>
      <c r="VQU949" s="477"/>
      <c r="VQV949" s="477"/>
      <c r="VQW949" s="477"/>
      <c r="VQX949" s="477"/>
      <c r="VQY949" s="477"/>
      <c r="VQZ949" s="477"/>
      <c r="VRA949" s="477"/>
      <c r="VRB949" s="477"/>
      <c r="VRC949" s="477"/>
      <c r="VRD949" s="477"/>
      <c r="VRE949" s="477"/>
      <c r="VRF949" s="477"/>
      <c r="VRG949" s="477"/>
      <c r="VRH949" s="477"/>
      <c r="VRI949" s="477"/>
      <c r="VRJ949" s="477"/>
      <c r="VRK949" s="477"/>
      <c r="VRL949" s="477"/>
      <c r="VRM949" s="477"/>
      <c r="VRN949" s="477"/>
      <c r="VRO949" s="477"/>
      <c r="VRP949" s="477"/>
      <c r="VRQ949" s="477"/>
      <c r="VRR949" s="477"/>
      <c r="VRS949" s="477"/>
      <c r="VRT949" s="477"/>
      <c r="VRU949" s="477"/>
      <c r="VRV949" s="477"/>
      <c r="VRW949" s="477"/>
      <c r="VRX949" s="477"/>
      <c r="VRY949" s="477"/>
      <c r="VRZ949" s="477"/>
      <c r="VSA949" s="477"/>
      <c r="VSB949" s="477"/>
      <c r="VSC949" s="477"/>
      <c r="VSD949" s="477"/>
      <c r="VSE949" s="477"/>
      <c r="VSF949" s="477"/>
      <c r="VSG949" s="477"/>
      <c r="VSH949" s="477"/>
      <c r="VSI949" s="477"/>
      <c r="VSJ949" s="477"/>
      <c r="VSK949" s="477"/>
      <c r="VSL949" s="477"/>
      <c r="VSM949" s="477"/>
      <c r="VSN949" s="477"/>
      <c r="VSO949" s="477"/>
      <c r="VSP949" s="477"/>
      <c r="VSQ949" s="477"/>
      <c r="VSR949" s="477"/>
      <c r="VSS949" s="477"/>
      <c r="VST949" s="477"/>
      <c r="VSU949" s="477"/>
      <c r="VSV949" s="477"/>
      <c r="VSW949" s="477"/>
      <c r="VSX949" s="477"/>
      <c r="VSY949" s="477"/>
      <c r="VSZ949" s="477"/>
      <c r="VTA949" s="477"/>
      <c r="VTB949" s="477"/>
      <c r="VTC949" s="477"/>
      <c r="VTD949" s="477"/>
      <c r="VTE949" s="477"/>
      <c r="VTF949" s="477"/>
      <c r="VTG949" s="477"/>
      <c r="VTH949" s="477"/>
      <c r="VTI949" s="477"/>
      <c r="VTJ949" s="477"/>
      <c r="VTK949" s="477"/>
      <c r="VTL949" s="477"/>
      <c r="VTM949" s="477"/>
      <c r="VTN949" s="477"/>
      <c r="VTO949" s="477"/>
      <c r="VTP949" s="477"/>
      <c r="VTQ949" s="477"/>
      <c r="VTR949" s="477"/>
      <c r="VTS949" s="477"/>
      <c r="VTT949" s="477"/>
      <c r="VTU949" s="477"/>
      <c r="VTV949" s="477"/>
      <c r="VTW949" s="477"/>
      <c r="VTX949" s="477"/>
      <c r="VTY949" s="477"/>
      <c r="VTZ949" s="477"/>
      <c r="VUA949" s="477"/>
      <c r="VUB949" s="477"/>
      <c r="VUC949" s="477"/>
      <c r="VUD949" s="477"/>
      <c r="VUE949" s="477"/>
      <c r="VUF949" s="477"/>
      <c r="VUG949" s="477"/>
      <c r="VUH949" s="477"/>
      <c r="VUI949" s="477"/>
      <c r="VUJ949" s="477"/>
      <c r="VUK949" s="477"/>
      <c r="VUL949" s="477"/>
      <c r="VUM949" s="477"/>
      <c r="VUN949" s="477"/>
      <c r="VUO949" s="477"/>
      <c r="VUP949" s="477"/>
      <c r="VUQ949" s="477"/>
      <c r="VUR949" s="477"/>
      <c r="VUS949" s="477"/>
      <c r="VUT949" s="477"/>
      <c r="VUU949" s="477"/>
      <c r="VUV949" s="477"/>
      <c r="VUW949" s="477"/>
      <c r="VUX949" s="477"/>
      <c r="VUY949" s="477"/>
      <c r="VUZ949" s="477"/>
      <c r="VVA949" s="477"/>
      <c r="VVB949" s="477"/>
      <c r="VVC949" s="477"/>
      <c r="VVD949" s="477"/>
      <c r="VVE949" s="477"/>
      <c r="VVF949" s="477"/>
      <c r="VVG949" s="477"/>
      <c r="VVH949" s="477"/>
      <c r="VVI949" s="477"/>
      <c r="VVJ949" s="477"/>
      <c r="VVK949" s="477"/>
      <c r="VVL949" s="477"/>
      <c r="VVM949" s="477"/>
      <c r="VVN949" s="477"/>
      <c r="VVO949" s="477"/>
      <c r="VVP949" s="477"/>
      <c r="VVQ949" s="477"/>
      <c r="VVR949" s="477"/>
      <c r="VVS949" s="477"/>
      <c r="VVT949" s="477"/>
      <c r="VVU949" s="477"/>
      <c r="VVV949" s="477"/>
      <c r="VVW949" s="477"/>
      <c r="VVX949" s="477"/>
      <c r="VVY949" s="477"/>
      <c r="VVZ949" s="477"/>
      <c r="VWA949" s="477"/>
      <c r="VWB949" s="477"/>
      <c r="VWC949" s="477"/>
      <c r="VWD949" s="477"/>
      <c r="VWE949" s="477"/>
      <c r="VWF949" s="477"/>
      <c r="VWG949" s="477"/>
      <c r="VWH949" s="477"/>
      <c r="VWI949" s="477"/>
      <c r="VWJ949" s="477"/>
      <c r="VWK949" s="477"/>
      <c r="VWL949" s="477"/>
      <c r="VWM949" s="477"/>
      <c r="VWN949" s="477"/>
      <c r="VWO949" s="477"/>
      <c r="VWP949" s="477"/>
      <c r="VWQ949" s="477"/>
      <c r="VWR949" s="477"/>
      <c r="VWS949" s="477"/>
      <c r="VWT949" s="477"/>
      <c r="VWU949" s="477"/>
      <c r="VWV949" s="477"/>
      <c r="VWW949" s="477"/>
      <c r="VWX949" s="477"/>
      <c r="VWY949" s="477"/>
      <c r="VWZ949" s="477"/>
      <c r="VXA949" s="477"/>
      <c r="VXB949" s="477"/>
      <c r="VXC949" s="477"/>
      <c r="VXD949" s="477"/>
      <c r="VXE949" s="477"/>
      <c r="VXF949" s="477"/>
      <c r="VXG949" s="477"/>
      <c r="VXH949" s="477"/>
      <c r="VXI949" s="477"/>
      <c r="VXJ949" s="477"/>
      <c r="VXK949" s="477"/>
      <c r="VXL949" s="477"/>
      <c r="VXM949" s="477"/>
      <c r="VXN949" s="477"/>
      <c r="VXO949" s="477"/>
      <c r="VXP949" s="477"/>
      <c r="VXQ949" s="477"/>
      <c r="VXR949" s="477"/>
      <c r="VXS949" s="477"/>
      <c r="VXT949" s="477"/>
      <c r="VXU949" s="477"/>
      <c r="VXV949" s="477"/>
      <c r="VXW949" s="477"/>
      <c r="VXX949" s="477"/>
      <c r="VXY949" s="477"/>
      <c r="VXZ949" s="477"/>
      <c r="VYA949" s="477"/>
      <c r="VYB949" s="477"/>
      <c r="VYC949" s="477"/>
      <c r="VYD949" s="477"/>
      <c r="VYE949" s="477"/>
      <c r="VYF949" s="477"/>
      <c r="VYG949" s="477"/>
      <c r="VYH949" s="477"/>
      <c r="VYI949" s="477"/>
      <c r="VYJ949" s="477"/>
      <c r="VYK949" s="477"/>
      <c r="VYL949" s="477"/>
      <c r="VYM949" s="477"/>
      <c r="VYN949" s="477"/>
      <c r="VYO949" s="477"/>
      <c r="VYP949" s="477"/>
      <c r="VYQ949" s="477"/>
      <c r="VYR949" s="477"/>
      <c r="VYS949" s="477"/>
      <c r="VYT949" s="477"/>
      <c r="VYU949" s="477"/>
      <c r="VYV949" s="477"/>
      <c r="VYW949" s="477"/>
      <c r="VYX949" s="477"/>
      <c r="VYY949" s="477"/>
      <c r="VYZ949" s="477"/>
      <c r="VZA949" s="477"/>
      <c r="VZB949" s="477"/>
      <c r="VZC949" s="477"/>
      <c r="VZD949" s="477"/>
      <c r="VZE949" s="477"/>
      <c r="VZF949" s="477"/>
      <c r="VZG949" s="477"/>
      <c r="VZH949" s="477"/>
      <c r="VZI949" s="477"/>
      <c r="VZJ949" s="477"/>
      <c r="VZK949" s="477"/>
      <c r="VZL949" s="477"/>
      <c r="VZM949" s="477"/>
      <c r="VZN949" s="477"/>
      <c r="VZO949" s="477"/>
      <c r="VZP949" s="477"/>
      <c r="VZQ949" s="477"/>
      <c r="VZR949" s="477"/>
      <c r="VZS949" s="477"/>
      <c r="VZT949" s="477"/>
      <c r="VZU949" s="477"/>
      <c r="VZV949" s="477"/>
      <c r="VZW949" s="477"/>
      <c r="VZX949" s="477"/>
      <c r="VZY949" s="477"/>
      <c r="VZZ949" s="477"/>
      <c r="WAA949" s="477"/>
      <c r="WAB949" s="477"/>
      <c r="WAC949" s="477"/>
      <c r="WAD949" s="477"/>
      <c r="WAE949" s="477"/>
      <c r="WAF949" s="477"/>
      <c r="WAG949" s="477"/>
      <c r="WAH949" s="477"/>
      <c r="WAI949" s="477"/>
      <c r="WAJ949" s="477"/>
      <c r="WAK949" s="477"/>
      <c r="WAL949" s="477"/>
      <c r="WAM949" s="477"/>
      <c r="WAN949" s="477"/>
      <c r="WAO949" s="477"/>
      <c r="WAP949" s="477"/>
      <c r="WAQ949" s="477"/>
      <c r="WAR949" s="477"/>
      <c r="WAS949" s="477"/>
      <c r="WAT949" s="477"/>
      <c r="WAU949" s="477"/>
      <c r="WAV949" s="477"/>
      <c r="WAW949" s="477"/>
      <c r="WAX949" s="477"/>
      <c r="WAY949" s="477"/>
      <c r="WAZ949" s="477"/>
      <c r="WBA949" s="477"/>
      <c r="WBB949" s="477"/>
      <c r="WBC949" s="477"/>
      <c r="WBD949" s="477"/>
      <c r="WBE949" s="477"/>
      <c r="WBF949" s="477"/>
      <c r="WBG949" s="477"/>
      <c r="WBH949" s="477"/>
      <c r="WBI949" s="477"/>
      <c r="WBJ949" s="477"/>
      <c r="WBK949" s="477"/>
      <c r="WBL949" s="477"/>
      <c r="WBM949" s="477"/>
      <c r="WBN949" s="477"/>
      <c r="WBO949" s="477"/>
      <c r="WBP949" s="477"/>
      <c r="WBQ949" s="477"/>
      <c r="WBR949" s="477"/>
      <c r="WBS949" s="477"/>
      <c r="WBT949" s="477"/>
      <c r="WBU949" s="477"/>
      <c r="WBV949" s="477"/>
      <c r="WBW949" s="477"/>
      <c r="WBX949" s="477"/>
      <c r="WBY949" s="477"/>
      <c r="WBZ949" s="477"/>
      <c r="WCA949" s="477"/>
      <c r="WCB949" s="477"/>
      <c r="WCC949" s="477"/>
      <c r="WCD949" s="477"/>
      <c r="WCE949" s="477"/>
      <c r="WCF949" s="477"/>
      <c r="WCG949" s="477"/>
      <c r="WCH949" s="477"/>
      <c r="WCI949" s="477"/>
      <c r="WCJ949" s="477"/>
      <c r="WCK949" s="477"/>
      <c r="WCL949" s="477"/>
      <c r="WCM949" s="477"/>
      <c r="WCN949" s="477"/>
      <c r="WCO949" s="477"/>
      <c r="WCP949" s="477"/>
      <c r="WCQ949" s="477"/>
      <c r="WCR949" s="477"/>
      <c r="WCS949" s="477"/>
      <c r="WCT949" s="477"/>
      <c r="WCU949" s="477"/>
      <c r="WCV949" s="477"/>
      <c r="WCW949" s="477"/>
      <c r="WCX949" s="477"/>
      <c r="WCY949" s="477"/>
      <c r="WCZ949" s="477"/>
      <c r="WDA949" s="477"/>
      <c r="WDB949" s="477"/>
      <c r="WDC949" s="477"/>
      <c r="WDD949" s="477"/>
      <c r="WDE949" s="477"/>
      <c r="WDF949" s="477"/>
      <c r="WDG949" s="477"/>
      <c r="WDH949" s="477"/>
      <c r="WDI949" s="477"/>
      <c r="WDJ949" s="477"/>
      <c r="WDK949" s="477"/>
      <c r="WDL949" s="477"/>
      <c r="WDM949" s="477"/>
      <c r="WDN949" s="477"/>
      <c r="WDO949" s="477"/>
      <c r="WDP949" s="477"/>
      <c r="WDQ949" s="477"/>
      <c r="WDR949" s="477"/>
      <c r="WDS949" s="477"/>
      <c r="WDT949" s="477"/>
      <c r="WDU949" s="477"/>
      <c r="WDV949" s="477"/>
      <c r="WDW949" s="477"/>
      <c r="WDX949" s="477"/>
      <c r="WDY949" s="477"/>
      <c r="WDZ949" s="477"/>
      <c r="WEA949" s="477"/>
      <c r="WEB949" s="477"/>
      <c r="WEC949" s="477"/>
      <c r="WED949" s="477"/>
      <c r="WEE949" s="477"/>
      <c r="WEF949" s="477"/>
      <c r="WEG949" s="477"/>
      <c r="WEH949" s="477"/>
      <c r="WEI949" s="477"/>
      <c r="WEJ949" s="477"/>
      <c r="WEK949" s="477"/>
      <c r="WEL949" s="477"/>
      <c r="WEM949" s="477"/>
      <c r="WEN949" s="477"/>
      <c r="WEO949" s="477"/>
      <c r="WEP949" s="477"/>
      <c r="WEQ949" s="477"/>
      <c r="WER949" s="477"/>
      <c r="WES949" s="477"/>
      <c r="WET949" s="477"/>
      <c r="WEU949" s="477"/>
      <c r="WEV949" s="477"/>
      <c r="WEW949" s="477"/>
      <c r="WEX949" s="477"/>
      <c r="WEY949" s="477"/>
      <c r="WEZ949" s="477"/>
      <c r="WFA949" s="477"/>
      <c r="WFB949" s="477"/>
      <c r="WFC949" s="477"/>
      <c r="WFD949" s="477"/>
      <c r="WFE949" s="477"/>
      <c r="WFF949" s="477"/>
      <c r="WFG949" s="477"/>
      <c r="WFH949" s="477"/>
      <c r="WFI949" s="477"/>
      <c r="WFJ949" s="477"/>
      <c r="WFK949" s="477"/>
      <c r="WFL949" s="477"/>
      <c r="WFM949" s="477"/>
      <c r="WFN949" s="477"/>
      <c r="WFO949" s="477"/>
      <c r="WFP949" s="477"/>
      <c r="WFQ949" s="477"/>
      <c r="WFR949" s="477"/>
      <c r="WFS949" s="477"/>
      <c r="WFT949" s="477"/>
      <c r="WFU949" s="477"/>
      <c r="WFV949" s="477"/>
      <c r="WFW949" s="477"/>
      <c r="WFX949" s="477"/>
      <c r="WFY949" s="477"/>
      <c r="WFZ949" s="477"/>
      <c r="WGA949" s="477"/>
      <c r="WGB949" s="477"/>
      <c r="WGC949" s="477"/>
      <c r="WGD949" s="477"/>
      <c r="WGE949" s="477"/>
      <c r="WGF949" s="477"/>
      <c r="WGG949" s="477"/>
      <c r="WGH949" s="477"/>
      <c r="WGI949" s="477"/>
      <c r="WGJ949" s="477"/>
      <c r="WGK949" s="477"/>
      <c r="WGL949" s="477"/>
      <c r="WGM949" s="477"/>
      <c r="WGN949" s="477"/>
      <c r="WGO949" s="477"/>
      <c r="WGP949" s="477"/>
      <c r="WGQ949" s="477"/>
      <c r="WGR949" s="477"/>
      <c r="WGS949" s="477"/>
      <c r="WGT949" s="477"/>
      <c r="WGU949" s="477"/>
      <c r="WGV949" s="477"/>
      <c r="WGW949" s="477"/>
      <c r="WGX949" s="477"/>
      <c r="WGY949" s="477"/>
      <c r="WGZ949" s="477"/>
      <c r="WHA949" s="477"/>
      <c r="WHB949" s="477"/>
      <c r="WHC949" s="477"/>
      <c r="WHD949" s="477"/>
      <c r="WHE949" s="477"/>
      <c r="WHF949" s="477"/>
      <c r="WHG949" s="477"/>
      <c r="WHH949" s="477"/>
      <c r="WHI949" s="477"/>
      <c r="WHJ949" s="477"/>
      <c r="WHK949" s="477"/>
      <c r="WHL949" s="477"/>
      <c r="WHM949" s="477"/>
      <c r="WHN949" s="477"/>
      <c r="WHO949" s="477"/>
      <c r="WHP949" s="477"/>
      <c r="WHQ949" s="477"/>
      <c r="WHR949" s="477"/>
      <c r="WHS949" s="477"/>
      <c r="WHT949" s="477"/>
      <c r="WHU949" s="477"/>
      <c r="WHV949" s="477"/>
      <c r="WHW949" s="477"/>
      <c r="WHX949" s="477"/>
      <c r="WHY949" s="477"/>
      <c r="WHZ949" s="477"/>
      <c r="WIA949" s="477"/>
      <c r="WIB949" s="477"/>
      <c r="WIC949" s="477"/>
      <c r="WID949" s="477"/>
      <c r="WIE949" s="477"/>
      <c r="WIF949" s="477"/>
      <c r="WIG949" s="477"/>
      <c r="WIH949" s="477"/>
      <c r="WII949" s="477"/>
      <c r="WIJ949" s="477"/>
      <c r="WIK949" s="477"/>
      <c r="WIL949" s="477"/>
      <c r="WIM949" s="477"/>
      <c r="WIN949" s="477"/>
      <c r="WIO949" s="477"/>
      <c r="WIP949" s="477"/>
      <c r="WIQ949" s="477"/>
      <c r="WIR949" s="477"/>
      <c r="WIS949" s="477"/>
      <c r="WIT949" s="477"/>
      <c r="WIU949" s="477"/>
      <c r="WIV949" s="477"/>
      <c r="WIW949" s="477"/>
      <c r="WIX949" s="477"/>
      <c r="WIY949" s="477"/>
      <c r="WIZ949" s="477"/>
      <c r="WJA949" s="477"/>
      <c r="WJB949" s="477"/>
      <c r="WJC949" s="477"/>
      <c r="WJD949" s="477"/>
      <c r="WJE949" s="477"/>
      <c r="WJF949" s="477"/>
      <c r="WJG949" s="477"/>
      <c r="WJH949" s="477"/>
      <c r="WJI949" s="477"/>
      <c r="WJJ949" s="477"/>
      <c r="WJK949" s="477"/>
      <c r="WJL949" s="477"/>
      <c r="WJM949" s="477"/>
      <c r="WJN949" s="477"/>
      <c r="WJO949" s="477"/>
      <c r="WJP949" s="477"/>
      <c r="WJQ949" s="477"/>
      <c r="WJR949" s="477"/>
      <c r="WJS949" s="477"/>
      <c r="WJT949" s="477"/>
      <c r="WJU949" s="477"/>
      <c r="WJV949" s="477"/>
      <c r="WJW949" s="477"/>
      <c r="WJX949" s="477"/>
      <c r="WJY949" s="477"/>
      <c r="WJZ949" s="477"/>
      <c r="WKA949" s="477"/>
      <c r="WKB949" s="477"/>
      <c r="WKC949" s="477"/>
      <c r="WKD949" s="477"/>
      <c r="WKE949" s="477"/>
      <c r="WKF949" s="477"/>
      <c r="WKG949" s="477"/>
      <c r="WKH949" s="477"/>
      <c r="WKI949" s="477"/>
      <c r="WKJ949" s="477"/>
      <c r="WKK949" s="477"/>
      <c r="WKL949" s="477"/>
      <c r="WKM949" s="477"/>
      <c r="WKN949" s="477"/>
      <c r="WKO949" s="477"/>
      <c r="WKP949" s="477"/>
      <c r="WKQ949" s="477"/>
      <c r="WKR949" s="477"/>
      <c r="WKS949" s="477"/>
      <c r="WKT949" s="477"/>
      <c r="WKU949" s="477"/>
      <c r="WKV949" s="477"/>
      <c r="WKW949" s="477"/>
      <c r="WKX949" s="477"/>
      <c r="WKY949" s="477"/>
      <c r="WKZ949" s="477"/>
      <c r="WLA949" s="477"/>
      <c r="WLB949" s="477"/>
      <c r="WLC949" s="477"/>
      <c r="WLD949" s="477"/>
      <c r="WLE949" s="477"/>
      <c r="WLF949" s="477"/>
      <c r="WLG949" s="477"/>
      <c r="WLH949" s="477"/>
      <c r="WLI949" s="477"/>
      <c r="WLJ949" s="477"/>
      <c r="WLK949" s="477"/>
      <c r="WLL949" s="477"/>
      <c r="WLM949" s="477"/>
      <c r="WLN949" s="477"/>
      <c r="WLO949" s="477"/>
      <c r="WLP949" s="477"/>
      <c r="WLQ949" s="477"/>
      <c r="WLR949" s="477"/>
      <c r="WLS949" s="477"/>
      <c r="WLT949" s="477"/>
      <c r="WLU949" s="477"/>
      <c r="WLV949" s="477"/>
      <c r="WLW949" s="477"/>
      <c r="WLX949" s="477"/>
      <c r="WLY949" s="477"/>
      <c r="WLZ949" s="477"/>
      <c r="WMA949" s="477"/>
      <c r="WMB949" s="477"/>
      <c r="WMC949" s="477"/>
      <c r="WMD949" s="477"/>
      <c r="WME949" s="477"/>
      <c r="WMF949" s="477"/>
      <c r="WMG949" s="477"/>
      <c r="WMH949" s="477"/>
      <c r="WMI949" s="477"/>
      <c r="WMJ949" s="477"/>
      <c r="WMK949" s="477"/>
      <c r="WML949" s="477"/>
      <c r="WMM949" s="477"/>
      <c r="WMN949" s="477"/>
      <c r="WMO949" s="477"/>
      <c r="WMP949" s="477"/>
      <c r="WMQ949" s="477"/>
      <c r="WMR949" s="477"/>
      <c r="WMS949" s="477"/>
      <c r="WMT949" s="477"/>
      <c r="WMU949" s="477"/>
      <c r="WMV949" s="477"/>
      <c r="WMW949" s="477"/>
      <c r="WMX949" s="477"/>
      <c r="WMY949" s="477"/>
      <c r="WMZ949" s="477"/>
      <c r="WNA949" s="477"/>
      <c r="WNB949" s="477"/>
      <c r="WNC949" s="477"/>
      <c r="WND949" s="477"/>
      <c r="WNE949" s="477"/>
      <c r="WNF949" s="477"/>
      <c r="WNG949" s="477"/>
      <c r="WNH949" s="477"/>
      <c r="WNI949" s="477"/>
      <c r="WNJ949" s="477"/>
      <c r="WNK949" s="477"/>
      <c r="WNL949" s="477"/>
      <c r="WNM949" s="477"/>
      <c r="WNN949" s="477"/>
      <c r="WNO949" s="477"/>
      <c r="WNP949" s="477"/>
      <c r="WNQ949" s="477"/>
      <c r="WNR949" s="477"/>
      <c r="WNS949" s="477"/>
      <c r="WNT949" s="477"/>
      <c r="WNU949" s="477"/>
      <c r="WNV949" s="477"/>
      <c r="WNW949" s="477"/>
      <c r="WNX949" s="477"/>
      <c r="WNY949" s="477"/>
      <c r="WNZ949" s="477"/>
      <c r="WOA949" s="477"/>
      <c r="WOB949" s="477"/>
      <c r="WOC949" s="477"/>
      <c r="WOD949" s="477"/>
      <c r="WOE949" s="477"/>
      <c r="WOF949" s="477"/>
      <c r="WOG949" s="477"/>
      <c r="WOH949" s="477"/>
      <c r="WOI949" s="477"/>
      <c r="WOJ949" s="477"/>
      <c r="WOK949" s="477"/>
      <c r="WOL949" s="477"/>
      <c r="WOM949" s="477"/>
      <c r="WON949" s="477"/>
      <c r="WOO949" s="477"/>
      <c r="WOP949" s="477"/>
      <c r="WOQ949" s="477"/>
      <c r="WOR949" s="477"/>
      <c r="WOS949" s="477"/>
      <c r="WOT949" s="477"/>
      <c r="WOU949" s="477"/>
      <c r="WOV949" s="477"/>
      <c r="WOW949" s="477"/>
      <c r="WOX949" s="477"/>
      <c r="WOY949" s="477"/>
      <c r="WOZ949" s="477"/>
      <c r="WPA949" s="477"/>
      <c r="WPB949" s="477"/>
      <c r="WPC949" s="477"/>
      <c r="WPD949" s="477"/>
      <c r="WPE949" s="477"/>
      <c r="WPF949" s="477"/>
      <c r="WPG949" s="477"/>
      <c r="WPH949" s="477"/>
      <c r="WPI949" s="477"/>
      <c r="WPJ949" s="477"/>
      <c r="WPK949" s="477"/>
      <c r="WPL949" s="477"/>
      <c r="WPM949" s="477"/>
      <c r="WPN949" s="477"/>
      <c r="WPO949" s="477"/>
      <c r="WPP949" s="477"/>
      <c r="WPQ949" s="477"/>
      <c r="WPR949" s="477"/>
      <c r="WPS949" s="477"/>
      <c r="WPT949" s="477"/>
      <c r="WPU949" s="477"/>
      <c r="WPV949" s="477"/>
      <c r="WPW949" s="477"/>
      <c r="WPX949" s="477"/>
      <c r="WPY949" s="477"/>
      <c r="WPZ949" s="477"/>
      <c r="WQA949" s="477"/>
      <c r="WQB949" s="477"/>
      <c r="WQC949" s="477"/>
      <c r="WQD949" s="477"/>
      <c r="WQE949" s="477"/>
      <c r="WQF949" s="477"/>
      <c r="WQG949" s="477"/>
      <c r="WQH949" s="477"/>
      <c r="WQI949" s="477"/>
      <c r="WQJ949" s="477"/>
      <c r="WQK949" s="477"/>
      <c r="WQL949" s="477"/>
      <c r="WQM949" s="477"/>
      <c r="WQN949" s="477"/>
      <c r="WQO949" s="477"/>
      <c r="WQP949" s="477"/>
      <c r="WQQ949" s="477"/>
      <c r="WQR949" s="477"/>
      <c r="WQS949" s="477"/>
      <c r="WQT949" s="477"/>
      <c r="WQU949" s="477"/>
      <c r="WQV949" s="477"/>
      <c r="WQW949" s="477"/>
      <c r="WQX949" s="477"/>
      <c r="WQY949" s="477"/>
      <c r="WQZ949" s="477"/>
      <c r="WRA949" s="477"/>
      <c r="WRB949" s="477"/>
      <c r="WRC949" s="477"/>
      <c r="WRD949" s="477"/>
      <c r="WRE949" s="477"/>
      <c r="WRF949" s="477"/>
      <c r="WRG949" s="477"/>
      <c r="WRH949" s="477"/>
      <c r="WRI949" s="477"/>
      <c r="WRJ949" s="477"/>
      <c r="WRK949" s="477"/>
      <c r="WRL949" s="477"/>
      <c r="WRM949" s="477"/>
      <c r="WRN949" s="477"/>
      <c r="WRO949" s="477"/>
      <c r="WRP949" s="477"/>
      <c r="WRQ949" s="477"/>
      <c r="WRR949" s="477"/>
      <c r="WRS949" s="477"/>
      <c r="WRT949" s="477"/>
      <c r="WRU949" s="477"/>
      <c r="WRV949" s="477"/>
      <c r="WRW949" s="477"/>
      <c r="WRX949" s="477"/>
      <c r="WRY949" s="477"/>
      <c r="WRZ949" s="477"/>
      <c r="WSA949" s="477"/>
      <c r="WSB949" s="477"/>
      <c r="WSC949" s="477"/>
      <c r="WSD949" s="477"/>
      <c r="WSE949" s="477"/>
      <c r="WSF949" s="477"/>
      <c r="WSG949" s="477"/>
      <c r="WSH949" s="477"/>
      <c r="WSI949" s="477"/>
      <c r="WSJ949" s="477"/>
      <c r="WSK949" s="477"/>
      <c r="WSL949" s="477"/>
      <c r="WSM949" s="477"/>
      <c r="WSN949" s="477"/>
      <c r="WSO949" s="477"/>
      <c r="WSP949" s="477"/>
      <c r="WSQ949" s="477"/>
      <c r="WSR949" s="477"/>
      <c r="WSS949" s="477"/>
      <c r="WST949" s="477"/>
      <c r="WSU949" s="477"/>
      <c r="WSV949" s="477"/>
      <c r="WSW949" s="477"/>
      <c r="WSX949" s="477"/>
      <c r="WSY949" s="477"/>
      <c r="WSZ949" s="477"/>
      <c r="WTA949" s="477"/>
      <c r="WTB949" s="477"/>
      <c r="WTC949" s="477"/>
      <c r="WTD949" s="477"/>
      <c r="WTE949" s="477"/>
      <c r="WTF949" s="477"/>
      <c r="WTG949" s="477"/>
      <c r="WTH949" s="477"/>
      <c r="WTI949" s="477"/>
      <c r="WTJ949" s="477"/>
      <c r="WTK949" s="477"/>
      <c r="WTL949" s="477"/>
      <c r="WTM949" s="477"/>
      <c r="WTN949" s="477"/>
      <c r="WTO949" s="477"/>
      <c r="WTP949" s="477"/>
      <c r="WTQ949" s="477"/>
      <c r="WTR949" s="477"/>
      <c r="WTS949" s="477"/>
      <c r="WTT949" s="477"/>
      <c r="WTU949" s="477"/>
      <c r="WTV949" s="477"/>
      <c r="WTW949" s="477"/>
      <c r="WTX949" s="477"/>
      <c r="WTY949" s="477"/>
      <c r="WTZ949" s="477"/>
      <c r="WUA949" s="477"/>
      <c r="WUB949" s="477"/>
      <c r="WUC949" s="477"/>
      <c r="WUD949" s="477"/>
      <c r="WUE949" s="477"/>
      <c r="WUF949" s="477"/>
      <c r="WUG949" s="477"/>
      <c r="WUH949" s="477"/>
      <c r="WUI949" s="477"/>
      <c r="WUJ949" s="477"/>
      <c r="WUK949" s="477"/>
      <c r="WUL949" s="477"/>
      <c r="WUM949" s="477"/>
      <c r="WUN949" s="477"/>
      <c r="WUO949" s="477"/>
      <c r="WUP949" s="477"/>
      <c r="WUQ949" s="477"/>
      <c r="WUR949" s="477"/>
      <c r="WUS949" s="477"/>
      <c r="WUT949" s="477"/>
      <c r="WUU949" s="477"/>
      <c r="WUV949" s="477"/>
      <c r="WUW949" s="477"/>
      <c r="WUX949" s="477"/>
      <c r="WUY949" s="477"/>
      <c r="WUZ949" s="477"/>
      <c r="WVA949" s="477"/>
      <c r="WVB949" s="477"/>
      <c r="WVC949" s="477"/>
      <c r="WVD949" s="477"/>
      <c r="WVE949" s="477"/>
      <c r="WVF949" s="477"/>
      <c r="WVG949" s="477"/>
      <c r="WVH949" s="477"/>
      <c r="WVI949" s="477"/>
      <c r="WVJ949" s="477"/>
      <c r="WVK949" s="477"/>
      <c r="WVL949" s="477"/>
      <c r="WVM949" s="477"/>
      <c r="WVN949" s="477"/>
      <c r="WVO949" s="477"/>
      <c r="WVP949" s="477"/>
      <c r="WVQ949" s="477"/>
      <c r="WVR949" s="477"/>
      <c r="WVS949" s="477"/>
      <c r="WVT949" s="477"/>
      <c r="WVU949" s="477"/>
      <c r="WVV949" s="477"/>
      <c r="WVW949" s="477"/>
      <c r="WVX949" s="477"/>
      <c r="WVY949" s="477"/>
      <c r="WVZ949" s="477"/>
      <c r="WWA949" s="477"/>
      <c r="WWB949" s="477"/>
      <c r="WWC949" s="477"/>
      <c r="WWD949" s="477"/>
      <c r="WWE949" s="477"/>
      <c r="WWF949" s="477"/>
      <c r="WWG949" s="477"/>
      <c r="WWH949" s="477"/>
      <c r="WWI949" s="477"/>
      <c r="WWJ949" s="477"/>
      <c r="WWK949" s="477"/>
      <c r="WWL949" s="477"/>
      <c r="WWM949" s="477"/>
      <c r="WWN949" s="477"/>
      <c r="WWO949" s="477"/>
      <c r="WWP949" s="477"/>
      <c r="WWQ949" s="477"/>
      <c r="WWR949" s="477"/>
      <c r="WWS949" s="477"/>
      <c r="WWT949" s="477"/>
      <c r="WWU949" s="477"/>
      <c r="WWV949" s="477"/>
      <c r="WWW949" s="477"/>
      <c r="WWX949" s="477"/>
      <c r="WWY949" s="477"/>
      <c r="WWZ949" s="477"/>
      <c r="WXA949" s="477"/>
      <c r="WXB949" s="477"/>
      <c r="WXC949" s="477"/>
      <c r="WXD949" s="477"/>
      <c r="WXE949" s="477"/>
      <c r="WXF949" s="477"/>
      <c r="WXG949" s="477"/>
      <c r="WXH949" s="477"/>
      <c r="WXI949" s="477"/>
      <c r="WXJ949" s="477"/>
      <c r="WXK949" s="477"/>
      <c r="WXL949" s="477"/>
      <c r="WXM949" s="477"/>
      <c r="WXN949" s="477"/>
      <c r="WXO949" s="477"/>
      <c r="WXP949" s="477"/>
      <c r="WXQ949" s="477"/>
      <c r="WXR949" s="477"/>
      <c r="WXS949" s="477"/>
      <c r="WXT949" s="477"/>
      <c r="WXU949" s="477"/>
      <c r="WXV949" s="477"/>
      <c r="WXW949" s="477"/>
      <c r="WXX949" s="477"/>
      <c r="WXY949" s="477"/>
      <c r="WXZ949" s="477"/>
      <c r="WYA949" s="477"/>
      <c r="WYB949" s="477"/>
      <c r="WYC949" s="477"/>
      <c r="WYD949" s="477"/>
      <c r="WYE949" s="477"/>
      <c r="WYF949" s="477"/>
      <c r="WYG949" s="477"/>
      <c r="WYH949" s="477"/>
      <c r="WYI949" s="477"/>
      <c r="WYJ949" s="477"/>
      <c r="WYK949" s="477"/>
      <c r="WYL949" s="477"/>
      <c r="WYM949" s="477"/>
      <c r="WYN949" s="477"/>
      <c r="WYO949" s="477"/>
      <c r="WYP949" s="477"/>
      <c r="WYQ949" s="477"/>
      <c r="WYR949" s="477"/>
      <c r="WYS949" s="477"/>
      <c r="WYT949" s="477"/>
      <c r="WYU949" s="477"/>
      <c r="WYV949" s="477"/>
      <c r="WYW949" s="477"/>
      <c r="WYX949" s="477"/>
      <c r="WYY949" s="477"/>
      <c r="WYZ949" s="477"/>
      <c r="WZA949" s="477"/>
      <c r="WZB949" s="477"/>
      <c r="WZC949" s="477"/>
      <c r="WZD949" s="477"/>
      <c r="WZE949" s="477"/>
      <c r="WZF949" s="477"/>
      <c r="WZG949" s="477"/>
      <c r="WZH949" s="477"/>
      <c r="WZI949" s="477"/>
      <c r="WZJ949" s="477"/>
      <c r="WZK949" s="477"/>
      <c r="WZL949" s="477"/>
      <c r="WZM949" s="477"/>
      <c r="WZN949" s="477"/>
      <c r="WZO949" s="477"/>
      <c r="WZP949" s="477"/>
      <c r="WZQ949" s="477"/>
      <c r="WZR949" s="477"/>
      <c r="WZS949" s="477"/>
      <c r="WZT949" s="477"/>
      <c r="WZU949" s="477"/>
      <c r="WZV949" s="477"/>
      <c r="WZW949" s="477"/>
      <c r="WZX949" s="477"/>
      <c r="WZY949" s="477"/>
      <c r="WZZ949" s="477"/>
      <c r="XAA949" s="477"/>
      <c r="XAB949" s="477"/>
      <c r="XAC949" s="477"/>
      <c r="XAD949" s="477"/>
      <c r="XAE949" s="477"/>
      <c r="XAF949" s="477"/>
      <c r="XAG949" s="477"/>
      <c r="XAH949" s="477"/>
      <c r="XAI949" s="477"/>
      <c r="XAJ949" s="477"/>
      <c r="XAK949" s="477"/>
      <c r="XAL949" s="477"/>
      <c r="XAM949" s="477"/>
      <c r="XAN949" s="477"/>
      <c r="XAO949" s="477"/>
      <c r="XAP949" s="477"/>
      <c r="XAQ949" s="477"/>
      <c r="XAR949" s="477"/>
      <c r="XAS949" s="477"/>
      <c r="XAT949" s="477"/>
      <c r="XAU949" s="477"/>
      <c r="XAV949" s="477"/>
      <c r="XAW949" s="477"/>
      <c r="XAX949" s="477"/>
      <c r="XAY949" s="477"/>
      <c r="XAZ949" s="477"/>
      <c r="XBA949" s="477"/>
      <c r="XBB949" s="477"/>
      <c r="XBC949" s="477"/>
      <c r="XBD949" s="477"/>
      <c r="XBE949" s="477"/>
      <c r="XBF949" s="477"/>
      <c r="XBG949" s="477"/>
      <c r="XBH949" s="477"/>
      <c r="XBI949" s="477"/>
      <c r="XBJ949" s="477"/>
      <c r="XBK949" s="477"/>
      <c r="XBL949" s="477"/>
      <c r="XBM949" s="477"/>
      <c r="XBN949" s="477"/>
      <c r="XBO949" s="477"/>
      <c r="XBP949" s="477"/>
      <c r="XBQ949" s="477"/>
      <c r="XBR949" s="477"/>
      <c r="XBS949" s="477"/>
      <c r="XBT949" s="477"/>
      <c r="XBU949" s="477"/>
      <c r="XBV949" s="477"/>
      <c r="XBW949" s="477"/>
      <c r="XBX949" s="477"/>
      <c r="XBY949" s="477"/>
      <c r="XBZ949" s="477"/>
      <c r="XCA949" s="477"/>
      <c r="XCB949" s="477"/>
      <c r="XCC949" s="477"/>
      <c r="XCD949" s="477"/>
      <c r="XCE949" s="477"/>
      <c r="XCF949" s="477"/>
      <c r="XCG949" s="477"/>
      <c r="XCH949" s="477"/>
      <c r="XCI949" s="477"/>
      <c r="XCJ949" s="477"/>
      <c r="XCK949" s="477"/>
      <c r="XCL949" s="477"/>
      <c r="XCM949" s="477"/>
      <c r="XCN949" s="477"/>
      <c r="XCO949" s="477"/>
      <c r="XCP949" s="477"/>
      <c r="XCQ949" s="477"/>
      <c r="XCR949" s="477"/>
      <c r="XCS949" s="477"/>
      <c r="XCT949" s="477"/>
      <c r="XCU949" s="477"/>
      <c r="XCV949" s="477"/>
      <c r="XCW949" s="477"/>
      <c r="XCX949" s="477"/>
      <c r="XCY949" s="477"/>
      <c r="XCZ949" s="477"/>
      <c r="XDA949" s="477"/>
      <c r="XDB949" s="477"/>
      <c r="XDC949" s="477"/>
      <c r="XDD949" s="477"/>
      <c r="XDE949" s="477"/>
      <c r="XDF949" s="477"/>
      <c r="XDG949" s="477"/>
      <c r="XDH949" s="477"/>
      <c r="XDI949" s="477"/>
      <c r="XDJ949" s="477"/>
      <c r="XDK949" s="477"/>
      <c r="XDL949" s="477"/>
      <c r="XDM949" s="477"/>
      <c r="XDN949" s="477"/>
      <c r="XDO949" s="477"/>
      <c r="XDP949" s="477"/>
      <c r="XDQ949" s="477"/>
      <c r="XDR949" s="477"/>
      <c r="XDS949" s="477"/>
      <c r="XDT949" s="477"/>
      <c r="XDU949" s="477"/>
      <c r="XDV949" s="477"/>
      <c r="XDW949" s="477"/>
      <c r="XDX949" s="477"/>
      <c r="XDY949" s="477"/>
      <c r="XDZ949" s="477"/>
      <c r="XEA949" s="477"/>
      <c r="XEB949" s="477"/>
      <c r="XEC949" s="477"/>
      <c r="XED949" s="477"/>
      <c r="XEE949" s="477"/>
      <c r="XEF949" s="477"/>
      <c r="XEG949" s="477"/>
      <c r="XEH949" s="477"/>
      <c r="XEI949" s="477"/>
      <c r="XEJ949" s="477"/>
      <c r="XEK949" s="477"/>
      <c r="XEL949" s="477"/>
      <c r="XEM949" s="477"/>
      <c r="XEN949" s="477"/>
      <c r="XEO949" s="477"/>
      <c r="XEP949" s="477"/>
      <c r="XEQ949" s="477"/>
      <c r="XER949" s="477"/>
      <c r="XES949" s="477"/>
      <c r="XET949" s="477"/>
      <c r="XEU949" s="477"/>
      <c r="XEV949" s="477"/>
      <c r="XEW949" s="477"/>
      <c r="XEX949" s="477"/>
      <c r="XEY949" s="477"/>
      <c r="XEZ949" s="477"/>
      <c r="XFA949" s="477"/>
      <c r="XFB949" s="477"/>
    </row>
    <row r="950" spans="1:16382" ht="30" customHeight="1" x14ac:dyDescent="0.7">
      <c r="A950" s="477"/>
      <c r="B950" s="316"/>
      <c r="C950" s="446"/>
      <c r="D950" s="408"/>
      <c r="E950" s="464"/>
      <c r="F950" s="465"/>
      <c r="G950" s="466"/>
      <c r="H950" s="403"/>
      <c r="I950" s="366"/>
      <c r="J950" s="324"/>
      <c r="K950" s="481"/>
      <c r="L950" s="486"/>
      <c r="M950" s="477"/>
      <c r="N950" s="477"/>
      <c r="O950" s="477"/>
      <c r="P950" s="477"/>
      <c r="Q950" s="477"/>
      <c r="R950" s="477"/>
      <c r="S950" s="477"/>
      <c r="T950" s="477"/>
      <c r="U950" s="477"/>
      <c r="V950" s="477"/>
      <c r="W950" s="477"/>
      <c r="X950" s="477"/>
      <c r="Y950" s="477"/>
      <c r="Z950" s="477"/>
      <c r="AA950" s="477"/>
      <c r="AB950" s="477"/>
      <c r="AC950" s="477"/>
      <c r="AD950" s="477"/>
      <c r="AE950" s="477"/>
      <c r="AF950" s="477"/>
      <c r="AG950" s="477"/>
      <c r="AH950" s="477"/>
      <c r="AI950" s="477"/>
      <c r="AJ950" s="477"/>
      <c r="AK950" s="477"/>
      <c r="AL950" s="477"/>
      <c r="AM950" s="477"/>
      <c r="AN950" s="477"/>
      <c r="AO950" s="477"/>
      <c r="AP950" s="477"/>
      <c r="AQ950" s="477"/>
      <c r="AR950" s="477"/>
      <c r="AS950" s="477"/>
      <c r="AT950" s="477"/>
      <c r="AU950" s="477"/>
      <c r="AV950" s="477"/>
      <c r="AW950" s="477"/>
      <c r="AX950" s="477"/>
      <c r="AY950" s="477"/>
      <c r="AZ950" s="477"/>
      <c r="BA950" s="477"/>
      <c r="BB950" s="477"/>
      <c r="BC950" s="477"/>
      <c r="BD950" s="477"/>
      <c r="BE950" s="477"/>
      <c r="BF950" s="477"/>
      <c r="BG950" s="477"/>
      <c r="BH950" s="477"/>
      <c r="BI950" s="477"/>
      <c r="BJ950" s="477"/>
      <c r="BK950" s="477"/>
      <c r="BL950" s="477"/>
      <c r="BM950" s="477"/>
      <c r="BN950" s="477"/>
      <c r="BO950" s="477"/>
      <c r="BP950" s="477"/>
      <c r="BQ950" s="477"/>
      <c r="BR950" s="477"/>
      <c r="BS950" s="477"/>
      <c r="BT950" s="477"/>
      <c r="BU950" s="477"/>
      <c r="BV950" s="477"/>
      <c r="BW950" s="477"/>
      <c r="BX950" s="477"/>
      <c r="BY950" s="477"/>
      <c r="BZ950" s="477"/>
      <c r="CA950" s="477"/>
      <c r="CB950" s="477"/>
      <c r="CC950" s="477"/>
      <c r="CD950" s="477"/>
      <c r="CE950" s="477"/>
      <c r="CF950" s="477"/>
      <c r="CG950" s="477"/>
      <c r="CH950" s="477"/>
      <c r="CI950" s="477"/>
      <c r="CJ950" s="477"/>
      <c r="CK950" s="477"/>
      <c r="CL950" s="477"/>
      <c r="CM950" s="477"/>
      <c r="CN950" s="477"/>
      <c r="CO950" s="477"/>
      <c r="CP950" s="477"/>
      <c r="CQ950" s="477"/>
      <c r="CR950" s="477"/>
      <c r="CS950" s="477"/>
      <c r="CT950" s="477"/>
      <c r="CU950" s="477"/>
      <c r="CV950" s="477"/>
      <c r="CW950" s="477"/>
      <c r="CX950" s="477"/>
      <c r="CY950" s="477"/>
      <c r="CZ950" s="477"/>
      <c r="DA950" s="477"/>
      <c r="DB950" s="477"/>
      <c r="DC950" s="477"/>
      <c r="DD950" s="477"/>
      <c r="DE950" s="477"/>
      <c r="DF950" s="477"/>
      <c r="DG950" s="477"/>
      <c r="DH950" s="477"/>
      <c r="DI950" s="477"/>
      <c r="DJ950" s="477"/>
      <c r="DK950" s="477"/>
      <c r="DL950" s="477"/>
      <c r="DM950" s="477"/>
      <c r="DN950" s="477"/>
      <c r="DO950" s="477"/>
      <c r="DP950" s="477"/>
      <c r="DQ950" s="477"/>
      <c r="DR950" s="477"/>
      <c r="DS950" s="477"/>
      <c r="DT950" s="477"/>
      <c r="DU950" s="477"/>
      <c r="DV950" s="477"/>
      <c r="DW950" s="477"/>
      <c r="DX950" s="477"/>
      <c r="DY950" s="477"/>
      <c r="DZ950" s="477"/>
      <c r="EA950" s="477"/>
      <c r="EB950" s="477"/>
      <c r="EC950" s="477"/>
      <c r="ED950" s="477"/>
      <c r="EE950" s="477"/>
      <c r="EF950" s="477"/>
      <c r="EG950" s="477"/>
      <c r="EH950" s="477"/>
      <c r="EI950" s="477"/>
      <c r="EJ950" s="477"/>
      <c r="EK950" s="477"/>
      <c r="EL950" s="477"/>
      <c r="EM950" s="477"/>
      <c r="EN950" s="477"/>
      <c r="EO950" s="477"/>
      <c r="EP950" s="477"/>
      <c r="EQ950" s="477"/>
      <c r="ER950" s="477"/>
      <c r="ES950" s="477"/>
      <c r="ET950" s="477"/>
      <c r="EU950" s="477"/>
      <c r="EV950" s="477"/>
      <c r="EW950" s="477"/>
      <c r="EX950" s="477"/>
      <c r="EY950" s="477"/>
      <c r="EZ950" s="477"/>
      <c r="FA950" s="477"/>
      <c r="FB950" s="477"/>
      <c r="FC950" s="477"/>
      <c r="FD950" s="477"/>
      <c r="FE950" s="477"/>
      <c r="FF950" s="477"/>
      <c r="FG950" s="477"/>
      <c r="FH950" s="477"/>
      <c r="FI950" s="477"/>
      <c r="FJ950" s="477"/>
      <c r="FK950" s="477"/>
      <c r="FL950" s="477"/>
      <c r="FM950" s="477"/>
      <c r="FN950" s="477"/>
      <c r="FO950" s="477"/>
      <c r="FP950" s="477"/>
      <c r="FQ950" s="477"/>
      <c r="FR950" s="477"/>
      <c r="FS950" s="477"/>
      <c r="FT950" s="477"/>
      <c r="FU950" s="477"/>
      <c r="FV950" s="477"/>
      <c r="FW950" s="477"/>
      <c r="FX950" s="477"/>
      <c r="FY950" s="477"/>
      <c r="FZ950" s="477"/>
      <c r="GA950" s="477"/>
      <c r="GB950" s="477"/>
      <c r="GC950" s="477"/>
      <c r="GD950" s="477"/>
      <c r="GE950" s="477"/>
      <c r="GF950" s="477"/>
      <c r="GG950" s="477"/>
      <c r="GH950" s="477"/>
      <c r="GI950" s="477"/>
      <c r="GJ950" s="477"/>
      <c r="GK950" s="477"/>
      <c r="GL950" s="477"/>
      <c r="GM950" s="477"/>
      <c r="GN950" s="477"/>
      <c r="GO950" s="477"/>
      <c r="GP950" s="477"/>
      <c r="GQ950" s="477"/>
      <c r="GR950" s="477"/>
      <c r="GS950" s="477"/>
      <c r="GT950" s="477"/>
      <c r="GU950" s="477"/>
      <c r="GV950" s="477"/>
      <c r="GW950" s="477"/>
      <c r="GX950" s="477"/>
      <c r="GY950" s="477"/>
      <c r="GZ950" s="477"/>
      <c r="HA950" s="477"/>
      <c r="HB950" s="477"/>
      <c r="HC950" s="477"/>
      <c r="HD950" s="477"/>
      <c r="HE950" s="477"/>
      <c r="HF950" s="477"/>
      <c r="HG950" s="477"/>
      <c r="HH950" s="477"/>
      <c r="HI950" s="477"/>
      <c r="HJ950" s="477"/>
      <c r="HK950" s="477"/>
      <c r="HL950" s="477"/>
      <c r="HM950" s="477"/>
      <c r="HN950" s="477"/>
      <c r="HO950" s="477"/>
      <c r="HP950" s="477"/>
      <c r="HQ950" s="477"/>
      <c r="HR950" s="477"/>
      <c r="HS950" s="477"/>
      <c r="HT950" s="477"/>
      <c r="HU950" s="477"/>
      <c r="HV950" s="477"/>
      <c r="HW950" s="477"/>
      <c r="HX950" s="477"/>
      <c r="HY950" s="477"/>
      <c r="HZ950" s="477"/>
      <c r="IA950" s="477"/>
      <c r="IB950" s="477"/>
      <c r="IC950" s="477"/>
      <c r="ID950" s="477"/>
      <c r="IE950" s="477"/>
      <c r="IF950" s="477"/>
      <c r="IG950" s="477"/>
      <c r="IH950" s="477"/>
      <c r="II950" s="477"/>
      <c r="IJ950" s="477"/>
      <c r="IK950" s="477"/>
      <c r="IL950" s="477"/>
      <c r="IM950" s="477"/>
      <c r="IN950" s="477"/>
      <c r="IO950" s="477"/>
      <c r="IP950" s="477"/>
      <c r="IQ950" s="477"/>
      <c r="IR950" s="477"/>
      <c r="IS950" s="477"/>
      <c r="IT950" s="477"/>
      <c r="IU950" s="477"/>
      <c r="IV950" s="477"/>
      <c r="IW950" s="477"/>
      <c r="IX950" s="477"/>
      <c r="IY950" s="477"/>
      <c r="IZ950" s="477"/>
      <c r="JA950" s="477"/>
      <c r="JB950" s="477"/>
      <c r="JC950" s="477"/>
      <c r="JD950" s="477"/>
      <c r="JE950" s="477"/>
      <c r="JF950" s="477"/>
      <c r="JG950" s="477"/>
      <c r="JH950" s="477"/>
      <c r="JI950" s="477"/>
      <c r="JJ950" s="477"/>
      <c r="JK950" s="477"/>
      <c r="JL950" s="477"/>
      <c r="JM950" s="477"/>
      <c r="JN950" s="477"/>
      <c r="JO950" s="477"/>
      <c r="JP950" s="477"/>
      <c r="JQ950" s="477"/>
      <c r="JR950" s="477"/>
      <c r="JS950" s="477"/>
      <c r="JT950" s="477"/>
      <c r="JU950" s="477"/>
      <c r="JV950" s="477"/>
      <c r="JW950" s="477"/>
      <c r="JX950" s="477"/>
      <c r="JY950" s="477"/>
      <c r="JZ950" s="477"/>
      <c r="KA950" s="477"/>
      <c r="KB950" s="477"/>
      <c r="KC950" s="477"/>
      <c r="KD950" s="477"/>
      <c r="KE950" s="477"/>
      <c r="KF950" s="477"/>
      <c r="KG950" s="477"/>
      <c r="KH950" s="477"/>
      <c r="KI950" s="477"/>
      <c r="KJ950" s="477"/>
      <c r="KK950" s="477"/>
      <c r="KL950" s="477"/>
      <c r="KM950" s="477"/>
      <c r="KN950" s="477"/>
      <c r="KO950" s="477"/>
      <c r="KP950" s="477"/>
      <c r="KQ950" s="477"/>
      <c r="KR950" s="477"/>
      <c r="KS950" s="477"/>
      <c r="KT950" s="477"/>
      <c r="KU950" s="477"/>
      <c r="KV950" s="477"/>
      <c r="KW950" s="477"/>
      <c r="KX950" s="477"/>
      <c r="KY950" s="477"/>
      <c r="KZ950" s="477"/>
      <c r="LA950" s="477"/>
      <c r="LB950" s="477"/>
      <c r="LC950" s="477"/>
      <c r="LD950" s="477"/>
      <c r="LE950" s="477"/>
      <c r="LF950" s="477"/>
      <c r="LG950" s="477"/>
      <c r="LH950" s="477"/>
      <c r="LI950" s="477"/>
      <c r="LJ950" s="477"/>
      <c r="LK950" s="477"/>
      <c r="LL950" s="477"/>
      <c r="LM950" s="477"/>
      <c r="LN950" s="477"/>
      <c r="LO950" s="477"/>
      <c r="LP950" s="477"/>
      <c r="LQ950" s="477"/>
      <c r="LR950" s="477"/>
      <c r="LS950" s="477"/>
      <c r="LT950" s="477"/>
      <c r="LU950" s="477"/>
      <c r="LV950" s="477"/>
      <c r="LW950" s="477"/>
      <c r="LX950" s="477"/>
      <c r="LY950" s="477"/>
      <c r="LZ950" s="477"/>
      <c r="MA950" s="477"/>
      <c r="MB950" s="477"/>
      <c r="MC950" s="477"/>
      <c r="MD950" s="477"/>
      <c r="ME950" s="477"/>
      <c r="MF950" s="477"/>
      <c r="MG950" s="477"/>
      <c r="MH950" s="477"/>
      <c r="MI950" s="477"/>
      <c r="MJ950" s="477"/>
      <c r="MK950" s="477"/>
      <c r="ML950" s="477"/>
      <c r="MM950" s="477"/>
      <c r="MN950" s="477"/>
      <c r="MO950" s="477"/>
      <c r="MP950" s="477"/>
      <c r="MQ950" s="477"/>
      <c r="MR950" s="477"/>
      <c r="MS950" s="477"/>
      <c r="MT950" s="477"/>
      <c r="MU950" s="477"/>
      <c r="MV950" s="477"/>
      <c r="MW950" s="477"/>
      <c r="MX950" s="477"/>
      <c r="MY950" s="477"/>
      <c r="MZ950" s="477"/>
      <c r="NA950" s="477"/>
      <c r="NB950" s="477"/>
      <c r="NC950" s="477"/>
      <c r="ND950" s="477"/>
      <c r="NE950" s="477"/>
      <c r="NF950" s="477"/>
      <c r="NG950" s="477"/>
      <c r="NH950" s="477"/>
      <c r="NI950" s="477"/>
      <c r="NJ950" s="477"/>
      <c r="NK950" s="477"/>
      <c r="NL950" s="477"/>
      <c r="NM950" s="477"/>
      <c r="NN950" s="477"/>
      <c r="NO950" s="477"/>
      <c r="NP950" s="477"/>
      <c r="NQ950" s="477"/>
      <c r="NR950" s="477"/>
      <c r="NS950" s="477"/>
      <c r="NT950" s="477"/>
      <c r="NU950" s="477"/>
      <c r="NV950" s="477"/>
      <c r="NW950" s="477"/>
      <c r="NX950" s="477"/>
      <c r="NY950" s="477"/>
      <c r="NZ950" s="477"/>
      <c r="OA950" s="477"/>
      <c r="OB950" s="477"/>
      <c r="OC950" s="477"/>
      <c r="OD950" s="477"/>
      <c r="OE950" s="477"/>
      <c r="OF950" s="477"/>
      <c r="OG950" s="477"/>
      <c r="OH950" s="477"/>
      <c r="OI950" s="477"/>
      <c r="OJ950" s="477"/>
      <c r="OK950" s="477"/>
      <c r="OL950" s="477"/>
      <c r="OM950" s="477"/>
      <c r="ON950" s="477"/>
      <c r="OO950" s="477"/>
      <c r="OP950" s="477"/>
      <c r="OQ950" s="477"/>
      <c r="OR950" s="477"/>
      <c r="OS950" s="477"/>
      <c r="OT950" s="477"/>
      <c r="OU950" s="477"/>
      <c r="OV950" s="477"/>
      <c r="OW950" s="477"/>
      <c r="OX950" s="477"/>
      <c r="OY950" s="477"/>
      <c r="OZ950" s="477"/>
      <c r="PA950" s="477"/>
      <c r="PB950" s="477"/>
      <c r="PC950" s="477"/>
      <c r="PD950" s="477"/>
      <c r="PE950" s="477"/>
      <c r="PF950" s="477"/>
      <c r="PG950" s="477"/>
      <c r="PH950" s="477"/>
      <c r="PI950" s="477"/>
      <c r="PJ950" s="477"/>
      <c r="PK950" s="477"/>
      <c r="PL950" s="477"/>
      <c r="PM950" s="477"/>
      <c r="PN950" s="477"/>
      <c r="PO950" s="477"/>
      <c r="PP950" s="477"/>
      <c r="PQ950" s="477"/>
      <c r="PR950" s="477"/>
      <c r="PS950" s="477"/>
      <c r="PT950" s="477"/>
      <c r="PU950" s="477"/>
      <c r="PV950" s="477"/>
      <c r="PW950" s="477"/>
      <c r="PX950" s="477"/>
      <c r="PY950" s="477"/>
      <c r="PZ950" s="477"/>
      <c r="QA950" s="477"/>
      <c r="QB950" s="477"/>
      <c r="QC950" s="477"/>
      <c r="QD950" s="477"/>
      <c r="QE950" s="477"/>
      <c r="QF950" s="477"/>
      <c r="QG950" s="477"/>
      <c r="QH950" s="477"/>
      <c r="QI950" s="477"/>
      <c r="QJ950" s="477"/>
      <c r="QK950" s="477"/>
      <c r="QL950" s="477"/>
      <c r="QM950" s="477"/>
      <c r="QN950" s="477"/>
      <c r="QO950" s="477"/>
      <c r="QP950" s="477"/>
      <c r="QQ950" s="477"/>
      <c r="QR950" s="477"/>
      <c r="QS950" s="477"/>
      <c r="QT950" s="477"/>
      <c r="QU950" s="477"/>
      <c r="QV950" s="477"/>
      <c r="QW950" s="477"/>
      <c r="QX950" s="477"/>
      <c r="QY950" s="477"/>
      <c r="QZ950" s="477"/>
      <c r="RA950" s="477"/>
      <c r="RB950" s="477"/>
      <c r="RC950" s="477"/>
      <c r="RD950" s="477"/>
      <c r="RE950" s="477"/>
      <c r="RF950" s="477"/>
      <c r="RG950" s="477"/>
      <c r="RH950" s="477"/>
      <c r="RI950" s="477"/>
      <c r="RJ950" s="477"/>
      <c r="RK950" s="477"/>
      <c r="RL950" s="477"/>
      <c r="RM950" s="477"/>
      <c r="RN950" s="477"/>
      <c r="RO950" s="477"/>
      <c r="RP950" s="477"/>
      <c r="RQ950" s="477"/>
      <c r="RR950" s="477"/>
      <c r="RS950" s="477"/>
      <c r="RT950" s="477"/>
      <c r="RU950" s="477"/>
      <c r="RV950" s="477"/>
      <c r="RW950" s="477"/>
      <c r="RX950" s="477"/>
      <c r="RY950" s="477"/>
      <c r="RZ950" s="477"/>
      <c r="SA950" s="477"/>
      <c r="SB950" s="477"/>
      <c r="SC950" s="477"/>
      <c r="SD950" s="477"/>
      <c r="SE950" s="477"/>
      <c r="SF950" s="477"/>
      <c r="SG950" s="477"/>
      <c r="SH950" s="477"/>
      <c r="SI950" s="477"/>
      <c r="SJ950" s="477"/>
      <c r="SK950" s="477"/>
      <c r="SL950" s="477"/>
      <c r="SM950" s="477"/>
      <c r="SN950" s="477"/>
      <c r="SO950" s="477"/>
      <c r="SP950" s="477"/>
      <c r="SQ950" s="477"/>
      <c r="SR950" s="477"/>
      <c r="SS950" s="477"/>
      <c r="ST950" s="477"/>
      <c r="SU950" s="477"/>
      <c r="SV950" s="477"/>
      <c r="SW950" s="477"/>
      <c r="SX950" s="477"/>
      <c r="SY950" s="477"/>
      <c r="SZ950" s="477"/>
      <c r="TA950" s="477"/>
      <c r="TB950" s="477"/>
      <c r="TC950" s="477"/>
      <c r="TD950" s="477"/>
      <c r="TE950" s="477"/>
      <c r="TF950" s="477"/>
      <c r="TG950" s="477"/>
      <c r="TH950" s="477"/>
      <c r="TI950" s="477"/>
      <c r="TJ950" s="477"/>
      <c r="TK950" s="477"/>
      <c r="TL950" s="477"/>
      <c r="TM950" s="477"/>
      <c r="TN950" s="477"/>
      <c r="TO950" s="477"/>
      <c r="TP950" s="477"/>
      <c r="TQ950" s="477"/>
      <c r="TR950" s="477"/>
      <c r="TS950" s="477"/>
      <c r="TT950" s="477"/>
      <c r="TU950" s="477"/>
      <c r="TV950" s="477"/>
      <c r="TW950" s="477"/>
      <c r="TX950" s="477"/>
      <c r="TY950" s="477"/>
      <c r="TZ950" s="477"/>
      <c r="UA950" s="477"/>
      <c r="UB950" s="477"/>
      <c r="UC950" s="477"/>
      <c r="UD950" s="477"/>
      <c r="UE950" s="477"/>
      <c r="UF950" s="477"/>
      <c r="UG950" s="477"/>
      <c r="UH950" s="477"/>
      <c r="UI950" s="477"/>
      <c r="UJ950" s="477"/>
      <c r="UK950" s="477"/>
      <c r="UL950" s="477"/>
      <c r="UM950" s="477"/>
      <c r="UN950" s="477"/>
      <c r="UO950" s="477"/>
      <c r="UP950" s="477"/>
      <c r="UQ950" s="477"/>
      <c r="UR950" s="477"/>
      <c r="US950" s="477"/>
      <c r="UT950" s="477"/>
      <c r="UU950" s="477"/>
      <c r="UV950" s="477"/>
      <c r="UW950" s="477"/>
      <c r="UX950" s="477"/>
      <c r="UY950" s="477"/>
      <c r="UZ950" s="477"/>
      <c r="VA950" s="477"/>
      <c r="VB950" s="477"/>
      <c r="VC950" s="477"/>
      <c r="VD950" s="477"/>
      <c r="VE950" s="477"/>
      <c r="VF950" s="477"/>
      <c r="VG950" s="477"/>
      <c r="VH950" s="477"/>
      <c r="VI950" s="477"/>
      <c r="VJ950" s="477"/>
      <c r="VK950" s="477"/>
      <c r="VL950" s="477"/>
      <c r="VM950" s="477"/>
      <c r="VN950" s="477"/>
      <c r="VO950" s="477"/>
      <c r="VP950" s="477"/>
      <c r="VQ950" s="477"/>
      <c r="VR950" s="477"/>
      <c r="VS950" s="477"/>
      <c r="VT950" s="477"/>
      <c r="VU950" s="477"/>
      <c r="VV950" s="477"/>
      <c r="VW950" s="477"/>
      <c r="VX950" s="477"/>
      <c r="VY950" s="477"/>
      <c r="VZ950" s="477"/>
      <c r="WA950" s="477"/>
      <c r="WB950" s="477"/>
      <c r="WC950" s="477"/>
      <c r="WD950" s="477"/>
      <c r="WE950" s="477"/>
      <c r="WF950" s="477"/>
      <c r="WG950" s="477"/>
      <c r="WH950" s="477"/>
      <c r="WI950" s="477"/>
      <c r="WJ950" s="477"/>
      <c r="WK950" s="477"/>
      <c r="WL950" s="477"/>
      <c r="WM950" s="477"/>
      <c r="WN950" s="477"/>
      <c r="WO950" s="477"/>
      <c r="WP950" s="477"/>
      <c r="WQ950" s="477"/>
      <c r="WR950" s="477"/>
      <c r="WS950" s="477"/>
      <c r="WT950" s="477"/>
      <c r="WU950" s="477"/>
      <c r="WV950" s="477"/>
      <c r="WW950" s="477"/>
      <c r="WX950" s="477"/>
      <c r="WY950" s="477"/>
      <c r="WZ950" s="477"/>
      <c r="XA950" s="477"/>
      <c r="XB950" s="477"/>
      <c r="XC950" s="477"/>
      <c r="XD950" s="477"/>
      <c r="XE950" s="477"/>
      <c r="XF950" s="477"/>
      <c r="XG950" s="477"/>
      <c r="XH950" s="477"/>
      <c r="XI950" s="477"/>
      <c r="XJ950" s="477"/>
      <c r="XK950" s="477"/>
      <c r="XL950" s="477"/>
      <c r="XM950" s="477"/>
      <c r="XN950" s="477"/>
      <c r="XO950" s="477"/>
      <c r="XP950" s="477"/>
      <c r="XQ950" s="477"/>
      <c r="XR950" s="477"/>
      <c r="XS950" s="477"/>
      <c r="XT950" s="477"/>
      <c r="XU950" s="477"/>
      <c r="XV950" s="477"/>
      <c r="XW950" s="477"/>
      <c r="XX950" s="477"/>
      <c r="XY950" s="477"/>
      <c r="XZ950" s="477"/>
      <c r="YA950" s="477"/>
      <c r="YB950" s="477"/>
      <c r="YC950" s="477"/>
      <c r="YD950" s="477"/>
      <c r="YE950" s="477"/>
      <c r="YF950" s="477"/>
      <c r="YG950" s="477"/>
      <c r="YH950" s="477"/>
      <c r="YI950" s="477"/>
      <c r="YJ950" s="477"/>
      <c r="YK950" s="477"/>
      <c r="YL950" s="477"/>
      <c r="YM950" s="477"/>
      <c r="YN950" s="477"/>
      <c r="YO950" s="477"/>
      <c r="YP950" s="477"/>
      <c r="YQ950" s="477"/>
      <c r="YR950" s="477"/>
      <c r="YS950" s="477"/>
      <c r="YT950" s="477"/>
      <c r="YU950" s="477"/>
      <c r="YV950" s="477"/>
      <c r="YW950" s="477"/>
      <c r="YX950" s="477"/>
      <c r="YY950" s="477"/>
      <c r="YZ950" s="477"/>
      <c r="ZA950" s="477"/>
      <c r="ZB950" s="477"/>
      <c r="ZC950" s="477"/>
      <c r="ZD950" s="477"/>
      <c r="ZE950" s="477"/>
      <c r="ZF950" s="477"/>
      <c r="ZG950" s="477"/>
      <c r="ZH950" s="477"/>
      <c r="ZI950" s="477"/>
      <c r="ZJ950" s="477"/>
      <c r="ZK950" s="477"/>
      <c r="ZL950" s="477"/>
      <c r="ZM950" s="477"/>
      <c r="ZN950" s="477"/>
      <c r="ZO950" s="477"/>
      <c r="ZP950" s="477"/>
      <c r="ZQ950" s="477"/>
      <c r="ZR950" s="477"/>
      <c r="ZS950" s="477"/>
      <c r="ZT950" s="477"/>
      <c r="ZU950" s="477"/>
      <c r="ZV950" s="477"/>
      <c r="ZW950" s="477"/>
      <c r="ZX950" s="477"/>
      <c r="ZY950" s="477"/>
      <c r="ZZ950" s="477"/>
      <c r="AAA950" s="477"/>
      <c r="AAB950" s="477"/>
      <c r="AAC950" s="477"/>
      <c r="AAD950" s="477"/>
      <c r="AAE950" s="477"/>
      <c r="AAF950" s="477"/>
      <c r="AAG950" s="477"/>
      <c r="AAH950" s="477"/>
      <c r="AAI950" s="477"/>
      <c r="AAJ950" s="477"/>
      <c r="AAK950" s="477"/>
      <c r="AAL950" s="477"/>
      <c r="AAM950" s="477"/>
      <c r="AAN950" s="477"/>
      <c r="AAO950" s="477"/>
      <c r="AAP950" s="477"/>
      <c r="AAQ950" s="477"/>
      <c r="AAR950" s="477"/>
      <c r="AAS950" s="477"/>
      <c r="AAT950" s="477"/>
      <c r="AAU950" s="477"/>
      <c r="AAV950" s="477"/>
      <c r="AAW950" s="477"/>
      <c r="AAX950" s="477"/>
      <c r="AAY950" s="477"/>
      <c r="AAZ950" s="477"/>
      <c r="ABA950" s="477"/>
      <c r="ABB950" s="477"/>
      <c r="ABC950" s="477"/>
      <c r="ABD950" s="477"/>
      <c r="ABE950" s="477"/>
      <c r="ABF950" s="477"/>
      <c r="ABG950" s="477"/>
      <c r="ABH950" s="477"/>
      <c r="ABI950" s="477"/>
      <c r="ABJ950" s="477"/>
      <c r="ABK950" s="477"/>
      <c r="ABL950" s="477"/>
      <c r="ABM950" s="477"/>
      <c r="ABN950" s="477"/>
      <c r="ABO950" s="477"/>
      <c r="ABP950" s="477"/>
      <c r="ABQ950" s="477"/>
      <c r="ABR950" s="477"/>
      <c r="ABS950" s="477"/>
      <c r="ABT950" s="477"/>
      <c r="ABU950" s="477"/>
      <c r="ABV950" s="477"/>
      <c r="ABW950" s="477"/>
      <c r="ABX950" s="477"/>
      <c r="ABY950" s="477"/>
      <c r="ABZ950" s="477"/>
      <c r="ACA950" s="477"/>
      <c r="ACB950" s="477"/>
      <c r="ACC950" s="477"/>
      <c r="ACD950" s="477"/>
      <c r="ACE950" s="477"/>
      <c r="ACF950" s="477"/>
      <c r="ACG950" s="477"/>
      <c r="ACH950" s="477"/>
      <c r="ACI950" s="477"/>
      <c r="ACJ950" s="477"/>
      <c r="ACK950" s="477"/>
      <c r="ACL950" s="477"/>
      <c r="ACM950" s="477"/>
      <c r="ACN950" s="477"/>
      <c r="ACO950" s="477"/>
      <c r="ACP950" s="477"/>
      <c r="ACQ950" s="477"/>
      <c r="ACR950" s="477"/>
      <c r="ACS950" s="477"/>
      <c r="ACT950" s="477"/>
      <c r="ACU950" s="477"/>
      <c r="ACV950" s="477"/>
      <c r="ACW950" s="477"/>
      <c r="ACX950" s="477"/>
      <c r="ACY950" s="477"/>
      <c r="ACZ950" s="477"/>
      <c r="ADA950" s="477"/>
      <c r="ADB950" s="477"/>
      <c r="ADC950" s="477"/>
      <c r="ADD950" s="477"/>
      <c r="ADE950" s="477"/>
      <c r="ADF950" s="477"/>
      <c r="ADG950" s="477"/>
      <c r="ADH950" s="477"/>
      <c r="ADI950" s="477"/>
      <c r="ADJ950" s="477"/>
      <c r="ADK950" s="477"/>
      <c r="ADL950" s="477"/>
      <c r="ADM950" s="477"/>
      <c r="ADN950" s="477"/>
      <c r="ADO950" s="477"/>
      <c r="ADP950" s="477"/>
      <c r="ADQ950" s="477"/>
      <c r="ADR950" s="477"/>
      <c r="ADS950" s="477"/>
      <c r="ADT950" s="477"/>
      <c r="ADU950" s="477"/>
      <c r="ADV950" s="477"/>
      <c r="ADW950" s="477"/>
      <c r="ADX950" s="477"/>
      <c r="ADY950" s="477"/>
      <c r="ADZ950" s="477"/>
      <c r="AEA950" s="477"/>
      <c r="AEB950" s="477"/>
      <c r="AEC950" s="477"/>
      <c r="AED950" s="477"/>
      <c r="AEE950" s="477"/>
      <c r="AEF950" s="477"/>
      <c r="AEG950" s="477"/>
      <c r="AEH950" s="477"/>
      <c r="AEI950" s="477"/>
      <c r="AEJ950" s="477"/>
      <c r="AEK950" s="477"/>
      <c r="AEL950" s="477"/>
      <c r="AEM950" s="477"/>
      <c r="AEN950" s="477"/>
      <c r="AEO950" s="477"/>
      <c r="AEP950" s="477"/>
      <c r="AEQ950" s="477"/>
      <c r="AER950" s="477"/>
      <c r="AES950" s="477"/>
      <c r="AET950" s="477"/>
      <c r="AEU950" s="477"/>
      <c r="AEV950" s="477"/>
      <c r="AEW950" s="477"/>
      <c r="AEX950" s="477"/>
      <c r="AEY950" s="477"/>
      <c r="AEZ950" s="477"/>
      <c r="AFA950" s="477"/>
      <c r="AFB950" s="477"/>
      <c r="AFC950" s="477"/>
      <c r="AFD950" s="477"/>
      <c r="AFE950" s="477"/>
      <c r="AFF950" s="477"/>
      <c r="AFG950" s="477"/>
      <c r="AFH950" s="477"/>
      <c r="AFI950" s="477"/>
      <c r="AFJ950" s="477"/>
      <c r="AFK950" s="477"/>
      <c r="AFL950" s="477"/>
      <c r="AFM950" s="477"/>
      <c r="AFN950" s="477"/>
      <c r="AFO950" s="477"/>
      <c r="AFP950" s="477"/>
      <c r="AFQ950" s="477"/>
      <c r="AFR950" s="477"/>
      <c r="AFS950" s="477"/>
      <c r="AFT950" s="477"/>
      <c r="AFU950" s="477"/>
      <c r="AFV950" s="477"/>
      <c r="AFW950" s="477"/>
      <c r="AFX950" s="477"/>
      <c r="AFY950" s="477"/>
      <c r="AFZ950" s="477"/>
      <c r="AGA950" s="477"/>
      <c r="AGB950" s="477"/>
      <c r="AGC950" s="477"/>
      <c r="AGD950" s="477"/>
      <c r="AGE950" s="477"/>
      <c r="AGF950" s="477"/>
      <c r="AGG950" s="477"/>
      <c r="AGH950" s="477"/>
      <c r="AGI950" s="477"/>
      <c r="AGJ950" s="477"/>
      <c r="AGK950" s="477"/>
      <c r="AGL950" s="477"/>
      <c r="AGM950" s="477"/>
      <c r="AGN950" s="477"/>
      <c r="AGO950" s="477"/>
      <c r="AGP950" s="477"/>
      <c r="AGQ950" s="477"/>
      <c r="AGR950" s="477"/>
      <c r="AGS950" s="477"/>
      <c r="AGT950" s="477"/>
      <c r="AGU950" s="477"/>
      <c r="AGV950" s="477"/>
      <c r="AGW950" s="477"/>
      <c r="AGX950" s="477"/>
      <c r="AGY950" s="477"/>
      <c r="AGZ950" s="477"/>
      <c r="AHA950" s="477"/>
      <c r="AHB950" s="477"/>
      <c r="AHC950" s="477"/>
      <c r="AHD950" s="477"/>
      <c r="AHE950" s="477"/>
      <c r="AHF950" s="477"/>
      <c r="AHG950" s="477"/>
      <c r="AHH950" s="477"/>
      <c r="AHI950" s="477"/>
      <c r="AHJ950" s="477"/>
      <c r="AHK950" s="477"/>
      <c r="AHL950" s="477"/>
      <c r="AHM950" s="477"/>
      <c r="AHN950" s="477"/>
      <c r="AHO950" s="477"/>
      <c r="AHP950" s="477"/>
      <c r="AHQ950" s="477"/>
      <c r="AHR950" s="477"/>
      <c r="AHS950" s="477"/>
      <c r="AHT950" s="477"/>
      <c r="AHU950" s="477"/>
      <c r="AHV950" s="477"/>
      <c r="AHW950" s="477"/>
      <c r="AHX950" s="477"/>
      <c r="AHY950" s="477"/>
      <c r="AHZ950" s="477"/>
      <c r="AIA950" s="477"/>
      <c r="AIB950" s="477"/>
      <c r="AIC950" s="477"/>
      <c r="AID950" s="477"/>
      <c r="AIE950" s="477"/>
      <c r="AIF950" s="477"/>
      <c r="AIG950" s="477"/>
      <c r="AIH950" s="477"/>
      <c r="AII950" s="477"/>
      <c r="AIJ950" s="477"/>
      <c r="AIK950" s="477"/>
      <c r="AIL950" s="477"/>
      <c r="AIM950" s="477"/>
      <c r="AIN950" s="477"/>
      <c r="AIO950" s="477"/>
      <c r="AIP950" s="477"/>
      <c r="AIQ950" s="477"/>
      <c r="AIR950" s="477"/>
      <c r="AIS950" s="477"/>
      <c r="AIT950" s="477"/>
      <c r="AIU950" s="477"/>
      <c r="AIV950" s="477"/>
      <c r="AIW950" s="477"/>
      <c r="AIX950" s="477"/>
      <c r="AIY950" s="477"/>
      <c r="AIZ950" s="477"/>
      <c r="AJA950" s="477"/>
      <c r="AJB950" s="477"/>
      <c r="AJC950" s="477"/>
      <c r="AJD950" s="477"/>
      <c r="AJE950" s="477"/>
      <c r="AJF950" s="477"/>
      <c r="AJG950" s="477"/>
      <c r="AJH950" s="477"/>
      <c r="AJI950" s="477"/>
      <c r="AJJ950" s="477"/>
      <c r="AJK950" s="477"/>
      <c r="AJL950" s="477"/>
      <c r="AJM950" s="477"/>
      <c r="AJN950" s="477"/>
      <c r="AJO950" s="477"/>
      <c r="AJP950" s="477"/>
      <c r="AJQ950" s="477"/>
      <c r="AJR950" s="477"/>
      <c r="AJS950" s="477"/>
      <c r="AJT950" s="477"/>
      <c r="AJU950" s="477"/>
      <c r="AJV950" s="477"/>
      <c r="AJW950" s="477"/>
      <c r="AJX950" s="477"/>
      <c r="AJY950" s="477"/>
      <c r="AJZ950" s="477"/>
      <c r="AKA950" s="477"/>
      <c r="AKB950" s="477"/>
      <c r="AKC950" s="477"/>
      <c r="AKD950" s="477"/>
      <c r="AKE950" s="477"/>
      <c r="AKF950" s="477"/>
      <c r="AKG950" s="477"/>
      <c r="AKH950" s="477"/>
      <c r="AKI950" s="477"/>
      <c r="AKJ950" s="477"/>
      <c r="AKK950" s="477"/>
      <c r="AKL950" s="477"/>
      <c r="AKM950" s="477"/>
      <c r="AKN950" s="477"/>
      <c r="AKO950" s="477"/>
      <c r="AKP950" s="477"/>
      <c r="AKQ950" s="477"/>
      <c r="AKR950" s="477"/>
      <c r="AKS950" s="477"/>
      <c r="AKT950" s="477"/>
      <c r="AKU950" s="477"/>
      <c r="AKV950" s="477"/>
      <c r="AKW950" s="477"/>
      <c r="AKX950" s="477"/>
      <c r="AKY950" s="477"/>
      <c r="AKZ950" s="477"/>
      <c r="ALA950" s="477"/>
      <c r="ALB950" s="477"/>
      <c r="ALC950" s="477"/>
      <c r="ALD950" s="477"/>
      <c r="ALE950" s="477"/>
      <c r="ALF950" s="477"/>
      <c r="ALG950" s="477"/>
      <c r="ALH950" s="477"/>
      <c r="ALI950" s="477"/>
      <c r="ALJ950" s="477"/>
      <c r="ALK950" s="477"/>
      <c r="ALL950" s="477"/>
      <c r="ALM950" s="477"/>
      <c r="ALN950" s="477"/>
      <c r="ALO950" s="477"/>
      <c r="ALP950" s="477"/>
      <c r="ALQ950" s="477"/>
      <c r="ALR950" s="477"/>
      <c r="ALS950" s="477"/>
      <c r="ALT950" s="477"/>
      <c r="ALU950" s="477"/>
      <c r="ALV950" s="477"/>
      <c r="ALW950" s="477"/>
      <c r="ALX950" s="477"/>
      <c r="ALY950" s="477"/>
      <c r="ALZ950" s="477"/>
      <c r="AMA950" s="477"/>
      <c r="AMB950" s="477"/>
      <c r="AMC950" s="477"/>
      <c r="AMD950" s="477"/>
      <c r="AME950" s="477"/>
      <c r="AMF950" s="477"/>
      <c r="AMG950" s="477"/>
      <c r="AMH950" s="477"/>
      <c r="AMI950" s="477"/>
      <c r="AMJ950" s="477"/>
      <c r="AMK950" s="477"/>
      <c r="AML950" s="477"/>
      <c r="AMM950" s="477"/>
      <c r="AMN950" s="477"/>
      <c r="AMO950" s="477"/>
      <c r="AMP950" s="477"/>
      <c r="AMQ950" s="477"/>
      <c r="AMR950" s="477"/>
      <c r="AMS950" s="477"/>
      <c r="AMT950" s="477"/>
      <c r="AMU950" s="477"/>
      <c r="AMV950" s="477"/>
      <c r="AMW950" s="477"/>
      <c r="AMX950" s="477"/>
      <c r="AMY950" s="477"/>
      <c r="AMZ950" s="477"/>
      <c r="ANA950" s="477"/>
      <c r="ANB950" s="477"/>
      <c r="ANC950" s="477"/>
      <c r="AND950" s="477"/>
      <c r="ANE950" s="477"/>
      <c r="ANF950" s="477"/>
      <c r="ANG950" s="477"/>
      <c r="ANH950" s="477"/>
      <c r="ANI950" s="477"/>
      <c r="ANJ950" s="477"/>
      <c r="ANK950" s="477"/>
      <c r="ANL950" s="477"/>
      <c r="ANM950" s="477"/>
      <c r="ANN950" s="477"/>
      <c r="ANO950" s="477"/>
      <c r="ANP950" s="477"/>
      <c r="ANQ950" s="477"/>
      <c r="ANR950" s="477"/>
      <c r="ANS950" s="477"/>
      <c r="ANT950" s="477"/>
      <c r="ANU950" s="477"/>
      <c r="ANV950" s="477"/>
      <c r="ANW950" s="477"/>
      <c r="ANX950" s="477"/>
      <c r="ANY950" s="477"/>
      <c r="ANZ950" s="477"/>
      <c r="AOA950" s="477"/>
      <c r="AOB950" s="477"/>
      <c r="AOC950" s="477"/>
      <c r="AOD950" s="477"/>
      <c r="AOE950" s="477"/>
      <c r="AOF950" s="477"/>
      <c r="AOG950" s="477"/>
      <c r="AOH950" s="477"/>
      <c r="AOI950" s="477"/>
      <c r="AOJ950" s="477"/>
      <c r="AOK950" s="477"/>
      <c r="AOL950" s="477"/>
      <c r="AOM950" s="477"/>
      <c r="AON950" s="477"/>
      <c r="AOO950" s="477"/>
      <c r="AOP950" s="477"/>
      <c r="AOQ950" s="477"/>
      <c r="AOR950" s="477"/>
      <c r="AOS950" s="477"/>
      <c r="AOT950" s="477"/>
      <c r="AOU950" s="477"/>
      <c r="AOV950" s="477"/>
      <c r="AOW950" s="477"/>
      <c r="AOX950" s="477"/>
      <c r="AOY950" s="477"/>
      <c r="AOZ950" s="477"/>
      <c r="APA950" s="477"/>
      <c r="APB950" s="477"/>
      <c r="APC950" s="477"/>
      <c r="APD950" s="477"/>
      <c r="APE950" s="477"/>
      <c r="APF950" s="477"/>
      <c r="APG950" s="477"/>
      <c r="APH950" s="477"/>
      <c r="API950" s="477"/>
      <c r="APJ950" s="477"/>
      <c r="APK950" s="477"/>
      <c r="APL950" s="477"/>
      <c r="APM950" s="477"/>
      <c r="APN950" s="477"/>
      <c r="APO950" s="477"/>
      <c r="APP950" s="477"/>
      <c r="APQ950" s="477"/>
      <c r="APR950" s="477"/>
      <c r="APS950" s="477"/>
      <c r="APT950" s="477"/>
      <c r="APU950" s="477"/>
      <c r="APV950" s="477"/>
      <c r="APW950" s="477"/>
      <c r="APX950" s="477"/>
      <c r="APY950" s="477"/>
      <c r="APZ950" s="477"/>
      <c r="AQA950" s="477"/>
      <c r="AQB950" s="477"/>
      <c r="AQC950" s="477"/>
      <c r="AQD950" s="477"/>
      <c r="AQE950" s="477"/>
      <c r="AQF950" s="477"/>
      <c r="AQG950" s="477"/>
      <c r="AQH950" s="477"/>
      <c r="AQI950" s="477"/>
      <c r="AQJ950" s="477"/>
      <c r="AQK950" s="477"/>
      <c r="AQL950" s="477"/>
      <c r="AQM950" s="477"/>
      <c r="AQN950" s="477"/>
      <c r="AQO950" s="477"/>
      <c r="AQP950" s="477"/>
      <c r="AQQ950" s="477"/>
      <c r="AQR950" s="477"/>
      <c r="AQS950" s="477"/>
      <c r="AQT950" s="477"/>
      <c r="AQU950" s="477"/>
      <c r="AQV950" s="477"/>
      <c r="AQW950" s="477"/>
      <c r="AQX950" s="477"/>
      <c r="AQY950" s="477"/>
      <c r="AQZ950" s="477"/>
      <c r="ARA950" s="477"/>
      <c r="ARB950" s="477"/>
      <c r="ARC950" s="477"/>
      <c r="ARD950" s="477"/>
      <c r="ARE950" s="477"/>
      <c r="ARF950" s="477"/>
      <c r="ARG950" s="477"/>
      <c r="ARH950" s="477"/>
      <c r="ARI950" s="477"/>
      <c r="ARJ950" s="477"/>
      <c r="ARK950" s="477"/>
      <c r="ARL950" s="477"/>
      <c r="ARM950" s="477"/>
      <c r="ARN950" s="477"/>
      <c r="ARO950" s="477"/>
      <c r="ARP950" s="477"/>
      <c r="ARQ950" s="477"/>
      <c r="ARR950" s="477"/>
      <c r="ARS950" s="477"/>
      <c r="ART950" s="477"/>
      <c r="ARU950" s="477"/>
      <c r="ARV950" s="477"/>
      <c r="ARW950" s="477"/>
      <c r="ARX950" s="477"/>
      <c r="ARY950" s="477"/>
      <c r="ARZ950" s="477"/>
      <c r="ASA950" s="477"/>
      <c r="ASB950" s="477"/>
      <c r="ASC950" s="477"/>
      <c r="ASD950" s="477"/>
      <c r="ASE950" s="477"/>
      <c r="ASF950" s="477"/>
      <c r="ASG950" s="477"/>
      <c r="ASH950" s="477"/>
      <c r="ASI950" s="477"/>
      <c r="ASJ950" s="477"/>
      <c r="ASK950" s="477"/>
      <c r="ASL950" s="477"/>
      <c r="ASM950" s="477"/>
      <c r="ASN950" s="477"/>
      <c r="ASO950" s="477"/>
      <c r="ASP950" s="477"/>
      <c r="ASQ950" s="477"/>
      <c r="ASR950" s="477"/>
      <c r="ASS950" s="477"/>
      <c r="AST950" s="477"/>
      <c r="ASU950" s="477"/>
      <c r="ASV950" s="477"/>
      <c r="ASW950" s="477"/>
      <c r="ASX950" s="477"/>
      <c r="ASY950" s="477"/>
      <c r="ASZ950" s="477"/>
      <c r="ATA950" s="477"/>
      <c r="ATB950" s="477"/>
      <c r="ATC950" s="477"/>
      <c r="ATD950" s="477"/>
      <c r="ATE950" s="477"/>
      <c r="ATF950" s="477"/>
      <c r="ATG950" s="477"/>
      <c r="ATH950" s="477"/>
      <c r="ATI950" s="477"/>
      <c r="ATJ950" s="477"/>
      <c r="ATK950" s="477"/>
      <c r="ATL950" s="477"/>
      <c r="ATM950" s="477"/>
      <c r="ATN950" s="477"/>
      <c r="ATO950" s="477"/>
      <c r="ATP950" s="477"/>
      <c r="ATQ950" s="477"/>
      <c r="ATR950" s="477"/>
      <c r="ATS950" s="477"/>
      <c r="ATT950" s="477"/>
      <c r="ATU950" s="477"/>
      <c r="ATV950" s="477"/>
      <c r="ATW950" s="477"/>
      <c r="ATX950" s="477"/>
      <c r="ATY950" s="477"/>
      <c r="ATZ950" s="477"/>
      <c r="AUA950" s="477"/>
      <c r="AUB950" s="477"/>
      <c r="AUC950" s="477"/>
      <c r="AUD950" s="477"/>
      <c r="AUE950" s="477"/>
      <c r="AUF950" s="477"/>
      <c r="AUG950" s="477"/>
      <c r="AUH950" s="477"/>
      <c r="AUI950" s="477"/>
      <c r="AUJ950" s="477"/>
      <c r="AUK950" s="477"/>
      <c r="AUL950" s="477"/>
      <c r="AUM950" s="477"/>
      <c r="AUN950" s="477"/>
      <c r="AUO950" s="477"/>
      <c r="AUP950" s="477"/>
      <c r="AUQ950" s="477"/>
      <c r="AUR950" s="477"/>
      <c r="AUS950" s="477"/>
      <c r="AUT950" s="477"/>
      <c r="AUU950" s="477"/>
      <c r="AUV950" s="477"/>
      <c r="AUW950" s="477"/>
      <c r="AUX950" s="477"/>
      <c r="AUY950" s="477"/>
      <c r="AUZ950" s="477"/>
      <c r="AVA950" s="477"/>
      <c r="AVB950" s="477"/>
      <c r="AVC950" s="477"/>
      <c r="AVD950" s="477"/>
      <c r="AVE950" s="477"/>
      <c r="AVF950" s="477"/>
      <c r="AVG950" s="477"/>
      <c r="AVH950" s="477"/>
      <c r="AVI950" s="477"/>
      <c r="AVJ950" s="477"/>
      <c r="AVK950" s="477"/>
      <c r="AVL950" s="477"/>
      <c r="AVM950" s="477"/>
      <c r="AVN950" s="477"/>
      <c r="AVO950" s="477"/>
      <c r="AVP950" s="477"/>
      <c r="AVQ950" s="477"/>
      <c r="AVR950" s="477"/>
      <c r="AVS950" s="477"/>
      <c r="AVT950" s="477"/>
      <c r="AVU950" s="477"/>
      <c r="AVV950" s="477"/>
      <c r="AVW950" s="477"/>
      <c r="AVX950" s="477"/>
      <c r="AVY950" s="477"/>
      <c r="AVZ950" s="477"/>
      <c r="AWA950" s="477"/>
      <c r="AWB950" s="477"/>
      <c r="AWC950" s="477"/>
      <c r="AWD950" s="477"/>
      <c r="AWE950" s="477"/>
      <c r="AWF950" s="477"/>
      <c r="AWG950" s="477"/>
      <c r="AWH950" s="477"/>
      <c r="AWI950" s="477"/>
      <c r="AWJ950" s="477"/>
      <c r="AWK950" s="477"/>
      <c r="AWL950" s="477"/>
      <c r="AWM950" s="477"/>
      <c r="AWN950" s="477"/>
      <c r="AWO950" s="477"/>
      <c r="AWP950" s="477"/>
      <c r="AWQ950" s="477"/>
      <c r="AWR950" s="477"/>
      <c r="AWS950" s="477"/>
      <c r="AWT950" s="477"/>
      <c r="AWU950" s="477"/>
      <c r="AWV950" s="477"/>
      <c r="AWW950" s="477"/>
      <c r="AWX950" s="477"/>
      <c r="AWY950" s="477"/>
      <c r="AWZ950" s="477"/>
      <c r="AXA950" s="477"/>
      <c r="AXB950" s="477"/>
      <c r="AXC950" s="477"/>
      <c r="AXD950" s="477"/>
      <c r="AXE950" s="477"/>
      <c r="AXF950" s="477"/>
      <c r="AXG950" s="477"/>
      <c r="AXH950" s="477"/>
      <c r="AXI950" s="477"/>
      <c r="AXJ950" s="477"/>
      <c r="AXK950" s="477"/>
      <c r="AXL950" s="477"/>
      <c r="AXM950" s="477"/>
      <c r="AXN950" s="477"/>
      <c r="AXO950" s="477"/>
      <c r="AXP950" s="477"/>
      <c r="AXQ950" s="477"/>
      <c r="AXR950" s="477"/>
      <c r="AXS950" s="477"/>
      <c r="AXT950" s="477"/>
      <c r="AXU950" s="477"/>
      <c r="AXV950" s="477"/>
      <c r="AXW950" s="477"/>
      <c r="AXX950" s="477"/>
      <c r="AXY950" s="477"/>
      <c r="AXZ950" s="477"/>
      <c r="AYA950" s="477"/>
      <c r="AYB950" s="477"/>
      <c r="AYC950" s="477"/>
      <c r="AYD950" s="477"/>
      <c r="AYE950" s="477"/>
      <c r="AYF950" s="477"/>
      <c r="AYG950" s="477"/>
      <c r="AYH950" s="477"/>
      <c r="AYI950" s="477"/>
      <c r="AYJ950" s="477"/>
      <c r="AYK950" s="477"/>
      <c r="AYL950" s="477"/>
      <c r="AYM950" s="477"/>
      <c r="AYN950" s="477"/>
      <c r="AYO950" s="477"/>
      <c r="AYP950" s="477"/>
      <c r="AYQ950" s="477"/>
      <c r="AYR950" s="477"/>
      <c r="AYS950" s="477"/>
      <c r="AYT950" s="477"/>
      <c r="AYU950" s="477"/>
      <c r="AYV950" s="477"/>
      <c r="AYW950" s="477"/>
      <c r="AYX950" s="477"/>
      <c r="AYY950" s="477"/>
      <c r="AYZ950" s="477"/>
      <c r="AZA950" s="477"/>
      <c r="AZB950" s="477"/>
      <c r="AZC950" s="477"/>
      <c r="AZD950" s="477"/>
      <c r="AZE950" s="477"/>
      <c r="AZF950" s="477"/>
      <c r="AZG950" s="477"/>
      <c r="AZH950" s="477"/>
      <c r="AZI950" s="477"/>
      <c r="AZJ950" s="477"/>
      <c r="AZK950" s="477"/>
      <c r="AZL950" s="477"/>
      <c r="AZM950" s="477"/>
      <c r="AZN950" s="477"/>
      <c r="AZO950" s="477"/>
      <c r="AZP950" s="477"/>
      <c r="AZQ950" s="477"/>
      <c r="AZR950" s="477"/>
      <c r="AZS950" s="477"/>
      <c r="AZT950" s="477"/>
      <c r="AZU950" s="477"/>
      <c r="AZV950" s="477"/>
      <c r="AZW950" s="477"/>
      <c r="AZX950" s="477"/>
      <c r="AZY950" s="477"/>
      <c r="AZZ950" s="477"/>
      <c r="BAA950" s="477"/>
      <c r="BAB950" s="477"/>
      <c r="BAC950" s="477"/>
      <c r="BAD950" s="477"/>
      <c r="BAE950" s="477"/>
      <c r="BAF950" s="477"/>
      <c r="BAG950" s="477"/>
      <c r="BAH950" s="477"/>
      <c r="BAI950" s="477"/>
      <c r="BAJ950" s="477"/>
      <c r="BAK950" s="477"/>
      <c r="BAL950" s="477"/>
      <c r="BAM950" s="477"/>
      <c r="BAN950" s="477"/>
      <c r="BAO950" s="477"/>
      <c r="BAP950" s="477"/>
      <c r="BAQ950" s="477"/>
      <c r="BAR950" s="477"/>
      <c r="BAS950" s="477"/>
      <c r="BAT950" s="477"/>
      <c r="BAU950" s="477"/>
      <c r="BAV950" s="477"/>
      <c r="BAW950" s="477"/>
      <c r="BAX950" s="477"/>
      <c r="BAY950" s="477"/>
      <c r="BAZ950" s="477"/>
      <c r="BBA950" s="477"/>
      <c r="BBB950" s="477"/>
      <c r="BBC950" s="477"/>
      <c r="BBD950" s="477"/>
      <c r="BBE950" s="477"/>
      <c r="BBF950" s="477"/>
      <c r="BBG950" s="477"/>
      <c r="BBH950" s="477"/>
      <c r="BBI950" s="477"/>
      <c r="BBJ950" s="477"/>
      <c r="BBK950" s="477"/>
      <c r="BBL950" s="477"/>
      <c r="BBM950" s="477"/>
      <c r="BBN950" s="477"/>
      <c r="BBO950" s="477"/>
      <c r="BBP950" s="477"/>
      <c r="BBQ950" s="477"/>
      <c r="BBR950" s="477"/>
      <c r="BBS950" s="477"/>
      <c r="BBT950" s="477"/>
      <c r="BBU950" s="477"/>
      <c r="BBV950" s="477"/>
      <c r="BBW950" s="477"/>
      <c r="BBX950" s="477"/>
      <c r="BBY950" s="477"/>
      <c r="BBZ950" s="477"/>
      <c r="BCA950" s="477"/>
      <c r="BCB950" s="477"/>
      <c r="BCC950" s="477"/>
      <c r="BCD950" s="477"/>
      <c r="BCE950" s="477"/>
      <c r="BCF950" s="477"/>
      <c r="BCG950" s="477"/>
      <c r="BCH950" s="477"/>
      <c r="BCI950" s="477"/>
      <c r="BCJ950" s="477"/>
      <c r="BCK950" s="477"/>
      <c r="BCL950" s="477"/>
      <c r="BCM950" s="477"/>
      <c r="BCN950" s="477"/>
      <c r="BCO950" s="477"/>
      <c r="BCP950" s="477"/>
      <c r="BCQ950" s="477"/>
      <c r="BCR950" s="477"/>
      <c r="BCS950" s="477"/>
      <c r="BCT950" s="477"/>
      <c r="BCU950" s="477"/>
      <c r="BCV950" s="477"/>
      <c r="BCW950" s="477"/>
      <c r="BCX950" s="477"/>
      <c r="BCY950" s="477"/>
      <c r="BCZ950" s="477"/>
      <c r="BDA950" s="477"/>
      <c r="BDB950" s="477"/>
      <c r="BDC950" s="477"/>
      <c r="BDD950" s="477"/>
      <c r="BDE950" s="477"/>
      <c r="BDF950" s="477"/>
      <c r="BDG950" s="477"/>
      <c r="BDH950" s="477"/>
      <c r="BDI950" s="477"/>
      <c r="BDJ950" s="477"/>
      <c r="BDK950" s="477"/>
      <c r="BDL950" s="477"/>
      <c r="BDM950" s="477"/>
      <c r="BDN950" s="477"/>
      <c r="BDO950" s="477"/>
      <c r="BDP950" s="477"/>
      <c r="BDQ950" s="477"/>
      <c r="BDR950" s="477"/>
      <c r="BDS950" s="477"/>
      <c r="BDT950" s="477"/>
      <c r="BDU950" s="477"/>
      <c r="BDV950" s="477"/>
      <c r="BDW950" s="477"/>
      <c r="BDX950" s="477"/>
      <c r="BDY950" s="477"/>
      <c r="BDZ950" s="477"/>
      <c r="BEA950" s="477"/>
      <c r="BEB950" s="477"/>
      <c r="BEC950" s="477"/>
      <c r="BED950" s="477"/>
      <c r="BEE950" s="477"/>
      <c r="BEF950" s="477"/>
      <c r="BEG950" s="477"/>
      <c r="BEH950" s="477"/>
      <c r="BEI950" s="477"/>
      <c r="BEJ950" s="477"/>
      <c r="BEK950" s="477"/>
      <c r="BEL950" s="477"/>
      <c r="BEM950" s="477"/>
      <c r="BEN950" s="477"/>
      <c r="BEO950" s="477"/>
      <c r="BEP950" s="477"/>
      <c r="BEQ950" s="477"/>
      <c r="BER950" s="477"/>
      <c r="BES950" s="477"/>
      <c r="BET950" s="477"/>
      <c r="BEU950" s="477"/>
      <c r="BEV950" s="477"/>
      <c r="BEW950" s="477"/>
      <c r="BEX950" s="477"/>
      <c r="BEY950" s="477"/>
      <c r="BEZ950" s="477"/>
      <c r="BFA950" s="477"/>
      <c r="BFB950" s="477"/>
      <c r="BFC950" s="477"/>
      <c r="BFD950" s="477"/>
      <c r="BFE950" s="477"/>
      <c r="BFF950" s="477"/>
      <c r="BFG950" s="477"/>
      <c r="BFH950" s="477"/>
      <c r="BFI950" s="477"/>
      <c r="BFJ950" s="477"/>
      <c r="BFK950" s="477"/>
      <c r="BFL950" s="477"/>
      <c r="BFM950" s="477"/>
      <c r="BFN950" s="477"/>
      <c r="BFO950" s="477"/>
      <c r="BFP950" s="477"/>
      <c r="BFQ950" s="477"/>
      <c r="BFR950" s="477"/>
      <c r="BFS950" s="477"/>
      <c r="BFT950" s="477"/>
      <c r="BFU950" s="477"/>
      <c r="BFV950" s="477"/>
      <c r="BFW950" s="477"/>
      <c r="BFX950" s="477"/>
      <c r="BFY950" s="477"/>
      <c r="BFZ950" s="477"/>
      <c r="BGA950" s="477"/>
      <c r="BGB950" s="477"/>
      <c r="BGC950" s="477"/>
      <c r="BGD950" s="477"/>
      <c r="BGE950" s="477"/>
      <c r="BGF950" s="477"/>
      <c r="BGG950" s="477"/>
      <c r="BGH950" s="477"/>
      <c r="BGI950" s="477"/>
      <c r="BGJ950" s="477"/>
      <c r="BGK950" s="477"/>
      <c r="BGL950" s="477"/>
      <c r="BGM950" s="477"/>
      <c r="BGN950" s="477"/>
      <c r="BGO950" s="477"/>
      <c r="BGP950" s="477"/>
      <c r="BGQ950" s="477"/>
      <c r="BGR950" s="477"/>
      <c r="BGS950" s="477"/>
      <c r="BGT950" s="477"/>
      <c r="BGU950" s="477"/>
      <c r="BGV950" s="477"/>
      <c r="BGW950" s="477"/>
      <c r="BGX950" s="477"/>
      <c r="BGY950" s="477"/>
      <c r="BGZ950" s="477"/>
      <c r="BHA950" s="477"/>
      <c r="BHB950" s="477"/>
      <c r="BHC950" s="477"/>
      <c r="BHD950" s="477"/>
      <c r="BHE950" s="477"/>
      <c r="BHF950" s="477"/>
      <c r="BHG950" s="477"/>
      <c r="BHH950" s="477"/>
      <c r="BHI950" s="477"/>
      <c r="BHJ950" s="477"/>
      <c r="BHK950" s="477"/>
      <c r="BHL950" s="477"/>
      <c r="BHM950" s="477"/>
      <c r="BHN950" s="477"/>
      <c r="BHO950" s="477"/>
      <c r="BHP950" s="477"/>
      <c r="BHQ950" s="477"/>
      <c r="BHR950" s="477"/>
      <c r="BHS950" s="477"/>
      <c r="BHT950" s="477"/>
      <c r="BHU950" s="477"/>
      <c r="BHV950" s="477"/>
      <c r="BHW950" s="477"/>
      <c r="BHX950" s="477"/>
      <c r="BHY950" s="477"/>
      <c r="BHZ950" s="477"/>
      <c r="BIA950" s="477"/>
      <c r="BIB950" s="477"/>
      <c r="BIC950" s="477"/>
      <c r="BID950" s="477"/>
      <c r="BIE950" s="477"/>
      <c r="BIF950" s="477"/>
      <c r="BIG950" s="477"/>
      <c r="BIH950" s="477"/>
      <c r="BII950" s="477"/>
      <c r="BIJ950" s="477"/>
      <c r="BIK950" s="477"/>
      <c r="BIL950" s="477"/>
      <c r="BIM950" s="477"/>
      <c r="BIN950" s="477"/>
      <c r="BIO950" s="477"/>
      <c r="BIP950" s="477"/>
      <c r="BIQ950" s="477"/>
      <c r="BIR950" s="477"/>
      <c r="BIS950" s="477"/>
      <c r="BIT950" s="477"/>
      <c r="BIU950" s="477"/>
      <c r="BIV950" s="477"/>
      <c r="BIW950" s="477"/>
      <c r="BIX950" s="477"/>
      <c r="BIY950" s="477"/>
      <c r="BIZ950" s="477"/>
      <c r="BJA950" s="477"/>
      <c r="BJB950" s="477"/>
      <c r="BJC950" s="477"/>
      <c r="BJD950" s="477"/>
      <c r="BJE950" s="477"/>
      <c r="BJF950" s="477"/>
      <c r="BJG950" s="477"/>
      <c r="BJH950" s="477"/>
      <c r="BJI950" s="477"/>
      <c r="BJJ950" s="477"/>
      <c r="BJK950" s="477"/>
      <c r="BJL950" s="477"/>
      <c r="BJM950" s="477"/>
      <c r="BJN950" s="477"/>
      <c r="BJO950" s="477"/>
      <c r="BJP950" s="477"/>
      <c r="BJQ950" s="477"/>
      <c r="BJR950" s="477"/>
      <c r="BJS950" s="477"/>
      <c r="BJT950" s="477"/>
      <c r="BJU950" s="477"/>
      <c r="BJV950" s="477"/>
      <c r="BJW950" s="477"/>
      <c r="BJX950" s="477"/>
      <c r="BJY950" s="477"/>
      <c r="BJZ950" s="477"/>
      <c r="BKA950" s="477"/>
      <c r="BKB950" s="477"/>
      <c r="BKC950" s="477"/>
      <c r="BKD950" s="477"/>
      <c r="BKE950" s="477"/>
      <c r="BKF950" s="477"/>
      <c r="BKG950" s="477"/>
      <c r="BKH950" s="477"/>
      <c r="BKI950" s="477"/>
      <c r="BKJ950" s="477"/>
      <c r="BKK950" s="477"/>
      <c r="BKL950" s="477"/>
      <c r="BKM950" s="477"/>
      <c r="BKN950" s="477"/>
      <c r="BKO950" s="477"/>
      <c r="BKP950" s="477"/>
      <c r="BKQ950" s="477"/>
      <c r="BKR950" s="477"/>
      <c r="BKS950" s="477"/>
      <c r="BKT950" s="477"/>
      <c r="BKU950" s="477"/>
      <c r="BKV950" s="477"/>
      <c r="BKW950" s="477"/>
      <c r="BKX950" s="477"/>
      <c r="BKY950" s="477"/>
      <c r="BKZ950" s="477"/>
      <c r="BLA950" s="477"/>
      <c r="BLB950" s="477"/>
      <c r="BLC950" s="477"/>
      <c r="BLD950" s="477"/>
      <c r="BLE950" s="477"/>
      <c r="BLF950" s="477"/>
      <c r="BLG950" s="477"/>
      <c r="BLH950" s="477"/>
      <c r="BLI950" s="477"/>
      <c r="BLJ950" s="477"/>
      <c r="BLK950" s="477"/>
      <c r="BLL950" s="477"/>
      <c r="BLM950" s="477"/>
      <c r="BLN950" s="477"/>
      <c r="BLO950" s="477"/>
      <c r="BLP950" s="477"/>
      <c r="BLQ950" s="477"/>
      <c r="BLR950" s="477"/>
      <c r="BLS950" s="477"/>
      <c r="BLT950" s="477"/>
      <c r="BLU950" s="477"/>
      <c r="BLV950" s="477"/>
      <c r="BLW950" s="477"/>
      <c r="BLX950" s="477"/>
      <c r="BLY950" s="477"/>
      <c r="BLZ950" s="477"/>
      <c r="BMA950" s="477"/>
      <c r="BMB950" s="477"/>
      <c r="BMC950" s="477"/>
      <c r="BMD950" s="477"/>
      <c r="BME950" s="477"/>
      <c r="BMF950" s="477"/>
      <c r="BMG950" s="477"/>
      <c r="BMH950" s="477"/>
      <c r="BMI950" s="477"/>
      <c r="BMJ950" s="477"/>
      <c r="BMK950" s="477"/>
      <c r="BML950" s="477"/>
      <c r="BMM950" s="477"/>
      <c r="BMN950" s="477"/>
      <c r="BMO950" s="477"/>
      <c r="BMP950" s="477"/>
      <c r="BMQ950" s="477"/>
      <c r="BMR950" s="477"/>
      <c r="BMS950" s="477"/>
      <c r="BMT950" s="477"/>
      <c r="BMU950" s="477"/>
      <c r="BMV950" s="477"/>
      <c r="BMW950" s="477"/>
      <c r="BMX950" s="477"/>
      <c r="BMY950" s="477"/>
      <c r="BMZ950" s="477"/>
      <c r="BNA950" s="477"/>
      <c r="BNB950" s="477"/>
      <c r="BNC950" s="477"/>
      <c r="BND950" s="477"/>
      <c r="BNE950" s="477"/>
      <c r="BNF950" s="477"/>
      <c r="BNG950" s="477"/>
      <c r="BNH950" s="477"/>
      <c r="BNI950" s="477"/>
      <c r="BNJ950" s="477"/>
      <c r="BNK950" s="477"/>
      <c r="BNL950" s="477"/>
      <c r="BNM950" s="477"/>
      <c r="BNN950" s="477"/>
      <c r="BNO950" s="477"/>
      <c r="BNP950" s="477"/>
      <c r="BNQ950" s="477"/>
      <c r="BNR950" s="477"/>
      <c r="BNS950" s="477"/>
      <c r="BNT950" s="477"/>
      <c r="BNU950" s="477"/>
      <c r="BNV950" s="477"/>
      <c r="BNW950" s="477"/>
      <c r="BNX950" s="477"/>
      <c r="BNY950" s="477"/>
      <c r="BNZ950" s="477"/>
      <c r="BOA950" s="477"/>
      <c r="BOB950" s="477"/>
      <c r="BOC950" s="477"/>
      <c r="BOD950" s="477"/>
      <c r="BOE950" s="477"/>
      <c r="BOF950" s="477"/>
      <c r="BOG950" s="477"/>
      <c r="BOH950" s="477"/>
      <c r="BOI950" s="477"/>
      <c r="BOJ950" s="477"/>
      <c r="BOK950" s="477"/>
      <c r="BOL950" s="477"/>
      <c r="BOM950" s="477"/>
      <c r="BON950" s="477"/>
      <c r="BOO950" s="477"/>
      <c r="BOP950" s="477"/>
      <c r="BOQ950" s="477"/>
      <c r="BOR950" s="477"/>
      <c r="BOS950" s="477"/>
      <c r="BOT950" s="477"/>
      <c r="BOU950" s="477"/>
      <c r="BOV950" s="477"/>
      <c r="BOW950" s="477"/>
      <c r="BOX950" s="477"/>
      <c r="BOY950" s="477"/>
      <c r="BOZ950" s="477"/>
      <c r="BPA950" s="477"/>
      <c r="BPB950" s="477"/>
      <c r="BPC950" s="477"/>
      <c r="BPD950" s="477"/>
      <c r="BPE950" s="477"/>
      <c r="BPF950" s="477"/>
      <c r="BPG950" s="477"/>
      <c r="BPH950" s="477"/>
      <c r="BPI950" s="477"/>
      <c r="BPJ950" s="477"/>
      <c r="BPK950" s="477"/>
      <c r="BPL950" s="477"/>
      <c r="BPM950" s="477"/>
      <c r="BPN950" s="477"/>
      <c r="BPO950" s="477"/>
      <c r="BPP950" s="477"/>
      <c r="BPQ950" s="477"/>
      <c r="BPR950" s="477"/>
      <c r="BPS950" s="477"/>
      <c r="BPT950" s="477"/>
      <c r="BPU950" s="477"/>
      <c r="BPV950" s="477"/>
      <c r="BPW950" s="477"/>
      <c r="BPX950" s="477"/>
      <c r="BPY950" s="477"/>
      <c r="BPZ950" s="477"/>
      <c r="BQA950" s="477"/>
      <c r="BQB950" s="477"/>
      <c r="BQC950" s="477"/>
      <c r="BQD950" s="477"/>
      <c r="BQE950" s="477"/>
      <c r="BQF950" s="477"/>
      <c r="BQG950" s="477"/>
      <c r="BQH950" s="477"/>
      <c r="BQI950" s="477"/>
      <c r="BQJ950" s="477"/>
      <c r="BQK950" s="477"/>
      <c r="BQL950" s="477"/>
      <c r="BQM950" s="477"/>
      <c r="BQN950" s="477"/>
      <c r="BQO950" s="477"/>
      <c r="BQP950" s="477"/>
      <c r="BQQ950" s="477"/>
      <c r="BQR950" s="477"/>
      <c r="BQS950" s="477"/>
      <c r="BQT950" s="477"/>
      <c r="BQU950" s="477"/>
      <c r="BQV950" s="477"/>
      <c r="BQW950" s="477"/>
      <c r="BQX950" s="477"/>
      <c r="BQY950" s="477"/>
      <c r="BQZ950" s="477"/>
      <c r="BRA950" s="477"/>
      <c r="BRB950" s="477"/>
      <c r="BRC950" s="477"/>
      <c r="BRD950" s="477"/>
      <c r="BRE950" s="477"/>
      <c r="BRF950" s="477"/>
      <c r="BRG950" s="477"/>
      <c r="BRH950" s="477"/>
      <c r="BRI950" s="477"/>
      <c r="BRJ950" s="477"/>
      <c r="BRK950" s="477"/>
      <c r="BRL950" s="477"/>
      <c r="BRM950" s="477"/>
      <c r="BRN950" s="477"/>
      <c r="BRO950" s="477"/>
      <c r="BRP950" s="477"/>
      <c r="BRQ950" s="477"/>
      <c r="BRR950" s="477"/>
      <c r="BRS950" s="477"/>
      <c r="BRT950" s="477"/>
      <c r="BRU950" s="477"/>
      <c r="BRV950" s="477"/>
      <c r="BRW950" s="477"/>
      <c r="BRX950" s="477"/>
      <c r="BRY950" s="477"/>
      <c r="BRZ950" s="477"/>
      <c r="BSA950" s="477"/>
      <c r="BSB950" s="477"/>
      <c r="BSC950" s="477"/>
      <c r="BSD950" s="477"/>
      <c r="BSE950" s="477"/>
      <c r="BSF950" s="477"/>
      <c r="BSG950" s="477"/>
      <c r="BSH950" s="477"/>
      <c r="BSI950" s="477"/>
      <c r="BSJ950" s="477"/>
      <c r="BSK950" s="477"/>
      <c r="BSL950" s="477"/>
      <c r="BSM950" s="477"/>
      <c r="BSN950" s="477"/>
      <c r="BSO950" s="477"/>
      <c r="BSP950" s="477"/>
      <c r="BSQ950" s="477"/>
      <c r="BSR950" s="477"/>
      <c r="BSS950" s="477"/>
      <c r="BST950" s="477"/>
      <c r="BSU950" s="477"/>
      <c r="BSV950" s="477"/>
      <c r="BSW950" s="477"/>
      <c r="BSX950" s="477"/>
      <c r="BSY950" s="477"/>
      <c r="BSZ950" s="477"/>
      <c r="BTA950" s="477"/>
      <c r="BTB950" s="477"/>
      <c r="BTC950" s="477"/>
      <c r="BTD950" s="477"/>
      <c r="BTE950" s="477"/>
      <c r="BTF950" s="477"/>
      <c r="BTG950" s="477"/>
      <c r="BTH950" s="477"/>
      <c r="BTI950" s="477"/>
      <c r="BTJ950" s="477"/>
      <c r="BTK950" s="477"/>
      <c r="BTL950" s="477"/>
      <c r="BTM950" s="477"/>
      <c r="BTN950" s="477"/>
      <c r="BTO950" s="477"/>
      <c r="BTP950" s="477"/>
      <c r="BTQ950" s="477"/>
      <c r="BTR950" s="477"/>
      <c r="BTS950" s="477"/>
      <c r="BTT950" s="477"/>
      <c r="BTU950" s="477"/>
      <c r="BTV950" s="477"/>
      <c r="BTW950" s="477"/>
      <c r="BTX950" s="477"/>
      <c r="BTY950" s="477"/>
      <c r="BTZ950" s="477"/>
      <c r="BUA950" s="477"/>
      <c r="BUB950" s="477"/>
      <c r="BUC950" s="477"/>
      <c r="BUD950" s="477"/>
      <c r="BUE950" s="477"/>
      <c r="BUF950" s="477"/>
      <c r="BUG950" s="477"/>
      <c r="BUH950" s="477"/>
      <c r="BUI950" s="477"/>
      <c r="BUJ950" s="477"/>
      <c r="BUK950" s="477"/>
      <c r="BUL950" s="477"/>
      <c r="BUM950" s="477"/>
      <c r="BUN950" s="477"/>
      <c r="BUO950" s="477"/>
      <c r="BUP950" s="477"/>
      <c r="BUQ950" s="477"/>
      <c r="BUR950" s="477"/>
      <c r="BUS950" s="477"/>
      <c r="BUT950" s="477"/>
      <c r="BUU950" s="477"/>
      <c r="BUV950" s="477"/>
      <c r="BUW950" s="477"/>
      <c r="BUX950" s="477"/>
      <c r="BUY950" s="477"/>
      <c r="BUZ950" s="477"/>
      <c r="BVA950" s="477"/>
      <c r="BVB950" s="477"/>
      <c r="BVC950" s="477"/>
      <c r="BVD950" s="477"/>
      <c r="BVE950" s="477"/>
      <c r="BVF950" s="477"/>
      <c r="BVG950" s="477"/>
      <c r="BVH950" s="477"/>
      <c r="BVI950" s="477"/>
      <c r="BVJ950" s="477"/>
      <c r="BVK950" s="477"/>
      <c r="BVL950" s="477"/>
      <c r="BVM950" s="477"/>
      <c r="BVN950" s="477"/>
      <c r="BVO950" s="477"/>
      <c r="BVP950" s="477"/>
      <c r="BVQ950" s="477"/>
      <c r="BVR950" s="477"/>
      <c r="BVS950" s="477"/>
      <c r="BVT950" s="477"/>
      <c r="BVU950" s="477"/>
      <c r="BVV950" s="477"/>
      <c r="BVW950" s="477"/>
      <c r="BVX950" s="477"/>
      <c r="BVY950" s="477"/>
      <c r="BVZ950" s="477"/>
      <c r="BWA950" s="477"/>
      <c r="BWB950" s="477"/>
      <c r="BWC950" s="477"/>
      <c r="BWD950" s="477"/>
      <c r="BWE950" s="477"/>
      <c r="BWF950" s="477"/>
      <c r="BWG950" s="477"/>
      <c r="BWH950" s="477"/>
      <c r="BWI950" s="477"/>
      <c r="BWJ950" s="477"/>
      <c r="BWK950" s="477"/>
      <c r="BWL950" s="477"/>
      <c r="BWM950" s="477"/>
      <c r="BWN950" s="477"/>
      <c r="BWO950" s="477"/>
      <c r="BWP950" s="477"/>
      <c r="BWQ950" s="477"/>
      <c r="BWR950" s="477"/>
      <c r="BWS950" s="477"/>
      <c r="BWT950" s="477"/>
      <c r="BWU950" s="477"/>
      <c r="BWV950" s="477"/>
      <c r="BWW950" s="477"/>
      <c r="BWX950" s="477"/>
      <c r="BWY950" s="477"/>
      <c r="BWZ950" s="477"/>
      <c r="BXA950" s="477"/>
      <c r="BXB950" s="477"/>
      <c r="BXC950" s="477"/>
      <c r="BXD950" s="477"/>
      <c r="BXE950" s="477"/>
      <c r="BXF950" s="477"/>
      <c r="BXG950" s="477"/>
      <c r="BXH950" s="477"/>
      <c r="BXI950" s="477"/>
      <c r="BXJ950" s="477"/>
      <c r="BXK950" s="477"/>
      <c r="BXL950" s="477"/>
      <c r="BXM950" s="477"/>
      <c r="BXN950" s="477"/>
      <c r="BXO950" s="477"/>
      <c r="BXP950" s="477"/>
      <c r="BXQ950" s="477"/>
      <c r="BXR950" s="477"/>
      <c r="BXS950" s="477"/>
      <c r="BXT950" s="477"/>
      <c r="BXU950" s="477"/>
      <c r="BXV950" s="477"/>
      <c r="BXW950" s="477"/>
      <c r="BXX950" s="477"/>
      <c r="BXY950" s="477"/>
      <c r="BXZ950" s="477"/>
      <c r="BYA950" s="477"/>
      <c r="BYB950" s="477"/>
      <c r="BYC950" s="477"/>
      <c r="BYD950" s="477"/>
      <c r="BYE950" s="477"/>
      <c r="BYF950" s="477"/>
      <c r="BYG950" s="477"/>
      <c r="BYH950" s="477"/>
      <c r="BYI950" s="477"/>
      <c r="BYJ950" s="477"/>
      <c r="BYK950" s="477"/>
      <c r="BYL950" s="477"/>
      <c r="BYM950" s="477"/>
      <c r="BYN950" s="477"/>
      <c r="BYO950" s="477"/>
      <c r="BYP950" s="477"/>
      <c r="BYQ950" s="477"/>
      <c r="BYR950" s="477"/>
      <c r="BYS950" s="477"/>
      <c r="BYT950" s="477"/>
      <c r="BYU950" s="477"/>
      <c r="BYV950" s="477"/>
      <c r="BYW950" s="477"/>
      <c r="BYX950" s="477"/>
      <c r="BYY950" s="477"/>
      <c r="BYZ950" s="477"/>
      <c r="BZA950" s="477"/>
      <c r="BZB950" s="477"/>
      <c r="BZC950" s="477"/>
      <c r="BZD950" s="477"/>
      <c r="BZE950" s="477"/>
      <c r="BZF950" s="477"/>
      <c r="BZG950" s="477"/>
      <c r="BZH950" s="477"/>
      <c r="BZI950" s="477"/>
      <c r="BZJ950" s="477"/>
      <c r="BZK950" s="477"/>
      <c r="BZL950" s="477"/>
      <c r="BZM950" s="477"/>
      <c r="BZN950" s="477"/>
      <c r="BZO950" s="477"/>
      <c r="BZP950" s="477"/>
      <c r="BZQ950" s="477"/>
      <c r="BZR950" s="477"/>
      <c r="BZS950" s="477"/>
      <c r="BZT950" s="477"/>
      <c r="BZU950" s="477"/>
      <c r="BZV950" s="477"/>
      <c r="BZW950" s="477"/>
      <c r="BZX950" s="477"/>
      <c r="BZY950" s="477"/>
      <c r="BZZ950" s="477"/>
      <c r="CAA950" s="477"/>
      <c r="CAB950" s="477"/>
      <c r="CAC950" s="477"/>
      <c r="CAD950" s="477"/>
      <c r="CAE950" s="477"/>
      <c r="CAF950" s="477"/>
      <c r="CAG950" s="477"/>
      <c r="CAH950" s="477"/>
      <c r="CAI950" s="477"/>
      <c r="CAJ950" s="477"/>
      <c r="CAK950" s="477"/>
      <c r="CAL950" s="477"/>
      <c r="CAM950" s="477"/>
      <c r="CAN950" s="477"/>
      <c r="CAO950" s="477"/>
      <c r="CAP950" s="477"/>
      <c r="CAQ950" s="477"/>
      <c r="CAR950" s="477"/>
      <c r="CAS950" s="477"/>
      <c r="CAT950" s="477"/>
      <c r="CAU950" s="477"/>
      <c r="CAV950" s="477"/>
      <c r="CAW950" s="477"/>
      <c r="CAX950" s="477"/>
      <c r="CAY950" s="477"/>
      <c r="CAZ950" s="477"/>
      <c r="CBA950" s="477"/>
      <c r="CBB950" s="477"/>
      <c r="CBC950" s="477"/>
      <c r="CBD950" s="477"/>
      <c r="CBE950" s="477"/>
      <c r="CBF950" s="477"/>
      <c r="CBG950" s="477"/>
      <c r="CBH950" s="477"/>
      <c r="CBI950" s="477"/>
      <c r="CBJ950" s="477"/>
      <c r="CBK950" s="477"/>
      <c r="CBL950" s="477"/>
      <c r="CBM950" s="477"/>
      <c r="CBN950" s="477"/>
      <c r="CBO950" s="477"/>
      <c r="CBP950" s="477"/>
      <c r="CBQ950" s="477"/>
      <c r="CBR950" s="477"/>
      <c r="CBS950" s="477"/>
      <c r="CBT950" s="477"/>
      <c r="CBU950" s="477"/>
      <c r="CBV950" s="477"/>
      <c r="CBW950" s="477"/>
      <c r="CBX950" s="477"/>
      <c r="CBY950" s="477"/>
      <c r="CBZ950" s="477"/>
      <c r="CCA950" s="477"/>
      <c r="CCB950" s="477"/>
      <c r="CCC950" s="477"/>
      <c r="CCD950" s="477"/>
      <c r="CCE950" s="477"/>
      <c r="CCF950" s="477"/>
      <c r="CCG950" s="477"/>
      <c r="CCH950" s="477"/>
      <c r="CCI950" s="477"/>
      <c r="CCJ950" s="477"/>
      <c r="CCK950" s="477"/>
      <c r="CCL950" s="477"/>
      <c r="CCM950" s="477"/>
      <c r="CCN950" s="477"/>
      <c r="CCO950" s="477"/>
      <c r="CCP950" s="477"/>
      <c r="CCQ950" s="477"/>
      <c r="CCR950" s="477"/>
      <c r="CCS950" s="477"/>
      <c r="CCT950" s="477"/>
      <c r="CCU950" s="477"/>
      <c r="CCV950" s="477"/>
      <c r="CCW950" s="477"/>
      <c r="CCX950" s="477"/>
      <c r="CCY950" s="477"/>
      <c r="CCZ950" s="477"/>
      <c r="CDA950" s="477"/>
      <c r="CDB950" s="477"/>
      <c r="CDC950" s="477"/>
      <c r="CDD950" s="477"/>
      <c r="CDE950" s="477"/>
      <c r="CDF950" s="477"/>
      <c r="CDG950" s="477"/>
      <c r="CDH950" s="477"/>
      <c r="CDI950" s="477"/>
      <c r="CDJ950" s="477"/>
      <c r="CDK950" s="477"/>
      <c r="CDL950" s="477"/>
      <c r="CDM950" s="477"/>
      <c r="CDN950" s="477"/>
      <c r="CDO950" s="477"/>
      <c r="CDP950" s="477"/>
      <c r="CDQ950" s="477"/>
      <c r="CDR950" s="477"/>
      <c r="CDS950" s="477"/>
      <c r="CDT950" s="477"/>
      <c r="CDU950" s="477"/>
      <c r="CDV950" s="477"/>
      <c r="CDW950" s="477"/>
      <c r="CDX950" s="477"/>
      <c r="CDY950" s="477"/>
      <c r="CDZ950" s="477"/>
      <c r="CEA950" s="477"/>
      <c r="CEB950" s="477"/>
      <c r="CEC950" s="477"/>
      <c r="CED950" s="477"/>
      <c r="CEE950" s="477"/>
      <c r="CEF950" s="477"/>
      <c r="CEG950" s="477"/>
      <c r="CEH950" s="477"/>
      <c r="CEI950" s="477"/>
      <c r="CEJ950" s="477"/>
      <c r="CEK950" s="477"/>
      <c r="CEL950" s="477"/>
      <c r="CEM950" s="477"/>
      <c r="CEN950" s="477"/>
      <c r="CEO950" s="477"/>
      <c r="CEP950" s="477"/>
      <c r="CEQ950" s="477"/>
      <c r="CER950" s="477"/>
      <c r="CES950" s="477"/>
      <c r="CET950" s="477"/>
      <c r="CEU950" s="477"/>
      <c r="CEV950" s="477"/>
      <c r="CEW950" s="477"/>
      <c r="CEX950" s="477"/>
      <c r="CEY950" s="477"/>
      <c r="CEZ950" s="477"/>
      <c r="CFA950" s="477"/>
      <c r="CFB950" s="477"/>
      <c r="CFC950" s="477"/>
      <c r="CFD950" s="477"/>
      <c r="CFE950" s="477"/>
      <c r="CFF950" s="477"/>
      <c r="CFG950" s="477"/>
      <c r="CFH950" s="477"/>
      <c r="CFI950" s="477"/>
      <c r="CFJ950" s="477"/>
      <c r="CFK950" s="477"/>
      <c r="CFL950" s="477"/>
      <c r="CFM950" s="477"/>
      <c r="CFN950" s="477"/>
      <c r="CFO950" s="477"/>
      <c r="CFP950" s="477"/>
      <c r="CFQ950" s="477"/>
      <c r="CFR950" s="477"/>
      <c r="CFS950" s="477"/>
      <c r="CFT950" s="477"/>
      <c r="CFU950" s="477"/>
      <c r="CFV950" s="477"/>
      <c r="CFW950" s="477"/>
      <c r="CFX950" s="477"/>
      <c r="CFY950" s="477"/>
      <c r="CFZ950" s="477"/>
      <c r="CGA950" s="477"/>
      <c r="CGB950" s="477"/>
      <c r="CGC950" s="477"/>
      <c r="CGD950" s="477"/>
      <c r="CGE950" s="477"/>
      <c r="CGF950" s="477"/>
      <c r="CGG950" s="477"/>
      <c r="CGH950" s="477"/>
      <c r="CGI950" s="477"/>
      <c r="CGJ950" s="477"/>
      <c r="CGK950" s="477"/>
      <c r="CGL950" s="477"/>
      <c r="CGM950" s="477"/>
      <c r="CGN950" s="477"/>
      <c r="CGO950" s="477"/>
      <c r="CGP950" s="477"/>
      <c r="CGQ950" s="477"/>
      <c r="CGR950" s="477"/>
      <c r="CGS950" s="477"/>
      <c r="CGT950" s="477"/>
      <c r="CGU950" s="477"/>
      <c r="CGV950" s="477"/>
      <c r="CGW950" s="477"/>
      <c r="CGX950" s="477"/>
      <c r="CGY950" s="477"/>
      <c r="CGZ950" s="477"/>
      <c r="CHA950" s="477"/>
      <c r="CHB950" s="477"/>
      <c r="CHC950" s="477"/>
      <c r="CHD950" s="477"/>
      <c r="CHE950" s="477"/>
      <c r="CHF950" s="477"/>
      <c r="CHG950" s="477"/>
      <c r="CHH950" s="477"/>
      <c r="CHI950" s="477"/>
      <c r="CHJ950" s="477"/>
      <c r="CHK950" s="477"/>
      <c r="CHL950" s="477"/>
      <c r="CHM950" s="477"/>
      <c r="CHN950" s="477"/>
      <c r="CHO950" s="477"/>
      <c r="CHP950" s="477"/>
      <c r="CHQ950" s="477"/>
      <c r="CHR950" s="477"/>
      <c r="CHS950" s="477"/>
      <c r="CHT950" s="477"/>
      <c r="CHU950" s="477"/>
      <c r="CHV950" s="477"/>
      <c r="CHW950" s="477"/>
      <c r="CHX950" s="477"/>
      <c r="CHY950" s="477"/>
      <c r="CHZ950" s="477"/>
      <c r="CIA950" s="477"/>
      <c r="CIB950" s="477"/>
      <c r="CIC950" s="477"/>
      <c r="CID950" s="477"/>
      <c r="CIE950" s="477"/>
      <c r="CIF950" s="477"/>
      <c r="CIG950" s="477"/>
      <c r="CIH950" s="477"/>
      <c r="CII950" s="477"/>
      <c r="CIJ950" s="477"/>
      <c r="CIK950" s="477"/>
      <c r="CIL950" s="477"/>
      <c r="CIM950" s="477"/>
      <c r="CIN950" s="477"/>
      <c r="CIO950" s="477"/>
      <c r="CIP950" s="477"/>
      <c r="CIQ950" s="477"/>
      <c r="CIR950" s="477"/>
      <c r="CIS950" s="477"/>
      <c r="CIT950" s="477"/>
      <c r="CIU950" s="477"/>
      <c r="CIV950" s="477"/>
      <c r="CIW950" s="477"/>
      <c r="CIX950" s="477"/>
      <c r="CIY950" s="477"/>
      <c r="CIZ950" s="477"/>
      <c r="CJA950" s="477"/>
      <c r="CJB950" s="477"/>
      <c r="CJC950" s="477"/>
      <c r="CJD950" s="477"/>
      <c r="CJE950" s="477"/>
      <c r="CJF950" s="477"/>
      <c r="CJG950" s="477"/>
      <c r="CJH950" s="477"/>
      <c r="CJI950" s="477"/>
      <c r="CJJ950" s="477"/>
      <c r="CJK950" s="477"/>
      <c r="CJL950" s="477"/>
      <c r="CJM950" s="477"/>
      <c r="CJN950" s="477"/>
      <c r="CJO950" s="477"/>
      <c r="CJP950" s="477"/>
      <c r="CJQ950" s="477"/>
      <c r="CJR950" s="477"/>
      <c r="CJS950" s="477"/>
      <c r="CJT950" s="477"/>
      <c r="CJU950" s="477"/>
      <c r="CJV950" s="477"/>
      <c r="CJW950" s="477"/>
      <c r="CJX950" s="477"/>
      <c r="CJY950" s="477"/>
      <c r="CJZ950" s="477"/>
      <c r="CKA950" s="477"/>
      <c r="CKB950" s="477"/>
      <c r="CKC950" s="477"/>
      <c r="CKD950" s="477"/>
      <c r="CKE950" s="477"/>
      <c r="CKF950" s="477"/>
      <c r="CKG950" s="477"/>
      <c r="CKH950" s="477"/>
      <c r="CKI950" s="477"/>
      <c r="CKJ950" s="477"/>
      <c r="CKK950" s="477"/>
      <c r="CKL950" s="477"/>
      <c r="CKM950" s="477"/>
      <c r="CKN950" s="477"/>
      <c r="CKO950" s="477"/>
      <c r="CKP950" s="477"/>
      <c r="CKQ950" s="477"/>
      <c r="CKR950" s="477"/>
      <c r="CKS950" s="477"/>
      <c r="CKT950" s="477"/>
      <c r="CKU950" s="477"/>
      <c r="CKV950" s="477"/>
      <c r="CKW950" s="477"/>
      <c r="CKX950" s="477"/>
      <c r="CKY950" s="477"/>
      <c r="CKZ950" s="477"/>
      <c r="CLA950" s="477"/>
      <c r="CLB950" s="477"/>
      <c r="CLC950" s="477"/>
      <c r="CLD950" s="477"/>
      <c r="CLE950" s="477"/>
      <c r="CLF950" s="477"/>
      <c r="CLG950" s="477"/>
      <c r="CLH950" s="477"/>
      <c r="CLI950" s="477"/>
      <c r="CLJ950" s="477"/>
      <c r="CLK950" s="477"/>
      <c r="CLL950" s="477"/>
      <c r="CLM950" s="477"/>
      <c r="CLN950" s="477"/>
      <c r="CLO950" s="477"/>
      <c r="CLP950" s="477"/>
      <c r="CLQ950" s="477"/>
      <c r="CLR950" s="477"/>
      <c r="CLS950" s="477"/>
      <c r="CLT950" s="477"/>
      <c r="CLU950" s="477"/>
      <c r="CLV950" s="477"/>
      <c r="CLW950" s="477"/>
      <c r="CLX950" s="477"/>
      <c r="CLY950" s="477"/>
      <c r="CLZ950" s="477"/>
      <c r="CMA950" s="477"/>
      <c r="CMB950" s="477"/>
      <c r="CMC950" s="477"/>
      <c r="CMD950" s="477"/>
      <c r="CME950" s="477"/>
      <c r="CMF950" s="477"/>
      <c r="CMG950" s="477"/>
      <c r="CMH950" s="477"/>
      <c r="CMI950" s="477"/>
      <c r="CMJ950" s="477"/>
      <c r="CMK950" s="477"/>
      <c r="CML950" s="477"/>
      <c r="CMM950" s="477"/>
      <c r="CMN950" s="477"/>
      <c r="CMO950" s="477"/>
      <c r="CMP950" s="477"/>
      <c r="CMQ950" s="477"/>
      <c r="CMR950" s="477"/>
      <c r="CMS950" s="477"/>
      <c r="CMT950" s="477"/>
      <c r="CMU950" s="477"/>
      <c r="CMV950" s="477"/>
      <c r="CMW950" s="477"/>
      <c r="CMX950" s="477"/>
      <c r="CMY950" s="477"/>
      <c r="CMZ950" s="477"/>
      <c r="CNA950" s="477"/>
      <c r="CNB950" s="477"/>
      <c r="CNC950" s="477"/>
      <c r="CND950" s="477"/>
      <c r="CNE950" s="477"/>
      <c r="CNF950" s="477"/>
      <c r="CNG950" s="477"/>
      <c r="CNH950" s="477"/>
      <c r="CNI950" s="477"/>
      <c r="CNJ950" s="477"/>
      <c r="CNK950" s="477"/>
      <c r="CNL950" s="477"/>
      <c r="CNM950" s="477"/>
      <c r="CNN950" s="477"/>
      <c r="CNO950" s="477"/>
      <c r="CNP950" s="477"/>
      <c r="CNQ950" s="477"/>
      <c r="CNR950" s="477"/>
      <c r="CNS950" s="477"/>
      <c r="CNT950" s="477"/>
      <c r="CNU950" s="477"/>
      <c r="CNV950" s="477"/>
      <c r="CNW950" s="477"/>
      <c r="CNX950" s="477"/>
      <c r="CNY950" s="477"/>
      <c r="CNZ950" s="477"/>
      <c r="COA950" s="477"/>
      <c r="COB950" s="477"/>
      <c r="COC950" s="477"/>
      <c r="COD950" s="477"/>
      <c r="COE950" s="477"/>
      <c r="COF950" s="477"/>
      <c r="COG950" s="477"/>
      <c r="COH950" s="477"/>
      <c r="COI950" s="477"/>
      <c r="COJ950" s="477"/>
      <c r="COK950" s="477"/>
      <c r="COL950" s="477"/>
      <c r="COM950" s="477"/>
      <c r="CON950" s="477"/>
      <c r="COO950" s="477"/>
      <c r="COP950" s="477"/>
      <c r="COQ950" s="477"/>
      <c r="COR950" s="477"/>
      <c r="COS950" s="477"/>
      <c r="COT950" s="477"/>
      <c r="COU950" s="477"/>
      <c r="COV950" s="477"/>
      <c r="COW950" s="477"/>
      <c r="COX950" s="477"/>
      <c r="COY950" s="477"/>
      <c r="COZ950" s="477"/>
      <c r="CPA950" s="477"/>
      <c r="CPB950" s="477"/>
      <c r="CPC950" s="477"/>
      <c r="CPD950" s="477"/>
      <c r="CPE950" s="477"/>
      <c r="CPF950" s="477"/>
      <c r="CPG950" s="477"/>
      <c r="CPH950" s="477"/>
      <c r="CPI950" s="477"/>
      <c r="CPJ950" s="477"/>
      <c r="CPK950" s="477"/>
      <c r="CPL950" s="477"/>
      <c r="CPM950" s="477"/>
      <c r="CPN950" s="477"/>
      <c r="CPO950" s="477"/>
      <c r="CPP950" s="477"/>
      <c r="CPQ950" s="477"/>
      <c r="CPR950" s="477"/>
      <c r="CPS950" s="477"/>
      <c r="CPT950" s="477"/>
      <c r="CPU950" s="477"/>
      <c r="CPV950" s="477"/>
      <c r="CPW950" s="477"/>
      <c r="CPX950" s="477"/>
      <c r="CPY950" s="477"/>
      <c r="CPZ950" s="477"/>
      <c r="CQA950" s="477"/>
      <c r="CQB950" s="477"/>
      <c r="CQC950" s="477"/>
      <c r="CQD950" s="477"/>
      <c r="CQE950" s="477"/>
      <c r="CQF950" s="477"/>
      <c r="CQG950" s="477"/>
      <c r="CQH950" s="477"/>
      <c r="CQI950" s="477"/>
      <c r="CQJ950" s="477"/>
      <c r="CQK950" s="477"/>
      <c r="CQL950" s="477"/>
      <c r="CQM950" s="477"/>
      <c r="CQN950" s="477"/>
      <c r="CQO950" s="477"/>
      <c r="CQP950" s="477"/>
      <c r="CQQ950" s="477"/>
      <c r="CQR950" s="477"/>
      <c r="CQS950" s="477"/>
      <c r="CQT950" s="477"/>
      <c r="CQU950" s="477"/>
      <c r="CQV950" s="477"/>
      <c r="CQW950" s="477"/>
      <c r="CQX950" s="477"/>
      <c r="CQY950" s="477"/>
      <c r="CQZ950" s="477"/>
      <c r="CRA950" s="477"/>
      <c r="CRB950" s="477"/>
      <c r="CRC950" s="477"/>
      <c r="CRD950" s="477"/>
      <c r="CRE950" s="477"/>
      <c r="CRF950" s="477"/>
      <c r="CRG950" s="477"/>
      <c r="CRH950" s="477"/>
      <c r="CRI950" s="477"/>
      <c r="CRJ950" s="477"/>
      <c r="CRK950" s="477"/>
      <c r="CRL950" s="477"/>
      <c r="CRM950" s="477"/>
      <c r="CRN950" s="477"/>
      <c r="CRO950" s="477"/>
      <c r="CRP950" s="477"/>
      <c r="CRQ950" s="477"/>
      <c r="CRR950" s="477"/>
      <c r="CRS950" s="477"/>
      <c r="CRT950" s="477"/>
      <c r="CRU950" s="477"/>
      <c r="CRV950" s="477"/>
      <c r="CRW950" s="477"/>
      <c r="CRX950" s="477"/>
      <c r="CRY950" s="477"/>
      <c r="CRZ950" s="477"/>
      <c r="CSA950" s="477"/>
      <c r="CSB950" s="477"/>
      <c r="CSC950" s="477"/>
      <c r="CSD950" s="477"/>
      <c r="CSE950" s="477"/>
      <c r="CSF950" s="477"/>
      <c r="CSG950" s="477"/>
      <c r="CSH950" s="477"/>
      <c r="CSI950" s="477"/>
      <c r="CSJ950" s="477"/>
      <c r="CSK950" s="477"/>
      <c r="CSL950" s="477"/>
      <c r="CSM950" s="477"/>
      <c r="CSN950" s="477"/>
      <c r="CSO950" s="477"/>
      <c r="CSP950" s="477"/>
      <c r="CSQ950" s="477"/>
      <c r="CSR950" s="477"/>
      <c r="CSS950" s="477"/>
      <c r="CST950" s="477"/>
      <c r="CSU950" s="477"/>
      <c r="CSV950" s="477"/>
      <c r="CSW950" s="477"/>
      <c r="CSX950" s="477"/>
      <c r="CSY950" s="477"/>
      <c r="CSZ950" s="477"/>
      <c r="CTA950" s="477"/>
      <c r="CTB950" s="477"/>
      <c r="CTC950" s="477"/>
      <c r="CTD950" s="477"/>
      <c r="CTE950" s="477"/>
      <c r="CTF950" s="477"/>
      <c r="CTG950" s="477"/>
      <c r="CTH950" s="477"/>
      <c r="CTI950" s="477"/>
      <c r="CTJ950" s="477"/>
      <c r="CTK950" s="477"/>
      <c r="CTL950" s="477"/>
      <c r="CTM950" s="477"/>
      <c r="CTN950" s="477"/>
      <c r="CTO950" s="477"/>
      <c r="CTP950" s="477"/>
      <c r="CTQ950" s="477"/>
      <c r="CTR950" s="477"/>
      <c r="CTS950" s="477"/>
      <c r="CTT950" s="477"/>
      <c r="CTU950" s="477"/>
      <c r="CTV950" s="477"/>
      <c r="CTW950" s="477"/>
      <c r="CTX950" s="477"/>
      <c r="CTY950" s="477"/>
      <c r="CTZ950" s="477"/>
      <c r="CUA950" s="477"/>
      <c r="CUB950" s="477"/>
      <c r="CUC950" s="477"/>
      <c r="CUD950" s="477"/>
      <c r="CUE950" s="477"/>
      <c r="CUF950" s="477"/>
      <c r="CUG950" s="477"/>
      <c r="CUH950" s="477"/>
      <c r="CUI950" s="477"/>
      <c r="CUJ950" s="477"/>
      <c r="CUK950" s="477"/>
      <c r="CUL950" s="477"/>
      <c r="CUM950" s="477"/>
      <c r="CUN950" s="477"/>
      <c r="CUO950" s="477"/>
      <c r="CUP950" s="477"/>
      <c r="CUQ950" s="477"/>
      <c r="CUR950" s="477"/>
      <c r="CUS950" s="477"/>
      <c r="CUT950" s="477"/>
      <c r="CUU950" s="477"/>
      <c r="CUV950" s="477"/>
      <c r="CUW950" s="477"/>
      <c r="CUX950" s="477"/>
      <c r="CUY950" s="477"/>
      <c r="CUZ950" s="477"/>
      <c r="CVA950" s="477"/>
      <c r="CVB950" s="477"/>
      <c r="CVC950" s="477"/>
      <c r="CVD950" s="477"/>
      <c r="CVE950" s="477"/>
      <c r="CVF950" s="477"/>
      <c r="CVG950" s="477"/>
      <c r="CVH950" s="477"/>
      <c r="CVI950" s="477"/>
      <c r="CVJ950" s="477"/>
      <c r="CVK950" s="477"/>
      <c r="CVL950" s="477"/>
      <c r="CVM950" s="477"/>
      <c r="CVN950" s="477"/>
      <c r="CVO950" s="477"/>
      <c r="CVP950" s="477"/>
      <c r="CVQ950" s="477"/>
      <c r="CVR950" s="477"/>
      <c r="CVS950" s="477"/>
      <c r="CVT950" s="477"/>
      <c r="CVU950" s="477"/>
      <c r="CVV950" s="477"/>
      <c r="CVW950" s="477"/>
      <c r="CVX950" s="477"/>
      <c r="CVY950" s="477"/>
      <c r="CVZ950" s="477"/>
      <c r="CWA950" s="477"/>
      <c r="CWB950" s="477"/>
      <c r="CWC950" s="477"/>
      <c r="CWD950" s="477"/>
      <c r="CWE950" s="477"/>
      <c r="CWF950" s="477"/>
      <c r="CWG950" s="477"/>
      <c r="CWH950" s="477"/>
      <c r="CWI950" s="477"/>
      <c r="CWJ950" s="477"/>
      <c r="CWK950" s="477"/>
      <c r="CWL950" s="477"/>
      <c r="CWM950" s="477"/>
      <c r="CWN950" s="477"/>
      <c r="CWO950" s="477"/>
      <c r="CWP950" s="477"/>
      <c r="CWQ950" s="477"/>
      <c r="CWR950" s="477"/>
      <c r="CWS950" s="477"/>
      <c r="CWT950" s="477"/>
      <c r="CWU950" s="477"/>
      <c r="CWV950" s="477"/>
      <c r="CWW950" s="477"/>
      <c r="CWX950" s="477"/>
      <c r="CWY950" s="477"/>
      <c r="CWZ950" s="477"/>
      <c r="CXA950" s="477"/>
      <c r="CXB950" s="477"/>
      <c r="CXC950" s="477"/>
      <c r="CXD950" s="477"/>
      <c r="CXE950" s="477"/>
      <c r="CXF950" s="477"/>
      <c r="CXG950" s="477"/>
      <c r="CXH950" s="477"/>
      <c r="CXI950" s="477"/>
      <c r="CXJ950" s="477"/>
      <c r="CXK950" s="477"/>
      <c r="CXL950" s="477"/>
      <c r="CXM950" s="477"/>
      <c r="CXN950" s="477"/>
      <c r="CXO950" s="477"/>
      <c r="CXP950" s="477"/>
      <c r="CXQ950" s="477"/>
      <c r="CXR950" s="477"/>
      <c r="CXS950" s="477"/>
      <c r="CXT950" s="477"/>
      <c r="CXU950" s="477"/>
      <c r="CXV950" s="477"/>
      <c r="CXW950" s="477"/>
      <c r="CXX950" s="477"/>
      <c r="CXY950" s="477"/>
      <c r="CXZ950" s="477"/>
      <c r="CYA950" s="477"/>
      <c r="CYB950" s="477"/>
      <c r="CYC950" s="477"/>
      <c r="CYD950" s="477"/>
      <c r="CYE950" s="477"/>
      <c r="CYF950" s="477"/>
      <c r="CYG950" s="477"/>
      <c r="CYH950" s="477"/>
      <c r="CYI950" s="477"/>
      <c r="CYJ950" s="477"/>
      <c r="CYK950" s="477"/>
      <c r="CYL950" s="477"/>
      <c r="CYM950" s="477"/>
      <c r="CYN950" s="477"/>
      <c r="CYO950" s="477"/>
      <c r="CYP950" s="477"/>
      <c r="CYQ950" s="477"/>
      <c r="CYR950" s="477"/>
      <c r="CYS950" s="477"/>
      <c r="CYT950" s="477"/>
      <c r="CYU950" s="477"/>
      <c r="CYV950" s="477"/>
      <c r="CYW950" s="477"/>
      <c r="CYX950" s="477"/>
      <c r="CYY950" s="477"/>
      <c r="CYZ950" s="477"/>
      <c r="CZA950" s="477"/>
      <c r="CZB950" s="477"/>
      <c r="CZC950" s="477"/>
      <c r="CZD950" s="477"/>
      <c r="CZE950" s="477"/>
      <c r="CZF950" s="477"/>
      <c r="CZG950" s="477"/>
      <c r="CZH950" s="477"/>
      <c r="CZI950" s="477"/>
      <c r="CZJ950" s="477"/>
      <c r="CZK950" s="477"/>
      <c r="CZL950" s="477"/>
      <c r="CZM950" s="477"/>
      <c r="CZN950" s="477"/>
      <c r="CZO950" s="477"/>
      <c r="CZP950" s="477"/>
      <c r="CZQ950" s="477"/>
      <c r="CZR950" s="477"/>
      <c r="CZS950" s="477"/>
      <c r="CZT950" s="477"/>
      <c r="CZU950" s="477"/>
      <c r="CZV950" s="477"/>
      <c r="CZW950" s="477"/>
      <c r="CZX950" s="477"/>
      <c r="CZY950" s="477"/>
      <c r="CZZ950" s="477"/>
      <c r="DAA950" s="477"/>
      <c r="DAB950" s="477"/>
      <c r="DAC950" s="477"/>
      <c r="DAD950" s="477"/>
      <c r="DAE950" s="477"/>
      <c r="DAF950" s="477"/>
      <c r="DAG950" s="477"/>
      <c r="DAH950" s="477"/>
      <c r="DAI950" s="477"/>
      <c r="DAJ950" s="477"/>
      <c r="DAK950" s="477"/>
      <c r="DAL950" s="477"/>
      <c r="DAM950" s="477"/>
      <c r="DAN950" s="477"/>
      <c r="DAO950" s="477"/>
      <c r="DAP950" s="477"/>
      <c r="DAQ950" s="477"/>
      <c r="DAR950" s="477"/>
      <c r="DAS950" s="477"/>
      <c r="DAT950" s="477"/>
      <c r="DAU950" s="477"/>
      <c r="DAV950" s="477"/>
      <c r="DAW950" s="477"/>
      <c r="DAX950" s="477"/>
      <c r="DAY950" s="477"/>
      <c r="DAZ950" s="477"/>
      <c r="DBA950" s="477"/>
      <c r="DBB950" s="477"/>
      <c r="DBC950" s="477"/>
      <c r="DBD950" s="477"/>
      <c r="DBE950" s="477"/>
      <c r="DBF950" s="477"/>
      <c r="DBG950" s="477"/>
      <c r="DBH950" s="477"/>
      <c r="DBI950" s="477"/>
      <c r="DBJ950" s="477"/>
      <c r="DBK950" s="477"/>
      <c r="DBL950" s="477"/>
      <c r="DBM950" s="477"/>
      <c r="DBN950" s="477"/>
      <c r="DBO950" s="477"/>
      <c r="DBP950" s="477"/>
      <c r="DBQ950" s="477"/>
      <c r="DBR950" s="477"/>
      <c r="DBS950" s="477"/>
      <c r="DBT950" s="477"/>
      <c r="DBU950" s="477"/>
      <c r="DBV950" s="477"/>
      <c r="DBW950" s="477"/>
      <c r="DBX950" s="477"/>
      <c r="DBY950" s="477"/>
      <c r="DBZ950" s="477"/>
      <c r="DCA950" s="477"/>
      <c r="DCB950" s="477"/>
      <c r="DCC950" s="477"/>
      <c r="DCD950" s="477"/>
      <c r="DCE950" s="477"/>
      <c r="DCF950" s="477"/>
      <c r="DCG950" s="477"/>
      <c r="DCH950" s="477"/>
      <c r="DCI950" s="477"/>
      <c r="DCJ950" s="477"/>
      <c r="DCK950" s="477"/>
      <c r="DCL950" s="477"/>
      <c r="DCM950" s="477"/>
      <c r="DCN950" s="477"/>
      <c r="DCO950" s="477"/>
      <c r="DCP950" s="477"/>
      <c r="DCQ950" s="477"/>
      <c r="DCR950" s="477"/>
      <c r="DCS950" s="477"/>
      <c r="DCT950" s="477"/>
      <c r="DCU950" s="477"/>
      <c r="DCV950" s="477"/>
      <c r="DCW950" s="477"/>
      <c r="DCX950" s="477"/>
      <c r="DCY950" s="477"/>
      <c r="DCZ950" s="477"/>
      <c r="DDA950" s="477"/>
      <c r="DDB950" s="477"/>
      <c r="DDC950" s="477"/>
      <c r="DDD950" s="477"/>
      <c r="DDE950" s="477"/>
      <c r="DDF950" s="477"/>
      <c r="DDG950" s="477"/>
      <c r="DDH950" s="477"/>
      <c r="DDI950" s="477"/>
      <c r="DDJ950" s="477"/>
      <c r="DDK950" s="477"/>
      <c r="DDL950" s="477"/>
      <c r="DDM950" s="477"/>
      <c r="DDN950" s="477"/>
      <c r="DDO950" s="477"/>
      <c r="DDP950" s="477"/>
      <c r="DDQ950" s="477"/>
      <c r="DDR950" s="477"/>
      <c r="DDS950" s="477"/>
      <c r="DDT950" s="477"/>
      <c r="DDU950" s="477"/>
      <c r="DDV950" s="477"/>
      <c r="DDW950" s="477"/>
      <c r="DDX950" s="477"/>
      <c r="DDY950" s="477"/>
      <c r="DDZ950" s="477"/>
      <c r="DEA950" s="477"/>
      <c r="DEB950" s="477"/>
      <c r="DEC950" s="477"/>
      <c r="DED950" s="477"/>
      <c r="DEE950" s="477"/>
      <c r="DEF950" s="477"/>
      <c r="DEG950" s="477"/>
      <c r="DEH950" s="477"/>
      <c r="DEI950" s="477"/>
      <c r="DEJ950" s="477"/>
      <c r="DEK950" s="477"/>
      <c r="DEL950" s="477"/>
      <c r="DEM950" s="477"/>
      <c r="DEN950" s="477"/>
      <c r="DEO950" s="477"/>
      <c r="DEP950" s="477"/>
      <c r="DEQ950" s="477"/>
      <c r="DER950" s="477"/>
      <c r="DES950" s="477"/>
      <c r="DET950" s="477"/>
      <c r="DEU950" s="477"/>
      <c r="DEV950" s="477"/>
      <c r="DEW950" s="477"/>
      <c r="DEX950" s="477"/>
      <c r="DEY950" s="477"/>
      <c r="DEZ950" s="477"/>
      <c r="DFA950" s="477"/>
      <c r="DFB950" s="477"/>
      <c r="DFC950" s="477"/>
      <c r="DFD950" s="477"/>
      <c r="DFE950" s="477"/>
      <c r="DFF950" s="477"/>
      <c r="DFG950" s="477"/>
      <c r="DFH950" s="477"/>
      <c r="DFI950" s="477"/>
      <c r="DFJ950" s="477"/>
      <c r="DFK950" s="477"/>
      <c r="DFL950" s="477"/>
      <c r="DFM950" s="477"/>
      <c r="DFN950" s="477"/>
      <c r="DFO950" s="477"/>
      <c r="DFP950" s="477"/>
      <c r="DFQ950" s="477"/>
      <c r="DFR950" s="477"/>
      <c r="DFS950" s="477"/>
      <c r="DFT950" s="477"/>
      <c r="DFU950" s="477"/>
      <c r="DFV950" s="477"/>
      <c r="DFW950" s="477"/>
      <c r="DFX950" s="477"/>
      <c r="DFY950" s="477"/>
      <c r="DFZ950" s="477"/>
      <c r="DGA950" s="477"/>
      <c r="DGB950" s="477"/>
      <c r="DGC950" s="477"/>
      <c r="DGD950" s="477"/>
      <c r="DGE950" s="477"/>
      <c r="DGF950" s="477"/>
      <c r="DGG950" s="477"/>
      <c r="DGH950" s="477"/>
      <c r="DGI950" s="477"/>
      <c r="DGJ950" s="477"/>
      <c r="DGK950" s="477"/>
      <c r="DGL950" s="477"/>
      <c r="DGM950" s="477"/>
      <c r="DGN950" s="477"/>
      <c r="DGO950" s="477"/>
      <c r="DGP950" s="477"/>
      <c r="DGQ950" s="477"/>
      <c r="DGR950" s="477"/>
      <c r="DGS950" s="477"/>
      <c r="DGT950" s="477"/>
      <c r="DGU950" s="477"/>
      <c r="DGV950" s="477"/>
      <c r="DGW950" s="477"/>
      <c r="DGX950" s="477"/>
      <c r="DGY950" s="477"/>
      <c r="DGZ950" s="477"/>
      <c r="DHA950" s="477"/>
      <c r="DHB950" s="477"/>
      <c r="DHC950" s="477"/>
      <c r="DHD950" s="477"/>
      <c r="DHE950" s="477"/>
      <c r="DHF950" s="477"/>
      <c r="DHG950" s="477"/>
      <c r="DHH950" s="477"/>
      <c r="DHI950" s="477"/>
      <c r="DHJ950" s="477"/>
      <c r="DHK950" s="477"/>
      <c r="DHL950" s="477"/>
      <c r="DHM950" s="477"/>
      <c r="DHN950" s="477"/>
      <c r="DHO950" s="477"/>
      <c r="DHP950" s="477"/>
      <c r="DHQ950" s="477"/>
      <c r="DHR950" s="477"/>
      <c r="DHS950" s="477"/>
      <c r="DHT950" s="477"/>
      <c r="DHU950" s="477"/>
      <c r="DHV950" s="477"/>
      <c r="DHW950" s="477"/>
      <c r="DHX950" s="477"/>
      <c r="DHY950" s="477"/>
      <c r="DHZ950" s="477"/>
      <c r="DIA950" s="477"/>
      <c r="DIB950" s="477"/>
      <c r="DIC950" s="477"/>
      <c r="DID950" s="477"/>
      <c r="DIE950" s="477"/>
      <c r="DIF950" s="477"/>
      <c r="DIG950" s="477"/>
      <c r="DIH950" s="477"/>
      <c r="DII950" s="477"/>
      <c r="DIJ950" s="477"/>
      <c r="DIK950" s="477"/>
      <c r="DIL950" s="477"/>
      <c r="DIM950" s="477"/>
      <c r="DIN950" s="477"/>
      <c r="DIO950" s="477"/>
      <c r="DIP950" s="477"/>
      <c r="DIQ950" s="477"/>
      <c r="DIR950" s="477"/>
      <c r="DIS950" s="477"/>
      <c r="DIT950" s="477"/>
      <c r="DIU950" s="477"/>
      <c r="DIV950" s="477"/>
      <c r="DIW950" s="477"/>
      <c r="DIX950" s="477"/>
      <c r="DIY950" s="477"/>
      <c r="DIZ950" s="477"/>
      <c r="DJA950" s="477"/>
      <c r="DJB950" s="477"/>
      <c r="DJC950" s="477"/>
      <c r="DJD950" s="477"/>
      <c r="DJE950" s="477"/>
      <c r="DJF950" s="477"/>
      <c r="DJG950" s="477"/>
      <c r="DJH950" s="477"/>
      <c r="DJI950" s="477"/>
      <c r="DJJ950" s="477"/>
      <c r="DJK950" s="477"/>
      <c r="DJL950" s="477"/>
      <c r="DJM950" s="477"/>
      <c r="DJN950" s="477"/>
      <c r="DJO950" s="477"/>
      <c r="DJP950" s="477"/>
      <c r="DJQ950" s="477"/>
      <c r="DJR950" s="477"/>
      <c r="DJS950" s="477"/>
      <c r="DJT950" s="477"/>
      <c r="DJU950" s="477"/>
      <c r="DJV950" s="477"/>
      <c r="DJW950" s="477"/>
      <c r="DJX950" s="477"/>
      <c r="DJY950" s="477"/>
      <c r="DJZ950" s="477"/>
      <c r="DKA950" s="477"/>
      <c r="DKB950" s="477"/>
      <c r="DKC950" s="477"/>
      <c r="DKD950" s="477"/>
      <c r="DKE950" s="477"/>
      <c r="DKF950" s="477"/>
      <c r="DKG950" s="477"/>
      <c r="DKH950" s="477"/>
      <c r="DKI950" s="477"/>
      <c r="DKJ950" s="477"/>
      <c r="DKK950" s="477"/>
      <c r="DKL950" s="477"/>
      <c r="DKM950" s="477"/>
      <c r="DKN950" s="477"/>
      <c r="DKO950" s="477"/>
      <c r="DKP950" s="477"/>
      <c r="DKQ950" s="477"/>
      <c r="DKR950" s="477"/>
      <c r="DKS950" s="477"/>
      <c r="DKT950" s="477"/>
      <c r="DKU950" s="477"/>
      <c r="DKV950" s="477"/>
      <c r="DKW950" s="477"/>
      <c r="DKX950" s="477"/>
      <c r="DKY950" s="477"/>
      <c r="DKZ950" s="477"/>
      <c r="DLA950" s="477"/>
      <c r="DLB950" s="477"/>
      <c r="DLC950" s="477"/>
      <c r="DLD950" s="477"/>
      <c r="DLE950" s="477"/>
      <c r="DLF950" s="477"/>
      <c r="DLG950" s="477"/>
      <c r="DLH950" s="477"/>
      <c r="DLI950" s="477"/>
      <c r="DLJ950" s="477"/>
      <c r="DLK950" s="477"/>
      <c r="DLL950" s="477"/>
      <c r="DLM950" s="477"/>
      <c r="DLN950" s="477"/>
      <c r="DLO950" s="477"/>
      <c r="DLP950" s="477"/>
      <c r="DLQ950" s="477"/>
      <c r="DLR950" s="477"/>
      <c r="DLS950" s="477"/>
      <c r="DLT950" s="477"/>
      <c r="DLU950" s="477"/>
      <c r="DLV950" s="477"/>
      <c r="DLW950" s="477"/>
      <c r="DLX950" s="477"/>
      <c r="DLY950" s="477"/>
      <c r="DLZ950" s="477"/>
      <c r="DMA950" s="477"/>
      <c r="DMB950" s="477"/>
      <c r="DMC950" s="477"/>
      <c r="DMD950" s="477"/>
      <c r="DME950" s="477"/>
      <c r="DMF950" s="477"/>
      <c r="DMG950" s="477"/>
      <c r="DMH950" s="477"/>
      <c r="DMI950" s="477"/>
      <c r="DMJ950" s="477"/>
      <c r="DMK950" s="477"/>
      <c r="DML950" s="477"/>
      <c r="DMM950" s="477"/>
      <c r="DMN950" s="477"/>
      <c r="DMO950" s="477"/>
      <c r="DMP950" s="477"/>
      <c r="DMQ950" s="477"/>
      <c r="DMR950" s="477"/>
      <c r="DMS950" s="477"/>
      <c r="DMT950" s="477"/>
      <c r="DMU950" s="477"/>
      <c r="DMV950" s="477"/>
      <c r="DMW950" s="477"/>
      <c r="DMX950" s="477"/>
      <c r="DMY950" s="477"/>
      <c r="DMZ950" s="477"/>
      <c r="DNA950" s="477"/>
      <c r="DNB950" s="477"/>
      <c r="DNC950" s="477"/>
      <c r="DND950" s="477"/>
      <c r="DNE950" s="477"/>
      <c r="DNF950" s="477"/>
      <c r="DNG950" s="477"/>
      <c r="DNH950" s="477"/>
      <c r="DNI950" s="477"/>
      <c r="DNJ950" s="477"/>
      <c r="DNK950" s="477"/>
      <c r="DNL950" s="477"/>
      <c r="DNM950" s="477"/>
      <c r="DNN950" s="477"/>
      <c r="DNO950" s="477"/>
      <c r="DNP950" s="477"/>
      <c r="DNQ950" s="477"/>
      <c r="DNR950" s="477"/>
      <c r="DNS950" s="477"/>
      <c r="DNT950" s="477"/>
      <c r="DNU950" s="477"/>
      <c r="DNV950" s="477"/>
      <c r="DNW950" s="477"/>
      <c r="DNX950" s="477"/>
      <c r="DNY950" s="477"/>
      <c r="DNZ950" s="477"/>
      <c r="DOA950" s="477"/>
      <c r="DOB950" s="477"/>
      <c r="DOC950" s="477"/>
      <c r="DOD950" s="477"/>
      <c r="DOE950" s="477"/>
      <c r="DOF950" s="477"/>
      <c r="DOG950" s="477"/>
      <c r="DOH950" s="477"/>
      <c r="DOI950" s="477"/>
      <c r="DOJ950" s="477"/>
      <c r="DOK950" s="477"/>
      <c r="DOL950" s="477"/>
      <c r="DOM950" s="477"/>
      <c r="DON950" s="477"/>
      <c r="DOO950" s="477"/>
      <c r="DOP950" s="477"/>
      <c r="DOQ950" s="477"/>
      <c r="DOR950" s="477"/>
      <c r="DOS950" s="477"/>
      <c r="DOT950" s="477"/>
      <c r="DOU950" s="477"/>
      <c r="DOV950" s="477"/>
      <c r="DOW950" s="477"/>
      <c r="DOX950" s="477"/>
      <c r="DOY950" s="477"/>
      <c r="DOZ950" s="477"/>
      <c r="DPA950" s="477"/>
      <c r="DPB950" s="477"/>
      <c r="DPC950" s="477"/>
      <c r="DPD950" s="477"/>
      <c r="DPE950" s="477"/>
      <c r="DPF950" s="477"/>
      <c r="DPG950" s="477"/>
      <c r="DPH950" s="477"/>
      <c r="DPI950" s="477"/>
      <c r="DPJ950" s="477"/>
      <c r="DPK950" s="477"/>
      <c r="DPL950" s="477"/>
      <c r="DPM950" s="477"/>
      <c r="DPN950" s="477"/>
      <c r="DPO950" s="477"/>
      <c r="DPP950" s="477"/>
      <c r="DPQ950" s="477"/>
      <c r="DPR950" s="477"/>
      <c r="DPS950" s="477"/>
      <c r="DPT950" s="477"/>
      <c r="DPU950" s="477"/>
      <c r="DPV950" s="477"/>
      <c r="DPW950" s="477"/>
      <c r="DPX950" s="477"/>
      <c r="DPY950" s="477"/>
      <c r="DPZ950" s="477"/>
      <c r="DQA950" s="477"/>
      <c r="DQB950" s="477"/>
      <c r="DQC950" s="477"/>
      <c r="DQD950" s="477"/>
      <c r="DQE950" s="477"/>
      <c r="DQF950" s="477"/>
      <c r="DQG950" s="477"/>
      <c r="DQH950" s="477"/>
      <c r="DQI950" s="477"/>
      <c r="DQJ950" s="477"/>
      <c r="DQK950" s="477"/>
      <c r="DQL950" s="477"/>
      <c r="DQM950" s="477"/>
      <c r="DQN950" s="477"/>
      <c r="DQO950" s="477"/>
      <c r="DQP950" s="477"/>
      <c r="DQQ950" s="477"/>
      <c r="DQR950" s="477"/>
      <c r="DQS950" s="477"/>
      <c r="DQT950" s="477"/>
      <c r="DQU950" s="477"/>
      <c r="DQV950" s="477"/>
      <c r="DQW950" s="477"/>
      <c r="DQX950" s="477"/>
      <c r="DQY950" s="477"/>
      <c r="DQZ950" s="477"/>
      <c r="DRA950" s="477"/>
      <c r="DRB950" s="477"/>
      <c r="DRC950" s="477"/>
      <c r="DRD950" s="477"/>
      <c r="DRE950" s="477"/>
      <c r="DRF950" s="477"/>
      <c r="DRG950" s="477"/>
      <c r="DRH950" s="477"/>
      <c r="DRI950" s="477"/>
      <c r="DRJ950" s="477"/>
      <c r="DRK950" s="477"/>
      <c r="DRL950" s="477"/>
      <c r="DRM950" s="477"/>
      <c r="DRN950" s="477"/>
      <c r="DRO950" s="477"/>
      <c r="DRP950" s="477"/>
      <c r="DRQ950" s="477"/>
      <c r="DRR950" s="477"/>
      <c r="DRS950" s="477"/>
      <c r="DRT950" s="477"/>
      <c r="DRU950" s="477"/>
      <c r="DRV950" s="477"/>
      <c r="DRW950" s="477"/>
      <c r="DRX950" s="477"/>
      <c r="DRY950" s="477"/>
      <c r="DRZ950" s="477"/>
      <c r="DSA950" s="477"/>
      <c r="DSB950" s="477"/>
      <c r="DSC950" s="477"/>
      <c r="DSD950" s="477"/>
      <c r="DSE950" s="477"/>
      <c r="DSF950" s="477"/>
      <c r="DSG950" s="477"/>
      <c r="DSH950" s="477"/>
      <c r="DSI950" s="477"/>
      <c r="DSJ950" s="477"/>
      <c r="DSK950" s="477"/>
      <c r="DSL950" s="477"/>
      <c r="DSM950" s="477"/>
      <c r="DSN950" s="477"/>
      <c r="DSO950" s="477"/>
      <c r="DSP950" s="477"/>
      <c r="DSQ950" s="477"/>
      <c r="DSR950" s="477"/>
      <c r="DSS950" s="477"/>
      <c r="DST950" s="477"/>
      <c r="DSU950" s="477"/>
      <c r="DSV950" s="477"/>
      <c r="DSW950" s="477"/>
      <c r="DSX950" s="477"/>
      <c r="DSY950" s="477"/>
      <c r="DSZ950" s="477"/>
      <c r="DTA950" s="477"/>
      <c r="DTB950" s="477"/>
      <c r="DTC950" s="477"/>
      <c r="DTD950" s="477"/>
      <c r="DTE950" s="477"/>
      <c r="DTF950" s="477"/>
      <c r="DTG950" s="477"/>
      <c r="DTH950" s="477"/>
      <c r="DTI950" s="477"/>
      <c r="DTJ950" s="477"/>
      <c r="DTK950" s="477"/>
      <c r="DTL950" s="477"/>
      <c r="DTM950" s="477"/>
      <c r="DTN950" s="477"/>
      <c r="DTO950" s="477"/>
      <c r="DTP950" s="477"/>
      <c r="DTQ950" s="477"/>
      <c r="DTR950" s="477"/>
      <c r="DTS950" s="477"/>
      <c r="DTT950" s="477"/>
      <c r="DTU950" s="477"/>
      <c r="DTV950" s="477"/>
      <c r="DTW950" s="477"/>
      <c r="DTX950" s="477"/>
      <c r="DTY950" s="477"/>
      <c r="DTZ950" s="477"/>
      <c r="DUA950" s="477"/>
      <c r="DUB950" s="477"/>
      <c r="DUC950" s="477"/>
      <c r="DUD950" s="477"/>
      <c r="DUE950" s="477"/>
      <c r="DUF950" s="477"/>
      <c r="DUG950" s="477"/>
      <c r="DUH950" s="477"/>
      <c r="DUI950" s="477"/>
      <c r="DUJ950" s="477"/>
      <c r="DUK950" s="477"/>
      <c r="DUL950" s="477"/>
      <c r="DUM950" s="477"/>
      <c r="DUN950" s="477"/>
      <c r="DUO950" s="477"/>
      <c r="DUP950" s="477"/>
      <c r="DUQ950" s="477"/>
      <c r="DUR950" s="477"/>
      <c r="DUS950" s="477"/>
      <c r="DUT950" s="477"/>
      <c r="DUU950" s="477"/>
      <c r="DUV950" s="477"/>
      <c r="DUW950" s="477"/>
      <c r="DUX950" s="477"/>
      <c r="DUY950" s="477"/>
      <c r="DUZ950" s="477"/>
      <c r="DVA950" s="477"/>
      <c r="DVB950" s="477"/>
      <c r="DVC950" s="477"/>
      <c r="DVD950" s="477"/>
      <c r="DVE950" s="477"/>
      <c r="DVF950" s="477"/>
      <c r="DVG950" s="477"/>
      <c r="DVH950" s="477"/>
      <c r="DVI950" s="477"/>
      <c r="DVJ950" s="477"/>
      <c r="DVK950" s="477"/>
      <c r="DVL950" s="477"/>
      <c r="DVM950" s="477"/>
      <c r="DVN950" s="477"/>
      <c r="DVO950" s="477"/>
      <c r="DVP950" s="477"/>
      <c r="DVQ950" s="477"/>
      <c r="DVR950" s="477"/>
      <c r="DVS950" s="477"/>
      <c r="DVT950" s="477"/>
      <c r="DVU950" s="477"/>
      <c r="DVV950" s="477"/>
      <c r="DVW950" s="477"/>
      <c r="DVX950" s="477"/>
      <c r="DVY950" s="477"/>
      <c r="DVZ950" s="477"/>
      <c r="DWA950" s="477"/>
      <c r="DWB950" s="477"/>
      <c r="DWC950" s="477"/>
      <c r="DWD950" s="477"/>
      <c r="DWE950" s="477"/>
      <c r="DWF950" s="477"/>
      <c r="DWG950" s="477"/>
      <c r="DWH950" s="477"/>
      <c r="DWI950" s="477"/>
      <c r="DWJ950" s="477"/>
      <c r="DWK950" s="477"/>
      <c r="DWL950" s="477"/>
      <c r="DWM950" s="477"/>
      <c r="DWN950" s="477"/>
      <c r="DWO950" s="477"/>
      <c r="DWP950" s="477"/>
      <c r="DWQ950" s="477"/>
      <c r="DWR950" s="477"/>
      <c r="DWS950" s="477"/>
      <c r="DWT950" s="477"/>
      <c r="DWU950" s="477"/>
      <c r="DWV950" s="477"/>
      <c r="DWW950" s="477"/>
      <c r="DWX950" s="477"/>
      <c r="DWY950" s="477"/>
      <c r="DWZ950" s="477"/>
      <c r="DXA950" s="477"/>
      <c r="DXB950" s="477"/>
      <c r="DXC950" s="477"/>
      <c r="DXD950" s="477"/>
      <c r="DXE950" s="477"/>
      <c r="DXF950" s="477"/>
      <c r="DXG950" s="477"/>
      <c r="DXH950" s="477"/>
      <c r="DXI950" s="477"/>
      <c r="DXJ950" s="477"/>
      <c r="DXK950" s="477"/>
      <c r="DXL950" s="477"/>
      <c r="DXM950" s="477"/>
      <c r="DXN950" s="477"/>
      <c r="DXO950" s="477"/>
      <c r="DXP950" s="477"/>
      <c r="DXQ950" s="477"/>
      <c r="DXR950" s="477"/>
      <c r="DXS950" s="477"/>
      <c r="DXT950" s="477"/>
      <c r="DXU950" s="477"/>
      <c r="DXV950" s="477"/>
      <c r="DXW950" s="477"/>
      <c r="DXX950" s="477"/>
      <c r="DXY950" s="477"/>
      <c r="DXZ950" s="477"/>
      <c r="DYA950" s="477"/>
      <c r="DYB950" s="477"/>
      <c r="DYC950" s="477"/>
      <c r="DYD950" s="477"/>
      <c r="DYE950" s="477"/>
      <c r="DYF950" s="477"/>
      <c r="DYG950" s="477"/>
      <c r="DYH950" s="477"/>
      <c r="DYI950" s="477"/>
      <c r="DYJ950" s="477"/>
      <c r="DYK950" s="477"/>
      <c r="DYL950" s="477"/>
      <c r="DYM950" s="477"/>
      <c r="DYN950" s="477"/>
      <c r="DYO950" s="477"/>
      <c r="DYP950" s="477"/>
      <c r="DYQ950" s="477"/>
      <c r="DYR950" s="477"/>
      <c r="DYS950" s="477"/>
      <c r="DYT950" s="477"/>
      <c r="DYU950" s="477"/>
      <c r="DYV950" s="477"/>
      <c r="DYW950" s="477"/>
      <c r="DYX950" s="477"/>
      <c r="DYY950" s="477"/>
      <c r="DYZ950" s="477"/>
      <c r="DZA950" s="477"/>
      <c r="DZB950" s="477"/>
      <c r="DZC950" s="477"/>
      <c r="DZD950" s="477"/>
      <c r="DZE950" s="477"/>
      <c r="DZF950" s="477"/>
      <c r="DZG950" s="477"/>
      <c r="DZH950" s="477"/>
      <c r="DZI950" s="477"/>
      <c r="DZJ950" s="477"/>
      <c r="DZK950" s="477"/>
      <c r="DZL950" s="477"/>
      <c r="DZM950" s="477"/>
      <c r="DZN950" s="477"/>
      <c r="DZO950" s="477"/>
      <c r="DZP950" s="477"/>
      <c r="DZQ950" s="477"/>
      <c r="DZR950" s="477"/>
      <c r="DZS950" s="477"/>
      <c r="DZT950" s="477"/>
      <c r="DZU950" s="477"/>
      <c r="DZV950" s="477"/>
      <c r="DZW950" s="477"/>
      <c r="DZX950" s="477"/>
      <c r="DZY950" s="477"/>
      <c r="DZZ950" s="477"/>
      <c r="EAA950" s="477"/>
      <c r="EAB950" s="477"/>
      <c r="EAC950" s="477"/>
      <c r="EAD950" s="477"/>
      <c r="EAE950" s="477"/>
      <c r="EAF950" s="477"/>
      <c r="EAG950" s="477"/>
      <c r="EAH950" s="477"/>
      <c r="EAI950" s="477"/>
      <c r="EAJ950" s="477"/>
      <c r="EAK950" s="477"/>
      <c r="EAL950" s="477"/>
      <c r="EAM950" s="477"/>
      <c r="EAN950" s="477"/>
      <c r="EAO950" s="477"/>
      <c r="EAP950" s="477"/>
      <c r="EAQ950" s="477"/>
      <c r="EAR950" s="477"/>
      <c r="EAS950" s="477"/>
      <c r="EAT950" s="477"/>
      <c r="EAU950" s="477"/>
      <c r="EAV950" s="477"/>
      <c r="EAW950" s="477"/>
      <c r="EAX950" s="477"/>
      <c r="EAY950" s="477"/>
      <c r="EAZ950" s="477"/>
      <c r="EBA950" s="477"/>
      <c r="EBB950" s="477"/>
      <c r="EBC950" s="477"/>
      <c r="EBD950" s="477"/>
      <c r="EBE950" s="477"/>
      <c r="EBF950" s="477"/>
      <c r="EBG950" s="477"/>
      <c r="EBH950" s="477"/>
      <c r="EBI950" s="477"/>
      <c r="EBJ950" s="477"/>
      <c r="EBK950" s="477"/>
      <c r="EBL950" s="477"/>
      <c r="EBM950" s="477"/>
      <c r="EBN950" s="477"/>
      <c r="EBO950" s="477"/>
      <c r="EBP950" s="477"/>
      <c r="EBQ950" s="477"/>
      <c r="EBR950" s="477"/>
      <c r="EBS950" s="477"/>
      <c r="EBT950" s="477"/>
      <c r="EBU950" s="477"/>
      <c r="EBV950" s="477"/>
      <c r="EBW950" s="477"/>
      <c r="EBX950" s="477"/>
      <c r="EBY950" s="477"/>
      <c r="EBZ950" s="477"/>
      <c r="ECA950" s="477"/>
      <c r="ECB950" s="477"/>
      <c r="ECC950" s="477"/>
      <c r="ECD950" s="477"/>
      <c r="ECE950" s="477"/>
      <c r="ECF950" s="477"/>
      <c r="ECG950" s="477"/>
      <c r="ECH950" s="477"/>
      <c r="ECI950" s="477"/>
      <c r="ECJ950" s="477"/>
      <c r="ECK950" s="477"/>
      <c r="ECL950" s="477"/>
      <c r="ECM950" s="477"/>
      <c r="ECN950" s="477"/>
      <c r="ECO950" s="477"/>
      <c r="ECP950" s="477"/>
      <c r="ECQ950" s="477"/>
      <c r="ECR950" s="477"/>
      <c r="ECS950" s="477"/>
      <c r="ECT950" s="477"/>
      <c r="ECU950" s="477"/>
      <c r="ECV950" s="477"/>
      <c r="ECW950" s="477"/>
      <c r="ECX950" s="477"/>
      <c r="ECY950" s="477"/>
      <c r="ECZ950" s="477"/>
      <c r="EDA950" s="477"/>
      <c r="EDB950" s="477"/>
      <c r="EDC950" s="477"/>
      <c r="EDD950" s="477"/>
      <c r="EDE950" s="477"/>
      <c r="EDF950" s="477"/>
      <c r="EDG950" s="477"/>
      <c r="EDH950" s="477"/>
      <c r="EDI950" s="477"/>
      <c r="EDJ950" s="477"/>
      <c r="EDK950" s="477"/>
      <c r="EDL950" s="477"/>
      <c r="EDM950" s="477"/>
      <c r="EDN950" s="477"/>
      <c r="EDO950" s="477"/>
      <c r="EDP950" s="477"/>
      <c r="EDQ950" s="477"/>
      <c r="EDR950" s="477"/>
      <c r="EDS950" s="477"/>
      <c r="EDT950" s="477"/>
      <c r="EDU950" s="477"/>
      <c r="EDV950" s="477"/>
      <c r="EDW950" s="477"/>
      <c r="EDX950" s="477"/>
      <c r="EDY950" s="477"/>
      <c r="EDZ950" s="477"/>
      <c r="EEA950" s="477"/>
      <c r="EEB950" s="477"/>
      <c r="EEC950" s="477"/>
      <c r="EED950" s="477"/>
      <c r="EEE950" s="477"/>
      <c r="EEF950" s="477"/>
      <c r="EEG950" s="477"/>
      <c r="EEH950" s="477"/>
      <c r="EEI950" s="477"/>
      <c r="EEJ950" s="477"/>
      <c r="EEK950" s="477"/>
      <c r="EEL950" s="477"/>
      <c r="EEM950" s="477"/>
      <c r="EEN950" s="477"/>
      <c r="EEO950" s="477"/>
      <c r="EEP950" s="477"/>
      <c r="EEQ950" s="477"/>
      <c r="EER950" s="477"/>
      <c r="EES950" s="477"/>
      <c r="EET950" s="477"/>
      <c r="EEU950" s="477"/>
      <c r="EEV950" s="477"/>
      <c r="EEW950" s="477"/>
      <c r="EEX950" s="477"/>
      <c r="EEY950" s="477"/>
      <c r="EEZ950" s="477"/>
      <c r="EFA950" s="477"/>
      <c r="EFB950" s="477"/>
      <c r="EFC950" s="477"/>
      <c r="EFD950" s="477"/>
      <c r="EFE950" s="477"/>
      <c r="EFF950" s="477"/>
      <c r="EFG950" s="477"/>
      <c r="EFH950" s="477"/>
      <c r="EFI950" s="477"/>
      <c r="EFJ950" s="477"/>
      <c r="EFK950" s="477"/>
      <c r="EFL950" s="477"/>
      <c r="EFM950" s="477"/>
      <c r="EFN950" s="477"/>
      <c r="EFO950" s="477"/>
      <c r="EFP950" s="477"/>
      <c r="EFQ950" s="477"/>
      <c r="EFR950" s="477"/>
      <c r="EFS950" s="477"/>
      <c r="EFT950" s="477"/>
      <c r="EFU950" s="477"/>
      <c r="EFV950" s="477"/>
      <c r="EFW950" s="477"/>
      <c r="EFX950" s="477"/>
      <c r="EFY950" s="477"/>
      <c r="EFZ950" s="477"/>
      <c r="EGA950" s="477"/>
      <c r="EGB950" s="477"/>
      <c r="EGC950" s="477"/>
      <c r="EGD950" s="477"/>
      <c r="EGE950" s="477"/>
      <c r="EGF950" s="477"/>
      <c r="EGG950" s="477"/>
      <c r="EGH950" s="477"/>
      <c r="EGI950" s="477"/>
      <c r="EGJ950" s="477"/>
      <c r="EGK950" s="477"/>
      <c r="EGL950" s="477"/>
      <c r="EGM950" s="477"/>
      <c r="EGN950" s="477"/>
      <c r="EGO950" s="477"/>
      <c r="EGP950" s="477"/>
      <c r="EGQ950" s="477"/>
      <c r="EGR950" s="477"/>
      <c r="EGS950" s="477"/>
      <c r="EGT950" s="477"/>
      <c r="EGU950" s="477"/>
      <c r="EGV950" s="477"/>
      <c r="EGW950" s="477"/>
      <c r="EGX950" s="477"/>
      <c r="EGY950" s="477"/>
      <c r="EGZ950" s="477"/>
      <c r="EHA950" s="477"/>
      <c r="EHB950" s="477"/>
      <c r="EHC950" s="477"/>
      <c r="EHD950" s="477"/>
      <c r="EHE950" s="477"/>
      <c r="EHF950" s="477"/>
      <c r="EHG950" s="477"/>
      <c r="EHH950" s="477"/>
      <c r="EHI950" s="477"/>
      <c r="EHJ950" s="477"/>
      <c r="EHK950" s="477"/>
      <c r="EHL950" s="477"/>
      <c r="EHM950" s="477"/>
      <c r="EHN950" s="477"/>
      <c r="EHO950" s="477"/>
      <c r="EHP950" s="477"/>
      <c r="EHQ950" s="477"/>
      <c r="EHR950" s="477"/>
      <c r="EHS950" s="477"/>
      <c r="EHT950" s="477"/>
      <c r="EHU950" s="477"/>
      <c r="EHV950" s="477"/>
      <c r="EHW950" s="477"/>
      <c r="EHX950" s="477"/>
      <c r="EHY950" s="477"/>
      <c r="EHZ950" s="477"/>
      <c r="EIA950" s="477"/>
      <c r="EIB950" s="477"/>
      <c r="EIC950" s="477"/>
      <c r="EID950" s="477"/>
      <c r="EIE950" s="477"/>
      <c r="EIF950" s="477"/>
      <c r="EIG950" s="477"/>
      <c r="EIH950" s="477"/>
      <c r="EII950" s="477"/>
      <c r="EIJ950" s="477"/>
      <c r="EIK950" s="477"/>
      <c r="EIL950" s="477"/>
      <c r="EIM950" s="477"/>
      <c r="EIN950" s="477"/>
      <c r="EIO950" s="477"/>
      <c r="EIP950" s="477"/>
      <c r="EIQ950" s="477"/>
      <c r="EIR950" s="477"/>
      <c r="EIS950" s="477"/>
      <c r="EIT950" s="477"/>
      <c r="EIU950" s="477"/>
      <c r="EIV950" s="477"/>
      <c r="EIW950" s="477"/>
      <c r="EIX950" s="477"/>
      <c r="EIY950" s="477"/>
      <c r="EIZ950" s="477"/>
      <c r="EJA950" s="477"/>
      <c r="EJB950" s="477"/>
      <c r="EJC950" s="477"/>
      <c r="EJD950" s="477"/>
      <c r="EJE950" s="477"/>
      <c r="EJF950" s="477"/>
      <c r="EJG950" s="477"/>
      <c r="EJH950" s="477"/>
      <c r="EJI950" s="477"/>
      <c r="EJJ950" s="477"/>
      <c r="EJK950" s="477"/>
      <c r="EJL950" s="477"/>
      <c r="EJM950" s="477"/>
      <c r="EJN950" s="477"/>
      <c r="EJO950" s="477"/>
      <c r="EJP950" s="477"/>
      <c r="EJQ950" s="477"/>
      <c r="EJR950" s="477"/>
      <c r="EJS950" s="477"/>
      <c r="EJT950" s="477"/>
      <c r="EJU950" s="477"/>
      <c r="EJV950" s="477"/>
      <c r="EJW950" s="477"/>
      <c r="EJX950" s="477"/>
      <c r="EJY950" s="477"/>
      <c r="EJZ950" s="477"/>
      <c r="EKA950" s="477"/>
      <c r="EKB950" s="477"/>
      <c r="EKC950" s="477"/>
      <c r="EKD950" s="477"/>
      <c r="EKE950" s="477"/>
      <c r="EKF950" s="477"/>
      <c r="EKG950" s="477"/>
      <c r="EKH950" s="477"/>
      <c r="EKI950" s="477"/>
      <c r="EKJ950" s="477"/>
      <c r="EKK950" s="477"/>
      <c r="EKL950" s="477"/>
      <c r="EKM950" s="477"/>
      <c r="EKN950" s="477"/>
      <c r="EKO950" s="477"/>
      <c r="EKP950" s="477"/>
      <c r="EKQ950" s="477"/>
      <c r="EKR950" s="477"/>
      <c r="EKS950" s="477"/>
      <c r="EKT950" s="477"/>
      <c r="EKU950" s="477"/>
      <c r="EKV950" s="477"/>
      <c r="EKW950" s="477"/>
      <c r="EKX950" s="477"/>
      <c r="EKY950" s="477"/>
      <c r="EKZ950" s="477"/>
      <c r="ELA950" s="477"/>
      <c r="ELB950" s="477"/>
      <c r="ELC950" s="477"/>
      <c r="ELD950" s="477"/>
      <c r="ELE950" s="477"/>
      <c r="ELF950" s="477"/>
      <c r="ELG950" s="477"/>
      <c r="ELH950" s="477"/>
      <c r="ELI950" s="477"/>
      <c r="ELJ950" s="477"/>
      <c r="ELK950" s="477"/>
      <c r="ELL950" s="477"/>
      <c r="ELM950" s="477"/>
      <c r="ELN950" s="477"/>
      <c r="ELO950" s="477"/>
      <c r="ELP950" s="477"/>
      <c r="ELQ950" s="477"/>
      <c r="ELR950" s="477"/>
      <c r="ELS950" s="477"/>
      <c r="ELT950" s="477"/>
      <c r="ELU950" s="477"/>
      <c r="ELV950" s="477"/>
      <c r="ELW950" s="477"/>
      <c r="ELX950" s="477"/>
      <c r="ELY950" s="477"/>
      <c r="ELZ950" s="477"/>
      <c r="EMA950" s="477"/>
      <c r="EMB950" s="477"/>
      <c r="EMC950" s="477"/>
      <c r="EMD950" s="477"/>
      <c r="EME950" s="477"/>
      <c r="EMF950" s="477"/>
      <c r="EMG950" s="477"/>
      <c r="EMH950" s="477"/>
      <c r="EMI950" s="477"/>
      <c r="EMJ950" s="477"/>
      <c r="EMK950" s="477"/>
      <c r="EML950" s="477"/>
      <c r="EMM950" s="477"/>
      <c r="EMN950" s="477"/>
      <c r="EMO950" s="477"/>
      <c r="EMP950" s="477"/>
      <c r="EMQ950" s="477"/>
      <c r="EMR950" s="477"/>
      <c r="EMS950" s="477"/>
      <c r="EMT950" s="477"/>
      <c r="EMU950" s="477"/>
      <c r="EMV950" s="477"/>
      <c r="EMW950" s="477"/>
      <c r="EMX950" s="477"/>
      <c r="EMY950" s="477"/>
      <c r="EMZ950" s="477"/>
      <c r="ENA950" s="477"/>
      <c r="ENB950" s="477"/>
      <c r="ENC950" s="477"/>
      <c r="END950" s="477"/>
      <c r="ENE950" s="477"/>
      <c r="ENF950" s="477"/>
      <c r="ENG950" s="477"/>
      <c r="ENH950" s="477"/>
      <c r="ENI950" s="477"/>
      <c r="ENJ950" s="477"/>
      <c r="ENK950" s="477"/>
      <c r="ENL950" s="477"/>
      <c r="ENM950" s="477"/>
      <c r="ENN950" s="477"/>
      <c r="ENO950" s="477"/>
      <c r="ENP950" s="477"/>
      <c r="ENQ950" s="477"/>
      <c r="ENR950" s="477"/>
      <c r="ENS950" s="477"/>
      <c r="ENT950" s="477"/>
      <c r="ENU950" s="477"/>
      <c r="ENV950" s="477"/>
      <c r="ENW950" s="477"/>
      <c r="ENX950" s="477"/>
      <c r="ENY950" s="477"/>
      <c r="ENZ950" s="477"/>
      <c r="EOA950" s="477"/>
      <c r="EOB950" s="477"/>
      <c r="EOC950" s="477"/>
      <c r="EOD950" s="477"/>
      <c r="EOE950" s="477"/>
      <c r="EOF950" s="477"/>
      <c r="EOG950" s="477"/>
      <c r="EOH950" s="477"/>
      <c r="EOI950" s="477"/>
      <c r="EOJ950" s="477"/>
      <c r="EOK950" s="477"/>
      <c r="EOL950" s="477"/>
      <c r="EOM950" s="477"/>
      <c r="EON950" s="477"/>
      <c r="EOO950" s="477"/>
      <c r="EOP950" s="477"/>
      <c r="EOQ950" s="477"/>
      <c r="EOR950" s="477"/>
      <c r="EOS950" s="477"/>
      <c r="EOT950" s="477"/>
      <c r="EOU950" s="477"/>
      <c r="EOV950" s="477"/>
      <c r="EOW950" s="477"/>
      <c r="EOX950" s="477"/>
      <c r="EOY950" s="477"/>
      <c r="EOZ950" s="477"/>
      <c r="EPA950" s="477"/>
      <c r="EPB950" s="477"/>
      <c r="EPC950" s="477"/>
      <c r="EPD950" s="477"/>
      <c r="EPE950" s="477"/>
      <c r="EPF950" s="477"/>
      <c r="EPG950" s="477"/>
      <c r="EPH950" s="477"/>
      <c r="EPI950" s="477"/>
      <c r="EPJ950" s="477"/>
      <c r="EPK950" s="477"/>
      <c r="EPL950" s="477"/>
      <c r="EPM950" s="477"/>
      <c r="EPN950" s="477"/>
      <c r="EPO950" s="477"/>
      <c r="EPP950" s="477"/>
      <c r="EPQ950" s="477"/>
      <c r="EPR950" s="477"/>
      <c r="EPS950" s="477"/>
      <c r="EPT950" s="477"/>
      <c r="EPU950" s="477"/>
      <c r="EPV950" s="477"/>
      <c r="EPW950" s="477"/>
      <c r="EPX950" s="477"/>
      <c r="EPY950" s="477"/>
      <c r="EPZ950" s="477"/>
      <c r="EQA950" s="477"/>
      <c r="EQB950" s="477"/>
      <c r="EQC950" s="477"/>
      <c r="EQD950" s="477"/>
      <c r="EQE950" s="477"/>
      <c r="EQF950" s="477"/>
      <c r="EQG950" s="477"/>
      <c r="EQH950" s="477"/>
      <c r="EQI950" s="477"/>
      <c r="EQJ950" s="477"/>
      <c r="EQK950" s="477"/>
      <c r="EQL950" s="477"/>
      <c r="EQM950" s="477"/>
      <c r="EQN950" s="477"/>
      <c r="EQO950" s="477"/>
      <c r="EQP950" s="477"/>
      <c r="EQQ950" s="477"/>
      <c r="EQR950" s="477"/>
      <c r="EQS950" s="477"/>
      <c r="EQT950" s="477"/>
      <c r="EQU950" s="477"/>
      <c r="EQV950" s="477"/>
      <c r="EQW950" s="477"/>
      <c r="EQX950" s="477"/>
      <c r="EQY950" s="477"/>
      <c r="EQZ950" s="477"/>
      <c r="ERA950" s="477"/>
      <c r="ERB950" s="477"/>
      <c r="ERC950" s="477"/>
      <c r="ERD950" s="477"/>
      <c r="ERE950" s="477"/>
      <c r="ERF950" s="477"/>
      <c r="ERG950" s="477"/>
      <c r="ERH950" s="477"/>
      <c r="ERI950" s="477"/>
      <c r="ERJ950" s="477"/>
      <c r="ERK950" s="477"/>
      <c r="ERL950" s="477"/>
      <c r="ERM950" s="477"/>
      <c r="ERN950" s="477"/>
      <c r="ERO950" s="477"/>
      <c r="ERP950" s="477"/>
      <c r="ERQ950" s="477"/>
      <c r="ERR950" s="477"/>
      <c r="ERS950" s="477"/>
      <c r="ERT950" s="477"/>
      <c r="ERU950" s="477"/>
      <c r="ERV950" s="477"/>
      <c r="ERW950" s="477"/>
      <c r="ERX950" s="477"/>
      <c r="ERY950" s="477"/>
      <c r="ERZ950" s="477"/>
      <c r="ESA950" s="477"/>
      <c r="ESB950" s="477"/>
      <c r="ESC950" s="477"/>
      <c r="ESD950" s="477"/>
      <c r="ESE950" s="477"/>
      <c r="ESF950" s="477"/>
      <c r="ESG950" s="477"/>
      <c r="ESH950" s="477"/>
      <c r="ESI950" s="477"/>
      <c r="ESJ950" s="477"/>
      <c r="ESK950" s="477"/>
      <c r="ESL950" s="477"/>
      <c r="ESM950" s="477"/>
      <c r="ESN950" s="477"/>
      <c r="ESO950" s="477"/>
      <c r="ESP950" s="477"/>
      <c r="ESQ950" s="477"/>
      <c r="ESR950" s="477"/>
      <c r="ESS950" s="477"/>
      <c r="EST950" s="477"/>
      <c r="ESU950" s="477"/>
      <c r="ESV950" s="477"/>
      <c r="ESW950" s="477"/>
      <c r="ESX950" s="477"/>
      <c r="ESY950" s="477"/>
      <c r="ESZ950" s="477"/>
      <c r="ETA950" s="477"/>
      <c r="ETB950" s="477"/>
      <c r="ETC950" s="477"/>
      <c r="ETD950" s="477"/>
      <c r="ETE950" s="477"/>
      <c r="ETF950" s="477"/>
      <c r="ETG950" s="477"/>
      <c r="ETH950" s="477"/>
      <c r="ETI950" s="477"/>
      <c r="ETJ950" s="477"/>
      <c r="ETK950" s="477"/>
      <c r="ETL950" s="477"/>
      <c r="ETM950" s="477"/>
      <c r="ETN950" s="477"/>
      <c r="ETO950" s="477"/>
      <c r="ETP950" s="477"/>
      <c r="ETQ950" s="477"/>
      <c r="ETR950" s="477"/>
      <c r="ETS950" s="477"/>
      <c r="ETT950" s="477"/>
      <c r="ETU950" s="477"/>
      <c r="ETV950" s="477"/>
      <c r="ETW950" s="477"/>
      <c r="ETX950" s="477"/>
      <c r="ETY950" s="477"/>
      <c r="ETZ950" s="477"/>
      <c r="EUA950" s="477"/>
      <c r="EUB950" s="477"/>
      <c r="EUC950" s="477"/>
      <c r="EUD950" s="477"/>
      <c r="EUE950" s="477"/>
      <c r="EUF950" s="477"/>
      <c r="EUG950" s="477"/>
      <c r="EUH950" s="477"/>
      <c r="EUI950" s="477"/>
      <c r="EUJ950" s="477"/>
      <c r="EUK950" s="477"/>
      <c r="EUL950" s="477"/>
      <c r="EUM950" s="477"/>
      <c r="EUN950" s="477"/>
      <c r="EUO950" s="477"/>
      <c r="EUP950" s="477"/>
      <c r="EUQ950" s="477"/>
      <c r="EUR950" s="477"/>
      <c r="EUS950" s="477"/>
      <c r="EUT950" s="477"/>
      <c r="EUU950" s="477"/>
      <c r="EUV950" s="477"/>
      <c r="EUW950" s="477"/>
      <c r="EUX950" s="477"/>
      <c r="EUY950" s="477"/>
      <c r="EUZ950" s="477"/>
      <c r="EVA950" s="477"/>
      <c r="EVB950" s="477"/>
      <c r="EVC950" s="477"/>
      <c r="EVD950" s="477"/>
      <c r="EVE950" s="477"/>
      <c r="EVF950" s="477"/>
      <c r="EVG950" s="477"/>
      <c r="EVH950" s="477"/>
      <c r="EVI950" s="477"/>
      <c r="EVJ950" s="477"/>
      <c r="EVK950" s="477"/>
      <c r="EVL950" s="477"/>
      <c r="EVM950" s="477"/>
      <c r="EVN950" s="477"/>
      <c r="EVO950" s="477"/>
      <c r="EVP950" s="477"/>
      <c r="EVQ950" s="477"/>
      <c r="EVR950" s="477"/>
      <c r="EVS950" s="477"/>
      <c r="EVT950" s="477"/>
      <c r="EVU950" s="477"/>
      <c r="EVV950" s="477"/>
      <c r="EVW950" s="477"/>
      <c r="EVX950" s="477"/>
      <c r="EVY950" s="477"/>
      <c r="EVZ950" s="477"/>
      <c r="EWA950" s="477"/>
      <c r="EWB950" s="477"/>
      <c r="EWC950" s="477"/>
      <c r="EWD950" s="477"/>
      <c r="EWE950" s="477"/>
      <c r="EWF950" s="477"/>
      <c r="EWG950" s="477"/>
      <c r="EWH950" s="477"/>
      <c r="EWI950" s="477"/>
      <c r="EWJ950" s="477"/>
      <c r="EWK950" s="477"/>
      <c r="EWL950" s="477"/>
      <c r="EWM950" s="477"/>
      <c r="EWN950" s="477"/>
      <c r="EWO950" s="477"/>
      <c r="EWP950" s="477"/>
      <c r="EWQ950" s="477"/>
      <c r="EWR950" s="477"/>
      <c r="EWS950" s="477"/>
      <c r="EWT950" s="477"/>
      <c r="EWU950" s="477"/>
      <c r="EWV950" s="477"/>
      <c r="EWW950" s="477"/>
      <c r="EWX950" s="477"/>
      <c r="EWY950" s="477"/>
      <c r="EWZ950" s="477"/>
      <c r="EXA950" s="477"/>
      <c r="EXB950" s="477"/>
      <c r="EXC950" s="477"/>
      <c r="EXD950" s="477"/>
      <c r="EXE950" s="477"/>
      <c r="EXF950" s="477"/>
      <c r="EXG950" s="477"/>
      <c r="EXH950" s="477"/>
      <c r="EXI950" s="477"/>
      <c r="EXJ950" s="477"/>
      <c r="EXK950" s="477"/>
      <c r="EXL950" s="477"/>
      <c r="EXM950" s="477"/>
      <c r="EXN950" s="477"/>
      <c r="EXO950" s="477"/>
      <c r="EXP950" s="477"/>
      <c r="EXQ950" s="477"/>
      <c r="EXR950" s="477"/>
      <c r="EXS950" s="477"/>
      <c r="EXT950" s="477"/>
      <c r="EXU950" s="477"/>
      <c r="EXV950" s="477"/>
      <c r="EXW950" s="477"/>
      <c r="EXX950" s="477"/>
      <c r="EXY950" s="477"/>
      <c r="EXZ950" s="477"/>
      <c r="EYA950" s="477"/>
      <c r="EYB950" s="477"/>
      <c r="EYC950" s="477"/>
      <c r="EYD950" s="477"/>
      <c r="EYE950" s="477"/>
      <c r="EYF950" s="477"/>
      <c r="EYG950" s="477"/>
      <c r="EYH950" s="477"/>
      <c r="EYI950" s="477"/>
      <c r="EYJ950" s="477"/>
      <c r="EYK950" s="477"/>
      <c r="EYL950" s="477"/>
      <c r="EYM950" s="477"/>
      <c r="EYN950" s="477"/>
      <c r="EYO950" s="477"/>
      <c r="EYP950" s="477"/>
      <c r="EYQ950" s="477"/>
      <c r="EYR950" s="477"/>
      <c r="EYS950" s="477"/>
      <c r="EYT950" s="477"/>
      <c r="EYU950" s="477"/>
      <c r="EYV950" s="477"/>
      <c r="EYW950" s="477"/>
      <c r="EYX950" s="477"/>
      <c r="EYY950" s="477"/>
      <c r="EYZ950" s="477"/>
      <c r="EZA950" s="477"/>
      <c r="EZB950" s="477"/>
      <c r="EZC950" s="477"/>
      <c r="EZD950" s="477"/>
      <c r="EZE950" s="477"/>
      <c r="EZF950" s="477"/>
      <c r="EZG950" s="477"/>
      <c r="EZH950" s="477"/>
      <c r="EZI950" s="477"/>
      <c r="EZJ950" s="477"/>
      <c r="EZK950" s="477"/>
      <c r="EZL950" s="477"/>
      <c r="EZM950" s="477"/>
      <c r="EZN950" s="477"/>
      <c r="EZO950" s="477"/>
      <c r="EZP950" s="477"/>
      <c r="EZQ950" s="477"/>
      <c r="EZR950" s="477"/>
      <c r="EZS950" s="477"/>
      <c r="EZT950" s="477"/>
      <c r="EZU950" s="477"/>
      <c r="EZV950" s="477"/>
      <c r="EZW950" s="477"/>
      <c r="EZX950" s="477"/>
      <c r="EZY950" s="477"/>
      <c r="EZZ950" s="477"/>
      <c r="FAA950" s="477"/>
      <c r="FAB950" s="477"/>
      <c r="FAC950" s="477"/>
      <c r="FAD950" s="477"/>
      <c r="FAE950" s="477"/>
      <c r="FAF950" s="477"/>
      <c r="FAG950" s="477"/>
      <c r="FAH950" s="477"/>
      <c r="FAI950" s="477"/>
      <c r="FAJ950" s="477"/>
      <c r="FAK950" s="477"/>
      <c r="FAL950" s="477"/>
      <c r="FAM950" s="477"/>
      <c r="FAN950" s="477"/>
      <c r="FAO950" s="477"/>
      <c r="FAP950" s="477"/>
      <c r="FAQ950" s="477"/>
      <c r="FAR950" s="477"/>
      <c r="FAS950" s="477"/>
      <c r="FAT950" s="477"/>
      <c r="FAU950" s="477"/>
      <c r="FAV950" s="477"/>
      <c r="FAW950" s="477"/>
      <c r="FAX950" s="477"/>
      <c r="FAY950" s="477"/>
      <c r="FAZ950" s="477"/>
      <c r="FBA950" s="477"/>
      <c r="FBB950" s="477"/>
      <c r="FBC950" s="477"/>
      <c r="FBD950" s="477"/>
      <c r="FBE950" s="477"/>
      <c r="FBF950" s="477"/>
      <c r="FBG950" s="477"/>
      <c r="FBH950" s="477"/>
      <c r="FBI950" s="477"/>
      <c r="FBJ950" s="477"/>
      <c r="FBK950" s="477"/>
      <c r="FBL950" s="477"/>
      <c r="FBM950" s="477"/>
      <c r="FBN950" s="477"/>
      <c r="FBO950" s="477"/>
      <c r="FBP950" s="477"/>
      <c r="FBQ950" s="477"/>
      <c r="FBR950" s="477"/>
      <c r="FBS950" s="477"/>
      <c r="FBT950" s="477"/>
      <c r="FBU950" s="477"/>
      <c r="FBV950" s="477"/>
      <c r="FBW950" s="477"/>
      <c r="FBX950" s="477"/>
      <c r="FBY950" s="477"/>
      <c r="FBZ950" s="477"/>
      <c r="FCA950" s="477"/>
      <c r="FCB950" s="477"/>
      <c r="FCC950" s="477"/>
      <c r="FCD950" s="477"/>
      <c r="FCE950" s="477"/>
      <c r="FCF950" s="477"/>
      <c r="FCG950" s="477"/>
      <c r="FCH950" s="477"/>
      <c r="FCI950" s="477"/>
      <c r="FCJ950" s="477"/>
      <c r="FCK950" s="477"/>
      <c r="FCL950" s="477"/>
      <c r="FCM950" s="477"/>
      <c r="FCN950" s="477"/>
      <c r="FCO950" s="477"/>
      <c r="FCP950" s="477"/>
      <c r="FCQ950" s="477"/>
      <c r="FCR950" s="477"/>
      <c r="FCS950" s="477"/>
      <c r="FCT950" s="477"/>
      <c r="FCU950" s="477"/>
      <c r="FCV950" s="477"/>
      <c r="FCW950" s="477"/>
      <c r="FCX950" s="477"/>
      <c r="FCY950" s="477"/>
      <c r="FCZ950" s="477"/>
      <c r="FDA950" s="477"/>
      <c r="FDB950" s="477"/>
      <c r="FDC950" s="477"/>
      <c r="FDD950" s="477"/>
      <c r="FDE950" s="477"/>
      <c r="FDF950" s="477"/>
      <c r="FDG950" s="477"/>
      <c r="FDH950" s="477"/>
      <c r="FDI950" s="477"/>
      <c r="FDJ950" s="477"/>
      <c r="FDK950" s="477"/>
      <c r="FDL950" s="477"/>
      <c r="FDM950" s="477"/>
      <c r="FDN950" s="477"/>
      <c r="FDO950" s="477"/>
      <c r="FDP950" s="477"/>
      <c r="FDQ950" s="477"/>
      <c r="FDR950" s="477"/>
      <c r="FDS950" s="477"/>
      <c r="FDT950" s="477"/>
      <c r="FDU950" s="477"/>
      <c r="FDV950" s="477"/>
      <c r="FDW950" s="477"/>
      <c r="FDX950" s="477"/>
      <c r="FDY950" s="477"/>
      <c r="FDZ950" s="477"/>
      <c r="FEA950" s="477"/>
      <c r="FEB950" s="477"/>
      <c r="FEC950" s="477"/>
      <c r="FED950" s="477"/>
      <c r="FEE950" s="477"/>
      <c r="FEF950" s="477"/>
      <c r="FEG950" s="477"/>
      <c r="FEH950" s="477"/>
      <c r="FEI950" s="477"/>
      <c r="FEJ950" s="477"/>
      <c r="FEK950" s="477"/>
      <c r="FEL950" s="477"/>
      <c r="FEM950" s="477"/>
      <c r="FEN950" s="477"/>
      <c r="FEO950" s="477"/>
      <c r="FEP950" s="477"/>
      <c r="FEQ950" s="477"/>
      <c r="FER950" s="477"/>
      <c r="FES950" s="477"/>
      <c r="FET950" s="477"/>
      <c r="FEU950" s="477"/>
      <c r="FEV950" s="477"/>
      <c r="FEW950" s="477"/>
      <c r="FEX950" s="477"/>
      <c r="FEY950" s="477"/>
      <c r="FEZ950" s="477"/>
      <c r="FFA950" s="477"/>
      <c r="FFB950" s="477"/>
      <c r="FFC950" s="477"/>
      <c r="FFD950" s="477"/>
      <c r="FFE950" s="477"/>
      <c r="FFF950" s="477"/>
      <c r="FFG950" s="477"/>
      <c r="FFH950" s="477"/>
      <c r="FFI950" s="477"/>
      <c r="FFJ950" s="477"/>
      <c r="FFK950" s="477"/>
      <c r="FFL950" s="477"/>
      <c r="FFM950" s="477"/>
      <c r="FFN950" s="477"/>
      <c r="FFO950" s="477"/>
      <c r="FFP950" s="477"/>
      <c r="FFQ950" s="477"/>
      <c r="FFR950" s="477"/>
      <c r="FFS950" s="477"/>
      <c r="FFT950" s="477"/>
      <c r="FFU950" s="477"/>
      <c r="FFV950" s="477"/>
      <c r="FFW950" s="477"/>
      <c r="FFX950" s="477"/>
      <c r="FFY950" s="477"/>
      <c r="FFZ950" s="477"/>
      <c r="FGA950" s="477"/>
      <c r="FGB950" s="477"/>
      <c r="FGC950" s="477"/>
      <c r="FGD950" s="477"/>
      <c r="FGE950" s="477"/>
      <c r="FGF950" s="477"/>
      <c r="FGG950" s="477"/>
      <c r="FGH950" s="477"/>
      <c r="FGI950" s="477"/>
      <c r="FGJ950" s="477"/>
      <c r="FGK950" s="477"/>
      <c r="FGL950" s="477"/>
      <c r="FGM950" s="477"/>
      <c r="FGN950" s="477"/>
      <c r="FGO950" s="477"/>
      <c r="FGP950" s="477"/>
      <c r="FGQ950" s="477"/>
      <c r="FGR950" s="477"/>
      <c r="FGS950" s="477"/>
      <c r="FGT950" s="477"/>
      <c r="FGU950" s="477"/>
      <c r="FGV950" s="477"/>
      <c r="FGW950" s="477"/>
      <c r="FGX950" s="477"/>
      <c r="FGY950" s="477"/>
      <c r="FGZ950" s="477"/>
      <c r="FHA950" s="477"/>
      <c r="FHB950" s="477"/>
      <c r="FHC950" s="477"/>
      <c r="FHD950" s="477"/>
      <c r="FHE950" s="477"/>
      <c r="FHF950" s="477"/>
      <c r="FHG950" s="477"/>
      <c r="FHH950" s="477"/>
      <c r="FHI950" s="477"/>
      <c r="FHJ950" s="477"/>
      <c r="FHK950" s="477"/>
      <c r="FHL950" s="477"/>
      <c r="FHM950" s="477"/>
      <c r="FHN950" s="477"/>
      <c r="FHO950" s="477"/>
      <c r="FHP950" s="477"/>
      <c r="FHQ950" s="477"/>
      <c r="FHR950" s="477"/>
      <c r="FHS950" s="477"/>
      <c r="FHT950" s="477"/>
      <c r="FHU950" s="477"/>
      <c r="FHV950" s="477"/>
      <c r="FHW950" s="477"/>
      <c r="FHX950" s="477"/>
      <c r="FHY950" s="477"/>
      <c r="FHZ950" s="477"/>
      <c r="FIA950" s="477"/>
      <c r="FIB950" s="477"/>
      <c r="FIC950" s="477"/>
      <c r="FID950" s="477"/>
      <c r="FIE950" s="477"/>
      <c r="FIF950" s="477"/>
      <c r="FIG950" s="477"/>
      <c r="FIH950" s="477"/>
      <c r="FII950" s="477"/>
      <c r="FIJ950" s="477"/>
      <c r="FIK950" s="477"/>
      <c r="FIL950" s="477"/>
      <c r="FIM950" s="477"/>
      <c r="FIN950" s="477"/>
      <c r="FIO950" s="477"/>
      <c r="FIP950" s="477"/>
      <c r="FIQ950" s="477"/>
      <c r="FIR950" s="477"/>
      <c r="FIS950" s="477"/>
      <c r="FIT950" s="477"/>
      <c r="FIU950" s="477"/>
      <c r="FIV950" s="477"/>
      <c r="FIW950" s="477"/>
      <c r="FIX950" s="477"/>
      <c r="FIY950" s="477"/>
      <c r="FIZ950" s="477"/>
      <c r="FJA950" s="477"/>
      <c r="FJB950" s="477"/>
      <c r="FJC950" s="477"/>
      <c r="FJD950" s="477"/>
      <c r="FJE950" s="477"/>
      <c r="FJF950" s="477"/>
      <c r="FJG950" s="477"/>
      <c r="FJH950" s="477"/>
      <c r="FJI950" s="477"/>
      <c r="FJJ950" s="477"/>
      <c r="FJK950" s="477"/>
      <c r="FJL950" s="477"/>
      <c r="FJM950" s="477"/>
      <c r="FJN950" s="477"/>
      <c r="FJO950" s="477"/>
      <c r="FJP950" s="477"/>
      <c r="FJQ950" s="477"/>
      <c r="FJR950" s="477"/>
      <c r="FJS950" s="477"/>
      <c r="FJT950" s="477"/>
      <c r="FJU950" s="477"/>
      <c r="FJV950" s="477"/>
      <c r="FJW950" s="477"/>
      <c r="FJX950" s="477"/>
      <c r="FJY950" s="477"/>
      <c r="FJZ950" s="477"/>
      <c r="FKA950" s="477"/>
      <c r="FKB950" s="477"/>
      <c r="FKC950" s="477"/>
      <c r="FKD950" s="477"/>
      <c r="FKE950" s="477"/>
      <c r="FKF950" s="477"/>
      <c r="FKG950" s="477"/>
      <c r="FKH950" s="477"/>
      <c r="FKI950" s="477"/>
      <c r="FKJ950" s="477"/>
      <c r="FKK950" s="477"/>
      <c r="FKL950" s="477"/>
      <c r="FKM950" s="477"/>
      <c r="FKN950" s="477"/>
      <c r="FKO950" s="477"/>
      <c r="FKP950" s="477"/>
      <c r="FKQ950" s="477"/>
      <c r="FKR950" s="477"/>
      <c r="FKS950" s="477"/>
      <c r="FKT950" s="477"/>
      <c r="FKU950" s="477"/>
      <c r="FKV950" s="477"/>
      <c r="FKW950" s="477"/>
      <c r="FKX950" s="477"/>
      <c r="FKY950" s="477"/>
      <c r="FKZ950" s="477"/>
      <c r="FLA950" s="477"/>
      <c r="FLB950" s="477"/>
      <c r="FLC950" s="477"/>
      <c r="FLD950" s="477"/>
      <c r="FLE950" s="477"/>
      <c r="FLF950" s="477"/>
      <c r="FLG950" s="477"/>
      <c r="FLH950" s="477"/>
      <c r="FLI950" s="477"/>
      <c r="FLJ950" s="477"/>
      <c r="FLK950" s="477"/>
      <c r="FLL950" s="477"/>
      <c r="FLM950" s="477"/>
      <c r="FLN950" s="477"/>
      <c r="FLO950" s="477"/>
      <c r="FLP950" s="477"/>
      <c r="FLQ950" s="477"/>
      <c r="FLR950" s="477"/>
      <c r="FLS950" s="477"/>
      <c r="FLT950" s="477"/>
      <c r="FLU950" s="477"/>
      <c r="FLV950" s="477"/>
      <c r="FLW950" s="477"/>
      <c r="FLX950" s="477"/>
      <c r="FLY950" s="477"/>
      <c r="FLZ950" s="477"/>
      <c r="FMA950" s="477"/>
      <c r="FMB950" s="477"/>
      <c r="FMC950" s="477"/>
      <c r="FMD950" s="477"/>
      <c r="FME950" s="477"/>
      <c r="FMF950" s="477"/>
      <c r="FMG950" s="477"/>
      <c r="FMH950" s="477"/>
      <c r="FMI950" s="477"/>
      <c r="FMJ950" s="477"/>
      <c r="FMK950" s="477"/>
      <c r="FML950" s="477"/>
      <c r="FMM950" s="477"/>
      <c r="FMN950" s="477"/>
      <c r="FMO950" s="477"/>
      <c r="FMP950" s="477"/>
      <c r="FMQ950" s="477"/>
      <c r="FMR950" s="477"/>
      <c r="FMS950" s="477"/>
      <c r="FMT950" s="477"/>
      <c r="FMU950" s="477"/>
      <c r="FMV950" s="477"/>
      <c r="FMW950" s="477"/>
      <c r="FMX950" s="477"/>
      <c r="FMY950" s="477"/>
      <c r="FMZ950" s="477"/>
      <c r="FNA950" s="477"/>
      <c r="FNB950" s="477"/>
      <c r="FNC950" s="477"/>
      <c r="FND950" s="477"/>
      <c r="FNE950" s="477"/>
      <c r="FNF950" s="477"/>
      <c r="FNG950" s="477"/>
      <c r="FNH950" s="477"/>
      <c r="FNI950" s="477"/>
      <c r="FNJ950" s="477"/>
      <c r="FNK950" s="477"/>
      <c r="FNL950" s="477"/>
      <c r="FNM950" s="477"/>
      <c r="FNN950" s="477"/>
      <c r="FNO950" s="477"/>
      <c r="FNP950" s="477"/>
      <c r="FNQ950" s="477"/>
      <c r="FNR950" s="477"/>
      <c r="FNS950" s="477"/>
      <c r="FNT950" s="477"/>
      <c r="FNU950" s="477"/>
      <c r="FNV950" s="477"/>
      <c r="FNW950" s="477"/>
      <c r="FNX950" s="477"/>
      <c r="FNY950" s="477"/>
      <c r="FNZ950" s="477"/>
      <c r="FOA950" s="477"/>
      <c r="FOB950" s="477"/>
      <c r="FOC950" s="477"/>
      <c r="FOD950" s="477"/>
      <c r="FOE950" s="477"/>
      <c r="FOF950" s="477"/>
      <c r="FOG950" s="477"/>
      <c r="FOH950" s="477"/>
      <c r="FOI950" s="477"/>
      <c r="FOJ950" s="477"/>
      <c r="FOK950" s="477"/>
      <c r="FOL950" s="477"/>
      <c r="FOM950" s="477"/>
      <c r="FON950" s="477"/>
      <c r="FOO950" s="477"/>
      <c r="FOP950" s="477"/>
      <c r="FOQ950" s="477"/>
      <c r="FOR950" s="477"/>
      <c r="FOS950" s="477"/>
      <c r="FOT950" s="477"/>
      <c r="FOU950" s="477"/>
      <c r="FOV950" s="477"/>
      <c r="FOW950" s="477"/>
      <c r="FOX950" s="477"/>
      <c r="FOY950" s="477"/>
      <c r="FOZ950" s="477"/>
      <c r="FPA950" s="477"/>
      <c r="FPB950" s="477"/>
      <c r="FPC950" s="477"/>
      <c r="FPD950" s="477"/>
      <c r="FPE950" s="477"/>
      <c r="FPF950" s="477"/>
      <c r="FPG950" s="477"/>
      <c r="FPH950" s="477"/>
      <c r="FPI950" s="477"/>
      <c r="FPJ950" s="477"/>
      <c r="FPK950" s="477"/>
      <c r="FPL950" s="477"/>
      <c r="FPM950" s="477"/>
      <c r="FPN950" s="477"/>
      <c r="FPO950" s="477"/>
      <c r="FPP950" s="477"/>
      <c r="FPQ950" s="477"/>
      <c r="FPR950" s="477"/>
      <c r="FPS950" s="477"/>
      <c r="FPT950" s="477"/>
      <c r="FPU950" s="477"/>
      <c r="FPV950" s="477"/>
      <c r="FPW950" s="477"/>
      <c r="FPX950" s="477"/>
      <c r="FPY950" s="477"/>
      <c r="FPZ950" s="477"/>
      <c r="FQA950" s="477"/>
      <c r="FQB950" s="477"/>
      <c r="FQC950" s="477"/>
      <c r="FQD950" s="477"/>
      <c r="FQE950" s="477"/>
      <c r="FQF950" s="477"/>
      <c r="FQG950" s="477"/>
      <c r="FQH950" s="477"/>
      <c r="FQI950" s="477"/>
      <c r="FQJ950" s="477"/>
      <c r="FQK950" s="477"/>
      <c r="FQL950" s="477"/>
      <c r="FQM950" s="477"/>
      <c r="FQN950" s="477"/>
      <c r="FQO950" s="477"/>
      <c r="FQP950" s="477"/>
      <c r="FQQ950" s="477"/>
      <c r="FQR950" s="477"/>
      <c r="FQS950" s="477"/>
      <c r="FQT950" s="477"/>
      <c r="FQU950" s="477"/>
      <c r="FQV950" s="477"/>
      <c r="FQW950" s="477"/>
      <c r="FQX950" s="477"/>
      <c r="FQY950" s="477"/>
      <c r="FQZ950" s="477"/>
      <c r="FRA950" s="477"/>
      <c r="FRB950" s="477"/>
      <c r="FRC950" s="477"/>
      <c r="FRD950" s="477"/>
      <c r="FRE950" s="477"/>
      <c r="FRF950" s="477"/>
      <c r="FRG950" s="477"/>
      <c r="FRH950" s="477"/>
      <c r="FRI950" s="477"/>
      <c r="FRJ950" s="477"/>
      <c r="FRK950" s="477"/>
      <c r="FRL950" s="477"/>
      <c r="FRM950" s="477"/>
      <c r="FRN950" s="477"/>
      <c r="FRO950" s="477"/>
      <c r="FRP950" s="477"/>
      <c r="FRQ950" s="477"/>
      <c r="FRR950" s="477"/>
      <c r="FRS950" s="477"/>
      <c r="FRT950" s="477"/>
      <c r="FRU950" s="477"/>
      <c r="FRV950" s="477"/>
      <c r="FRW950" s="477"/>
      <c r="FRX950" s="477"/>
      <c r="FRY950" s="477"/>
      <c r="FRZ950" s="477"/>
      <c r="FSA950" s="477"/>
      <c r="FSB950" s="477"/>
      <c r="FSC950" s="477"/>
      <c r="FSD950" s="477"/>
      <c r="FSE950" s="477"/>
      <c r="FSF950" s="477"/>
      <c r="FSG950" s="477"/>
      <c r="FSH950" s="477"/>
      <c r="FSI950" s="477"/>
      <c r="FSJ950" s="477"/>
      <c r="FSK950" s="477"/>
      <c r="FSL950" s="477"/>
      <c r="FSM950" s="477"/>
      <c r="FSN950" s="477"/>
      <c r="FSO950" s="477"/>
      <c r="FSP950" s="477"/>
      <c r="FSQ950" s="477"/>
      <c r="FSR950" s="477"/>
      <c r="FSS950" s="477"/>
      <c r="FST950" s="477"/>
      <c r="FSU950" s="477"/>
      <c r="FSV950" s="477"/>
      <c r="FSW950" s="477"/>
      <c r="FSX950" s="477"/>
      <c r="FSY950" s="477"/>
      <c r="FSZ950" s="477"/>
      <c r="FTA950" s="477"/>
      <c r="FTB950" s="477"/>
      <c r="FTC950" s="477"/>
      <c r="FTD950" s="477"/>
      <c r="FTE950" s="477"/>
      <c r="FTF950" s="477"/>
      <c r="FTG950" s="477"/>
      <c r="FTH950" s="477"/>
      <c r="FTI950" s="477"/>
      <c r="FTJ950" s="477"/>
      <c r="FTK950" s="477"/>
      <c r="FTL950" s="477"/>
      <c r="FTM950" s="477"/>
      <c r="FTN950" s="477"/>
      <c r="FTO950" s="477"/>
      <c r="FTP950" s="477"/>
      <c r="FTQ950" s="477"/>
      <c r="FTR950" s="477"/>
      <c r="FTS950" s="477"/>
      <c r="FTT950" s="477"/>
      <c r="FTU950" s="477"/>
      <c r="FTV950" s="477"/>
      <c r="FTW950" s="477"/>
      <c r="FTX950" s="477"/>
      <c r="FTY950" s="477"/>
      <c r="FTZ950" s="477"/>
      <c r="FUA950" s="477"/>
      <c r="FUB950" s="477"/>
      <c r="FUC950" s="477"/>
      <c r="FUD950" s="477"/>
      <c r="FUE950" s="477"/>
      <c r="FUF950" s="477"/>
      <c r="FUG950" s="477"/>
      <c r="FUH950" s="477"/>
      <c r="FUI950" s="477"/>
      <c r="FUJ950" s="477"/>
      <c r="FUK950" s="477"/>
      <c r="FUL950" s="477"/>
      <c r="FUM950" s="477"/>
      <c r="FUN950" s="477"/>
      <c r="FUO950" s="477"/>
      <c r="FUP950" s="477"/>
      <c r="FUQ950" s="477"/>
      <c r="FUR950" s="477"/>
      <c r="FUS950" s="477"/>
      <c r="FUT950" s="477"/>
      <c r="FUU950" s="477"/>
      <c r="FUV950" s="477"/>
      <c r="FUW950" s="477"/>
      <c r="FUX950" s="477"/>
      <c r="FUY950" s="477"/>
      <c r="FUZ950" s="477"/>
      <c r="FVA950" s="477"/>
      <c r="FVB950" s="477"/>
      <c r="FVC950" s="477"/>
      <c r="FVD950" s="477"/>
      <c r="FVE950" s="477"/>
      <c r="FVF950" s="477"/>
      <c r="FVG950" s="477"/>
      <c r="FVH950" s="477"/>
      <c r="FVI950" s="477"/>
      <c r="FVJ950" s="477"/>
      <c r="FVK950" s="477"/>
      <c r="FVL950" s="477"/>
      <c r="FVM950" s="477"/>
      <c r="FVN950" s="477"/>
      <c r="FVO950" s="477"/>
      <c r="FVP950" s="477"/>
      <c r="FVQ950" s="477"/>
      <c r="FVR950" s="477"/>
      <c r="FVS950" s="477"/>
      <c r="FVT950" s="477"/>
      <c r="FVU950" s="477"/>
      <c r="FVV950" s="477"/>
      <c r="FVW950" s="477"/>
      <c r="FVX950" s="477"/>
      <c r="FVY950" s="477"/>
      <c r="FVZ950" s="477"/>
      <c r="FWA950" s="477"/>
      <c r="FWB950" s="477"/>
      <c r="FWC950" s="477"/>
      <c r="FWD950" s="477"/>
      <c r="FWE950" s="477"/>
      <c r="FWF950" s="477"/>
      <c r="FWG950" s="477"/>
      <c r="FWH950" s="477"/>
      <c r="FWI950" s="477"/>
      <c r="FWJ950" s="477"/>
      <c r="FWK950" s="477"/>
      <c r="FWL950" s="477"/>
      <c r="FWM950" s="477"/>
      <c r="FWN950" s="477"/>
      <c r="FWO950" s="477"/>
      <c r="FWP950" s="477"/>
      <c r="FWQ950" s="477"/>
      <c r="FWR950" s="477"/>
      <c r="FWS950" s="477"/>
      <c r="FWT950" s="477"/>
      <c r="FWU950" s="477"/>
      <c r="FWV950" s="477"/>
      <c r="FWW950" s="477"/>
      <c r="FWX950" s="477"/>
      <c r="FWY950" s="477"/>
      <c r="FWZ950" s="477"/>
      <c r="FXA950" s="477"/>
      <c r="FXB950" s="477"/>
      <c r="FXC950" s="477"/>
      <c r="FXD950" s="477"/>
      <c r="FXE950" s="477"/>
      <c r="FXF950" s="477"/>
      <c r="FXG950" s="477"/>
      <c r="FXH950" s="477"/>
      <c r="FXI950" s="477"/>
      <c r="FXJ950" s="477"/>
      <c r="FXK950" s="477"/>
      <c r="FXL950" s="477"/>
      <c r="FXM950" s="477"/>
      <c r="FXN950" s="477"/>
      <c r="FXO950" s="477"/>
      <c r="FXP950" s="477"/>
      <c r="FXQ950" s="477"/>
      <c r="FXR950" s="477"/>
      <c r="FXS950" s="477"/>
      <c r="FXT950" s="477"/>
      <c r="FXU950" s="477"/>
      <c r="FXV950" s="477"/>
      <c r="FXW950" s="477"/>
      <c r="FXX950" s="477"/>
      <c r="FXY950" s="477"/>
      <c r="FXZ950" s="477"/>
      <c r="FYA950" s="477"/>
      <c r="FYB950" s="477"/>
      <c r="FYC950" s="477"/>
      <c r="FYD950" s="477"/>
      <c r="FYE950" s="477"/>
      <c r="FYF950" s="477"/>
      <c r="FYG950" s="477"/>
      <c r="FYH950" s="477"/>
      <c r="FYI950" s="477"/>
      <c r="FYJ950" s="477"/>
      <c r="FYK950" s="477"/>
      <c r="FYL950" s="477"/>
      <c r="FYM950" s="477"/>
      <c r="FYN950" s="477"/>
      <c r="FYO950" s="477"/>
      <c r="FYP950" s="477"/>
      <c r="FYQ950" s="477"/>
      <c r="FYR950" s="477"/>
      <c r="FYS950" s="477"/>
      <c r="FYT950" s="477"/>
      <c r="FYU950" s="477"/>
      <c r="FYV950" s="477"/>
      <c r="FYW950" s="477"/>
      <c r="FYX950" s="477"/>
      <c r="FYY950" s="477"/>
      <c r="FYZ950" s="477"/>
      <c r="FZA950" s="477"/>
      <c r="FZB950" s="477"/>
      <c r="FZC950" s="477"/>
      <c r="FZD950" s="477"/>
      <c r="FZE950" s="477"/>
      <c r="FZF950" s="477"/>
      <c r="FZG950" s="477"/>
      <c r="FZH950" s="477"/>
      <c r="FZI950" s="477"/>
      <c r="FZJ950" s="477"/>
      <c r="FZK950" s="477"/>
      <c r="FZL950" s="477"/>
      <c r="FZM950" s="477"/>
      <c r="FZN950" s="477"/>
      <c r="FZO950" s="477"/>
      <c r="FZP950" s="477"/>
      <c r="FZQ950" s="477"/>
      <c r="FZR950" s="477"/>
      <c r="FZS950" s="477"/>
      <c r="FZT950" s="477"/>
      <c r="FZU950" s="477"/>
      <c r="FZV950" s="477"/>
      <c r="FZW950" s="477"/>
      <c r="FZX950" s="477"/>
      <c r="FZY950" s="477"/>
      <c r="FZZ950" s="477"/>
      <c r="GAA950" s="477"/>
      <c r="GAB950" s="477"/>
      <c r="GAC950" s="477"/>
      <c r="GAD950" s="477"/>
      <c r="GAE950" s="477"/>
      <c r="GAF950" s="477"/>
      <c r="GAG950" s="477"/>
      <c r="GAH950" s="477"/>
      <c r="GAI950" s="477"/>
      <c r="GAJ950" s="477"/>
      <c r="GAK950" s="477"/>
      <c r="GAL950" s="477"/>
      <c r="GAM950" s="477"/>
      <c r="GAN950" s="477"/>
      <c r="GAO950" s="477"/>
      <c r="GAP950" s="477"/>
      <c r="GAQ950" s="477"/>
      <c r="GAR950" s="477"/>
      <c r="GAS950" s="477"/>
      <c r="GAT950" s="477"/>
      <c r="GAU950" s="477"/>
      <c r="GAV950" s="477"/>
      <c r="GAW950" s="477"/>
      <c r="GAX950" s="477"/>
      <c r="GAY950" s="477"/>
      <c r="GAZ950" s="477"/>
      <c r="GBA950" s="477"/>
      <c r="GBB950" s="477"/>
      <c r="GBC950" s="477"/>
      <c r="GBD950" s="477"/>
      <c r="GBE950" s="477"/>
      <c r="GBF950" s="477"/>
      <c r="GBG950" s="477"/>
      <c r="GBH950" s="477"/>
      <c r="GBI950" s="477"/>
      <c r="GBJ950" s="477"/>
      <c r="GBK950" s="477"/>
      <c r="GBL950" s="477"/>
      <c r="GBM950" s="477"/>
      <c r="GBN950" s="477"/>
      <c r="GBO950" s="477"/>
      <c r="GBP950" s="477"/>
      <c r="GBQ950" s="477"/>
      <c r="GBR950" s="477"/>
      <c r="GBS950" s="477"/>
      <c r="GBT950" s="477"/>
      <c r="GBU950" s="477"/>
      <c r="GBV950" s="477"/>
      <c r="GBW950" s="477"/>
      <c r="GBX950" s="477"/>
      <c r="GBY950" s="477"/>
      <c r="GBZ950" s="477"/>
      <c r="GCA950" s="477"/>
      <c r="GCB950" s="477"/>
      <c r="GCC950" s="477"/>
      <c r="GCD950" s="477"/>
      <c r="GCE950" s="477"/>
      <c r="GCF950" s="477"/>
      <c r="GCG950" s="477"/>
      <c r="GCH950" s="477"/>
      <c r="GCI950" s="477"/>
      <c r="GCJ950" s="477"/>
      <c r="GCK950" s="477"/>
      <c r="GCL950" s="477"/>
      <c r="GCM950" s="477"/>
      <c r="GCN950" s="477"/>
      <c r="GCO950" s="477"/>
      <c r="GCP950" s="477"/>
      <c r="GCQ950" s="477"/>
      <c r="GCR950" s="477"/>
      <c r="GCS950" s="477"/>
      <c r="GCT950" s="477"/>
      <c r="GCU950" s="477"/>
      <c r="GCV950" s="477"/>
      <c r="GCW950" s="477"/>
      <c r="GCX950" s="477"/>
      <c r="GCY950" s="477"/>
      <c r="GCZ950" s="477"/>
      <c r="GDA950" s="477"/>
      <c r="GDB950" s="477"/>
      <c r="GDC950" s="477"/>
      <c r="GDD950" s="477"/>
      <c r="GDE950" s="477"/>
      <c r="GDF950" s="477"/>
      <c r="GDG950" s="477"/>
      <c r="GDH950" s="477"/>
      <c r="GDI950" s="477"/>
      <c r="GDJ950" s="477"/>
      <c r="GDK950" s="477"/>
      <c r="GDL950" s="477"/>
      <c r="GDM950" s="477"/>
      <c r="GDN950" s="477"/>
      <c r="GDO950" s="477"/>
      <c r="GDP950" s="477"/>
      <c r="GDQ950" s="477"/>
      <c r="GDR950" s="477"/>
      <c r="GDS950" s="477"/>
      <c r="GDT950" s="477"/>
      <c r="GDU950" s="477"/>
      <c r="GDV950" s="477"/>
      <c r="GDW950" s="477"/>
      <c r="GDX950" s="477"/>
      <c r="GDY950" s="477"/>
      <c r="GDZ950" s="477"/>
      <c r="GEA950" s="477"/>
      <c r="GEB950" s="477"/>
      <c r="GEC950" s="477"/>
      <c r="GED950" s="477"/>
      <c r="GEE950" s="477"/>
      <c r="GEF950" s="477"/>
      <c r="GEG950" s="477"/>
      <c r="GEH950" s="477"/>
      <c r="GEI950" s="477"/>
      <c r="GEJ950" s="477"/>
      <c r="GEK950" s="477"/>
      <c r="GEL950" s="477"/>
      <c r="GEM950" s="477"/>
      <c r="GEN950" s="477"/>
      <c r="GEO950" s="477"/>
      <c r="GEP950" s="477"/>
      <c r="GEQ950" s="477"/>
      <c r="GER950" s="477"/>
      <c r="GES950" s="477"/>
      <c r="GET950" s="477"/>
      <c r="GEU950" s="477"/>
      <c r="GEV950" s="477"/>
      <c r="GEW950" s="477"/>
      <c r="GEX950" s="477"/>
      <c r="GEY950" s="477"/>
      <c r="GEZ950" s="477"/>
      <c r="GFA950" s="477"/>
      <c r="GFB950" s="477"/>
      <c r="GFC950" s="477"/>
      <c r="GFD950" s="477"/>
      <c r="GFE950" s="477"/>
      <c r="GFF950" s="477"/>
      <c r="GFG950" s="477"/>
      <c r="GFH950" s="477"/>
      <c r="GFI950" s="477"/>
      <c r="GFJ950" s="477"/>
      <c r="GFK950" s="477"/>
      <c r="GFL950" s="477"/>
      <c r="GFM950" s="477"/>
      <c r="GFN950" s="477"/>
      <c r="GFO950" s="477"/>
      <c r="GFP950" s="477"/>
      <c r="GFQ950" s="477"/>
      <c r="GFR950" s="477"/>
      <c r="GFS950" s="477"/>
      <c r="GFT950" s="477"/>
      <c r="GFU950" s="477"/>
      <c r="GFV950" s="477"/>
      <c r="GFW950" s="477"/>
      <c r="GFX950" s="477"/>
      <c r="GFY950" s="477"/>
      <c r="GFZ950" s="477"/>
      <c r="GGA950" s="477"/>
      <c r="GGB950" s="477"/>
      <c r="GGC950" s="477"/>
      <c r="GGD950" s="477"/>
      <c r="GGE950" s="477"/>
      <c r="GGF950" s="477"/>
      <c r="GGG950" s="477"/>
      <c r="GGH950" s="477"/>
      <c r="GGI950" s="477"/>
      <c r="GGJ950" s="477"/>
      <c r="GGK950" s="477"/>
      <c r="GGL950" s="477"/>
      <c r="GGM950" s="477"/>
      <c r="GGN950" s="477"/>
      <c r="GGO950" s="477"/>
      <c r="GGP950" s="477"/>
      <c r="GGQ950" s="477"/>
      <c r="GGR950" s="477"/>
      <c r="GGS950" s="477"/>
      <c r="GGT950" s="477"/>
      <c r="GGU950" s="477"/>
      <c r="GGV950" s="477"/>
      <c r="GGW950" s="477"/>
      <c r="GGX950" s="477"/>
      <c r="GGY950" s="477"/>
      <c r="GGZ950" s="477"/>
      <c r="GHA950" s="477"/>
      <c r="GHB950" s="477"/>
      <c r="GHC950" s="477"/>
      <c r="GHD950" s="477"/>
      <c r="GHE950" s="477"/>
      <c r="GHF950" s="477"/>
      <c r="GHG950" s="477"/>
      <c r="GHH950" s="477"/>
      <c r="GHI950" s="477"/>
      <c r="GHJ950" s="477"/>
      <c r="GHK950" s="477"/>
      <c r="GHL950" s="477"/>
      <c r="GHM950" s="477"/>
      <c r="GHN950" s="477"/>
      <c r="GHO950" s="477"/>
      <c r="GHP950" s="477"/>
      <c r="GHQ950" s="477"/>
      <c r="GHR950" s="477"/>
      <c r="GHS950" s="477"/>
      <c r="GHT950" s="477"/>
      <c r="GHU950" s="477"/>
      <c r="GHV950" s="477"/>
      <c r="GHW950" s="477"/>
      <c r="GHX950" s="477"/>
      <c r="GHY950" s="477"/>
      <c r="GHZ950" s="477"/>
      <c r="GIA950" s="477"/>
      <c r="GIB950" s="477"/>
      <c r="GIC950" s="477"/>
      <c r="GID950" s="477"/>
      <c r="GIE950" s="477"/>
      <c r="GIF950" s="477"/>
      <c r="GIG950" s="477"/>
      <c r="GIH950" s="477"/>
      <c r="GII950" s="477"/>
      <c r="GIJ950" s="477"/>
      <c r="GIK950" s="477"/>
      <c r="GIL950" s="477"/>
      <c r="GIM950" s="477"/>
      <c r="GIN950" s="477"/>
      <c r="GIO950" s="477"/>
      <c r="GIP950" s="477"/>
      <c r="GIQ950" s="477"/>
      <c r="GIR950" s="477"/>
      <c r="GIS950" s="477"/>
      <c r="GIT950" s="477"/>
      <c r="GIU950" s="477"/>
      <c r="GIV950" s="477"/>
      <c r="GIW950" s="477"/>
      <c r="GIX950" s="477"/>
      <c r="GIY950" s="477"/>
      <c r="GIZ950" s="477"/>
      <c r="GJA950" s="477"/>
      <c r="GJB950" s="477"/>
      <c r="GJC950" s="477"/>
      <c r="GJD950" s="477"/>
      <c r="GJE950" s="477"/>
      <c r="GJF950" s="477"/>
      <c r="GJG950" s="477"/>
      <c r="GJH950" s="477"/>
      <c r="GJI950" s="477"/>
      <c r="GJJ950" s="477"/>
      <c r="GJK950" s="477"/>
      <c r="GJL950" s="477"/>
      <c r="GJM950" s="477"/>
      <c r="GJN950" s="477"/>
      <c r="GJO950" s="477"/>
      <c r="GJP950" s="477"/>
      <c r="GJQ950" s="477"/>
      <c r="GJR950" s="477"/>
      <c r="GJS950" s="477"/>
      <c r="GJT950" s="477"/>
      <c r="GJU950" s="477"/>
      <c r="GJV950" s="477"/>
      <c r="GJW950" s="477"/>
      <c r="GJX950" s="477"/>
      <c r="GJY950" s="477"/>
      <c r="GJZ950" s="477"/>
      <c r="GKA950" s="477"/>
      <c r="GKB950" s="477"/>
      <c r="GKC950" s="477"/>
      <c r="GKD950" s="477"/>
      <c r="GKE950" s="477"/>
      <c r="GKF950" s="477"/>
      <c r="GKG950" s="477"/>
      <c r="GKH950" s="477"/>
      <c r="GKI950" s="477"/>
      <c r="GKJ950" s="477"/>
      <c r="GKK950" s="477"/>
      <c r="GKL950" s="477"/>
      <c r="GKM950" s="477"/>
      <c r="GKN950" s="477"/>
      <c r="GKO950" s="477"/>
      <c r="GKP950" s="477"/>
      <c r="GKQ950" s="477"/>
      <c r="GKR950" s="477"/>
      <c r="GKS950" s="477"/>
      <c r="GKT950" s="477"/>
      <c r="GKU950" s="477"/>
      <c r="GKV950" s="477"/>
      <c r="GKW950" s="477"/>
      <c r="GKX950" s="477"/>
      <c r="GKY950" s="477"/>
      <c r="GKZ950" s="477"/>
      <c r="GLA950" s="477"/>
      <c r="GLB950" s="477"/>
      <c r="GLC950" s="477"/>
      <c r="GLD950" s="477"/>
      <c r="GLE950" s="477"/>
      <c r="GLF950" s="477"/>
      <c r="GLG950" s="477"/>
      <c r="GLH950" s="477"/>
      <c r="GLI950" s="477"/>
      <c r="GLJ950" s="477"/>
      <c r="GLK950" s="477"/>
      <c r="GLL950" s="477"/>
      <c r="GLM950" s="477"/>
      <c r="GLN950" s="477"/>
      <c r="GLO950" s="477"/>
      <c r="GLP950" s="477"/>
      <c r="GLQ950" s="477"/>
      <c r="GLR950" s="477"/>
      <c r="GLS950" s="477"/>
      <c r="GLT950" s="477"/>
      <c r="GLU950" s="477"/>
      <c r="GLV950" s="477"/>
      <c r="GLW950" s="477"/>
      <c r="GLX950" s="477"/>
      <c r="GLY950" s="477"/>
      <c r="GLZ950" s="477"/>
      <c r="GMA950" s="477"/>
      <c r="GMB950" s="477"/>
      <c r="GMC950" s="477"/>
      <c r="GMD950" s="477"/>
      <c r="GME950" s="477"/>
      <c r="GMF950" s="477"/>
      <c r="GMG950" s="477"/>
      <c r="GMH950" s="477"/>
      <c r="GMI950" s="477"/>
      <c r="GMJ950" s="477"/>
      <c r="GMK950" s="477"/>
      <c r="GML950" s="477"/>
      <c r="GMM950" s="477"/>
      <c r="GMN950" s="477"/>
      <c r="GMO950" s="477"/>
      <c r="GMP950" s="477"/>
      <c r="GMQ950" s="477"/>
      <c r="GMR950" s="477"/>
      <c r="GMS950" s="477"/>
      <c r="GMT950" s="477"/>
      <c r="GMU950" s="477"/>
      <c r="GMV950" s="477"/>
      <c r="GMW950" s="477"/>
      <c r="GMX950" s="477"/>
      <c r="GMY950" s="477"/>
      <c r="GMZ950" s="477"/>
      <c r="GNA950" s="477"/>
      <c r="GNB950" s="477"/>
      <c r="GNC950" s="477"/>
      <c r="GND950" s="477"/>
      <c r="GNE950" s="477"/>
      <c r="GNF950" s="477"/>
      <c r="GNG950" s="477"/>
      <c r="GNH950" s="477"/>
      <c r="GNI950" s="477"/>
      <c r="GNJ950" s="477"/>
      <c r="GNK950" s="477"/>
      <c r="GNL950" s="477"/>
      <c r="GNM950" s="477"/>
      <c r="GNN950" s="477"/>
      <c r="GNO950" s="477"/>
      <c r="GNP950" s="477"/>
      <c r="GNQ950" s="477"/>
      <c r="GNR950" s="477"/>
      <c r="GNS950" s="477"/>
      <c r="GNT950" s="477"/>
      <c r="GNU950" s="477"/>
      <c r="GNV950" s="477"/>
      <c r="GNW950" s="477"/>
      <c r="GNX950" s="477"/>
      <c r="GNY950" s="477"/>
      <c r="GNZ950" s="477"/>
      <c r="GOA950" s="477"/>
      <c r="GOB950" s="477"/>
      <c r="GOC950" s="477"/>
      <c r="GOD950" s="477"/>
      <c r="GOE950" s="477"/>
      <c r="GOF950" s="477"/>
      <c r="GOG950" s="477"/>
      <c r="GOH950" s="477"/>
      <c r="GOI950" s="477"/>
      <c r="GOJ950" s="477"/>
      <c r="GOK950" s="477"/>
      <c r="GOL950" s="477"/>
      <c r="GOM950" s="477"/>
      <c r="GON950" s="477"/>
      <c r="GOO950" s="477"/>
      <c r="GOP950" s="477"/>
      <c r="GOQ950" s="477"/>
      <c r="GOR950" s="477"/>
      <c r="GOS950" s="477"/>
      <c r="GOT950" s="477"/>
      <c r="GOU950" s="477"/>
      <c r="GOV950" s="477"/>
      <c r="GOW950" s="477"/>
      <c r="GOX950" s="477"/>
      <c r="GOY950" s="477"/>
      <c r="GOZ950" s="477"/>
      <c r="GPA950" s="477"/>
      <c r="GPB950" s="477"/>
      <c r="GPC950" s="477"/>
      <c r="GPD950" s="477"/>
      <c r="GPE950" s="477"/>
      <c r="GPF950" s="477"/>
      <c r="GPG950" s="477"/>
      <c r="GPH950" s="477"/>
      <c r="GPI950" s="477"/>
      <c r="GPJ950" s="477"/>
      <c r="GPK950" s="477"/>
      <c r="GPL950" s="477"/>
      <c r="GPM950" s="477"/>
      <c r="GPN950" s="477"/>
      <c r="GPO950" s="477"/>
      <c r="GPP950" s="477"/>
      <c r="GPQ950" s="477"/>
      <c r="GPR950" s="477"/>
      <c r="GPS950" s="477"/>
      <c r="GPT950" s="477"/>
      <c r="GPU950" s="477"/>
      <c r="GPV950" s="477"/>
      <c r="GPW950" s="477"/>
      <c r="GPX950" s="477"/>
      <c r="GPY950" s="477"/>
      <c r="GPZ950" s="477"/>
      <c r="GQA950" s="477"/>
      <c r="GQB950" s="477"/>
      <c r="GQC950" s="477"/>
      <c r="GQD950" s="477"/>
      <c r="GQE950" s="477"/>
      <c r="GQF950" s="477"/>
      <c r="GQG950" s="477"/>
      <c r="GQH950" s="477"/>
      <c r="GQI950" s="477"/>
      <c r="GQJ950" s="477"/>
      <c r="GQK950" s="477"/>
      <c r="GQL950" s="477"/>
      <c r="GQM950" s="477"/>
      <c r="GQN950" s="477"/>
      <c r="GQO950" s="477"/>
      <c r="GQP950" s="477"/>
      <c r="GQQ950" s="477"/>
      <c r="GQR950" s="477"/>
      <c r="GQS950" s="477"/>
      <c r="GQT950" s="477"/>
      <c r="GQU950" s="477"/>
      <c r="GQV950" s="477"/>
      <c r="GQW950" s="477"/>
      <c r="GQX950" s="477"/>
      <c r="GQY950" s="477"/>
      <c r="GQZ950" s="477"/>
      <c r="GRA950" s="477"/>
      <c r="GRB950" s="477"/>
      <c r="GRC950" s="477"/>
      <c r="GRD950" s="477"/>
      <c r="GRE950" s="477"/>
      <c r="GRF950" s="477"/>
      <c r="GRG950" s="477"/>
      <c r="GRH950" s="477"/>
      <c r="GRI950" s="477"/>
      <c r="GRJ950" s="477"/>
      <c r="GRK950" s="477"/>
      <c r="GRL950" s="477"/>
      <c r="GRM950" s="477"/>
      <c r="GRN950" s="477"/>
      <c r="GRO950" s="477"/>
      <c r="GRP950" s="477"/>
      <c r="GRQ950" s="477"/>
      <c r="GRR950" s="477"/>
      <c r="GRS950" s="477"/>
      <c r="GRT950" s="477"/>
      <c r="GRU950" s="477"/>
      <c r="GRV950" s="477"/>
      <c r="GRW950" s="477"/>
      <c r="GRX950" s="477"/>
      <c r="GRY950" s="477"/>
      <c r="GRZ950" s="477"/>
      <c r="GSA950" s="477"/>
      <c r="GSB950" s="477"/>
      <c r="GSC950" s="477"/>
      <c r="GSD950" s="477"/>
      <c r="GSE950" s="477"/>
      <c r="GSF950" s="477"/>
      <c r="GSG950" s="477"/>
      <c r="GSH950" s="477"/>
      <c r="GSI950" s="477"/>
      <c r="GSJ950" s="477"/>
      <c r="GSK950" s="477"/>
      <c r="GSL950" s="477"/>
      <c r="GSM950" s="477"/>
      <c r="GSN950" s="477"/>
      <c r="GSO950" s="477"/>
      <c r="GSP950" s="477"/>
      <c r="GSQ950" s="477"/>
      <c r="GSR950" s="477"/>
      <c r="GSS950" s="477"/>
      <c r="GST950" s="477"/>
      <c r="GSU950" s="477"/>
      <c r="GSV950" s="477"/>
      <c r="GSW950" s="477"/>
      <c r="GSX950" s="477"/>
      <c r="GSY950" s="477"/>
      <c r="GSZ950" s="477"/>
      <c r="GTA950" s="477"/>
      <c r="GTB950" s="477"/>
      <c r="GTC950" s="477"/>
      <c r="GTD950" s="477"/>
      <c r="GTE950" s="477"/>
      <c r="GTF950" s="477"/>
      <c r="GTG950" s="477"/>
      <c r="GTH950" s="477"/>
      <c r="GTI950" s="477"/>
      <c r="GTJ950" s="477"/>
      <c r="GTK950" s="477"/>
      <c r="GTL950" s="477"/>
      <c r="GTM950" s="477"/>
      <c r="GTN950" s="477"/>
      <c r="GTO950" s="477"/>
      <c r="GTP950" s="477"/>
      <c r="GTQ950" s="477"/>
      <c r="GTR950" s="477"/>
      <c r="GTS950" s="477"/>
      <c r="GTT950" s="477"/>
      <c r="GTU950" s="477"/>
      <c r="GTV950" s="477"/>
      <c r="GTW950" s="477"/>
      <c r="GTX950" s="477"/>
      <c r="GTY950" s="477"/>
      <c r="GTZ950" s="477"/>
      <c r="GUA950" s="477"/>
      <c r="GUB950" s="477"/>
      <c r="GUC950" s="477"/>
      <c r="GUD950" s="477"/>
      <c r="GUE950" s="477"/>
      <c r="GUF950" s="477"/>
      <c r="GUG950" s="477"/>
      <c r="GUH950" s="477"/>
      <c r="GUI950" s="477"/>
      <c r="GUJ950" s="477"/>
      <c r="GUK950" s="477"/>
      <c r="GUL950" s="477"/>
      <c r="GUM950" s="477"/>
      <c r="GUN950" s="477"/>
      <c r="GUO950" s="477"/>
      <c r="GUP950" s="477"/>
      <c r="GUQ950" s="477"/>
      <c r="GUR950" s="477"/>
      <c r="GUS950" s="477"/>
      <c r="GUT950" s="477"/>
      <c r="GUU950" s="477"/>
      <c r="GUV950" s="477"/>
      <c r="GUW950" s="477"/>
      <c r="GUX950" s="477"/>
      <c r="GUY950" s="477"/>
      <c r="GUZ950" s="477"/>
      <c r="GVA950" s="477"/>
      <c r="GVB950" s="477"/>
      <c r="GVC950" s="477"/>
      <c r="GVD950" s="477"/>
      <c r="GVE950" s="477"/>
      <c r="GVF950" s="477"/>
      <c r="GVG950" s="477"/>
      <c r="GVH950" s="477"/>
      <c r="GVI950" s="477"/>
      <c r="GVJ950" s="477"/>
      <c r="GVK950" s="477"/>
      <c r="GVL950" s="477"/>
      <c r="GVM950" s="477"/>
      <c r="GVN950" s="477"/>
      <c r="GVO950" s="477"/>
      <c r="GVP950" s="477"/>
      <c r="GVQ950" s="477"/>
      <c r="GVR950" s="477"/>
      <c r="GVS950" s="477"/>
      <c r="GVT950" s="477"/>
      <c r="GVU950" s="477"/>
      <c r="GVV950" s="477"/>
      <c r="GVW950" s="477"/>
      <c r="GVX950" s="477"/>
      <c r="GVY950" s="477"/>
      <c r="GVZ950" s="477"/>
      <c r="GWA950" s="477"/>
      <c r="GWB950" s="477"/>
      <c r="GWC950" s="477"/>
      <c r="GWD950" s="477"/>
      <c r="GWE950" s="477"/>
      <c r="GWF950" s="477"/>
      <c r="GWG950" s="477"/>
      <c r="GWH950" s="477"/>
      <c r="GWI950" s="477"/>
      <c r="GWJ950" s="477"/>
      <c r="GWK950" s="477"/>
      <c r="GWL950" s="477"/>
      <c r="GWM950" s="477"/>
      <c r="GWN950" s="477"/>
      <c r="GWO950" s="477"/>
      <c r="GWP950" s="477"/>
      <c r="GWQ950" s="477"/>
      <c r="GWR950" s="477"/>
      <c r="GWS950" s="477"/>
      <c r="GWT950" s="477"/>
      <c r="GWU950" s="477"/>
      <c r="GWV950" s="477"/>
      <c r="GWW950" s="477"/>
      <c r="GWX950" s="477"/>
      <c r="GWY950" s="477"/>
      <c r="GWZ950" s="477"/>
      <c r="GXA950" s="477"/>
      <c r="GXB950" s="477"/>
      <c r="GXC950" s="477"/>
      <c r="GXD950" s="477"/>
      <c r="GXE950" s="477"/>
      <c r="GXF950" s="477"/>
      <c r="GXG950" s="477"/>
      <c r="GXH950" s="477"/>
      <c r="GXI950" s="477"/>
      <c r="GXJ950" s="477"/>
      <c r="GXK950" s="477"/>
      <c r="GXL950" s="477"/>
      <c r="GXM950" s="477"/>
      <c r="GXN950" s="477"/>
      <c r="GXO950" s="477"/>
      <c r="GXP950" s="477"/>
      <c r="GXQ950" s="477"/>
      <c r="GXR950" s="477"/>
      <c r="GXS950" s="477"/>
      <c r="GXT950" s="477"/>
      <c r="GXU950" s="477"/>
      <c r="GXV950" s="477"/>
      <c r="GXW950" s="477"/>
      <c r="GXX950" s="477"/>
      <c r="GXY950" s="477"/>
      <c r="GXZ950" s="477"/>
      <c r="GYA950" s="477"/>
      <c r="GYB950" s="477"/>
      <c r="GYC950" s="477"/>
      <c r="GYD950" s="477"/>
      <c r="GYE950" s="477"/>
      <c r="GYF950" s="477"/>
      <c r="GYG950" s="477"/>
      <c r="GYH950" s="477"/>
      <c r="GYI950" s="477"/>
      <c r="GYJ950" s="477"/>
      <c r="GYK950" s="477"/>
      <c r="GYL950" s="477"/>
      <c r="GYM950" s="477"/>
      <c r="GYN950" s="477"/>
      <c r="GYO950" s="477"/>
      <c r="GYP950" s="477"/>
      <c r="GYQ950" s="477"/>
      <c r="GYR950" s="477"/>
      <c r="GYS950" s="477"/>
      <c r="GYT950" s="477"/>
      <c r="GYU950" s="477"/>
      <c r="GYV950" s="477"/>
      <c r="GYW950" s="477"/>
      <c r="GYX950" s="477"/>
      <c r="GYY950" s="477"/>
      <c r="GYZ950" s="477"/>
      <c r="GZA950" s="477"/>
      <c r="GZB950" s="477"/>
      <c r="GZC950" s="477"/>
      <c r="GZD950" s="477"/>
      <c r="GZE950" s="477"/>
      <c r="GZF950" s="477"/>
      <c r="GZG950" s="477"/>
      <c r="GZH950" s="477"/>
      <c r="GZI950" s="477"/>
      <c r="GZJ950" s="477"/>
      <c r="GZK950" s="477"/>
      <c r="GZL950" s="477"/>
      <c r="GZM950" s="477"/>
      <c r="GZN950" s="477"/>
      <c r="GZO950" s="477"/>
      <c r="GZP950" s="477"/>
      <c r="GZQ950" s="477"/>
      <c r="GZR950" s="477"/>
      <c r="GZS950" s="477"/>
      <c r="GZT950" s="477"/>
      <c r="GZU950" s="477"/>
      <c r="GZV950" s="477"/>
      <c r="GZW950" s="477"/>
      <c r="GZX950" s="477"/>
      <c r="GZY950" s="477"/>
      <c r="GZZ950" s="477"/>
      <c r="HAA950" s="477"/>
      <c r="HAB950" s="477"/>
      <c r="HAC950" s="477"/>
      <c r="HAD950" s="477"/>
      <c r="HAE950" s="477"/>
      <c r="HAF950" s="477"/>
      <c r="HAG950" s="477"/>
      <c r="HAH950" s="477"/>
      <c r="HAI950" s="477"/>
      <c r="HAJ950" s="477"/>
      <c r="HAK950" s="477"/>
      <c r="HAL950" s="477"/>
      <c r="HAM950" s="477"/>
      <c r="HAN950" s="477"/>
      <c r="HAO950" s="477"/>
      <c r="HAP950" s="477"/>
      <c r="HAQ950" s="477"/>
      <c r="HAR950" s="477"/>
      <c r="HAS950" s="477"/>
      <c r="HAT950" s="477"/>
      <c r="HAU950" s="477"/>
      <c r="HAV950" s="477"/>
      <c r="HAW950" s="477"/>
      <c r="HAX950" s="477"/>
      <c r="HAY950" s="477"/>
      <c r="HAZ950" s="477"/>
      <c r="HBA950" s="477"/>
      <c r="HBB950" s="477"/>
      <c r="HBC950" s="477"/>
      <c r="HBD950" s="477"/>
      <c r="HBE950" s="477"/>
      <c r="HBF950" s="477"/>
      <c r="HBG950" s="477"/>
      <c r="HBH950" s="477"/>
      <c r="HBI950" s="477"/>
      <c r="HBJ950" s="477"/>
      <c r="HBK950" s="477"/>
      <c r="HBL950" s="477"/>
      <c r="HBM950" s="477"/>
      <c r="HBN950" s="477"/>
      <c r="HBO950" s="477"/>
      <c r="HBP950" s="477"/>
      <c r="HBQ950" s="477"/>
      <c r="HBR950" s="477"/>
      <c r="HBS950" s="477"/>
      <c r="HBT950" s="477"/>
      <c r="HBU950" s="477"/>
      <c r="HBV950" s="477"/>
      <c r="HBW950" s="477"/>
      <c r="HBX950" s="477"/>
      <c r="HBY950" s="477"/>
      <c r="HBZ950" s="477"/>
      <c r="HCA950" s="477"/>
      <c r="HCB950" s="477"/>
      <c r="HCC950" s="477"/>
      <c r="HCD950" s="477"/>
      <c r="HCE950" s="477"/>
      <c r="HCF950" s="477"/>
      <c r="HCG950" s="477"/>
      <c r="HCH950" s="477"/>
      <c r="HCI950" s="477"/>
      <c r="HCJ950" s="477"/>
      <c r="HCK950" s="477"/>
      <c r="HCL950" s="477"/>
      <c r="HCM950" s="477"/>
      <c r="HCN950" s="477"/>
      <c r="HCO950" s="477"/>
      <c r="HCP950" s="477"/>
      <c r="HCQ950" s="477"/>
      <c r="HCR950" s="477"/>
      <c r="HCS950" s="477"/>
      <c r="HCT950" s="477"/>
      <c r="HCU950" s="477"/>
      <c r="HCV950" s="477"/>
      <c r="HCW950" s="477"/>
      <c r="HCX950" s="477"/>
      <c r="HCY950" s="477"/>
      <c r="HCZ950" s="477"/>
      <c r="HDA950" s="477"/>
      <c r="HDB950" s="477"/>
      <c r="HDC950" s="477"/>
      <c r="HDD950" s="477"/>
      <c r="HDE950" s="477"/>
      <c r="HDF950" s="477"/>
      <c r="HDG950" s="477"/>
      <c r="HDH950" s="477"/>
      <c r="HDI950" s="477"/>
      <c r="HDJ950" s="477"/>
      <c r="HDK950" s="477"/>
      <c r="HDL950" s="477"/>
      <c r="HDM950" s="477"/>
      <c r="HDN950" s="477"/>
      <c r="HDO950" s="477"/>
      <c r="HDP950" s="477"/>
      <c r="HDQ950" s="477"/>
      <c r="HDR950" s="477"/>
      <c r="HDS950" s="477"/>
      <c r="HDT950" s="477"/>
      <c r="HDU950" s="477"/>
      <c r="HDV950" s="477"/>
      <c r="HDW950" s="477"/>
      <c r="HDX950" s="477"/>
      <c r="HDY950" s="477"/>
      <c r="HDZ950" s="477"/>
      <c r="HEA950" s="477"/>
      <c r="HEB950" s="477"/>
      <c r="HEC950" s="477"/>
      <c r="HED950" s="477"/>
      <c r="HEE950" s="477"/>
      <c r="HEF950" s="477"/>
      <c r="HEG950" s="477"/>
      <c r="HEH950" s="477"/>
      <c r="HEI950" s="477"/>
      <c r="HEJ950" s="477"/>
      <c r="HEK950" s="477"/>
      <c r="HEL950" s="477"/>
      <c r="HEM950" s="477"/>
      <c r="HEN950" s="477"/>
      <c r="HEO950" s="477"/>
      <c r="HEP950" s="477"/>
      <c r="HEQ950" s="477"/>
      <c r="HER950" s="477"/>
      <c r="HES950" s="477"/>
      <c r="HET950" s="477"/>
      <c r="HEU950" s="477"/>
      <c r="HEV950" s="477"/>
      <c r="HEW950" s="477"/>
      <c r="HEX950" s="477"/>
      <c r="HEY950" s="477"/>
      <c r="HEZ950" s="477"/>
      <c r="HFA950" s="477"/>
      <c r="HFB950" s="477"/>
      <c r="HFC950" s="477"/>
      <c r="HFD950" s="477"/>
      <c r="HFE950" s="477"/>
      <c r="HFF950" s="477"/>
      <c r="HFG950" s="477"/>
      <c r="HFH950" s="477"/>
      <c r="HFI950" s="477"/>
      <c r="HFJ950" s="477"/>
      <c r="HFK950" s="477"/>
      <c r="HFL950" s="477"/>
      <c r="HFM950" s="477"/>
      <c r="HFN950" s="477"/>
      <c r="HFO950" s="477"/>
      <c r="HFP950" s="477"/>
      <c r="HFQ950" s="477"/>
      <c r="HFR950" s="477"/>
      <c r="HFS950" s="477"/>
      <c r="HFT950" s="477"/>
      <c r="HFU950" s="477"/>
      <c r="HFV950" s="477"/>
      <c r="HFW950" s="477"/>
      <c r="HFX950" s="477"/>
      <c r="HFY950" s="477"/>
      <c r="HFZ950" s="477"/>
      <c r="HGA950" s="477"/>
      <c r="HGB950" s="477"/>
      <c r="HGC950" s="477"/>
      <c r="HGD950" s="477"/>
      <c r="HGE950" s="477"/>
      <c r="HGF950" s="477"/>
      <c r="HGG950" s="477"/>
      <c r="HGH950" s="477"/>
      <c r="HGI950" s="477"/>
      <c r="HGJ950" s="477"/>
      <c r="HGK950" s="477"/>
      <c r="HGL950" s="477"/>
      <c r="HGM950" s="477"/>
      <c r="HGN950" s="477"/>
      <c r="HGO950" s="477"/>
      <c r="HGP950" s="477"/>
      <c r="HGQ950" s="477"/>
      <c r="HGR950" s="477"/>
      <c r="HGS950" s="477"/>
      <c r="HGT950" s="477"/>
      <c r="HGU950" s="477"/>
      <c r="HGV950" s="477"/>
      <c r="HGW950" s="477"/>
      <c r="HGX950" s="477"/>
      <c r="HGY950" s="477"/>
      <c r="HGZ950" s="477"/>
      <c r="HHA950" s="477"/>
      <c r="HHB950" s="477"/>
      <c r="HHC950" s="477"/>
      <c r="HHD950" s="477"/>
      <c r="HHE950" s="477"/>
      <c r="HHF950" s="477"/>
      <c r="HHG950" s="477"/>
      <c r="HHH950" s="477"/>
      <c r="HHI950" s="477"/>
      <c r="HHJ950" s="477"/>
      <c r="HHK950" s="477"/>
      <c r="HHL950" s="477"/>
      <c r="HHM950" s="477"/>
      <c r="HHN950" s="477"/>
      <c r="HHO950" s="477"/>
      <c r="HHP950" s="477"/>
      <c r="HHQ950" s="477"/>
      <c r="HHR950" s="477"/>
      <c r="HHS950" s="477"/>
      <c r="HHT950" s="477"/>
      <c r="HHU950" s="477"/>
      <c r="HHV950" s="477"/>
      <c r="HHW950" s="477"/>
      <c r="HHX950" s="477"/>
      <c r="HHY950" s="477"/>
      <c r="HHZ950" s="477"/>
      <c r="HIA950" s="477"/>
      <c r="HIB950" s="477"/>
      <c r="HIC950" s="477"/>
      <c r="HID950" s="477"/>
      <c r="HIE950" s="477"/>
      <c r="HIF950" s="477"/>
      <c r="HIG950" s="477"/>
      <c r="HIH950" s="477"/>
      <c r="HII950" s="477"/>
      <c r="HIJ950" s="477"/>
      <c r="HIK950" s="477"/>
      <c r="HIL950" s="477"/>
      <c r="HIM950" s="477"/>
      <c r="HIN950" s="477"/>
      <c r="HIO950" s="477"/>
      <c r="HIP950" s="477"/>
      <c r="HIQ950" s="477"/>
      <c r="HIR950" s="477"/>
      <c r="HIS950" s="477"/>
      <c r="HIT950" s="477"/>
      <c r="HIU950" s="477"/>
      <c r="HIV950" s="477"/>
      <c r="HIW950" s="477"/>
      <c r="HIX950" s="477"/>
      <c r="HIY950" s="477"/>
      <c r="HIZ950" s="477"/>
      <c r="HJA950" s="477"/>
      <c r="HJB950" s="477"/>
      <c r="HJC950" s="477"/>
      <c r="HJD950" s="477"/>
      <c r="HJE950" s="477"/>
      <c r="HJF950" s="477"/>
      <c r="HJG950" s="477"/>
      <c r="HJH950" s="477"/>
      <c r="HJI950" s="477"/>
      <c r="HJJ950" s="477"/>
      <c r="HJK950" s="477"/>
      <c r="HJL950" s="477"/>
      <c r="HJM950" s="477"/>
      <c r="HJN950" s="477"/>
      <c r="HJO950" s="477"/>
      <c r="HJP950" s="477"/>
      <c r="HJQ950" s="477"/>
      <c r="HJR950" s="477"/>
      <c r="HJS950" s="477"/>
      <c r="HJT950" s="477"/>
      <c r="HJU950" s="477"/>
      <c r="HJV950" s="477"/>
      <c r="HJW950" s="477"/>
      <c r="HJX950" s="477"/>
      <c r="HJY950" s="477"/>
      <c r="HJZ950" s="477"/>
      <c r="HKA950" s="477"/>
      <c r="HKB950" s="477"/>
      <c r="HKC950" s="477"/>
      <c r="HKD950" s="477"/>
      <c r="HKE950" s="477"/>
      <c r="HKF950" s="477"/>
      <c r="HKG950" s="477"/>
      <c r="HKH950" s="477"/>
      <c r="HKI950" s="477"/>
      <c r="HKJ950" s="477"/>
      <c r="HKK950" s="477"/>
      <c r="HKL950" s="477"/>
      <c r="HKM950" s="477"/>
      <c r="HKN950" s="477"/>
      <c r="HKO950" s="477"/>
      <c r="HKP950" s="477"/>
      <c r="HKQ950" s="477"/>
      <c r="HKR950" s="477"/>
      <c r="HKS950" s="477"/>
      <c r="HKT950" s="477"/>
      <c r="HKU950" s="477"/>
      <c r="HKV950" s="477"/>
      <c r="HKW950" s="477"/>
      <c r="HKX950" s="477"/>
      <c r="HKY950" s="477"/>
      <c r="HKZ950" s="477"/>
      <c r="HLA950" s="477"/>
      <c r="HLB950" s="477"/>
      <c r="HLC950" s="477"/>
      <c r="HLD950" s="477"/>
      <c r="HLE950" s="477"/>
      <c r="HLF950" s="477"/>
      <c r="HLG950" s="477"/>
      <c r="HLH950" s="477"/>
      <c r="HLI950" s="477"/>
      <c r="HLJ950" s="477"/>
      <c r="HLK950" s="477"/>
      <c r="HLL950" s="477"/>
      <c r="HLM950" s="477"/>
      <c r="HLN950" s="477"/>
      <c r="HLO950" s="477"/>
      <c r="HLP950" s="477"/>
      <c r="HLQ950" s="477"/>
      <c r="HLR950" s="477"/>
      <c r="HLS950" s="477"/>
      <c r="HLT950" s="477"/>
      <c r="HLU950" s="477"/>
      <c r="HLV950" s="477"/>
      <c r="HLW950" s="477"/>
      <c r="HLX950" s="477"/>
      <c r="HLY950" s="477"/>
      <c r="HLZ950" s="477"/>
      <c r="HMA950" s="477"/>
      <c r="HMB950" s="477"/>
      <c r="HMC950" s="477"/>
      <c r="HMD950" s="477"/>
      <c r="HME950" s="477"/>
      <c r="HMF950" s="477"/>
      <c r="HMG950" s="477"/>
      <c r="HMH950" s="477"/>
      <c r="HMI950" s="477"/>
      <c r="HMJ950" s="477"/>
      <c r="HMK950" s="477"/>
      <c r="HML950" s="477"/>
      <c r="HMM950" s="477"/>
      <c r="HMN950" s="477"/>
      <c r="HMO950" s="477"/>
      <c r="HMP950" s="477"/>
      <c r="HMQ950" s="477"/>
      <c r="HMR950" s="477"/>
      <c r="HMS950" s="477"/>
      <c r="HMT950" s="477"/>
      <c r="HMU950" s="477"/>
      <c r="HMV950" s="477"/>
      <c r="HMW950" s="477"/>
      <c r="HMX950" s="477"/>
      <c r="HMY950" s="477"/>
      <c r="HMZ950" s="477"/>
      <c r="HNA950" s="477"/>
      <c r="HNB950" s="477"/>
      <c r="HNC950" s="477"/>
      <c r="HND950" s="477"/>
      <c r="HNE950" s="477"/>
      <c r="HNF950" s="477"/>
      <c r="HNG950" s="477"/>
      <c r="HNH950" s="477"/>
      <c r="HNI950" s="477"/>
      <c r="HNJ950" s="477"/>
      <c r="HNK950" s="477"/>
      <c r="HNL950" s="477"/>
      <c r="HNM950" s="477"/>
      <c r="HNN950" s="477"/>
      <c r="HNO950" s="477"/>
      <c r="HNP950" s="477"/>
      <c r="HNQ950" s="477"/>
      <c r="HNR950" s="477"/>
      <c r="HNS950" s="477"/>
      <c r="HNT950" s="477"/>
      <c r="HNU950" s="477"/>
      <c r="HNV950" s="477"/>
      <c r="HNW950" s="477"/>
      <c r="HNX950" s="477"/>
      <c r="HNY950" s="477"/>
      <c r="HNZ950" s="477"/>
      <c r="HOA950" s="477"/>
      <c r="HOB950" s="477"/>
      <c r="HOC950" s="477"/>
      <c r="HOD950" s="477"/>
      <c r="HOE950" s="477"/>
      <c r="HOF950" s="477"/>
      <c r="HOG950" s="477"/>
      <c r="HOH950" s="477"/>
      <c r="HOI950" s="477"/>
      <c r="HOJ950" s="477"/>
      <c r="HOK950" s="477"/>
      <c r="HOL950" s="477"/>
      <c r="HOM950" s="477"/>
      <c r="HON950" s="477"/>
      <c r="HOO950" s="477"/>
      <c r="HOP950" s="477"/>
      <c r="HOQ950" s="477"/>
      <c r="HOR950" s="477"/>
      <c r="HOS950" s="477"/>
      <c r="HOT950" s="477"/>
      <c r="HOU950" s="477"/>
      <c r="HOV950" s="477"/>
      <c r="HOW950" s="477"/>
      <c r="HOX950" s="477"/>
      <c r="HOY950" s="477"/>
      <c r="HOZ950" s="477"/>
      <c r="HPA950" s="477"/>
      <c r="HPB950" s="477"/>
      <c r="HPC950" s="477"/>
      <c r="HPD950" s="477"/>
      <c r="HPE950" s="477"/>
      <c r="HPF950" s="477"/>
      <c r="HPG950" s="477"/>
      <c r="HPH950" s="477"/>
      <c r="HPI950" s="477"/>
      <c r="HPJ950" s="477"/>
      <c r="HPK950" s="477"/>
      <c r="HPL950" s="477"/>
      <c r="HPM950" s="477"/>
      <c r="HPN950" s="477"/>
      <c r="HPO950" s="477"/>
      <c r="HPP950" s="477"/>
      <c r="HPQ950" s="477"/>
      <c r="HPR950" s="477"/>
      <c r="HPS950" s="477"/>
      <c r="HPT950" s="477"/>
      <c r="HPU950" s="477"/>
      <c r="HPV950" s="477"/>
      <c r="HPW950" s="477"/>
      <c r="HPX950" s="477"/>
      <c r="HPY950" s="477"/>
      <c r="HPZ950" s="477"/>
      <c r="HQA950" s="477"/>
      <c r="HQB950" s="477"/>
      <c r="HQC950" s="477"/>
      <c r="HQD950" s="477"/>
      <c r="HQE950" s="477"/>
      <c r="HQF950" s="477"/>
      <c r="HQG950" s="477"/>
      <c r="HQH950" s="477"/>
      <c r="HQI950" s="477"/>
      <c r="HQJ950" s="477"/>
      <c r="HQK950" s="477"/>
      <c r="HQL950" s="477"/>
      <c r="HQM950" s="477"/>
      <c r="HQN950" s="477"/>
      <c r="HQO950" s="477"/>
      <c r="HQP950" s="477"/>
      <c r="HQQ950" s="477"/>
      <c r="HQR950" s="477"/>
      <c r="HQS950" s="477"/>
      <c r="HQT950" s="477"/>
      <c r="HQU950" s="477"/>
      <c r="HQV950" s="477"/>
      <c r="HQW950" s="477"/>
      <c r="HQX950" s="477"/>
      <c r="HQY950" s="477"/>
      <c r="HQZ950" s="477"/>
      <c r="HRA950" s="477"/>
      <c r="HRB950" s="477"/>
      <c r="HRC950" s="477"/>
      <c r="HRD950" s="477"/>
      <c r="HRE950" s="477"/>
      <c r="HRF950" s="477"/>
      <c r="HRG950" s="477"/>
      <c r="HRH950" s="477"/>
      <c r="HRI950" s="477"/>
      <c r="HRJ950" s="477"/>
      <c r="HRK950" s="477"/>
      <c r="HRL950" s="477"/>
      <c r="HRM950" s="477"/>
      <c r="HRN950" s="477"/>
      <c r="HRO950" s="477"/>
      <c r="HRP950" s="477"/>
      <c r="HRQ950" s="477"/>
      <c r="HRR950" s="477"/>
      <c r="HRS950" s="477"/>
      <c r="HRT950" s="477"/>
      <c r="HRU950" s="477"/>
      <c r="HRV950" s="477"/>
      <c r="HRW950" s="477"/>
      <c r="HRX950" s="477"/>
      <c r="HRY950" s="477"/>
      <c r="HRZ950" s="477"/>
      <c r="HSA950" s="477"/>
      <c r="HSB950" s="477"/>
      <c r="HSC950" s="477"/>
      <c r="HSD950" s="477"/>
      <c r="HSE950" s="477"/>
      <c r="HSF950" s="477"/>
      <c r="HSG950" s="477"/>
      <c r="HSH950" s="477"/>
      <c r="HSI950" s="477"/>
      <c r="HSJ950" s="477"/>
      <c r="HSK950" s="477"/>
      <c r="HSL950" s="477"/>
      <c r="HSM950" s="477"/>
      <c r="HSN950" s="477"/>
      <c r="HSO950" s="477"/>
      <c r="HSP950" s="477"/>
      <c r="HSQ950" s="477"/>
      <c r="HSR950" s="477"/>
      <c r="HSS950" s="477"/>
      <c r="HST950" s="477"/>
      <c r="HSU950" s="477"/>
      <c r="HSV950" s="477"/>
      <c r="HSW950" s="477"/>
      <c r="HSX950" s="477"/>
      <c r="HSY950" s="477"/>
      <c r="HSZ950" s="477"/>
      <c r="HTA950" s="477"/>
      <c r="HTB950" s="477"/>
      <c r="HTC950" s="477"/>
      <c r="HTD950" s="477"/>
      <c r="HTE950" s="477"/>
      <c r="HTF950" s="477"/>
      <c r="HTG950" s="477"/>
      <c r="HTH950" s="477"/>
      <c r="HTI950" s="477"/>
      <c r="HTJ950" s="477"/>
      <c r="HTK950" s="477"/>
      <c r="HTL950" s="477"/>
      <c r="HTM950" s="477"/>
      <c r="HTN950" s="477"/>
      <c r="HTO950" s="477"/>
      <c r="HTP950" s="477"/>
      <c r="HTQ950" s="477"/>
      <c r="HTR950" s="477"/>
      <c r="HTS950" s="477"/>
      <c r="HTT950" s="477"/>
      <c r="HTU950" s="477"/>
      <c r="HTV950" s="477"/>
      <c r="HTW950" s="477"/>
      <c r="HTX950" s="477"/>
      <c r="HTY950" s="477"/>
      <c r="HTZ950" s="477"/>
      <c r="HUA950" s="477"/>
      <c r="HUB950" s="477"/>
      <c r="HUC950" s="477"/>
      <c r="HUD950" s="477"/>
      <c r="HUE950" s="477"/>
      <c r="HUF950" s="477"/>
      <c r="HUG950" s="477"/>
      <c r="HUH950" s="477"/>
      <c r="HUI950" s="477"/>
      <c r="HUJ950" s="477"/>
      <c r="HUK950" s="477"/>
      <c r="HUL950" s="477"/>
      <c r="HUM950" s="477"/>
      <c r="HUN950" s="477"/>
      <c r="HUO950" s="477"/>
      <c r="HUP950" s="477"/>
      <c r="HUQ950" s="477"/>
      <c r="HUR950" s="477"/>
      <c r="HUS950" s="477"/>
      <c r="HUT950" s="477"/>
      <c r="HUU950" s="477"/>
      <c r="HUV950" s="477"/>
      <c r="HUW950" s="477"/>
      <c r="HUX950" s="477"/>
      <c r="HUY950" s="477"/>
      <c r="HUZ950" s="477"/>
      <c r="HVA950" s="477"/>
      <c r="HVB950" s="477"/>
      <c r="HVC950" s="477"/>
      <c r="HVD950" s="477"/>
      <c r="HVE950" s="477"/>
      <c r="HVF950" s="477"/>
      <c r="HVG950" s="477"/>
      <c r="HVH950" s="477"/>
      <c r="HVI950" s="477"/>
      <c r="HVJ950" s="477"/>
      <c r="HVK950" s="477"/>
      <c r="HVL950" s="477"/>
      <c r="HVM950" s="477"/>
      <c r="HVN950" s="477"/>
      <c r="HVO950" s="477"/>
      <c r="HVP950" s="477"/>
      <c r="HVQ950" s="477"/>
      <c r="HVR950" s="477"/>
      <c r="HVS950" s="477"/>
      <c r="HVT950" s="477"/>
      <c r="HVU950" s="477"/>
      <c r="HVV950" s="477"/>
      <c r="HVW950" s="477"/>
      <c r="HVX950" s="477"/>
      <c r="HVY950" s="477"/>
      <c r="HVZ950" s="477"/>
      <c r="HWA950" s="477"/>
      <c r="HWB950" s="477"/>
      <c r="HWC950" s="477"/>
      <c r="HWD950" s="477"/>
      <c r="HWE950" s="477"/>
      <c r="HWF950" s="477"/>
      <c r="HWG950" s="477"/>
      <c r="HWH950" s="477"/>
      <c r="HWI950" s="477"/>
      <c r="HWJ950" s="477"/>
      <c r="HWK950" s="477"/>
      <c r="HWL950" s="477"/>
      <c r="HWM950" s="477"/>
      <c r="HWN950" s="477"/>
      <c r="HWO950" s="477"/>
      <c r="HWP950" s="477"/>
      <c r="HWQ950" s="477"/>
      <c r="HWR950" s="477"/>
      <c r="HWS950" s="477"/>
      <c r="HWT950" s="477"/>
      <c r="HWU950" s="477"/>
      <c r="HWV950" s="477"/>
      <c r="HWW950" s="477"/>
      <c r="HWX950" s="477"/>
      <c r="HWY950" s="477"/>
      <c r="HWZ950" s="477"/>
      <c r="HXA950" s="477"/>
      <c r="HXB950" s="477"/>
      <c r="HXC950" s="477"/>
      <c r="HXD950" s="477"/>
      <c r="HXE950" s="477"/>
      <c r="HXF950" s="477"/>
      <c r="HXG950" s="477"/>
      <c r="HXH950" s="477"/>
      <c r="HXI950" s="477"/>
      <c r="HXJ950" s="477"/>
      <c r="HXK950" s="477"/>
      <c r="HXL950" s="477"/>
      <c r="HXM950" s="477"/>
      <c r="HXN950" s="477"/>
      <c r="HXO950" s="477"/>
      <c r="HXP950" s="477"/>
      <c r="HXQ950" s="477"/>
      <c r="HXR950" s="477"/>
      <c r="HXS950" s="477"/>
      <c r="HXT950" s="477"/>
      <c r="HXU950" s="477"/>
      <c r="HXV950" s="477"/>
      <c r="HXW950" s="477"/>
      <c r="HXX950" s="477"/>
      <c r="HXY950" s="477"/>
      <c r="HXZ950" s="477"/>
      <c r="HYA950" s="477"/>
      <c r="HYB950" s="477"/>
      <c r="HYC950" s="477"/>
      <c r="HYD950" s="477"/>
      <c r="HYE950" s="477"/>
      <c r="HYF950" s="477"/>
      <c r="HYG950" s="477"/>
      <c r="HYH950" s="477"/>
      <c r="HYI950" s="477"/>
      <c r="HYJ950" s="477"/>
      <c r="HYK950" s="477"/>
      <c r="HYL950" s="477"/>
      <c r="HYM950" s="477"/>
      <c r="HYN950" s="477"/>
      <c r="HYO950" s="477"/>
      <c r="HYP950" s="477"/>
      <c r="HYQ950" s="477"/>
      <c r="HYR950" s="477"/>
      <c r="HYS950" s="477"/>
      <c r="HYT950" s="477"/>
      <c r="HYU950" s="477"/>
      <c r="HYV950" s="477"/>
      <c r="HYW950" s="477"/>
      <c r="HYX950" s="477"/>
      <c r="HYY950" s="477"/>
      <c r="HYZ950" s="477"/>
      <c r="HZA950" s="477"/>
      <c r="HZB950" s="477"/>
      <c r="HZC950" s="477"/>
      <c r="HZD950" s="477"/>
      <c r="HZE950" s="477"/>
      <c r="HZF950" s="477"/>
      <c r="HZG950" s="477"/>
      <c r="HZH950" s="477"/>
      <c r="HZI950" s="477"/>
      <c r="HZJ950" s="477"/>
      <c r="HZK950" s="477"/>
      <c r="HZL950" s="477"/>
      <c r="HZM950" s="477"/>
      <c r="HZN950" s="477"/>
      <c r="HZO950" s="477"/>
      <c r="HZP950" s="477"/>
      <c r="HZQ950" s="477"/>
      <c r="HZR950" s="477"/>
      <c r="HZS950" s="477"/>
      <c r="HZT950" s="477"/>
      <c r="HZU950" s="477"/>
      <c r="HZV950" s="477"/>
      <c r="HZW950" s="477"/>
      <c r="HZX950" s="477"/>
      <c r="HZY950" s="477"/>
      <c r="HZZ950" s="477"/>
      <c r="IAA950" s="477"/>
      <c r="IAB950" s="477"/>
      <c r="IAC950" s="477"/>
      <c r="IAD950" s="477"/>
      <c r="IAE950" s="477"/>
      <c r="IAF950" s="477"/>
      <c r="IAG950" s="477"/>
      <c r="IAH950" s="477"/>
      <c r="IAI950" s="477"/>
      <c r="IAJ950" s="477"/>
      <c r="IAK950" s="477"/>
      <c r="IAL950" s="477"/>
      <c r="IAM950" s="477"/>
      <c r="IAN950" s="477"/>
      <c r="IAO950" s="477"/>
      <c r="IAP950" s="477"/>
      <c r="IAQ950" s="477"/>
      <c r="IAR950" s="477"/>
      <c r="IAS950" s="477"/>
      <c r="IAT950" s="477"/>
      <c r="IAU950" s="477"/>
      <c r="IAV950" s="477"/>
      <c r="IAW950" s="477"/>
      <c r="IAX950" s="477"/>
      <c r="IAY950" s="477"/>
      <c r="IAZ950" s="477"/>
      <c r="IBA950" s="477"/>
      <c r="IBB950" s="477"/>
      <c r="IBC950" s="477"/>
      <c r="IBD950" s="477"/>
      <c r="IBE950" s="477"/>
      <c r="IBF950" s="477"/>
      <c r="IBG950" s="477"/>
      <c r="IBH950" s="477"/>
      <c r="IBI950" s="477"/>
      <c r="IBJ950" s="477"/>
      <c r="IBK950" s="477"/>
      <c r="IBL950" s="477"/>
      <c r="IBM950" s="477"/>
      <c r="IBN950" s="477"/>
      <c r="IBO950" s="477"/>
      <c r="IBP950" s="477"/>
      <c r="IBQ950" s="477"/>
      <c r="IBR950" s="477"/>
      <c r="IBS950" s="477"/>
      <c r="IBT950" s="477"/>
      <c r="IBU950" s="477"/>
      <c r="IBV950" s="477"/>
      <c r="IBW950" s="477"/>
      <c r="IBX950" s="477"/>
      <c r="IBY950" s="477"/>
      <c r="IBZ950" s="477"/>
      <c r="ICA950" s="477"/>
      <c r="ICB950" s="477"/>
      <c r="ICC950" s="477"/>
      <c r="ICD950" s="477"/>
      <c r="ICE950" s="477"/>
      <c r="ICF950" s="477"/>
      <c r="ICG950" s="477"/>
      <c r="ICH950" s="477"/>
      <c r="ICI950" s="477"/>
      <c r="ICJ950" s="477"/>
      <c r="ICK950" s="477"/>
      <c r="ICL950" s="477"/>
      <c r="ICM950" s="477"/>
      <c r="ICN950" s="477"/>
      <c r="ICO950" s="477"/>
      <c r="ICP950" s="477"/>
      <c r="ICQ950" s="477"/>
      <c r="ICR950" s="477"/>
      <c r="ICS950" s="477"/>
      <c r="ICT950" s="477"/>
      <c r="ICU950" s="477"/>
      <c r="ICV950" s="477"/>
      <c r="ICW950" s="477"/>
      <c r="ICX950" s="477"/>
      <c r="ICY950" s="477"/>
      <c r="ICZ950" s="477"/>
      <c r="IDA950" s="477"/>
      <c r="IDB950" s="477"/>
      <c r="IDC950" s="477"/>
      <c r="IDD950" s="477"/>
      <c r="IDE950" s="477"/>
      <c r="IDF950" s="477"/>
      <c r="IDG950" s="477"/>
      <c r="IDH950" s="477"/>
      <c r="IDI950" s="477"/>
      <c r="IDJ950" s="477"/>
      <c r="IDK950" s="477"/>
      <c r="IDL950" s="477"/>
      <c r="IDM950" s="477"/>
      <c r="IDN950" s="477"/>
      <c r="IDO950" s="477"/>
      <c r="IDP950" s="477"/>
      <c r="IDQ950" s="477"/>
      <c r="IDR950" s="477"/>
      <c r="IDS950" s="477"/>
      <c r="IDT950" s="477"/>
      <c r="IDU950" s="477"/>
      <c r="IDV950" s="477"/>
      <c r="IDW950" s="477"/>
      <c r="IDX950" s="477"/>
      <c r="IDY950" s="477"/>
      <c r="IDZ950" s="477"/>
      <c r="IEA950" s="477"/>
      <c r="IEB950" s="477"/>
      <c r="IEC950" s="477"/>
      <c r="IED950" s="477"/>
      <c r="IEE950" s="477"/>
      <c r="IEF950" s="477"/>
      <c r="IEG950" s="477"/>
      <c r="IEH950" s="477"/>
      <c r="IEI950" s="477"/>
      <c r="IEJ950" s="477"/>
      <c r="IEK950" s="477"/>
      <c r="IEL950" s="477"/>
      <c r="IEM950" s="477"/>
      <c r="IEN950" s="477"/>
      <c r="IEO950" s="477"/>
      <c r="IEP950" s="477"/>
      <c r="IEQ950" s="477"/>
      <c r="IER950" s="477"/>
      <c r="IES950" s="477"/>
      <c r="IET950" s="477"/>
      <c r="IEU950" s="477"/>
      <c r="IEV950" s="477"/>
      <c r="IEW950" s="477"/>
      <c r="IEX950" s="477"/>
      <c r="IEY950" s="477"/>
      <c r="IEZ950" s="477"/>
      <c r="IFA950" s="477"/>
      <c r="IFB950" s="477"/>
      <c r="IFC950" s="477"/>
      <c r="IFD950" s="477"/>
      <c r="IFE950" s="477"/>
      <c r="IFF950" s="477"/>
      <c r="IFG950" s="477"/>
      <c r="IFH950" s="477"/>
      <c r="IFI950" s="477"/>
      <c r="IFJ950" s="477"/>
      <c r="IFK950" s="477"/>
      <c r="IFL950" s="477"/>
      <c r="IFM950" s="477"/>
      <c r="IFN950" s="477"/>
      <c r="IFO950" s="477"/>
      <c r="IFP950" s="477"/>
      <c r="IFQ950" s="477"/>
      <c r="IFR950" s="477"/>
      <c r="IFS950" s="477"/>
      <c r="IFT950" s="477"/>
      <c r="IFU950" s="477"/>
      <c r="IFV950" s="477"/>
      <c r="IFW950" s="477"/>
      <c r="IFX950" s="477"/>
      <c r="IFY950" s="477"/>
      <c r="IFZ950" s="477"/>
      <c r="IGA950" s="477"/>
      <c r="IGB950" s="477"/>
      <c r="IGC950" s="477"/>
      <c r="IGD950" s="477"/>
      <c r="IGE950" s="477"/>
      <c r="IGF950" s="477"/>
      <c r="IGG950" s="477"/>
      <c r="IGH950" s="477"/>
      <c r="IGI950" s="477"/>
      <c r="IGJ950" s="477"/>
      <c r="IGK950" s="477"/>
      <c r="IGL950" s="477"/>
      <c r="IGM950" s="477"/>
      <c r="IGN950" s="477"/>
      <c r="IGO950" s="477"/>
      <c r="IGP950" s="477"/>
      <c r="IGQ950" s="477"/>
      <c r="IGR950" s="477"/>
      <c r="IGS950" s="477"/>
      <c r="IGT950" s="477"/>
      <c r="IGU950" s="477"/>
      <c r="IGV950" s="477"/>
      <c r="IGW950" s="477"/>
      <c r="IGX950" s="477"/>
      <c r="IGY950" s="477"/>
      <c r="IGZ950" s="477"/>
      <c r="IHA950" s="477"/>
      <c r="IHB950" s="477"/>
      <c r="IHC950" s="477"/>
      <c r="IHD950" s="477"/>
      <c r="IHE950" s="477"/>
      <c r="IHF950" s="477"/>
      <c r="IHG950" s="477"/>
      <c r="IHH950" s="477"/>
      <c r="IHI950" s="477"/>
      <c r="IHJ950" s="477"/>
      <c r="IHK950" s="477"/>
      <c r="IHL950" s="477"/>
      <c r="IHM950" s="477"/>
      <c r="IHN950" s="477"/>
      <c r="IHO950" s="477"/>
      <c r="IHP950" s="477"/>
      <c r="IHQ950" s="477"/>
      <c r="IHR950" s="477"/>
      <c r="IHS950" s="477"/>
      <c r="IHT950" s="477"/>
      <c r="IHU950" s="477"/>
      <c r="IHV950" s="477"/>
      <c r="IHW950" s="477"/>
      <c r="IHX950" s="477"/>
      <c r="IHY950" s="477"/>
      <c r="IHZ950" s="477"/>
      <c r="IIA950" s="477"/>
      <c r="IIB950" s="477"/>
      <c r="IIC950" s="477"/>
      <c r="IID950" s="477"/>
      <c r="IIE950" s="477"/>
      <c r="IIF950" s="477"/>
      <c r="IIG950" s="477"/>
      <c r="IIH950" s="477"/>
      <c r="III950" s="477"/>
      <c r="IIJ950" s="477"/>
      <c r="IIK950" s="477"/>
      <c r="IIL950" s="477"/>
      <c r="IIM950" s="477"/>
      <c r="IIN950" s="477"/>
      <c r="IIO950" s="477"/>
      <c r="IIP950" s="477"/>
      <c r="IIQ950" s="477"/>
      <c r="IIR950" s="477"/>
      <c r="IIS950" s="477"/>
      <c r="IIT950" s="477"/>
      <c r="IIU950" s="477"/>
      <c r="IIV950" s="477"/>
      <c r="IIW950" s="477"/>
      <c r="IIX950" s="477"/>
      <c r="IIY950" s="477"/>
      <c r="IIZ950" s="477"/>
      <c r="IJA950" s="477"/>
      <c r="IJB950" s="477"/>
      <c r="IJC950" s="477"/>
      <c r="IJD950" s="477"/>
      <c r="IJE950" s="477"/>
      <c r="IJF950" s="477"/>
      <c r="IJG950" s="477"/>
      <c r="IJH950" s="477"/>
      <c r="IJI950" s="477"/>
      <c r="IJJ950" s="477"/>
      <c r="IJK950" s="477"/>
      <c r="IJL950" s="477"/>
      <c r="IJM950" s="477"/>
      <c r="IJN950" s="477"/>
      <c r="IJO950" s="477"/>
      <c r="IJP950" s="477"/>
      <c r="IJQ950" s="477"/>
      <c r="IJR950" s="477"/>
      <c r="IJS950" s="477"/>
      <c r="IJT950" s="477"/>
      <c r="IJU950" s="477"/>
      <c r="IJV950" s="477"/>
      <c r="IJW950" s="477"/>
      <c r="IJX950" s="477"/>
      <c r="IJY950" s="477"/>
      <c r="IJZ950" s="477"/>
      <c r="IKA950" s="477"/>
      <c r="IKB950" s="477"/>
      <c r="IKC950" s="477"/>
      <c r="IKD950" s="477"/>
      <c r="IKE950" s="477"/>
      <c r="IKF950" s="477"/>
      <c r="IKG950" s="477"/>
      <c r="IKH950" s="477"/>
      <c r="IKI950" s="477"/>
      <c r="IKJ950" s="477"/>
      <c r="IKK950" s="477"/>
      <c r="IKL950" s="477"/>
      <c r="IKM950" s="477"/>
      <c r="IKN950" s="477"/>
      <c r="IKO950" s="477"/>
      <c r="IKP950" s="477"/>
      <c r="IKQ950" s="477"/>
      <c r="IKR950" s="477"/>
      <c r="IKS950" s="477"/>
      <c r="IKT950" s="477"/>
      <c r="IKU950" s="477"/>
      <c r="IKV950" s="477"/>
      <c r="IKW950" s="477"/>
      <c r="IKX950" s="477"/>
      <c r="IKY950" s="477"/>
      <c r="IKZ950" s="477"/>
      <c r="ILA950" s="477"/>
      <c r="ILB950" s="477"/>
      <c r="ILC950" s="477"/>
      <c r="ILD950" s="477"/>
      <c r="ILE950" s="477"/>
      <c r="ILF950" s="477"/>
      <c r="ILG950" s="477"/>
      <c r="ILH950" s="477"/>
      <c r="ILI950" s="477"/>
      <c r="ILJ950" s="477"/>
      <c r="ILK950" s="477"/>
      <c r="ILL950" s="477"/>
      <c r="ILM950" s="477"/>
      <c r="ILN950" s="477"/>
      <c r="ILO950" s="477"/>
      <c r="ILP950" s="477"/>
      <c r="ILQ950" s="477"/>
      <c r="ILR950" s="477"/>
      <c r="ILS950" s="477"/>
      <c r="ILT950" s="477"/>
      <c r="ILU950" s="477"/>
      <c r="ILV950" s="477"/>
      <c r="ILW950" s="477"/>
      <c r="ILX950" s="477"/>
      <c r="ILY950" s="477"/>
      <c r="ILZ950" s="477"/>
      <c r="IMA950" s="477"/>
      <c r="IMB950" s="477"/>
      <c r="IMC950" s="477"/>
      <c r="IMD950" s="477"/>
      <c r="IME950" s="477"/>
      <c r="IMF950" s="477"/>
      <c r="IMG950" s="477"/>
      <c r="IMH950" s="477"/>
      <c r="IMI950" s="477"/>
      <c r="IMJ950" s="477"/>
      <c r="IMK950" s="477"/>
      <c r="IML950" s="477"/>
      <c r="IMM950" s="477"/>
      <c r="IMN950" s="477"/>
      <c r="IMO950" s="477"/>
      <c r="IMP950" s="477"/>
      <c r="IMQ950" s="477"/>
      <c r="IMR950" s="477"/>
      <c r="IMS950" s="477"/>
      <c r="IMT950" s="477"/>
      <c r="IMU950" s="477"/>
      <c r="IMV950" s="477"/>
      <c r="IMW950" s="477"/>
      <c r="IMX950" s="477"/>
      <c r="IMY950" s="477"/>
      <c r="IMZ950" s="477"/>
      <c r="INA950" s="477"/>
      <c r="INB950" s="477"/>
      <c r="INC950" s="477"/>
      <c r="IND950" s="477"/>
      <c r="INE950" s="477"/>
      <c r="INF950" s="477"/>
      <c r="ING950" s="477"/>
      <c r="INH950" s="477"/>
      <c r="INI950" s="477"/>
      <c r="INJ950" s="477"/>
      <c r="INK950" s="477"/>
      <c r="INL950" s="477"/>
      <c r="INM950" s="477"/>
      <c r="INN950" s="477"/>
      <c r="INO950" s="477"/>
      <c r="INP950" s="477"/>
      <c r="INQ950" s="477"/>
      <c r="INR950" s="477"/>
      <c r="INS950" s="477"/>
      <c r="INT950" s="477"/>
      <c r="INU950" s="477"/>
      <c r="INV950" s="477"/>
      <c r="INW950" s="477"/>
      <c r="INX950" s="477"/>
      <c r="INY950" s="477"/>
      <c r="INZ950" s="477"/>
      <c r="IOA950" s="477"/>
      <c r="IOB950" s="477"/>
      <c r="IOC950" s="477"/>
      <c r="IOD950" s="477"/>
      <c r="IOE950" s="477"/>
      <c r="IOF950" s="477"/>
      <c r="IOG950" s="477"/>
      <c r="IOH950" s="477"/>
      <c r="IOI950" s="477"/>
      <c r="IOJ950" s="477"/>
      <c r="IOK950" s="477"/>
      <c r="IOL950" s="477"/>
      <c r="IOM950" s="477"/>
      <c r="ION950" s="477"/>
      <c r="IOO950" s="477"/>
      <c r="IOP950" s="477"/>
      <c r="IOQ950" s="477"/>
      <c r="IOR950" s="477"/>
      <c r="IOS950" s="477"/>
      <c r="IOT950" s="477"/>
      <c r="IOU950" s="477"/>
      <c r="IOV950" s="477"/>
      <c r="IOW950" s="477"/>
      <c r="IOX950" s="477"/>
      <c r="IOY950" s="477"/>
      <c r="IOZ950" s="477"/>
      <c r="IPA950" s="477"/>
      <c r="IPB950" s="477"/>
      <c r="IPC950" s="477"/>
      <c r="IPD950" s="477"/>
      <c r="IPE950" s="477"/>
      <c r="IPF950" s="477"/>
      <c r="IPG950" s="477"/>
      <c r="IPH950" s="477"/>
      <c r="IPI950" s="477"/>
      <c r="IPJ950" s="477"/>
      <c r="IPK950" s="477"/>
      <c r="IPL950" s="477"/>
      <c r="IPM950" s="477"/>
      <c r="IPN950" s="477"/>
      <c r="IPO950" s="477"/>
      <c r="IPP950" s="477"/>
      <c r="IPQ950" s="477"/>
      <c r="IPR950" s="477"/>
      <c r="IPS950" s="477"/>
      <c r="IPT950" s="477"/>
      <c r="IPU950" s="477"/>
      <c r="IPV950" s="477"/>
      <c r="IPW950" s="477"/>
      <c r="IPX950" s="477"/>
      <c r="IPY950" s="477"/>
      <c r="IPZ950" s="477"/>
      <c r="IQA950" s="477"/>
      <c r="IQB950" s="477"/>
      <c r="IQC950" s="477"/>
      <c r="IQD950" s="477"/>
      <c r="IQE950" s="477"/>
      <c r="IQF950" s="477"/>
      <c r="IQG950" s="477"/>
      <c r="IQH950" s="477"/>
      <c r="IQI950" s="477"/>
      <c r="IQJ950" s="477"/>
      <c r="IQK950" s="477"/>
      <c r="IQL950" s="477"/>
      <c r="IQM950" s="477"/>
      <c r="IQN950" s="477"/>
      <c r="IQO950" s="477"/>
      <c r="IQP950" s="477"/>
      <c r="IQQ950" s="477"/>
      <c r="IQR950" s="477"/>
      <c r="IQS950" s="477"/>
      <c r="IQT950" s="477"/>
      <c r="IQU950" s="477"/>
      <c r="IQV950" s="477"/>
      <c r="IQW950" s="477"/>
      <c r="IQX950" s="477"/>
      <c r="IQY950" s="477"/>
      <c r="IQZ950" s="477"/>
      <c r="IRA950" s="477"/>
      <c r="IRB950" s="477"/>
      <c r="IRC950" s="477"/>
      <c r="IRD950" s="477"/>
      <c r="IRE950" s="477"/>
      <c r="IRF950" s="477"/>
      <c r="IRG950" s="477"/>
      <c r="IRH950" s="477"/>
      <c r="IRI950" s="477"/>
      <c r="IRJ950" s="477"/>
      <c r="IRK950" s="477"/>
      <c r="IRL950" s="477"/>
      <c r="IRM950" s="477"/>
      <c r="IRN950" s="477"/>
      <c r="IRO950" s="477"/>
      <c r="IRP950" s="477"/>
      <c r="IRQ950" s="477"/>
      <c r="IRR950" s="477"/>
      <c r="IRS950" s="477"/>
      <c r="IRT950" s="477"/>
      <c r="IRU950" s="477"/>
      <c r="IRV950" s="477"/>
      <c r="IRW950" s="477"/>
      <c r="IRX950" s="477"/>
      <c r="IRY950" s="477"/>
      <c r="IRZ950" s="477"/>
      <c r="ISA950" s="477"/>
      <c r="ISB950" s="477"/>
      <c r="ISC950" s="477"/>
      <c r="ISD950" s="477"/>
      <c r="ISE950" s="477"/>
      <c r="ISF950" s="477"/>
      <c r="ISG950" s="477"/>
      <c r="ISH950" s="477"/>
      <c r="ISI950" s="477"/>
      <c r="ISJ950" s="477"/>
      <c r="ISK950" s="477"/>
      <c r="ISL950" s="477"/>
      <c r="ISM950" s="477"/>
      <c r="ISN950" s="477"/>
      <c r="ISO950" s="477"/>
      <c r="ISP950" s="477"/>
      <c r="ISQ950" s="477"/>
      <c r="ISR950" s="477"/>
      <c r="ISS950" s="477"/>
      <c r="IST950" s="477"/>
      <c r="ISU950" s="477"/>
      <c r="ISV950" s="477"/>
      <c r="ISW950" s="477"/>
      <c r="ISX950" s="477"/>
      <c r="ISY950" s="477"/>
      <c r="ISZ950" s="477"/>
      <c r="ITA950" s="477"/>
      <c r="ITB950" s="477"/>
      <c r="ITC950" s="477"/>
      <c r="ITD950" s="477"/>
      <c r="ITE950" s="477"/>
      <c r="ITF950" s="477"/>
      <c r="ITG950" s="477"/>
      <c r="ITH950" s="477"/>
      <c r="ITI950" s="477"/>
      <c r="ITJ950" s="477"/>
      <c r="ITK950" s="477"/>
      <c r="ITL950" s="477"/>
      <c r="ITM950" s="477"/>
      <c r="ITN950" s="477"/>
      <c r="ITO950" s="477"/>
      <c r="ITP950" s="477"/>
      <c r="ITQ950" s="477"/>
      <c r="ITR950" s="477"/>
      <c r="ITS950" s="477"/>
      <c r="ITT950" s="477"/>
      <c r="ITU950" s="477"/>
      <c r="ITV950" s="477"/>
      <c r="ITW950" s="477"/>
      <c r="ITX950" s="477"/>
      <c r="ITY950" s="477"/>
      <c r="ITZ950" s="477"/>
      <c r="IUA950" s="477"/>
      <c r="IUB950" s="477"/>
      <c r="IUC950" s="477"/>
      <c r="IUD950" s="477"/>
      <c r="IUE950" s="477"/>
      <c r="IUF950" s="477"/>
      <c r="IUG950" s="477"/>
      <c r="IUH950" s="477"/>
      <c r="IUI950" s="477"/>
      <c r="IUJ950" s="477"/>
      <c r="IUK950" s="477"/>
      <c r="IUL950" s="477"/>
      <c r="IUM950" s="477"/>
      <c r="IUN950" s="477"/>
      <c r="IUO950" s="477"/>
      <c r="IUP950" s="477"/>
      <c r="IUQ950" s="477"/>
      <c r="IUR950" s="477"/>
      <c r="IUS950" s="477"/>
      <c r="IUT950" s="477"/>
      <c r="IUU950" s="477"/>
      <c r="IUV950" s="477"/>
      <c r="IUW950" s="477"/>
      <c r="IUX950" s="477"/>
      <c r="IUY950" s="477"/>
      <c r="IUZ950" s="477"/>
      <c r="IVA950" s="477"/>
      <c r="IVB950" s="477"/>
      <c r="IVC950" s="477"/>
      <c r="IVD950" s="477"/>
      <c r="IVE950" s="477"/>
      <c r="IVF950" s="477"/>
      <c r="IVG950" s="477"/>
      <c r="IVH950" s="477"/>
      <c r="IVI950" s="477"/>
      <c r="IVJ950" s="477"/>
      <c r="IVK950" s="477"/>
      <c r="IVL950" s="477"/>
      <c r="IVM950" s="477"/>
      <c r="IVN950" s="477"/>
      <c r="IVO950" s="477"/>
      <c r="IVP950" s="477"/>
      <c r="IVQ950" s="477"/>
      <c r="IVR950" s="477"/>
      <c r="IVS950" s="477"/>
      <c r="IVT950" s="477"/>
      <c r="IVU950" s="477"/>
      <c r="IVV950" s="477"/>
      <c r="IVW950" s="477"/>
      <c r="IVX950" s="477"/>
      <c r="IVY950" s="477"/>
      <c r="IVZ950" s="477"/>
      <c r="IWA950" s="477"/>
      <c r="IWB950" s="477"/>
      <c r="IWC950" s="477"/>
      <c r="IWD950" s="477"/>
      <c r="IWE950" s="477"/>
      <c r="IWF950" s="477"/>
      <c r="IWG950" s="477"/>
      <c r="IWH950" s="477"/>
      <c r="IWI950" s="477"/>
      <c r="IWJ950" s="477"/>
      <c r="IWK950" s="477"/>
      <c r="IWL950" s="477"/>
      <c r="IWM950" s="477"/>
      <c r="IWN950" s="477"/>
      <c r="IWO950" s="477"/>
      <c r="IWP950" s="477"/>
      <c r="IWQ950" s="477"/>
      <c r="IWR950" s="477"/>
      <c r="IWS950" s="477"/>
      <c r="IWT950" s="477"/>
      <c r="IWU950" s="477"/>
      <c r="IWV950" s="477"/>
      <c r="IWW950" s="477"/>
      <c r="IWX950" s="477"/>
      <c r="IWY950" s="477"/>
      <c r="IWZ950" s="477"/>
      <c r="IXA950" s="477"/>
      <c r="IXB950" s="477"/>
      <c r="IXC950" s="477"/>
      <c r="IXD950" s="477"/>
      <c r="IXE950" s="477"/>
      <c r="IXF950" s="477"/>
      <c r="IXG950" s="477"/>
      <c r="IXH950" s="477"/>
      <c r="IXI950" s="477"/>
      <c r="IXJ950" s="477"/>
      <c r="IXK950" s="477"/>
      <c r="IXL950" s="477"/>
      <c r="IXM950" s="477"/>
      <c r="IXN950" s="477"/>
      <c r="IXO950" s="477"/>
      <c r="IXP950" s="477"/>
      <c r="IXQ950" s="477"/>
      <c r="IXR950" s="477"/>
      <c r="IXS950" s="477"/>
      <c r="IXT950" s="477"/>
      <c r="IXU950" s="477"/>
      <c r="IXV950" s="477"/>
      <c r="IXW950" s="477"/>
      <c r="IXX950" s="477"/>
      <c r="IXY950" s="477"/>
      <c r="IXZ950" s="477"/>
      <c r="IYA950" s="477"/>
      <c r="IYB950" s="477"/>
      <c r="IYC950" s="477"/>
      <c r="IYD950" s="477"/>
      <c r="IYE950" s="477"/>
      <c r="IYF950" s="477"/>
      <c r="IYG950" s="477"/>
      <c r="IYH950" s="477"/>
      <c r="IYI950" s="477"/>
      <c r="IYJ950" s="477"/>
      <c r="IYK950" s="477"/>
      <c r="IYL950" s="477"/>
      <c r="IYM950" s="477"/>
      <c r="IYN950" s="477"/>
      <c r="IYO950" s="477"/>
      <c r="IYP950" s="477"/>
      <c r="IYQ950" s="477"/>
      <c r="IYR950" s="477"/>
      <c r="IYS950" s="477"/>
      <c r="IYT950" s="477"/>
      <c r="IYU950" s="477"/>
      <c r="IYV950" s="477"/>
      <c r="IYW950" s="477"/>
      <c r="IYX950" s="477"/>
      <c r="IYY950" s="477"/>
      <c r="IYZ950" s="477"/>
      <c r="IZA950" s="477"/>
      <c r="IZB950" s="477"/>
      <c r="IZC950" s="477"/>
      <c r="IZD950" s="477"/>
      <c r="IZE950" s="477"/>
      <c r="IZF950" s="477"/>
      <c r="IZG950" s="477"/>
      <c r="IZH950" s="477"/>
      <c r="IZI950" s="477"/>
      <c r="IZJ950" s="477"/>
      <c r="IZK950" s="477"/>
      <c r="IZL950" s="477"/>
      <c r="IZM950" s="477"/>
      <c r="IZN950" s="477"/>
      <c r="IZO950" s="477"/>
      <c r="IZP950" s="477"/>
      <c r="IZQ950" s="477"/>
      <c r="IZR950" s="477"/>
      <c r="IZS950" s="477"/>
      <c r="IZT950" s="477"/>
      <c r="IZU950" s="477"/>
      <c r="IZV950" s="477"/>
      <c r="IZW950" s="477"/>
      <c r="IZX950" s="477"/>
      <c r="IZY950" s="477"/>
      <c r="IZZ950" s="477"/>
      <c r="JAA950" s="477"/>
      <c r="JAB950" s="477"/>
      <c r="JAC950" s="477"/>
      <c r="JAD950" s="477"/>
      <c r="JAE950" s="477"/>
      <c r="JAF950" s="477"/>
      <c r="JAG950" s="477"/>
      <c r="JAH950" s="477"/>
      <c r="JAI950" s="477"/>
      <c r="JAJ950" s="477"/>
      <c r="JAK950" s="477"/>
      <c r="JAL950" s="477"/>
      <c r="JAM950" s="477"/>
      <c r="JAN950" s="477"/>
      <c r="JAO950" s="477"/>
      <c r="JAP950" s="477"/>
      <c r="JAQ950" s="477"/>
      <c r="JAR950" s="477"/>
      <c r="JAS950" s="477"/>
      <c r="JAT950" s="477"/>
      <c r="JAU950" s="477"/>
      <c r="JAV950" s="477"/>
      <c r="JAW950" s="477"/>
      <c r="JAX950" s="477"/>
      <c r="JAY950" s="477"/>
      <c r="JAZ950" s="477"/>
      <c r="JBA950" s="477"/>
      <c r="JBB950" s="477"/>
      <c r="JBC950" s="477"/>
      <c r="JBD950" s="477"/>
      <c r="JBE950" s="477"/>
      <c r="JBF950" s="477"/>
      <c r="JBG950" s="477"/>
      <c r="JBH950" s="477"/>
      <c r="JBI950" s="477"/>
      <c r="JBJ950" s="477"/>
      <c r="JBK950" s="477"/>
      <c r="JBL950" s="477"/>
      <c r="JBM950" s="477"/>
      <c r="JBN950" s="477"/>
      <c r="JBO950" s="477"/>
      <c r="JBP950" s="477"/>
      <c r="JBQ950" s="477"/>
      <c r="JBR950" s="477"/>
      <c r="JBS950" s="477"/>
      <c r="JBT950" s="477"/>
      <c r="JBU950" s="477"/>
      <c r="JBV950" s="477"/>
      <c r="JBW950" s="477"/>
      <c r="JBX950" s="477"/>
      <c r="JBY950" s="477"/>
      <c r="JBZ950" s="477"/>
      <c r="JCA950" s="477"/>
      <c r="JCB950" s="477"/>
      <c r="JCC950" s="477"/>
      <c r="JCD950" s="477"/>
      <c r="JCE950" s="477"/>
      <c r="JCF950" s="477"/>
      <c r="JCG950" s="477"/>
      <c r="JCH950" s="477"/>
      <c r="JCI950" s="477"/>
      <c r="JCJ950" s="477"/>
      <c r="JCK950" s="477"/>
      <c r="JCL950" s="477"/>
      <c r="JCM950" s="477"/>
      <c r="JCN950" s="477"/>
      <c r="JCO950" s="477"/>
      <c r="JCP950" s="477"/>
      <c r="JCQ950" s="477"/>
      <c r="JCR950" s="477"/>
      <c r="JCS950" s="477"/>
      <c r="JCT950" s="477"/>
      <c r="JCU950" s="477"/>
      <c r="JCV950" s="477"/>
      <c r="JCW950" s="477"/>
      <c r="JCX950" s="477"/>
      <c r="JCY950" s="477"/>
      <c r="JCZ950" s="477"/>
      <c r="JDA950" s="477"/>
      <c r="JDB950" s="477"/>
      <c r="JDC950" s="477"/>
      <c r="JDD950" s="477"/>
      <c r="JDE950" s="477"/>
      <c r="JDF950" s="477"/>
      <c r="JDG950" s="477"/>
      <c r="JDH950" s="477"/>
      <c r="JDI950" s="477"/>
      <c r="JDJ950" s="477"/>
      <c r="JDK950" s="477"/>
      <c r="JDL950" s="477"/>
      <c r="JDM950" s="477"/>
      <c r="JDN950" s="477"/>
      <c r="JDO950" s="477"/>
      <c r="JDP950" s="477"/>
      <c r="JDQ950" s="477"/>
      <c r="JDR950" s="477"/>
      <c r="JDS950" s="477"/>
      <c r="JDT950" s="477"/>
      <c r="JDU950" s="477"/>
      <c r="JDV950" s="477"/>
      <c r="JDW950" s="477"/>
      <c r="JDX950" s="477"/>
      <c r="JDY950" s="477"/>
      <c r="JDZ950" s="477"/>
      <c r="JEA950" s="477"/>
      <c r="JEB950" s="477"/>
      <c r="JEC950" s="477"/>
      <c r="JED950" s="477"/>
      <c r="JEE950" s="477"/>
      <c r="JEF950" s="477"/>
      <c r="JEG950" s="477"/>
      <c r="JEH950" s="477"/>
      <c r="JEI950" s="477"/>
      <c r="JEJ950" s="477"/>
      <c r="JEK950" s="477"/>
      <c r="JEL950" s="477"/>
      <c r="JEM950" s="477"/>
      <c r="JEN950" s="477"/>
      <c r="JEO950" s="477"/>
      <c r="JEP950" s="477"/>
      <c r="JEQ950" s="477"/>
      <c r="JER950" s="477"/>
      <c r="JES950" s="477"/>
      <c r="JET950" s="477"/>
      <c r="JEU950" s="477"/>
      <c r="JEV950" s="477"/>
      <c r="JEW950" s="477"/>
      <c r="JEX950" s="477"/>
      <c r="JEY950" s="477"/>
      <c r="JEZ950" s="477"/>
      <c r="JFA950" s="477"/>
      <c r="JFB950" s="477"/>
      <c r="JFC950" s="477"/>
      <c r="JFD950" s="477"/>
      <c r="JFE950" s="477"/>
      <c r="JFF950" s="477"/>
      <c r="JFG950" s="477"/>
      <c r="JFH950" s="477"/>
      <c r="JFI950" s="477"/>
      <c r="JFJ950" s="477"/>
      <c r="JFK950" s="477"/>
      <c r="JFL950" s="477"/>
      <c r="JFM950" s="477"/>
      <c r="JFN950" s="477"/>
      <c r="JFO950" s="477"/>
      <c r="JFP950" s="477"/>
      <c r="JFQ950" s="477"/>
      <c r="JFR950" s="477"/>
      <c r="JFS950" s="477"/>
      <c r="JFT950" s="477"/>
      <c r="JFU950" s="477"/>
      <c r="JFV950" s="477"/>
      <c r="JFW950" s="477"/>
      <c r="JFX950" s="477"/>
      <c r="JFY950" s="477"/>
      <c r="JFZ950" s="477"/>
      <c r="JGA950" s="477"/>
      <c r="JGB950" s="477"/>
      <c r="JGC950" s="477"/>
      <c r="JGD950" s="477"/>
      <c r="JGE950" s="477"/>
      <c r="JGF950" s="477"/>
      <c r="JGG950" s="477"/>
      <c r="JGH950" s="477"/>
      <c r="JGI950" s="477"/>
      <c r="JGJ950" s="477"/>
      <c r="JGK950" s="477"/>
      <c r="JGL950" s="477"/>
      <c r="JGM950" s="477"/>
      <c r="JGN950" s="477"/>
      <c r="JGO950" s="477"/>
      <c r="JGP950" s="477"/>
      <c r="JGQ950" s="477"/>
      <c r="JGR950" s="477"/>
      <c r="JGS950" s="477"/>
      <c r="JGT950" s="477"/>
      <c r="JGU950" s="477"/>
      <c r="JGV950" s="477"/>
      <c r="JGW950" s="477"/>
      <c r="JGX950" s="477"/>
      <c r="JGY950" s="477"/>
      <c r="JGZ950" s="477"/>
      <c r="JHA950" s="477"/>
      <c r="JHB950" s="477"/>
      <c r="JHC950" s="477"/>
      <c r="JHD950" s="477"/>
      <c r="JHE950" s="477"/>
      <c r="JHF950" s="477"/>
      <c r="JHG950" s="477"/>
      <c r="JHH950" s="477"/>
      <c r="JHI950" s="477"/>
      <c r="JHJ950" s="477"/>
      <c r="JHK950" s="477"/>
      <c r="JHL950" s="477"/>
      <c r="JHM950" s="477"/>
      <c r="JHN950" s="477"/>
      <c r="JHO950" s="477"/>
      <c r="JHP950" s="477"/>
      <c r="JHQ950" s="477"/>
      <c r="JHR950" s="477"/>
      <c r="JHS950" s="477"/>
      <c r="JHT950" s="477"/>
      <c r="JHU950" s="477"/>
      <c r="JHV950" s="477"/>
      <c r="JHW950" s="477"/>
      <c r="JHX950" s="477"/>
      <c r="JHY950" s="477"/>
      <c r="JHZ950" s="477"/>
      <c r="JIA950" s="477"/>
      <c r="JIB950" s="477"/>
      <c r="JIC950" s="477"/>
      <c r="JID950" s="477"/>
      <c r="JIE950" s="477"/>
      <c r="JIF950" s="477"/>
      <c r="JIG950" s="477"/>
      <c r="JIH950" s="477"/>
      <c r="JII950" s="477"/>
      <c r="JIJ950" s="477"/>
      <c r="JIK950" s="477"/>
      <c r="JIL950" s="477"/>
      <c r="JIM950" s="477"/>
      <c r="JIN950" s="477"/>
      <c r="JIO950" s="477"/>
      <c r="JIP950" s="477"/>
      <c r="JIQ950" s="477"/>
      <c r="JIR950" s="477"/>
      <c r="JIS950" s="477"/>
      <c r="JIT950" s="477"/>
      <c r="JIU950" s="477"/>
      <c r="JIV950" s="477"/>
      <c r="JIW950" s="477"/>
      <c r="JIX950" s="477"/>
      <c r="JIY950" s="477"/>
      <c r="JIZ950" s="477"/>
      <c r="JJA950" s="477"/>
      <c r="JJB950" s="477"/>
      <c r="JJC950" s="477"/>
      <c r="JJD950" s="477"/>
      <c r="JJE950" s="477"/>
      <c r="JJF950" s="477"/>
      <c r="JJG950" s="477"/>
      <c r="JJH950" s="477"/>
      <c r="JJI950" s="477"/>
      <c r="JJJ950" s="477"/>
      <c r="JJK950" s="477"/>
      <c r="JJL950" s="477"/>
      <c r="JJM950" s="477"/>
      <c r="JJN950" s="477"/>
      <c r="JJO950" s="477"/>
      <c r="JJP950" s="477"/>
      <c r="JJQ950" s="477"/>
      <c r="JJR950" s="477"/>
      <c r="JJS950" s="477"/>
      <c r="JJT950" s="477"/>
      <c r="JJU950" s="477"/>
      <c r="JJV950" s="477"/>
      <c r="JJW950" s="477"/>
      <c r="JJX950" s="477"/>
      <c r="JJY950" s="477"/>
      <c r="JJZ950" s="477"/>
      <c r="JKA950" s="477"/>
      <c r="JKB950" s="477"/>
      <c r="JKC950" s="477"/>
      <c r="JKD950" s="477"/>
      <c r="JKE950" s="477"/>
      <c r="JKF950" s="477"/>
      <c r="JKG950" s="477"/>
      <c r="JKH950" s="477"/>
      <c r="JKI950" s="477"/>
      <c r="JKJ950" s="477"/>
      <c r="JKK950" s="477"/>
      <c r="JKL950" s="477"/>
      <c r="JKM950" s="477"/>
      <c r="JKN950" s="477"/>
      <c r="JKO950" s="477"/>
      <c r="JKP950" s="477"/>
      <c r="JKQ950" s="477"/>
      <c r="JKR950" s="477"/>
      <c r="JKS950" s="477"/>
      <c r="JKT950" s="477"/>
      <c r="JKU950" s="477"/>
      <c r="JKV950" s="477"/>
      <c r="JKW950" s="477"/>
      <c r="JKX950" s="477"/>
      <c r="JKY950" s="477"/>
      <c r="JKZ950" s="477"/>
      <c r="JLA950" s="477"/>
      <c r="JLB950" s="477"/>
      <c r="JLC950" s="477"/>
      <c r="JLD950" s="477"/>
      <c r="JLE950" s="477"/>
      <c r="JLF950" s="477"/>
      <c r="JLG950" s="477"/>
      <c r="JLH950" s="477"/>
      <c r="JLI950" s="477"/>
      <c r="JLJ950" s="477"/>
      <c r="JLK950" s="477"/>
      <c r="JLL950" s="477"/>
      <c r="JLM950" s="477"/>
      <c r="JLN950" s="477"/>
      <c r="JLO950" s="477"/>
      <c r="JLP950" s="477"/>
      <c r="JLQ950" s="477"/>
      <c r="JLR950" s="477"/>
      <c r="JLS950" s="477"/>
      <c r="JLT950" s="477"/>
      <c r="JLU950" s="477"/>
      <c r="JLV950" s="477"/>
      <c r="JLW950" s="477"/>
      <c r="JLX950" s="477"/>
      <c r="JLY950" s="477"/>
      <c r="JLZ950" s="477"/>
      <c r="JMA950" s="477"/>
      <c r="JMB950" s="477"/>
      <c r="JMC950" s="477"/>
      <c r="JMD950" s="477"/>
      <c r="JME950" s="477"/>
      <c r="JMF950" s="477"/>
      <c r="JMG950" s="477"/>
      <c r="JMH950" s="477"/>
      <c r="JMI950" s="477"/>
      <c r="JMJ950" s="477"/>
      <c r="JMK950" s="477"/>
      <c r="JML950" s="477"/>
      <c r="JMM950" s="477"/>
      <c r="JMN950" s="477"/>
      <c r="JMO950" s="477"/>
      <c r="JMP950" s="477"/>
      <c r="JMQ950" s="477"/>
      <c r="JMR950" s="477"/>
      <c r="JMS950" s="477"/>
      <c r="JMT950" s="477"/>
      <c r="JMU950" s="477"/>
      <c r="JMV950" s="477"/>
      <c r="JMW950" s="477"/>
      <c r="JMX950" s="477"/>
      <c r="JMY950" s="477"/>
      <c r="JMZ950" s="477"/>
      <c r="JNA950" s="477"/>
      <c r="JNB950" s="477"/>
      <c r="JNC950" s="477"/>
      <c r="JND950" s="477"/>
      <c r="JNE950" s="477"/>
      <c r="JNF950" s="477"/>
      <c r="JNG950" s="477"/>
      <c r="JNH950" s="477"/>
      <c r="JNI950" s="477"/>
      <c r="JNJ950" s="477"/>
      <c r="JNK950" s="477"/>
      <c r="JNL950" s="477"/>
      <c r="JNM950" s="477"/>
      <c r="JNN950" s="477"/>
      <c r="JNO950" s="477"/>
      <c r="JNP950" s="477"/>
      <c r="JNQ950" s="477"/>
      <c r="JNR950" s="477"/>
      <c r="JNS950" s="477"/>
      <c r="JNT950" s="477"/>
      <c r="JNU950" s="477"/>
      <c r="JNV950" s="477"/>
      <c r="JNW950" s="477"/>
      <c r="JNX950" s="477"/>
      <c r="JNY950" s="477"/>
      <c r="JNZ950" s="477"/>
      <c r="JOA950" s="477"/>
      <c r="JOB950" s="477"/>
      <c r="JOC950" s="477"/>
      <c r="JOD950" s="477"/>
      <c r="JOE950" s="477"/>
      <c r="JOF950" s="477"/>
      <c r="JOG950" s="477"/>
      <c r="JOH950" s="477"/>
      <c r="JOI950" s="477"/>
      <c r="JOJ950" s="477"/>
      <c r="JOK950" s="477"/>
      <c r="JOL950" s="477"/>
      <c r="JOM950" s="477"/>
      <c r="JON950" s="477"/>
      <c r="JOO950" s="477"/>
      <c r="JOP950" s="477"/>
      <c r="JOQ950" s="477"/>
      <c r="JOR950" s="477"/>
      <c r="JOS950" s="477"/>
      <c r="JOT950" s="477"/>
      <c r="JOU950" s="477"/>
      <c r="JOV950" s="477"/>
      <c r="JOW950" s="477"/>
      <c r="JOX950" s="477"/>
      <c r="JOY950" s="477"/>
      <c r="JOZ950" s="477"/>
      <c r="JPA950" s="477"/>
      <c r="JPB950" s="477"/>
      <c r="JPC950" s="477"/>
      <c r="JPD950" s="477"/>
      <c r="JPE950" s="477"/>
      <c r="JPF950" s="477"/>
      <c r="JPG950" s="477"/>
      <c r="JPH950" s="477"/>
      <c r="JPI950" s="477"/>
      <c r="JPJ950" s="477"/>
      <c r="JPK950" s="477"/>
      <c r="JPL950" s="477"/>
      <c r="JPM950" s="477"/>
      <c r="JPN950" s="477"/>
      <c r="JPO950" s="477"/>
      <c r="JPP950" s="477"/>
      <c r="JPQ950" s="477"/>
      <c r="JPR950" s="477"/>
      <c r="JPS950" s="477"/>
      <c r="JPT950" s="477"/>
      <c r="JPU950" s="477"/>
      <c r="JPV950" s="477"/>
      <c r="JPW950" s="477"/>
      <c r="JPX950" s="477"/>
      <c r="JPY950" s="477"/>
      <c r="JPZ950" s="477"/>
      <c r="JQA950" s="477"/>
      <c r="JQB950" s="477"/>
      <c r="JQC950" s="477"/>
      <c r="JQD950" s="477"/>
      <c r="JQE950" s="477"/>
      <c r="JQF950" s="477"/>
      <c r="JQG950" s="477"/>
      <c r="JQH950" s="477"/>
      <c r="JQI950" s="477"/>
      <c r="JQJ950" s="477"/>
      <c r="JQK950" s="477"/>
      <c r="JQL950" s="477"/>
      <c r="JQM950" s="477"/>
      <c r="JQN950" s="477"/>
      <c r="JQO950" s="477"/>
      <c r="JQP950" s="477"/>
      <c r="JQQ950" s="477"/>
      <c r="JQR950" s="477"/>
      <c r="JQS950" s="477"/>
      <c r="JQT950" s="477"/>
      <c r="JQU950" s="477"/>
      <c r="JQV950" s="477"/>
      <c r="JQW950" s="477"/>
      <c r="JQX950" s="477"/>
      <c r="JQY950" s="477"/>
      <c r="JQZ950" s="477"/>
      <c r="JRA950" s="477"/>
      <c r="JRB950" s="477"/>
      <c r="JRC950" s="477"/>
      <c r="JRD950" s="477"/>
      <c r="JRE950" s="477"/>
      <c r="JRF950" s="477"/>
      <c r="JRG950" s="477"/>
      <c r="JRH950" s="477"/>
      <c r="JRI950" s="477"/>
      <c r="JRJ950" s="477"/>
      <c r="JRK950" s="477"/>
      <c r="JRL950" s="477"/>
      <c r="JRM950" s="477"/>
      <c r="JRN950" s="477"/>
      <c r="JRO950" s="477"/>
      <c r="JRP950" s="477"/>
      <c r="JRQ950" s="477"/>
      <c r="JRR950" s="477"/>
      <c r="JRS950" s="477"/>
      <c r="JRT950" s="477"/>
      <c r="JRU950" s="477"/>
      <c r="JRV950" s="477"/>
      <c r="JRW950" s="477"/>
      <c r="JRX950" s="477"/>
      <c r="JRY950" s="477"/>
      <c r="JRZ950" s="477"/>
      <c r="JSA950" s="477"/>
      <c r="JSB950" s="477"/>
      <c r="JSC950" s="477"/>
      <c r="JSD950" s="477"/>
      <c r="JSE950" s="477"/>
      <c r="JSF950" s="477"/>
      <c r="JSG950" s="477"/>
      <c r="JSH950" s="477"/>
      <c r="JSI950" s="477"/>
      <c r="JSJ950" s="477"/>
      <c r="JSK950" s="477"/>
      <c r="JSL950" s="477"/>
      <c r="JSM950" s="477"/>
      <c r="JSN950" s="477"/>
      <c r="JSO950" s="477"/>
      <c r="JSP950" s="477"/>
      <c r="JSQ950" s="477"/>
      <c r="JSR950" s="477"/>
      <c r="JSS950" s="477"/>
      <c r="JST950" s="477"/>
      <c r="JSU950" s="477"/>
      <c r="JSV950" s="477"/>
      <c r="JSW950" s="477"/>
      <c r="JSX950" s="477"/>
      <c r="JSY950" s="477"/>
      <c r="JSZ950" s="477"/>
      <c r="JTA950" s="477"/>
      <c r="JTB950" s="477"/>
      <c r="JTC950" s="477"/>
      <c r="JTD950" s="477"/>
      <c r="JTE950" s="477"/>
      <c r="JTF950" s="477"/>
      <c r="JTG950" s="477"/>
      <c r="JTH950" s="477"/>
      <c r="JTI950" s="477"/>
      <c r="JTJ950" s="477"/>
      <c r="JTK950" s="477"/>
      <c r="JTL950" s="477"/>
      <c r="JTM950" s="477"/>
      <c r="JTN950" s="477"/>
      <c r="JTO950" s="477"/>
      <c r="JTP950" s="477"/>
      <c r="JTQ950" s="477"/>
      <c r="JTR950" s="477"/>
      <c r="JTS950" s="477"/>
      <c r="JTT950" s="477"/>
      <c r="JTU950" s="477"/>
      <c r="JTV950" s="477"/>
      <c r="JTW950" s="477"/>
      <c r="JTX950" s="477"/>
      <c r="JTY950" s="477"/>
      <c r="JTZ950" s="477"/>
      <c r="JUA950" s="477"/>
      <c r="JUB950" s="477"/>
      <c r="JUC950" s="477"/>
      <c r="JUD950" s="477"/>
      <c r="JUE950" s="477"/>
      <c r="JUF950" s="477"/>
      <c r="JUG950" s="477"/>
      <c r="JUH950" s="477"/>
      <c r="JUI950" s="477"/>
      <c r="JUJ950" s="477"/>
      <c r="JUK950" s="477"/>
      <c r="JUL950" s="477"/>
      <c r="JUM950" s="477"/>
      <c r="JUN950" s="477"/>
      <c r="JUO950" s="477"/>
      <c r="JUP950" s="477"/>
      <c r="JUQ950" s="477"/>
      <c r="JUR950" s="477"/>
      <c r="JUS950" s="477"/>
      <c r="JUT950" s="477"/>
      <c r="JUU950" s="477"/>
      <c r="JUV950" s="477"/>
      <c r="JUW950" s="477"/>
      <c r="JUX950" s="477"/>
      <c r="JUY950" s="477"/>
      <c r="JUZ950" s="477"/>
      <c r="JVA950" s="477"/>
      <c r="JVB950" s="477"/>
      <c r="JVC950" s="477"/>
      <c r="JVD950" s="477"/>
      <c r="JVE950" s="477"/>
      <c r="JVF950" s="477"/>
      <c r="JVG950" s="477"/>
      <c r="JVH950" s="477"/>
      <c r="JVI950" s="477"/>
      <c r="JVJ950" s="477"/>
      <c r="JVK950" s="477"/>
      <c r="JVL950" s="477"/>
      <c r="JVM950" s="477"/>
      <c r="JVN950" s="477"/>
      <c r="JVO950" s="477"/>
      <c r="JVP950" s="477"/>
      <c r="JVQ950" s="477"/>
      <c r="JVR950" s="477"/>
      <c r="JVS950" s="477"/>
      <c r="JVT950" s="477"/>
      <c r="JVU950" s="477"/>
      <c r="JVV950" s="477"/>
      <c r="JVW950" s="477"/>
      <c r="JVX950" s="477"/>
      <c r="JVY950" s="477"/>
      <c r="JVZ950" s="477"/>
      <c r="JWA950" s="477"/>
      <c r="JWB950" s="477"/>
      <c r="JWC950" s="477"/>
      <c r="JWD950" s="477"/>
      <c r="JWE950" s="477"/>
      <c r="JWF950" s="477"/>
      <c r="JWG950" s="477"/>
      <c r="JWH950" s="477"/>
      <c r="JWI950" s="477"/>
      <c r="JWJ950" s="477"/>
      <c r="JWK950" s="477"/>
      <c r="JWL950" s="477"/>
      <c r="JWM950" s="477"/>
      <c r="JWN950" s="477"/>
      <c r="JWO950" s="477"/>
      <c r="JWP950" s="477"/>
      <c r="JWQ950" s="477"/>
      <c r="JWR950" s="477"/>
      <c r="JWS950" s="477"/>
      <c r="JWT950" s="477"/>
      <c r="JWU950" s="477"/>
      <c r="JWV950" s="477"/>
      <c r="JWW950" s="477"/>
      <c r="JWX950" s="477"/>
      <c r="JWY950" s="477"/>
      <c r="JWZ950" s="477"/>
      <c r="JXA950" s="477"/>
      <c r="JXB950" s="477"/>
      <c r="JXC950" s="477"/>
      <c r="JXD950" s="477"/>
      <c r="JXE950" s="477"/>
      <c r="JXF950" s="477"/>
      <c r="JXG950" s="477"/>
      <c r="JXH950" s="477"/>
      <c r="JXI950" s="477"/>
      <c r="JXJ950" s="477"/>
      <c r="JXK950" s="477"/>
      <c r="JXL950" s="477"/>
      <c r="JXM950" s="477"/>
      <c r="JXN950" s="477"/>
      <c r="JXO950" s="477"/>
      <c r="JXP950" s="477"/>
      <c r="JXQ950" s="477"/>
      <c r="JXR950" s="477"/>
      <c r="JXS950" s="477"/>
      <c r="JXT950" s="477"/>
      <c r="JXU950" s="477"/>
      <c r="JXV950" s="477"/>
      <c r="JXW950" s="477"/>
      <c r="JXX950" s="477"/>
      <c r="JXY950" s="477"/>
      <c r="JXZ950" s="477"/>
      <c r="JYA950" s="477"/>
      <c r="JYB950" s="477"/>
      <c r="JYC950" s="477"/>
      <c r="JYD950" s="477"/>
      <c r="JYE950" s="477"/>
      <c r="JYF950" s="477"/>
      <c r="JYG950" s="477"/>
      <c r="JYH950" s="477"/>
      <c r="JYI950" s="477"/>
      <c r="JYJ950" s="477"/>
      <c r="JYK950" s="477"/>
      <c r="JYL950" s="477"/>
      <c r="JYM950" s="477"/>
      <c r="JYN950" s="477"/>
      <c r="JYO950" s="477"/>
      <c r="JYP950" s="477"/>
      <c r="JYQ950" s="477"/>
      <c r="JYR950" s="477"/>
      <c r="JYS950" s="477"/>
      <c r="JYT950" s="477"/>
      <c r="JYU950" s="477"/>
      <c r="JYV950" s="477"/>
      <c r="JYW950" s="477"/>
      <c r="JYX950" s="477"/>
      <c r="JYY950" s="477"/>
      <c r="JYZ950" s="477"/>
      <c r="JZA950" s="477"/>
      <c r="JZB950" s="477"/>
      <c r="JZC950" s="477"/>
      <c r="JZD950" s="477"/>
      <c r="JZE950" s="477"/>
      <c r="JZF950" s="477"/>
      <c r="JZG950" s="477"/>
      <c r="JZH950" s="477"/>
      <c r="JZI950" s="477"/>
      <c r="JZJ950" s="477"/>
      <c r="JZK950" s="477"/>
      <c r="JZL950" s="477"/>
      <c r="JZM950" s="477"/>
      <c r="JZN950" s="477"/>
      <c r="JZO950" s="477"/>
      <c r="JZP950" s="477"/>
      <c r="JZQ950" s="477"/>
      <c r="JZR950" s="477"/>
      <c r="JZS950" s="477"/>
      <c r="JZT950" s="477"/>
      <c r="JZU950" s="477"/>
      <c r="JZV950" s="477"/>
      <c r="JZW950" s="477"/>
      <c r="JZX950" s="477"/>
      <c r="JZY950" s="477"/>
      <c r="JZZ950" s="477"/>
      <c r="KAA950" s="477"/>
      <c r="KAB950" s="477"/>
      <c r="KAC950" s="477"/>
      <c r="KAD950" s="477"/>
      <c r="KAE950" s="477"/>
      <c r="KAF950" s="477"/>
      <c r="KAG950" s="477"/>
      <c r="KAH950" s="477"/>
      <c r="KAI950" s="477"/>
      <c r="KAJ950" s="477"/>
      <c r="KAK950" s="477"/>
      <c r="KAL950" s="477"/>
      <c r="KAM950" s="477"/>
      <c r="KAN950" s="477"/>
      <c r="KAO950" s="477"/>
      <c r="KAP950" s="477"/>
      <c r="KAQ950" s="477"/>
      <c r="KAR950" s="477"/>
      <c r="KAS950" s="477"/>
      <c r="KAT950" s="477"/>
      <c r="KAU950" s="477"/>
      <c r="KAV950" s="477"/>
      <c r="KAW950" s="477"/>
      <c r="KAX950" s="477"/>
      <c r="KAY950" s="477"/>
      <c r="KAZ950" s="477"/>
      <c r="KBA950" s="477"/>
      <c r="KBB950" s="477"/>
      <c r="KBC950" s="477"/>
      <c r="KBD950" s="477"/>
      <c r="KBE950" s="477"/>
      <c r="KBF950" s="477"/>
      <c r="KBG950" s="477"/>
      <c r="KBH950" s="477"/>
      <c r="KBI950" s="477"/>
      <c r="KBJ950" s="477"/>
      <c r="KBK950" s="477"/>
      <c r="KBL950" s="477"/>
      <c r="KBM950" s="477"/>
      <c r="KBN950" s="477"/>
      <c r="KBO950" s="477"/>
      <c r="KBP950" s="477"/>
      <c r="KBQ950" s="477"/>
      <c r="KBR950" s="477"/>
      <c r="KBS950" s="477"/>
      <c r="KBT950" s="477"/>
      <c r="KBU950" s="477"/>
      <c r="KBV950" s="477"/>
      <c r="KBW950" s="477"/>
      <c r="KBX950" s="477"/>
      <c r="KBY950" s="477"/>
      <c r="KBZ950" s="477"/>
      <c r="KCA950" s="477"/>
      <c r="KCB950" s="477"/>
      <c r="KCC950" s="477"/>
      <c r="KCD950" s="477"/>
      <c r="KCE950" s="477"/>
      <c r="KCF950" s="477"/>
      <c r="KCG950" s="477"/>
      <c r="KCH950" s="477"/>
      <c r="KCI950" s="477"/>
      <c r="KCJ950" s="477"/>
      <c r="KCK950" s="477"/>
      <c r="KCL950" s="477"/>
      <c r="KCM950" s="477"/>
      <c r="KCN950" s="477"/>
      <c r="KCO950" s="477"/>
      <c r="KCP950" s="477"/>
      <c r="KCQ950" s="477"/>
      <c r="KCR950" s="477"/>
      <c r="KCS950" s="477"/>
      <c r="KCT950" s="477"/>
      <c r="KCU950" s="477"/>
      <c r="KCV950" s="477"/>
      <c r="KCW950" s="477"/>
      <c r="KCX950" s="477"/>
      <c r="KCY950" s="477"/>
      <c r="KCZ950" s="477"/>
      <c r="KDA950" s="477"/>
      <c r="KDB950" s="477"/>
      <c r="KDC950" s="477"/>
      <c r="KDD950" s="477"/>
      <c r="KDE950" s="477"/>
      <c r="KDF950" s="477"/>
      <c r="KDG950" s="477"/>
      <c r="KDH950" s="477"/>
      <c r="KDI950" s="477"/>
      <c r="KDJ950" s="477"/>
      <c r="KDK950" s="477"/>
      <c r="KDL950" s="477"/>
      <c r="KDM950" s="477"/>
      <c r="KDN950" s="477"/>
      <c r="KDO950" s="477"/>
      <c r="KDP950" s="477"/>
      <c r="KDQ950" s="477"/>
      <c r="KDR950" s="477"/>
      <c r="KDS950" s="477"/>
      <c r="KDT950" s="477"/>
      <c r="KDU950" s="477"/>
      <c r="KDV950" s="477"/>
      <c r="KDW950" s="477"/>
      <c r="KDX950" s="477"/>
      <c r="KDY950" s="477"/>
      <c r="KDZ950" s="477"/>
      <c r="KEA950" s="477"/>
      <c r="KEB950" s="477"/>
      <c r="KEC950" s="477"/>
      <c r="KED950" s="477"/>
      <c r="KEE950" s="477"/>
      <c r="KEF950" s="477"/>
      <c r="KEG950" s="477"/>
      <c r="KEH950" s="477"/>
      <c r="KEI950" s="477"/>
      <c r="KEJ950" s="477"/>
      <c r="KEK950" s="477"/>
      <c r="KEL950" s="477"/>
      <c r="KEM950" s="477"/>
      <c r="KEN950" s="477"/>
      <c r="KEO950" s="477"/>
      <c r="KEP950" s="477"/>
      <c r="KEQ950" s="477"/>
      <c r="KER950" s="477"/>
      <c r="KES950" s="477"/>
      <c r="KET950" s="477"/>
      <c r="KEU950" s="477"/>
      <c r="KEV950" s="477"/>
      <c r="KEW950" s="477"/>
      <c r="KEX950" s="477"/>
      <c r="KEY950" s="477"/>
      <c r="KEZ950" s="477"/>
      <c r="KFA950" s="477"/>
      <c r="KFB950" s="477"/>
      <c r="KFC950" s="477"/>
      <c r="KFD950" s="477"/>
      <c r="KFE950" s="477"/>
      <c r="KFF950" s="477"/>
      <c r="KFG950" s="477"/>
      <c r="KFH950" s="477"/>
      <c r="KFI950" s="477"/>
      <c r="KFJ950" s="477"/>
      <c r="KFK950" s="477"/>
      <c r="KFL950" s="477"/>
      <c r="KFM950" s="477"/>
      <c r="KFN950" s="477"/>
      <c r="KFO950" s="477"/>
      <c r="KFP950" s="477"/>
      <c r="KFQ950" s="477"/>
      <c r="KFR950" s="477"/>
      <c r="KFS950" s="477"/>
      <c r="KFT950" s="477"/>
      <c r="KFU950" s="477"/>
      <c r="KFV950" s="477"/>
      <c r="KFW950" s="477"/>
      <c r="KFX950" s="477"/>
      <c r="KFY950" s="477"/>
      <c r="KFZ950" s="477"/>
      <c r="KGA950" s="477"/>
      <c r="KGB950" s="477"/>
      <c r="KGC950" s="477"/>
      <c r="KGD950" s="477"/>
      <c r="KGE950" s="477"/>
      <c r="KGF950" s="477"/>
      <c r="KGG950" s="477"/>
      <c r="KGH950" s="477"/>
      <c r="KGI950" s="477"/>
      <c r="KGJ950" s="477"/>
      <c r="KGK950" s="477"/>
      <c r="KGL950" s="477"/>
      <c r="KGM950" s="477"/>
      <c r="KGN950" s="477"/>
      <c r="KGO950" s="477"/>
      <c r="KGP950" s="477"/>
      <c r="KGQ950" s="477"/>
      <c r="KGR950" s="477"/>
      <c r="KGS950" s="477"/>
      <c r="KGT950" s="477"/>
      <c r="KGU950" s="477"/>
      <c r="KGV950" s="477"/>
      <c r="KGW950" s="477"/>
      <c r="KGX950" s="477"/>
      <c r="KGY950" s="477"/>
      <c r="KGZ950" s="477"/>
      <c r="KHA950" s="477"/>
      <c r="KHB950" s="477"/>
      <c r="KHC950" s="477"/>
      <c r="KHD950" s="477"/>
      <c r="KHE950" s="477"/>
      <c r="KHF950" s="477"/>
      <c r="KHG950" s="477"/>
      <c r="KHH950" s="477"/>
      <c r="KHI950" s="477"/>
      <c r="KHJ950" s="477"/>
      <c r="KHK950" s="477"/>
      <c r="KHL950" s="477"/>
      <c r="KHM950" s="477"/>
      <c r="KHN950" s="477"/>
      <c r="KHO950" s="477"/>
      <c r="KHP950" s="477"/>
      <c r="KHQ950" s="477"/>
      <c r="KHR950" s="477"/>
      <c r="KHS950" s="477"/>
      <c r="KHT950" s="477"/>
      <c r="KHU950" s="477"/>
      <c r="KHV950" s="477"/>
      <c r="KHW950" s="477"/>
      <c r="KHX950" s="477"/>
      <c r="KHY950" s="477"/>
      <c r="KHZ950" s="477"/>
      <c r="KIA950" s="477"/>
      <c r="KIB950" s="477"/>
      <c r="KIC950" s="477"/>
      <c r="KID950" s="477"/>
      <c r="KIE950" s="477"/>
      <c r="KIF950" s="477"/>
      <c r="KIG950" s="477"/>
      <c r="KIH950" s="477"/>
      <c r="KII950" s="477"/>
      <c r="KIJ950" s="477"/>
      <c r="KIK950" s="477"/>
      <c r="KIL950" s="477"/>
      <c r="KIM950" s="477"/>
      <c r="KIN950" s="477"/>
      <c r="KIO950" s="477"/>
      <c r="KIP950" s="477"/>
      <c r="KIQ950" s="477"/>
      <c r="KIR950" s="477"/>
      <c r="KIS950" s="477"/>
      <c r="KIT950" s="477"/>
      <c r="KIU950" s="477"/>
      <c r="KIV950" s="477"/>
      <c r="KIW950" s="477"/>
      <c r="KIX950" s="477"/>
      <c r="KIY950" s="477"/>
      <c r="KIZ950" s="477"/>
      <c r="KJA950" s="477"/>
      <c r="KJB950" s="477"/>
      <c r="KJC950" s="477"/>
      <c r="KJD950" s="477"/>
      <c r="KJE950" s="477"/>
      <c r="KJF950" s="477"/>
      <c r="KJG950" s="477"/>
      <c r="KJH950" s="477"/>
      <c r="KJI950" s="477"/>
      <c r="KJJ950" s="477"/>
      <c r="KJK950" s="477"/>
      <c r="KJL950" s="477"/>
      <c r="KJM950" s="477"/>
      <c r="KJN950" s="477"/>
      <c r="KJO950" s="477"/>
      <c r="KJP950" s="477"/>
      <c r="KJQ950" s="477"/>
      <c r="KJR950" s="477"/>
      <c r="KJS950" s="477"/>
      <c r="KJT950" s="477"/>
      <c r="KJU950" s="477"/>
      <c r="KJV950" s="477"/>
      <c r="KJW950" s="477"/>
      <c r="KJX950" s="477"/>
      <c r="KJY950" s="477"/>
      <c r="KJZ950" s="477"/>
      <c r="KKA950" s="477"/>
      <c r="KKB950" s="477"/>
      <c r="KKC950" s="477"/>
      <c r="KKD950" s="477"/>
      <c r="KKE950" s="477"/>
      <c r="KKF950" s="477"/>
      <c r="KKG950" s="477"/>
      <c r="KKH950" s="477"/>
      <c r="KKI950" s="477"/>
      <c r="KKJ950" s="477"/>
      <c r="KKK950" s="477"/>
      <c r="KKL950" s="477"/>
      <c r="KKM950" s="477"/>
      <c r="KKN950" s="477"/>
      <c r="KKO950" s="477"/>
      <c r="KKP950" s="477"/>
      <c r="KKQ950" s="477"/>
      <c r="KKR950" s="477"/>
      <c r="KKS950" s="477"/>
      <c r="KKT950" s="477"/>
      <c r="KKU950" s="477"/>
      <c r="KKV950" s="477"/>
      <c r="KKW950" s="477"/>
      <c r="KKX950" s="477"/>
      <c r="KKY950" s="477"/>
      <c r="KKZ950" s="477"/>
      <c r="KLA950" s="477"/>
      <c r="KLB950" s="477"/>
      <c r="KLC950" s="477"/>
      <c r="KLD950" s="477"/>
      <c r="KLE950" s="477"/>
      <c r="KLF950" s="477"/>
      <c r="KLG950" s="477"/>
      <c r="KLH950" s="477"/>
      <c r="KLI950" s="477"/>
      <c r="KLJ950" s="477"/>
      <c r="KLK950" s="477"/>
      <c r="KLL950" s="477"/>
      <c r="KLM950" s="477"/>
      <c r="KLN950" s="477"/>
      <c r="KLO950" s="477"/>
      <c r="KLP950" s="477"/>
      <c r="KLQ950" s="477"/>
      <c r="KLR950" s="477"/>
      <c r="KLS950" s="477"/>
      <c r="KLT950" s="477"/>
      <c r="KLU950" s="477"/>
      <c r="KLV950" s="477"/>
      <c r="KLW950" s="477"/>
      <c r="KLX950" s="477"/>
      <c r="KLY950" s="477"/>
      <c r="KLZ950" s="477"/>
      <c r="KMA950" s="477"/>
      <c r="KMB950" s="477"/>
      <c r="KMC950" s="477"/>
      <c r="KMD950" s="477"/>
      <c r="KME950" s="477"/>
      <c r="KMF950" s="477"/>
      <c r="KMG950" s="477"/>
      <c r="KMH950" s="477"/>
      <c r="KMI950" s="477"/>
      <c r="KMJ950" s="477"/>
      <c r="KMK950" s="477"/>
      <c r="KML950" s="477"/>
      <c r="KMM950" s="477"/>
      <c r="KMN950" s="477"/>
      <c r="KMO950" s="477"/>
      <c r="KMP950" s="477"/>
      <c r="KMQ950" s="477"/>
      <c r="KMR950" s="477"/>
      <c r="KMS950" s="477"/>
      <c r="KMT950" s="477"/>
      <c r="KMU950" s="477"/>
      <c r="KMV950" s="477"/>
      <c r="KMW950" s="477"/>
      <c r="KMX950" s="477"/>
      <c r="KMY950" s="477"/>
      <c r="KMZ950" s="477"/>
      <c r="KNA950" s="477"/>
      <c r="KNB950" s="477"/>
      <c r="KNC950" s="477"/>
      <c r="KND950" s="477"/>
      <c r="KNE950" s="477"/>
      <c r="KNF950" s="477"/>
      <c r="KNG950" s="477"/>
      <c r="KNH950" s="477"/>
      <c r="KNI950" s="477"/>
      <c r="KNJ950" s="477"/>
      <c r="KNK950" s="477"/>
      <c r="KNL950" s="477"/>
      <c r="KNM950" s="477"/>
      <c r="KNN950" s="477"/>
      <c r="KNO950" s="477"/>
      <c r="KNP950" s="477"/>
      <c r="KNQ950" s="477"/>
      <c r="KNR950" s="477"/>
      <c r="KNS950" s="477"/>
      <c r="KNT950" s="477"/>
      <c r="KNU950" s="477"/>
      <c r="KNV950" s="477"/>
      <c r="KNW950" s="477"/>
      <c r="KNX950" s="477"/>
      <c r="KNY950" s="477"/>
      <c r="KNZ950" s="477"/>
      <c r="KOA950" s="477"/>
      <c r="KOB950" s="477"/>
      <c r="KOC950" s="477"/>
      <c r="KOD950" s="477"/>
      <c r="KOE950" s="477"/>
      <c r="KOF950" s="477"/>
      <c r="KOG950" s="477"/>
      <c r="KOH950" s="477"/>
      <c r="KOI950" s="477"/>
      <c r="KOJ950" s="477"/>
      <c r="KOK950" s="477"/>
      <c r="KOL950" s="477"/>
      <c r="KOM950" s="477"/>
      <c r="KON950" s="477"/>
      <c r="KOO950" s="477"/>
      <c r="KOP950" s="477"/>
      <c r="KOQ950" s="477"/>
      <c r="KOR950" s="477"/>
      <c r="KOS950" s="477"/>
      <c r="KOT950" s="477"/>
      <c r="KOU950" s="477"/>
      <c r="KOV950" s="477"/>
      <c r="KOW950" s="477"/>
      <c r="KOX950" s="477"/>
      <c r="KOY950" s="477"/>
      <c r="KOZ950" s="477"/>
      <c r="KPA950" s="477"/>
      <c r="KPB950" s="477"/>
      <c r="KPC950" s="477"/>
      <c r="KPD950" s="477"/>
      <c r="KPE950" s="477"/>
      <c r="KPF950" s="477"/>
      <c r="KPG950" s="477"/>
      <c r="KPH950" s="477"/>
      <c r="KPI950" s="477"/>
      <c r="KPJ950" s="477"/>
      <c r="KPK950" s="477"/>
      <c r="KPL950" s="477"/>
      <c r="KPM950" s="477"/>
      <c r="KPN950" s="477"/>
      <c r="KPO950" s="477"/>
      <c r="KPP950" s="477"/>
      <c r="KPQ950" s="477"/>
      <c r="KPR950" s="477"/>
      <c r="KPS950" s="477"/>
      <c r="KPT950" s="477"/>
      <c r="KPU950" s="477"/>
      <c r="KPV950" s="477"/>
      <c r="KPW950" s="477"/>
      <c r="KPX950" s="477"/>
      <c r="KPY950" s="477"/>
      <c r="KPZ950" s="477"/>
      <c r="KQA950" s="477"/>
      <c r="KQB950" s="477"/>
      <c r="KQC950" s="477"/>
      <c r="KQD950" s="477"/>
      <c r="KQE950" s="477"/>
      <c r="KQF950" s="477"/>
      <c r="KQG950" s="477"/>
      <c r="KQH950" s="477"/>
      <c r="KQI950" s="477"/>
      <c r="KQJ950" s="477"/>
      <c r="KQK950" s="477"/>
      <c r="KQL950" s="477"/>
      <c r="KQM950" s="477"/>
      <c r="KQN950" s="477"/>
      <c r="KQO950" s="477"/>
      <c r="KQP950" s="477"/>
      <c r="KQQ950" s="477"/>
      <c r="KQR950" s="477"/>
      <c r="KQS950" s="477"/>
      <c r="KQT950" s="477"/>
      <c r="KQU950" s="477"/>
      <c r="KQV950" s="477"/>
      <c r="KQW950" s="477"/>
      <c r="KQX950" s="477"/>
      <c r="KQY950" s="477"/>
      <c r="KQZ950" s="477"/>
      <c r="KRA950" s="477"/>
      <c r="KRB950" s="477"/>
      <c r="KRC950" s="477"/>
      <c r="KRD950" s="477"/>
      <c r="KRE950" s="477"/>
      <c r="KRF950" s="477"/>
      <c r="KRG950" s="477"/>
      <c r="KRH950" s="477"/>
      <c r="KRI950" s="477"/>
      <c r="KRJ950" s="477"/>
      <c r="KRK950" s="477"/>
      <c r="KRL950" s="477"/>
      <c r="KRM950" s="477"/>
      <c r="KRN950" s="477"/>
      <c r="KRO950" s="477"/>
      <c r="KRP950" s="477"/>
      <c r="KRQ950" s="477"/>
      <c r="KRR950" s="477"/>
      <c r="KRS950" s="477"/>
      <c r="KRT950" s="477"/>
      <c r="KRU950" s="477"/>
      <c r="KRV950" s="477"/>
      <c r="KRW950" s="477"/>
      <c r="KRX950" s="477"/>
      <c r="KRY950" s="477"/>
      <c r="KRZ950" s="477"/>
      <c r="KSA950" s="477"/>
      <c r="KSB950" s="477"/>
      <c r="KSC950" s="477"/>
      <c r="KSD950" s="477"/>
      <c r="KSE950" s="477"/>
      <c r="KSF950" s="477"/>
      <c r="KSG950" s="477"/>
      <c r="KSH950" s="477"/>
      <c r="KSI950" s="477"/>
      <c r="KSJ950" s="477"/>
      <c r="KSK950" s="477"/>
      <c r="KSL950" s="477"/>
      <c r="KSM950" s="477"/>
      <c r="KSN950" s="477"/>
      <c r="KSO950" s="477"/>
      <c r="KSP950" s="477"/>
      <c r="KSQ950" s="477"/>
      <c r="KSR950" s="477"/>
      <c r="KSS950" s="477"/>
      <c r="KST950" s="477"/>
      <c r="KSU950" s="477"/>
      <c r="KSV950" s="477"/>
      <c r="KSW950" s="477"/>
      <c r="KSX950" s="477"/>
      <c r="KSY950" s="477"/>
      <c r="KSZ950" s="477"/>
      <c r="KTA950" s="477"/>
      <c r="KTB950" s="477"/>
      <c r="KTC950" s="477"/>
      <c r="KTD950" s="477"/>
      <c r="KTE950" s="477"/>
      <c r="KTF950" s="477"/>
      <c r="KTG950" s="477"/>
      <c r="KTH950" s="477"/>
      <c r="KTI950" s="477"/>
      <c r="KTJ950" s="477"/>
      <c r="KTK950" s="477"/>
      <c r="KTL950" s="477"/>
      <c r="KTM950" s="477"/>
      <c r="KTN950" s="477"/>
      <c r="KTO950" s="477"/>
      <c r="KTP950" s="477"/>
      <c r="KTQ950" s="477"/>
      <c r="KTR950" s="477"/>
      <c r="KTS950" s="477"/>
      <c r="KTT950" s="477"/>
      <c r="KTU950" s="477"/>
      <c r="KTV950" s="477"/>
      <c r="KTW950" s="477"/>
      <c r="KTX950" s="477"/>
      <c r="KTY950" s="477"/>
      <c r="KTZ950" s="477"/>
      <c r="KUA950" s="477"/>
      <c r="KUB950" s="477"/>
      <c r="KUC950" s="477"/>
      <c r="KUD950" s="477"/>
      <c r="KUE950" s="477"/>
      <c r="KUF950" s="477"/>
      <c r="KUG950" s="477"/>
      <c r="KUH950" s="477"/>
      <c r="KUI950" s="477"/>
      <c r="KUJ950" s="477"/>
      <c r="KUK950" s="477"/>
      <c r="KUL950" s="477"/>
      <c r="KUM950" s="477"/>
      <c r="KUN950" s="477"/>
      <c r="KUO950" s="477"/>
      <c r="KUP950" s="477"/>
      <c r="KUQ950" s="477"/>
      <c r="KUR950" s="477"/>
      <c r="KUS950" s="477"/>
      <c r="KUT950" s="477"/>
      <c r="KUU950" s="477"/>
      <c r="KUV950" s="477"/>
      <c r="KUW950" s="477"/>
      <c r="KUX950" s="477"/>
      <c r="KUY950" s="477"/>
      <c r="KUZ950" s="477"/>
      <c r="KVA950" s="477"/>
      <c r="KVB950" s="477"/>
      <c r="KVC950" s="477"/>
      <c r="KVD950" s="477"/>
      <c r="KVE950" s="477"/>
      <c r="KVF950" s="477"/>
      <c r="KVG950" s="477"/>
      <c r="KVH950" s="477"/>
      <c r="KVI950" s="477"/>
      <c r="KVJ950" s="477"/>
      <c r="KVK950" s="477"/>
      <c r="KVL950" s="477"/>
      <c r="KVM950" s="477"/>
      <c r="KVN950" s="477"/>
      <c r="KVO950" s="477"/>
      <c r="KVP950" s="477"/>
      <c r="KVQ950" s="477"/>
      <c r="KVR950" s="477"/>
      <c r="KVS950" s="477"/>
      <c r="KVT950" s="477"/>
      <c r="KVU950" s="477"/>
      <c r="KVV950" s="477"/>
      <c r="KVW950" s="477"/>
      <c r="KVX950" s="477"/>
      <c r="KVY950" s="477"/>
      <c r="KVZ950" s="477"/>
      <c r="KWA950" s="477"/>
      <c r="KWB950" s="477"/>
      <c r="KWC950" s="477"/>
      <c r="KWD950" s="477"/>
      <c r="KWE950" s="477"/>
      <c r="KWF950" s="477"/>
      <c r="KWG950" s="477"/>
      <c r="KWH950" s="477"/>
      <c r="KWI950" s="477"/>
      <c r="KWJ950" s="477"/>
      <c r="KWK950" s="477"/>
      <c r="KWL950" s="477"/>
      <c r="KWM950" s="477"/>
      <c r="KWN950" s="477"/>
      <c r="KWO950" s="477"/>
      <c r="KWP950" s="477"/>
      <c r="KWQ950" s="477"/>
      <c r="KWR950" s="477"/>
      <c r="KWS950" s="477"/>
      <c r="KWT950" s="477"/>
      <c r="KWU950" s="477"/>
      <c r="KWV950" s="477"/>
      <c r="KWW950" s="477"/>
      <c r="KWX950" s="477"/>
      <c r="KWY950" s="477"/>
      <c r="KWZ950" s="477"/>
      <c r="KXA950" s="477"/>
      <c r="KXB950" s="477"/>
      <c r="KXC950" s="477"/>
      <c r="KXD950" s="477"/>
      <c r="KXE950" s="477"/>
      <c r="KXF950" s="477"/>
      <c r="KXG950" s="477"/>
      <c r="KXH950" s="477"/>
      <c r="KXI950" s="477"/>
      <c r="KXJ950" s="477"/>
      <c r="KXK950" s="477"/>
      <c r="KXL950" s="477"/>
      <c r="KXM950" s="477"/>
      <c r="KXN950" s="477"/>
      <c r="KXO950" s="477"/>
      <c r="KXP950" s="477"/>
      <c r="KXQ950" s="477"/>
      <c r="KXR950" s="477"/>
      <c r="KXS950" s="477"/>
      <c r="KXT950" s="477"/>
      <c r="KXU950" s="477"/>
      <c r="KXV950" s="477"/>
      <c r="KXW950" s="477"/>
      <c r="KXX950" s="477"/>
      <c r="KXY950" s="477"/>
      <c r="KXZ950" s="477"/>
      <c r="KYA950" s="477"/>
      <c r="KYB950" s="477"/>
      <c r="KYC950" s="477"/>
      <c r="KYD950" s="477"/>
      <c r="KYE950" s="477"/>
      <c r="KYF950" s="477"/>
      <c r="KYG950" s="477"/>
      <c r="KYH950" s="477"/>
      <c r="KYI950" s="477"/>
      <c r="KYJ950" s="477"/>
      <c r="KYK950" s="477"/>
      <c r="KYL950" s="477"/>
      <c r="KYM950" s="477"/>
      <c r="KYN950" s="477"/>
      <c r="KYO950" s="477"/>
      <c r="KYP950" s="477"/>
      <c r="KYQ950" s="477"/>
      <c r="KYR950" s="477"/>
      <c r="KYS950" s="477"/>
      <c r="KYT950" s="477"/>
      <c r="KYU950" s="477"/>
      <c r="KYV950" s="477"/>
      <c r="KYW950" s="477"/>
      <c r="KYX950" s="477"/>
      <c r="KYY950" s="477"/>
      <c r="KYZ950" s="477"/>
      <c r="KZA950" s="477"/>
      <c r="KZB950" s="477"/>
      <c r="KZC950" s="477"/>
      <c r="KZD950" s="477"/>
      <c r="KZE950" s="477"/>
      <c r="KZF950" s="477"/>
      <c r="KZG950" s="477"/>
      <c r="KZH950" s="477"/>
      <c r="KZI950" s="477"/>
      <c r="KZJ950" s="477"/>
      <c r="KZK950" s="477"/>
      <c r="KZL950" s="477"/>
      <c r="KZM950" s="477"/>
      <c r="KZN950" s="477"/>
      <c r="KZO950" s="477"/>
      <c r="KZP950" s="477"/>
      <c r="KZQ950" s="477"/>
      <c r="KZR950" s="477"/>
      <c r="KZS950" s="477"/>
      <c r="KZT950" s="477"/>
      <c r="KZU950" s="477"/>
      <c r="KZV950" s="477"/>
      <c r="KZW950" s="477"/>
      <c r="KZX950" s="477"/>
      <c r="KZY950" s="477"/>
      <c r="KZZ950" s="477"/>
      <c r="LAA950" s="477"/>
      <c r="LAB950" s="477"/>
      <c r="LAC950" s="477"/>
      <c r="LAD950" s="477"/>
      <c r="LAE950" s="477"/>
      <c r="LAF950" s="477"/>
      <c r="LAG950" s="477"/>
      <c r="LAH950" s="477"/>
      <c r="LAI950" s="477"/>
      <c r="LAJ950" s="477"/>
      <c r="LAK950" s="477"/>
      <c r="LAL950" s="477"/>
      <c r="LAM950" s="477"/>
      <c r="LAN950" s="477"/>
      <c r="LAO950" s="477"/>
      <c r="LAP950" s="477"/>
      <c r="LAQ950" s="477"/>
      <c r="LAR950" s="477"/>
      <c r="LAS950" s="477"/>
      <c r="LAT950" s="477"/>
      <c r="LAU950" s="477"/>
      <c r="LAV950" s="477"/>
      <c r="LAW950" s="477"/>
      <c r="LAX950" s="477"/>
      <c r="LAY950" s="477"/>
      <c r="LAZ950" s="477"/>
      <c r="LBA950" s="477"/>
      <c r="LBB950" s="477"/>
      <c r="LBC950" s="477"/>
      <c r="LBD950" s="477"/>
      <c r="LBE950" s="477"/>
      <c r="LBF950" s="477"/>
      <c r="LBG950" s="477"/>
      <c r="LBH950" s="477"/>
      <c r="LBI950" s="477"/>
      <c r="LBJ950" s="477"/>
      <c r="LBK950" s="477"/>
      <c r="LBL950" s="477"/>
      <c r="LBM950" s="477"/>
      <c r="LBN950" s="477"/>
      <c r="LBO950" s="477"/>
      <c r="LBP950" s="477"/>
      <c r="LBQ950" s="477"/>
      <c r="LBR950" s="477"/>
      <c r="LBS950" s="477"/>
      <c r="LBT950" s="477"/>
      <c r="LBU950" s="477"/>
      <c r="LBV950" s="477"/>
      <c r="LBW950" s="477"/>
      <c r="LBX950" s="477"/>
      <c r="LBY950" s="477"/>
      <c r="LBZ950" s="477"/>
      <c r="LCA950" s="477"/>
      <c r="LCB950" s="477"/>
      <c r="LCC950" s="477"/>
      <c r="LCD950" s="477"/>
      <c r="LCE950" s="477"/>
      <c r="LCF950" s="477"/>
      <c r="LCG950" s="477"/>
      <c r="LCH950" s="477"/>
      <c r="LCI950" s="477"/>
      <c r="LCJ950" s="477"/>
      <c r="LCK950" s="477"/>
      <c r="LCL950" s="477"/>
      <c r="LCM950" s="477"/>
      <c r="LCN950" s="477"/>
      <c r="LCO950" s="477"/>
      <c r="LCP950" s="477"/>
      <c r="LCQ950" s="477"/>
      <c r="LCR950" s="477"/>
      <c r="LCS950" s="477"/>
      <c r="LCT950" s="477"/>
      <c r="LCU950" s="477"/>
      <c r="LCV950" s="477"/>
      <c r="LCW950" s="477"/>
      <c r="LCX950" s="477"/>
      <c r="LCY950" s="477"/>
      <c r="LCZ950" s="477"/>
      <c r="LDA950" s="477"/>
      <c r="LDB950" s="477"/>
      <c r="LDC950" s="477"/>
      <c r="LDD950" s="477"/>
      <c r="LDE950" s="477"/>
      <c r="LDF950" s="477"/>
      <c r="LDG950" s="477"/>
      <c r="LDH950" s="477"/>
      <c r="LDI950" s="477"/>
      <c r="LDJ950" s="477"/>
      <c r="LDK950" s="477"/>
      <c r="LDL950" s="477"/>
      <c r="LDM950" s="477"/>
      <c r="LDN950" s="477"/>
      <c r="LDO950" s="477"/>
      <c r="LDP950" s="477"/>
      <c r="LDQ950" s="477"/>
      <c r="LDR950" s="477"/>
      <c r="LDS950" s="477"/>
      <c r="LDT950" s="477"/>
      <c r="LDU950" s="477"/>
      <c r="LDV950" s="477"/>
      <c r="LDW950" s="477"/>
      <c r="LDX950" s="477"/>
      <c r="LDY950" s="477"/>
      <c r="LDZ950" s="477"/>
      <c r="LEA950" s="477"/>
      <c r="LEB950" s="477"/>
      <c r="LEC950" s="477"/>
      <c r="LED950" s="477"/>
      <c r="LEE950" s="477"/>
      <c r="LEF950" s="477"/>
      <c r="LEG950" s="477"/>
      <c r="LEH950" s="477"/>
      <c r="LEI950" s="477"/>
      <c r="LEJ950" s="477"/>
      <c r="LEK950" s="477"/>
      <c r="LEL950" s="477"/>
      <c r="LEM950" s="477"/>
      <c r="LEN950" s="477"/>
      <c r="LEO950" s="477"/>
      <c r="LEP950" s="477"/>
      <c r="LEQ950" s="477"/>
      <c r="LER950" s="477"/>
      <c r="LES950" s="477"/>
      <c r="LET950" s="477"/>
      <c r="LEU950" s="477"/>
      <c r="LEV950" s="477"/>
      <c r="LEW950" s="477"/>
      <c r="LEX950" s="477"/>
      <c r="LEY950" s="477"/>
      <c r="LEZ950" s="477"/>
      <c r="LFA950" s="477"/>
      <c r="LFB950" s="477"/>
      <c r="LFC950" s="477"/>
      <c r="LFD950" s="477"/>
      <c r="LFE950" s="477"/>
      <c r="LFF950" s="477"/>
      <c r="LFG950" s="477"/>
      <c r="LFH950" s="477"/>
      <c r="LFI950" s="477"/>
      <c r="LFJ950" s="477"/>
      <c r="LFK950" s="477"/>
      <c r="LFL950" s="477"/>
      <c r="LFM950" s="477"/>
      <c r="LFN950" s="477"/>
      <c r="LFO950" s="477"/>
      <c r="LFP950" s="477"/>
      <c r="LFQ950" s="477"/>
      <c r="LFR950" s="477"/>
      <c r="LFS950" s="477"/>
      <c r="LFT950" s="477"/>
      <c r="LFU950" s="477"/>
      <c r="LFV950" s="477"/>
      <c r="LFW950" s="477"/>
      <c r="LFX950" s="477"/>
      <c r="LFY950" s="477"/>
      <c r="LFZ950" s="477"/>
      <c r="LGA950" s="477"/>
      <c r="LGB950" s="477"/>
      <c r="LGC950" s="477"/>
      <c r="LGD950" s="477"/>
      <c r="LGE950" s="477"/>
      <c r="LGF950" s="477"/>
      <c r="LGG950" s="477"/>
      <c r="LGH950" s="477"/>
      <c r="LGI950" s="477"/>
      <c r="LGJ950" s="477"/>
      <c r="LGK950" s="477"/>
      <c r="LGL950" s="477"/>
      <c r="LGM950" s="477"/>
      <c r="LGN950" s="477"/>
      <c r="LGO950" s="477"/>
      <c r="LGP950" s="477"/>
      <c r="LGQ950" s="477"/>
      <c r="LGR950" s="477"/>
      <c r="LGS950" s="477"/>
      <c r="LGT950" s="477"/>
      <c r="LGU950" s="477"/>
      <c r="LGV950" s="477"/>
      <c r="LGW950" s="477"/>
      <c r="LGX950" s="477"/>
      <c r="LGY950" s="477"/>
      <c r="LGZ950" s="477"/>
      <c r="LHA950" s="477"/>
      <c r="LHB950" s="477"/>
      <c r="LHC950" s="477"/>
      <c r="LHD950" s="477"/>
      <c r="LHE950" s="477"/>
      <c r="LHF950" s="477"/>
      <c r="LHG950" s="477"/>
      <c r="LHH950" s="477"/>
      <c r="LHI950" s="477"/>
      <c r="LHJ950" s="477"/>
      <c r="LHK950" s="477"/>
      <c r="LHL950" s="477"/>
      <c r="LHM950" s="477"/>
      <c r="LHN950" s="477"/>
      <c r="LHO950" s="477"/>
      <c r="LHP950" s="477"/>
      <c r="LHQ950" s="477"/>
      <c r="LHR950" s="477"/>
      <c r="LHS950" s="477"/>
      <c r="LHT950" s="477"/>
      <c r="LHU950" s="477"/>
      <c r="LHV950" s="477"/>
      <c r="LHW950" s="477"/>
      <c r="LHX950" s="477"/>
      <c r="LHY950" s="477"/>
      <c r="LHZ950" s="477"/>
      <c r="LIA950" s="477"/>
      <c r="LIB950" s="477"/>
      <c r="LIC950" s="477"/>
      <c r="LID950" s="477"/>
      <c r="LIE950" s="477"/>
      <c r="LIF950" s="477"/>
      <c r="LIG950" s="477"/>
      <c r="LIH950" s="477"/>
      <c r="LII950" s="477"/>
      <c r="LIJ950" s="477"/>
      <c r="LIK950" s="477"/>
      <c r="LIL950" s="477"/>
      <c r="LIM950" s="477"/>
      <c r="LIN950" s="477"/>
      <c r="LIO950" s="477"/>
      <c r="LIP950" s="477"/>
      <c r="LIQ950" s="477"/>
      <c r="LIR950" s="477"/>
      <c r="LIS950" s="477"/>
      <c r="LIT950" s="477"/>
      <c r="LIU950" s="477"/>
      <c r="LIV950" s="477"/>
      <c r="LIW950" s="477"/>
      <c r="LIX950" s="477"/>
      <c r="LIY950" s="477"/>
      <c r="LIZ950" s="477"/>
      <c r="LJA950" s="477"/>
      <c r="LJB950" s="477"/>
      <c r="LJC950" s="477"/>
      <c r="LJD950" s="477"/>
      <c r="LJE950" s="477"/>
      <c r="LJF950" s="477"/>
      <c r="LJG950" s="477"/>
      <c r="LJH950" s="477"/>
      <c r="LJI950" s="477"/>
      <c r="LJJ950" s="477"/>
      <c r="LJK950" s="477"/>
      <c r="LJL950" s="477"/>
      <c r="LJM950" s="477"/>
      <c r="LJN950" s="477"/>
      <c r="LJO950" s="477"/>
      <c r="LJP950" s="477"/>
      <c r="LJQ950" s="477"/>
      <c r="LJR950" s="477"/>
      <c r="LJS950" s="477"/>
      <c r="LJT950" s="477"/>
      <c r="LJU950" s="477"/>
      <c r="LJV950" s="477"/>
      <c r="LJW950" s="477"/>
      <c r="LJX950" s="477"/>
      <c r="LJY950" s="477"/>
      <c r="LJZ950" s="477"/>
      <c r="LKA950" s="477"/>
      <c r="LKB950" s="477"/>
      <c r="LKC950" s="477"/>
      <c r="LKD950" s="477"/>
      <c r="LKE950" s="477"/>
      <c r="LKF950" s="477"/>
      <c r="LKG950" s="477"/>
      <c r="LKH950" s="477"/>
      <c r="LKI950" s="477"/>
      <c r="LKJ950" s="477"/>
      <c r="LKK950" s="477"/>
      <c r="LKL950" s="477"/>
      <c r="LKM950" s="477"/>
      <c r="LKN950" s="477"/>
      <c r="LKO950" s="477"/>
      <c r="LKP950" s="477"/>
      <c r="LKQ950" s="477"/>
      <c r="LKR950" s="477"/>
      <c r="LKS950" s="477"/>
      <c r="LKT950" s="477"/>
      <c r="LKU950" s="477"/>
      <c r="LKV950" s="477"/>
      <c r="LKW950" s="477"/>
      <c r="LKX950" s="477"/>
      <c r="LKY950" s="477"/>
      <c r="LKZ950" s="477"/>
      <c r="LLA950" s="477"/>
      <c r="LLB950" s="477"/>
      <c r="LLC950" s="477"/>
      <c r="LLD950" s="477"/>
      <c r="LLE950" s="477"/>
      <c r="LLF950" s="477"/>
      <c r="LLG950" s="477"/>
      <c r="LLH950" s="477"/>
      <c r="LLI950" s="477"/>
      <c r="LLJ950" s="477"/>
      <c r="LLK950" s="477"/>
      <c r="LLL950" s="477"/>
      <c r="LLM950" s="477"/>
      <c r="LLN950" s="477"/>
      <c r="LLO950" s="477"/>
      <c r="LLP950" s="477"/>
      <c r="LLQ950" s="477"/>
      <c r="LLR950" s="477"/>
      <c r="LLS950" s="477"/>
      <c r="LLT950" s="477"/>
      <c r="LLU950" s="477"/>
      <c r="LLV950" s="477"/>
      <c r="LLW950" s="477"/>
      <c r="LLX950" s="477"/>
      <c r="LLY950" s="477"/>
      <c r="LLZ950" s="477"/>
      <c r="LMA950" s="477"/>
      <c r="LMB950" s="477"/>
      <c r="LMC950" s="477"/>
      <c r="LMD950" s="477"/>
      <c r="LME950" s="477"/>
      <c r="LMF950" s="477"/>
      <c r="LMG950" s="477"/>
      <c r="LMH950" s="477"/>
      <c r="LMI950" s="477"/>
      <c r="LMJ950" s="477"/>
      <c r="LMK950" s="477"/>
      <c r="LML950" s="477"/>
      <c r="LMM950" s="477"/>
      <c r="LMN950" s="477"/>
      <c r="LMO950" s="477"/>
      <c r="LMP950" s="477"/>
      <c r="LMQ950" s="477"/>
      <c r="LMR950" s="477"/>
      <c r="LMS950" s="477"/>
      <c r="LMT950" s="477"/>
      <c r="LMU950" s="477"/>
      <c r="LMV950" s="477"/>
      <c r="LMW950" s="477"/>
      <c r="LMX950" s="477"/>
      <c r="LMY950" s="477"/>
      <c r="LMZ950" s="477"/>
      <c r="LNA950" s="477"/>
      <c r="LNB950" s="477"/>
      <c r="LNC950" s="477"/>
      <c r="LND950" s="477"/>
      <c r="LNE950" s="477"/>
      <c r="LNF950" s="477"/>
      <c r="LNG950" s="477"/>
      <c r="LNH950" s="477"/>
      <c r="LNI950" s="477"/>
      <c r="LNJ950" s="477"/>
      <c r="LNK950" s="477"/>
      <c r="LNL950" s="477"/>
      <c r="LNM950" s="477"/>
      <c r="LNN950" s="477"/>
      <c r="LNO950" s="477"/>
      <c r="LNP950" s="477"/>
      <c r="LNQ950" s="477"/>
      <c r="LNR950" s="477"/>
      <c r="LNS950" s="477"/>
      <c r="LNT950" s="477"/>
      <c r="LNU950" s="477"/>
      <c r="LNV950" s="477"/>
      <c r="LNW950" s="477"/>
      <c r="LNX950" s="477"/>
      <c r="LNY950" s="477"/>
      <c r="LNZ950" s="477"/>
      <c r="LOA950" s="477"/>
      <c r="LOB950" s="477"/>
      <c r="LOC950" s="477"/>
      <c r="LOD950" s="477"/>
      <c r="LOE950" s="477"/>
      <c r="LOF950" s="477"/>
      <c r="LOG950" s="477"/>
      <c r="LOH950" s="477"/>
      <c r="LOI950" s="477"/>
      <c r="LOJ950" s="477"/>
      <c r="LOK950" s="477"/>
      <c r="LOL950" s="477"/>
      <c r="LOM950" s="477"/>
      <c r="LON950" s="477"/>
      <c r="LOO950" s="477"/>
      <c r="LOP950" s="477"/>
      <c r="LOQ950" s="477"/>
      <c r="LOR950" s="477"/>
      <c r="LOS950" s="477"/>
      <c r="LOT950" s="477"/>
      <c r="LOU950" s="477"/>
      <c r="LOV950" s="477"/>
      <c r="LOW950" s="477"/>
      <c r="LOX950" s="477"/>
      <c r="LOY950" s="477"/>
      <c r="LOZ950" s="477"/>
      <c r="LPA950" s="477"/>
      <c r="LPB950" s="477"/>
      <c r="LPC950" s="477"/>
      <c r="LPD950" s="477"/>
      <c r="LPE950" s="477"/>
      <c r="LPF950" s="477"/>
      <c r="LPG950" s="477"/>
      <c r="LPH950" s="477"/>
      <c r="LPI950" s="477"/>
      <c r="LPJ950" s="477"/>
      <c r="LPK950" s="477"/>
      <c r="LPL950" s="477"/>
      <c r="LPM950" s="477"/>
      <c r="LPN950" s="477"/>
      <c r="LPO950" s="477"/>
      <c r="LPP950" s="477"/>
      <c r="LPQ950" s="477"/>
      <c r="LPR950" s="477"/>
      <c r="LPS950" s="477"/>
      <c r="LPT950" s="477"/>
      <c r="LPU950" s="477"/>
      <c r="LPV950" s="477"/>
      <c r="LPW950" s="477"/>
      <c r="LPX950" s="477"/>
      <c r="LPY950" s="477"/>
      <c r="LPZ950" s="477"/>
      <c r="LQA950" s="477"/>
      <c r="LQB950" s="477"/>
      <c r="LQC950" s="477"/>
      <c r="LQD950" s="477"/>
      <c r="LQE950" s="477"/>
      <c r="LQF950" s="477"/>
      <c r="LQG950" s="477"/>
      <c r="LQH950" s="477"/>
      <c r="LQI950" s="477"/>
      <c r="LQJ950" s="477"/>
      <c r="LQK950" s="477"/>
      <c r="LQL950" s="477"/>
      <c r="LQM950" s="477"/>
      <c r="LQN950" s="477"/>
      <c r="LQO950" s="477"/>
      <c r="LQP950" s="477"/>
      <c r="LQQ950" s="477"/>
      <c r="LQR950" s="477"/>
      <c r="LQS950" s="477"/>
      <c r="LQT950" s="477"/>
      <c r="LQU950" s="477"/>
      <c r="LQV950" s="477"/>
      <c r="LQW950" s="477"/>
      <c r="LQX950" s="477"/>
      <c r="LQY950" s="477"/>
      <c r="LQZ950" s="477"/>
      <c r="LRA950" s="477"/>
      <c r="LRB950" s="477"/>
      <c r="LRC950" s="477"/>
      <c r="LRD950" s="477"/>
      <c r="LRE950" s="477"/>
      <c r="LRF950" s="477"/>
      <c r="LRG950" s="477"/>
      <c r="LRH950" s="477"/>
      <c r="LRI950" s="477"/>
      <c r="LRJ950" s="477"/>
      <c r="LRK950" s="477"/>
      <c r="LRL950" s="477"/>
      <c r="LRM950" s="477"/>
      <c r="LRN950" s="477"/>
      <c r="LRO950" s="477"/>
      <c r="LRP950" s="477"/>
      <c r="LRQ950" s="477"/>
      <c r="LRR950" s="477"/>
      <c r="LRS950" s="477"/>
      <c r="LRT950" s="477"/>
      <c r="LRU950" s="477"/>
      <c r="LRV950" s="477"/>
      <c r="LRW950" s="477"/>
      <c r="LRX950" s="477"/>
      <c r="LRY950" s="477"/>
      <c r="LRZ950" s="477"/>
      <c r="LSA950" s="477"/>
      <c r="LSB950" s="477"/>
      <c r="LSC950" s="477"/>
      <c r="LSD950" s="477"/>
      <c r="LSE950" s="477"/>
      <c r="LSF950" s="477"/>
      <c r="LSG950" s="477"/>
      <c r="LSH950" s="477"/>
      <c r="LSI950" s="477"/>
      <c r="LSJ950" s="477"/>
      <c r="LSK950" s="477"/>
      <c r="LSL950" s="477"/>
      <c r="LSM950" s="477"/>
      <c r="LSN950" s="477"/>
      <c r="LSO950" s="477"/>
      <c r="LSP950" s="477"/>
      <c r="LSQ950" s="477"/>
      <c r="LSR950" s="477"/>
      <c r="LSS950" s="477"/>
      <c r="LST950" s="477"/>
      <c r="LSU950" s="477"/>
      <c r="LSV950" s="477"/>
      <c r="LSW950" s="477"/>
      <c r="LSX950" s="477"/>
      <c r="LSY950" s="477"/>
      <c r="LSZ950" s="477"/>
      <c r="LTA950" s="477"/>
      <c r="LTB950" s="477"/>
      <c r="LTC950" s="477"/>
      <c r="LTD950" s="477"/>
      <c r="LTE950" s="477"/>
      <c r="LTF950" s="477"/>
      <c r="LTG950" s="477"/>
      <c r="LTH950" s="477"/>
      <c r="LTI950" s="477"/>
      <c r="LTJ950" s="477"/>
      <c r="LTK950" s="477"/>
      <c r="LTL950" s="477"/>
      <c r="LTM950" s="477"/>
      <c r="LTN950" s="477"/>
      <c r="LTO950" s="477"/>
      <c r="LTP950" s="477"/>
      <c r="LTQ950" s="477"/>
      <c r="LTR950" s="477"/>
      <c r="LTS950" s="477"/>
      <c r="LTT950" s="477"/>
      <c r="LTU950" s="477"/>
      <c r="LTV950" s="477"/>
      <c r="LTW950" s="477"/>
      <c r="LTX950" s="477"/>
      <c r="LTY950" s="477"/>
      <c r="LTZ950" s="477"/>
      <c r="LUA950" s="477"/>
      <c r="LUB950" s="477"/>
      <c r="LUC950" s="477"/>
      <c r="LUD950" s="477"/>
      <c r="LUE950" s="477"/>
      <c r="LUF950" s="477"/>
      <c r="LUG950" s="477"/>
      <c r="LUH950" s="477"/>
      <c r="LUI950" s="477"/>
      <c r="LUJ950" s="477"/>
      <c r="LUK950" s="477"/>
      <c r="LUL950" s="477"/>
      <c r="LUM950" s="477"/>
      <c r="LUN950" s="477"/>
      <c r="LUO950" s="477"/>
      <c r="LUP950" s="477"/>
      <c r="LUQ950" s="477"/>
      <c r="LUR950" s="477"/>
      <c r="LUS950" s="477"/>
      <c r="LUT950" s="477"/>
      <c r="LUU950" s="477"/>
      <c r="LUV950" s="477"/>
      <c r="LUW950" s="477"/>
      <c r="LUX950" s="477"/>
      <c r="LUY950" s="477"/>
      <c r="LUZ950" s="477"/>
      <c r="LVA950" s="477"/>
      <c r="LVB950" s="477"/>
      <c r="LVC950" s="477"/>
      <c r="LVD950" s="477"/>
      <c r="LVE950" s="477"/>
      <c r="LVF950" s="477"/>
      <c r="LVG950" s="477"/>
      <c r="LVH950" s="477"/>
      <c r="LVI950" s="477"/>
      <c r="LVJ950" s="477"/>
      <c r="LVK950" s="477"/>
      <c r="LVL950" s="477"/>
      <c r="LVM950" s="477"/>
      <c r="LVN950" s="477"/>
      <c r="LVO950" s="477"/>
      <c r="LVP950" s="477"/>
      <c r="LVQ950" s="477"/>
      <c r="LVR950" s="477"/>
      <c r="LVS950" s="477"/>
      <c r="LVT950" s="477"/>
      <c r="LVU950" s="477"/>
      <c r="LVV950" s="477"/>
      <c r="LVW950" s="477"/>
      <c r="LVX950" s="477"/>
      <c r="LVY950" s="477"/>
      <c r="LVZ950" s="477"/>
      <c r="LWA950" s="477"/>
      <c r="LWB950" s="477"/>
      <c r="LWC950" s="477"/>
      <c r="LWD950" s="477"/>
      <c r="LWE950" s="477"/>
      <c r="LWF950" s="477"/>
      <c r="LWG950" s="477"/>
      <c r="LWH950" s="477"/>
      <c r="LWI950" s="477"/>
      <c r="LWJ950" s="477"/>
      <c r="LWK950" s="477"/>
      <c r="LWL950" s="477"/>
      <c r="LWM950" s="477"/>
      <c r="LWN950" s="477"/>
      <c r="LWO950" s="477"/>
      <c r="LWP950" s="477"/>
      <c r="LWQ950" s="477"/>
      <c r="LWR950" s="477"/>
      <c r="LWS950" s="477"/>
      <c r="LWT950" s="477"/>
      <c r="LWU950" s="477"/>
      <c r="LWV950" s="477"/>
      <c r="LWW950" s="477"/>
      <c r="LWX950" s="477"/>
      <c r="LWY950" s="477"/>
      <c r="LWZ950" s="477"/>
      <c r="LXA950" s="477"/>
      <c r="LXB950" s="477"/>
      <c r="LXC950" s="477"/>
      <c r="LXD950" s="477"/>
      <c r="LXE950" s="477"/>
      <c r="LXF950" s="477"/>
      <c r="LXG950" s="477"/>
      <c r="LXH950" s="477"/>
      <c r="LXI950" s="477"/>
      <c r="LXJ950" s="477"/>
      <c r="LXK950" s="477"/>
      <c r="LXL950" s="477"/>
      <c r="LXM950" s="477"/>
      <c r="LXN950" s="477"/>
      <c r="LXO950" s="477"/>
      <c r="LXP950" s="477"/>
      <c r="LXQ950" s="477"/>
      <c r="LXR950" s="477"/>
      <c r="LXS950" s="477"/>
      <c r="LXT950" s="477"/>
      <c r="LXU950" s="477"/>
      <c r="LXV950" s="477"/>
      <c r="LXW950" s="477"/>
      <c r="LXX950" s="477"/>
      <c r="LXY950" s="477"/>
      <c r="LXZ950" s="477"/>
      <c r="LYA950" s="477"/>
      <c r="LYB950" s="477"/>
      <c r="LYC950" s="477"/>
      <c r="LYD950" s="477"/>
      <c r="LYE950" s="477"/>
      <c r="LYF950" s="477"/>
      <c r="LYG950" s="477"/>
      <c r="LYH950" s="477"/>
      <c r="LYI950" s="477"/>
      <c r="LYJ950" s="477"/>
      <c r="LYK950" s="477"/>
      <c r="LYL950" s="477"/>
      <c r="LYM950" s="477"/>
      <c r="LYN950" s="477"/>
      <c r="LYO950" s="477"/>
      <c r="LYP950" s="477"/>
      <c r="LYQ950" s="477"/>
      <c r="LYR950" s="477"/>
      <c r="LYS950" s="477"/>
      <c r="LYT950" s="477"/>
      <c r="LYU950" s="477"/>
      <c r="LYV950" s="477"/>
      <c r="LYW950" s="477"/>
      <c r="LYX950" s="477"/>
      <c r="LYY950" s="477"/>
      <c r="LYZ950" s="477"/>
      <c r="LZA950" s="477"/>
      <c r="LZB950" s="477"/>
      <c r="LZC950" s="477"/>
      <c r="LZD950" s="477"/>
      <c r="LZE950" s="477"/>
      <c r="LZF950" s="477"/>
      <c r="LZG950" s="477"/>
      <c r="LZH950" s="477"/>
      <c r="LZI950" s="477"/>
      <c r="LZJ950" s="477"/>
      <c r="LZK950" s="477"/>
      <c r="LZL950" s="477"/>
      <c r="LZM950" s="477"/>
      <c r="LZN950" s="477"/>
      <c r="LZO950" s="477"/>
      <c r="LZP950" s="477"/>
      <c r="LZQ950" s="477"/>
      <c r="LZR950" s="477"/>
      <c r="LZS950" s="477"/>
      <c r="LZT950" s="477"/>
      <c r="LZU950" s="477"/>
      <c r="LZV950" s="477"/>
      <c r="LZW950" s="477"/>
      <c r="LZX950" s="477"/>
      <c r="LZY950" s="477"/>
      <c r="LZZ950" s="477"/>
      <c r="MAA950" s="477"/>
      <c r="MAB950" s="477"/>
      <c r="MAC950" s="477"/>
      <c r="MAD950" s="477"/>
      <c r="MAE950" s="477"/>
      <c r="MAF950" s="477"/>
      <c r="MAG950" s="477"/>
      <c r="MAH950" s="477"/>
      <c r="MAI950" s="477"/>
      <c r="MAJ950" s="477"/>
      <c r="MAK950" s="477"/>
      <c r="MAL950" s="477"/>
      <c r="MAM950" s="477"/>
      <c r="MAN950" s="477"/>
      <c r="MAO950" s="477"/>
      <c r="MAP950" s="477"/>
      <c r="MAQ950" s="477"/>
      <c r="MAR950" s="477"/>
      <c r="MAS950" s="477"/>
      <c r="MAT950" s="477"/>
      <c r="MAU950" s="477"/>
      <c r="MAV950" s="477"/>
      <c r="MAW950" s="477"/>
      <c r="MAX950" s="477"/>
      <c r="MAY950" s="477"/>
      <c r="MAZ950" s="477"/>
      <c r="MBA950" s="477"/>
      <c r="MBB950" s="477"/>
      <c r="MBC950" s="477"/>
      <c r="MBD950" s="477"/>
      <c r="MBE950" s="477"/>
      <c r="MBF950" s="477"/>
      <c r="MBG950" s="477"/>
      <c r="MBH950" s="477"/>
      <c r="MBI950" s="477"/>
      <c r="MBJ950" s="477"/>
      <c r="MBK950" s="477"/>
      <c r="MBL950" s="477"/>
      <c r="MBM950" s="477"/>
      <c r="MBN950" s="477"/>
      <c r="MBO950" s="477"/>
      <c r="MBP950" s="477"/>
      <c r="MBQ950" s="477"/>
      <c r="MBR950" s="477"/>
      <c r="MBS950" s="477"/>
      <c r="MBT950" s="477"/>
      <c r="MBU950" s="477"/>
      <c r="MBV950" s="477"/>
      <c r="MBW950" s="477"/>
      <c r="MBX950" s="477"/>
      <c r="MBY950" s="477"/>
      <c r="MBZ950" s="477"/>
      <c r="MCA950" s="477"/>
      <c r="MCB950" s="477"/>
      <c r="MCC950" s="477"/>
      <c r="MCD950" s="477"/>
      <c r="MCE950" s="477"/>
      <c r="MCF950" s="477"/>
      <c r="MCG950" s="477"/>
      <c r="MCH950" s="477"/>
      <c r="MCI950" s="477"/>
      <c r="MCJ950" s="477"/>
      <c r="MCK950" s="477"/>
      <c r="MCL950" s="477"/>
      <c r="MCM950" s="477"/>
      <c r="MCN950" s="477"/>
      <c r="MCO950" s="477"/>
      <c r="MCP950" s="477"/>
      <c r="MCQ950" s="477"/>
      <c r="MCR950" s="477"/>
      <c r="MCS950" s="477"/>
      <c r="MCT950" s="477"/>
      <c r="MCU950" s="477"/>
      <c r="MCV950" s="477"/>
      <c r="MCW950" s="477"/>
      <c r="MCX950" s="477"/>
      <c r="MCY950" s="477"/>
      <c r="MCZ950" s="477"/>
      <c r="MDA950" s="477"/>
      <c r="MDB950" s="477"/>
      <c r="MDC950" s="477"/>
      <c r="MDD950" s="477"/>
      <c r="MDE950" s="477"/>
      <c r="MDF950" s="477"/>
      <c r="MDG950" s="477"/>
      <c r="MDH950" s="477"/>
      <c r="MDI950" s="477"/>
      <c r="MDJ950" s="477"/>
      <c r="MDK950" s="477"/>
      <c r="MDL950" s="477"/>
      <c r="MDM950" s="477"/>
      <c r="MDN950" s="477"/>
      <c r="MDO950" s="477"/>
      <c r="MDP950" s="477"/>
      <c r="MDQ950" s="477"/>
      <c r="MDR950" s="477"/>
      <c r="MDS950" s="477"/>
      <c r="MDT950" s="477"/>
      <c r="MDU950" s="477"/>
      <c r="MDV950" s="477"/>
      <c r="MDW950" s="477"/>
      <c r="MDX950" s="477"/>
      <c r="MDY950" s="477"/>
      <c r="MDZ950" s="477"/>
      <c r="MEA950" s="477"/>
      <c r="MEB950" s="477"/>
      <c r="MEC950" s="477"/>
      <c r="MED950" s="477"/>
      <c r="MEE950" s="477"/>
      <c r="MEF950" s="477"/>
      <c r="MEG950" s="477"/>
      <c r="MEH950" s="477"/>
      <c r="MEI950" s="477"/>
      <c r="MEJ950" s="477"/>
      <c r="MEK950" s="477"/>
      <c r="MEL950" s="477"/>
      <c r="MEM950" s="477"/>
      <c r="MEN950" s="477"/>
      <c r="MEO950" s="477"/>
      <c r="MEP950" s="477"/>
      <c r="MEQ950" s="477"/>
      <c r="MER950" s="477"/>
      <c r="MES950" s="477"/>
      <c r="MET950" s="477"/>
      <c r="MEU950" s="477"/>
      <c r="MEV950" s="477"/>
      <c r="MEW950" s="477"/>
      <c r="MEX950" s="477"/>
      <c r="MEY950" s="477"/>
      <c r="MEZ950" s="477"/>
      <c r="MFA950" s="477"/>
      <c r="MFB950" s="477"/>
      <c r="MFC950" s="477"/>
      <c r="MFD950" s="477"/>
      <c r="MFE950" s="477"/>
      <c r="MFF950" s="477"/>
      <c r="MFG950" s="477"/>
      <c r="MFH950" s="477"/>
      <c r="MFI950" s="477"/>
      <c r="MFJ950" s="477"/>
      <c r="MFK950" s="477"/>
      <c r="MFL950" s="477"/>
      <c r="MFM950" s="477"/>
      <c r="MFN950" s="477"/>
      <c r="MFO950" s="477"/>
      <c r="MFP950" s="477"/>
      <c r="MFQ950" s="477"/>
      <c r="MFR950" s="477"/>
      <c r="MFS950" s="477"/>
      <c r="MFT950" s="477"/>
      <c r="MFU950" s="477"/>
      <c r="MFV950" s="477"/>
      <c r="MFW950" s="477"/>
      <c r="MFX950" s="477"/>
      <c r="MFY950" s="477"/>
      <c r="MFZ950" s="477"/>
      <c r="MGA950" s="477"/>
      <c r="MGB950" s="477"/>
      <c r="MGC950" s="477"/>
      <c r="MGD950" s="477"/>
      <c r="MGE950" s="477"/>
      <c r="MGF950" s="477"/>
      <c r="MGG950" s="477"/>
      <c r="MGH950" s="477"/>
      <c r="MGI950" s="477"/>
      <c r="MGJ950" s="477"/>
      <c r="MGK950" s="477"/>
      <c r="MGL950" s="477"/>
      <c r="MGM950" s="477"/>
      <c r="MGN950" s="477"/>
      <c r="MGO950" s="477"/>
      <c r="MGP950" s="477"/>
      <c r="MGQ950" s="477"/>
      <c r="MGR950" s="477"/>
      <c r="MGS950" s="477"/>
      <c r="MGT950" s="477"/>
      <c r="MGU950" s="477"/>
      <c r="MGV950" s="477"/>
      <c r="MGW950" s="477"/>
      <c r="MGX950" s="477"/>
      <c r="MGY950" s="477"/>
      <c r="MGZ950" s="477"/>
      <c r="MHA950" s="477"/>
      <c r="MHB950" s="477"/>
      <c r="MHC950" s="477"/>
      <c r="MHD950" s="477"/>
      <c r="MHE950" s="477"/>
      <c r="MHF950" s="477"/>
      <c r="MHG950" s="477"/>
      <c r="MHH950" s="477"/>
      <c r="MHI950" s="477"/>
      <c r="MHJ950" s="477"/>
      <c r="MHK950" s="477"/>
      <c r="MHL950" s="477"/>
      <c r="MHM950" s="477"/>
      <c r="MHN950" s="477"/>
      <c r="MHO950" s="477"/>
      <c r="MHP950" s="477"/>
      <c r="MHQ950" s="477"/>
      <c r="MHR950" s="477"/>
      <c r="MHS950" s="477"/>
      <c r="MHT950" s="477"/>
      <c r="MHU950" s="477"/>
      <c r="MHV950" s="477"/>
      <c r="MHW950" s="477"/>
      <c r="MHX950" s="477"/>
      <c r="MHY950" s="477"/>
      <c r="MHZ950" s="477"/>
      <c r="MIA950" s="477"/>
      <c r="MIB950" s="477"/>
      <c r="MIC950" s="477"/>
      <c r="MID950" s="477"/>
      <c r="MIE950" s="477"/>
      <c r="MIF950" s="477"/>
      <c r="MIG950" s="477"/>
      <c r="MIH950" s="477"/>
      <c r="MII950" s="477"/>
      <c r="MIJ950" s="477"/>
      <c r="MIK950" s="477"/>
      <c r="MIL950" s="477"/>
      <c r="MIM950" s="477"/>
      <c r="MIN950" s="477"/>
      <c r="MIO950" s="477"/>
      <c r="MIP950" s="477"/>
      <c r="MIQ950" s="477"/>
      <c r="MIR950" s="477"/>
      <c r="MIS950" s="477"/>
      <c r="MIT950" s="477"/>
      <c r="MIU950" s="477"/>
      <c r="MIV950" s="477"/>
      <c r="MIW950" s="477"/>
      <c r="MIX950" s="477"/>
      <c r="MIY950" s="477"/>
      <c r="MIZ950" s="477"/>
      <c r="MJA950" s="477"/>
      <c r="MJB950" s="477"/>
      <c r="MJC950" s="477"/>
      <c r="MJD950" s="477"/>
      <c r="MJE950" s="477"/>
      <c r="MJF950" s="477"/>
      <c r="MJG950" s="477"/>
      <c r="MJH950" s="477"/>
      <c r="MJI950" s="477"/>
      <c r="MJJ950" s="477"/>
      <c r="MJK950" s="477"/>
      <c r="MJL950" s="477"/>
      <c r="MJM950" s="477"/>
      <c r="MJN950" s="477"/>
      <c r="MJO950" s="477"/>
      <c r="MJP950" s="477"/>
      <c r="MJQ950" s="477"/>
      <c r="MJR950" s="477"/>
      <c r="MJS950" s="477"/>
      <c r="MJT950" s="477"/>
      <c r="MJU950" s="477"/>
      <c r="MJV950" s="477"/>
      <c r="MJW950" s="477"/>
      <c r="MJX950" s="477"/>
      <c r="MJY950" s="477"/>
      <c r="MJZ950" s="477"/>
      <c r="MKA950" s="477"/>
      <c r="MKB950" s="477"/>
      <c r="MKC950" s="477"/>
      <c r="MKD950" s="477"/>
      <c r="MKE950" s="477"/>
      <c r="MKF950" s="477"/>
      <c r="MKG950" s="477"/>
      <c r="MKH950" s="477"/>
      <c r="MKI950" s="477"/>
      <c r="MKJ950" s="477"/>
      <c r="MKK950" s="477"/>
      <c r="MKL950" s="477"/>
      <c r="MKM950" s="477"/>
      <c r="MKN950" s="477"/>
      <c r="MKO950" s="477"/>
      <c r="MKP950" s="477"/>
      <c r="MKQ950" s="477"/>
      <c r="MKR950" s="477"/>
      <c r="MKS950" s="477"/>
      <c r="MKT950" s="477"/>
      <c r="MKU950" s="477"/>
      <c r="MKV950" s="477"/>
      <c r="MKW950" s="477"/>
      <c r="MKX950" s="477"/>
      <c r="MKY950" s="477"/>
      <c r="MKZ950" s="477"/>
      <c r="MLA950" s="477"/>
      <c r="MLB950" s="477"/>
      <c r="MLC950" s="477"/>
      <c r="MLD950" s="477"/>
      <c r="MLE950" s="477"/>
      <c r="MLF950" s="477"/>
      <c r="MLG950" s="477"/>
      <c r="MLH950" s="477"/>
      <c r="MLI950" s="477"/>
      <c r="MLJ950" s="477"/>
      <c r="MLK950" s="477"/>
      <c r="MLL950" s="477"/>
      <c r="MLM950" s="477"/>
      <c r="MLN950" s="477"/>
      <c r="MLO950" s="477"/>
      <c r="MLP950" s="477"/>
      <c r="MLQ950" s="477"/>
      <c r="MLR950" s="477"/>
      <c r="MLS950" s="477"/>
      <c r="MLT950" s="477"/>
      <c r="MLU950" s="477"/>
      <c r="MLV950" s="477"/>
      <c r="MLW950" s="477"/>
      <c r="MLX950" s="477"/>
      <c r="MLY950" s="477"/>
      <c r="MLZ950" s="477"/>
      <c r="MMA950" s="477"/>
      <c r="MMB950" s="477"/>
      <c r="MMC950" s="477"/>
      <c r="MMD950" s="477"/>
      <c r="MME950" s="477"/>
      <c r="MMF950" s="477"/>
      <c r="MMG950" s="477"/>
      <c r="MMH950" s="477"/>
      <c r="MMI950" s="477"/>
      <c r="MMJ950" s="477"/>
      <c r="MMK950" s="477"/>
      <c r="MML950" s="477"/>
      <c r="MMM950" s="477"/>
      <c r="MMN950" s="477"/>
      <c r="MMO950" s="477"/>
      <c r="MMP950" s="477"/>
      <c r="MMQ950" s="477"/>
      <c r="MMR950" s="477"/>
      <c r="MMS950" s="477"/>
      <c r="MMT950" s="477"/>
      <c r="MMU950" s="477"/>
      <c r="MMV950" s="477"/>
      <c r="MMW950" s="477"/>
      <c r="MMX950" s="477"/>
      <c r="MMY950" s="477"/>
      <c r="MMZ950" s="477"/>
      <c r="MNA950" s="477"/>
      <c r="MNB950" s="477"/>
      <c r="MNC950" s="477"/>
      <c r="MND950" s="477"/>
      <c r="MNE950" s="477"/>
      <c r="MNF950" s="477"/>
      <c r="MNG950" s="477"/>
      <c r="MNH950" s="477"/>
      <c r="MNI950" s="477"/>
      <c r="MNJ950" s="477"/>
      <c r="MNK950" s="477"/>
      <c r="MNL950" s="477"/>
      <c r="MNM950" s="477"/>
      <c r="MNN950" s="477"/>
      <c r="MNO950" s="477"/>
      <c r="MNP950" s="477"/>
      <c r="MNQ950" s="477"/>
      <c r="MNR950" s="477"/>
      <c r="MNS950" s="477"/>
      <c r="MNT950" s="477"/>
      <c r="MNU950" s="477"/>
      <c r="MNV950" s="477"/>
      <c r="MNW950" s="477"/>
      <c r="MNX950" s="477"/>
      <c r="MNY950" s="477"/>
      <c r="MNZ950" s="477"/>
      <c r="MOA950" s="477"/>
      <c r="MOB950" s="477"/>
      <c r="MOC950" s="477"/>
      <c r="MOD950" s="477"/>
      <c r="MOE950" s="477"/>
      <c r="MOF950" s="477"/>
      <c r="MOG950" s="477"/>
      <c r="MOH950" s="477"/>
      <c r="MOI950" s="477"/>
      <c r="MOJ950" s="477"/>
      <c r="MOK950" s="477"/>
      <c r="MOL950" s="477"/>
      <c r="MOM950" s="477"/>
      <c r="MON950" s="477"/>
      <c r="MOO950" s="477"/>
      <c r="MOP950" s="477"/>
      <c r="MOQ950" s="477"/>
      <c r="MOR950" s="477"/>
      <c r="MOS950" s="477"/>
      <c r="MOT950" s="477"/>
      <c r="MOU950" s="477"/>
      <c r="MOV950" s="477"/>
      <c r="MOW950" s="477"/>
      <c r="MOX950" s="477"/>
      <c r="MOY950" s="477"/>
      <c r="MOZ950" s="477"/>
      <c r="MPA950" s="477"/>
      <c r="MPB950" s="477"/>
      <c r="MPC950" s="477"/>
      <c r="MPD950" s="477"/>
      <c r="MPE950" s="477"/>
      <c r="MPF950" s="477"/>
      <c r="MPG950" s="477"/>
      <c r="MPH950" s="477"/>
      <c r="MPI950" s="477"/>
      <c r="MPJ950" s="477"/>
      <c r="MPK950" s="477"/>
      <c r="MPL950" s="477"/>
      <c r="MPM950" s="477"/>
      <c r="MPN950" s="477"/>
      <c r="MPO950" s="477"/>
      <c r="MPP950" s="477"/>
      <c r="MPQ950" s="477"/>
      <c r="MPR950" s="477"/>
      <c r="MPS950" s="477"/>
      <c r="MPT950" s="477"/>
      <c r="MPU950" s="477"/>
      <c r="MPV950" s="477"/>
      <c r="MPW950" s="477"/>
      <c r="MPX950" s="477"/>
      <c r="MPY950" s="477"/>
      <c r="MPZ950" s="477"/>
      <c r="MQA950" s="477"/>
      <c r="MQB950" s="477"/>
      <c r="MQC950" s="477"/>
      <c r="MQD950" s="477"/>
      <c r="MQE950" s="477"/>
      <c r="MQF950" s="477"/>
      <c r="MQG950" s="477"/>
      <c r="MQH950" s="477"/>
      <c r="MQI950" s="477"/>
      <c r="MQJ950" s="477"/>
      <c r="MQK950" s="477"/>
      <c r="MQL950" s="477"/>
      <c r="MQM950" s="477"/>
      <c r="MQN950" s="477"/>
      <c r="MQO950" s="477"/>
      <c r="MQP950" s="477"/>
      <c r="MQQ950" s="477"/>
      <c r="MQR950" s="477"/>
      <c r="MQS950" s="477"/>
      <c r="MQT950" s="477"/>
      <c r="MQU950" s="477"/>
      <c r="MQV950" s="477"/>
      <c r="MQW950" s="477"/>
      <c r="MQX950" s="477"/>
      <c r="MQY950" s="477"/>
      <c r="MQZ950" s="477"/>
      <c r="MRA950" s="477"/>
      <c r="MRB950" s="477"/>
      <c r="MRC950" s="477"/>
      <c r="MRD950" s="477"/>
      <c r="MRE950" s="477"/>
      <c r="MRF950" s="477"/>
      <c r="MRG950" s="477"/>
      <c r="MRH950" s="477"/>
      <c r="MRI950" s="477"/>
      <c r="MRJ950" s="477"/>
      <c r="MRK950" s="477"/>
      <c r="MRL950" s="477"/>
      <c r="MRM950" s="477"/>
      <c r="MRN950" s="477"/>
      <c r="MRO950" s="477"/>
      <c r="MRP950" s="477"/>
      <c r="MRQ950" s="477"/>
      <c r="MRR950" s="477"/>
      <c r="MRS950" s="477"/>
      <c r="MRT950" s="477"/>
      <c r="MRU950" s="477"/>
      <c r="MRV950" s="477"/>
      <c r="MRW950" s="477"/>
      <c r="MRX950" s="477"/>
      <c r="MRY950" s="477"/>
      <c r="MRZ950" s="477"/>
      <c r="MSA950" s="477"/>
      <c r="MSB950" s="477"/>
      <c r="MSC950" s="477"/>
      <c r="MSD950" s="477"/>
      <c r="MSE950" s="477"/>
      <c r="MSF950" s="477"/>
      <c r="MSG950" s="477"/>
      <c r="MSH950" s="477"/>
      <c r="MSI950" s="477"/>
      <c r="MSJ950" s="477"/>
      <c r="MSK950" s="477"/>
      <c r="MSL950" s="477"/>
      <c r="MSM950" s="477"/>
      <c r="MSN950" s="477"/>
      <c r="MSO950" s="477"/>
      <c r="MSP950" s="477"/>
      <c r="MSQ950" s="477"/>
      <c r="MSR950" s="477"/>
      <c r="MSS950" s="477"/>
      <c r="MST950" s="477"/>
      <c r="MSU950" s="477"/>
      <c r="MSV950" s="477"/>
      <c r="MSW950" s="477"/>
      <c r="MSX950" s="477"/>
      <c r="MSY950" s="477"/>
      <c r="MSZ950" s="477"/>
      <c r="MTA950" s="477"/>
      <c r="MTB950" s="477"/>
      <c r="MTC950" s="477"/>
      <c r="MTD950" s="477"/>
      <c r="MTE950" s="477"/>
      <c r="MTF950" s="477"/>
      <c r="MTG950" s="477"/>
      <c r="MTH950" s="477"/>
      <c r="MTI950" s="477"/>
      <c r="MTJ950" s="477"/>
      <c r="MTK950" s="477"/>
      <c r="MTL950" s="477"/>
      <c r="MTM950" s="477"/>
      <c r="MTN950" s="477"/>
      <c r="MTO950" s="477"/>
      <c r="MTP950" s="477"/>
      <c r="MTQ950" s="477"/>
      <c r="MTR950" s="477"/>
      <c r="MTS950" s="477"/>
      <c r="MTT950" s="477"/>
      <c r="MTU950" s="477"/>
      <c r="MTV950" s="477"/>
      <c r="MTW950" s="477"/>
      <c r="MTX950" s="477"/>
      <c r="MTY950" s="477"/>
      <c r="MTZ950" s="477"/>
      <c r="MUA950" s="477"/>
      <c r="MUB950" s="477"/>
      <c r="MUC950" s="477"/>
      <c r="MUD950" s="477"/>
      <c r="MUE950" s="477"/>
      <c r="MUF950" s="477"/>
      <c r="MUG950" s="477"/>
      <c r="MUH950" s="477"/>
      <c r="MUI950" s="477"/>
      <c r="MUJ950" s="477"/>
      <c r="MUK950" s="477"/>
      <c r="MUL950" s="477"/>
      <c r="MUM950" s="477"/>
      <c r="MUN950" s="477"/>
      <c r="MUO950" s="477"/>
      <c r="MUP950" s="477"/>
      <c r="MUQ950" s="477"/>
      <c r="MUR950" s="477"/>
      <c r="MUS950" s="477"/>
      <c r="MUT950" s="477"/>
      <c r="MUU950" s="477"/>
      <c r="MUV950" s="477"/>
      <c r="MUW950" s="477"/>
      <c r="MUX950" s="477"/>
      <c r="MUY950" s="477"/>
      <c r="MUZ950" s="477"/>
      <c r="MVA950" s="477"/>
      <c r="MVB950" s="477"/>
      <c r="MVC950" s="477"/>
      <c r="MVD950" s="477"/>
      <c r="MVE950" s="477"/>
      <c r="MVF950" s="477"/>
      <c r="MVG950" s="477"/>
      <c r="MVH950" s="477"/>
      <c r="MVI950" s="477"/>
      <c r="MVJ950" s="477"/>
      <c r="MVK950" s="477"/>
      <c r="MVL950" s="477"/>
      <c r="MVM950" s="477"/>
      <c r="MVN950" s="477"/>
      <c r="MVO950" s="477"/>
      <c r="MVP950" s="477"/>
      <c r="MVQ950" s="477"/>
      <c r="MVR950" s="477"/>
      <c r="MVS950" s="477"/>
      <c r="MVT950" s="477"/>
      <c r="MVU950" s="477"/>
      <c r="MVV950" s="477"/>
      <c r="MVW950" s="477"/>
      <c r="MVX950" s="477"/>
      <c r="MVY950" s="477"/>
      <c r="MVZ950" s="477"/>
      <c r="MWA950" s="477"/>
      <c r="MWB950" s="477"/>
      <c r="MWC950" s="477"/>
      <c r="MWD950" s="477"/>
      <c r="MWE950" s="477"/>
      <c r="MWF950" s="477"/>
      <c r="MWG950" s="477"/>
      <c r="MWH950" s="477"/>
      <c r="MWI950" s="477"/>
      <c r="MWJ950" s="477"/>
      <c r="MWK950" s="477"/>
      <c r="MWL950" s="477"/>
      <c r="MWM950" s="477"/>
      <c r="MWN950" s="477"/>
      <c r="MWO950" s="477"/>
      <c r="MWP950" s="477"/>
      <c r="MWQ950" s="477"/>
      <c r="MWR950" s="477"/>
      <c r="MWS950" s="477"/>
      <c r="MWT950" s="477"/>
      <c r="MWU950" s="477"/>
      <c r="MWV950" s="477"/>
      <c r="MWW950" s="477"/>
      <c r="MWX950" s="477"/>
      <c r="MWY950" s="477"/>
      <c r="MWZ950" s="477"/>
      <c r="MXA950" s="477"/>
      <c r="MXB950" s="477"/>
      <c r="MXC950" s="477"/>
      <c r="MXD950" s="477"/>
      <c r="MXE950" s="477"/>
      <c r="MXF950" s="477"/>
      <c r="MXG950" s="477"/>
      <c r="MXH950" s="477"/>
      <c r="MXI950" s="477"/>
      <c r="MXJ950" s="477"/>
      <c r="MXK950" s="477"/>
      <c r="MXL950" s="477"/>
      <c r="MXM950" s="477"/>
      <c r="MXN950" s="477"/>
      <c r="MXO950" s="477"/>
      <c r="MXP950" s="477"/>
      <c r="MXQ950" s="477"/>
      <c r="MXR950" s="477"/>
      <c r="MXS950" s="477"/>
      <c r="MXT950" s="477"/>
      <c r="MXU950" s="477"/>
      <c r="MXV950" s="477"/>
      <c r="MXW950" s="477"/>
      <c r="MXX950" s="477"/>
      <c r="MXY950" s="477"/>
      <c r="MXZ950" s="477"/>
      <c r="MYA950" s="477"/>
      <c r="MYB950" s="477"/>
      <c r="MYC950" s="477"/>
      <c r="MYD950" s="477"/>
      <c r="MYE950" s="477"/>
      <c r="MYF950" s="477"/>
      <c r="MYG950" s="477"/>
      <c r="MYH950" s="477"/>
      <c r="MYI950" s="477"/>
      <c r="MYJ950" s="477"/>
      <c r="MYK950" s="477"/>
      <c r="MYL950" s="477"/>
      <c r="MYM950" s="477"/>
      <c r="MYN950" s="477"/>
      <c r="MYO950" s="477"/>
      <c r="MYP950" s="477"/>
      <c r="MYQ950" s="477"/>
      <c r="MYR950" s="477"/>
      <c r="MYS950" s="477"/>
      <c r="MYT950" s="477"/>
      <c r="MYU950" s="477"/>
      <c r="MYV950" s="477"/>
      <c r="MYW950" s="477"/>
      <c r="MYX950" s="477"/>
      <c r="MYY950" s="477"/>
      <c r="MYZ950" s="477"/>
      <c r="MZA950" s="477"/>
      <c r="MZB950" s="477"/>
      <c r="MZC950" s="477"/>
      <c r="MZD950" s="477"/>
      <c r="MZE950" s="477"/>
      <c r="MZF950" s="477"/>
      <c r="MZG950" s="477"/>
      <c r="MZH950" s="477"/>
      <c r="MZI950" s="477"/>
      <c r="MZJ950" s="477"/>
      <c r="MZK950" s="477"/>
      <c r="MZL950" s="477"/>
      <c r="MZM950" s="477"/>
      <c r="MZN950" s="477"/>
      <c r="MZO950" s="477"/>
      <c r="MZP950" s="477"/>
      <c r="MZQ950" s="477"/>
      <c r="MZR950" s="477"/>
      <c r="MZS950" s="477"/>
      <c r="MZT950" s="477"/>
      <c r="MZU950" s="477"/>
      <c r="MZV950" s="477"/>
      <c r="MZW950" s="477"/>
      <c r="MZX950" s="477"/>
      <c r="MZY950" s="477"/>
      <c r="MZZ950" s="477"/>
      <c r="NAA950" s="477"/>
      <c r="NAB950" s="477"/>
      <c r="NAC950" s="477"/>
      <c r="NAD950" s="477"/>
      <c r="NAE950" s="477"/>
      <c r="NAF950" s="477"/>
      <c r="NAG950" s="477"/>
      <c r="NAH950" s="477"/>
      <c r="NAI950" s="477"/>
      <c r="NAJ950" s="477"/>
      <c r="NAK950" s="477"/>
      <c r="NAL950" s="477"/>
      <c r="NAM950" s="477"/>
      <c r="NAN950" s="477"/>
      <c r="NAO950" s="477"/>
      <c r="NAP950" s="477"/>
      <c r="NAQ950" s="477"/>
      <c r="NAR950" s="477"/>
      <c r="NAS950" s="477"/>
      <c r="NAT950" s="477"/>
      <c r="NAU950" s="477"/>
      <c r="NAV950" s="477"/>
      <c r="NAW950" s="477"/>
      <c r="NAX950" s="477"/>
      <c r="NAY950" s="477"/>
      <c r="NAZ950" s="477"/>
      <c r="NBA950" s="477"/>
      <c r="NBB950" s="477"/>
      <c r="NBC950" s="477"/>
      <c r="NBD950" s="477"/>
      <c r="NBE950" s="477"/>
      <c r="NBF950" s="477"/>
      <c r="NBG950" s="477"/>
      <c r="NBH950" s="477"/>
      <c r="NBI950" s="477"/>
      <c r="NBJ950" s="477"/>
      <c r="NBK950" s="477"/>
      <c r="NBL950" s="477"/>
      <c r="NBM950" s="477"/>
      <c r="NBN950" s="477"/>
      <c r="NBO950" s="477"/>
      <c r="NBP950" s="477"/>
      <c r="NBQ950" s="477"/>
      <c r="NBR950" s="477"/>
      <c r="NBS950" s="477"/>
      <c r="NBT950" s="477"/>
      <c r="NBU950" s="477"/>
      <c r="NBV950" s="477"/>
      <c r="NBW950" s="477"/>
      <c r="NBX950" s="477"/>
      <c r="NBY950" s="477"/>
      <c r="NBZ950" s="477"/>
      <c r="NCA950" s="477"/>
      <c r="NCB950" s="477"/>
      <c r="NCC950" s="477"/>
      <c r="NCD950" s="477"/>
      <c r="NCE950" s="477"/>
      <c r="NCF950" s="477"/>
      <c r="NCG950" s="477"/>
      <c r="NCH950" s="477"/>
      <c r="NCI950" s="477"/>
      <c r="NCJ950" s="477"/>
      <c r="NCK950" s="477"/>
      <c r="NCL950" s="477"/>
      <c r="NCM950" s="477"/>
      <c r="NCN950" s="477"/>
      <c r="NCO950" s="477"/>
      <c r="NCP950" s="477"/>
      <c r="NCQ950" s="477"/>
      <c r="NCR950" s="477"/>
      <c r="NCS950" s="477"/>
      <c r="NCT950" s="477"/>
      <c r="NCU950" s="477"/>
      <c r="NCV950" s="477"/>
      <c r="NCW950" s="477"/>
      <c r="NCX950" s="477"/>
      <c r="NCY950" s="477"/>
      <c r="NCZ950" s="477"/>
      <c r="NDA950" s="477"/>
      <c r="NDB950" s="477"/>
      <c r="NDC950" s="477"/>
      <c r="NDD950" s="477"/>
      <c r="NDE950" s="477"/>
      <c r="NDF950" s="477"/>
      <c r="NDG950" s="477"/>
      <c r="NDH950" s="477"/>
      <c r="NDI950" s="477"/>
      <c r="NDJ950" s="477"/>
      <c r="NDK950" s="477"/>
      <c r="NDL950" s="477"/>
      <c r="NDM950" s="477"/>
      <c r="NDN950" s="477"/>
      <c r="NDO950" s="477"/>
      <c r="NDP950" s="477"/>
      <c r="NDQ950" s="477"/>
      <c r="NDR950" s="477"/>
      <c r="NDS950" s="477"/>
      <c r="NDT950" s="477"/>
      <c r="NDU950" s="477"/>
      <c r="NDV950" s="477"/>
      <c r="NDW950" s="477"/>
      <c r="NDX950" s="477"/>
      <c r="NDY950" s="477"/>
      <c r="NDZ950" s="477"/>
      <c r="NEA950" s="477"/>
      <c r="NEB950" s="477"/>
      <c r="NEC950" s="477"/>
      <c r="NED950" s="477"/>
      <c r="NEE950" s="477"/>
      <c r="NEF950" s="477"/>
      <c r="NEG950" s="477"/>
      <c r="NEH950" s="477"/>
      <c r="NEI950" s="477"/>
      <c r="NEJ950" s="477"/>
      <c r="NEK950" s="477"/>
      <c r="NEL950" s="477"/>
      <c r="NEM950" s="477"/>
      <c r="NEN950" s="477"/>
      <c r="NEO950" s="477"/>
      <c r="NEP950" s="477"/>
      <c r="NEQ950" s="477"/>
      <c r="NER950" s="477"/>
      <c r="NES950" s="477"/>
      <c r="NET950" s="477"/>
      <c r="NEU950" s="477"/>
      <c r="NEV950" s="477"/>
      <c r="NEW950" s="477"/>
      <c r="NEX950" s="477"/>
      <c r="NEY950" s="477"/>
      <c r="NEZ950" s="477"/>
      <c r="NFA950" s="477"/>
      <c r="NFB950" s="477"/>
      <c r="NFC950" s="477"/>
      <c r="NFD950" s="477"/>
      <c r="NFE950" s="477"/>
      <c r="NFF950" s="477"/>
      <c r="NFG950" s="477"/>
      <c r="NFH950" s="477"/>
      <c r="NFI950" s="477"/>
      <c r="NFJ950" s="477"/>
      <c r="NFK950" s="477"/>
      <c r="NFL950" s="477"/>
      <c r="NFM950" s="477"/>
      <c r="NFN950" s="477"/>
      <c r="NFO950" s="477"/>
      <c r="NFP950" s="477"/>
      <c r="NFQ950" s="477"/>
      <c r="NFR950" s="477"/>
      <c r="NFS950" s="477"/>
      <c r="NFT950" s="477"/>
      <c r="NFU950" s="477"/>
      <c r="NFV950" s="477"/>
      <c r="NFW950" s="477"/>
      <c r="NFX950" s="477"/>
      <c r="NFY950" s="477"/>
      <c r="NFZ950" s="477"/>
      <c r="NGA950" s="477"/>
      <c r="NGB950" s="477"/>
      <c r="NGC950" s="477"/>
      <c r="NGD950" s="477"/>
      <c r="NGE950" s="477"/>
      <c r="NGF950" s="477"/>
      <c r="NGG950" s="477"/>
      <c r="NGH950" s="477"/>
      <c r="NGI950" s="477"/>
      <c r="NGJ950" s="477"/>
      <c r="NGK950" s="477"/>
      <c r="NGL950" s="477"/>
      <c r="NGM950" s="477"/>
      <c r="NGN950" s="477"/>
      <c r="NGO950" s="477"/>
      <c r="NGP950" s="477"/>
      <c r="NGQ950" s="477"/>
      <c r="NGR950" s="477"/>
      <c r="NGS950" s="477"/>
      <c r="NGT950" s="477"/>
      <c r="NGU950" s="477"/>
      <c r="NGV950" s="477"/>
      <c r="NGW950" s="477"/>
      <c r="NGX950" s="477"/>
      <c r="NGY950" s="477"/>
      <c r="NGZ950" s="477"/>
      <c r="NHA950" s="477"/>
      <c r="NHB950" s="477"/>
      <c r="NHC950" s="477"/>
      <c r="NHD950" s="477"/>
      <c r="NHE950" s="477"/>
      <c r="NHF950" s="477"/>
      <c r="NHG950" s="477"/>
      <c r="NHH950" s="477"/>
      <c r="NHI950" s="477"/>
      <c r="NHJ950" s="477"/>
      <c r="NHK950" s="477"/>
      <c r="NHL950" s="477"/>
      <c r="NHM950" s="477"/>
      <c r="NHN950" s="477"/>
      <c r="NHO950" s="477"/>
      <c r="NHP950" s="477"/>
      <c r="NHQ950" s="477"/>
      <c r="NHR950" s="477"/>
      <c r="NHS950" s="477"/>
      <c r="NHT950" s="477"/>
      <c r="NHU950" s="477"/>
      <c r="NHV950" s="477"/>
      <c r="NHW950" s="477"/>
      <c r="NHX950" s="477"/>
      <c r="NHY950" s="477"/>
      <c r="NHZ950" s="477"/>
      <c r="NIA950" s="477"/>
      <c r="NIB950" s="477"/>
      <c r="NIC950" s="477"/>
      <c r="NID950" s="477"/>
      <c r="NIE950" s="477"/>
      <c r="NIF950" s="477"/>
      <c r="NIG950" s="477"/>
      <c r="NIH950" s="477"/>
      <c r="NII950" s="477"/>
      <c r="NIJ950" s="477"/>
      <c r="NIK950" s="477"/>
      <c r="NIL950" s="477"/>
      <c r="NIM950" s="477"/>
      <c r="NIN950" s="477"/>
      <c r="NIO950" s="477"/>
      <c r="NIP950" s="477"/>
      <c r="NIQ950" s="477"/>
      <c r="NIR950" s="477"/>
      <c r="NIS950" s="477"/>
      <c r="NIT950" s="477"/>
      <c r="NIU950" s="477"/>
      <c r="NIV950" s="477"/>
      <c r="NIW950" s="477"/>
      <c r="NIX950" s="477"/>
      <c r="NIY950" s="477"/>
      <c r="NIZ950" s="477"/>
      <c r="NJA950" s="477"/>
      <c r="NJB950" s="477"/>
      <c r="NJC950" s="477"/>
      <c r="NJD950" s="477"/>
      <c r="NJE950" s="477"/>
      <c r="NJF950" s="477"/>
      <c r="NJG950" s="477"/>
      <c r="NJH950" s="477"/>
      <c r="NJI950" s="477"/>
      <c r="NJJ950" s="477"/>
      <c r="NJK950" s="477"/>
      <c r="NJL950" s="477"/>
      <c r="NJM950" s="477"/>
      <c r="NJN950" s="477"/>
      <c r="NJO950" s="477"/>
      <c r="NJP950" s="477"/>
      <c r="NJQ950" s="477"/>
      <c r="NJR950" s="477"/>
      <c r="NJS950" s="477"/>
      <c r="NJT950" s="477"/>
      <c r="NJU950" s="477"/>
      <c r="NJV950" s="477"/>
      <c r="NJW950" s="477"/>
      <c r="NJX950" s="477"/>
      <c r="NJY950" s="477"/>
      <c r="NJZ950" s="477"/>
      <c r="NKA950" s="477"/>
      <c r="NKB950" s="477"/>
      <c r="NKC950" s="477"/>
      <c r="NKD950" s="477"/>
      <c r="NKE950" s="477"/>
      <c r="NKF950" s="477"/>
      <c r="NKG950" s="477"/>
      <c r="NKH950" s="477"/>
      <c r="NKI950" s="477"/>
      <c r="NKJ950" s="477"/>
      <c r="NKK950" s="477"/>
      <c r="NKL950" s="477"/>
      <c r="NKM950" s="477"/>
      <c r="NKN950" s="477"/>
      <c r="NKO950" s="477"/>
      <c r="NKP950" s="477"/>
      <c r="NKQ950" s="477"/>
      <c r="NKR950" s="477"/>
      <c r="NKS950" s="477"/>
      <c r="NKT950" s="477"/>
      <c r="NKU950" s="477"/>
      <c r="NKV950" s="477"/>
      <c r="NKW950" s="477"/>
      <c r="NKX950" s="477"/>
      <c r="NKY950" s="477"/>
      <c r="NKZ950" s="477"/>
      <c r="NLA950" s="477"/>
      <c r="NLB950" s="477"/>
      <c r="NLC950" s="477"/>
      <c r="NLD950" s="477"/>
      <c r="NLE950" s="477"/>
      <c r="NLF950" s="477"/>
      <c r="NLG950" s="477"/>
      <c r="NLH950" s="477"/>
      <c r="NLI950" s="477"/>
      <c r="NLJ950" s="477"/>
      <c r="NLK950" s="477"/>
      <c r="NLL950" s="477"/>
      <c r="NLM950" s="477"/>
      <c r="NLN950" s="477"/>
      <c r="NLO950" s="477"/>
      <c r="NLP950" s="477"/>
      <c r="NLQ950" s="477"/>
      <c r="NLR950" s="477"/>
      <c r="NLS950" s="477"/>
      <c r="NLT950" s="477"/>
      <c r="NLU950" s="477"/>
      <c r="NLV950" s="477"/>
      <c r="NLW950" s="477"/>
      <c r="NLX950" s="477"/>
      <c r="NLY950" s="477"/>
      <c r="NLZ950" s="477"/>
      <c r="NMA950" s="477"/>
      <c r="NMB950" s="477"/>
      <c r="NMC950" s="477"/>
      <c r="NMD950" s="477"/>
      <c r="NME950" s="477"/>
      <c r="NMF950" s="477"/>
      <c r="NMG950" s="477"/>
      <c r="NMH950" s="477"/>
      <c r="NMI950" s="477"/>
      <c r="NMJ950" s="477"/>
      <c r="NMK950" s="477"/>
      <c r="NML950" s="477"/>
      <c r="NMM950" s="477"/>
      <c r="NMN950" s="477"/>
      <c r="NMO950" s="477"/>
      <c r="NMP950" s="477"/>
      <c r="NMQ950" s="477"/>
      <c r="NMR950" s="477"/>
      <c r="NMS950" s="477"/>
      <c r="NMT950" s="477"/>
      <c r="NMU950" s="477"/>
      <c r="NMV950" s="477"/>
      <c r="NMW950" s="477"/>
      <c r="NMX950" s="477"/>
      <c r="NMY950" s="477"/>
      <c r="NMZ950" s="477"/>
      <c r="NNA950" s="477"/>
      <c r="NNB950" s="477"/>
      <c r="NNC950" s="477"/>
      <c r="NND950" s="477"/>
      <c r="NNE950" s="477"/>
      <c r="NNF950" s="477"/>
      <c r="NNG950" s="477"/>
      <c r="NNH950" s="477"/>
      <c r="NNI950" s="477"/>
      <c r="NNJ950" s="477"/>
      <c r="NNK950" s="477"/>
      <c r="NNL950" s="477"/>
      <c r="NNM950" s="477"/>
      <c r="NNN950" s="477"/>
      <c r="NNO950" s="477"/>
      <c r="NNP950" s="477"/>
      <c r="NNQ950" s="477"/>
      <c r="NNR950" s="477"/>
      <c r="NNS950" s="477"/>
      <c r="NNT950" s="477"/>
      <c r="NNU950" s="477"/>
      <c r="NNV950" s="477"/>
      <c r="NNW950" s="477"/>
      <c r="NNX950" s="477"/>
      <c r="NNY950" s="477"/>
      <c r="NNZ950" s="477"/>
      <c r="NOA950" s="477"/>
      <c r="NOB950" s="477"/>
      <c r="NOC950" s="477"/>
      <c r="NOD950" s="477"/>
      <c r="NOE950" s="477"/>
      <c r="NOF950" s="477"/>
      <c r="NOG950" s="477"/>
      <c r="NOH950" s="477"/>
      <c r="NOI950" s="477"/>
      <c r="NOJ950" s="477"/>
      <c r="NOK950" s="477"/>
      <c r="NOL950" s="477"/>
      <c r="NOM950" s="477"/>
      <c r="NON950" s="477"/>
      <c r="NOO950" s="477"/>
      <c r="NOP950" s="477"/>
      <c r="NOQ950" s="477"/>
      <c r="NOR950" s="477"/>
      <c r="NOS950" s="477"/>
      <c r="NOT950" s="477"/>
      <c r="NOU950" s="477"/>
      <c r="NOV950" s="477"/>
      <c r="NOW950" s="477"/>
      <c r="NOX950" s="477"/>
      <c r="NOY950" s="477"/>
      <c r="NOZ950" s="477"/>
      <c r="NPA950" s="477"/>
      <c r="NPB950" s="477"/>
      <c r="NPC950" s="477"/>
      <c r="NPD950" s="477"/>
      <c r="NPE950" s="477"/>
      <c r="NPF950" s="477"/>
      <c r="NPG950" s="477"/>
      <c r="NPH950" s="477"/>
      <c r="NPI950" s="477"/>
      <c r="NPJ950" s="477"/>
      <c r="NPK950" s="477"/>
      <c r="NPL950" s="477"/>
      <c r="NPM950" s="477"/>
      <c r="NPN950" s="477"/>
      <c r="NPO950" s="477"/>
      <c r="NPP950" s="477"/>
      <c r="NPQ950" s="477"/>
      <c r="NPR950" s="477"/>
      <c r="NPS950" s="477"/>
      <c r="NPT950" s="477"/>
      <c r="NPU950" s="477"/>
      <c r="NPV950" s="477"/>
      <c r="NPW950" s="477"/>
      <c r="NPX950" s="477"/>
      <c r="NPY950" s="477"/>
      <c r="NPZ950" s="477"/>
      <c r="NQA950" s="477"/>
      <c r="NQB950" s="477"/>
      <c r="NQC950" s="477"/>
      <c r="NQD950" s="477"/>
      <c r="NQE950" s="477"/>
      <c r="NQF950" s="477"/>
      <c r="NQG950" s="477"/>
      <c r="NQH950" s="477"/>
      <c r="NQI950" s="477"/>
      <c r="NQJ950" s="477"/>
      <c r="NQK950" s="477"/>
      <c r="NQL950" s="477"/>
      <c r="NQM950" s="477"/>
      <c r="NQN950" s="477"/>
      <c r="NQO950" s="477"/>
      <c r="NQP950" s="477"/>
      <c r="NQQ950" s="477"/>
      <c r="NQR950" s="477"/>
      <c r="NQS950" s="477"/>
      <c r="NQT950" s="477"/>
      <c r="NQU950" s="477"/>
      <c r="NQV950" s="477"/>
      <c r="NQW950" s="477"/>
      <c r="NQX950" s="477"/>
      <c r="NQY950" s="477"/>
      <c r="NQZ950" s="477"/>
      <c r="NRA950" s="477"/>
      <c r="NRB950" s="477"/>
      <c r="NRC950" s="477"/>
      <c r="NRD950" s="477"/>
      <c r="NRE950" s="477"/>
      <c r="NRF950" s="477"/>
      <c r="NRG950" s="477"/>
      <c r="NRH950" s="477"/>
      <c r="NRI950" s="477"/>
      <c r="NRJ950" s="477"/>
      <c r="NRK950" s="477"/>
      <c r="NRL950" s="477"/>
      <c r="NRM950" s="477"/>
      <c r="NRN950" s="477"/>
      <c r="NRO950" s="477"/>
      <c r="NRP950" s="477"/>
      <c r="NRQ950" s="477"/>
      <c r="NRR950" s="477"/>
      <c r="NRS950" s="477"/>
      <c r="NRT950" s="477"/>
      <c r="NRU950" s="477"/>
      <c r="NRV950" s="477"/>
      <c r="NRW950" s="477"/>
      <c r="NRX950" s="477"/>
      <c r="NRY950" s="477"/>
      <c r="NRZ950" s="477"/>
      <c r="NSA950" s="477"/>
      <c r="NSB950" s="477"/>
      <c r="NSC950" s="477"/>
      <c r="NSD950" s="477"/>
      <c r="NSE950" s="477"/>
      <c r="NSF950" s="477"/>
      <c r="NSG950" s="477"/>
      <c r="NSH950" s="477"/>
      <c r="NSI950" s="477"/>
      <c r="NSJ950" s="477"/>
      <c r="NSK950" s="477"/>
      <c r="NSL950" s="477"/>
      <c r="NSM950" s="477"/>
      <c r="NSN950" s="477"/>
      <c r="NSO950" s="477"/>
      <c r="NSP950" s="477"/>
      <c r="NSQ950" s="477"/>
      <c r="NSR950" s="477"/>
      <c r="NSS950" s="477"/>
      <c r="NST950" s="477"/>
      <c r="NSU950" s="477"/>
      <c r="NSV950" s="477"/>
      <c r="NSW950" s="477"/>
      <c r="NSX950" s="477"/>
      <c r="NSY950" s="477"/>
      <c r="NSZ950" s="477"/>
      <c r="NTA950" s="477"/>
      <c r="NTB950" s="477"/>
      <c r="NTC950" s="477"/>
      <c r="NTD950" s="477"/>
      <c r="NTE950" s="477"/>
      <c r="NTF950" s="477"/>
      <c r="NTG950" s="477"/>
      <c r="NTH950" s="477"/>
      <c r="NTI950" s="477"/>
      <c r="NTJ950" s="477"/>
      <c r="NTK950" s="477"/>
      <c r="NTL950" s="477"/>
      <c r="NTM950" s="477"/>
      <c r="NTN950" s="477"/>
      <c r="NTO950" s="477"/>
      <c r="NTP950" s="477"/>
      <c r="NTQ950" s="477"/>
      <c r="NTR950" s="477"/>
      <c r="NTS950" s="477"/>
      <c r="NTT950" s="477"/>
      <c r="NTU950" s="477"/>
      <c r="NTV950" s="477"/>
      <c r="NTW950" s="477"/>
      <c r="NTX950" s="477"/>
      <c r="NTY950" s="477"/>
      <c r="NTZ950" s="477"/>
      <c r="NUA950" s="477"/>
      <c r="NUB950" s="477"/>
      <c r="NUC950" s="477"/>
      <c r="NUD950" s="477"/>
      <c r="NUE950" s="477"/>
      <c r="NUF950" s="477"/>
      <c r="NUG950" s="477"/>
      <c r="NUH950" s="477"/>
      <c r="NUI950" s="477"/>
      <c r="NUJ950" s="477"/>
      <c r="NUK950" s="477"/>
      <c r="NUL950" s="477"/>
      <c r="NUM950" s="477"/>
      <c r="NUN950" s="477"/>
      <c r="NUO950" s="477"/>
      <c r="NUP950" s="477"/>
      <c r="NUQ950" s="477"/>
      <c r="NUR950" s="477"/>
      <c r="NUS950" s="477"/>
      <c r="NUT950" s="477"/>
      <c r="NUU950" s="477"/>
      <c r="NUV950" s="477"/>
      <c r="NUW950" s="477"/>
      <c r="NUX950" s="477"/>
      <c r="NUY950" s="477"/>
      <c r="NUZ950" s="477"/>
      <c r="NVA950" s="477"/>
      <c r="NVB950" s="477"/>
      <c r="NVC950" s="477"/>
      <c r="NVD950" s="477"/>
      <c r="NVE950" s="477"/>
      <c r="NVF950" s="477"/>
      <c r="NVG950" s="477"/>
      <c r="NVH950" s="477"/>
      <c r="NVI950" s="477"/>
      <c r="NVJ950" s="477"/>
      <c r="NVK950" s="477"/>
      <c r="NVL950" s="477"/>
      <c r="NVM950" s="477"/>
      <c r="NVN950" s="477"/>
      <c r="NVO950" s="477"/>
      <c r="NVP950" s="477"/>
      <c r="NVQ950" s="477"/>
      <c r="NVR950" s="477"/>
      <c r="NVS950" s="477"/>
      <c r="NVT950" s="477"/>
      <c r="NVU950" s="477"/>
      <c r="NVV950" s="477"/>
      <c r="NVW950" s="477"/>
      <c r="NVX950" s="477"/>
      <c r="NVY950" s="477"/>
      <c r="NVZ950" s="477"/>
      <c r="NWA950" s="477"/>
      <c r="NWB950" s="477"/>
      <c r="NWC950" s="477"/>
      <c r="NWD950" s="477"/>
      <c r="NWE950" s="477"/>
      <c r="NWF950" s="477"/>
      <c r="NWG950" s="477"/>
      <c r="NWH950" s="477"/>
      <c r="NWI950" s="477"/>
      <c r="NWJ950" s="477"/>
      <c r="NWK950" s="477"/>
      <c r="NWL950" s="477"/>
      <c r="NWM950" s="477"/>
      <c r="NWN950" s="477"/>
      <c r="NWO950" s="477"/>
      <c r="NWP950" s="477"/>
      <c r="NWQ950" s="477"/>
      <c r="NWR950" s="477"/>
      <c r="NWS950" s="477"/>
      <c r="NWT950" s="477"/>
      <c r="NWU950" s="477"/>
      <c r="NWV950" s="477"/>
      <c r="NWW950" s="477"/>
      <c r="NWX950" s="477"/>
      <c r="NWY950" s="477"/>
      <c r="NWZ950" s="477"/>
      <c r="NXA950" s="477"/>
      <c r="NXB950" s="477"/>
      <c r="NXC950" s="477"/>
      <c r="NXD950" s="477"/>
      <c r="NXE950" s="477"/>
      <c r="NXF950" s="477"/>
      <c r="NXG950" s="477"/>
      <c r="NXH950" s="477"/>
      <c r="NXI950" s="477"/>
      <c r="NXJ950" s="477"/>
      <c r="NXK950" s="477"/>
      <c r="NXL950" s="477"/>
      <c r="NXM950" s="477"/>
      <c r="NXN950" s="477"/>
      <c r="NXO950" s="477"/>
      <c r="NXP950" s="477"/>
      <c r="NXQ950" s="477"/>
      <c r="NXR950" s="477"/>
      <c r="NXS950" s="477"/>
      <c r="NXT950" s="477"/>
      <c r="NXU950" s="477"/>
      <c r="NXV950" s="477"/>
      <c r="NXW950" s="477"/>
      <c r="NXX950" s="477"/>
      <c r="NXY950" s="477"/>
      <c r="NXZ950" s="477"/>
      <c r="NYA950" s="477"/>
      <c r="NYB950" s="477"/>
      <c r="NYC950" s="477"/>
      <c r="NYD950" s="477"/>
      <c r="NYE950" s="477"/>
      <c r="NYF950" s="477"/>
      <c r="NYG950" s="477"/>
      <c r="NYH950" s="477"/>
      <c r="NYI950" s="477"/>
      <c r="NYJ950" s="477"/>
      <c r="NYK950" s="477"/>
      <c r="NYL950" s="477"/>
      <c r="NYM950" s="477"/>
      <c r="NYN950" s="477"/>
      <c r="NYO950" s="477"/>
      <c r="NYP950" s="477"/>
      <c r="NYQ950" s="477"/>
      <c r="NYR950" s="477"/>
      <c r="NYS950" s="477"/>
      <c r="NYT950" s="477"/>
      <c r="NYU950" s="477"/>
      <c r="NYV950" s="477"/>
      <c r="NYW950" s="477"/>
      <c r="NYX950" s="477"/>
      <c r="NYY950" s="477"/>
      <c r="NYZ950" s="477"/>
      <c r="NZA950" s="477"/>
      <c r="NZB950" s="477"/>
      <c r="NZC950" s="477"/>
      <c r="NZD950" s="477"/>
      <c r="NZE950" s="477"/>
      <c r="NZF950" s="477"/>
      <c r="NZG950" s="477"/>
      <c r="NZH950" s="477"/>
      <c r="NZI950" s="477"/>
      <c r="NZJ950" s="477"/>
      <c r="NZK950" s="477"/>
      <c r="NZL950" s="477"/>
      <c r="NZM950" s="477"/>
      <c r="NZN950" s="477"/>
      <c r="NZO950" s="477"/>
      <c r="NZP950" s="477"/>
      <c r="NZQ950" s="477"/>
      <c r="NZR950" s="477"/>
      <c r="NZS950" s="477"/>
      <c r="NZT950" s="477"/>
      <c r="NZU950" s="477"/>
      <c r="NZV950" s="477"/>
      <c r="NZW950" s="477"/>
      <c r="NZX950" s="477"/>
      <c r="NZY950" s="477"/>
      <c r="NZZ950" s="477"/>
      <c r="OAA950" s="477"/>
      <c r="OAB950" s="477"/>
      <c r="OAC950" s="477"/>
      <c r="OAD950" s="477"/>
      <c r="OAE950" s="477"/>
      <c r="OAF950" s="477"/>
      <c r="OAG950" s="477"/>
      <c r="OAH950" s="477"/>
      <c r="OAI950" s="477"/>
      <c r="OAJ950" s="477"/>
      <c r="OAK950" s="477"/>
      <c r="OAL950" s="477"/>
      <c r="OAM950" s="477"/>
      <c r="OAN950" s="477"/>
      <c r="OAO950" s="477"/>
      <c r="OAP950" s="477"/>
      <c r="OAQ950" s="477"/>
      <c r="OAR950" s="477"/>
      <c r="OAS950" s="477"/>
      <c r="OAT950" s="477"/>
      <c r="OAU950" s="477"/>
      <c r="OAV950" s="477"/>
      <c r="OAW950" s="477"/>
      <c r="OAX950" s="477"/>
      <c r="OAY950" s="477"/>
      <c r="OAZ950" s="477"/>
      <c r="OBA950" s="477"/>
      <c r="OBB950" s="477"/>
      <c r="OBC950" s="477"/>
      <c r="OBD950" s="477"/>
      <c r="OBE950" s="477"/>
      <c r="OBF950" s="477"/>
      <c r="OBG950" s="477"/>
      <c r="OBH950" s="477"/>
      <c r="OBI950" s="477"/>
      <c r="OBJ950" s="477"/>
      <c r="OBK950" s="477"/>
      <c r="OBL950" s="477"/>
      <c r="OBM950" s="477"/>
      <c r="OBN950" s="477"/>
      <c r="OBO950" s="477"/>
      <c r="OBP950" s="477"/>
      <c r="OBQ950" s="477"/>
      <c r="OBR950" s="477"/>
      <c r="OBS950" s="477"/>
      <c r="OBT950" s="477"/>
      <c r="OBU950" s="477"/>
      <c r="OBV950" s="477"/>
      <c r="OBW950" s="477"/>
      <c r="OBX950" s="477"/>
      <c r="OBY950" s="477"/>
      <c r="OBZ950" s="477"/>
      <c r="OCA950" s="477"/>
      <c r="OCB950" s="477"/>
      <c r="OCC950" s="477"/>
      <c r="OCD950" s="477"/>
      <c r="OCE950" s="477"/>
      <c r="OCF950" s="477"/>
      <c r="OCG950" s="477"/>
      <c r="OCH950" s="477"/>
      <c r="OCI950" s="477"/>
      <c r="OCJ950" s="477"/>
      <c r="OCK950" s="477"/>
      <c r="OCL950" s="477"/>
      <c r="OCM950" s="477"/>
      <c r="OCN950" s="477"/>
      <c r="OCO950" s="477"/>
      <c r="OCP950" s="477"/>
      <c r="OCQ950" s="477"/>
      <c r="OCR950" s="477"/>
      <c r="OCS950" s="477"/>
      <c r="OCT950" s="477"/>
      <c r="OCU950" s="477"/>
      <c r="OCV950" s="477"/>
      <c r="OCW950" s="477"/>
      <c r="OCX950" s="477"/>
      <c r="OCY950" s="477"/>
      <c r="OCZ950" s="477"/>
      <c r="ODA950" s="477"/>
      <c r="ODB950" s="477"/>
      <c r="ODC950" s="477"/>
      <c r="ODD950" s="477"/>
      <c r="ODE950" s="477"/>
      <c r="ODF950" s="477"/>
      <c r="ODG950" s="477"/>
      <c r="ODH950" s="477"/>
      <c r="ODI950" s="477"/>
      <c r="ODJ950" s="477"/>
      <c r="ODK950" s="477"/>
      <c r="ODL950" s="477"/>
      <c r="ODM950" s="477"/>
      <c r="ODN950" s="477"/>
      <c r="ODO950" s="477"/>
      <c r="ODP950" s="477"/>
      <c r="ODQ950" s="477"/>
      <c r="ODR950" s="477"/>
      <c r="ODS950" s="477"/>
      <c r="ODT950" s="477"/>
      <c r="ODU950" s="477"/>
      <c r="ODV950" s="477"/>
      <c r="ODW950" s="477"/>
      <c r="ODX950" s="477"/>
      <c r="ODY950" s="477"/>
      <c r="ODZ950" s="477"/>
      <c r="OEA950" s="477"/>
      <c r="OEB950" s="477"/>
      <c r="OEC950" s="477"/>
      <c r="OED950" s="477"/>
      <c r="OEE950" s="477"/>
      <c r="OEF950" s="477"/>
      <c r="OEG950" s="477"/>
      <c r="OEH950" s="477"/>
      <c r="OEI950" s="477"/>
      <c r="OEJ950" s="477"/>
      <c r="OEK950" s="477"/>
      <c r="OEL950" s="477"/>
      <c r="OEM950" s="477"/>
      <c r="OEN950" s="477"/>
      <c r="OEO950" s="477"/>
      <c r="OEP950" s="477"/>
      <c r="OEQ950" s="477"/>
      <c r="OER950" s="477"/>
      <c r="OES950" s="477"/>
      <c r="OET950" s="477"/>
      <c r="OEU950" s="477"/>
      <c r="OEV950" s="477"/>
      <c r="OEW950" s="477"/>
      <c r="OEX950" s="477"/>
      <c r="OEY950" s="477"/>
      <c r="OEZ950" s="477"/>
      <c r="OFA950" s="477"/>
      <c r="OFB950" s="477"/>
      <c r="OFC950" s="477"/>
      <c r="OFD950" s="477"/>
      <c r="OFE950" s="477"/>
      <c r="OFF950" s="477"/>
      <c r="OFG950" s="477"/>
      <c r="OFH950" s="477"/>
      <c r="OFI950" s="477"/>
      <c r="OFJ950" s="477"/>
      <c r="OFK950" s="477"/>
      <c r="OFL950" s="477"/>
      <c r="OFM950" s="477"/>
      <c r="OFN950" s="477"/>
      <c r="OFO950" s="477"/>
      <c r="OFP950" s="477"/>
      <c r="OFQ950" s="477"/>
      <c r="OFR950" s="477"/>
      <c r="OFS950" s="477"/>
      <c r="OFT950" s="477"/>
      <c r="OFU950" s="477"/>
      <c r="OFV950" s="477"/>
      <c r="OFW950" s="477"/>
      <c r="OFX950" s="477"/>
      <c r="OFY950" s="477"/>
      <c r="OFZ950" s="477"/>
      <c r="OGA950" s="477"/>
      <c r="OGB950" s="477"/>
      <c r="OGC950" s="477"/>
      <c r="OGD950" s="477"/>
      <c r="OGE950" s="477"/>
      <c r="OGF950" s="477"/>
      <c r="OGG950" s="477"/>
      <c r="OGH950" s="477"/>
      <c r="OGI950" s="477"/>
      <c r="OGJ950" s="477"/>
      <c r="OGK950" s="477"/>
      <c r="OGL950" s="477"/>
      <c r="OGM950" s="477"/>
      <c r="OGN950" s="477"/>
      <c r="OGO950" s="477"/>
      <c r="OGP950" s="477"/>
      <c r="OGQ950" s="477"/>
      <c r="OGR950" s="477"/>
      <c r="OGS950" s="477"/>
      <c r="OGT950" s="477"/>
      <c r="OGU950" s="477"/>
      <c r="OGV950" s="477"/>
      <c r="OGW950" s="477"/>
      <c r="OGX950" s="477"/>
      <c r="OGY950" s="477"/>
      <c r="OGZ950" s="477"/>
      <c r="OHA950" s="477"/>
      <c r="OHB950" s="477"/>
      <c r="OHC950" s="477"/>
      <c r="OHD950" s="477"/>
      <c r="OHE950" s="477"/>
      <c r="OHF950" s="477"/>
      <c r="OHG950" s="477"/>
      <c r="OHH950" s="477"/>
      <c r="OHI950" s="477"/>
      <c r="OHJ950" s="477"/>
      <c r="OHK950" s="477"/>
      <c r="OHL950" s="477"/>
      <c r="OHM950" s="477"/>
      <c r="OHN950" s="477"/>
      <c r="OHO950" s="477"/>
      <c r="OHP950" s="477"/>
      <c r="OHQ950" s="477"/>
      <c r="OHR950" s="477"/>
      <c r="OHS950" s="477"/>
      <c r="OHT950" s="477"/>
      <c r="OHU950" s="477"/>
      <c r="OHV950" s="477"/>
      <c r="OHW950" s="477"/>
      <c r="OHX950" s="477"/>
      <c r="OHY950" s="477"/>
      <c r="OHZ950" s="477"/>
      <c r="OIA950" s="477"/>
      <c r="OIB950" s="477"/>
      <c r="OIC950" s="477"/>
      <c r="OID950" s="477"/>
      <c r="OIE950" s="477"/>
      <c r="OIF950" s="477"/>
      <c r="OIG950" s="477"/>
      <c r="OIH950" s="477"/>
      <c r="OII950" s="477"/>
      <c r="OIJ950" s="477"/>
      <c r="OIK950" s="477"/>
      <c r="OIL950" s="477"/>
      <c r="OIM950" s="477"/>
      <c r="OIN950" s="477"/>
      <c r="OIO950" s="477"/>
      <c r="OIP950" s="477"/>
      <c r="OIQ950" s="477"/>
      <c r="OIR950" s="477"/>
      <c r="OIS950" s="477"/>
      <c r="OIT950" s="477"/>
      <c r="OIU950" s="477"/>
      <c r="OIV950" s="477"/>
      <c r="OIW950" s="477"/>
      <c r="OIX950" s="477"/>
      <c r="OIY950" s="477"/>
      <c r="OIZ950" s="477"/>
      <c r="OJA950" s="477"/>
      <c r="OJB950" s="477"/>
      <c r="OJC950" s="477"/>
      <c r="OJD950" s="477"/>
      <c r="OJE950" s="477"/>
      <c r="OJF950" s="477"/>
      <c r="OJG950" s="477"/>
      <c r="OJH950" s="477"/>
      <c r="OJI950" s="477"/>
      <c r="OJJ950" s="477"/>
      <c r="OJK950" s="477"/>
      <c r="OJL950" s="477"/>
      <c r="OJM950" s="477"/>
      <c r="OJN950" s="477"/>
      <c r="OJO950" s="477"/>
      <c r="OJP950" s="477"/>
      <c r="OJQ950" s="477"/>
      <c r="OJR950" s="477"/>
      <c r="OJS950" s="477"/>
      <c r="OJT950" s="477"/>
      <c r="OJU950" s="477"/>
      <c r="OJV950" s="477"/>
      <c r="OJW950" s="477"/>
      <c r="OJX950" s="477"/>
      <c r="OJY950" s="477"/>
      <c r="OJZ950" s="477"/>
      <c r="OKA950" s="477"/>
      <c r="OKB950" s="477"/>
      <c r="OKC950" s="477"/>
      <c r="OKD950" s="477"/>
      <c r="OKE950" s="477"/>
      <c r="OKF950" s="477"/>
      <c r="OKG950" s="477"/>
      <c r="OKH950" s="477"/>
      <c r="OKI950" s="477"/>
      <c r="OKJ950" s="477"/>
      <c r="OKK950" s="477"/>
      <c r="OKL950" s="477"/>
      <c r="OKM950" s="477"/>
      <c r="OKN950" s="477"/>
      <c r="OKO950" s="477"/>
      <c r="OKP950" s="477"/>
      <c r="OKQ950" s="477"/>
      <c r="OKR950" s="477"/>
      <c r="OKS950" s="477"/>
      <c r="OKT950" s="477"/>
      <c r="OKU950" s="477"/>
      <c r="OKV950" s="477"/>
      <c r="OKW950" s="477"/>
      <c r="OKX950" s="477"/>
      <c r="OKY950" s="477"/>
      <c r="OKZ950" s="477"/>
      <c r="OLA950" s="477"/>
      <c r="OLB950" s="477"/>
      <c r="OLC950" s="477"/>
      <c r="OLD950" s="477"/>
      <c r="OLE950" s="477"/>
      <c r="OLF950" s="477"/>
      <c r="OLG950" s="477"/>
      <c r="OLH950" s="477"/>
      <c r="OLI950" s="477"/>
      <c r="OLJ950" s="477"/>
      <c r="OLK950" s="477"/>
      <c r="OLL950" s="477"/>
      <c r="OLM950" s="477"/>
      <c r="OLN950" s="477"/>
      <c r="OLO950" s="477"/>
      <c r="OLP950" s="477"/>
      <c r="OLQ950" s="477"/>
      <c r="OLR950" s="477"/>
      <c r="OLS950" s="477"/>
      <c r="OLT950" s="477"/>
      <c r="OLU950" s="477"/>
      <c r="OLV950" s="477"/>
      <c r="OLW950" s="477"/>
      <c r="OLX950" s="477"/>
      <c r="OLY950" s="477"/>
      <c r="OLZ950" s="477"/>
      <c r="OMA950" s="477"/>
      <c r="OMB950" s="477"/>
      <c r="OMC950" s="477"/>
      <c r="OMD950" s="477"/>
      <c r="OME950" s="477"/>
      <c r="OMF950" s="477"/>
      <c r="OMG950" s="477"/>
      <c r="OMH950" s="477"/>
      <c r="OMI950" s="477"/>
      <c r="OMJ950" s="477"/>
      <c r="OMK950" s="477"/>
      <c r="OML950" s="477"/>
      <c r="OMM950" s="477"/>
      <c r="OMN950" s="477"/>
      <c r="OMO950" s="477"/>
      <c r="OMP950" s="477"/>
      <c r="OMQ950" s="477"/>
      <c r="OMR950" s="477"/>
      <c r="OMS950" s="477"/>
      <c r="OMT950" s="477"/>
      <c r="OMU950" s="477"/>
      <c r="OMV950" s="477"/>
      <c r="OMW950" s="477"/>
      <c r="OMX950" s="477"/>
      <c r="OMY950" s="477"/>
      <c r="OMZ950" s="477"/>
      <c r="ONA950" s="477"/>
      <c r="ONB950" s="477"/>
      <c r="ONC950" s="477"/>
      <c r="OND950" s="477"/>
      <c r="ONE950" s="477"/>
      <c r="ONF950" s="477"/>
      <c r="ONG950" s="477"/>
      <c r="ONH950" s="477"/>
      <c r="ONI950" s="477"/>
      <c r="ONJ950" s="477"/>
      <c r="ONK950" s="477"/>
      <c r="ONL950" s="477"/>
      <c r="ONM950" s="477"/>
      <c r="ONN950" s="477"/>
      <c r="ONO950" s="477"/>
      <c r="ONP950" s="477"/>
      <c r="ONQ950" s="477"/>
      <c r="ONR950" s="477"/>
      <c r="ONS950" s="477"/>
      <c r="ONT950" s="477"/>
      <c r="ONU950" s="477"/>
      <c r="ONV950" s="477"/>
      <c r="ONW950" s="477"/>
      <c r="ONX950" s="477"/>
      <c r="ONY950" s="477"/>
      <c r="ONZ950" s="477"/>
      <c r="OOA950" s="477"/>
      <c r="OOB950" s="477"/>
      <c r="OOC950" s="477"/>
      <c r="OOD950" s="477"/>
      <c r="OOE950" s="477"/>
      <c r="OOF950" s="477"/>
      <c r="OOG950" s="477"/>
      <c r="OOH950" s="477"/>
      <c r="OOI950" s="477"/>
      <c r="OOJ950" s="477"/>
      <c r="OOK950" s="477"/>
      <c r="OOL950" s="477"/>
      <c r="OOM950" s="477"/>
      <c r="OON950" s="477"/>
      <c r="OOO950" s="477"/>
      <c r="OOP950" s="477"/>
      <c r="OOQ950" s="477"/>
      <c r="OOR950" s="477"/>
      <c r="OOS950" s="477"/>
      <c r="OOT950" s="477"/>
      <c r="OOU950" s="477"/>
      <c r="OOV950" s="477"/>
      <c r="OOW950" s="477"/>
      <c r="OOX950" s="477"/>
      <c r="OOY950" s="477"/>
      <c r="OOZ950" s="477"/>
      <c r="OPA950" s="477"/>
      <c r="OPB950" s="477"/>
      <c r="OPC950" s="477"/>
      <c r="OPD950" s="477"/>
      <c r="OPE950" s="477"/>
      <c r="OPF950" s="477"/>
      <c r="OPG950" s="477"/>
      <c r="OPH950" s="477"/>
      <c r="OPI950" s="477"/>
      <c r="OPJ950" s="477"/>
      <c r="OPK950" s="477"/>
      <c r="OPL950" s="477"/>
      <c r="OPM950" s="477"/>
      <c r="OPN950" s="477"/>
      <c r="OPO950" s="477"/>
      <c r="OPP950" s="477"/>
      <c r="OPQ950" s="477"/>
      <c r="OPR950" s="477"/>
      <c r="OPS950" s="477"/>
      <c r="OPT950" s="477"/>
      <c r="OPU950" s="477"/>
      <c r="OPV950" s="477"/>
      <c r="OPW950" s="477"/>
      <c r="OPX950" s="477"/>
      <c r="OPY950" s="477"/>
      <c r="OPZ950" s="477"/>
      <c r="OQA950" s="477"/>
      <c r="OQB950" s="477"/>
      <c r="OQC950" s="477"/>
      <c r="OQD950" s="477"/>
      <c r="OQE950" s="477"/>
      <c r="OQF950" s="477"/>
      <c r="OQG950" s="477"/>
      <c r="OQH950" s="477"/>
      <c r="OQI950" s="477"/>
      <c r="OQJ950" s="477"/>
      <c r="OQK950" s="477"/>
      <c r="OQL950" s="477"/>
      <c r="OQM950" s="477"/>
      <c r="OQN950" s="477"/>
      <c r="OQO950" s="477"/>
      <c r="OQP950" s="477"/>
      <c r="OQQ950" s="477"/>
      <c r="OQR950" s="477"/>
      <c r="OQS950" s="477"/>
      <c r="OQT950" s="477"/>
      <c r="OQU950" s="477"/>
      <c r="OQV950" s="477"/>
      <c r="OQW950" s="477"/>
      <c r="OQX950" s="477"/>
      <c r="OQY950" s="477"/>
      <c r="OQZ950" s="477"/>
      <c r="ORA950" s="477"/>
      <c r="ORB950" s="477"/>
      <c r="ORC950" s="477"/>
      <c r="ORD950" s="477"/>
      <c r="ORE950" s="477"/>
      <c r="ORF950" s="477"/>
      <c r="ORG950" s="477"/>
      <c r="ORH950" s="477"/>
      <c r="ORI950" s="477"/>
      <c r="ORJ950" s="477"/>
      <c r="ORK950" s="477"/>
      <c r="ORL950" s="477"/>
      <c r="ORM950" s="477"/>
      <c r="ORN950" s="477"/>
      <c r="ORO950" s="477"/>
      <c r="ORP950" s="477"/>
      <c r="ORQ950" s="477"/>
      <c r="ORR950" s="477"/>
      <c r="ORS950" s="477"/>
      <c r="ORT950" s="477"/>
      <c r="ORU950" s="477"/>
      <c r="ORV950" s="477"/>
      <c r="ORW950" s="477"/>
      <c r="ORX950" s="477"/>
      <c r="ORY950" s="477"/>
      <c r="ORZ950" s="477"/>
      <c r="OSA950" s="477"/>
      <c r="OSB950" s="477"/>
      <c r="OSC950" s="477"/>
      <c r="OSD950" s="477"/>
      <c r="OSE950" s="477"/>
      <c r="OSF950" s="477"/>
      <c r="OSG950" s="477"/>
      <c r="OSH950" s="477"/>
      <c r="OSI950" s="477"/>
      <c r="OSJ950" s="477"/>
      <c r="OSK950" s="477"/>
      <c r="OSL950" s="477"/>
      <c r="OSM950" s="477"/>
      <c r="OSN950" s="477"/>
      <c r="OSO950" s="477"/>
      <c r="OSP950" s="477"/>
      <c r="OSQ950" s="477"/>
      <c r="OSR950" s="477"/>
      <c r="OSS950" s="477"/>
      <c r="OST950" s="477"/>
      <c r="OSU950" s="477"/>
      <c r="OSV950" s="477"/>
      <c r="OSW950" s="477"/>
      <c r="OSX950" s="477"/>
      <c r="OSY950" s="477"/>
      <c r="OSZ950" s="477"/>
      <c r="OTA950" s="477"/>
      <c r="OTB950" s="477"/>
      <c r="OTC950" s="477"/>
      <c r="OTD950" s="477"/>
      <c r="OTE950" s="477"/>
      <c r="OTF950" s="477"/>
      <c r="OTG950" s="477"/>
      <c r="OTH950" s="477"/>
      <c r="OTI950" s="477"/>
      <c r="OTJ950" s="477"/>
      <c r="OTK950" s="477"/>
      <c r="OTL950" s="477"/>
      <c r="OTM950" s="477"/>
      <c r="OTN950" s="477"/>
      <c r="OTO950" s="477"/>
      <c r="OTP950" s="477"/>
      <c r="OTQ950" s="477"/>
      <c r="OTR950" s="477"/>
      <c r="OTS950" s="477"/>
      <c r="OTT950" s="477"/>
      <c r="OTU950" s="477"/>
      <c r="OTV950" s="477"/>
      <c r="OTW950" s="477"/>
      <c r="OTX950" s="477"/>
      <c r="OTY950" s="477"/>
      <c r="OTZ950" s="477"/>
      <c r="OUA950" s="477"/>
      <c r="OUB950" s="477"/>
      <c r="OUC950" s="477"/>
      <c r="OUD950" s="477"/>
      <c r="OUE950" s="477"/>
      <c r="OUF950" s="477"/>
      <c r="OUG950" s="477"/>
      <c r="OUH950" s="477"/>
      <c r="OUI950" s="477"/>
      <c r="OUJ950" s="477"/>
      <c r="OUK950" s="477"/>
      <c r="OUL950" s="477"/>
      <c r="OUM950" s="477"/>
      <c r="OUN950" s="477"/>
      <c r="OUO950" s="477"/>
      <c r="OUP950" s="477"/>
      <c r="OUQ950" s="477"/>
      <c r="OUR950" s="477"/>
      <c r="OUS950" s="477"/>
      <c r="OUT950" s="477"/>
      <c r="OUU950" s="477"/>
      <c r="OUV950" s="477"/>
      <c r="OUW950" s="477"/>
      <c r="OUX950" s="477"/>
      <c r="OUY950" s="477"/>
      <c r="OUZ950" s="477"/>
      <c r="OVA950" s="477"/>
      <c r="OVB950" s="477"/>
      <c r="OVC950" s="477"/>
      <c r="OVD950" s="477"/>
      <c r="OVE950" s="477"/>
      <c r="OVF950" s="477"/>
      <c r="OVG950" s="477"/>
      <c r="OVH950" s="477"/>
      <c r="OVI950" s="477"/>
      <c r="OVJ950" s="477"/>
      <c r="OVK950" s="477"/>
      <c r="OVL950" s="477"/>
      <c r="OVM950" s="477"/>
      <c r="OVN950" s="477"/>
      <c r="OVO950" s="477"/>
      <c r="OVP950" s="477"/>
      <c r="OVQ950" s="477"/>
      <c r="OVR950" s="477"/>
      <c r="OVS950" s="477"/>
      <c r="OVT950" s="477"/>
      <c r="OVU950" s="477"/>
      <c r="OVV950" s="477"/>
      <c r="OVW950" s="477"/>
      <c r="OVX950" s="477"/>
      <c r="OVY950" s="477"/>
      <c r="OVZ950" s="477"/>
      <c r="OWA950" s="477"/>
      <c r="OWB950" s="477"/>
      <c r="OWC950" s="477"/>
      <c r="OWD950" s="477"/>
      <c r="OWE950" s="477"/>
      <c r="OWF950" s="477"/>
      <c r="OWG950" s="477"/>
      <c r="OWH950" s="477"/>
      <c r="OWI950" s="477"/>
      <c r="OWJ950" s="477"/>
      <c r="OWK950" s="477"/>
      <c r="OWL950" s="477"/>
      <c r="OWM950" s="477"/>
      <c r="OWN950" s="477"/>
      <c r="OWO950" s="477"/>
      <c r="OWP950" s="477"/>
      <c r="OWQ950" s="477"/>
      <c r="OWR950" s="477"/>
      <c r="OWS950" s="477"/>
      <c r="OWT950" s="477"/>
      <c r="OWU950" s="477"/>
      <c r="OWV950" s="477"/>
      <c r="OWW950" s="477"/>
      <c r="OWX950" s="477"/>
      <c r="OWY950" s="477"/>
      <c r="OWZ950" s="477"/>
      <c r="OXA950" s="477"/>
      <c r="OXB950" s="477"/>
      <c r="OXC950" s="477"/>
      <c r="OXD950" s="477"/>
      <c r="OXE950" s="477"/>
      <c r="OXF950" s="477"/>
      <c r="OXG950" s="477"/>
      <c r="OXH950" s="477"/>
      <c r="OXI950" s="477"/>
      <c r="OXJ950" s="477"/>
      <c r="OXK950" s="477"/>
      <c r="OXL950" s="477"/>
      <c r="OXM950" s="477"/>
      <c r="OXN950" s="477"/>
      <c r="OXO950" s="477"/>
      <c r="OXP950" s="477"/>
      <c r="OXQ950" s="477"/>
      <c r="OXR950" s="477"/>
      <c r="OXS950" s="477"/>
      <c r="OXT950" s="477"/>
      <c r="OXU950" s="477"/>
      <c r="OXV950" s="477"/>
      <c r="OXW950" s="477"/>
      <c r="OXX950" s="477"/>
      <c r="OXY950" s="477"/>
      <c r="OXZ950" s="477"/>
      <c r="OYA950" s="477"/>
      <c r="OYB950" s="477"/>
      <c r="OYC950" s="477"/>
      <c r="OYD950" s="477"/>
      <c r="OYE950" s="477"/>
      <c r="OYF950" s="477"/>
      <c r="OYG950" s="477"/>
      <c r="OYH950" s="477"/>
      <c r="OYI950" s="477"/>
      <c r="OYJ950" s="477"/>
      <c r="OYK950" s="477"/>
      <c r="OYL950" s="477"/>
      <c r="OYM950" s="477"/>
      <c r="OYN950" s="477"/>
      <c r="OYO950" s="477"/>
      <c r="OYP950" s="477"/>
      <c r="OYQ950" s="477"/>
      <c r="OYR950" s="477"/>
      <c r="OYS950" s="477"/>
      <c r="OYT950" s="477"/>
      <c r="OYU950" s="477"/>
      <c r="OYV950" s="477"/>
      <c r="OYW950" s="477"/>
      <c r="OYX950" s="477"/>
      <c r="OYY950" s="477"/>
      <c r="OYZ950" s="477"/>
      <c r="OZA950" s="477"/>
      <c r="OZB950" s="477"/>
      <c r="OZC950" s="477"/>
      <c r="OZD950" s="477"/>
      <c r="OZE950" s="477"/>
      <c r="OZF950" s="477"/>
      <c r="OZG950" s="477"/>
      <c r="OZH950" s="477"/>
      <c r="OZI950" s="477"/>
      <c r="OZJ950" s="477"/>
      <c r="OZK950" s="477"/>
      <c r="OZL950" s="477"/>
      <c r="OZM950" s="477"/>
      <c r="OZN950" s="477"/>
      <c r="OZO950" s="477"/>
      <c r="OZP950" s="477"/>
      <c r="OZQ950" s="477"/>
      <c r="OZR950" s="477"/>
      <c r="OZS950" s="477"/>
      <c r="OZT950" s="477"/>
      <c r="OZU950" s="477"/>
      <c r="OZV950" s="477"/>
      <c r="OZW950" s="477"/>
      <c r="OZX950" s="477"/>
      <c r="OZY950" s="477"/>
      <c r="OZZ950" s="477"/>
      <c r="PAA950" s="477"/>
      <c r="PAB950" s="477"/>
      <c r="PAC950" s="477"/>
      <c r="PAD950" s="477"/>
      <c r="PAE950" s="477"/>
      <c r="PAF950" s="477"/>
      <c r="PAG950" s="477"/>
      <c r="PAH950" s="477"/>
      <c r="PAI950" s="477"/>
      <c r="PAJ950" s="477"/>
      <c r="PAK950" s="477"/>
      <c r="PAL950" s="477"/>
      <c r="PAM950" s="477"/>
      <c r="PAN950" s="477"/>
      <c r="PAO950" s="477"/>
      <c r="PAP950" s="477"/>
      <c r="PAQ950" s="477"/>
      <c r="PAR950" s="477"/>
      <c r="PAS950" s="477"/>
      <c r="PAT950" s="477"/>
      <c r="PAU950" s="477"/>
      <c r="PAV950" s="477"/>
      <c r="PAW950" s="477"/>
      <c r="PAX950" s="477"/>
      <c r="PAY950" s="477"/>
      <c r="PAZ950" s="477"/>
      <c r="PBA950" s="477"/>
      <c r="PBB950" s="477"/>
      <c r="PBC950" s="477"/>
      <c r="PBD950" s="477"/>
      <c r="PBE950" s="477"/>
      <c r="PBF950" s="477"/>
      <c r="PBG950" s="477"/>
      <c r="PBH950" s="477"/>
      <c r="PBI950" s="477"/>
      <c r="PBJ950" s="477"/>
      <c r="PBK950" s="477"/>
      <c r="PBL950" s="477"/>
      <c r="PBM950" s="477"/>
      <c r="PBN950" s="477"/>
      <c r="PBO950" s="477"/>
      <c r="PBP950" s="477"/>
      <c r="PBQ950" s="477"/>
      <c r="PBR950" s="477"/>
      <c r="PBS950" s="477"/>
      <c r="PBT950" s="477"/>
      <c r="PBU950" s="477"/>
      <c r="PBV950" s="477"/>
      <c r="PBW950" s="477"/>
      <c r="PBX950" s="477"/>
      <c r="PBY950" s="477"/>
      <c r="PBZ950" s="477"/>
      <c r="PCA950" s="477"/>
      <c r="PCB950" s="477"/>
      <c r="PCC950" s="477"/>
      <c r="PCD950" s="477"/>
      <c r="PCE950" s="477"/>
      <c r="PCF950" s="477"/>
      <c r="PCG950" s="477"/>
      <c r="PCH950" s="477"/>
      <c r="PCI950" s="477"/>
      <c r="PCJ950" s="477"/>
      <c r="PCK950" s="477"/>
      <c r="PCL950" s="477"/>
      <c r="PCM950" s="477"/>
      <c r="PCN950" s="477"/>
      <c r="PCO950" s="477"/>
      <c r="PCP950" s="477"/>
      <c r="PCQ950" s="477"/>
      <c r="PCR950" s="477"/>
      <c r="PCS950" s="477"/>
      <c r="PCT950" s="477"/>
      <c r="PCU950" s="477"/>
      <c r="PCV950" s="477"/>
      <c r="PCW950" s="477"/>
      <c r="PCX950" s="477"/>
      <c r="PCY950" s="477"/>
      <c r="PCZ950" s="477"/>
      <c r="PDA950" s="477"/>
      <c r="PDB950" s="477"/>
      <c r="PDC950" s="477"/>
      <c r="PDD950" s="477"/>
      <c r="PDE950" s="477"/>
      <c r="PDF950" s="477"/>
      <c r="PDG950" s="477"/>
      <c r="PDH950" s="477"/>
      <c r="PDI950" s="477"/>
      <c r="PDJ950" s="477"/>
      <c r="PDK950" s="477"/>
      <c r="PDL950" s="477"/>
      <c r="PDM950" s="477"/>
      <c r="PDN950" s="477"/>
      <c r="PDO950" s="477"/>
      <c r="PDP950" s="477"/>
      <c r="PDQ950" s="477"/>
      <c r="PDR950" s="477"/>
      <c r="PDS950" s="477"/>
      <c r="PDT950" s="477"/>
      <c r="PDU950" s="477"/>
      <c r="PDV950" s="477"/>
      <c r="PDW950" s="477"/>
      <c r="PDX950" s="477"/>
      <c r="PDY950" s="477"/>
      <c r="PDZ950" s="477"/>
      <c r="PEA950" s="477"/>
      <c r="PEB950" s="477"/>
      <c r="PEC950" s="477"/>
      <c r="PED950" s="477"/>
      <c r="PEE950" s="477"/>
      <c r="PEF950" s="477"/>
      <c r="PEG950" s="477"/>
      <c r="PEH950" s="477"/>
      <c r="PEI950" s="477"/>
      <c r="PEJ950" s="477"/>
      <c r="PEK950" s="477"/>
      <c r="PEL950" s="477"/>
      <c r="PEM950" s="477"/>
      <c r="PEN950" s="477"/>
      <c r="PEO950" s="477"/>
      <c r="PEP950" s="477"/>
      <c r="PEQ950" s="477"/>
      <c r="PER950" s="477"/>
      <c r="PES950" s="477"/>
      <c r="PET950" s="477"/>
      <c r="PEU950" s="477"/>
      <c r="PEV950" s="477"/>
      <c r="PEW950" s="477"/>
      <c r="PEX950" s="477"/>
      <c r="PEY950" s="477"/>
      <c r="PEZ950" s="477"/>
      <c r="PFA950" s="477"/>
      <c r="PFB950" s="477"/>
      <c r="PFC950" s="477"/>
      <c r="PFD950" s="477"/>
      <c r="PFE950" s="477"/>
      <c r="PFF950" s="477"/>
      <c r="PFG950" s="477"/>
      <c r="PFH950" s="477"/>
      <c r="PFI950" s="477"/>
      <c r="PFJ950" s="477"/>
      <c r="PFK950" s="477"/>
      <c r="PFL950" s="477"/>
      <c r="PFM950" s="477"/>
      <c r="PFN950" s="477"/>
      <c r="PFO950" s="477"/>
      <c r="PFP950" s="477"/>
      <c r="PFQ950" s="477"/>
      <c r="PFR950" s="477"/>
      <c r="PFS950" s="477"/>
      <c r="PFT950" s="477"/>
      <c r="PFU950" s="477"/>
      <c r="PFV950" s="477"/>
      <c r="PFW950" s="477"/>
      <c r="PFX950" s="477"/>
      <c r="PFY950" s="477"/>
      <c r="PFZ950" s="477"/>
      <c r="PGA950" s="477"/>
      <c r="PGB950" s="477"/>
      <c r="PGC950" s="477"/>
      <c r="PGD950" s="477"/>
      <c r="PGE950" s="477"/>
      <c r="PGF950" s="477"/>
      <c r="PGG950" s="477"/>
      <c r="PGH950" s="477"/>
      <c r="PGI950" s="477"/>
      <c r="PGJ950" s="477"/>
      <c r="PGK950" s="477"/>
      <c r="PGL950" s="477"/>
      <c r="PGM950" s="477"/>
      <c r="PGN950" s="477"/>
      <c r="PGO950" s="477"/>
      <c r="PGP950" s="477"/>
      <c r="PGQ950" s="477"/>
      <c r="PGR950" s="477"/>
      <c r="PGS950" s="477"/>
      <c r="PGT950" s="477"/>
      <c r="PGU950" s="477"/>
      <c r="PGV950" s="477"/>
      <c r="PGW950" s="477"/>
      <c r="PGX950" s="477"/>
      <c r="PGY950" s="477"/>
      <c r="PGZ950" s="477"/>
      <c r="PHA950" s="477"/>
      <c r="PHB950" s="477"/>
      <c r="PHC950" s="477"/>
      <c r="PHD950" s="477"/>
      <c r="PHE950" s="477"/>
      <c r="PHF950" s="477"/>
      <c r="PHG950" s="477"/>
      <c r="PHH950" s="477"/>
      <c r="PHI950" s="477"/>
      <c r="PHJ950" s="477"/>
      <c r="PHK950" s="477"/>
      <c r="PHL950" s="477"/>
      <c r="PHM950" s="477"/>
      <c r="PHN950" s="477"/>
      <c r="PHO950" s="477"/>
      <c r="PHP950" s="477"/>
      <c r="PHQ950" s="477"/>
      <c r="PHR950" s="477"/>
      <c r="PHS950" s="477"/>
      <c r="PHT950" s="477"/>
      <c r="PHU950" s="477"/>
      <c r="PHV950" s="477"/>
      <c r="PHW950" s="477"/>
      <c r="PHX950" s="477"/>
      <c r="PHY950" s="477"/>
      <c r="PHZ950" s="477"/>
      <c r="PIA950" s="477"/>
      <c r="PIB950" s="477"/>
      <c r="PIC950" s="477"/>
      <c r="PID950" s="477"/>
      <c r="PIE950" s="477"/>
      <c r="PIF950" s="477"/>
      <c r="PIG950" s="477"/>
      <c r="PIH950" s="477"/>
      <c r="PII950" s="477"/>
      <c r="PIJ950" s="477"/>
      <c r="PIK950" s="477"/>
      <c r="PIL950" s="477"/>
      <c r="PIM950" s="477"/>
      <c r="PIN950" s="477"/>
      <c r="PIO950" s="477"/>
      <c r="PIP950" s="477"/>
      <c r="PIQ950" s="477"/>
      <c r="PIR950" s="477"/>
      <c r="PIS950" s="477"/>
      <c r="PIT950" s="477"/>
      <c r="PIU950" s="477"/>
      <c r="PIV950" s="477"/>
      <c r="PIW950" s="477"/>
      <c r="PIX950" s="477"/>
      <c r="PIY950" s="477"/>
      <c r="PIZ950" s="477"/>
      <c r="PJA950" s="477"/>
      <c r="PJB950" s="477"/>
      <c r="PJC950" s="477"/>
      <c r="PJD950" s="477"/>
      <c r="PJE950" s="477"/>
      <c r="PJF950" s="477"/>
      <c r="PJG950" s="477"/>
      <c r="PJH950" s="477"/>
      <c r="PJI950" s="477"/>
      <c r="PJJ950" s="477"/>
      <c r="PJK950" s="477"/>
      <c r="PJL950" s="477"/>
      <c r="PJM950" s="477"/>
      <c r="PJN950" s="477"/>
      <c r="PJO950" s="477"/>
      <c r="PJP950" s="477"/>
      <c r="PJQ950" s="477"/>
      <c r="PJR950" s="477"/>
      <c r="PJS950" s="477"/>
      <c r="PJT950" s="477"/>
      <c r="PJU950" s="477"/>
      <c r="PJV950" s="477"/>
      <c r="PJW950" s="477"/>
      <c r="PJX950" s="477"/>
      <c r="PJY950" s="477"/>
      <c r="PJZ950" s="477"/>
      <c r="PKA950" s="477"/>
      <c r="PKB950" s="477"/>
      <c r="PKC950" s="477"/>
      <c r="PKD950" s="477"/>
      <c r="PKE950" s="477"/>
      <c r="PKF950" s="477"/>
      <c r="PKG950" s="477"/>
      <c r="PKH950" s="477"/>
      <c r="PKI950" s="477"/>
      <c r="PKJ950" s="477"/>
      <c r="PKK950" s="477"/>
      <c r="PKL950" s="477"/>
      <c r="PKM950" s="477"/>
      <c r="PKN950" s="477"/>
      <c r="PKO950" s="477"/>
      <c r="PKP950" s="477"/>
      <c r="PKQ950" s="477"/>
      <c r="PKR950" s="477"/>
      <c r="PKS950" s="477"/>
      <c r="PKT950" s="477"/>
      <c r="PKU950" s="477"/>
      <c r="PKV950" s="477"/>
      <c r="PKW950" s="477"/>
      <c r="PKX950" s="477"/>
      <c r="PKY950" s="477"/>
      <c r="PKZ950" s="477"/>
      <c r="PLA950" s="477"/>
      <c r="PLB950" s="477"/>
      <c r="PLC950" s="477"/>
      <c r="PLD950" s="477"/>
      <c r="PLE950" s="477"/>
      <c r="PLF950" s="477"/>
      <c r="PLG950" s="477"/>
      <c r="PLH950" s="477"/>
      <c r="PLI950" s="477"/>
      <c r="PLJ950" s="477"/>
      <c r="PLK950" s="477"/>
      <c r="PLL950" s="477"/>
      <c r="PLM950" s="477"/>
      <c r="PLN950" s="477"/>
      <c r="PLO950" s="477"/>
      <c r="PLP950" s="477"/>
      <c r="PLQ950" s="477"/>
      <c r="PLR950" s="477"/>
      <c r="PLS950" s="477"/>
      <c r="PLT950" s="477"/>
      <c r="PLU950" s="477"/>
      <c r="PLV950" s="477"/>
      <c r="PLW950" s="477"/>
      <c r="PLX950" s="477"/>
      <c r="PLY950" s="477"/>
      <c r="PLZ950" s="477"/>
      <c r="PMA950" s="477"/>
      <c r="PMB950" s="477"/>
      <c r="PMC950" s="477"/>
      <c r="PMD950" s="477"/>
      <c r="PME950" s="477"/>
      <c r="PMF950" s="477"/>
      <c r="PMG950" s="477"/>
      <c r="PMH950" s="477"/>
      <c r="PMI950" s="477"/>
      <c r="PMJ950" s="477"/>
      <c r="PMK950" s="477"/>
      <c r="PML950" s="477"/>
      <c r="PMM950" s="477"/>
      <c r="PMN950" s="477"/>
      <c r="PMO950" s="477"/>
      <c r="PMP950" s="477"/>
      <c r="PMQ950" s="477"/>
      <c r="PMR950" s="477"/>
      <c r="PMS950" s="477"/>
      <c r="PMT950" s="477"/>
      <c r="PMU950" s="477"/>
      <c r="PMV950" s="477"/>
      <c r="PMW950" s="477"/>
      <c r="PMX950" s="477"/>
      <c r="PMY950" s="477"/>
      <c r="PMZ950" s="477"/>
      <c r="PNA950" s="477"/>
      <c r="PNB950" s="477"/>
      <c r="PNC950" s="477"/>
      <c r="PND950" s="477"/>
      <c r="PNE950" s="477"/>
      <c r="PNF950" s="477"/>
      <c r="PNG950" s="477"/>
      <c r="PNH950" s="477"/>
      <c r="PNI950" s="477"/>
      <c r="PNJ950" s="477"/>
      <c r="PNK950" s="477"/>
      <c r="PNL950" s="477"/>
      <c r="PNM950" s="477"/>
      <c r="PNN950" s="477"/>
      <c r="PNO950" s="477"/>
      <c r="PNP950" s="477"/>
      <c r="PNQ950" s="477"/>
      <c r="PNR950" s="477"/>
      <c r="PNS950" s="477"/>
      <c r="PNT950" s="477"/>
      <c r="PNU950" s="477"/>
      <c r="PNV950" s="477"/>
      <c r="PNW950" s="477"/>
      <c r="PNX950" s="477"/>
      <c r="PNY950" s="477"/>
      <c r="PNZ950" s="477"/>
      <c r="POA950" s="477"/>
      <c r="POB950" s="477"/>
      <c r="POC950" s="477"/>
      <c r="POD950" s="477"/>
      <c r="POE950" s="477"/>
      <c r="POF950" s="477"/>
      <c r="POG950" s="477"/>
      <c r="POH950" s="477"/>
      <c r="POI950" s="477"/>
      <c r="POJ950" s="477"/>
      <c r="POK950" s="477"/>
      <c r="POL950" s="477"/>
      <c r="POM950" s="477"/>
      <c r="PON950" s="477"/>
      <c r="POO950" s="477"/>
      <c r="POP950" s="477"/>
      <c r="POQ950" s="477"/>
      <c r="POR950" s="477"/>
      <c r="POS950" s="477"/>
      <c r="POT950" s="477"/>
      <c r="POU950" s="477"/>
      <c r="POV950" s="477"/>
      <c r="POW950" s="477"/>
      <c r="POX950" s="477"/>
      <c r="POY950" s="477"/>
      <c r="POZ950" s="477"/>
      <c r="PPA950" s="477"/>
      <c r="PPB950" s="477"/>
      <c r="PPC950" s="477"/>
      <c r="PPD950" s="477"/>
      <c r="PPE950" s="477"/>
      <c r="PPF950" s="477"/>
      <c r="PPG950" s="477"/>
      <c r="PPH950" s="477"/>
      <c r="PPI950" s="477"/>
      <c r="PPJ950" s="477"/>
      <c r="PPK950" s="477"/>
      <c r="PPL950" s="477"/>
      <c r="PPM950" s="477"/>
      <c r="PPN950" s="477"/>
      <c r="PPO950" s="477"/>
      <c r="PPP950" s="477"/>
      <c r="PPQ950" s="477"/>
      <c r="PPR950" s="477"/>
      <c r="PPS950" s="477"/>
      <c r="PPT950" s="477"/>
      <c r="PPU950" s="477"/>
      <c r="PPV950" s="477"/>
      <c r="PPW950" s="477"/>
      <c r="PPX950" s="477"/>
      <c r="PPY950" s="477"/>
      <c r="PPZ950" s="477"/>
      <c r="PQA950" s="477"/>
      <c r="PQB950" s="477"/>
      <c r="PQC950" s="477"/>
      <c r="PQD950" s="477"/>
      <c r="PQE950" s="477"/>
      <c r="PQF950" s="477"/>
      <c r="PQG950" s="477"/>
      <c r="PQH950" s="477"/>
      <c r="PQI950" s="477"/>
      <c r="PQJ950" s="477"/>
      <c r="PQK950" s="477"/>
      <c r="PQL950" s="477"/>
      <c r="PQM950" s="477"/>
      <c r="PQN950" s="477"/>
      <c r="PQO950" s="477"/>
      <c r="PQP950" s="477"/>
      <c r="PQQ950" s="477"/>
      <c r="PQR950" s="477"/>
      <c r="PQS950" s="477"/>
      <c r="PQT950" s="477"/>
      <c r="PQU950" s="477"/>
      <c r="PQV950" s="477"/>
      <c r="PQW950" s="477"/>
      <c r="PQX950" s="477"/>
      <c r="PQY950" s="477"/>
      <c r="PQZ950" s="477"/>
      <c r="PRA950" s="477"/>
      <c r="PRB950" s="477"/>
      <c r="PRC950" s="477"/>
      <c r="PRD950" s="477"/>
      <c r="PRE950" s="477"/>
      <c r="PRF950" s="477"/>
      <c r="PRG950" s="477"/>
      <c r="PRH950" s="477"/>
      <c r="PRI950" s="477"/>
      <c r="PRJ950" s="477"/>
      <c r="PRK950" s="477"/>
      <c r="PRL950" s="477"/>
      <c r="PRM950" s="477"/>
      <c r="PRN950" s="477"/>
      <c r="PRO950" s="477"/>
      <c r="PRP950" s="477"/>
      <c r="PRQ950" s="477"/>
      <c r="PRR950" s="477"/>
      <c r="PRS950" s="477"/>
      <c r="PRT950" s="477"/>
      <c r="PRU950" s="477"/>
      <c r="PRV950" s="477"/>
      <c r="PRW950" s="477"/>
      <c r="PRX950" s="477"/>
      <c r="PRY950" s="477"/>
      <c r="PRZ950" s="477"/>
      <c r="PSA950" s="477"/>
      <c r="PSB950" s="477"/>
      <c r="PSC950" s="477"/>
      <c r="PSD950" s="477"/>
      <c r="PSE950" s="477"/>
      <c r="PSF950" s="477"/>
      <c r="PSG950" s="477"/>
      <c r="PSH950" s="477"/>
      <c r="PSI950" s="477"/>
      <c r="PSJ950" s="477"/>
      <c r="PSK950" s="477"/>
      <c r="PSL950" s="477"/>
      <c r="PSM950" s="477"/>
      <c r="PSN950" s="477"/>
      <c r="PSO950" s="477"/>
      <c r="PSP950" s="477"/>
      <c r="PSQ950" s="477"/>
      <c r="PSR950" s="477"/>
      <c r="PSS950" s="477"/>
      <c r="PST950" s="477"/>
      <c r="PSU950" s="477"/>
      <c r="PSV950" s="477"/>
      <c r="PSW950" s="477"/>
      <c r="PSX950" s="477"/>
      <c r="PSY950" s="477"/>
      <c r="PSZ950" s="477"/>
      <c r="PTA950" s="477"/>
      <c r="PTB950" s="477"/>
      <c r="PTC950" s="477"/>
      <c r="PTD950" s="477"/>
      <c r="PTE950" s="477"/>
      <c r="PTF950" s="477"/>
      <c r="PTG950" s="477"/>
      <c r="PTH950" s="477"/>
      <c r="PTI950" s="477"/>
      <c r="PTJ950" s="477"/>
      <c r="PTK950" s="477"/>
      <c r="PTL950" s="477"/>
      <c r="PTM950" s="477"/>
      <c r="PTN950" s="477"/>
      <c r="PTO950" s="477"/>
      <c r="PTP950" s="477"/>
      <c r="PTQ950" s="477"/>
      <c r="PTR950" s="477"/>
      <c r="PTS950" s="477"/>
      <c r="PTT950" s="477"/>
      <c r="PTU950" s="477"/>
      <c r="PTV950" s="477"/>
      <c r="PTW950" s="477"/>
      <c r="PTX950" s="477"/>
      <c r="PTY950" s="477"/>
      <c r="PTZ950" s="477"/>
      <c r="PUA950" s="477"/>
      <c r="PUB950" s="477"/>
      <c r="PUC950" s="477"/>
      <c r="PUD950" s="477"/>
      <c r="PUE950" s="477"/>
      <c r="PUF950" s="477"/>
      <c r="PUG950" s="477"/>
      <c r="PUH950" s="477"/>
      <c r="PUI950" s="477"/>
      <c r="PUJ950" s="477"/>
      <c r="PUK950" s="477"/>
      <c r="PUL950" s="477"/>
      <c r="PUM950" s="477"/>
      <c r="PUN950" s="477"/>
      <c r="PUO950" s="477"/>
      <c r="PUP950" s="477"/>
      <c r="PUQ950" s="477"/>
      <c r="PUR950" s="477"/>
      <c r="PUS950" s="477"/>
      <c r="PUT950" s="477"/>
      <c r="PUU950" s="477"/>
      <c r="PUV950" s="477"/>
      <c r="PUW950" s="477"/>
      <c r="PUX950" s="477"/>
      <c r="PUY950" s="477"/>
      <c r="PUZ950" s="477"/>
      <c r="PVA950" s="477"/>
      <c r="PVB950" s="477"/>
      <c r="PVC950" s="477"/>
      <c r="PVD950" s="477"/>
      <c r="PVE950" s="477"/>
      <c r="PVF950" s="477"/>
      <c r="PVG950" s="477"/>
      <c r="PVH950" s="477"/>
      <c r="PVI950" s="477"/>
      <c r="PVJ950" s="477"/>
      <c r="PVK950" s="477"/>
      <c r="PVL950" s="477"/>
      <c r="PVM950" s="477"/>
      <c r="PVN950" s="477"/>
      <c r="PVO950" s="477"/>
      <c r="PVP950" s="477"/>
      <c r="PVQ950" s="477"/>
      <c r="PVR950" s="477"/>
      <c r="PVS950" s="477"/>
      <c r="PVT950" s="477"/>
      <c r="PVU950" s="477"/>
      <c r="PVV950" s="477"/>
      <c r="PVW950" s="477"/>
      <c r="PVX950" s="477"/>
      <c r="PVY950" s="477"/>
      <c r="PVZ950" s="477"/>
      <c r="PWA950" s="477"/>
      <c r="PWB950" s="477"/>
      <c r="PWC950" s="477"/>
      <c r="PWD950" s="477"/>
      <c r="PWE950" s="477"/>
      <c r="PWF950" s="477"/>
      <c r="PWG950" s="477"/>
      <c r="PWH950" s="477"/>
      <c r="PWI950" s="477"/>
      <c r="PWJ950" s="477"/>
      <c r="PWK950" s="477"/>
      <c r="PWL950" s="477"/>
      <c r="PWM950" s="477"/>
      <c r="PWN950" s="477"/>
      <c r="PWO950" s="477"/>
      <c r="PWP950" s="477"/>
      <c r="PWQ950" s="477"/>
      <c r="PWR950" s="477"/>
      <c r="PWS950" s="477"/>
      <c r="PWT950" s="477"/>
      <c r="PWU950" s="477"/>
      <c r="PWV950" s="477"/>
      <c r="PWW950" s="477"/>
      <c r="PWX950" s="477"/>
      <c r="PWY950" s="477"/>
      <c r="PWZ950" s="477"/>
      <c r="PXA950" s="477"/>
      <c r="PXB950" s="477"/>
      <c r="PXC950" s="477"/>
      <c r="PXD950" s="477"/>
      <c r="PXE950" s="477"/>
      <c r="PXF950" s="477"/>
      <c r="PXG950" s="477"/>
      <c r="PXH950" s="477"/>
      <c r="PXI950" s="477"/>
      <c r="PXJ950" s="477"/>
      <c r="PXK950" s="477"/>
      <c r="PXL950" s="477"/>
      <c r="PXM950" s="477"/>
      <c r="PXN950" s="477"/>
      <c r="PXO950" s="477"/>
      <c r="PXP950" s="477"/>
      <c r="PXQ950" s="477"/>
      <c r="PXR950" s="477"/>
      <c r="PXS950" s="477"/>
      <c r="PXT950" s="477"/>
      <c r="PXU950" s="477"/>
      <c r="PXV950" s="477"/>
      <c r="PXW950" s="477"/>
      <c r="PXX950" s="477"/>
      <c r="PXY950" s="477"/>
      <c r="PXZ950" s="477"/>
      <c r="PYA950" s="477"/>
      <c r="PYB950" s="477"/>
      <c r="PYC950" s="477"/>
      <c r="PYD950" s="477"/>
      <c r="PYE950" s="477"/>
      <c r="PYF950" s="477"/>
      <c r="PYG950" s="477"/>
      <c r="PYH950" s="477"/>
      <c r="PYI950" s="477"/>
      <c r="PYJ950" s="477"/>
      <c r="PYK950" s="477"/>
      <c r="PYL950" s="477"/>
      <c r="PYM950" s="477"/>
      <c r="PYN950" s="477"/>
      <c r="PYO950" s="477"/>
      <c r="PYP950" s="477"/>
      <c r="PYQ950" s="477"/>
      <c r="PYR950" s="477"/>
      <c r="PYS950" s="477"/>
      <c r="PYT950" s="477"/>
      <c r="PYU950" s="477"/>
      <c r="PYV950" s="477"/>
      <c r="PYW950" s="477"/>
      <c r="PYX950" s="477"/>
      <c r="PYY950" s="477"/>
      <c r="PYZ950" s="477"/>
      <c r="PZA950" s="477"/>
      <c r="PZB950" s="477"/>
      <c r="PZC950" s="477"/>
      <c r="PZD950" s="477"/>
      <c r="PZE950" s="477"/>
      <c r="PZF950" s="477"/>
      <c r="PZG950" s="477"/>
      <c r="PZH950" s="477"/>
      <c r="PZI950" s="477"/>
      <c r="PZJ950" s="477"/>
      <c r="PZK950" s="477"/>
      <c r="PZL950" s="477"/>
      <c r="PZM950" s="477"/>
      <c r="PZN950" s="477"/>
      <c r="PZO950" s="477"/>
      <c r="PZP950" s="477"/>
      <c r="PZQ950" s="477"/>
      <c r="PZR950" s="477"/>
      <c r="PZS950" s="477"/>
      <c r="PZT950" s="477"/>
      <c r="PZU950" s="477"/>
      <c r="PZV950" s="477"/>
      <c r="PZW950" s="477"/>
      <c r="PZX950" s="477"/>
      <c r="PZY950" s="477"/>
      <c r="PZZ950" s="477"/>
      <c r="QAA950" s="477"/>
      <c r="QAB950" s="477"/>
      <c r="QAC950" s="477"/>
      <c r="QAD950" s="477"/>
      <c r="QAE950" s="477"/>
      <c r="QAF950" s="477"/>
      <c r="QAG950" s="477"/>
      <c r="QAH950" s="477"/>
      <c r="QAI950" s="477"/>
      <c r="QAJ950" s="477"/>
      <c r="QAK950" s="477"/>
      <c r="QAL950" s="477"/>
      <c r="QAM950" s="477"/>
      <c r="QAN950" s="477"/>
      <c r="QAO950" s="477"/>
      <c r="QAP950" s="477"/>
      <c r="QAQ950" s="477"/>
      <c r="QAR950" s="477"/>
      <c r="QAS950" s="477"/>
      <c r="QAT950" s="477"/>
      <c r="QAU950" s="477"/>
      <c r="QAV950" s="477"/>
      <c r="QAW950" s="477"/>
      <c r="QAX950" s="477"/>
      <c r="QAY950" s="477"/>
      <c r="QAZ950" s="477"/>
      <c r="QBA950" s="477"/>
      <c r="QBB950" s="477"/>
      <c r="QBC950" s="477"/>
      <c r="QBD950" s="477"/>
      <c r="QBE950" s="477"/>
      <c r="QBF950" s="477"/>
      <c r="QBG950" s="477"/>
      <c r="QBH950" s="477"/>
      <c r="QBI950" s="477"/>
      <c r="QBJ950" s="477"/>
      <c r="QBK950" s="477"/>
      <c r="QBL950" s="477"/>
      <c r="QBM950" s="477"/>
      <c r="QBN950" s="477"/>
      <c r="QBO950" s="477"/>
      <c r="QBP950" s="477"/>
      <c r="QBQ950" s="477"/>
      <c r="QBR950" s="477"/>
      <c r="QBS950" s="477"/>
      <c r="QBT950" s="477"/>
      <c r="QBU950" s="477"/>
      <c r="QBV950" s="477"/>
      <c r="QBW950" s="477"/>
      <c r="QBX950" s="477"/>
      <c r="QBY950" s="477"/>
      <c r="QBZ950" s="477"/>
      <c r="QCA950" s="477"/>
      <c r="QCB950" s="477"/>
      <c r="QCC950" s="477"/>
      <c r="QCD950" s="477"/>
      <c r="QCE950" s="477"/>
      <c r="QCF950" s="477"/>
      <c r="QCG950" s="477"/>
      <c r="QCH950" s="477"/>
      <c r="QCI950" s="477"/>
      <c r="QCJ950" s="477"/>
      <c r="QCK950" s="477"/>
      <c r="QCL950" s="477"/>
      <c r="QCM950" s="477"/>
      <c r="QCN950" s="477"/>
      <c r="QCO950" s="477"/>
      <c r="QCP950" s="477"/>
      <c r="QCQ950" s="477"/>
      <c r="QCR950" s="477"/>
      <c r="QCS950" s="477"/>
      <c r="QCT950" s="477"/>
      <c r="QCU950" s="477"/>
      <c r="QCV950" s="477"/>
      <c r="QCW950" s="477"/>
      <c r="QCX950" s="477"/>
      <c r="QCY950" s="477"/>
      <c r="QCZ950" s="477"/>
      <c r="QDA950" s="477"/>
      <c r="QDB950" s="477"/>
      <c r="QDC950" s="477"/>
      <c r="QDD950" s="477"/>
      <c r="QDE950" s="477"/>
      <c r="QDF950" s="477"/>
      <c r="QDG950" s="477"/>
      <c r="QDH950" s="477"/>
      <c r="QDI950" s="477"/>
      <c r="QDJ950" s="477"/>
      <c r="QDK950" s="477"/>
      <c r="QDL950" s="477"/>
      <c r="QDM950" s="477"/>
      <c r="QDN950" s="477"/>
      <c r="QDO950" s="477"/>
      <c r="QDP950" s="477"/>
      <c r="QDQ950" s="477"/>
      <c r="QDR950" s="477"/>
      <c r="QDS950" s="477"/>
      <c r="QDT950" s="477"/>
      <c r="QDU950" s="477"/>
      <c r="QDV950" s="477"/>
      <c r="QDW950" s="477"/>
      <c r="QDX950" s="477"/>
      <c r="QDY950" s="477"/>
      <c r="QDZ950" s="477"/>
      <c r="QEA950" s="477"/>
      <c r="QEB950" s="477"/>
      <c r="QEC950" s="477"/>
      <c r="QED950" s="477"/>
      <c r="QEE950" s="477"/>
      <c r="QEF950" s="477"/>
      <c r="QEG950" s="477"/>
      <c r="QEH950" s="477"/>
      <c r="QEI950" s="477"/>
      <c r="QEJ950" s="477"/>
      <c r="QEK950" s="477"/>
      <c r="QEL950" s="477"/>
      <c r="QEM950" s="477"/>
      <c r="QEN950" s="477"/>
      <c r="QEO950" s="477"/>
      <c r="QEP950" s="477"/>
      <c r="QEQ950" s="477"/>
      <c r="QER950" s="477"/>
      <c r="QES950" s="477"/>
      <c r="QET950" s="477"/>
      <c r="QEU950" s="477"/>
      <c r="QEV950" s="477"/>
      <c r="QEW950" s="477"/>
      <c r="QEX950" s="477"/>
      <c r="QEY950" s="477"/>
      <c r="QEZ950" s="477"/>
      <c r="QFA950" s="477"/>
      <c r="QFB950" s="477"/>
      <c r="QFC950" s="477"/>
      <c r="QFD950" s="477"/>
      <c r="QFE950" s="477"/>
      <c r="QFF950" s="477"/>
      <c r="QFG950" s="477"/>
      <c r="QFH950" s="477"/>
      <c r="QFI950" s="477"/>
      <c r="QFJ950" s="477"/>
      <c r="QFK950" s="477"/>
      <c r="QFL950" s="477"/>
      <c r="QFM950" s="477"/>
      <c r="QFN950" s="477"/>
      <c r="QFO950" s="477"/>
      <c r="QFP950" s="477"/>
      <c r="QFQ950" s="477"/>
      <c r="QFR950" s="477"/>
      <c r="QFS950" s="477"/>
      <c r="QFT950" s="477"/>
      <c r="QFU950" s="477"/>
      <c r="QFV950" s="477"/>
      <c r="QFW950" s="477"/>
      <c r="QFX950" s="477"/>
      <c r="QFY950" s="477"/>
      <c r="QFZ950" s="477"/>
      <c r="QGA950" s="477"/>
      <c r="QGB950" s="477"/>
      <c r="QGC950" s="477"/>
      <c r="QGD950" s="477"/>
      <c r="QGE950" s="477"/>
      <c r="QGF950" s="477"/>
      <c r="QGG950" s="477"/>
      <c r="QGH950" s="477"/>
      <c r="QGI950" s="477"/>
      <c r="QGJ950" s="477"/>
      <c r="QGK950" s="477"/>
      <c r="QGL950" s="477"/>
      <c r="QGM950" s="477"/>
      <c r="QGN950" s="477"/>
      <c r="QGO950" s="477"/>
      <c r="QGP950" s="477"/>
      <c r="QGQ950" s="477"/>
      <c r="QGR950" s="477"/>
      <c r="QGS950" s="477"/>
      <c r="QGT950" s="477"/>
      <c r="QGU950" s="477"/>
      <c r="QGV950" s="477"/>
      <c r="QGW950" s="477"/>
      <c r="QGX950" s="477"/>
      <c r="QGY950" s="477"/>
      <c r="QGZ950" s="477"/>
      <c r="QHA950" s="477"/>
      <c r="QHB950" s="477"/>
      <c r="QHC950" s="477"/>
      <c r="QHD950" s="477"/>
      <c r="QHE950" s="477"/>
      <c r="QHF950" s="477"/>
      <c r="QHG950" s="477"/>
      <c r="QHH950" s="477"/>
      <c r="QHI950" s="477"/>
      <c r="QHJ950" s="477"/>
      <c r="QHK950" s="477"/>
      <c r="QHL950" s="477"/>
      <c r="QHM950" s="477"/>
      <c r="QHN950" s="477"/>
      <c r="QHO950" s="477"/>
      <c r="QHP950" s="477"/>
      <c r="QHQ950" s="477"/>
      <c r="QHR950" s="477"/>
      <c r="QHS950" s="477"/>
      <c r="QHT950" s="477"/>
      <c r="QHU950" s="477"/>
      <c r="QHV950" s="477"/>
      <c r="QHW950" s="477"/>
      <c r="QHX950" s="477"/>
      <c r="QHY950" s="477"/>
      <c r="QHZ950" s="477"/>
      <c r="QIA950" s="477"/>
      <c r="QIB950" s="477"/>
      <c r="QIC950" s="477"/>
      <c r="QID950" s="477"/>
      <c r="QIE950" s="477"/>
      <c r="QIF950" s="477"/>
      <c r="QIG950" s="477"/>
      <c r="QIH950" s="477"/>
      <c r="QII950" s="477"/>
      <c r="QIJ950" s="477"/>
      <c r="QIK950" s="477"/>
      <c r="QIL950" s="477"/>
      <c r="QIM950" s="477"/>
      <c r="QIN950" s="477"/>
      <c r="QIO950" s="477"/>
      <c r="QIP950" s="477"/>
      <c r="QIQ950" s="477"/>
      <c r="QIR950" s="477"/>
      <c r="QIS950" s="477"/>
      <c r="QIT950" s="477"/>
      <c r="QIU950" s="477"/>
      <c r="QIV950" s="477"/>
      <c r="QIW950" s="477"/>
      <c r="QIX950" s="477"/>
      <c r="QIY950" s="477"/>
      <c r="QIZ950" s="477"/>
      <c r="QJA950" s="477"/>
      <c r="QJB950" s="477"/>
      <c r="QJC950" s="477"/>
      <c r="QJD950" s="477"/>
      <c r="QJE950" s="477"/>
      <c r="QJF950" s="477"/>
      <c r="QJG950" s="477"/>
      <c r="QJH950" s="477"/>
      <c r="QJI950" s="477"/>
      <c r="QJJ950" s="477"/>
      <c r="QJK950" s="477"/>
      <c r="QJL950" s="477"/>
      <c r="QJM950" s="477"/>
      <c r="QJN950" s="477"/>
      <c r="QJO950" s="477"/>
      <c r="QJP950" s="477"/>
      <c r="QJQ950" s="477"/>
      <c r="QJR950" s="477"/>
      <c r="QJS950" s="477"/>
      <c r="QJT950" s="477"/>
      <c r="QJU950" s="477"/>
      <c r="QJV950" s="477"/>
      <c r="QJW950" s="477"/>
      <c r="QJX950" s="477"/>
      <c r="QJY950" s="477"/>
      <c r="QJZ950" s="477"/>
      <c r="QKA950" s="477"/>
      <c r="QKB950" s="477"/>
      <c r="QKC950" s="477"/>
      <c r="QKD950" s="477"/>
      <c r="QKE950" s="477"/>
      <c r="QKF950" s="477"/>
      <c r="QKG950" s="477"/>
      <c r="QKH950" s="477"/>
      <c r="QKI950" s="477"/>
      <c r="QKJ950" s="477"/>
      <c r="QKK950" s="477"/>
      <c r="QKL950" s="477"/>
      <c r="QKM950" s="477"/>
      <c r="QKN950" s="477"/>
      <c r="QKO950" s="477"/>
      <c r="QKP950" s="477"/>
      <c r="QKQ950" s="477"/>
      <c r="QKR950" s="477"/>
      <c r="QKS950" s="477"/>
      <c r="QKT950" s="477"/>
      <c r="QKU950" s="477"/>
      <c r="QKV950" s="477"/>
      <c r="QKW950" s="477"/>
      <c r="QKX950" s="477"/>
      <c r="QKY950" s="477"/>
      <c r="QKZ950" s="477"/>
      <c r="QLA950" s="477"/>
      <c r="QLB950" s="477"/>
      <c r="QLC950" s="477"/>
      <c r="QLD950" s="477"/>
      <c r="QLE950" s="477"/>
      <c r="QLF950" s="477"/>
      <c r="QLG950" s="477"/>
      <c r="QLH950" s="477"/>
      <c r="QLI950" s="477"/>
      <c r="QLJ950" s="477"/>
      <c r="QLK950" s="477"/>
      <c r="QLL950" s="477"/>
      <c r="QLM950" s="477"/>
      <c r="QLN950" s="477"/>
      <c r="QLO950" s="477"/>
      <c r="QLP950" s="477"/>
      <c r="QLQ950" s="477"/>
      <c r="QLR950" s="477"/>
      <c r="QLS950" s="477"/>
      <c r="QLT950" s="477"/>
      <c r="QLU950" s="477"/>
      <c r="QLV950" s="477"/>
      <c r="QLW950" s="477"/>
      <c r="QLX950" s="477"/>
      <c r="QLY950" s="477"/>
      <c r="QLZ950" s="477"/>
      <c r="QMA950" s="477"/>
      <c r="QMB950" s="477"/>
      <c r="QMC950" s="477"/>
      <c r="QMD950" s="477"/>
      <c r="QME950" s="477"/>
      <c r="QMF950" s="477"/>
      <c r="QMG950" s="477"/>
      <c r="QMH950" s="477"/>
      <c r="QMI950" s="477"/>
      <c r="QMJ950" s="477"/>
      <c r="QMK950" s="477"/>
      <c r="QML950" s="477"/>
      <c r="QMM950" s="477"/>
      <c r="QMN950" s="477"/>
      <c r="QMO950" s="477"/>
      <c r="QMP950" s="477"/>
      <c r="QMQ950" s="477"/>
      <c r="QMR950" s="477"/>
      <c r="QMS950" s="477"/>
      <c r="QMT950" s="477"/>
      <c r="QMU950" s="477"/>
      <c r="QMV950" s="477"/>
      <c r="QMW950" s="477"/>
      <c r="QMX950" s="477"/>
      <c r="QMY950" s="477"/>
      <c r="QMZ950" s="477"/>
      <c r="QNA950" s="477"/>
      <c r="QNB950" s="477"/>
      <c r="QNC950" s="477"/>
      <c r="QND950" s="477"/>
      <c r="QNE950" s="477"/>
      <c r="QNF950" s="477"/>
      <c r="QNG950" s="477"/>
      <c r="QNH950" s="477"/>
      <c r="QNI950" s="477"/>
      <c r="QNJ950" s="477"/>
      <c r="QNK950" s="477"/>
      <c r="QNL950" s="477"/>
      <c r="QNM950" s="477"/>
      <c r="QNN950" s="477"/>
      <c r="QNO950" s="477"/>
      <c r="QNP950" s="477"/>
      <c r="QNQ950" s="477"/>
      <c r="QNR950" s="477"/>
      <c r="QNS950" s="477"/>
      <c r="QNT950" s="477"/>
      <c r="QNU950" s="477"/>
      <c r="QNV950" s="477"/>
      <c r="QNW950" s="477"/>
      <c r="QNX950" s="477"/>
      <c r="QNY950" s="477"/>
      <c r="QNZ950" s="477"/>
      <c r="QOA950" s="477"/>
      <c r="QOB950" s="477"/>
      <c r="QOC950" s="477"/>
      <c r="QOD950" s="477"/>
      <c r="QOE950" s="477"/>
      <c r="QOF950" s="477"/>
      <c r="QOG950" s="477"/>
      <c r="QOH950" s="477"/>
      <c r="QOI950" s="477"/>
      <c r="QOJ950" s="477"/>
      <c r="QOK950" s="477"/>
      <c r="QOL950" s="477"/>
      <c r="QOM950" s="477"/>
      <c r="QON950" s="477"/>
      <c r="QOO950" s="477"/>
      <c r="QOP950" s="477"/>
      <c r="QOQ950" s="477"/>
      <c r="QOR950" s="477"/>
      <c r="QOS950" s="477"/>
      <c r="QOT950" s="477"/>
      <c r="QOU950" s="477"/>
      <c r="QOV950" s="477"/>
      <c r="QOW950" s="477"/>
      <c r="QOX950" s="477"/>
      <c r="QOY950" s="477"/>
      <c r="QOZ950" s="477"/>
      <c r="QPA950" s="477"/>
      <c r="QPB950" s="477"/>
      <c r="QPC950" s="477"/>
      <c r="QPD950" s="477"/>
      <c r="QPE950" s="477"/>
      <c r="QPF950" s="477"/>
      <c r="QPG950" s="477"/>
      <c r="QPH950" s="477"/>
      <c r="QPI950" s="477"/>
      <c r="QPJ950" s="477"/>
      <c r="QPK950" s="477"/>
      <c r="QPL950" s="477"/>
      <c r="QPM950" s="477"/>
      <c r="QPN950" s="477"/>
      <c r="QPO950" s="477"/>
      <c r="QPP950" s="477"/>
      <c r="QPQ950" s="477"/>
      <c r="QPR950" s="477"/>
      <c r="QPS950" s="477"/>
      <c r="QPT950" s="477"/>
      <c r="QPU950" s="477"/>
      <c r="QPV950" s="477"/>
      <c r="QPW950" s="477"/>
      <c r="QPX950" s="477"/>
      <c r="QPY950" s="477"/>
      <c r="QPZ950" s="477"/>
      <c r="QQA950" s="477"/>
      <c r="QQB950" s="477"/>
      <c r="QQC950" s="477"/>
      <c r="QQD950" s="477"/>
      <c r="QQE950" s="477"/>
      <c r="QQF950" s="477"/>
      <c r="QQG950" s="477"/>
      <c r="QQH950" s="477"/>
      <c r="QQI950" s="477"/>
      <c r="QQJ950" s="477"/>
      <c r="QQK950" s="477"/>
      <c r="QQL950" s="477"/>
      <c r="QQM950" s="477"/>
      <c r="QQN950" s="477"/>
      <c r="QQO950" s="477"/>
      <c r="QQP950" s="477"/>
      <c r="QQQ950" s="477"/>
      <c r="QQR950" s="477"/>
      <c r="QQS950" s="477"/>
      <c r="QQT950" s="477"/>
      <c r="QQU950" s="477"/>
      <c r="QQV950" s="477"/>
      <c r="QQW950" s="477"/>
      <c r="QQX950" s="477"/>
      <c r="QQY950" s="477"/>
      <c r="QQZ950" s="477"/>
      <c r="QRA950" s="477"/>
      <c r="QRB950" s="477"/>
      <c r="QRC950" s="477"/>
      <c r="QRD950" s="477"/>
      <c r="QRE950" s="477"/>
      <c r="QRF950" s="477"/>
      <c r="QRG950" s="477"/>
      <c r="QRH950" s="477"/>
      <c r="QRI950" s="477"/>
      <c r="QRJ950" s="477"/>
      <c r="QRK950" s="477"/>
      <c r="QRL950" s="477"/>
      <c r="QRM950" s="477"/>
      <c r="QRN950" s="477"/>
      <c r="QRO950" s="477"/>
      <c r="QRP950" s="477"/>
      <c r="QRQ950" s="477"/>
      <c r="QRR950" s="477"/>
      <c r="QRS950" s="477"/>
      <c r="QRT950" s="477"/>
      <c r="QRU950" s="477"/>
      <c r="QRV950" s="477"/>
      <c r="QRW950" s="477"/>
      <c r="QRX950" s="477"/>
      <c r="QRY950" s="477"/>
      <c r="QRZ950" s="477"/>
      <c r="QSA950" s="477"/>
      <c r="QSB950" s="477"/>
      <c r="QSC950" s="477"/>
      <c r="QSD950" s="477"/>
      <c r="QSE950" s="477"/>
      <c r="QSF950" s="477"/>
      <c r="QSG950" s="477"/>
      <c r="QSH950" s="477"/>
      <c r="QSI950" s="477"/>
      <c r="QSJ950" s="477"/>
      <c r="QSK950" s="477"/>
      <c r="QSL950" s="477"/>
      <c r="QSM950" s="477"/>
      <c r="QSN950" s="477"/>
      <c r="QSO950" s="477"/>
      <c r="QSP950" s="477"/>
      <c r="QSQ950" s="477"/>
      <c r="QSR950" s="477"/>
      <c r="QSS950" s="477"/>
      <c r="QST950" s="477"/>
      <c r="QSU950" s="477"/>
      <c r="QSV950" s="477"/>
      <c r="QSW950" s="477"/>
      <c r="QSX950" s="477"/>
      <c r="QSY950" s="477"/>
      <c r="QSZ950" s="477"/>
      <c r="QTA950" s="477"/>
      <c r="QTB950" s="477"/>
      <c r="QTC950" s="477"/>
      <c r="QTD950" s="477"/>
      <c r="QTE950" s="477"/>
      <c r="QTF950" s="477"/>
      <c r="QTG950" s="477"/>
      <c r="QTH950" s="477"/>
      <c r="QTI950" s="477"/>
      <c r="QTJ950" s="477"/>
      <c r="QTK950" s="477"/>
      <c r="QTL950" s="477"/>
      <c r="QTM950" s="477"/>
      <c r="QTN950" s="477"/>
      <c r="QTO950" s="477"/>
      <c r="QTP950" s="477"/>
      <c r="QTQ950" s="477"/>
      <c r="QTR950" s="477"/>
      <c r="QTS950" s="477"/>
      <c r="QTT950" s="477"/>
      <c r="QTU950" s="477"/>
      <c r="QTV950" s="477"/>
      <c r="QTW950" s="477"/>
      <c r="QTX950" s="477"/>
      <c r="QTY950" s="477"/>
      <c r="QTZ950" s="477"/>
      <c r="QUA950" s="477"/>
      <c r="QUB950" s="477"/>
      <c r="QUC950" s="477"/>
      <c r="QUD950" s="477"/>
      <c r="QUE950" s="477"/>
      <c r="QUF950" s="477"/>
      <c r="QUG950" s="477"/>
      <c r="QUH950" s="477"/>
      <c r="QUI950" s="477"/>
      <c r="QUJ950" s="477"/>
      <c r="QUK950" s="477"/>
      <c r="QUL950" s="477"/>
      <c r="QUM950" s="477"/>
      <c r="QUN950" s="477"/>
      <c r="QUO950" s="477"/>
      <c r="QUP950" s="477"/>
      <c r="QUQ950" s="477"/>
      <c r="QUR950" s="477"/>
      <c r="QUS950" s="477"/>
      <c r="QUT950" s="477"/>
      <c r="QUU950" s="477"/>
      <c r="QUV950" s="477"/>
      <c r="QUW950" s="477"/>
      <c r="QUX950" s="477"/>
      <c r="QUY950" s="477"/>
      <c r="QUZ950" s="477"/>
      <c r="QVA950" s="477"/>
      <c r="QVB950" s="477"/>
      <c r="QVC950" s="477"/>
      <c r="QVD950" s="477"/>
      <c r="QVE950" s="477"/>
      <c r="QVF950" s="477"/>
      <c r="QVG950" s="477"/>
      <c r="QVH950" s="477"/>
      <c r="QVI950" s="477"/>
      <c r="QVJ950" s="477"/>
      <c r="QVK950" s="477"/>
      <c r="QVL950" s="477"/>
      <c r="QVM950" s="477"/>
      <c r="QVN950" s="477"/>
      <c r="QVO950" s="477"/>
      <c r="QVP950" s="477"/>
      <c r="QVQ950" s="477"/>
      <c r="QVR950" s="477"/>
      <c r="QVS950" s="477"/>
      <c r="QVT950" s="477"/>
      <c r="QVU950" s="477"/>
      <c r="QVV950" s="477"/>
      <c r="QVW950" s="477"/>
      <c r="QVX950" s="477"/>
      <c r="QVY950" s="477"/>
      <c r="QVZ950" s="477"/>
      <c r="QWA950" s="477"/>
      <c r="QWB950" s="477"/>
      <c r="QWC950" s="477"/>
      <c r="QWD950" s="477"/>
      <c r="QWE950" s="477"/>
      <c r="QWF950" s="477"/>
      <c r="QWG950" s="477"/>
      <c r="QWH950" s="477"/>
      <c r="QWI950" s="477"/>
      <c r="QWJ950" s="477"/>
      <c r="QWK950" s="477"/>
      <c r="QWL950" s="477"/>
      <c r="QWM950" s="477"/>
      <c r="QWN950" s="477"/>
      <c r="QWO950" s="477"/>
      <c r="QWP950" s="477"/>
      <c r="QWQ950" s="477"/>
      <c r="QWR950" s="477"/>
      <c r="QWS950" s="477"/>
      <c r="QWT950" s="477"/>
      <c r="QWU950" s="477"/>
      <c r="QWV950" s="477"/>
      <c r="QWW950" s="477"/>
      <c r="QWX950" s="477"/>
      <c r="QWY950" s="477"/>
      <c r="QWZ950" s="477"/>
      <c r="QXA950" s="477"/>
      <c r="QXB950" s="477"/>
      <c r="QXC950" s="477"/>
      <c r="QXD950" s="477"/>
      <c r="QXE950" s="477"/>
      <c r="QXF950" s="477"/>
      <c r="QXG950" s="477"/>
      <c r="QXH950" s="477"/>
      <c r="QXI950" s="477"/>
      <c r="QXJ950" s="477"/>
      <c r="QXK950" s="477"/>
      <c r="QXL950" s="477"/>
      <c r="QXM950" s="477"/>
      <c r="QXN950" s="477"/>
      <c r="QXO950" s="477"/>
      <c r="QXP950" s="477"/>
      <c r="QXQ950" s="477"/>
      <c r="QXR950" s="477"/>
      <c r="QXS950" s="477"/>
      <c r="QXT950" s="477"/>
      <c r="QXU950" s="477"/>
      <c r="QXV950" s="477"/>
      <c r="QXW950" s="477"/>
      <c r="QXX950" s="477"/>
      <c r="QXY950" s="477"/>
      <c r="QXZ950" s="477"/>
      <c r="QYA950" s="477"/>
      <c r="QYB950" s="477"/>
      <c r="QYC950" s="477"/>
      <c r="QYD950" s="477"/>
      <c r="QYE950" s="477"/>
      <c r="QYF950" s="477"/>
      <c r="QYG950" s="477"/>
      <c r="QYH950" s="477"/>
      <c r="QYI950" s="477"/>
      <c r="QYJ950" s="477"/>
      <c r="QYK950" s="477"/>
      <c r="QYL950" s="477"/>
      <c r="QYM950" s="477"/>
      <c r="QYN950" s="477"/>
      <c r="QYO950" s="477"/>
      <c r="QYP950" s="477"/>
      <c r="QYQ950" s="477"/>
      <c r="QYR950" s="477"/>
      <c r="QYS950" s="477"/>
      <c r="QYT950" s="477"/>
      <c r="QYU950" s="477"/>
      <c r="QYV950" s="477"/>
      <c r="QYW950" s="477"/>
      <c r="QYX950" s="477"/>
      <c r="QYY950" s="477"/>
      <c r="QYZ950" s="477"/>
      <c r="QZA950" s="477"/>
      <c r="QZB950" s="477"/>
      <c r="QZC950" s="477"/>
      <c r="QZD950" s="477"/>
      <c r="QZE950" s="477"/>
      <c r="QZF950" s="477"/>
      <c r="QZG950" s="477"/>
      <c r="QZH950" s="477"/>
      <c r="QZI950" s="477"/>
      <c r="QZJ950" s="477"/>
      <c r="QZK950" s="477"/>
      <c r="QZL950" s="477"/>
      <c r="QZM950" s="477"/>
      <c r="QZN950" s="477"/>
      <c r="QZO950" s="477"/>
      <c r="QZP950" s="477"/>
      <c r="QZQ950" s="477"/>
      <c r="QZR950" s="477"/>
      <c r="QZS950" s="477"/>
      <c r="QZT950" s="477"/>
      <c r="QZU950" s="477"/>
      <c r="QZV950" s="477"/>
      <c r="QZW950" s="477"/>
      <c r="QZX950" s="477"/>
      <c r="QZY950" s="477"/>
      <c r="QZZ950" s="477"/>
      <c r="RAA950" s="477"/>
      <c r="RAB950" s="477"/>
      <c r="RAC950" s="477"/>
      <c r="RAD950" s="477"/>
      <c r="RAE950" s="477"/>
      <c r="RAF950" s="477"/>
      <c r="RAG950" s="477"/>
      <c r="RAH950" s="477"/>
      <c r="RAI950" s="477"/>
      <c r="RAJ950" s="477"/>
      <c r="RAK950" s="477"/>
      <c r="RAL950" s="477"/>
      <c r="RAM950" s="477"/>
      <c r="RAN950" s="477"/>
      <c r="RAO950" s="477"/>
      <c r="RAP950" s="477"/>
      <c r="RAQ950" s="477"/>
      <c r="RAR950" s="477"/>
      <c r="RAS950" s="477"/>
      <c r="RAT950" s="477"/>
      <c r="RAU950" s="477"/>
      <c r="RAV950" s="477"/>
      <c r="RAW950" s="477"/>
      <c r="RAX950" s="477"/>
      <c r="RAY950" s="477"/>
      <c r="RAZ950" s="477"/>
      <c r="RBA950" s="477"/>
      <c r="RBB950" s="477"/>
      <c r="RBC950" s="477"/>
      <c r="RBD950" s="477"/>
      <c r="RBE950" s="477"/>
      <c r="RBF950" s="477"/>
      <c r="RBG950" s="477"/>
      <c r="RBH950" s="477"/>
      <c r="RBI950" s="477"/>
      <c r="RBJ950" s="477"/>
      <c r="RBK950" s="477"/>
      <c r="RBL950" s="477"/>
      <c r="RBM950" s="477"/>
      <c r="RBN950" s="477"/>
      <c r="RBO950" s="477"/>
      <c r="RBP950" s="477"/>
      <c r="RBQ950" s="477"/>
      <c r="RBR950" s="477"/>
      <c r="RBS950" s="477"/>
      <c r="RBT950" s="477"/>
      <c r="RBU950" s="477"/>
      <c r="RBV950" s="477"/>
      <c r="RBW950" s="477"/>
      <c r="RBX950" s="477"/>
      <c r="RBY950" s="477"/>
      <c r="RBZ950" s="477"/>
      <c r="RCA950" s="477"/>
      <c r="RCB950" s="477"/>
      <c r="RCC950" s="477"/>
      <c r="RCD950" s="477"/>
      <c r="RCE950" s="477"/>
      <c r="RCF950" s="477"/>
      <c r="RCG950" s="477"/>
      <c r="RCH950" s="477"/>
      <c r="RCI950" s="477"/>
      <c r="RCJ950" s="477"/>
      <c r="RCK950" s="477"/>
      <c r="RCL950" s="477"/>
      <c r="RCM950" s="477"/>
      <c r="RCN950" s="477"/>
      <c r="RCO950" s="477"/>
      <c r="RCP950" s="477"/>
      <c r="RCQ950" s="477"/>
      <c r="RCR950" s="477"/>
      <c r="RCS950" s="477"/>
      <c r="RCT950" s="477"/>
      <c r="RCU950" s="477"/>
      <c r="RCV950" s="477"/>
      <c r="RCW950" s="477"/>
      <c r="RCX950" s="477"/>
      <c r="RCY950" s="477"/>
      <c r="RCZ950" s="477"/>
      <c r="RDA950" s="477"/>
      <c r="RDB950" s="477"/>
      <c r="RDC950" s="477"/>
      <c r="RDD950" s="477"/>
      <c r="RDE950" s="477"/>
      <c r="RDF950" s="477"/>
      <c r="RDG950" s="477"/>
      <c r="RDH950" s="477"/>
      <c r="RDI950" s="477"/>
      <c r="RDJ950" s="477"/>
      <c r="RDK950" s="477"/>
      <c r="RDL950" s="477"/>
      <c r="RDM950" s="477"/>
      <c r="RDN950" s="477"/>
      <c r="RDO950" s="477"/>
      <c r="RDP950" s="477"/>
      <c r="RDQ950" s="477"/>
      <c r="RDR950" s="477"/>
      <c r="RDS950" s="477"/>
      <c r="RDT950" s="477"/>
      <c r="RDU950" s="477"/>
      <c r="RDV950" s="477"/>
      <c r="RDW950" s="477"/>
      <c r="RDX950" s="477"/>
      <c r="RDY950" s="477"/>
      <c r="RDZ950" s="477"/>
      <c r="REA950" s="477"/>
      <c r="REB950" s="477"/>
      <c r="REC950" s="477"/>
      <c r="RED950" s="477"/>
      <c r="REE950" s="477"/>
      <c r="REF950" s="477"/>
      <c r="REG950" s="477"/>
      <c r="REH950" s="477"/>
      <c r="REI950" s="477"/>
      <c r="REJ950" s="477"/>
      <c r="REK950" s="477"/>
      <c r="REL950" s="477"/>
      <c r="REM950" s="477"/>
      <c r="REN950" s="477"/>
      <c r="REO950" s="477"/>
      <c r="REP950" s="477"/>
      <c r="REQ950" s="477"/>
      <c r="RER950" s="477"/>
      <c r="RES950" s="477"/>
      <c r="RET950" s="477"/>
      <c r="REU950" s="477"/>
      <c r="REV950" s="477"/>
      <c r="REW950" s="477"/>
      <c r="REX950" s="477"/>
      <c r="REY950" s="477"/>
      <c r="REZ950" s="477"/>
      <c r="RFA950" s="477"/>
      <c r="RFB950" s="477"/>
      <c r="RFC950" s="477"/>
      <c r="RFD950" s="477"/>
      <c r="RFE950" s="477"/>
      <c r="RFF950" s="477"/>
      <c r="RFG950" s="477"/>
      <c r="RFH950" s="477"/>
      <c r="RFI950" s="477"/>
      <c r="RFJ950" s="477"/>
      <c r="RFK950" s="477"/>
      <c r="RFL950" s="477"/>
      <c r="RFM950" s="477"/>
      <c r="RFN950" s="477"/>
      <c r="RFO950" s="477"/>
      <c r="RFP950" s="477"/>
      <c r="RFQ950" s="477"/>
      <c r="RFR950" s="477"/>
      <c r="RFS950" s="477"/>
      <c r="RFT950" s="477"/>
      <c r="RFU950" s="477"/>
      <c r="RFV950" s="477"/>
      <c r="RFW950" s="477"/>
      <c r="RFX950" s="477"/>
      <c r="RFY950" s="477"/>
      <c r="RFZ950" s="477"/>
      <c r="RGA950" s="477"/>
      <c r="RGB950" s="477"/>
      <c r="RGC950" s="477"/>
      <c r="RGD950" s="477"/>
      <c r="RGE950" s="477"/>
      <c r="RGF950" s="477"/>
      <c r="RGG950" s="477"/>
      <c r="RGH950" s="477"/>
      <c r="RGI950" s="477"/>
      <c r="RGJ950" s="477"/>
      <c r="RGK950" s="477"/>
      <c r="RGL950" s="477"/>
      <c r="RGM950" s="477"/>
      <c r="RGN950" s="477"/>
      <c r="RGO950" s="477"/>
      <c r="RGP950" s="477"/>
      <c r="RGQ950" s="477"/>
      <c r="RGR950" s="477"/>
      <c r="RGS950" s="477"/>
      <c r="RGT950" s="477"/>
      <c r="RGU950" s="477"/>
      <c r="RGV950" s="477"/>
      <c r="RGW950" s="477"/>
      <c r="RGX950" s="477"/>
      <c r="RGY950" s="477"/>
      <c r="RGZ950" s="477"/>
      <c r="RHA950" s="477"/>
      <c r="RHB950" s="477"/>
      <c r="RHC950" s="477"/>
      <c r="RHD950" s="477"/>
      <c r="RHE950" s="477"/>
      <c r="RHF950" s="477"/>
      <c r="RHG950" s="477"/>
      <c r="RHH950" s="477"/>
      <c r="RHI950" s="477"/>
      <c r="RHJ950" s="477"/>
      <c r="RHK950" s="477"/>
      <c r="RHL950" s="477"/>
      <c r="RHM950" s="477"/>
      <c r="RHN950" s="477"/>
      <c r="RHO950" s="477"/>
      <c r="RHP950" s="477"/>
      <c r="RHQ950" s="477"/>
      <c r="RHR950" s="477"/>
      <c r="RHS950" s="477"/>
      <c r="RHT950" s="477"/>
      <c r="RHU950" s="477"/>
      <c r="RHV950" s="477"/>
      <c r="RHW950" s="477"/>
      <c r="RHX950" s="477"/>
      <c r="RHY950" s="477"/>
      <c r="RHZ950" s="477"/>
      <c r="RIA950" s="477"/>
      <c r="RIB950" s="477"/>
      <c r="RIC950" s="477"/>
      <c r="RID950" s="477"/>
      <c r="RIE950" s="477"/>
      <c r="RIF950" s="477"/>
      <c r="RIG950" s="477"/>
      <c r="RIH950" s="477"/>
      <c r="RII950" s="477"/>
      <c r="RIJ950" s="477"/>
      <c r="RIK950" s="477"/>
      <c r="RIL950" s="477"/>
      <c r="RIM950" s="477"/>
      <c r="RIN950" s="477"/>
      <c r="RIO950" s="477"/>
      <c r="RIP950" s="477"/>
      <c r="RIQ950" s="477"/>
      <c r="RIR950" s="477"/>
      <c r="RIS950" s="477"/>
      <c r="RIT950" s="477"/>
      <c r="RIU950" s="477"/>
      <c r="RIV950" s="477"/>
      <c r="RIW950" s="477"/>
      <c r="RIX950" s="477"/>
      <c r="RIY950" s="477"/>
      <c r="RIZ950" s="477"/>
      <c r="RJA950" s="477"/>
      <c r="RJB950" s="477"/>
      <c r="RJC950" s="477"/>
      <c r="RJD950" s="477"/>
      <c r="RJE950" s="477"/>
      <c r="RJF950" s="477"/>
      <c r="RJG950" s="477"/>
      <c r="RJH950" s="477"/>
      <c r="RJI950" s="477"/>
      <c r="RJJ950" s="477"/>
      <c r="RJK950" s="477"/>
      <c r="RJL950" s="477"/>
      <c r="RJM950" s="477"/>
      <c r="RJN950" s="477"/>
      <c r="RJO950" s="477"/>
      <c r="RJP950" s="477"/>
      <c r="RJQ950" s="477"/>
      <c r="RJR950" s="477"/>
      <c r="RJS950" s="477"/>
      <c r="RJT950" s="477"/>
      <c r="RJU950" s="477"/>
      <c r="RJV950" s="477"/>
      <c r="RJW950" s="477"/>
      <c r="RJX950" s="477"/>
      <c r="RJY950" s="477"/>
      <c r="RJZ950" s="477"/>
      <c r="RKA950" s="477"/>
      <c r="RKB950" s="477"/>
      <c r="RKC950" s="477"/>
      <c r="RKD950" s="477"/>
      <c r="RKE950" s="477"/>
      <c r="RKF950" s="477"/>
      <c r="RKG950" s="477"/>
      <c r="RKH950" s="477"/>
      <c r="RKI950" s="477"/>
      <c r="RKJ950" s="477"/>
      <c r="RKK950" s="477"/>
      <c r="RKL950" s="477"/>
      <c r="RKM950" s="477"/>
      <c r="RKN950" s="477"/>
      <c r="RKO950" s="477"/>
      <c r="RKP950" s="477"/>
      <c r="RKQ950" s="477"/>
      <c r="RKR950" s="477"/>
      <c r="RKS950" s="477"/>
      <c r="RKT950" s="477"/>
      <c r="RKU950" s="477"/>
      <c r="RKV950" s="477"/>
      <c r="RKW950" s="477"/>
      <c r="RKX950" s="477"/>
      <c r="RKY950" s="477"/>
      <c r="RKZ950" s="477"/>
      <c r="RLA950" s="477"/>
      <c r="RLB950" s="477"/>
      <c r="RLC950" s="477"/>
      <c r="RLD950" s="477"/>
      <c r="RLE950" s="477"/>
      <c r="RLF950" s="477"/>
      <c r="RLG950" s="477"/>
      <c r="RLH950" s="477"/>
      <c r="RLI950" s="477"/>
      <c r="RLJ950" s="477"/>
      <c r="RLK950" s="477"/>
      <c r="RLL950" s="477"/>
      <c r="RLM950" s="477"/>
      <c r="RLN950" s="477"/>
      <c r="RLO950" s="477"/>
      <c r="RLP950" s="477"/>
      <c r="RLQ950" s="477"/>
      <c r="RLR950" s="477"/>
      <c r="RLS950" s="477"/>
      <c r="RLT950" s="477"/>
      <c r="RLU950" s="477"/>
      <c r="RLV950" s="477"/>
      <c r="RLW950" s="477"/>
      <c r="RLX950" s="477"/>
      <c r="RLY950" s="477"/>
      <c r="RLZ950" s="477"/>
      <c r="RMA950" s="477"/>
      <c r="RMB950" s="477"/>
      <c r="RMC950" s="477"/>
      <c r="RMD950" s="477"/>
      <c r="RME950" s="477"/>
      <c r="RMF950" s="477"/>
      <c r="RMG950" s="477"/>
      <c r="RMH950" s="477"/>
      <c r="RMI950" s="477"/>
      <c r="RMJ950" s="477"/>
      <c r="RMK950" s="477"/>
      <c r="RML950" s="477"/>
      <c r="RMM950" s="477"/>
      <c r="RMN950" s="477"/>
      <c r="RMO950" s="477"/>
      <c r="RMP950" s="477"/>
      <c r="RMQ950" s="477"/>
      <c r="RMR950" s="477"/>
      <c r="RMS950" s="477"/>
      <c r="RMT950" s="477"/>
      <c r="RMU950" s="477"/>
      <c r="RMV950" s="477"/>
      <c r="RMW950" s="477"/>
      <c r="RMX950" s="477"/>
      <c r="RMY950" s="477"/>
      <c r="RMZ950" s="477"/>
      <c r="RNA950" s="477"/>
      <c r="RNB950" s="477"/>
      <c r="RNC950" s="477"/>
      <c r="RND950" s="477"/>
      <c r="RNE950" s="477"/>
      <c r="RNF950" s="477"/>
      <c r="RNG950" s="477"/>
      <c r="RNH950" s="477"/>
      <c r="RNI950" s="477"/>
      <c r="RNJ950" s="477"/>
      <c r="RNK950" s="477"/>
      <c r="RNL950" s="477"/>
      <c r="RNM950" s="477"/>
      <c r="RNN950" s="477"/>
      <c r="RNO950" s="477"/>
      <c r="RNP950" s="477"/>
      <c r="RNQ950" s="477"/>
      <c r="RNR950" s="477"/>
      <c r="RNS950" s="477"/>
      <c r="RNT950" s="477"/>
      <c r="RNU950" s="477"/>
      <c r="RNV950" s="477"/>
      <c r="RNW950" s="477"/>
      <c r="RNX950" s="477"/>
      <c r="RNY950" s="477"/>
      <c r="RNZ950" s="477"/>
      <c r="ROA950" s="477"/>
      <c r="ROB950" s="477"/>
      <c r="ROC950" s="477"/>
      <c r="ROD950" s="477"/>
      <c r="ROE950" s="477"/>
      <c r="ROF950" s="477"/>
      <c r="ROG950" s="477"/>
      <c r="ROH950" s="477"/>
      <c r="ROI950" s="477"/>
      <c r="ROJ950" s="477"/>
      <c r="ROK950" s="477"/>
      <c r="ROL950" s="477"/>
      <c r="ROM950" s="477"/>
      <c r="RON950" s="477"/>
      <c r="ROO950" s="477"/>
      <c r="ROP950" s="477"/>
      <c r="ROQ950" s="477"/>
      <c r="ROR950" s="477"/>
      <c r="ROS950" s="477"/>
      <c r="ROT950" s="477"/>
      <c r="ROU950" s="477"/>
      <c r="ROV950" s="477"/>
      <c r="ROW950" s="477"/>
      <c r="ROX950" s="477"/>
      <c r="ROY950" s="477"/>
      <c r="ROZ950" s="477"/>
      <c r="RPA950" s="477"/>
      <c r="RPB950" s="477"/>
      <c r="RPC950" s="477"/>
      <c r="RPD950" s="477"/>
      <c r="RPE950" s="477"/>
      <c r="RPF950" s="477"/>
      <c r="RPG950" s="477"/>
      <c r="RPH950" s="477"/>
      <c r="RPI950" s="477"/>
      <c r="RPJ950" s="477"/>
      <c r="RPK950" s="477"/>
      <c r="RPL950" s="477"/>
      <c r="RPM950" s="477"/>
      <c r="RPN950" s="477"/>
      <c r="RPO950" s="477"/>
      <c r="RPP950" s="477"/>
      <c r="RPQ950" s="477"/>
      <c r="RPR950" s="477"/>
      <c r="RPS950" s="477"/>
      <c r="RPT950" s="477"/>
      <c r="RPU950" s="477"/>
      <c r="RPV950" s="477"/>
      <c r="RPW950" s="477"/>
      <c r="RPX950" s="477"/>
      <c r="RPY950" s="477"/>
      <c r="RPZ950" s="477"/>
      <c r="RQA950" s="477"/>
      <c r="RQB950" s="477"/>
      <c r="RQC950" s="477"/>
      <c r="RQD950" s="477"/>
      <c r="RQE950" s="477"/>
      <c r="RQF950" s="477"/>
      <c r="RQG950" s="477"/>
      <c r="RQH950" s="477"/>
      <c r="RQI950" s="477"/>
      <c r="RQJ950" s="477"/>
      <c r="RQK950" s="477"/>
      <c r="RQL950" s="477"/>
      <c r="RQM950" s="477"/>
      <c r="RQN950" s="477"/>
      <c r="RQO950" s="477"/>
      <c r="RQP950" s="477"/>
      <c r="RQQ950" s="477"/>
      <c r="RQR950" s="477"/>
      <c r="RQS950" s="477"/>
      <c r="RQT950" s="477"/>
      <c r="RQU950" s="477"/>
      <c r="RQV950" s="477"/>
      <c r="RQW950" s="477"/>
      <c r="RQX950" s="477"/>
      <c r="RQY950" s="477"/>
      <c r="RQZ950" s="477"/>
      <c r="RRA950" s="477"/>
      <c r="RRB950" s="477"/>
      <c r="RRC950" s="477"/>
      <c r="RRD950" s="477"/>
      <c r="RRE950" s="477"/>
      <c r="RRF950" s="477"/>
      <c r="RRG950" s="477"/>
      <c r="RRH950" s="477"/>
      <c r="RRI950" s="477"/>
      <c r="RRJ950" s="477"/>
      <c r="RRK950" s="477"/>
      <c r="RRL950" s="477"/>
      <c r="RRM950" s="477"/>
      <c r="RRN950" s="477"/>
      <c r="RRO950" s="477"/>
      <c r="RRP950" s="477"/>
      <c r="RRQ950" s="477"/>
      <c r="RRR950" s="477"/>
      <c r="RRS950" s="477"/>
      <c r="RRT950" s="477"/>
      <c r="RRU950" s="477"/>
      <c r="RRV950" s="477"/>
      <c r="RRW950" s="477"/>
      <c r="RRX950" s="477"/>
      <c r="RRY950" s="477"/>
      <c r="RRZ950" s="477"/>
      <c r="RSA950" s="477"/>
      <c r="RSB950" s="477"/>
      <c r="RSC950" s="477"/>
      <c r="RSD950" s="477"/>
      <c r="RSE950" s="477"/>
      <c r="RSF950" s="477"/>
      <c r="RSG950" s="477"/>
      <c r="RSH950" s="477"/>
      <c r="RSI950" s="477"/>
      <c r="RSJ950" s="477"/>
      <c r="RSK950" s="477"/>
      <c r="RSL950" s="477"/>
      <c r="RSM950" s="477"/>
      <c r="RSN950" s="477"/>
      <c r="RSO950" s="477"/>
      <c r="RSP950" s="477"/>
      <c r="RSQ950" s="477"/>
      <c r="RSR950" s="477"/>
      <c r="RSS950" s="477"/>
      <c r="RST950" s="477"/>
      <c r="RSU950" s="477"/>
      <c r="RSV950" s="477"/>
      <c r="RSW950" s="477"/>
      <c r="RSX950" s="477"/>
      <c r="RSY950" s="477"/>
      <c r="RSZ950" s="477"/>
      <c r="RTA950" s="477"/>
      <c r="RTB950" s="477"/>
      <c r="RTC950" s="477"/>
      <c r="RTD950" s="477"/>
      <c r="RTE950" s="477"/>
      <c r="RTF950" s="477"/>
      <c r="RTG950" s="477"/>
      <c r="RTH950" s="477"/>
      <c r="RTI950" s="477"/>
      <c r="RTJ950" s="477"/>
      <c r="RTK950" s="477"/>
      <c r="RTL950" s="477"/>
      <c r="RTM950" s="477"/>
      <c r="RTN950" s="477"/>
      <c r="RTO950" s="477"/>
      <c r="RTP950" s="477"/>
      <c r="RTQ950" s="477"/>
      <c r="RTR950" s="477"/>
      <c r="RTS950" s="477"/>
      <c r="RTT950" s="477"/>
      <c r="RTU950" s="477"/>
      <c r="RTV950" s="477"/>
      <c r="RTW950" s="477"/>
      <c r="RTX950" s="477"/>
      <c r="RTY950" s="477"/>
      <c r="RTZ950" s="477"/>
      <c r="RUA950" s="477"/>
      <c r="RUB950" s="477"/>
      <c r="RUC950" s="477"/>
      <c r="RUD950" s="477"/>
      <c r="RUE950" s="477"/>
      <c r="RUF950" s="477"/>
      <c r="RUG950" s="477"/>
      <c r="RUH950" s="477"/>
      <c r="RUI950" s="477"/>
      <c r="RUJ950" s="477"/>
      <c r="RUK950" s="477"/>
      <c r="RUL950" s="477"/>
      <c r="RUM950" s="477"/>
      <c r="RUN950" s="477"/>
      <c r="RUO950" s="477"/>
      <c r="RUP950" s="477"/>
      <c r="RUQ950" s="477"/>
      <c r="RUR950" s="477"/>
      <c r="RUS950" s="477"/>
      <c r="RUT950" s="477"/>
      <c r="RUU950" s="477"/>
      <c r="RUV950" s="477"/>
      <c r="RUW950" s="477"/>
      <c r="RUX950" s="477"/>
      <c r="RUY950" s="477"/>
      <c r="RUZ950" s="477"/>
      <c r="RVA950" s="477"/>
      <c r="RVB950" s="477"/>
      <c r="RVC950" s="477"/>
      <c r="RVD950" s="477"/>
      <c r="RVE950" s="477"/>
      <c r="RVF950" s="477"/>
      <c r="RVG950" s="477"/>
      <c r="RVH950" s="477"/>
      <c r="RVI950" s="477"/>
      <c r="RVJ950" s="477"/>
      <c r="RVK950" s="477"/>
      <c r="RVL950" s="477"/>
      <c r="RVM950" s="477"/>
      <c r="RVN950" s="477"/>
      <c r="RVO950" s="477"/>
      <c r="RVP950" s="477"/>
      <c r="RVQ950" s="477"/>
      <c r="RVR950" s="477"/>
      <c r="RVS950" s="477"/>
      <c r="RVT950" s="477"/>
      <c r="RVU950" s="477"/>
      <c r="RVV950" s="477"/>
      <c r="RVW950" s="477"/>
      <c r="RVX950" s="477"/>
      <c r="RVY950" s="477"/>
      <c r="RVZ950" s="477"/>
      <c r="RWA950" s="477"/>
      <c r="RWB950" s="477"/>
      <c r="RWC950" s="477"/>
      <c r="RWD950" s="477"/>
      <c r="RWE950" s="477"/>
      <c r="RWF950" s="477"/>
      <c r="RWG950" s="477"/>
      <c r="RWH950" s="477"/>
      <c r="RWI950" s="477"/>
      <c r="RWJ950" s="477"/>
      <c r="RWK950" s="477"/>
      <c r="RWL950" s="477"/>
      <c r="RWM950" s="477"/>
      <c r="RWN950" s="477"/>
      <c r="RWO950" s="477"/>
      <c r="RWP950" s="477"/>
      <c r="RWQ950" s="477"/>
      <c r="RWR950" s="477"/>
      <c r="RWS950" s="477"/>
      <c r="RWT950" s="477"/>
      <c r="RWU950" s="477"/>
      <c r="RWV950" s="477"/>
      <c r="RWW950" s="477"/>
      <c r="RWX950" s="477"/>
      <c r="RWY950" s="477"/>
      <c r="RWZ950" s="477"/>
      <c r="RXA950" s="477"/>
      <c r="RXB950" s="477"/>
      <c r="RXC950" s="477"/>
      <c r="RXD950" s="477"/>
      <c r="RXE950" s="477"/>
      <c r="RXF950" s="477"/>
      <c r="RXG950" s="477"/>
      <c r="RXH950" s="477"/>
      <c r="RXI950" s="477"/>
      <c r="RXJ950" s="477"/>
      <c r="RXK950" s="477"/>
      <c r="RXL950" s="477"/>
      <c r="RXM950" s="477"/>
      <c r="RXN950" s="477"/>
      <c r="RXO950" s="477"/>
      <c r="RXP950" s="477"/>
      <c r="RXQ950" s="477"/>
      <c r="RXR950" s="477"/>
      <c r="RXS950" s="477"/>
      <c r="RXT950" s="477"/>
      <c r="RXU950" s="477"/>
      <c r="RXV950" s="477"/>
      <c r="RXW950" s="477"/>
      <c r="RXX950" s="477"/>
      <c r="RXY950" s="477"/>
      <c r="RXZ950" s="477"/>
      <c r="RYA950" s="477"/>
      <c r="RYB950" s="477"/>
      <c r="RYC950" s="477"/>
      <c r="RYD950" s="477"/>
      <c r="RYE950" s="477"/>
      <c r="RYF950" s="477"/>
      <c r="RYG950" s="477"/>
      <c r="RYH950" s="477"/>
      <c r="RYI950" s="477"/>
      <c r="RYJ950" s="477"/>
      <c r="RYK950" s="477"/>
      <c r="RYL950" s="477"/>
      <c r="RYM950" s="477"/>
      <c r="RYN950" s="477"/>
      <c r="RYO950" s="477"/>
      <c r="RYP950" s="477"/>
      <c r="RYQ950" s="477"/>
      <c r="RYR950" s="477"/>
      <c r="RYS950" s="477"/>
      <c r="RYT950" s="477"/>
      <c r="RYU950" s="477"/>
      <c r="RYV950" s="477"/>
      <c r="RYW950" s="477"/>
      <c r="RYX950" s="477"/>
      <c r="RYY950" s="477"/>
      <c r="RYZ950" s="477"/>
      <c r="RZA950" s="477"/>
      <c r="RZB950" s="477"/>
      <c r="RZC950" s="477"/>
      <c r="RZD950" s="477"/>
      <c r="RZE950" s="477"/>
      <c r="RZF950" s="477"/>
      <c r="RZG950" s="477"/>
      <c r="RZH950" s="477"/>
      <c r="RZI950" s="477"/>
      <c r="RZJ950" s="477"/>
      <c r="RZK950" s="477"/>
      <c r="RZL950" s="477"/>
      <c r="RZM950" s="477"/>
      <c r="RZN950" s="477"/>
      <c r="RZO950" s="477"/>
      <c r="RZP950" s="477"/>
      <c r="RZQ950" s="477"/>
      <c r="RZR950" s="477"/>
      <c r="RZS950" s="477"/>
      <c r="RZT950" s="477"/>
      <c r="RZU950" s="477"/>
      <c r="RZV950" s="477"/>
      <c r="RZW950" s="477"/>
      <c r="RZX950" s="477"/>
      <c r="RZY950" s="477"/>
      <c r="RZZ950" s="477"/>
      <c r="SAA950" s="477"/>
      <c r="SAB950" s="477"/>
      <c r="SAC950" s="477"/>
      <c r="SAD950" s="477"/>
      <c r="SAE950" s="477"/>
      <c r="SAF950" s="477"/>
      <c r="SAG950" s="477"/>
      <c r="SAH950" s="477"/>
      <c r="SAI950" s="477"/>
      <c r="SAJ950" s="477"/>
      <c r="SAK950" s="477"/>
      <c r="SAL950" s="477"/>
      <c r="SAM950" s="477"/>
      <c r="SAN950" s="477"/>
      <c r="SAO950" s="477"/>
      <c r="SAP950" s="477"/>
      <c r="SAQ950" s="477"/>
      <c r="SAR950" s="477"/>
      <c r="SAS950" s="477"/>
      <c r="SAT950" s="477"/>
      <c r="SAU950" s="477"/>
      <c r="SAV950" s="477"/>
      <c r="SAW950" s="477"/>
      <c r="SAX950" s="477"/>
      <c r="SAY950" s="477"/>
      <c r="SAZ950" s="477"/>
      <c r="SBA950" s="477"/>
      <c r="SBB950" s="477"/>
      <c r="SBC950" s="477"/>
      <c r="SBD950" s="477"/>
      <c r="SBE950" s="477"/>
      <c r="SBF950" s="477"/>
      <c r="SBG950" s="477"/>
      <c r="SBH950" s="477"/>
      <c r="SBI950" s="477"/>
      <c r="SBJ950" s="477"/>
      <c r="SBK950" s="477"/>
      <c r="SBL950" s="477"/>
      <c r="SBM950" s="477"/>
      <c r="SBN950" s="477"/>
      <c r="SBO950" s="477"/>
      <c r="SBP950" s="477"/>
      <c r="SBQ950" s="477"/>
      <c r="SBR950" s="477"/>
      <c r="SBS950" s="477"/>
      <c r="SBT950" s="477"/>
      <c r="SBU950" s="477"/>
      <c r="SBV950" s="477"/>
      <c r="SBW950" s="477"/>
      <c r="SBX950" s="477"/>
      <c r="SBY950" s="477"/>
      <c r="SBZ950" s="477"/>
      <c r="SCA950" s="477"/>
      <c r="SCB950" s="477"/>
      <c r="SCC950" s="477"/>
      <c r="SCD950" s="477"/>
      <c r="SCE950" s="477"/>
      <c r="SCF950" s="477"/>
      <c r="SCG950" s="477"/>
      <c r="SCH950" s="477"/>
      <c r="SCI950" s="477"/>
      <c r="SCJ950" s="477"/>
      <c r="SCK950" s="477"/>
      <c r="SCL950" s="477"/>
      <c r="SCM950" s="477"/>
      <c r="SCN950" s="477"/>
      <c r="SCO950" s="477"/>
      <c r="SCP950" s="477"/>
      <c r="SCQ950" s="477"/>
      <c r="SCR950" s="477"/>
      <c r="SCS950" s="477"/>
      <c r="SCT950" s="477"/>
      <c r="SCU950" s="477"/>
      <c r="SCV950" s="477"/>
      <c r="SCW950" s="477"/>
      <c r="SCX950" s="477"/>
      <c r="SCY950" s="477"/>
      <c r="SCZ950" s="477"/>
      <c r="SDA950" s="477"/>
      <c r="SDB950" s="477"/>
      <c r="SDC950" s="477"/>
      <c r="SDD950" s="477"/>
      <c r="SDE950" s="477"/>
      <c r="SDF950" s="477"/>
      <c r="SDG950" s="477"/>
      <c r="SDH950" s="477"/>
      <c r="SDI950" s="477"/>
      <c r="SDJ950" s="477"/>
      <c r="SDK950" s="477"/>
      <c r="SDL950" s="477"/>
      <c r="SDM950" s="477"/>
      <c r="SDN950" s="477"/>
      <c r="SDO950" s="477"/>
      <c r="SDP950" s="477"/>
      <c r="SDQ950" s="477"/>
      <c r="SDR950" s="477"/>
      <c r="SDS950" s="477"/>
      <c r="SDT950" s="477"/>
      <c r="SDU950" s="477"/>
      <c r="SDV950" s="477"/>
      <c r="SDW950" s="477"/>
      <c r="SDX950" s="477"/>
      <c r="SDY950" s="477"/>
      <c r="SDZ950" s="477"/>
      <c r="SEA950" s="477"/>
      <c r="SEB950" s="477"/>
      <c r="SEC950" s="477"/>
      <c r="SED950" s="477"/>
      <c r="SEE950" s="477"/>
      <c r="SEF950" s="477"/>
      <c r="SEG950" s="477"/>
      <c r="SEH950" s="477"/>
      <c r="SEI950" s="477"/>
      <c r="SEJ950" s="477"/>
      <c r="SEK950" s="477"/>
      <c r="SEL950" s="477"/>
      <c r="SEM950" s="477"/>
      <c r="SEN950" s="477"/>
      <c r="SEO950" s="477"/>
      <c r="SEP950" s="477"/>
      <c r="SEQ950" s="477"/>
      <c r="SER950" s="477"/>
      <c r="SES950" s="477"/>
      <c r="SET950" s="477"/>
      <c r="SEU950" s="477"/>
      <c r="SEV950" s="477"/>
      <c r="SEW950" s="477"/>
      <c r="SEX950" s="477"/>
      <c r="SEY950" s="477"/>
      <c r="SEZ950" s="477"/>
      <c r="SFA950" s="477"/>
      <c r="SFB950" s="477"/>
      <c r="SFC950" s="477"/>
      <c r="SFD950" s="477"/>
      <c r="SFE950" s="477"/>
      <c r="SFF950" s="477"/>
      <c r="SFG950" s="477"/>
      <c r="SFH950" s="477"/>
      <c r="SFI950" s="477"/>
      <c r="SFJ950" s="477"/>
      <c r="SFK950" s="477"/>
      <c r="SFL950" s="477"/>
      <c r="SFM950" s="477"/>
      <c r="SFN950" s="477"/>
      <c r="SFO950" s="477"/>
      <c r="SFP950" s="477"/>
      <c r="SFQ950" s="477"/>
      <c r="SFR950" s="477"/>
      <c r="SFS950" s="477"/>
      <c r="SFT950" s="477"/>
      <c r="SFU950" s="477"/>
      <c r="SFV950" s="477"/>
      <c r="SFW950" s="477"/>
      <c r="SFX950" s="477"/>
      <c r="SFY950" s="477"/>
      <c r="SFZ950" s="477"/>
      <c r="SGA950" s="477"/>
      <c r="SGB950" s="477"/>
      <c r="SGC950" s="477"/>
      <c r="SGD950" s="477"/>
      <c r="SGE950" s="477"/>
      <c r="SGF950" s="477"/>
      <c r="SGG950" s="477"/>
      <c r="SGH950" s="477"/>
      <c r="SGI950" s="477"/>
      <c r="SGJ950" s="477"/>
      <c r="SGK950" s="477"/>
      <c r="SGL950" s="477"/>
      <c r="SGM950" s="477"/>
      <c r="SGN950" s="477"/>
      <c r="SGO950" s="477"/>
      <c r="SGP950" s="477"/>
      <c r="SGQ950" s="477"/>
      <c r="SGR950" s="477"/>
      <c r="SGS950" s="477"/>
      <c r="SGT950" s="477"/>
      <c r="SGU950" s="477"/>
      <c r="SGV950" s="477"/>
      <c r="SGW950" s="477"/>
      <c r="SGX950" s="477"/>
      <c r="SGY950" s="477"/>
      <c r="SGZ950" s="477"/>
      <c r="SHA950" s="477"/>
      <c r="SHB950" s="477"/>
      <c r="SHC950" s="477"/>
      <c r="SHD950" s="477"/>
      <c r="SHE950" s="477"/>
      <c r="SHF950" s="477"/>
      <c r="SHG950" s="477"/>
      <c r="SHH950" s="477"/>
      <c r="SHI950" s="477"/>
      <c r="SHJ950" s="477"/>
      <c r="SHK950" s="477"/>
      <c r="SHL950" s="477"/>
      <c r="SHM950" s="477"/>
      <c r="SHN950" s="477"/>
      <c r="SHO950" s="477"/>
      <c r="SHP950" s="477"/>
      <c r="SHQ950" s="477"/>
      <c r="SHR950" s="477"/>
      <c r="SHS950" s="477"/>
      <c r="SHT950" s="477"/>
      <c r="SHU950" s="477"/>
      <c r="SHV950" s="477"/>
      <c r="SHW950" s="477"/>
      <c r="SHX950" s="477"/>
      <c r="SHY950" s="477"/>
      <c r="SHZ950" s="477"/>
      <c r="SIA950" s="477"/>
      <c r="SIB950" s="477"/>
      <c r="SIC950" s="477"/>
      <c r="SID950" s="477"/>
      <c r="SIE950" s="477"/>
      <c r="SIF950" s="477"/>
      <c r="SIG950" s="477"/>
      <c r="SIH950" s="477"/>
      <c r="SII950" s="477"/>
      <c r="SIJ950" s="477"/>
      <c r="SIK950" s="477"/>
      <c r="SIL950" s="477"/>
      <c r="SIM950" s="477"/>
      <c r="SIN950" s="477"/>
      <c r="SIO950" s="477"/>
      <c r="SIP950" s="477"/>
      <c r="SIQ950" s="477"/>
      <c r="SIR950" s="477"/>
      <c r="SIS950" s="477"/>
      <c r="SIT950" s="477"/>
      <c r="SIU950" s="477"/>
      <c r="SIV950" s="477"/>
      <c r="SIW950" s="477"/>
      <c r="SIX950" s="477"/>
      <c r="SIY950" s="477"/>
      <c r="SIZ950" s="477"/>
      <c r="SJA950" s="477"/>
      <c r="SJB950" s="477"/>
      <c r="SJC950" s="477"/>
      <c r="SJD950" s="477"/>
      <c r="SJE950" s="477"/>
      <c r="SJF950" s="477"/>
      <c r="SJG950" s="477"/>
      <c r="SJH950" s="477"/>
      <c r="SJI950" s="477"/>
      <c r="SJJ950" s="477"/>
      <c r="SJK950" s="477"/>
      <c r="SJL950" s="477"/>
      <c r="SJM950" s="477"/>
      <c r="SJN950" s="477"/>
      <c r="SJO950" s="477"/>
      <c r="SJP950" s="477"/>
      <c r="SJQ950" s="477"/>
      <c r="SJR950" s="477"/>
      <c r="SJS950" s="477"/>
      <c r="SJT950" s="477"/>
      <c r="SJU950" s="477"/>
      <c r="SJV950" s="477"/>
      <c r="SJW950" s="477"/>
      <c r="SJX950" s="477"/>
      <c r="SJY950" s="477"/>
      <c r="SJZ950" s="477"/>
      <c r="SKA950" s="477"/>
      <c r="SKB950" s="477"/>
      <c r="SKC950" s="477"/>
      <c r="SKD950" s="477"/>
      <c r="SKE950" s="477"/>
      <c r="SKF950" s="477"/>
      <c r="SKG950" s="477"/>
      <c r="SKH950" s="477"/>
      <c r="SKI950" s="477"/>
      <c r="SKJ950" s="477"/>
      <c r="SKK950" s="477"/>
      <c r="SKL950" s="477"/>
      <c r="SKM950" s="477"/>
      <c r="SKN950" s="477"/>
      <c r="SKO950" s="477"/>
      <c r="SKP950" s="477"/>
      <c r="SKQ950" s="477"/>
      <c r="SKR950" s="477"/>
      <c r="SKS950" s="477"/>
      <c r="SKT950" s="477"/>
      <c r="SKU950" s="477"/>
      <c r="SKV950" s="477"/>
      <c r="SKW950" s="477"/>
      <c r="SKX950" s="477"/>
      <c r="SKY950" s="477"/>
      <c r="SKZ950" s="477"/>
      <c r="SLA950" s="477"/>
      <c r="SLB950" s="477"/>
      <c r="SLC950" s="477"/>
      <c r="SLD950" s="477"/>
      <c r="SLE950" s="477"/>
      <c r="SLF950" s="477"/>
      <c r="SLG950" s="477"/>
      <c r="SLH950" s="477"/>
      <c r="SLI950" s="477"/>
      <c r="SLJ950" s="477"/>
      <c r="SLK950" s="477"/>
      <c r="SLL950" s="477"/>
      <c r="SLM950" s="477"/>
      <c r="SLN950" s="477"/>
      <c r="SLO950" s="477"/>
      <c r="SLP950" s="477"/>
      <c r="SLQ950" s="477"/>
      <c r="SLR950" s="477"/>
      <c r="SLS950" s="477"/>
      <c r="SLT950" s="477"/>
      <c r="SLU950" s="477"/>
      <c r="SLV950" s="477"/>
      <c r="SLW950" s="477"/>
      <c r="SLX950" s="477"/>
      <c r="SLY950" s="477"/>
      <c r="SLZ950" s="477"/>
      <c r="SMA950" s="477"/>
      <c r="SMB950" s="477"/>
      <c r="SMC950" s="477"/>
      <c r="SMD950" s="477"/>
      <c r="SME950" s="477"/>
      <c r="SMF950" s="477"/>
      <c r="SMG950" s="477"/>
      <c r="SMH950" s="477"/>
      <c r="SMI950" s="477"/>
      <c r="SMJ950" s="477"/>
      <c r="SMK950" s="477"/>
      <c r="SML950" s="477"/>
      <c r="SMM950" s="477"/>
      <c r="SMN950" s="477"/>
      <c r="SMO950" s="477"/>
      <c r="SMP950" s="477"/>
      <c r="SMQ950" s="477"/>
      <c r="SMR950" s="477"/>
      <c r="SMS950" s="477"/>
      <c r="SMT950" s="477"/>
      <c r="SMU950" s="477"/>
      <c r="SMV950" s="477"/>
      <c r="SMW950" s="477"/>
      <c r="SMX950" s="477"/>
      <c r="SMY950" s="477"/>
      <c r="SMZ950" s="477"/>
      <c r="SNA950" s="477"/>
      <c r="SNB950" s="477"/>
      <c r="SNC950" s="477"/>
      <c r="SND950" s="477"/>
      <c r="SNE950" s="477"/>
      <c r="SNF950" s="477"/>
      <c r="SNG950" s="477"/>
      <c r="SNH950" s="477"/>
      <c r="SNI950" s="477"/>
      <c r="SNJ950" s="477"/>
      <c r="SNK950" s="477"/>
      <c r="SNL950" s="477"/>
      <c r="SNM950" s="477"/>
      <c r="SNN950" s="477"/>
      <c r="SNO950" s="477"/>
      <c r="SNP950" s="477"/>
      <c r="SNQ950" s="477"/>
      <c r="SNR950" s="477"/>
      <c r="SNS950" s="477"/>
      <c r="SNT950" s="477"/>
      <c r="SNU950" s="477"/>
      <c r="SNV950" s="477"/>
      <c r="SNW950" s="477"/>
      <c r="SNX950" s="477"/>
      <c r="SNY950" s="477"/>
      <c r="SNZ950" s="477"/>
      <c r="SOA950" s="477"/>
      <c r="SOB950" s="477"/>
      <c r="SOC950" s="477"/>
      <c r="SOD950" s="477"/>
      <c r="SOE950" s="477"/>
      <c r="SOF950" s="477"/>
      <c r="SOG950" s="477"/>
      <c r="SOH950" s="477"/>
      <c r="SOI950" s="477"/>
      <c r="SOJ950" s="477"/>
      <c r="SOK950" s="477"/>
      <c r="SOL950" s="477"/>
      <c r="SOM950" s="477"/>
      <c r="SON950" s="477"/>
      <c r="SOO950" s="477"/>
      <c r="SOP950" s="477"/>
      <c r="SOQ950" s="477"/>
      <c r="SOR950" s="477"/>
      <c r="SOS950" s="477"/>
      <c r="SOT950" s="477"/>
      <c r="SOU950" s="477"/>
      <c r="SOV950" s="477"/>
      <c r="SOW950" s="477"/>
      <c r="SOX950" s="477"/>
      <c r="SOY950" s="477"/>
      <c r="SOZ950" s="477"/>
      <c r="SPA950" s="477"/>
      <c r="SPB950" s="477"/>
      <c r="SPC950" s="477"/>
      <c r="SPD950" s="477"/>
      <c r="SPE950" s="477"/>
      <c r="SPF950" s="477"/>
      <c r="SPG950" s="477"/>
      <c r="SPH950" s="477"/>
      <c r="SPI950" s="477"/>
      <c r="SPJ950" s="477"/>
      <c r="SPK950" s="477"/>
      <c r="SPL950" s="477"/>
      <c r="SPM950" s="477"/>
      <c r="SPN950" s="477"/>
      <c r="SPO950" s="477"/>
      <c r="SPP950" s="477"/>
      <c r="SPQ950" s="477"/>
      <c r="SPR950" s="477"/>
      <c r="SPS950" s="477"/>
      <c r="SPT950" s="477"/>
      <c r="SPU950" s="477"/>
      <c r="SPV950" s="477"/>
      <c r="SPW950" s="477"/>
      <c r="SPX950" s="477"/>
      <c r="SPY950" s="477"/>
      <c r="SPZ950" s="477"/>
      <c r="SQA950" s="477"/>
      <c r="SQB950" s="477"/>
      <c r="SQC950" s="477"/>
      <c r="SQD950" s="477"/>
      <c r="SQE950" s="477"/>
      <c r="SQF950" s="477"/>
      <c r="SQG950" s="477"/>
      <c r="SQH950" s="477"/>
      <c r="SQI950" s="477"/>
      <c r="SQJ950" s="477"/>
      <c r="SQK950" s="477"/>
      <c r="SQL950" s="477"/>
      <c r="SQM950" s="477"/>
      <c r="SQN950" s="477"/>
      <c r="SQO950" s="477"/>
      <c r="SQP950" s="477"/>
      <c r="SQQ950" s="477"/>
      <c r="SQR950" s="477"/>
      <c r="SQS950" s="477"/>
      <c r="SQT950" s="477"/>
      <c r="SQU950" s="477"/>
      <c r="SQV950" s="477"/>
      <c r="SQW950" s="477"/>
      <c r="SQX950" s="477"/>
      <c r="SQY950" s="477"/>
      <c r="SQZ950" s="477"/>
      <c r="SRA950" s="477"/>
      <c r="SRB950" s="477"/>
      <c r="SRC950" s="477"/>
      <c r="SRD950" s="477"/>
      <c r="SRE950" s="477"/>
      <c r="SRF950" s="477"/>
      <c r="SRG950" s="477"/>
      <c r="SRH950" s="477"/>
      <c r="SRI950" s="477"/>
      <c r="SRJ950" s="477"/>
      <c r="SRK950" s="477"/>
      <c r="SRL950" s="477"/>
      <c r="SRM950" s="477"/>
      <c r="SRN950" s="477"/>
      <c r="SRO950" s="477"/>
      <c r="SRP950" s="477"/>
      <c r="SRQ950" s="477"/>
      <c r="SRR950" s="477"/>
      <c r="SRS950" s="477"/>
      <c r="SRT950" s="477"/>
      <c r="SRU950" s="477"/>
      <c r="SRV950" s="477"/>
      <c r="SRW950" s="477"/>
      <c r="SRX950" s="477"/>
      <c r="SRY950" s="477"/>
      <c r="SRZ950" s="477"/>
      <c r="SSA950" s="477"/>
      <c r="SSB950" s="477"/>
      <c r="SSC950" s="477"/>
      <c r="SSD950" s="477"/>
      <c r="SSE950" s="477"/>
      <c r="SSF950" s="477"/>
      <c r="SSG950" s="477"/>
      <c r="SSH950" s="477"/>
      <c r="SSI950" s="477"/>
      <c r="SSJ950" s="477"/>
      <c r="SSK950" s="477"/>
      <c r="SSL950" s="477"/>
      <c r="SSM950" s="477"/>
      <c r="SSN950" s="477"/>
      <c r="SSO950" s="477"/>
      <c r="SSP950" s="477"/>
      <c r="SSQ950" s="477"/>
      <c r="SSR950" s="477"/>
      <c r="SSS950" s="477"/>
      <c r="SST950" s="477"/>
      <c r="SSU950" s="477"/>
      <c r="SSV950" s="477"/>
      <c r="SSW950" s="477"/>
      <c r="SSX950" s="477"/>
      <c r="SSY950" s="477"/>
      <c r="SSZ950" s="477"/>
      <c r="STA950" s="477"/>
      <c r="STB950" s="477"/>
      <c r="STC950" s="477"/>
      <c r="STD950" s="477"/>
      <c r="STE950" s="477"/>
      <c r="STF950" s="477"/>
      <c r="STG950" s="477"/>
      <c r="STH950" s="477"/>
      <c r="STI950" s="477"/>
      <c r="STJ950" s="477"/>
      <c r="STK950" s="477"/>
      <c r="STL950" s="477"/>
      <c r="STM950" s="477"/>
      <c r="STN950" s="477"/>
      <c r="STO950" s="477"/>
      <c r="STP950" s="477"/>
      <c r="STQ950" s="477"/>
      <c r="STR950" s="477"/>
      <c r="STS950" s="477"/>
      <c r="STT950" s="477"/>
      <c r="STU950" s="477"/>
      <c r="STV950" s="477"/>
      <c r="STW950" s="477"/>
      <c r="STX950" s="477"/>
      <c r="STY950" s="477"/>
      <c r="STZ950" s="477"/>
      <c r="SUA950" s="477"/>
      <c r="SUB950" s="477"/>
      <c r="SUC950" s="477"/>
      <c r="SUD950" s="477"/>
      <c r="SUE950" s="477"/>
      <c r="SUF950" s="477"/>
      <c r="SUG950" s="477"/>
      <c r="SUH950" s="477"/>
      <c r="SUI950" s="477"/>
      <c r="SUJ950" s="477"/>
      <c r="SUK950" s="477"/>
      <c r="SUL950" s="477"/>
      <c r="SUM950" s="477"/>
      <c r="SUN950" s="477"/>
      <c r="SUO950" s="477"/>
      <c r="SUP950" s="477"/>
      <c r="SUQ950" s="477"/>
      <c r="SUR950" s="477"/>
      <c r="SUS950" s="477"/>
      <c r="SUT950" s="477"/>
      <c r="SUU950" s="477"/>
      <c r="SUV950" s="477"/>
      <c r="SUW950" s="477"/>
      <c r="SUX950" s="477"/>
      <c r="SUY950" s="477"/>
      <c r="SUZ950" s="477"/>
      <c r="SVA950" s="477"/>
      <c r="SVB950" s="477"/>
      <c r="SVC950" s="477"/>
      <c r="SVD950" s="477"/>
      <c r="SVE950" s="477"/>
      <c r="SVF950" s="477"/>
      <c r="SVG950" s="477"/>
      <c r="SVH950" s="477"/>
      <c r="SVI950" s="477"/>
      <c r="SVJ950" s="477"/>
      <c r="SVK950" s="477"/>
      <c r="SVL950" s="477"/>
      <c r="SVM950" s="477"/>
      <c r="SVN950" s="477"/>
      <c r="SVO950" s="477"/>
      <c r="SVP950" s="477"/>
      <c r="SVQ950" s="477"/>
      <c r="SVR950" s="477"/>
      <c r="SVS950" s="477"/>
      <c r="SVT950" s="477"/>
      <c r="SVU950" s="477"/>
      <c r="SVV950" s="477"/>
      <c r="SVW950" s="477"/>
      <c r="SVX950" s="477"/>
      <c r="SVY950" s="477"/>
      <c r="SVZ950" s="477"/>
      <c r="SWA950" s="477"/>
      <c r="SWB950" s="477"/>
      <c r="SWC950" s="477"/>
      <c r="SWD950" s="477"/>
      <c r="SWE950" s="477"/>
      <c r="SWF950" s="477"/>
      <c r="SWG950" s="477"/>
      <c r="SWH950" s="477"/>
      <c r="SWI950" s="477"/>
      <c r="SWJ950" s="477"/>
      <c r="SWK950" s="477"/>
      <c r="SWL950" s="477"/>
      <c r="SWM950" s="477"/>
      <c r="SWN950" s="477"/>
      <c r="SWO950" s="477"/>
      <c r="SWP950" s="477"/>
      <c r="SWQ950" s="477"/>
      <c r="SWR950" s="477"/>
      <c r="SWS950" s="477"/>
      <c r="SWT950" s="477"/>
      <c r="SWU950" s="477"/>
      <c r="SWV950" s="477"/>
      <c r="SWW950" s="477"/>
      <c r="SWX950" s="477"/>
      <c r="SWY950" s="477"/>
      <c r="SWZ950" s="477"/>
      <c r="SXA950" s="477"/>
      <c r="SXB950" s="477"/>
      <c r="SXC950" s="477"/>
      <c r="SXD950" s="477"/>
      <c r="SXE950" s="477"/>
      <c r="SXF950" s="477"/>
      <c r="SXG950" s="477"/>
      <c r="SXH950" s="477"/>
      <c r="SXI950" s="477"/>
      <c r="SXJ950" s="477"/>
      <c r="SXK950" s="477"/>
      <c r="SXL950" s="477"/>
      <c r="SXM950" s="477"/>
      <c r="SXN950" s="477"/>
      <c r="SXO950" s="477"/>
      <c r="SXP950" s="477"/>
      <c r="SXQ950" s="477"/>
      <c r="SXR950" s="477"/>
      <c r="SXS950" s="477"/>
      <c r="SXT950" s="477"/>
      <c r="SXU950" s="477"/>
      <c r="SXV950" s="477"/>
      <c r="SXW950" s="477"/>
      <c r="SXX950" s="477"/>
      <c r="SXY950" s="477"/>
      <c r="SXZ950" s="477"/>
      <c r="SYA950" s="477"/>
      <c r="SYB950" s="477"/>
      <c r="SYC950" s="477"/>
      <c r="SYD950" s="477"/>
      <c r="SYE950" s="477"/>
      <c r="SYF950" s="477"/>
      <c r="SYG950" s="477"/>
      <c r="SYH950" s="477"/>
      <c r="SYI950" s="477"/>
      <c r="SYJ950" s="477"/>
      <c r="SYK950" s="477"/>
      <c r="SYL950" s="477"/>
      <c r="SYM950" s="477"/>
      <c r="SYN950" s="477"/>
      <c r="SYO950" s="477"/>
      <c r="SYP950" s="477"/>
      <c r="SYQ950" s="477"/>
      <c r="SYR950" s="477"/>
      <c r="SYS950" s="477"/>
      <c r="SYT950" s="477"/>
      <c r="SYU950" s="477"/>
      <c r="SYV950" s="477"/>
      <c r="SYW950" s="477"/>
      <c r="SYX950" s="477"/>
      <c r="SYY950" s="477"/>
      <c r="SYZ950" s="477"/>
      <c r="SZA950" s="477"/>
      <c r="SZB950" s="477"/>
      <c r="SZC950" s="477"/>
      <c r="SZD950" s="477"/>
      <c r="SZE950" s="477"/>
      <c r="SZF950" s="477"/>
      <c r="SZG950" s="477"/>
      <c r="SZH950" s="477"/>
      <c r="SZI950" s="477"/>
      <c r="SZJ950" s="477"/>
      <c r="SZK950" s="477"/>
      <c r="SZL950" s="477"/>
      <c r="SZM950" s="477"/>
      <c r="SZN950" s="477"/>
      <c r="SZO950" s="477"/>
      <c r="SZP950" s="477"/>
      <c r="SZQ950" s="477"/>
      <c r="SZR950" s="477"/>
      <c r="SZS950" s="477"/>
      <c r="SZT950" s="477"/>
      <c r="SZU950" s="477"/>
      <c r="SZV950" s="477"/>
      <c r="SZW950" s="477"/>
      <c r="SZX950" s="477"/>
      <c r="SZY950" s="477"/>
      <c r="SZZ950" s="477"/>
      <c r="TAA950" s="477"/>
      <c r="TAB950" s="477"/>
      <c r="TAC950" s="477"/>
      <c r="TAD950" s="477"/>
      <c r="TAE950" s="477"/>
      <c r="TAF950" s="477"/>
      <c r="TAG950" s="477"/>
      <c r="TAH950" s="477"/>
      <c r="TAI950" s="477"/>
      <c r="TAJ950" s="477"/>
      <c r="TAK950" s="477"/>
      <c r="TAL950" s="477"/>
      <c r="TAM950" s="477"/>
      <c r="TAN950" s="477"/>
      <c r="TAO950" s="477"/>
      <c r="TAP950" s="477"/>
      <c r="TAQ950" s="477"/>
      <c r="TAR950" s="477"/>
      <c r="TAS950" s="477"/>
      <c r="TAT950" s="477"/>
      <c r="TAU950" s="477"/>
      <c r="TAV950" s="477"/>
      <c r="TAW950" s="477"/>
      <c r="TAX950" s="477"/>
      <c r="TAY950" s="477"/>
      <c r="TAZ950" s="477"/>
      <c r="TBA950" s="477"/>
      <c r="TBB950" s="477"/>
      <c r="TBC950" s="477"/>
      <c r="TBD950" s="477"/>
      <c r="TBE950" s="477"/>
      <c r="TBF950" s="477"/>
      <c r="TBG950" s="477"/>
      <c r="TBH950" s="477"/>
      <c r="TBI950" s="477"/>
      <c r="TBJ950" s="477"/>
      <c r="TBK950" s="477"/>
      <c r="TBL950" s="477"/>
      <c r="TBM950" s="477"/>
      <c r="TBN950" s="477"/>
      <c r="TBO950" s="477"/>
      <c r="TBP950" s="477"/>
      <c r="TBQ950" s="477"/>
      <c r="TBR950" s="477"/>
      <c r="TBS950" s="477"/>
      <c r="TBT950" s="477"/>
      <c r="TBU950" s="477"/>
      <c r="TBV950" s="477"/>
      <c r="TBW950" s="477"/>
      <c r="TBX950" s="477"/>
      <c r="TBY950" s="477"/>
      <c r="TBZ950" s="477"/>
      <c r="TCA950" s="477"/>
      <c r="TCB950" s="477"/>
      <c r="TCC950" s="477"/>
      <c r="TCD950" s="477"/>
      <c r="TCE950" s="477"/>
      <c r="TCF950" s="477"/>
      <c r="TCG950" s="477"/>
      <c r="TCH950" s="477"/>
      <c r="TCI950" s="477"/>
      <c r="TCJ950" s="477"/>
      <c r="TCK950" s="477"/>
      <c r="TCL950" s="477"/>
      <c r="TCM950" s="477"/>
      <c r="TCN950" s="477"/>
      <c r="TCO950" s="477"/>
      <c r="TCP950" s="477"/>
      <c r="TCQ950" s="477"/>
      <c r="TCR950" s="477"/>
      <c r="TCS950" s="477"/>
      <c r="TCT950" s="477"/>
      <c r="TCU950" s="477"/>
      <c r="TCV950" s="477"/>
      <c r="TCW950" s="477"/>
      <c r="TCX950" s="477"/>
      <c r="TCY950" s="477"/>
      <c r="TCZ950" s="477"/>
      <c r="TDA950" s="477"/>
      <c r="TDB950" s="477"/>
      <c r="TDC950" s="477"/>
      <c r="TDD950" s="477"/>
      <c r="TDE950" s="477"/>
      <c r="TDF950" s="477"/>
      <c r="TDG950" s="477"/>
      <c r="TDH950" s="477"/>
      <c r="TDI950" s="477"/>
      <c r="TDJ950" s="477"/>
      <c r="TDK950" s="477"/>
      <c r="TDL950" s="477"/>
      <c r="TDM950" s="477"/>
      <c r="TDN950" s="477"/>
      <c r="TDO950" s="477"/>
      <c r="TDP950" s="477"/>
      <c r="TDQ950" s="477"/>
      <c r="TDR950" s="477"/>
      <c r="TDS950" s="477"/>
      <c r="TDT950" s="477"/>
      <c r="TDU950" s="477"/>
      <c r="TDV950" s="477"/>
      <c r="TDW950" s="477"/>
      <c r="TDX950" s="477"/>
      <c r="TDY950" s="477"/>
      <c r="TDZ950" s="477"/>
      <c r="TEA950" s="477"/>
      <c r="TEB950" s="477"/>
      <c r="TEC950" s="477"/>
      <c r="TED950" s="477"/>
      <c r="TEE950" s="477"/>
      <c r="TEF950" s="477"/>
      <c r="TEG950" s="477"/>
      <c r="TEH950" s="477"/>
      <c r="TEI950" s="477"/>
      <c r="TEJ950" s="477"/>
      <c r="TEK950" s="477"/>
      <c r="TEL950" s="477"/>
      <c r="TEM950" s="477"/>
      <c r="TEN950" s="477"/>
      <c r="TEO950" s="477"/>
      <c r="TEP950" s="477"/>
      <c r="TEQ950" s="477"/>
      <c r="TER950" s="477"/>
      <c r="TES950" s="477"/>
      <c r="TET950" s="477"/>
      <c r="TEU950" s="477"/>
      <c r="TEV950" s="477"/>
      <c r="TEW950" s="477"/>
      <c r="TEX950" s="477"/>
      <c r="TEY950" s="477"/>
      <c r="TEZ950" s="477"/>
      <c r="TFA950" s="477"/>
      <c r="TFB950" s="477"/>
      <c r="TFC950" s="477"/>
      <c r="TFD950" s="477"/>
      <c r="TFE950" s="477"/>
      <c r="TFF950" s="477"/>
      <c r="TFG950" s="477"/>
      <c r="TFH950" s="477"/>
      <c r="TFI950" s="477"/>
      <c r="TFJ950" s="477"/>
      <c r="TFK950" s="477"/>
      <c r="TFL950" s="477"/>
      <c r="TFM950" s="477"/>
      <c r="TFN950" s="477"/>
      <c r="TFO950" s="477"/>
      <c r="TFP950" s="477"/>
      <c r="TFQ950" s="477"/>
      <c r="TFR950" s="477"/>
      <c r="TFS950" s="477"/>
      <c r="TFT950" s="477"/>
      <c r="TFU950" s="477"/>
      <c r="TFV950" s="477"/>
      <c r="TFW950" s="477"/>
      <c r="TFX950" s="477"/>
      <c r="TFY950" s="477"/>
      <c r="TFZ950" s="477"/>
      <c r="TGA950" s="477"/>
      <c r="TGB950" s="477"/>
      <c r="TGC950" s="477"/>
      <c r="TGD950" s="477"/>
      <c r="TGE950" s="477"/>
      <c r="TGF950" s="477"/>
      <c r="TGG950" s="477"/>
      <c r="TGH950" s="477"/>
      <c r="TGI950" s="477"/>
      <c r="TGJ950" s="477"/>
      <c r="TGK950" s="477"/>
      <c r="TGL950" s="477"/>
      <c r="TGM950" s="477"/>
      <c r="TGN950" s="477"/>
      <c r="TGO950" s="477"/>
      <c r="TGP950" s="477"/>
      <c r="TGQ950" s="477"/>
      <c r="TGR950" s="477"/>
      <c r="TGS950" s="477"/>
      <c r="TGT950" s="477"/>
      <c r="TGU950" s="477"/>
      <c r="TGV950" s="477"/>
      <c r="TGW950" s="477"/>
      <c r="TGX950" s="477"/>
      <c r="TGY950" s="477"/>
      <c r="TGZ950" s="477"/>
      <c r="THA950" s="477"/>
      <c r="THB950" s="477"/>
      <c r="THC950" s="477"/>
      <c r="THD950" s="477"/>
      <c r="THE950" s="477"/>
      <c r="THF950" s="477"/>
      <c r="THG950" s="477"/>
      <c r="THH950" s="477"/>
      <c r="THI950" s="477"/>
      <c r="THJ950" s="477"/>
      <c r="THK950" s="477"/>
      <c r="THL950" s="477"/>
      <c r="THM950" s="477"/>
      <c r="THN950" s="477"/>
      <c r="THO950" s="477"/>
      <c r="THP950" s="477"/>
      <c r="THQ950" s="477"/>
      <c r="THR950" s="477"/>
      <c r="THS950" s="477"/>
      <c r="THT950" s="477"/>
      <c r="THU950" s="477"/>
      <c r="THV950" s="477"/>
      <c r="THW950" s="477"/>
      <c r="THX950" s="477"/>
      <c r="THY950" s="477"/>
      <c r="THZ950" s="477"/>
      <c r="TIA950" s="477"/>
      <c r="TIB950" s="477"/>
      <c r="TIC950" s="477"/>
      <c r="TID950" s="477"/>
      <c r="TIE950" s="477"/>
      <c r="TIF950" s="477"/>
      <c r="TIG950" s="477"/>
      <c r="TIH950" s="477"/>
      <c r="TII950" s="477"/>
      <c r="TIJ950" s="477"/>
      <c r="TIK950" s="477"/>
      <c r="TIL950" s="477"/>
      <c r="TIM950" s="477"/>
      <c r="TIN950" s="477"/>
      <c r="TIO950" s="477"/>
      <c r="TIP950" s="477"/>
      <c r="TIQ950" s="477"/>
      <c r="TIR950" s="477"/>
      <c r="TIS950" s="477"/>
      <c r="TIT950" s="477"/>
      <c r="TIU950" s="477"/>
      <c r="TIV950" s="477"/>
      <c r="TIW950" s="477"/>
      <c r="TIX950" s="477"/>
      <c r="TIY950" s="477"/>
      <c r="TIZ950" s="477"/>
      <c r="TJA950" s="477"/>
      <c r="TJB950" s="477"/>
      <c r="TJC950" s="477"/>
      <c r="TJD950" s="477"/>
      <c r="TJE950" s="477"/>
      <c r="TJF950" s="477"/>
      <c r="TJG950" s="477"/>
      <c r="TJH950" s="477"/>
      <c r="TJI950" s="477"/>
      <c r="TJJ950" s="477"/>
      <c r="TJK950" s="477"/>
      <c r="TJL950" s="477"/>
      <c r="TJM950" s="477"/>
      <c r="TJN950" s="477"/>
      <c r="TJO950" s="477"/>
      <c r="TJP950" s="477"/>
      <c r="TJQ950" s="477"/>
      <c r="TJR950" s="477"/>
      <c r="TJS950" s="477"/>
      <c r="TJT950" s="477"/>
      <c r="TJU950" s="477"/>
      <c r="TJV950" s="477"/>
      <c r="TJW950" s="477"/>
      <c r="TJX950" s="477"/>
      <c r="TJY950" s="477"/>
      <c r="TJZ950" s="477"/>
      <c r="TKA950" s="477"/>
      <c r="TKB950" s="477"/>
      <c r="TKC950" s="477"/>
      <c r="TKD950" s="477"/>
      <c r="TKE950" s="477"/>
      <c r="TKF950" s="477"/>
      <c r="TKG950" s="477"/>
      <c r="TKH950" s="477"/>
      <c r="TKI950" s="477"/>
      <c r="TKJ950" s="477"/>
      <c r="TKK950" s="477"/>
      <c r="TKL950" s="477"/>
      <c r="TKM950" s="477"/>
      <c r="TKN950" s="477"/>
      <c r="TKO950" s="477"/>
      <c r="TKP950" s="477"/>
      <c r="TKQ950" s="477"/>
      <c r="TKR950" s="477"/>
      <c r="TKS950" s="477"/>
      <c r="TKT950" s="477"/>
      <c r="TKU950" s="477"/>
      <c r="TKV950" s="477"/>
      <c r="TKW950" s="477"/>
      <c r="TKX950" s="477"/>
      <c r="TKY950" s="477"/>
      <c r="TKZ950" s="477"/>
      <c r="TLA950" s="477"/>
      <c r="TLB950" s="477"/>
      <c r="TLC950" s="477"/>
      <c r="TLD950" s="477"/>
      <c r="TLE950" s="477"/>
      <c r="TLF950" s="477"/>
      <c r="TLG950" s="477"/>
      <c r="TLH950" s="477"/>
      <c r="TLI950" s="477"/>
      <c r="TLJ950" s="477"/>
      <c r="TLK950" s="477"/>
      <c r="TLL950" s="477"/>
      <c r="TLM950" s="477"/>
      <c r="TLN950" s="477"/>
      <c r="TLO950" s="477"/>
      <c r="TLP950" s="477"/>
      <c r="TLQ950" s="477"/>
      <c r="TLR950" s="477"/>
      <c r="TLS950" s="477"/>
      <c r="TLT950" s="477"/>
      <c r="TLU950" s="477"/>
      <c r="TLV950" s="477"/>
      <c r="TLW950" s="477"/>
      <c r="TLX950" s="477"/>
      <c r="TLY950" s="477"/>
      <c r="TLZ950" s="477"/>
      <c r="TMA950" s="477"/>
      <c r="TMB950" s="477"/>
      <c r="TMC950" s="477"/>
      <c r="TMD950" s="477"/>
      <c r="TME950" s="477"/>
      <c r="TMF950" s="477"/>
      <c r="TMG950" s="477"/>
      <c r="TMH950" s="477"/>
      <c r="TMI950" s="477"/>
      <c r="TMJ950" s="477"/>
      <c r="TMK950" s="477"/>
      <c r="TML950" s="477"/>
      <c r="TMM950" s="477"/>
      <c r="TMN950" s="477"/>
      <c r="TMO950" s="477"/>
      <c r="TMP950" s="477"/>
      <c r="TMQ950" s="477"/>
      <c r="TMR950" s="477"/>
      <c r="TMS950" s="477"/>
      <c r="TMT950" s="477"/>
      <c r="TMU950" s="477"/>
      <c r="TMV950" s="477"/>
      <c r="TMW950" s="477"/>
      <c r="TMX950" s="477"/>
      <c r="TMY950" s="477"/>
      <c r="TMZ950" s="477"/>
      <c r="TNA950" s="477"/>
      <c r="TNB950" s="477"/>
      <c r="TNC950" s="477"/>
      <c r="TND950" s="477"/>
      <c r="TNE950" s="477"/>
      <c r="TNF950" s="477"/>
      <c r="TNG950" s="477"/>
      <c r="TNH950" s="477"/>
      <c r="TNI950" s="477"/>
      <c r="TNJ950" s="477"/>
      <c r="TNK950" s="477"/>
      <c r="TNL950" s="477"/>
      <c r="TNM950" s="477"/>
      <c r="TNN950" s="477"/>
      <c r="TNO950" s="477"/>
      <c r="TNP950" s="477"/>
      <c r="TNQ950" s="477"/>
      <c r="TNR950" s="477"/>
      <c r="TNS950" s="477"/>
      <c r="TNT950" s="477"/>
      <c r="TNU950" s="477"/>
      <c r="TNV950" s="477"/>
      <c r="TNW950" s="477"/>
      <c r="TNX950" s="477"/>
      <c r="TNY950" s="477"/>
      <c r="TNZ950" s="477"/>
      <c r="TOA950" s="477"/>
      <c r="TOB950" s="477"/>
      <c r="TOC950" s="477"/>
      <c r="TOD950" s="477"/>
      <c r="TOE950" s="477"/>
      <c r="TOF950" s="477"/>
      <c r="TOG950" s="477"/>
      <c r="TOH950" s="477"/>
      <c r="TOI950" s="477"/>
      <c r="TOJ950" s="477"/>
      <c r="TOK950" s="477"/>
      <c r="TOL950" s="477"/>
      <c r="TOM950" s="477"/>
      <c r="TON950" s="477"/>
      <c r="TOO950" s="477"/>
      <c r="TOP950" s="477"/>
      <c r="TOQ950" s="477"/>
      <c r="TOR950" s="477"/>
      <c r="TOS950" s="477"/>
      <c r="TOT950" s="477"/>
      <c r="TOU950" s="477"/>
      <c r="TOV950" s="477"/>
      <c r="TOW950" s="477"/>
      <c r="TOX950" s="477"/>
      <c r="TOY950" s="477"/>
      <c r="TOZ950" s="477"/>
      <c r="TPA950" s="477"/>
      <c r="TPB950" s="477"/>
      <c r="TPC950" s="477"/>
      <c r="TPD950" s="477"/>
      <c r="TPE950" s="477"/>
      <c r="TPF950" s="477"/>
      <c r="TPG950" s="477"/>
      <c r="TPH950" s="477"/>
      <c r="TPI950" s="477"/>
      <c r="TPJ950" s="477"/>
      <c r="TPK950" s="477"/>
      <c r="TPL950" s="477"/>
      <c r="TPM950" s="477"/>
      <c r="TPN950" s="477"/>
      <c r="TPO950" s="477"/>
      <c r="TPP950" s="477"/>
      <c r="TPQ950" s="477"/>
      <c r="TPR950" s="477"/>
      <c r="TPS950" s="477"/>
      <c r="TPT950" s="477"/>
      <c r="TPU950" s="477"/>
      <c r="TPV950" s="477"/>
      <c r="TPW950" s="477"/>
      <c r="TPX950" s="477"/>
      <c r="TPY950" s="477"/>
      <c r="TPZ950" s="477"/>
      <c r="TQA950" s="477"/>
      <c r="TQB950" s="477"/>
      <c r="TQC950" s="477"/>
      <c r="TQD950" s="477"/>
      <c r="TQE950" s="477"/>
      <c r="TQF950" s="477"/>
      <c r="TQG950" s="477"/>
      <c r="TQH950" s="477"/>
      <c r="TQI950" s="477"/>
      <c r="TQJ950" s="477"/>
      <c r="TQK950" s="477"/>
      <c r="TQL950" s="477"/>
      <c r="TQM950" s="477"/>
      <c r="TQN950" s="477"/>
      <c r="TQO950" s="477"/>
      <c r="TQP950" s="477"/>
      <c r="TQQ950" s="477"/>
      <c r="TQR950" s="477"/>
      <c r="TQS950" s="477"/>
      <c r="TQT950" s="477"/>
      <c r="TQU950" s="477"/>
      <c r="TQV950" s="477"/>
      <c r="TQW950" s="477"/>
      <c r="TQX950" s="477"/>
      <c r="TQY950" s="477"/>
      <c r="TQZ950" s="477"/>
      <c r="TRA950" s="477"/>
      <c r="TRB950" s="477"/>
      <c r="TRC950" s="477"/>
      <c r="TRD950" s="477"/>
      <c r="TRE950" s="477"/>
      <c r="TRF950" s="477"/>
      <c r="TRG950" s="477"/>
      <c r="TRH950" s="477"/>
      <c r="TRI950" s="477"/>
      <c r="TRJ950" s="477"/>
      <c r="TRK950" s="477"/>
      <c r="TRL950" s="477"/>
      <c r="TRM950" s="477"/>
      <c r="TRN950" s="477"/>
      <c r="TRO950" s="477"/>
      <c r="TRP950" s="477"/>
      <c r="TRQ950" s="477"/>
      <c r="TRR950" s="477"/>
      <c r="TRS950" s="477"/>
      <c r="TRT950" s="477"/>
      <c r="TRU950" s="477"/>
      <c r="TRV950" s="477"/>
      <c r="TRW950" s="477"/>
      <c r="TRX950" s="477"/>
      <c r="TRY950" s="477"/>
      <c r="TRZ950" s="477"/>
      <c r="TSA950" s="477"/>
      <c r="TSB950" s="477"/>
      <c r="TSC950" s="477"/>
      <c r="TSD950" s="477"/>
      <c r="TSE950" s="477"/>
      <c r="TSF950" s="477"/>
      <c r="TSG950" s="477"/>
      <c r="TSH950" s="477"/>
      <c r="TSI950" s="477"/>
      <c r="TSJ950" s="477"/>
      <c r="TSK950" s="477"/>
      <c r="TSL950" s="477"/>
      <c r="TSM950" s="477"/>
      <c r="TSN950" s="477"/>
      <c r="TSO950" s="477"/>
      <c r="TSP950" s="477"/>
      <c r="TSQ950" s="477"/>
      <c r="TSR950" s="477"/>
      <c r="TSS950" s="477"/>
      <c r="TST950" s="477"/>
      <c r="TSU950" s="477"/>
      <c r="TSV950" s="477"/>
      <c r="TSW950" s="477"/>
      <c r="TSX950" s="477"/>
      <c r="TSY950" s="477"/>
      <c r="TSZ950" s="477"/>
      <c r="TTA950" s="477"/>
      <c r="TTB950" s="477"/>
      <c r="TTC950" s="477"/>
      <c r="TTD950" s="477"/>
      <c r="TTE950" s="477"/>
      <c r="TTF950" s="477"/>
      <c r="TTG950" s="477"/>
      <c r="TTH950" s="477"/>
      <c r="TTI950" s="477"/>
      <c r="TTJ950" s="477"/>
      <c r="TTK950" s="477"/>
      <c r="TTL950" s="477"/>
      <c r="TTM950" s="477"/>
      <c r="TTN950" s="477"/>
      <c r="TTO950" s="477"/>
      <c r="TTP950" s="477"/>
      <c r="TTQ950" s="477"/>
      <c r="TTR950" s="477"/>
      <c r="TTS950" s="477"/>
      <c r="TTT950" s="477"/>
      <c r="TTU950" s="477"/>
      <c r="TTV950" s="477"/>
      <c r="TTW950" s="477"/>
      <c r="TTX950" s="477"/>
      <c r="TTY950" s="477"/>
      <c r="TTZ950" s="477"/>
      <c r="TUA950" s="477"/>
      <c r="TUB950" s="477"/>
      <c r="TUC950" s="477"/>
      <c r="TUD950" s="477"/>
      <c r="TUE950" s="477"/>
      <c r="TUF950" s="477"/>
      <c r="TUG950" s="477"/>
      <c r="TUH950" s="477"/>
      <c r="TUI950" s="477"/>
      <c r="TUJ950" s="477"/>
      <c r="TUK950" s="477"/>
      <c r="TUL950" s="477"/>
      <c r="TUM950" s="477"/>
      <c r="TUN950" s="477"/>
      <c r="TUO950" s="477"/>
      <c r="TUP950" s="477"/>
      <c r="TUQ950" s="477"/>
      <c r="TUR950" s="477"/>
      <c r="TUS950" s="477"/>
      <c r="TUT950" s="477"/>
      <c r="TUU950" s="477"/>
      <c r="TUV950" s="477"/>
      <c r="TUW950" s="477"/>
      <c r="TUX950" s="477"/>
      <c r="TUY950" s="477"/>
      <c r="TUZ950" s="477"/>
      <c r="TVA950" s="477"/>
      <c r="TVB950" s="477"/>
      <c r="TVC950" s="477"/>
      <c r="TVD950" s="477"/>
      <c r="TVE950" s="477"/>
      <c r="TVF950" s="477"/>
      <c r="TVG950" s="477"/>
      <c r="TVH950" s="477"/>
      <c r="TVI950" s="477"/>
      <c r="TVJ950" s="477"/>
      <c r="TVK950" s="477"/>
      <c r="TVL950" s="477"/>
      <c r="TVM950" s="477"/>
      <c r="TVN950" s="477"/>
      <c r="TVO950" s="477"/>
      <c r="TVP950" s="477"/>
      <c r="TVQ950" s="477"/>
      <c r="TVR950" s="477"/>
      <c r="TVS950" s="477"/>
      <c r="TVT950" s="477"/>
      <c r="TVU950" s="477"/>
      <c r="TVV950" s="477"/>
      <c r="TVW950" s="477"/>
      <c r="TVX950" s="477"/>
      <c r="TVY950" s="477"/>
      <c r="TVZ950" s="477"/>
      <c r="TWA950" s="477"/>
      <c r="TWB950" s="477"/>
      <c r="TWC950" s="477"/>
      <c r="TWD950" s="477"/>
      <c r="TWE950" s="477"/>
      <c r="TWF950" s="477"/>
      <c r="TWG950" s="477"/>
      <c r="TWH950" s="477"/>
      <c r="TWI950" s="477"/>
      <c r="TWJ950" s="477"/>
      <c r="TWK950" s="477"/>
      <c r="TWL950" s="477"/>
      <c r="TWM950" s="477"/>
      <c r="TWN950" s="477"/>
      <c r="TWO950" s="477"/>
      <c r="TWP950" s="477"/>
      <c r="TWQ950" s="477"/>
      <c r="TWR950" s="477"/>
      <c r="TWS950" s="477"/>
      <c r="TWT950" s="477"/>
      <c r="TWU950" s="477"/>
      <c r="TWV950" s="477"/>
      <c r="TWW950" s="477"/>
      <c r="TWX950" s="477"/>
      <c r="TWY950" s="477"/>
      <c r="TWZ950" s="477"/>
      <c r="TXA950" s="477"/>
      <c r="TXB950" s="477"/>
      <c r="TXC950" s="477"/>
      <c r="TXD950" s="477"/>
      <c r="TXE950" s="477"/>
      <c r="TXF950" s="477"/>
      <c r="TXG950" s="477"/>
      <c r="TXH950" s="477"/>
      <c r="TXI950" s="477"/>
      <c r="TXJ950" s="477"/>
      <c r="TXK950" s="477"/>
      <c r="TXL950" s="477"/>
      <c r="TXM950" s="477"/>
      <c r="TXN950" s="477"/>
      <c r="TXO950" s="477"/>
      <c r="TXP950" s="477"/>
      <c r="TXQ950" s="477"/>
      <c r="TXR950" s="477"/>
      <c r="TXS950" s="477"/>
      <c r="TXT950" s="477"/>
      <c r="TXU950" s="477"/>
      <c r="TXV950" s="477"/>
      <c r="TXW950" s="477"/>
      <c r="TXX950" s="477"/>
      <c r="TXY950" s="477"/>
      <c r="TXZ950" s="477"/>
      <c r="TYA950" s="477"/>
      <c r="TYB950" s="477"/>
      <c r="TYC950" s="477"/>
      <c r="TYD950" s="477"/>
      <c r="TYE950" s="477"/>
      <c r="TYF950" s="477"/>
      <c r="TYG950" s="477"/>
      <c r="TYH950" s="477"/>
      <c r="TYI950" s="477"/>
      <c r="TYJ950" s="477"/>
      <c r="TYK950" s="477"/>
      <c r="TYL950" s="477"/>
      <c r="TYM950" s="477"/>
      <c r="TYN950" s="477"/>
      <c r="TYO950" s="477"/>
      <c r="TYP950" s="477"/>
      <c r="TYQ950" s="477"/>
      <c r="TYR950" s="477"/>
      <c r="TYS950" s="477"/>
      <c r="TYT950" s="477"/>
      <c r="TYU950" s="477"/>
      <c r="TYV950" s="477"/>
      <c r="TYW950" s="477"/>
      <c r="TYX950" s="477"/>
      <c r="TYY950" s="477"/>
      <c r="TYZ950" s="477"/>
      <c r="TZA950" s="477"/>
      <c r="TZB950" s="477"/>
      <c r="TZC950" s="477"/>
      <c r="TZD950" s="477"/>
      <c r="TZE950" s="477"/>
      <c r="TZF950" s="477"/>
      <c r="TZG950" s="477"/>
      <c r="TZH950" s="477"/>
      <c r="TZI950" s="477"/>
      <c r="TZJ950" s="477"/>
      <c r="TZK950" s="477"/>
      <c r="TZL950" s="477"/>
      <c r="TZM950" s="477"/>
      <c r="TZN950" s="477"/>
      <c r="TZO950" s="477"/>
      <c r="TZP950" s="477"/>
      <c r="TZQ950" s="477"/>
      <c r="TZR950" s="477"/>
      <c r="TZS950" s="477"/>
      <c r="TZT950" s="477"/>
      <c r="TZU950" s="477"/>
      <c r="TZV950" s="477"/>
      <c r="TZW950" s="477"/>
      <c r="TZX950" s="477"/>
      <c r="TZY950" s="477"/>
      <c r="TZZ950" s="477"/>
      <c r="UAA950" s="477"/>
      <c r="UAB950" s="477"/>
      <c r="UAC950" s="477"/>
      <c r="UAD950" s="477"/>
      <c r="UAE950" s="477"/>
      <c r="UAF950" s="477"/>
      <c r="UAG950" s="477"/>
      <c r="UAH950" s="477"/>
      <c r="UAI950" s="477"/>
      <c r="UAJ950" s="477"/>
      <c r="UAK950" s="477"/>
      <c r="UAL950" s="477"/>
      <c r="UAM950" s="477"/>
      <c r="UAN950" s="477"/>
      <c r="UAO950" s="477"/>
      <c r="UAP950" s="477"/>
      <c r="UAQ950" s="477"/>
      <c r="UAR950" s="477"/>
      <c r="UAS950" s="477"/>
      <c r="UAT950" s="477"/>
      <c r="UAU950" s="477"/>
      <c r="UAV950" s="477"/>
      <c r="UAW950" s="477"/>
      <c r="UAX950" s="477"/>
      <c r="UAY950" s="477"/>
      <c r="UAZ950" s="477"/>
      <c r="UBA950" s="477"/>
      <c r="UBB950" s="477"/>
      <c r="UBC950" s="477"/>
      <c r="UBD950" s="477"/>
      <c r="UBE950" s="477"/>
      <c r="UBF950" s="477"/>
      <c r="UBG950" s="477"/>
      <c r="UBH950" s="477"/>
      <c r="UBI950" s="477"/>
      <c r="UBJ950" s="477"/>
      <c r="UBK950" s="477"/>
      <c r="UBL950" s="477"/>
      <c r="UBM950" s="477"/>
      <c r="UBN950" s="477"/>
      <c r="UBO950" s="477"/>
      <c r="UBP950" s="477"/>
      <c r="UBQ950" s="477"/>
      <c r="UBR950" s="477"/>
      <c r="UBS950" s="477"/>
      <c r="UBT950" s="477"/>
      <c r="UBU950" s="477"/>
      <c r="UBV950" s="477"/>
      <c r="UBW950" s="477"/>
      <c r="UBX950" s="477"/>
      <c r="UBY950" s="477"/>
      <c r="UBZ950" s="477"/>
      <c r="UCA950" s="477"/>
      <c r="UCB950" s="477"/>
      <c r="UCC950" s="477"/>
      <c r="UCD950" s="477"/>
      <c r="UCE950" s="477"/>
      <c r="UCF950" s="477"/>
      <c r="UCG950" s="477"/>
      <c r="UCH950" s="477"/>
      <c r="UCI950" s="477"/>
      <c r="UCJ950" s="477"/>
      <c r="UCK950" s="477"/>
      <c r="UCL950" s="477"/>
      <c r="UCM950" s="477"/>
      <c r="UCN950" s="477"/>
      <c r="UCO950" s="477"/>
      <c r="UCP950" s="477"/>
      <c r="UCQ950" s="477"/>
      <c r="UCR950" s="477"/>
      <c r="UCS950" s="477"/>
      <c r="UCT950" s="477"/>
      <c r="UCU950" s="477"/>
      <c r="UCV950" s="477"/>
      <c r="UCW950" s="477"/>
      <c r="UCX950" s="477"/>
      <c r="UCY950" s="477"/>
      <c r="UCZ950" s="477"/>
      <c r="UDA950" s="477"/>
      <c r="UDB950" s="477"/>
      <c r="UDC950" s="477"/>
      <c r="UDD950" s="477"/>
      <c r="UDE950" s="477"/>
      <c r="UDF950" s="477"/>
      <c r="UDG950" s="477"/>
      <c r="UDH950" s="477"/>
      <c r="UDI950" s="477"/>
      <c r="UDJ950" s="477"/>
      <c r="UDK950" s="477"/>
      <c r="UDL950" s="477"/>
      <c r="UDM950" s="477"/>
      <c r="UDN950" s="477"/>
      <c r="UDO950" s="477"/>
      <c r="UDP950" s="477"/>
      <c r="UDQ950" s="477"/>
      <c r="UDR950" s="477"/>
      <c r="UDS950" s="477"/>
      <c r="UDT950" s="477"/>
      <c r="UDU950" s="477"/>
      <c r="UDV950" s="477"/>
      <c r="UDW950" s="477"/>
      <c r="UDX950" s="477"/>
      <c r="UDY950" s="477"/>
      <c r="UDZ950" s="477"/>
      <c r="UEA950" s="477"/>
      <c r="UEB950" s="477"/>
      <c r="UEC950" s="477"/>
      <c r="UED950" s="477"/>
      <c r="UEE950" s="477"/>
      <c r="UEF950" s="477"/>
      <c r="UEG950" s="477"/>
      <c r="UEH950" s="477"/>
      <c r="UEI950" s="477"/>
      <c r="UEJ950" s="477"/>
      <c r="UEK950" s="477"/>
      <c r="UEL950" s="477"/>
      <c r="UEM950" s="477"/>
      <c r="UEN950" s="477"/>
      <c r="UEO950" s="477"/>
      <c r="UEP950" s="477"/>
      <c r="UEQ950" s="477"/>
      <c r="UER950" s="477"/>
      <c r="UES950" s="477"/>
      <c r="UET950" s="477"/>
      <c r="UEU950" s="477"/>
      <c r="UEV950" s="477"/>
      <c r="UEW950" s="477"/>
      <c r="UEX950" s="477"/>
      <c r="UEY950" s="477"/>
      <c r="UEZ950" s="477"/>
      <c r="UFA950" s="477"/>
      <c r="UFB950" s="477"/>
      <c r="UFC950" s="477"/>
      <c r="UFD950" s="477"/>
      <c r="UFE950" s="477"/>
      <c r="UFF950" s="477"/>
      <c r="UFG950" s="477"/>
      <c r="UFH950" s="477"/>
      <c r="UFI950" s="477"/>
      <c r="UFJ950" s="477"/>
      <c r="UFK950" s="477"/>
      <c r="UFL950" s="477"/>
      <c r="UFM950" s="477"/>
      <c r="UFN950" s="477"/>
      <c r="UFO950" s="477"/>
      <c r="UFP950" s="477"/>
      <c r="UFQ950" s="477"/>
      <c r="UFR950" s="477"/>
      <c r="UFS950" s="477"/>
      <c r="UFT950" s="477"/>
      <c r="UFU950" s="477"/>
      <c r="UFV950" s="477"/>
      <c r="UFW950" s="477"/>
      <c r="UFX950" s="477"/>
      <c r="UFY950" s="477"/>
      <c r="UFZ950" s="477"/>
      <c r="UGA950" s="477"/>
      <c r="UGB950" s="477"/>
      <c r="UGC950" s="477"/>
      <c r="UGD950" s="477"/>
      <c r="UGE950" s="477"/>
      <c r="UGF950" s="477"/>
      <c r="UGG950" s="477"/>
      <c r="UGH950" s="477"/>
      <c r="UGI950" s="477"/>
      <c r="UGJ950" s="477"/>
      <c r="UGK950" s="477"/>
      <c r="UGL950" s="477"/>
      <c r="UGM950" s="477"/>
      <c r="UGN950" s="477"/>
      <c r="UGO950" s="477"/>
      <c r="UGP950" s="477"/>
      <c r="UGQ950" s="477"/>
      <c r="UGR950" s="477"/>
      <c r="UGS950" s="477"/>
      <c r="UGT950" s="477"/>
      <c r="UGU950" s="477"/>
      <c r="UGV950" s="477"/>
      <c r="UGW950" s="477"/>
      <c r="UGX950" s="477"/>
      <c r="UGY950" s="477"/>
      <c r="UGZ950" s="477"/>
      <c r="UHA950" s="477"/>
      <c r="UHB950" s="477"/>
      <c r="UHC950" s="477"/>
      <c r="UHD950" s="477"/>
      <c r="UHE950" s="477"/>
      <c r="UHF950" s="477"/>
      <c r="UHG950" s="477"/>
      <c r="UHH950" s="477"/>
      <c r="UHI950" s="477"/>
      <c r="UHJ950" s="477"/>
      <c r="UHK950" s="477"/>
      <c r="UHL950" s="477"/>
      <c r="UHM950" s="477"/>
      <c r="UHN950" s="477"/>
      <c r="UHO950" s="477"/>
      <c r="UHP950" s="477"/>
      <c r="UHQ950" s="477"/>
      <c r="UHR950" s="477"/>
      <c r="UHS950" s="477"/>
      <c r="UHT950" s="477"/>
      <c r="UHU950" s="477"/>
      <c r="UHV950" s="477"/>
      <c r="UHW950" s="477"/>
      <c r="UHX950" s="477"/>
      <c r="UHY950" s="477"/>
      <c r="UHZ950" s="477"/>
      <c r="UIA950" s="477"/>
      <c r="UIB950" s="477"/>
      <c r="UIC950" s="477"/>
      <c r="UID950" s="477"/>
      <c r="UIE950" s="477"/>
      <c r="UIF950" s="477"/>
      <c r="UIG950" s="477"/>
      <c r="UIH950" s="477"/>
      <c r="UII950" s="477"/>
      <c r="UIJ950" s="477"/>
      <c r="UIK950" s="477"/>
      <c r="UIL950" s="477"/>
      <c r="UIM950" s="477"/>
      <c r="UIN950" s="477"/>
      <c r="UIO950" s="477"/>
      <c r="UIP950" s="477"/>
      <c r="UIQ950" s="477"/>
      <c r="UIR950" s="477"/>
      <c r="UIS950" s="477"/>
      <c r="UIT950" s="477"/>
      <c r="UIU950" s="477"/>
      <c r="UIV950" s="477"/>
      <c r="UIW950" s="477"/>
      <c r="UIX950" s="477"/>
      <c r="UIY950" s="477"/>
      <c r="UIZ950" s="477"/>
      <c r="UJA950" s="477"/>
      <c r="UJB950" s="477"/>
      <c r="UJC950" s="477"/>
      <c r="UJD950" s="477"/>
      <c r="UJE950" s="477"/>
      <c r="UJF950" s="477"/>
      <c r="UJG950" s="477"/>
      <c r="UJH950" s="477"/>
      <c r="UJI950" s="477"/>
      <c r="UJJ950" s="477"/>
      <c r="UJK950" s="477"/>
      <c r="UJL950" s="477"/>
      <c r="UJM950" s="477"/>
      <c r="UJN950" s="477"/>
      <c r="UJO950" s="477"/>
      <c r="UJP950" s="477"/>
      <c r="UJQ950" s="477"/>
      <c r="UJR950" s="477"/>
      <c r="UJS950" s="477"/>
      <c r="UJT950" s="477"/>
      <c r="UJU950" s="477"/>
      <c r="UJV950" s="477"/>
      <c r="UJW950" s="477"/>
      <c r="UJX950" s="477"/>
      <c r="UJY950" s="477"/>
      <c r="UJZ950" s="477"/>
      <c r="UKA950" s="477"/>
      <c r="UKB950" s="477"/>
      <c r="UKC950" s="477"/>
      <c r="UKD950" s="477"/>
      <c r="UKE950" s="477"/>
      <c r="UKF950" s="477"/>
      <c r="UKG950" s="477"/>
      <c r="UKH950" s="477"/>
      <c r="UKI950" s="477"/>
      <c r="UKJ950" s="477"/>
      <c r="UKK950" s="477"/>
      <c r="UKL950" s="477"/>
      <c r="UKM950" s="477"/>
      <c r="UKN950" s="477"/>
      <c r="UKO950" s="477"/>
      <c r="UKP950" s="477"/>
      <c r="UKQ950" s="477"/>
      <c r="UKR950" s="477"/>
      <c r="UKS950" s="477"/>
      <c r="UKT950" s="477"/>
      <c r="UKU950" s="477"/>
      <c r="UKV950" s="477"/>
      <c r="UKW950" s="477"/>
      <c r="UKX950" s="477"/>
      <c r="UKY950" s="477"/>
      <c r="UKZ950" s="477"/>
      <c r="ULA950" s="477"/>
      <c r="ULB950" s="477"/>
      <c r="ULC950" s="477"/>
      <c r="ULD950" s="477"/>
      <c r="ULE950" s="477"/>
      <c r="ULF950" s="477"/>
      <c r="ULG950" s="477"/>
      <c r="ULH950" s="477"/>
      <c r="ULI950" s="477"/>
      <c r="ULJ950" s="477"/>
      <c r="ULK950" s="477"/>
      <c r="ULL950" s="477"/>
      <c r="ULM950" s="477"/>
      <c r="ULN950" s="477"/>
      <c r="ULO950" s="477"/>
      <c r="ULP950" s="477"/>
      <c r="ULQ950" s="477"/>
      <c r="ULR950" s="477"/>
      <c r="ULS950" s="477"/>
      <c r="ULT950" s="477"/>
      <c r="ULU950" s="477"/>
      <c r="ULV950" s="477"/>
      <c r="ULW950" s="477"/>
      <c r="ULX950" s="477"/>
      <c r="ULY950" s="477"/>
      <c r="ULZ950" s="477"/>
      <c r="UMA950" s="477"/>
      <c r="UMB950" s="477"/>
      <c r="UMC950" s="477"/>
      <c r="UMD950" s="477"/>
      <c r="UME950" s="477"/>
      <c r="UMF950" s="477"/>
      <c r="UMG950" s="477"/>
      <c r="UMH950" s="477"/>
      <c r="UMI950" s="477"/>
      <c r="UMJ950" s="477"/>
      <c r="UMK950" s="477"/>
      <c r="UML950" s="477"/>
      <c r="UMM950" s="477"/>
      <c r="UMN950" s="477"/>
      <c r="UMO950" s="477"/>
      <c r="UMP950" s="477"/>
      <c r="UMQ950" s="477"/>
      <c r="UMR950" s="477"/>
      <c r="UMS950" s="477"/>
      <c r="UMT950" s="477"/>
      <c r="UMU950" s="477"/>
      <c r="UMV950" s="477"/>
      <c r="UMW950" s="477"/>
      <c r="UMX950" s="477"/>
      <c r="UMY950" s="477"/>
      <c r="UMZ950" s="477"/>
      <c r="UNA950" s="477"/>
      <c r="UNB950" s="477"/>
      <c r="UNC950" s="477"/>
      <c r="UND950" s="477"/>
      <c r="UNE950" s="477"/>
      <c r="UNF950" s="477"/>
      <c r="UNG950" s="477"/>
      <c r="UNH950" s="477"/>
      <c r="UNI950" s="477"/>
      <c r="UNJ950" s="477"/>
      <c r="UNK950" s="477"/>
      <c r="UNL950" s="477"/>
      <c r="UNM950" s="477"/>
      <c r="UNN950" s="477"/>
      <c r="UNO950" s="477"/>
      <c r="UNP950" s="477"/>
      <c r="UNQ950" s="477"/>
      <c r="UNR950" s="477"/>
      <c r="UNS950" s="477"/>
      <c r="UNT950" s="477"/>
      <c r="UNU950" s="477"/>
      <c r="UNV950" s="477"/>
      <c r="UNW950" s="477"/>
      <c r="UNX950" s="477"/>
      <c r="UNY950" s="477"/>
      <c r="UNZ950" s="477"/>
      <c r="UOA950" s="477"/>
      <c r="UOB950" s="477"/>
      <c r="UOC950" s="477"/>
      <c r="UOD950" s="477"/>
      <c r="UOE950" s="477"/>
      <c r="UOF950" s="477"/>
      <c r="UOG950" s="477"/>
      <c r="UOH950" s="477"/>
      <c r="UOI950" s="477"/>
      <c r="UOJ950" s="477"/>
      <c r="UOK950" s="477"/>
      <c r="UOL950" s="477"/>
      <c r="UOM950" s="477"/>
      <c r="UON950" s="477"/>
      <c r="UOO950" s="477"/>
      <c r="UOP950" s="477"/>
      <c r="UOQ950" s="477"/>
      <c r="UOR950" s="477"/>
      <c r="UOS950" s="477"/>
      <c r="UOT950" s="477"/>
      <c r="UOU950" s="477"/>
      <c r="UOV950" s="477"/>
      <c r="UOW950" s="477"/>
      <c r="UOX950" s="477"/>
      <c r="UOY950" s="477"/>
      <c r="UOZ950" s="477"/>
      <c r="UPA950" s="477"/>
      <c r="UPB950" s="477"/>
      <c r="UPC950" s="477"/>
      <c r="UPD950" s="477"/>
      <c r="UPE950" s="477"/>
      <c r="UPF950" s="477"/>
      <c r="UPG950" s="477"/>
      <c r="UPH950" s="477"/>
      <c r="UPI950" s="477"/>
      <c r="UPJ950" s="477"/>
      <c r="UPK950" s="477"/>
      <c r="UPL950" s="477"/>
      <c r="UPM950" s="477"/>
      <c r="UPN950" s="477"/>
      <c r="UPO950" s="477"/>
      <c r="UPP950" s="477"/>
      <c r="UPQ950" s="477"/>
      <c r="UPR950" s="477"/>
      <c r="UPS950" s="477"/>
      <c r="UPT950" s="477"/>
      <c r="UPU950" s="477"/>
      <c r="UPV950" s="477"/>
      <c r="UPW950" s="477"/>
      <c r="UPX950" s="477"/>
      <c r="UPY950" s="477"/>
      <c r="UPZ950" s="477"/>
      <c r="UQA950" s="477"/>
      <c r="UQB950" s="477"/>
      <c r="UQC950" s="477"/>
      <c r="UQD950" s="477"/>
      <c r="UQE950" s="477"/>
      <c r="UQF950" s="477"/>
      <c r="UQG950" s="477"/>
      <c r="UQH950" s="477"/>
      <c r="UQI950" s="477"/>
      <c r="UQJ950" s="477"/>
      <c r="UQK950" s="477"/>
      <c r="UQL950" s="477"/>
      <c r="UQM950" s="477"/>
      <c r="UQN950" s="477"/>
      <c r="UQO950" s="477"/>
      <c r="UQP950" s="477"/>
      <c r="UQQ950" s="477"/>
      <c r="UQR950" s="477"/>
      <c r="UQS950" s="477"/>
      <c r="UQT950" s="477"/>
      <c r="UQU950" s="477"/>
      <c r="UQV950" s="477"/>
      <c r="UQW950" s="477"/>
      <c r="UQX950" s="477"/>
      <c r="UQY950" s="477"/>
      <c r="UQZ950" s="477"/>
      <c r="URA950" s="477"/>
      <c r="URB950" s="477"/>
      <c r="URC950" s="477"/>
      <c r="URD950" s="477"/>
      <c r="URE950" s="477"/>
      <c r="URF950" s="477"/>
      <c r="URG950" s="477"/>
      <c r="URH950" s="477"/>
      <c r="URI950" s="477"/>
      <c r="URJ950" s="477"/>
      <c r="URK950" s="477"/>
      <c r="URL950" s="477"/>
      <c r="URM950" s="477"/>
      <c r="URN950" s="477"/>
      <c r="URO950" s="477"/>
      <c r="URP950" s="477"/>
      <c r="URQ950" s="477"/>
      <c r="URR950" s="477"/>
      <c r="URS950" s="477"/>
      <c r="URT950" s="477"/>
      <c r="URU950" s="477"/>
      <c r="URV950" s="477"/>
      <c r="URW950" s="477"/>
      <c r="URX950" s="477"/>
      <c r="URY950" s="477"/>
      <c r="URZ950" s="477"/>
      <c r="USA950" s="477"/>
      <c r="USB950" s="477"/>
      <c r="USC950" s="477"/>
      <c r="USD950" s="477"/>
      <c r="USE950" s="477"/>
      <c r="USF950" s="477"/>
      <c r="USG950" s="477"/>
      <c r="USH950" s="477"/>
      <c r="USI950" s="477"/>
      <c r="USJ950" s="477"/>
      <c r="USK950" s="477"/>
      <c r="USL950" s="477"/>
      <c r="USM950" s="477"/>
      <c r="USN950" s="477"/>
      <c r="USO950" s="477"/>
      <c r="USP950" s="477"/>
      <c r="USQ950" s="477"/>
      <c r="USR950" s="477"/>
      <c r="USS950" s="477"/>
      <c r="UST950" s="477"/>
      <c r="USU950" s="477"/>
      <c r="USV950" s="477"/>
      <c r="USW950" s="477"/>
      <c r="USX950" s="477"/>
      <c r="USY950" s="477"/>
      <c r="USZ950" s="477"/>
      <c r="UTA950" s="477"/>
      <c r="UTB950" s="477"/>
      <c r="UTC950" s="477"/>
      <c r="UTD950" s="477"/>
      <c r="UTE950" s="477"/>
      <c r="UTF950" s="477"/>
      <c r="UTG950" s="477"/>
      <c r="UTH950" s="477"/>
      <c r="UTI950" s="477"/>
      <c r="UTJ950" s="477"/>
      <c r="UTK950" s="477"/>
      <c r="UTL950" s="477"/>
      <c r="UTM950" s="477"/>
      <c r="UTN950" s="477"/>
      <c r="UTO950" s="477"/>
      <c r="UTP950" s="477"/>
      <c r="UTQ950" s="477"/>
      <c r="UTR950" s="477"/>
      <c r="UTS950" s="477"/>
      <c r="UTT950" s="477"/>
      <c r="UTU950" s="477"/>
      <c r="UTV950" s="477"/>
      <c r="UTW950" s="477"/>
      <c r="UTX950" s="477"/>
      <c r="UTY950" s="477"/>
      <c r="UTZ950" s="477"/>
      <c r="UUA950" s="477"/>
      <c r="UUB950" s="477"/>
      <c r="UUC950" s="477"/>
      <c r="UUD950" s="477"/>
      <c r="UUE950" s="477"/>
      <c r="UUF950" s="477"/>
      <c r="UUG950" s="477"/>
      <c r="UUH950" s="477"/>
      <c r="UUI950" s="477"/>
      <c r="UUJ950" s="477"/>
      <c r="UUK950" s="477"/>
      <c r="UUL950" s="477"/>
      <c r="UUM950" s="477"/>
      <c r="UUN950" s="477"/>
      <c r="UUO950" s="477"/>
      <c r="UUP950" s="477"/>
      <c r="UUQ950" s="477"/>
      <c r="UUR950" s="477"/>
      <c r="UUS950" s="477"/>
      <c r="UUT950" s="477"/>
      <c r="UUU950" s="477"/>
      <c r="UUV950" s="477"/>
      <c r="UUW950" s="477"/>
      <c r="UUX950" s="477"/>
      <c r="UUY950" s="477"/>
      <c r="UUZ950" s="477"/>
      <c r="UVA950" s="477"/>
      <c r="UVB950" s="477"/>
      <c r="UVC950" s="477"/>
      <c r="UVD950" s="477"/>
      <c r="UVE950" s="477"/>
      <c r="UVF950" s="477"/>
      <c r="UVG950" s="477"/>
      <c r="UVH950" s="477"/>
      <c r="UVI950" s="477"/>
      <c r="UVJ950" s="477"/>
      <c r="UVK950" s="477"/>
      <c r="UVL950" s="477"/>
      <c r="UVM950" s="477"/>
      <c r="UVN950" s="477"/>
      <c r="UVO950" s="477"/>
      <c r="UVP950" s="477"/>
      <c r="UVQ950" s="477"/>
      <c r="UVR950" s="477"/>
      <c r="UVS950" s="477"/>
      <c r="UVT950" s="477"/>
      <c r="UVU950" s="477"/>
      <c r="UVV950" s="477"/>
      <c r="UVW950" s="477"/>
      <c r="UVX950" s="477"/>
      <c r="UVY950" s="477"/>
      <c r="UVZ950" s="477"/>
      <c r="UWA950" s="477"/>
      <c r="UWB950" s="477"/>
      <c r="UWC950" s="477"/>
      <c r="UWD950" s="477"/>
      <c r="UWE950" s="477"/>
      <c r="UWF950" s="477"/>
      <c r="UWG950" s="477"/>
      <c r="UWH950" s="477"/>
      <c r="UWI950" s="477"/>
      <c r="UWJ950" s="477"/>
      <c r="UWK950" s="477"/>
      <c r="UWL950" s="477"/>
      <c r="UWM950" s="477"/>
      <c r="UWN950" s="477"/>
      <c r="UWO950" s="477"/>
      <c r="UWP950" s="477"/>
      <c r="UWQ950" s="477"/>
      <c r="UWR950" s="477"/>
      <c r="UWS950" s="477"/>
      <c r="UWT950" s="477"/>
      <c r="UWU950" s="477"/>
      <c r="UWV950" s="477"/>
      <c r="UWW950" s="477"/>
      <c r="UWX950" s="477"/>
      <c r="UWY950" s="477"/>
      <c r="UWZ950" s="477"/>
      <c r="UXA950" s="477"/>
      <c r="UXB950" s="477"/>
      <c r="UXC950" s="477"/>
      <c r="UXD950" s="477"/>
      <c r="UXE950" s="477"/>
      <c r="UXF950" s="477"/>
      <c r="UXG950" s="477"/>
      <c r="UXH950" s="477"/>
      <c r="UXI950" s="477"/>
      <c r="UXJ950" s="477"/>
      <c r="UXK950" s="477"/>
      <c r="UXL950" s="477"/>
      <c r="UXM950" s="477"/>
      <c r="UXN950" s="477"/>
      <c r="UXO950" s="477"/>
      <c r="UXP950" s="477"/>
      <c r="UXQ950" s="477"/>
      <c r="UXR950" s="477"/>
      <c r="UXS950" s="477"/>
      <c r="UXT950" s="477"/>
      <c r="UXU950" s="477"/>
      <c r="UXV950" s="477"/>
      <c r="UXW950" s="477"/>
      <c r="UXX950" s="477"/>
      <c r="UXY950" s="477"/>
      <c r="UXZ950" s="477"/>
      <c r="UYA950" s="477"/>
      <c r="UYB950" s="477"/>
      <c r="UYC950" s="477"/>
      <c r="UYD950" s="477"/>
      <c r="UYE950" s="477"/>
      <c r="UYF950" s="477"/>
      <c r="UYG950" s="477"/>
      <c r="UYH950" s="477"/>
      <c r="UYI950" s="477"/>
      <c r="UYJ950" s="477"/>
      <c r="UYK950" s="477"/>
      <c r="UYL950" s="477"/>
      <c r="UYM950" s="477"/>
      <c r="UYN950" s="477"/>
      <c r="UYO950" s="477"/>
      <c r="UYP950" s="477"/>
      <c r="UYQ950" s="477"/>
      <c r="UYR950" s="477"/>
      <c r="UYS950" s="477"/>
      <c r="UYT950" s="477"/>
      <c r="UYU950" s="477"/>
      <c r="UYV950" s="477"/>
      <c r="UYW950" s="477"/>
      <c r="UYX950" s="477"/>
      <c r="UYY950" s="477"/>
      <c r="UYZ950" s="477"/>
      <c r="UZA950" s="477"/>
      <c r="UZB950" s="477"/>
      <c r="UZC950" s="477"/>
      <c r="UZD950" s="477"/>
      <c r="UZE950" s="477"/>
      <c r="UZF950" s="477"/>
      <c r="UZG950" s="477"/>
      <c r="UZH950" s="477"/>
      <c r="UZI950" s="477"/>
      <c r="UZJ950" s="477"/>
      <c r="UZK950" s="477"/>
      <c r="UZL950" s="477"/>
      <c r="UZM950" s="477"/>
      <c r="UZN950" s="477"/>
      <c r="UZO950" s="477"/>
      <c r="UZP950" s="477"/>
      <c r="UZQ950" s="477"/>
      <c r="UZR950" s="477"/>
      <c r="UZS950" s="477"/>
      <c r="UZT950" s="477"/>
      <c r="UZU950" s="477"/>
      <c r="UZV950" s="477"/>
      <c r="UZW950" s="477"/>
      <c r="UZX950" s="477"/>
      <c r="UZY950" s="477"/>
      <c r="UZZ950" s="477"/>
      <c r="VAA950" s="477"/>
      <c r="VAB950" s="477"/>
      <c r="VAC950" s="477"/>
      <c r="VAD950" s="477"/>
      <c r="VAE950" s="477"/>
      <c r="VAF950" s="477"/>
      <c r="VAG950" s="477"/>
      <c r="VAH950" s="477"/>
      <c r="VAI950" s="477"/>
      <c r="VAJ950" s="477"/>
      <c r="VAK950" s="477"/>
      <c r="VAL950" s="477"/>
      <c r="VAM950" s="477"/>
      <c r="VAN950" s="477"/>
      <c r="VAO950" s="477"/>
      <c r="VAP950" s="477"/>
      <c r="VAQ950" s="477"/>
      <c r="VAR950" s="477"/>
      <c r="VAS950" s="477"/>
      <c r="VAT950" s="477"/>
      <c r="VAU950" s="477"/>
      <c r="VAV950" s="477"/>
      <c r="VAW950" s="477"/>
      <c r="VAX950" s="477"/>
      <c r="VAY950" s="477"/>
      <c r="VAZ950" s="477"/>
      <c r="VBA950" s="477"/>
      <c r="VBB950" s="477"/>
      <c r="VBC950" s="477"/>
      <c r="VBD950" s="477"/>
      <c r="VBE950" s="477"/>
      <c r="VBF950" s="477"/>
      <c r="VBG950" s="477"/>
      <c r="VBH950" s="477"/>
      <c r="VBI950" s="477"/>
      <c r="VBJ950" s="477"/>
      <c r="VBK950" s="477"/>
      <c r="VBL950" s="477"/>
      <c r="VBM950" s="477"/>
      <c r="VBN950" s="477"/>
      <c r="VBO950" s="477"/>
      <c r="VBP950" s="477"/>
      <c r="VBQ950" s="477"/>
      <c r="VBR950" s="477"/>
      <c r="VBS950" s="477"/>
      <c r="VBT950" s="477"/>
      <c r="VBU950" s="477"/>
      <c r="VBV950" s="477"/>
      <c r="VBW950" s="477"/>
      <c r="VBX950" s="477"/>
      <c r="VBY950" s="477"/>
      <c r="VBZ950" s="477"/>
      <c r="VCA950" s="477"/>
      <c r="VCB950" s="477"/>
      <c r="VCC950" s="477"/>
      <c r="VCD950" s="477"/>
      <c r="VCE950" s="477"/>
      <c r="VCF950" s="477"/>
      <c r="VCG950" s="477"/>
      <c r="VCH950" s="477"/>
      <c r="VCI950" s="477"/>
      <c r="VCJ950" s="477"/>
      <c r="VCK950" s="477"/>
      <c r="VCL950" s="477"/>
      <c r="VCM950" s="477"/>
      <c r="VCN950" s="477"/>
      <c r="VCO950" s="477"/>
      <c r="VCP950" s="477"/>
      <c r="VCQ950" s="477"/>
      <c r="VCR950" s="477"/>
      <c r="VCS950" s="477"/>
      <c r="VCT950" s="477"/>
      <c r="VCU950" s="477"/>
      <c r="VCV950" s="477"/>
      <c r="VCW950" s="477"/>
      <c r="VCX950" s="477"/>
      <c r="VCY950" s="477"/>
      <c r="VCZ950" s="477"/>
      <c r="VDA950" s="477"/>
      <c r="VDB950" s="477"/>
      <c r="VDC950" s="477"/>
      <c r="VDD950" s="477"/>
      <c r="VDE950" s="477"/>
      <c r="VDF950" s="477"/>
      <c r="VDG950" s="477"/>
      <c r="VDH950" s="477"/>
      <c r="VDI950" s="477"/>
      <c r="VDJ950" s="477"/>
      <c r="VDK950" s="477"/>
      <c r="VDL950" s="477"/>
      <c r="VDM950" s="477"/>
      <c r="VDN950" s="477"/>
      <c r="VDO950" s="477"/>
      <c r="VDP950" s="477"/>
      <c r="VDQ950" s="477"/>
      <c r="VDR950" s="477"/>
      <c r="VDS950" s="477"/>
      <c r="VDT950" s="477"/>
      <c r="VDU950" s="477"/>
      <c r="VDV950" s="477"/>
      <c r="VDW950" s="477"/>
      <c r="VDX950" s="477"/>
      <c r="VDY950" s="477"/>
      <c r="VDZ950" s="477"/>
      <c r="VEA950" s="477"/>
      <c r="VEB950" s="477"/>
      <c r="VEC950" s="477"/>
      <c r="VED950" s="477"/>
      <c r="VEE950" s="477"/>
      <c r="VEF950" s="477"/>
      <c r="VEG950" s="477"/>
      <c r="VEH950" s="477"/>
      <c r="VEI950" s="477"/>
      <c r="VEJ950" s="477"/>
      <c r="VEK950" s="477"/>
      <c r="VEL950" s="477"/>
      <c r="VEM950" s="477"/>
      <c r="VEN950" s="477"/>
      <c r="VEO950" s="477"/>
      <c r="VEP950" s="477"/>
      <c r="VEQ950" s="477"/>
      <c r="VER950" s="477"/>
      <c r="VES950" s="477"/>
      <c r="VET950" s="477"/>
      <c r="VEU950" s="477"/>
      <c r="VEV950" s="477"/>
      <c r="VEW950" s="477"/>
      <c r="VEX950" s="477"/>
      <c r="VEY950" s="477"/>
      <c r="VEZ950" s="477"/>
      <c r="VFA950" s="477"/>
      <c r="VFB950" s="477"/>
      <c r="VFC950" s="477"/>
      <c r="VFD950" s="477"/>
      <c r="VFE950" s="477"/>
      <c r="VFF950" s="477"/>
      <c r="VFG950" s="477"/>
      <c r="VFH950" s="477"/>
      <c r="VFI950" s="477"/>
      <c r="VFJ950" s="477"/>
      <c r="VFK950" s="477"/>
      <c r="VFL950" s="477"/>
      <c r="VFM950" s="477"/>
      <c r="VFN950" s="477"/>
      <c r="VFO950" s="477"/>
      <c r="VFP950" s="477"/>
      <c r="VFQ950" s="477"/>
      <c r="VFR950" s="477"/>
      <c r="VFS950" s="477"/>
      <c r="VFT950" s="477"/>
      <c r="VFU950" s="477"/>
      <c r="VFV950" s="477"/>
      <c r="VFW950" s="477"/>
      <c r="VFX950" s="477"/>
      <c r="VFY950" s="477"/>
      <c r="VFZ950" s="477"/>
      <c r="VGA950" s="477"/>
      <c r="VGB950" s="477"/>
      <c r="VGC950" s="477"/>
      <c r="VGD950" s="477"/>
      <c r="VGE950" s="477"/>
      <c r="VGF950" s="477"/>
      <c r="VGG950" s="477"/>
      <c r="VGH950" s="477"/>
      <c r="VGI950" s="477"/>
      <c r="VGJ950" s="477"/>
      <c r="VGK950" s="477"/>
      <c r="VGL950" s="477"/>
      <c r="VGM950" s="477"/>
      <c r="VGN950" s="477"/>
      <c r="VGO950" s="477"/>
      <c r="VGP950" s="477"/>
      <c r="VGQ950" s="477"/>
      <c r="VGR950" s="477"/>
      <c r="VGS950" s="477"/>
      <c r="VGT950" s="477"/>
      <c r="VGU950" s="477"/>
      <c r="VGV950" s="477"/>
      <c r="VGW950" s="477"/>
      <c r="VGX950" s="477"/>
      <c r="VGY950" s="477"/>
      <c r="VGZ950" s="477"/>
      <c r="VHA950" s="477"/>
      <c r="VHB950" s="477"/>
      <c r="VHC950" s="477"/>
      <c r="VHD950" s="477"/>
      <c r="VHE950" s="477"/>
      <c r="VHF950" s="477"/>
      <c r="VHG950" s="477"/>
      <c r="VHH950" s="477"/>
      <c r="VHI950" s="477"/>
      <c r="VHJ950" s="477"/>
      <c r="VHK950" s="477"/>
      <c r="VHL950" s="477"/>
      <c r="VHM950" s="477"/>
      <c r="VHN950" s="477"/>
      <c r="VHO950" s="477"/>
      <c r="VHP950" s="477"/>
      <c r="VHQ950" s="477"/>
      <c r="VHR950" s="477"/>
      <c r="VHS950" s="477"/>
      <c r="VHT950" s="477"/>
      <c r="VHU950" s="477"/>
      <c r="VHV950" s="477"/>
      <c r="VHW950" s="477"/>
      <c r="VHX950" s="477"/>
      <c r="VHY950" s="477"/>
      <c r="VHZ950" s="477"/>
      <c r="VIA950" s="477"/>
      <c r="VIB950" s="477"/>
      <c r="VIC950" s="477"/>
      <c r="VID950" s="477"/>
      <c r="VIE950" s="477"/>
      <c r="VIF950" s="477"/>
      <c r="VIG950" s="477"/>
      <c r="VIH950" s="477"/>
      <c r="VII950" s="477"/>
      <c r="VIJ950" s="477"/>
      <c r="VIK950" s="477"/>
      <c r="VIL950" s="477"/>
      <c r="VIM950" s="477"/>
      <c r="VIN950" s="477"/>
      <c r="VIO950" s="477"/>
      <c r="VIP950" s="477"/>
      <c r="VIQ950" s="477"/>
      <c r="VIR950" s="477"/>
      <c r="VIS950" s="477"/>
      <c r="VIT950" s="477"/>
      <c r="VIU950" s="477"/>
      <c r="VIV950" s="477"/>
      <c r="VIW950" s="477"/>
      <c r="VIX950" s="477"/>
      <c r="VIY950" s="477"/>
      <c r="VIZ950" s="477"/>
      <c r="VJA950" s="477"/>
      <c r="VJB950" s="477"/>
      <c r="VJC950" s="477"/>
      <c r="VJD950" s="477"/>
      <c r="VJE950" s="477"/>
      <c r="VJF950" s="477"/>
      <c r="VJG950" s="477"/>
      <c r="VJH950" s="477"/>
      <c r="VJI950" s="477"/>
      <c r="VJJ950" s="477"/>
      <c r="VJK950" s="477"/>
      <c r="VJL950" s="477"/>
      <c r="VJM950" s="477"/>
      <c r="VJN950" s="477"/>
      <c r="VJO950" s="477"/>
      <c r="VJP950" s="477"/>
      <c r="VJQ950" s="477"/>
      <c r="VJR950" s="477"/>
      <c r="VJS950" s="477"/>
      <c r="VJT950" s="477"/>
      <c r="VJU950" s="477"/>
      <c r="VJV950" s="477"/>
      <c r="VJW950" s="477"/>
      <c r="VJX950" s="477"/>
      <c r="VJY950" s="477"/>
      <c r="VJZ950" s="477"/>
      <c r="VKA950" s="477"/>
      <c r="VKB950" s="477"/>
      <c r="VKC950" s="477"/>
      <c r="VKD950" s="477"/>
      <c r="VKE950" s="477"/>
      <c r="VKF950" s="477"/>
      <c r="VKG950" s="477"/>
      <c r="VKH950" s="477"/>
      <c r="VKI950" s="477"/>
      <c r="VKJ950" s="477"/>
      <c r="VKK950" s="477"/>
      <c r="VKL950" s="477"/>
      <c r="VKM950" s="477"/>
      <c r="VKN950" s="477"/>
      <c r="VKO950" s="477"/>
      <c r="VKP950" s="477"/>
      <c r="VKQ950" s="477"/>
      <c r="VKR950" s="477"/>
      <c r="VKS950" s="477"/>
      <c r="VKT950" s="477"/>
      <c r="VKU950" s="477"/>
      <c r="VKV950" s="477"/>
      <c r="VKW950" s="477"/>
      <c r="VKX950" s="477"/>
      <c r="VKY950" s="477"/>
      <c r="VKZ950" s="477"/>
      <c r="VLA950" s="477"/>
      <c r="VLB950" s="477"/>
      <c r="VLC950" s="477"/>
      <c r="VLD950" s="477"/>
      <c r="VLE950" s="477"/>
      <c r="VLF950" s="477"/>
      <c r="VLG950" s="477"/>
      <c r="VLH950" s="477"/>
      <c r="VLI950" s="477"/>
      <c r="VLJ950" s="477"/>
      <c r="VLK950" s="477"/>
      <c r="VLL950" s="477"/>
      <c r="VLM950" s="477"/>
      <c r="VLN950" s="477"/>
      <c r="VLO950" s="477"/>
      <c r="VLP950" s="477"/>
      <c r="VLQ950" s="477"/>
      <c r="VLR950" s="477"/>
      <c r="VLS950" s="477"/>
      <c r="VLT950" s="477"/>
      <c r="VLU950" s="477"/>
      <c r="VLV950" s="477"/>
      <c r="VLW950" s="477"/>
      <c r="VLX950" s="477"/>
      <c r="VLY950" s="477"/>
      <c r="VLZ950" s="477"/>
      <c r="VMA950" s="477"/>
      <c r="VMB950" s="477"/>
      <c r="VMC950" s="477"/>
      <c r="VMD950" s="477"/>
      <c r="VME950" s="477"/>
      <c r="VMF950" s="477"/>
      <c r="VMG950" s="477"/>
      <c r="VMH950" s="477"/>
      <c r="VMI950" s="477"/>
      <c r="VMJ950" s="477"/>
      <c r="VMK950" s="477"/>
      <c r="VML950" s="477"/>
      <c r="VMM950" s="477"/>
      <c r="VMN950" s="477"/>
      <c r="VMO950" s="477"/>
      <c r="VMP950" s="477"/>
      <c r="VMQ950" s="477"/>
      <c r="VMR950" s="477"/>
      <c r="VMS950" s="477"/>
      <c r="VMT950" s="477"/>
      <c r="VMU950" s="477"/>
      <c r="VMV950" s="477"/>
      <c r="VMW950" s="477"/>
      <c r="VMX950" s="477"/>
      <c r="VMY950" s="477"/>
      <c r="VMZ950" s="477"/>
      <c r="VNA950" s="477"/>
      <c r="VNB950" s="477"/>
      <c r="VNC950" s="477"/>
      <c r="VND950" s="477"/>
      <c r="VNE950" s="477"/>
      <c r="VNF950" s="477"/>
      <c r="VNG950" s="477"/>
      <c r="VNH950" s="477"/>
      <c r="VNI950" s="477"/>
      <c r="VNJ950" s="477"/>
      <c r="VNK950" s="477"/>
      <c r="VNL950" s="477"/>
      <c r="VNM950" s="477"/>
      <c r="VNN950" s="477"/>
      <c r="VNO950" s="477"/>
      <c r="VNP950" s="477"/>
      <c r="VNQ950" s="477"/>
      <c r="VNR950" s="477"/>
      <c r="VNS950" s="477"/>
      <c r="VNT950" s="477"/>
      <c r="VNU950" s="477"/>
      <c r="VNV950" s="477"/>
      <c r="VNW950" s="477"/>
      <c r="VNX950" s="477"/>
      <c r="VNY950" s="477"/>
      <c r="VNZ950" s="477"/>
      <c r="VOA950" s="477"/>
      <c r="VOB950" s="477"/>
      <c r="VOC950" s="477"/>
      <c r="VOD950" s="477"/>
      <c r="VOE950" s="477"/>
      <c r="VOF950" s="477"/>
      <c r="VOG950" s="477"/>
      <c r="VOH950" s="477"/>
      <c r="VOI950" s="477"/>
      <c r="VOJ950" s="477"/>
      <c r="VOK950" s="477"/>
      <c r="VOL950" s="477"/>
      <c r="VOM950" s="477"/>
      <c r="VON950" s="477"/>
      <c r="VOO950" s="477"/>
      <c r="VOP950" s="477"/>
      <c r="VOQ950" s="477"/>
      <c r="VOR950" s="477"/>
      <c r="VOS950" s="477"/>
      <c r="VOT950" s="477"/>
      <c r="VOU950" s="477"/>
      <c r="VOV950" s="477"/>
      <c r="VOW950" s="477"/>
      <c r="VOX950" s="477"/>
      <c r="VOY950" s="477"/>
      <c r="VOZ950" s="477"/>
      <c r="VPA950" s="477"/>
      <c r="VPB950" s="477"/>
      <c r="VPC950" s="477"/>
      <c r="VPD950" s="477"/>
      <c r="VPE950" s="477"/>
      <c r="VPF950" s="477"/>
      <c r="VPG950" s="477"/>
      <c r="VPH950" s="477"/>
      <c r="VPI950" s="477"/>
      <c r="VPJ950" s="477"/>
      <c r="VPK950" s="477"/>
      <c r="VPL950" s="477"/>
      <c r="VPM950" s="477"/>
      <c r="VPN950" s="477"/>
      <c r="VPO950" s="477"/>
      <c r="VPP950" s="477"/>
      <c r="VPQ950" s="477"/>
      <c r="VPR950" s="477"/>
      <c r="VPS950" s="477"/>
      <c r="VPT950" s="477"/>
      <c r="VPU950" s="477"/>
      <c r="VPV950" s="477"/>
      <c r="VPW950" s="477"/>
      <c r="VPX950" s="477"/>
      <c r="VPY950" s="477"/>
      <c r="VPZ950" s="477"/>
      <c r="VQA950" s="477"/>
      <c r="VQB950" s="477"/>
      <c r="VQC950" s="477"/>
      <c r="VQD950" s="477"/>
      <c r="VQE950" s="477"/>
      <c r="VQF950" s="477"/>
      <c r="VQG950" s="477"/>
      <c r="VQH950" s="477"/>
      <c r="VQI950" s="477"/>
      <c r="VQJ950" s="477"/>
      <c r="VQK950" s="477"/>
      <c r="VQL950" s="477"/>
      <c r="VQM950" s="477"/>
      <c r="VQN950" s="477"/>
      <c r="VQO950" s="477"/>
      <c r="VQP950" s="477"/>
      <c r="VQQ950" s="477"/>
      <c r="VQR950" s="477"/>
      <c r="VQS950" s="477"/>
      <c r="VQT950" s="477"/>
      <c r="VQU950" s="477"/>
      <c r="VQV950" s="477"/>
      <c r="VQW950" s="477"/>
      <c r="VQX950" s="477"/>
      <c r="VQY950" s="477"/>
      <c r="VQZ950" s="477"/>
      <c r="VRA950" s="477"/>
      <c r="VRB950" s="477"/>
      <c r="VRC950" s="477"/>
      <c r="VRD950" s="477"/>
      <c r="VRE950" s="477"/>
      <c r="VRF950" s="477"/>
      <c r="VRG950" s="477"/>
      <c r="VRH950" s="477"/>
      <c r="VRI950" s="477"/>
      <c r="VRJ950" s="477"/>
      <c r="VRK950" s="477"/>
      <c r="VRL950" s="477"/>
      <c r="VRM950" s="477"/>
      <c r="VRN950" s="477"/>
      <c r="VRO950" s="477"/>
      <c r="VRP950" s="477"/>
      <c r="VRQ950" s="477"/>
      <c r="VRR950" s="477"/>
      <c r="VRS950" s="477"/>
      <c r="VRT950" s="477"/>
      <c r="VRU950" s="477"/>
      <c r="VRV950" s="477"/>
      <c r="VRW950" s="477"/>
      <c r="VRX950" s="477"/>
      <c r="VRY950" s="477"/>
      <c r="VRZ950" s="477"/>
      <c r="VSA950" s="477"/>
      <c r="VSB950" s="477"/>
      <c r="VSC950" s="477"/>
      <c r="VSD950" s="477"/>
      <c r="VSE950" s="477"/>
      <c r="VSF950" s="477"/>
      <c r="VSG950" s="477"/>
      <c r="VSH950" s="477"/>
      <c r="VSI950" s="477"/>
      <c r="VSJ950" s="477"/>
      <c r="VSK950" s="477"/>
      <c r="VSL950" s="477"/>
      <c r="VSM950" s="477"/>
      <c r="VSN950" s="477"/>
      <c r="VSO950" s="477"/>
      <c r="VSP950" s="477"/>
      <c r="VSQ950" s="477"/>
      <c r="VSR950" s="477"/>
      <c r="VSS950" s="477"/>
      <c r="VST950" s="477"/>
      <c r="VSU950" s="477"/>
      <c r="VSV950" s="477"/>
      <c r="VSW950" s="477"/>
      <c r="VSX950" s="477"/>
      <c r="VSY950" s="477"/>
      <c r="VSZ950" s="477"/>
      <c r="VTA950" s="477"/>
      <c r="VTB950" s="477"/>
      <c r="VTC950" s="477"/>
      <c r="VTD950" s="477"/>
      <c r="VTE950" s="477"/>
      <c r="VTF950" s="477"/>
      <c r="VTG950" s="477"/>
      <c r="VTH950" s="477"/>
      <c r="VTI950" s="477"/>
      <c r="VTJ950" s="477"/>
      <c r="VTK950" s="477"/>
      <c r="VTL950" s="477"/>
      <c r="VTM950" s="477"/>
      <c r="VTN950" s="477"/>
      <c r="VTO950" s="477"/>
      <c r="VTP950" s="477"/>
      <c r="VTQ950" s="477"/>
      <c r="VTR950" s="477"/>
      <c r="VTS950" s="477"/>
      <c r="VTT950" s="477"/>
      <c r="VTU950" s="477"/>
      <c r="VTV950" s="477"/>
      <c r="VTW950" s="477"/>
      <c r="VTX950" s="477"/>
      <c r="VTY950" s="477"/>
      <c r="VTZ950" s="477"/>
      <c r="VUA950" s="477"/>
      <c r="VUB950" s="477"/>
      <c r="VUC950" s="477"/>
      <c r="VUD950" s="477"/>
      <c r="VUE950" s="477"/>
      <c r="VUF950" s="477"/>
      <c r="VUG950" s="477"/>
      <c r="VUH950" s="477"/>
      <c r="VUI950" s="477"/>
      <c r="VUJ950" s="477"/>
      <c r="VUK950" s="477"/>
      <c r="VUL950" s="477"/>
      <c r="VUM950" s="477"/>
      <c r="VUN950" s="477"/>
      <c r="VUO950" s="477"/>
      <c r="VUP950" s="477"/>
      <c r="VUQ950" s="477"/>
      <c r="VUR950" s="477"/>
      <c r="VUS950" s="477"/>
      <c r="VUT950" s="477"/>
      <c r="VUU950" s="477"/>
      <c r="VUV950" s="477"/>
      <c r="VUW950" s="477"/>
      <c r="VUX950" s="477"/>
      <c r="VUY950" s="477"/>
      <c r="VUZ950" s="477"/>
      <c r="VVA950" s="477"/>
      <c r="VVB950" s="477"/>
      <c r="VVC950" s="477"/>
      <c r="VVD950" s="477"/>
      <c r="VVE950" s="477"/>
      <c r="VVF950" s="477"/>
      <c r="VVG950" s="477"/>
      <c r="VVH950" s="477"/>
      <c r="VVI950" s="477"/>
      <c r="VVJ950" s="477"/>
      <c r="VVK950" s="477"/>
      <c r="VVL950" s="477"/>
      <c r="VVM950" s="477"/>
      <c r="VVN950" s="477"/>
      <c r="VVO950" s="477"/>
      <c r="VVP950" s="477"/>
      <c r="VVQ950" s="477"/>
      <c r="VVR950" s="477"/>
      <c r="VVS950" s="477"/>
      <c r="VVT950" s="477"/>
      <c r="VVU950" s="477"/>
      <c r="VVV950" s="477"/>
      <c r="VVW950" s="477"/>
      <c r="VVX950" s="477"/>
      <c r="VVY950" s="477"/>
      <c r="VVZ950" s="477"/>
      <c r="VWA950" s="477"/>
      <c r="VWB950" s="477"/>
      <c r="VWC950" s="477"/>
      <c r="VWD950" s="477"/>
      <c r="VWE950" s="477"/>
      <c r="VWF950" s="477"/>
      <c r="VWG950" s="477"/>
      <c r="VWH950" s="477"/>
      <c r="VWI950" s="477"/>
      <c r="VWJ950" s="477"/>
      <c r="VWK950" s="477"/>
      <c r="VWL950" s="477"/>
      <c r="VWM950" s="477"/>
      <c r="VWN950" s="477"/>
      <c r="VWO950" s="477"/>
      <c r="VWP950" s="477"/>
      <c r="VWQ950" s="477"/>
      <c r="VWR950" s="477"/>
      <c r="VWS950" s="477"/>
      <c r="VWT950" s="477"/>
      <c r="VWU950" s="477"/>
      <c r="VWV950" s="477"/>
      <c r="VWW950" s="477"/>
      <c r="VWX950" s="477"/>
      <c r="VWY950" s="477"/>
      <c r="VWZ950" s="477"/>
      <c r="VXA950" s="477"/>
      <c r="VXB950" s="477"/>
      <c r="VXC950" s="477"/>
      <c r="VXD950" s="477"/>
      <c r="VXE950" s="477"/>
      <c r="VXF950" s="477"/>
      <c r="VXG950" s="477"/>
      <c r="VXH950" s="477"/>
      <c r="VXI950" s="477"/>
      <c r="VXJ950" s="477"/>
      <c r="VXK950" s="477"/>
      <c r="VXL950" s="477"/>
      <c r="VXM950" s="477"/>
      <c r="VXN950" s="477"/>
      <c r="VXO950" s="477"/>
      <c r="VXP950" s="477"/>
      <c r="VXQ950" s="477"/>
      <c r="VXR950" s="477"/>
      <c r="VXS950" s="477"/>
      <c r="VXT950" s="477"/>
      <c r="VXU950" s="477"/>
      <c r="VXV950" s="477"/>
      <c r="VXW950" s="477"/>
      <c r="VXX950" s="477"/>
      <c r="VXY950" s="477"/>
      <c r="VXZ950" s="477"/>
      <c r="VYA950" s="477"/>
      <c r="VYB950" s="477"/>
      <c r="VYC950" s="477"/>
      <c r="VYD950" s="477"/>
      <c r="VYE950" s="477"/>
      <c r="VYF950" s="477"/>
      <c r="VYG950" s="477"/>
      <c r="VYH950" s="477"/>
      <c r="VYI950" s="477"/>
      <c r="VYJ950" s="477"/>
      <c r="VYK950" s="477"/>
      <c r="VYL950" s="477"/>
      <c r="VYM950" s="477"/>
      <c r="VYN950" s="477"/>
      <c r="VYO950" s="477"/>
      <c r="VYP950" s="477"/>
      <c r="VYQ950" s="477"/>
      <c r="VYR950" s="477"/>
      <c r="VYS950" s="477"/>
      <c r="VYT950" s="477"/>
      <c r="VYU950" s="477"/>
      <c r="VYV950" s="477"/>
      <c r="VYW950" s="477"/>
      <c r="VYX950" s="477"/>
      <c r="VYY950" s="477"/>
      <c r="VYZ950" s="477"/>
      <c r="VZA950" s="477"/>
      <c r="VZB950" s="477"/>
      <c r="VZC950" s="477"/>
      <c r="VZD950" s="477"/>
      <c r="VZE950" s="477"/>
      <c r="VZF950" s="477"/>
      <c r="VZG950" s="477"/>
      <c r="VZH950" s="477"/>
      <c r="VZI950" s="477"/>
      <c r="VZJ950" s="477"/>
      <c r="VZK950" s="477"/>
      <c r="VZL950" s="477"/>
      <c r="VZM950" s="477"/>
      <c r="VZN950" s="477"/>
      <c r="VZO950" s="477"/>
      <c r="VZP950" s="477"/>
      <c r="VZQ950" s="477"/>
      <c r="VZR950" s="477"/>
      <c r="VZS950" s="477"/>
      <c r="VZT950" s="477"/>
      <c r="VZU950" s="477"/>
      <c r="VZV950" s="477"/>
      <c r="VZW950" s="477"/>
      <c r="VZX950" s="477"/>
      <c r="VZY950" s="477"/>
      <c r="VZZ950" s="477"/>
      <c r="WAA950" s="477"/>
      <c r="WAB950" s="477"/>
      <c r="WAC950" s="477"/>
      <c r="WAD950" s="477"/>
      <c r="WAE950" s="477"/>
      <c r="WAF950" s="477"/>
      <c r="WAG950" s="477"/>
      <c r="WAH950" s="477"/>
      <c r="WAI950" s="477"/>
      <c r="WAJ950" s="477"/>
      <c r="WAK950" s="477"/>
      <c r="WAL950" s="477"/>
      <c r="WAM950" s="477"/>
      <c r="WAN950" s="477"/>
      <c r="WAO950" s="477"/>
      <c r="WAP950" s="477"/>
      <c r="WAQ950" s="477"/>
      <c r="WAR950" s="477"/>
      <c r="WAS950" s="477"/>
      <c r="WAT950" s="477"/>
      <c r="WAU950" s="477"/>
      <c r="WAV950" s="477"/>
      <c r="WAW950" s="477"/>
      <c r="WAX950" s="477"/>
      <c r="WAY950" s="477"/>
      <c r="WAZ950" s="477"/>
      <c r="WBA950" s="477"/>
      <c r="WBB950" s="477"/>
      <c r="WBC950" s="477"/>
      <c r="WBD950" s="477"/>
      <c r="WBE950" s="477"/>
      <c r="WBF950" s="477"/>
      <c r="WBG950" s="477"/>
      <c r="WBH950" s="477"/>
      <c r="WBI950" s="477"/>
      <c r="WBJ950" s="477"/>
      <c r="WBK950" s="477"/>
      <c r="WBL950" s="477"/>
      <c r="WBM950" s="477"/>
      <c r="WBN950" s="477"/>
      <c r="WBO950" s="477"/>
      <c r="WBP950" s="477"/>
      <c r="WBQ950" s="477"/>
      <c r="WBR950" s="477"/>
      <c r="WBS950" s="477"/>
      <c r="WBT950" s="477"/>
      <c r="WBU950" s="477"/>
      <c r="WBV950" s="477"/>
      <c r="WBW950" s="477"/>
      <c r="WBX950" s="477"/>
      <c r="WBY950" s="477"/>
      <c r="WBZ950" s="477"/>
      <c r="WCA950" s="477"/>
      <c r="WCB950" s="477"/>
      <c r="WCC950" s="477"/>
      <c r="WCD950" s="477"/>
      <c r="WCE950" s="477"/>
      <c r="WCF950" s="477"/>
      <c r="WCG950" s="477"/>
      <c r="WCH950" s="477"/>
      <c r="WCI950" s="477"/>
      <c r="WCJ950" s="477"/>
      <c r="WCK950" s="477"/>
      <c r="WCL950" s="477"/>
      <c r="WCM950" s="477"/>
      <c r="WCN950" s="477"/>
      <c r="WCO950" s="477"/>
      <c r="WCP950" s="477"/>
      <c r="WCQ950" s="477"/>
      <c r="WCR950" s="477"/>
      <c r="WCS950" s="477"/>
      <c r="WCT950" s="477"/>
      <c r="WCU950" s="477"/>
      <c r="WCV950" s="477"/>
      <c r="WCW950" s="477"/>
      <c r="WCX950" s="477"/>
      <c r="WCY950" s="477"/>
      <c r="WCZ950" s="477"/>
      <c r="WDA950" s="477"/>
      <c r="WDB950" s="477"/>
      <c r="WDC950" s="477"/>
      <c r="WDD950" s="477"/>
      <c r="WDE950" s="477"/>
      <c r="WDF950" s="477"/>
      <c r="WDG950" s="477"/>
      <c r="WDH950" s="477"/>
      <c r="WDI950" s="477"/>
      <c r="WDJ950" s="477"/>
      <c r="WDK950" s="477"/>
      <c r="WDL950" s="477"/>
      <c r="WDM950" s="477"/>
      <c r="WDN950" s="477"/>
      <c r="WDO950" s="477"/>
      <c r="WDP950" s="477"/>
      <c r="WDQ950" s="477"/>
      <c r="WDR950" s="477"/>
      <c r="WDS950" s="477"/>
      <c r="WDT950" s="477"/>
      <c r="WDU950" s="477"/>
      <c r="WDV950" s="477"/>
      <c r="WDW950" s="477"/>
      <c r="WDX950" s="477"/>
      <c r="WDY950" s="477"/>
      <c r="WDZ950" s="477"/>
      <c r="WEA950" s="477"/>
      <c r="WEB950" s="477"/>
      <c r="WEC950" s="477"/>
      <c r="WED950" s="477"/>
      <c r="WEE950" s="477"/>
      <c r="WEF950" s="477"/>
      <c r="WEG950" s="477"/>
      <c r="WEH950" s="477"/>
      <c r="WEI950" s="477"/>
      <c r="WEJ950" s="477"/>
      <c r="WEK950" s="477"/>
      <c r="WEL950" s="477"/>
      <c r="WEM950" s="477"/>
      <c r="WEN950" s="477"/>
      <c r="WEO950" s="477"/>
      <c r="WEP950" s="477"/>
      <c r="WEQ950" s="477"/>
      <c r="WER950" s="477"/>
      <c r="WES950" s="477"/>
      <c r="WET950" s="477"/>
      <c r="WEU950" s="477"/>
      <c r="WEV950" s="477"/>
      <c r="WEW950" s="477"/>
      <c r="WEX950" s="477"/>
      <c r="WEY950" s="477"/>
      <c r="WEZ950" s="477"/>
      <c r="WFA950" s="477"/>
      <c r="WFB950" s="477"/>
      <c r="WFC950" s="477"/>
      <c r="WFD950" s="477"/>
      <c r="WFE950" s="477"/>
      <c r="WFF950" s="477"/>
      <c r="WFG950" s="477"/>
      <c r="WFH950" s="477"/>
      <c r="WFI950" s="477"/>
      <c r="WFJ950" s="477"/>
      <c r="WFK950" s="477"/>
      <c r="WFL950" s="477"/>
      <c r="WFM950" s="477"/>
      <c r="WFN950" s="477"/>
      <c r="WFO950" s="477"/>
      <c r="WFP950" s="477"/>
      <c r="WFQ950" s="477"/>
      <c r="WFR950" s="477"/>
      <c r="WFS950" s="477"/>
      <c r="WFT950" s="477"/>
      <c r="WFU950" s="477"/>
      <c r="WFV950" s="477"/>
      <c r="WFW950" s="477"/>
      <c r="WFX950" s="477"/>
      <c r="WFY950" s="477"/>
      <c r="WFZ950" s="477"/>
      <c r="WGA950" s="477"/>
      <c r="WGB950" s="477"/>
      <c r="WGC950" s="477"/>
      <c r="WGD950" s="477"/>
      <c r="WGE950" s="477"/>
      <c r="WGF950" s="477"/>
      <c r="WGG950" s="477"/>
      <c r="WGH950" s="477"/>
      <c r="WGI950" s="477"/>
      <c r="WGJ950" s="477"/>
      <c r="WGK950" s="477"/>
      <c r="WGL950" s="477"/>
      <c r="WGM950" s="477"/>
      <c r="WGN950" s="477"/>
      <c r="WGO950" s="477"/>
      <c r="WGP950" s="477"/>
      <c r="WGQ950" s="477"/>
      <c r="WGR950" s="477"/>
      <c r="WGS950" s="477"/>
      <c r="WGT950" s="477"/>
      <c r="WGU950" s="477"/>
      <c r="WGV950" s="477"/>
      <c r="WGW950" s="477"/>
      <c r="WGX950" s="477"/>
      <c r="WGY950" s="477"/>
      <c r="WGZ950" s="477"/>
      <c r="WHA950" s="477"/>
      <c r="WHB950" s="477"/>
      <c r="WHC950" s="477"/>
      <c r="WHD950" s="477"/>
      <c r="WHE950" s="477"/>
      <c r="WHF950" s="477"/>
      <c r="WHG950" s="477"/>
      <c r="WHH950" s="477"/>
      <c r="WHI950" s="477"/>
      <c r="WHJ950" s="477"/>
      <c r="WHK950" s="477"/>
      <c r="WHL950" s="477"/>
      <c r="WHM950" s="477"/>
      <c r="WHN950" s="477"/>
      <c r="WHO950" s="477"/>
      <c r="WHP950" s="477"/>
      <c r="WHQ950" s="477"/>
      <c r="WHR950" s="477"/>
      <c r="WHS950" s="477"/>
      <c r="WHT950" s="477"/>
      <c r="WHU950" s="477"/>
      <c r="WHV950" s="477"/>
      <c r="WHW950" s="477"/>
      <c r="WHX950" s="477"/>
      <c r="WHY950" s="477"/>
      <c r="WHZ950" s="477"/>
      <c r="WIA950" s="477"/>
      <c r="WIB950" s="477"/>
      <c r="WIC950" s="477"/>
      <c r="WID950" s="477"/>
      <c r="WIE950" s="477"/>
      <c r="WIF950" s="477"/>
      <c r="WIG950" s="477"/>
      <c r="WIH950" s="477"/>
      <c r="WII950" s="477"/>
      <c r="WIJ950" s="477"/>
      <c r="WIK950" s="477"/>
      <c r="WIL950" s="477"/>
      <c r="WIM950" s="477"/>
      <c r="WIN950" s="477"/>
      <c r="WIO950" s="477"/>
      <c r="WIP950" s="477"/>
      <c r="WIQ950" s="477"/>
      <c r="WIR950" s="477"/>
      <c r="WIS950" s="477"/>
      <c r="WIT950" s="477"/>
      <c r="WIU950" s="477"/>
      <c r="WIV950" s="477"/>
      <c r="WIW950" s="477"/>
      <c r="WIX950" s="477"/>
      <c r="WIY950" s="477"/>
      <c r="WIZ950" s="477"/>
      <c r="WJA950" s="477"/>
      <c r="WJB950" s="477"/>
      <c r="WJC950" s="477"/>
      <c r="WJD950" s="477"/>
      <c r="WJE950" s="477"/>
      <c r="WJF950" s="477"/>
      <c r="WJG950" s="477"/>
      <c r="WJH950" s="477"/>
      <c r="WJI950" s="477"/>
      <c r="WJJ950" s="477"/>
      <c r="WJK950" s="477"/>
      <c r="WJL950" s="477"/>
      <c r="WJM950" s="477"/>
      <c r="WJN950" s="477"/>
      <c r="WJO950" s="477"/>
      <c r="WJP950" s="477"/>
      <c r="WJQ950" s="477"/>
      <c r="WJR950" s="477"/>
      <c r="WJS950" s="477"/>
      <c r="WJT950" s="477"/>
      <c r="WJU950" s="477"/>
      <c r="WJV950" s="477"/>
      <c r="WJW950" s="477"/>
      <c r="WJX950" s="477"/>
      <c r="WJY950" s="477"/>
      <c r="WJZ950" s="477"/>
      <c r="WKA950" s="477"/>
      <c r="WKB950" s="477"/>
      <c r="WKC950" s="477"/>
      <c r="WKD950" s="477"/>
      <c r="WKE950" s="477"/>
      <c r="WKF950" s="477"/>
      <c r="WKG950" s="477"/>
      <c r="WKH950" s="477"/>
      <c r="WKI950" s="477"/>
      <c r="WKJ950" s="477"/>
      <c r="WKK950" s="477"/>
      <c r="WKL950" s="477"/>
      <c r="WKM950" s="477"/>
      <c r="WKN950" s="477"/>
      <c r="WKO950" s="477"/>
      <c r="WKP950" s="477"/>
      <c r="WKQ950" s="477"/>
      <c r="WKR950" s="477"/>
      <c r="WKS950" s="477"/>
      <c r="WKT950" s="477"/>
      <c r="WKU950" s="477"/>
      <c r="WKV950" s="477"/>
      <c r="WKW950" s="477"/>
      <c r="WKX950" s="477"/>
      <c r="WKY950" s="477"/>
      <c r="WKZ950" s="477"/>
      <c r="WLA950" s="477"/>
      <c r="WLB950" s="477"/>
      <c r="WLC950" s="477"/>
      <c r="WLD950" s="477"/>
      <c r="WLE950" s="477"/>
      <c r="WLF950" s="477"/>
      <c r="WLG950" s="477"/>
      <c r="WLH950" s="477"/>
      <c r="WLI950" s="477"/>
      <c r="WLJ950" s="477"/>
      <c r="WLK950" s="477"/>
      <c r="WLL950" s="477"/>
      <c r="WLM950" s="477"/>
      <c r="WLN950" s="477"/>
      <c r="WLO950" s="477"/>
      <c r="WLP950" s="477"/>
      <c r="WLQ950" s="477"/>
      <c r="WLR950" s="477"/>
      <c r="WLS950" s="477"/>
      <c r="WLT950" s="477"/>
      <c r="WLU950" s="477"/>
      <c r="WLV950" s="477"/>
      <c r="WLW950" s="477"/>
      <c r="WLX950" s="477"/>
      <c r="WLY950" s="477"/>
      <c r="WLZ950" s="477"/>
      <c r="WMA950" s="477"/>
      <c r="WMB950" s="477"/>
      <c r="WMC950" s="477"/>
      <c r="WMD950" s="477"/>
      <c r="WME950" s="477"/>
      <c r="WMF950" s="477"/>
      <c r="WMG950" s="477"/>
      <c r="WMH950" s="477"/>
      <c r="WMI950" s="477"/>
      <c r="WMJ950" s="477"/>
      <c r="WMK950" s="477"/>
      <c r="WML950" s="477"/>
      <c r="WMM950" s="477"/>
      <c r="WMN950" s="477"/>
      <c r="WMO950" s="477"/>
      <c r="WMP950" s="477"/>
      <c r="WMQ950" s="477"/>
      <c r="WMR950" s="477"/>
      <c r="WMS950" s="477"/>
      <c r="WMT950" s="477"/>
      <c r="WMU950" s="477"/>
      <c r="WMV950" s="477"/>
      <c r="WMW950" s="477"/>
      <c r="WMX950" s="477"/>
      <c r="WMY950" s="477"/>
      <c r="WMZ950" s="477"/>
      <c r="WNA950" s="477"/>
      <c r="WNB950" s="477"/>
      <c r="WNC950" s="477"/>
      <c r="WND950" s="477"/>
      <c r="WNE950" s="477"/>
      <c r="WNF950" s="477"/>
      <c r="WNG950" s="477"/>
      <c r="WNH950" s="477"/>
      <c r="WNI950" s="477"/>
      <c r="WNJ950" s="477"/>
      <c r="WNK950" s="477"/>
      <c r="WNL950" s="477"/>
      <c r="WNM950" s="477"/>
      <c r="WNN950" s="477"/>
      <c r="WNO950" s="477"/>
      <c r="WNP950" s="477"/>
      <c r="WNQ950" s="477"/>
      <c r="WNR950" s="477"/>
      <c r="WNS950" s="477"/>
      <c r="WNT950" s="477"/>
      <c r="WNU950" s="477"/>
      <c r="WNV950" s="477"/>
      <c r="WNW950" s="477"/>
      <c r="WNX950" s="477"/>
      <c r="WNY950" s="477"/>
      <c r="WNZ950" s="477"/>
      <c r="WOA950" s="477"/>
      <c r="WOB950" s="477"/>
      <c r="WOC950" s="477"/>
      <c r="WOD950" s="477"/>
      <c r="WOE950" s="477"/>
      <c r="WOF950" s="477"/>
      <c r="WOG950" s="477"/>
      <c r="WOH950" s="477"/>
      <c r="WOI950" s="477"/>
      <c r="WOJ950" s="477"/>
      <c r="WOK950" s="477"/>
      <c r="WOL950" s="477"/>
      <c r="WOM950" s="477"/>
      <c r="WON950" s="477"/>
      <c r="WOO950" s="477"/>
      <c r="WOP950" s="477"/>
      <c r="WOQ950" s="477"/>
      <c r="WOR950" s="477"/>
      <c r="WOS950" s="477"/>
      <c r="WOT950" s="477"/>
      <c r="WOU950" s="477"/>
      <c r="WOV950" s="477"/>
      <c r="WOW950" s="477"/>
      <c r="WOX950" s="477"/>
      <c r="WOY950" s="477"/>
      <c r="WOZ950" s="477"/>
      <c r="WPA950" s="477"/>
      <c r="WPB950" s="477"/>
      <c r="WPC950" s="477"/>
      <c r="WPD950" s="477"/>
      <c r="WPE950" s="477"/>
      <c r="WPF950" s="477"/>
      <c r="WPG950" s="477"/>
      <c r="WPH950" s="477"/>
      <c r="WPI950" s="477"/>
      <c r="WPJ950" s="477"/>
      <c r="WPK950" s="477"/>
      <c r="WPL950" s="477"/>
      <c r="WPM950" s="477"/>
      <c r="WPN950" s="477"/>
      <c r="WPO950" s="477"/>
      <c r="WPP950" s="477"/>
      <c r="WPQ950" s="477"/>
      <c r="WPR950" s="477"/>
      <c r="WPS950" s="477"/>
      <c r="WPT950" s="477"/>
      <c r="WPU950" s="477"/>
      <c r="WPV950" s="477"/>
      <c r="WPW950" s="477"/>
      <c r="WPX950" s="477"/>
      <c r="WPY950" s="477"/>
      <c r="WPZ950" s="477"/>
      <c r="WQA950" s="477"/>
      <c r="WQB950" s="477"/>
      <c r="WQC950" s="477"/>
      <c r="WQD950" s="477"/>
      <c r="WQE950" s="477"/>
      <c r="WQF950" s="477"/>
      <c r="WQG950" s="477"/>
      <c r="WQH950" s="477"/>
      <c r="WQI950" s="477"/>
      <c r="WQJ950" s="477"/>
      <c r="WQK950" s="477"/>
      <c r="WQL950" s="477"/>
      <c r="WQM950" s="477"/>
      <c r="WQN950" s="477"/>
      <c r="WQO950" s="477"/>
      <c r="WQP950" s="477"/>
      <c r="WQQ950" s="477"/>
      <c r="WQR950" s="477"/>
      <c r="WQS950" s="477"/>
      <c r="WQT950" s="477"/>
      <c r="WQU950" s="477"/>
      <c r="WQV950" s="477"/>
      <c r="WQW950" s="477"/>
      <c r="WQX950" s="477"/>
      <c r="WQY950" s="477"/>
      <c r="WQZ950" s="477"/>
      <c r="WRA950" s="477"/>
      <c r="WRB950" s="477"/>
      <c r="WRC950" s="477"/>
      <c r="WRD950" s="477"/>
      <c r="WRE950" s="477"/>
      <c r="WRF950" s="477"/>
      <c r="WRG950" s="477"/>
      <c r="WRH950" s="477"/>
      <c r="WRI950" s="477"/>
      <c r="WRJ950" s="477"/>
      <c r="WRK950" s="477"/>
      <c r="WRL950" s="477"/>
      <c r="WRM950" s="477"/>
      <c r="WRN950" s="477"/>
      <c r="WRO950" s="477"/>
      <c r="WRP950" s="477"/>
      <c r="WRQ950" s="477"/>
      <c r="WRR950" s="477"/>
      <c r="WRS950" s="477"/>
      <c r="WRT950" s="477"/>
      <c r="WRU950" s="477"/>
      <c r="WRV950" s="477"/>
      <c r="WRW950" s="477"/>
      <c r="WRX950" s="477"/>
      <c r="WRY950" s="477"/>
      <c r="WRZ950" s="477"/>
      <c r="WSA950" s="477"/>
      <c r="WSB950" s="477"/>
      <c r="WSC950" s="477"/>
      <c r="WSD950" s="477"/>
      <c r="WSE950" s="477"/>
      <c r="WSF950" s="477"/>
      <c r="WSG950" s="477"/>
      <c r="WSH950" s="477"/>
      <c r="WSI950" s="477"/>
      <c r="WSJ950" s="477"/>
      <c r="WSK950" s="477"/>
      <c r="WSL950" s="477"/>
      <c r="WSM950" s="477"/>
      <c r="WSN950" s="477"/>
      <c r="WSO950" s="477"/>
      <c r="WSP950" s="477"/>
      <c r="WSQ950" s="477"/>
      <c r="WSR950" s="477"/>
      <c r="WSS950" s="477"/>
      <c r="WST950" s="477"/>
      <c r="WSU950" s="477"/>
      <c r="WSV950" s="477"/>
      <c r="WSW950" s="477"/>
      <c r="WSX950" s="477"/>
      <c r="WSY950" s="477"/>
      <c r="WSZ950" s="477"/>
      <c r="WTA950" s="477"/>
      <c r="WTB950" s="477"/>
      <c r="WTC950" s="477"/>
      <c r="WTD950" s="477"/>
      <c r="WTE950" s="477"/>
      <c r="WTF950" s="477"/>
      <c r="WTG950" s="477"/>
      <c r="WTH950" s="477"/>
      <c r="WTI950" s="477"/>
      <c r="WTJ950" s="477"/>
      <c r="WTK950" s="477"/>
      <c r="WTL950" s="477"/>
      <c r="WTM950" s="477"/>
      <c r="WTN950" s="477"/>
      <c r="WTO950" s="477"/>
      <c r="WTP950" s="477"/>
      <c r="WTQ950" s="477"/>
      <c r="WTR950" s="477"/>
      <c r="WTS950" s="477"/>
      <c r="WTT950" s="477"/>
      <c r="WTU950" s="477"/>
      <c r="WTV950" s="477"/>
      <c r="WTW950" s="477"/>
      <c r="WTX950" s="477"/>
      <c r="WTY950" s="477"/>
      <c r="WTZ950" s="477"/>
      <c r="WUA950" s="477"/>
      <c r="WUB950" s="477"/>
      <c r="WUC950" s="477"/>
      <c r="WUD950" s="477"/>
      <c r="WUE950" s="477"/>
      <c r="WUF950" s="477"/>
      <c r="WUG950" s="477"/>
      <c r="WUH950" s="477"/>
      <c r="WUI950" s="477"/>
      <c r="WUJ950" s="477"/>
      <c r="WUK950" s="477"/>
      <c r="WUL950" s="477"/>
      <c r="WUM950" s="477"/>
      <c r="WUN950" s="477"/>
      <c r="WUO950" s="477"/>
      <c r="WUP950" s="477"/>
      <c r="WUQ950" s="477"/>
      <c r="WUR950" s="477"/>
      <c r="WUS950" s="477"/>
      <c r="WUT950" s="477"/>
      <c r="WUU950" s="477"/>
      <c r="WUV950" s="477"/>
      <c r="WUW950" s="477"/>
      <c r="WUX950" s="477"/>
      <c r="WUY950" s="477"/>
      <c r="WUZ950" s="477"/>
      <c r="WVA950" s="477"/>
      <c r="WVB950" s="477"/>
      <c r="WVC950" s="477"/>
      <c r="WVD950" s="477"/>
      <c r="WVE950" s="477"/>
      <c r="WVF950" s="477"/>
      <c r="WVG950" s="477"/>
      <c r="WVH950" s="477"/>
      <c r="WVI950" s="477"/>
      <c r="WVJ950" s="477"/>
      <c r="WVK950" s="477"/>
      <c r="WVL950" s="477"/>
      <c r="WVM950" s="477"/>
      <c r="WVN950" s="477"/>
      <c r="WVO950" s="477"/>
      <c r="WVP950" s="477"/>
      <c r="WVQ950" s="477"/>
      <c r="WVR950" s="477"/>
      <c r="WVS950" s="477"/>
      <c r="WVT950" s="477"/>
      <c r="WVU950" s="477"/>
      <c r="WVV950" s="477"/>
      <c r="WVW950" s="477"/>
      <c r="WVX950" s="477"/>
      <c r="WVY950" s="477"/>
      <c r="WVZ950" s="477"/>
      <c r="WWA950" s="477"/>
      <c r="WWB950" s="477"/>
      <c r="WWC950" s="477"/>
      <c r="WWD950" s="477"/>
      <c r="WWE950" s="477"/>
      <c r="WWF950" s="477"/>
      <c r="WWG950" s="477"/>
      <c r="WWH950" s="477"/>
      <c r="WWI950" s="477"/>
      <c r="WWJ950" s="477"/>
      <c r="WWK950" s="477"/>
      <c r="WWL950" s="477"/>
      <c r="WWM950" s="477"/>
      <c r="WWN950" s="477"/>
      <c r="WWO950" s="477"/>
      <c r="WWP950" s="477"/>
      <c r="WWQ950" s="477"/>
      <c r="WWR950" s="477"/>
      <c r="WWS950" s="477"/>
      <c r="WWT950" s="477"/>
      <c r="WWU950" s="477"/>
      <c r="WWV950" s="477"/>
      <c r="WWW950" s="477"/>
      <c r="WWX950" s="477"/>
      <c r="WWY950" s="477"/>
      <c r="WWZ950" s="477"/>
      <c r="WXA950" s="477"/>
      <c r="WXB950" s="477"/>
      <c r="WXC950" s="477"/>
      <c r="WXD950" s="477"/>
      <c r="WXE950" s="477"/>
      <c r="WXF950" s="477"/>
      <c r="WXG950" s="477"/>
      <c r="WXH950" s="477"/>
      <c r="WXI950" s="477"/>
      <c r="WXJ950" s="477"/>
      <c r="WXK950" s="477"/>
      <c r="WXL950" s="477"/>
      <c r="WXM950" s="477"/>
      <c r="WXN950" s="477"/>
      <c r="WXO950" s="477"/>
      <c r="WXP950" s="477"/>
      <c r="WXQ950" s="477"/>
      <c r="WXR950" s="477"/>
      <c r="WXS950" s="477"/>
      <c r="WXT950" s="477"/>
      <c r="WXU950" s="477"/>
      <c r="WXV950" s="477"/>
      <c r="WXW950" s="477"/>
      <c r="WXX950" s="477"/>
      <c r="WXY950" s="477"/>
      <c r="WXZ950" s="477"/>
      <c r="WYA950" s="477"/>
      <c r="WYB950" s="477"/>
      <c r="WYC950" s="477"/>
      <c r="WYD950" s="477"/>
      <c r="WYE950" s="477"/>
      <c r="WYF950" s="477"/>
      <c r="WYG950" s="477"/>
      <c r="WYH950" s="477"/>
      <c r="WYI950" s="477"/>
      <c r="WYJ950" s="477"/>
      <c r="WYK950" s="477"/>
      <c r="WYL950" s="477"/>
      <c r="WYM950" s="477"/>
      <c r="WYN950" s="477"/>
      <c r="WYO950" s="477"/>
      <c r="WYP950" s="477"/>
      <c r="WYQ950" s="477"/>
      <c r="WYR950" s="477"/>
      <c r="WYS950" s="477"/>
      <c r="WYT950" s="477"/>
      <c r="WYU950" s="477"/>
      <c r="WYV950" s="477"/>
      <c r="WYW950" s="477"/>
      <c r="WYX950" s="477"/>
      <c r="WYY950" s="477"/>
      <c r="WYZ950" s="477"/>
      <c r="WZA950" s="477"/>
      <c r="WZB950" s="477"/>
      <c r="WZC950" s="477"/>
      <c r="WZD950" s="477"/>
      <c r="WZE950" s="477"/>
      <c r="WZF950" s="477"/>
      <c r="WZG950" s="477"/>
      <c r="WZH950" s="477"/>
      <c r="WZI950" s="477"/>
      <c r="WZJ950" s="477"/>
      <c r="WZK950" s="477"/>
      <c r="WZL950" s="477"/>
      <c r="WZM950" s="477"/>
      <c r="WZN950" s="477"/>
      <c r="WZO950" s="477"/>
      <c r="WZP950" s="477"/>
      <c r="WZQ950" s="477"/>
      <c r="WZR950" s="477"/>
      <c r="WZS950" s="477"/>
      <c r="WZT950" s="477"/>
      <c r="WZU950" s="477"/>
      <c r="WZV950" s="477"/>
      <c r="WZW950" s="477"/>
      <c r="WZX950" s="477"/>
      <c r="WZY950" s="477"/>
      <c r="WZZ950" s="477"/>
      <c r="XAA950" s="477"/>
      <c r="XAB950" s="477"/>
      <c r="XAC950" s="477"/>
      <c r="XAD950" s="477"/>
      <c r="XAE950" s="477"/>
      <c r="XAF950" s="477"/>
      <c r="XAG950" s="477"/>
      <c r="XAH950" s="477"/>
      <c r="XAI950" s="477"/>
      <c r="XAJ950" s="477"/>
      <c r="XAK950" s="477"/>
      <c r="XAL950" s="477"/>
      <c r="XAM950" s="477"/>
      <c r="XAN950" s="477"/>
      <c r="XAO950" s="477"/>
      <c r="XAP950" s="477"/>
      <c r="XAQ950" s="477"/>
      <c r="XAR950" s="477"/>
      <c r="XAS950" s="477"/>
      <c r="XAT950" s="477"/>
      <c r="XAU950" s="477"/>
      <c r="XAV950" s="477"/>
      <c r="XAW950" s="477"/>
      <c r="XAX950" s="477"/>
      <c r="XAY950" s="477"/>
      <c r="XAZ950" s="477"/>
      <c r="XBA950" s="477"/>
      <c r="XBB950" s="477"/>
      <c r="XBC950" s="477"/>
      <c r="XBD950" s="477"/>
      <c r="XBE950" s="477"/>
      <c r="XBF950" s="477"/>
      <c r="XBG950" s="477"/>
      <c r="XBH950" s="477"/>
      <c r="XBI950" s="477"/>
      <c r="XBJ950" s="477"/>
      <c r="XBK950" s="477"/>
      <c r="XBL950" s="477"/>
      <c r="XBM950" s="477"/>
      <c r="XBN950" s="477"/>
      <c r="XBO950" s="477"/>
      <c r="XBP950" s="477"/>
      <c r="XBQ950" s="477"/>
      <c r="XBR950" s="477"/>
      <c r="XBS950" s="477"/>
      <c r="XBT950" s="477"/>
      <c r="XBU950" s="477"/>
      <c r="XBV950" s="477"/>
      <c r="XBW950" s="477"/>
      <c r="XBX950" s="477"/>
      <c r="XBY950" s="477"/>
      <c r="XBZ950" s="477"/>
      <c r="XCA950" s="477"/>
      <c r="XCB950" s="477"/>
      <c r="XCC950" s="477"/>
      <c r="XCD950" s="477"/>
      <c r="XCE950" s="477"/>
      <c r="XCF950" s="477"/>
      <c r="XCG950" s="477"/>
      <c r="XCH950" s="477"/>
      <c r="XCI950" s="477"/>
      <c r="XCJ950" s="477"/>
      <c r="XCK950" s="477"/>
      <c r="XCL950" s="477"/>
      <c r="XCM950" s="477"/>
      <c r="XCN950" s="477"/>
      <c r="XCO950" s="477"/>
      <c r="XCP950" s="477"/>
      <c r="XCQ950" s="477"/>
      <c r="XCR950" s="477"/>
      <c r="XCS950" s="477"/>
      <c r="XCT950" s="477"/>
      <c r="XCU950" s="477"/>
      <c r="XCV950" s="477"/>
      <c r="XCW950" s="477"/>
      <c r="XCX950" s="477"/>
      <c r="XCY950" s="477"/>
      <c r="XCZ950" s="477"/>
      <c r="XDA950" s="477"/>
      <c r="XDB950" s="477"/>
      <c r="XDC950" s="477"/>
      <c r="XDD950" s="477"/>
      <c r="XDE950" s="477"/>
      <c r="XDF950" s="477"/>
      <c r="XDG950" s="477"/>
      <c r="XDH950" s="477"/>
      <c r="XDI950" s="477"/>
      <c r="XDJ950" s="477"/>
      <c r="XDK950" s="477"/>
      <c r="XDL950" s="477"/>
      <c r="XDM950" s="477"/>
      <c r="XDN950" s="477"/>
      <c r="XDO950" s="477"/>
      <c r="XDP950" s="477"/>
      <c r="XDQ950" s="477"/>
      <c r="XDR950" s="477"/>
      <c r="XDS950" s="477"/>
      <c r="XDT950" s="477"/>
      <c r="XDU950" s="477"/>
      <c r="XDV950" s="477"/>
      <c r="XDW950" s="477"/>
      <c r="XDX950" s="477"/>
      <c r="XDY950" s="477"/>
      <c r="XDZ950" s="477"/>
      <c r="XEA950" s="477"/>
      <c r="XEB950" s="477"/>
      <c r="XEC950" s="477"/>
      <c r="XED950" s="477"/>
      <c r="XEE950" s="477"/>
      <c r="XEF950" s="477"/>
      <c r="XEG950" s="477"/>
      <c r="XEH950" s="477"/>
      <c r="XEI950" s="477"/>
      <c r="XEJ950" s="477"/>
      <c r="XEK950" s="477"/>
      <c r="XEL950" s="477"/>
      <c r="XEM950" s="477"/>
      <c r="XEN950" s="477"/>
      <c r="XEO950" s="477"/>
      <c r="XEP950" s="477"/>
      <c r="XEQ950" s="477"/>
      <c r="XER950" s="477"/>
      <c r="XES950" s="477"/>
      <c r="XET950" s="477"/>
      <c r="XEU950" s="477"/>
      <c r="XEV950" s="477"/>
      <c r="XEW950" s="477"/>
      <c r="XEX950" s="477"/>
      <c r="XEY950" s="477"/>
      <c r="XEZ950" s="477"/>
      <c r="XFA950" s="477"/>
      <c r="XFB950" s="477"/>
    </row>
    <row r="951" spans="1:16382" ht="30" customHeight="1" x14ac:dyDescent="0.7">
      <c r="A951" s="477"/>
      <c r="B951" s="316"/>
      <c r="C951" s="476"/>
      <c r="D951" s="408"/>
      <c r="E951" s="464"/>
      <c r="F951" s="465"/>
      <c r="G951" s="466"/>
      <c r="H951" s="403"/>
      <c r="I951" s="366"/>
      <c r="J951" s="324"/>
      <c r="K951" s="481"/>
      <c r="L951" s="486"/>
      <c r="M951" s="477"/>
      <c r="N951" s="477"/>
      <c r="O951" s="477"/>
      <c r="P951" s="477"/>
      <c r="Q951" s="477"/>
      <c r="R951" s="477"/>
      <c r="S951" s="477"/>
      <c r="T951" s="477"/>
      <c r="U951" s="477"/>
      <c r="V951" s="477"/>
      <c r="W951" s="477"/>
      <c r="X951" s="477"/>
      <c r="Y951" s="477"/>
      <c r="Z951" s="477"/>
      <c r="AA951" s="477"/>
      <c r="AB951" s="477"/>
      <c r="AC951" s="477"/>
      <c r="AD951" s="477"/>
      <c r="AE951" s="477"/>
      <c r="AF951" s="477"/>
      <c r="AG951" s="477"/>
      <c r="AH951" s="477"/>
      <c r="AI951" s="477"/>
      <c r="AJ951" s="477"/>
      <c r="AK951" s="477"/>
      <c r="AL951" s="477"/>
      <c r="AM951" s="477"/>
      <c r="AN951" s="477"/>
      <c r="AO951" s="477"/>
      <c r="AP951" s="477"/>
      <c r="AQ951" s="477"/>
      <c r="AR951" s="477"/>
      <c r="AS951" s="477"/>
      <c r="AT951" s="477"/>
      <c r="AU951" s="477"/>
      <c r="AV951" s="477"/>
      <c r="AW951" s="477"/>
      <c r="AX951" s="477"/>
      <c r="AY951" s="477"/>
      <c r="AZ951" s="477"/>
      <c r="BA951" s="477"/>
      <c r="BB951" s="477"/>
      <c r="BC951" s="477"/>
      <c r="BD951" s="477"/>
      <c r="BE951" s="477"/>
      <c r="BF951" s="477"/>
      <c r="BG951" s="477"/>
      <c r="BH951" s="477"/>
      <c r="BI951" s="477"/>
      <c r="BJ951" s="477"/>
      <c r="BK951" s="477"/>
      <c r="BL951" s="477"/>
      <c r="BM951" s="477"/>
      <c r="BN951" s="477"/>
      <c r="BO951" s="477"/>
      <c r="BP951" s="477"/>
      <c r="BQ951" s="477"/>
      <c r="BR951" s="477"/>
      <c r="BS951" s="477"/>
      <c r="BT951" s="477"/>
      <c r="BU951" s="477"/>
      <c r="BV951" s="477"/>
      <c r="BW951" s="477"/>
      <c r="BX951" s="477"/>
      <c r="BY951" s="477"/>
      <c r="BZ951" s="477"/>
      <c r="CA951" s="477"/>
      <c r="CB951" s="477"/>
      <c r="CC951" s="477"/>
      <c r="CD951" s="477"/>
      <c r="CE951" s="477"/>
      <c r="CF951" s="477"/>
      <c r="CG951" s="477"/>
      <c r="CH951" s="477"/>
      <c r="CI951" s="477"/>
      <c r="CJ951" s="477"/>
      <c r="CK951" s="477"/>
      <c r="CL951" s="477"/>
      <c r="CM951" s="477"/>
      <c r="CN951" s="477"/>
      <c r="CO951" s="477"/>
      <c r="CP951" s="477"/>
      <c r="CQ951" s="477"/>
      <c r="CR951" s="477"/>
      <c r="CS951" s="477"/>
      <c r="CT951" s="477"/>
      <c r="CU951" s="477"/>
      <c r="CV951" s="477"/>
      <c r="CW951" s="477"/>
      <c r="CX951" s="477"/>
      <c r="CY951" s="477"/>
      <c r="CZ951" s="477"/>
      <c r="DA951" s="477"/>
      <c r="DB951" s="477"/>
      <c r="DC951" s="477"/>
      <c r="DD951" s="477"/>
      <c r="DE951" s="477"/>
      <c r="DF951" s="477"/>
      <c r="DG951" s="477"/>
      <c r="DH951" s="477"/>
      <c r="DI951" s="477"/>
      <c r="DJ951" s="477"/>
      <c r="DK951" s="477"/>
      <c r="DL951" s="477"/>
      <c r="DM951" s="477"/>
      <c r="DN951" s="477"/>
      <c r="DO951" s="477"/>
      <c r="DP951" s="477"/>
      <c r="DQ951" s="477"/>
      <c r="DR951" s="477"/>
      <c r="DS951" s="477"/>
      <c r="DT951" s="477"/>
      <c r="DU951" s="477"/>
      <c r="DV951" s="477"/>
      <c r="DW951" s="477"/>
      <c r="DX951" s="477"/>
      <c r="DY951" s="477"/>
      <c r="DZ951" s="477"/>
      <c r="EA951" s="477"/>
      <c r="EB951" s="477"/>
      <c r="EC951" s="477"/>
      <c r="ED951" s="477"/>
      <c r="EE951" s="477"/>
      <c r="EF951" s="477"/>
      <c r="EG951" s="477"/>
      <c r="EH951" s="477"/>
      <c r="EI951" s="477"/>
      <c r="EJ951" s="477"/>
      <c r="EK951" s="477"/>
      <c r="EL951" s="477"/>
      <c r="EM951" s="477"/>
      <c r="EN951" s="477"/>
      <c r="EO951" s="477"/>
      <c r="EP951" s="477"/>
      <c r="EQ951" s="477"/>
      <c r="ER951" s="477"/>
      <c r="ES951" s="477"/>
      <c r="ET951" s="477"/>
      <c r="EU951" s="477"/>
      <c r="EV951" s="477"/>
      <c r="EW951" s="477"/>
      <c r="EX951" s="477"/>
      <c r="EY951" s="477"/>
      <c r="EZ951" s="477"/>
      <c r="FA951" s="477"/>
      <c r="FB951" s="477"/>
      <c r="FC951" s="477"/>
      <c r="FD951" s="477"/>
      <c r="FE951" s="477"/>
      <c r="FF951" s="477"/>
      <c r="FG951" s="477"/>
      <c r="FH951" s="477"/>
      <c r="FI951" s="477"/>
      <c r="FJ951" s="477"/>
      <c r="FK951" s="477"/>
      <c r="FL951" s="477"/>
      <c r="FM951" s="477"/>
      <c r="FN951" s="477"/>
      <c r="FO951" s="477"/>
      <c r="FP951" s="477"/>
      <c r="FQ951" s="477"/>
      <c r="FR951" s="477"/>
      <c r="FS951" s="477"/>
      <c r="FT951" s="477"/>
      <c r="FU951" s="477"/>
      <c r="FV951" s="477"/>
      <c r="FW951" s="477"/>
      <c r="FX951" s="477"/>
      <c r="FY951" s="477"/>
      <c r="FZ951" s="477"/>
      <c r="GA951" s="477"/>
      <c r="GB951" s="477"/>
      <c r="GC951" s="477"/>
      <c r="GD951" s="477"/>
      <c r="GE951" s="477"/>
      <c r="GF951" s="477"/>
      <c r="GG951" s="477"/>
      <c r="GH951" s="477"/>
      <c r="GI951" s="477"/>
      <c r="GJ951" s="477"/>
      <c r="GK951" s="477"/>
      <c r="GL951" s="477"/>
      <c r="GM951" s="477"/>
      <c r="GN951" s="477"/>
      <c r="GO951" s="477"/>
      <c r="GP951" s="477"/>
      <c r="GQ951" s="477"/>
      <c r="GR951" s="477"/>
      <c r="GS951" s="477"/>
      <c r="GT951" s="477"/>
      <c r="GU951" s="477"/>
      <c r="GV951" s="477"/>
      <c r="GW951" s="477"/>
      <c r="GX951" s="477"/>
      <c r="GY951" s="477"/>
      <c r="GZ951" s="477"/>
      <c r="HA951" s="477"/>
      <c r="HB951" s="477"/>
      <c r="HC951" s="477"/>
      <c r="HD951" s="477"/>
      <c r="HE951" s="477"/>
      <c r="HF951" s="477"/>
      <c r="HG951" s="477"/>
      <c r="HH951" s="477"/>
      <c r="HI951" s="477"/>
      <c r="HJ951" s="477"/>
      <c r="HK951" s="477"/>
      <c r="HL951" s="477"/>
      <c r="HM951" s="477"/>
      <c r="HN951" s="477"/>
      <c r="HO951" s="477"/>
      <c r="HP951" s="477"/>
      <c r="HQ951" s="477"/>
      <c r="HR951" s="477"/>
      <c r="HS951" s="477"/>
      <c r="HT951" s="477"/>
      <c r="HU951" s="477"/>
      <c r="HV951" s="477"/>
      <c r="HW951" s="477"/>
      <c r="HX951" s="477"/>
      <c r="HY951" s="477"/>
      <c r="HZ951" s="477"/>
      <c r="IA951" s="477"/>
      <c r="IB951" s="477"/>
      <c r="IC951" s="477"/>
      <c r="ID951" s="477"/>
      <c r="IE951" s="477"/>
      <c r="IF951" s="477"/>
      <c r="IG951" s="477"/>
      <c r="IH951" s="477"/>
      <c r="II951" s="477"/>
      <c r="IJ951" s="477"/>
      <c r="IK951" s="477"/>
      <c r="IL951" s="477"/>
      <c r="IM951" s="477"/>
      <c r="IN951" s="477"/>
      <c r="IO951" s="477"/>
      <c r="IP951" s="477"/>
      <c r="IQ951" s="477"/>
      <c r="IR951" s="477"/>
      <c r="IS951" s="477"/>
      <c r="IT951" s="477"/>
      <c r="IU951" s="477"/>
      <c r="IV951" s="477"/>
      <c r="IW951" s="477"/>
      <c r="IX951" s="477"/>
      <c r="IY951" s="477"/>
      <c r="IZ951" s="477"/>
      <c r="JA951" s="477"/>
      <c r="JB951" s="477"/>
      <c r="JC951" s="477"/>
      <c r="JD951" s="477"/>
      <c r="JE951" s="477"/>
      <c r="JF951" s="477"/>
      <c r="JG951" s="477"/>
      <c r="JH951" s="477"/>
      <c r="JI951" s="477"/>
      <c r="JJ951" s="477"/>
      <c r="JK951" s="477"/>
      <c r="JL951" s="477"/>
      <c r="JM951" s="477"/>
      <c r="JN951" s="477"/>
      <c r="JO951" s="477"/>
      <c r="JP951" s="477"/>
      <c r="JQ951" s="477"/>
      <c r="JR951" s="477"/>
      <c r="JS951" s="477"/>
      <c r="JT951" s="477"/>
      <c r="JU951" s="477"/>
      <c r="JV951" s="477"/>
      <c r="JW951" s="477"/>
      <c r="JX951" s="477"/>
      <c r="JY951" s="477"/>
      <c r="JZ951" s="477"/>
      <c r="KA951" s="477"/>
      <c r="KB951" s="477"/>
      <c r="KC951" s="477"/>
      <c r="KD951" s="477"/>
      <c r="KE951" s="477"/>
      <c r="KF951" s="477"/>
      <c r="KG951" s="477"/>
      <c r="KH951" s="477"/>
      <c r="KI951" s="477"/>
      <c r="KJ951" s="477"/>
      <c r="KK951" s="477"/>
      <c r="KL951" s="477"/>
      <c r="KM951" s="477"/>
      <c r="KN951" s="477"/>
      <c r="KO951" s="477"/>
      <c r="KP951" s="477"/>
      <c r="KQ951" s="477"/>
      <c r="KR951" s="477"/>
      <c r="KS951" s="477"/>
      <c r="KT951" s="477"/>
      <c r="KU951" s="477"/>
      <c r="KV951" s="477"/>
      <c r="KW951" s="477"/>
      <c r="KX951" s="477"/>
      <c r="KY951" s="477"/>
      <c r="KZ951" s="477"/>
      <c r="LA951" s="477"/>
      <c r="LB951" s="477"/>
      <c r="LC951" s="477"/>
      <c r="LD951" s="477"/>
      <c r="LE951" s="477"/>
      <c r="LF951" s="477"/>
      <c r="LG951" s="477"/>
      <c r="LH951" s="477"/>
      <c r="LI951" s="477"/>
      <c r="LJ951" s="477"/>
      <c r="LK951" s="477"/>
      <c r="LL951" s="477"/>
      <c r="LM951" s="477"/>
      <c r="LN951" s="477"/>
      <c r="LO951" s="477"/>
      <c r="LP951" s="477"/>
      <c r="LQ951" s="477"/>
      <c r="LR951" s="477"/>
      <c r="LS951" s="477"/>
      <c r="LT951" s="477"/>
      <c r="LU951" s="477"/>
      <c r="LV951" s="477"/>
      <c r="LW951" s="477"/>
      <c r="LX951" s="477"/>
      <c r="LY951" s="477"/>
      <c r="LZ951" s="477"/>
      <c r="MA951" s="477"/>
      <c r="MB951" s="477"/>
      <c r="MC951" s="477"/>
      <c r="MD951" s="477"/>
      <c r="ME951" s="477"/>
      <c r="MF951" s="477"/>
      <c r="MG951" s="477"/>
      <c r="MH951" s="477"/>
      <c r="MI951" s="477"/>
      <c r="MJ951" s="477"/>
      <c r="MK951" s="477"/>
      <c r="ML951" s="477"/>
      <c r="MM951" s="477"/>
      <c r="MN951" s="477"/>
      <c r="MO951" s="477"/>
      <c r="MP951" s="477"/>
      <c r="MQ951" s="477"/>
      <c r="MR951" s="477"/>
      <c r="MS951" s="477"/>
      <c r="MT951" s="477"/>
      <c r="MU951" s="477"/>
      <c r="MV951" s="477"/>
      <c r="MW951" s="477"/>
      <c r="MX951" s="477"/>
      <c r="MY951" s="477"/>
      <c r="MZ951" s="477"/>
      <c r="NA951" s="477"/>
      <c r="NB951" s="477"/>
      <c r="NC951" s="477"/>
      <c r="ND951" s="477"/>
      <c r="NE951" s="477"/>
      <c r="NF951" s="477"/>
      <c r="NG951" s="477"/>
      <c r="NH951" s="477"/>
      <c r="NI951" s="477"/>
      <c r="NJ951" s="477"/>
      <c r="NK951" s="477"/>
      <c r="NL951" s="477"/>
      <c r="NM951" s="477"/>
      <c r="NN951" s="477"/>
      <c r="NO951" s="477"/>
      <c r="NP951" s="477"/>
      <c r="NQ951" s="477"/>
      <c r="NR951" s="477"/>
      <c r="NS951" s="477"/>
      <c r="NT951" s="477"/>
      <c r="NU951" s="477"/>
      <c r="NV951" s="477"/>
      <c r="NW951" s="477"/>
      <c r="NX951" s="477"/>
      <c r="NY951" s="477"/>
      <c r="NZ951" s="477"/>
      <c r="OA951" s="477"/>
      <c r="OB951" s="477"/>
      <c r="OC951" s="477"/>
      <c r="OD951" s="477"/>
      <c r="OE951" s="477"/>
      <c r="OF951" s="477"/>
      <c r="OG951" s="477"/>
      <c r="OH951" s="477"/>
      <c r="OI951" s="477"/>
      <c r="OJ951" s="477"/>
      <c r="OK951" s="477"/>
      <c r="OL951" s="477"/>
      <c r="OM951" s="477"/>
      <c r="ON951" s="477"/>
      <c r="OO951" s="477"/>
      <c r="OP951" s="477"/>
      <c r="OQ951" s="477"/>
      <c r="OR951" s="477"/>
      <c r="OS951" s="477"/>
      <c r="OT951" s="477"/>
      <c r="OU951" s="477"/>
      <c r="OV951" s="477"/>
      <c r="OW951" s="477"/>
      <c r="OX951" s="477"/>
      <c r="OY951" s="477"/>
      <c r="OZ951" s="477"/>
      <c r="PA951" s="477"/>
      <c r="PB951" s="477"/>
      <c r="PC951" s="477"/>
      <c r="PD951" s="477"/>
      <c r="PE951" s="477"/>
      <c r="PF951" s="477"/>
      <c r="PG951" s="477"/>
      <c r="PH951" s="477"/>
      <c r="PI951" s="477"/>
      <c r="PJ951" s="477"/>
      <c r="PK951" s="477"/>
      <c r="PL951" s="477"/>
      <c r="PM951" s="477"/>
      <c r="PN951" s="477"/>
      <c r="PO951" s="477"/>
      <c r="PP951" s="477"/>
      <c r="PQ951" s="477"/>
      <c r="PR951" s="477"/>
      <c r="PS951" s="477"/>
      <c r="PT951" s="477"/>
      <c r="PU951" s="477"/>
      <c r="PV951" s="477"/>
      <c r="PW951" s="477"/>
      <c r="PX951" s="477"/>
      <c r="PY951" s="477"/>
      <c r="PZ951" s="477"/>
      <c r="QA951" s="477"/>
      <c r="QB951" s="477"/>
      <c r="QC951" s="477"/>
      <c r="QD951" s="477"/>
      <c r="QE951" s="477"/>
      <c r="QF951" s="477"/>
      <c r="QG951" s="477"/>
      <c r="QH951" s="477"/>
      <c r="QI951" s="477"/>
      <c r="QJ951" s="477"/>
      <c r="QK951" s="477"/>
      <c r="QL951" s="477"/>
      <c r="QM951" s="477"/>
      <c r="QN951" s="477"/>
      <c r="QO951" s="477"/>
      <c r="QP951" s="477"/>
      <c r="QQ951" s="477"/>
      <c r="QR951" s="477"/>
      <c r="QS951" s="477"/>
      <c r="QT951" s="477"/>
      <c r="QU951" s="477"/>
      <c r="QV951" s="477"/>
      <c r="QW951" s="477"/>
      <c r="QX951" s="477"/>
      <c r="QY951" s="477"/>
      <c r="QZ951" s="477"/>
      <c r="RA951" s="477"/>
      <c r="RB951" s="477"/>
      <c r="RC951" s="477"/>
      <c r="RD951" s="477"/>
      <c r="RE951" s="477"/>
      <c r="RF951" s="477"/>
      <c r="RG951" s="477"/>
      <c r="RH951" s="477"/>
      <c r="RI951" s="477"/>
      <c r="RJ951" s="477"/>
      <c r="RK951" s="477"/>
      <c r="RL951" s="477"/>
      <c r="RM951" s="477"/>
      <c r="RN951" s="477"/>
      <c r="RO951" s="477"/>
      <c r="RP951" s="477"/>
      <c r="RQ951" s="477"/>
      <c r="RR951" s="477"/>
      <c r="RS951" s="477"/>
      <c r="RT951" s="477"/>
      <c r="RU951" s="477"/>
      <c r="RV951" s="477"/>
      <c r="RW951" s="477"/>
      <c r="RX951" s="477"/>
      <c r="RY951" s="477"/>
      <c r="RZ951" s="477"/>
      <c r="SA951" s="477"/>
      <c r="SB951" s="477"/>
      <c r="SC951" s="477"/>
      <c r="SD951" s="477"/>
      <c r="SE951" s="477"/>
      <c r="SF951" s="477"/>
      <c r="SG951" s="477"/>
      <c r="SH951" s="477"/>
      <c r="SI951" s="477"/>
      <c r="SJ951" s="477"/>
      <c r="SK951" s="477"/>
      <c r="SL951" s="477"/>
      <c r="SM951" s="477"/>
      <c r="SN951" s="477"/>
      <c r="SO951" s="477"/>
      <c r="SP951" s="477"/>
      <c r="SQ951" s="477"/>
      <c r="SR951" s="477"/>
      <c r="SS951" s="477"/>
      <c r="ST951" s="477"/>
      <c r="SU951" s="477"/>
      <c r="SV951" s="477"/>
      <c r="SW951" s="477"/>
      <c r="SX951" s="477"/>
      <c r="SY951" s="477"/>
      <c r="SZ951" s="477"/>
      <c r="TA951" s="477"/>
      <c r="TB951" s="477"/>
      <c r="TC951" s="477"/>
      <c r="TD951" s="477"/>
      <c r="TE951" s="477"/>
      <c r="TF951" s="477"/>
      <c r="TG951" s="477"/>
      <c r="TH951" s="477"/>
      <c r="TI951" s="477"/>
      <c r="TJ951" s="477"/>
      <c r="TK951" s="477"/>
      <c r="TL951" s="477"/>
      <c r="TM951" s="477"/>
      <c r="TN951" s="477"/>
      <c r="TO951" s="477"/>
      <c r="TP951" s="477"/>
      <c r="TQ951" s="477"/>
      <c r="TR951" s="477"/>
      <c r="TS951" s="477"/>
      <c r="TT951" s="477"/>
      <c r="TU951" s="477"/>
      <c r="TV951" s="477"/>
      <c r="TW951" s="477"/>
      <c r="TX951" s="477"/>
      <c r="TY951" s="477"/>
      <c r="TZ951" s="477"/>
      <c r="UA951" s="477"/>
      <c r="UB951" s="477"/>
      <c r="UC951" s="477"/>
      <c r="UD951" s="477"/>
      <c r="UE951" s="477"/>
      <c r="UF951" s="477"/>
      <c r="UG951" s="477"/>
      <c r="UH951" s="477"/>
      <c r="UI951" s="477"/>
      <c r="UJ951" s="477"/>
      <c r="UK951" s="477"/>
      <c r="UL951" s="477"/>
      <c r="UM951" s="477"/>
      <c r="UN951" s="477"/>
      <c r="UO951" s="477"/>
      <c r="UP951" s="477"/>
      <c r="UQ951" s="477"/>
      <c r="UR951" s="477"/>
      <c r="US951" s="477"/>
      <c r="UT951" s="477"/>
      <c r="UU951" s="477"/>
      <c r="UV951" s="477"/>
      <c r="UW951" s="477"/>
      <c r="UX951" s="477"/>
      <c r="UY951" s="477"/>
      <c r="UZ951" s="477"/>
      <c r="VA951" s="477"/>
      <c r="VB951" s="477"/>
      <c r="VC951" s="477"/>
      <c r="VD951" s="477"/>
      <c r="VE951" s="477"/>
      <c r="VF951" s="477"/>
      <c r="VG951" s="477"/>
      <c r="VH951" s="477"/>
      <c r="VI951" s="477"/>
      <c r="VJ951" s="477"/>
      <c r="VK951" s="477"/>
      <c r="VL951" s="477"/>
      <c r="VM951" s="477"/>
      <c r="VN951" s="477"/>
      <c r="VO951" s="477"/>
      <c r="VP951" s="477"/>
      <c r="VQ951" s="477"/>
      <c r="VR951" s="477"/>
      <c r="VS951" s="477"/>
      <c r="VT951" s="477"/>
      <c r="VU951" s="477"/>
      <c r="VV951" s="477"/>
      <c r="VW951" s="477"/>
      <c r="VX951" s="477"/>
      <c r="VY951" s="477"/>
      <c r="VZ951" s="477"/>
      <c r="WA951" s="477"/>
      <c r="WB951" s="477"/>
      <c r="WC951" s="477"/>
      <c r="WD951" s="477"/>
      <c r="WE951" s="477"/>
      <c r="WF951" s="477"/>
      <c r="WG951" s="477"/>
      <c r="WH951" s="477"/>
      <c r="WI951" s="477"/>
      <c r="WJ951" s="477"/>
      <c r="WK951" s="477"/>
      <c r="WL951" s="477"/>
      <c r="WM951" s="477"/>
      <c r="WN951" s="477"/>
      <c r="WO951" s="477"/>
      <c r="WP951" s="477"/>
      <c r="WQ951" s="477"/>
      <c r="WR951" s="477"/>
      <c r="WS951" s="477"/>
      <c r="WT951" s="477"/>
      <c r="WU951" s="477"/>
      <c r="WV951" s="477"/>
      <c r="WW951" s="477"/>
      <c r="WX951" s="477"/>
      <c r="WY951" s="477"/>
      <c r="WZ951" s="477"/>
      <c r="XA951" s="477"/>
      <c r="XB951" s="477"/>
      <c r="XC951" s="477"/>
      <c r="XD951" s="477"/>
      <c r="XE951" s="477"/>
      <c r="XF951" s="477"/>
      <c r="XG951" s="477"/>
      <c r="XH951" s="477"/>
      <c r="XI951" s="477"/>
      <c r="XJ951" s="477"/>
      <c r="XK951" s="477"/>
      <c r="XL951" s="477"/>
      <c r="XM951" s="477"/>
      <c r="XN951" s="477"/>
      <c r="XO951" s="477"/>
      <c r="XP951" s="477"/>
      <c r="XQ951" s="477"/>
      <c r="XR951" s="477"/>
      <c r="XS951" s="477"/>
      <c r="XT951" s="477"/>
      <c r="XU951" s="477"/>
      <c r="XV951" s="477"/>
      <c r="XW951" s="477"/>
      <c r="XX951" s="477"/>
      <c r="XY951" s="477"/>
      <c r="XZ951" s="477"/>
      <c r="YA951" s="477"/>
      <c r="YB951" s="477"/>
      <c r="YC951" s="477"/>
      <c r="YD951" s="477"/>
      <c r="YE951" s="477"/>
      <c r="YF951" s="477"/>
      <c r="YG951" s="477"/>
      <c r="YH951" s="477"/>
      <c r="YI951" s="477"/>
      <c r="YJ951" s="477"/>
      <c r="YK951" s="477"/>
      <c r="YL951" s="477"/>
      <c r="YM951" s="477"/>
      <c r="YN951" s="477"/>
      <c r="YO951" s="477"/>
      <c r="YP951" s="477"/>
      <c r="YQ951" s="477"/>
      <c r="YR951" s="477"/>
      <c r="YS951" s="477"/>
      <c r="YT951" s="477"/>
      <c r="YU951" s="477"/>
      <c r="YV951" s="477"/>
      <c r="YW951" s="477"/>
      <c r="YX951" s="477"/>
      <c r="YY951" s="477"/>
      <c r="YZ951" s="477"/>
      <c r="ZA951" s="477"/>
      <c r="ZB951" s="477"/>
      <c r="ZC951" s="477"/>
      <c r="ZD951" s="477"/>
      <c r="ZE951" s="477"/>
      <c r="ZF951" s="477"/>
      <c r="ZG951" s="477"/>
      <c r="ZH951" s="477"/>
      <c r="ZI951" s="477"/>
      <c r="ZJ951" s="477"/>
      <c r="ZK951" s="477"/>
      <c r="ZL951" s="477"/>
      <c r="ZM951" s="477"/>
      <c r="ZN951" s="477"/>
      <c r="ZO951" s="477"/>
      <c r="ZP951" s="477"/>
      <c r="ZQ951" s="477"/>
      <c r="ZR951" s="477"/>
      <c r="ZS951" s="477"/>
      <c r="ZT951" s="477"/>
      <c r="ZU951" s="477"/>
      <c r="ZV951" s="477"/>
      <c r="ZW951" s="477"/>
      <c r="ZX951" s="477"/>
      <c r="ZY951" s="477"/>
      <c r="ZZ951" s="477"/>
      <c r="AAA951" s="477"/>
      <c r="AAB951" s="477"/>
      <c r="AAC951" s="477"/>
      <c r="AAD951" s="477"/>
      <c r="AAE951" s="477"/>
      <c r="AAF951" s="477"/>
      <c r="AAG951" s="477"/>
      <c r="AAH951" s="477"/>
      <c r="AAI951" s="477"/>
      <c r="AAJ951" s="477"/>
      <c r="AAK951" s="477"/>
      <c r="AAL951" s="477"/>
      <c r="AAM951" s="477"/>
      <c r="AAN951" s="477"/>
      <c r="AAO951" s="477"/>
      <c r="AAP951" s="477"/>
      <c r="AAQ951" s="477"/>
      <c r="AAR951" s="477"/>
      <c r="AAS951" s="477"/>
      <c r="AAT951" s="477"/>
      <c r="AAU951" s="477"/>
      <c r="AAV951" s="477"/>
      <c r="AAW951" s="477"/>
      <c r="AAX951" s="477"/>
      <c r="AAY951" s="477"/>
      <c r="AAZ951" s="477"/>
      <c r="ABA951" s="477"/>
      <c r="ABB951" s="477"/>
      <c r="ABC951" s="477"/>
      <c r="ABD951" s="477"/>
      <c r="ABE951" s="477"/>
      <c r="ABF951" s="477"/>
      <c r="ABG951" s="477"/>
      <c r="ABH951" s="477"/>
      <c r="ABI951" s="477"/>
      <c r="ABJ951" s="477"/>
      <c r="ABK951" s="477"/>
      <c r="ABL951" s="477"/>
      <c r="ABM951" s="477"/>
      <c r="ABN951" s="477"/>
      <c r="ABO951" s="477"/>
      <c r="ABP951" s="477"/>
      <c r="ABQ951" s="477"/>
      <c r="ABR951" s="477"/>
      <c r="ABS951" s="477"/>
      <c r="ABT951" s="477"/>
      <c r="ABU951" s="477"/>
      <c r="ABV951" s="477"/>
      <c r="ABW951" s="477"/>
      <c r="ABX951" s="477"/>
      <c r="ABY951" s="477"/>
      <c r="ABZ951" s="477"/>
      <c r="ACA951" s="477"/>
      <c r="ACB951" s="477"/>
      <c r="ACC951" s="477"/>
      <c r="ACD951" s="477"/>
      <c r="ACE951" s="477"/>
      <c r="ACF951" s="477"/>
      <c r="ACG951" s="477"/>
      <c r="ACH951" s="477"/>
      <c r="ACI951" s="477"/>
      <c r="ACJ951" s="477"/>
      <c r="ACK951" s="477"/>
      <c r="ACL951" s="477"/>
      <c r="ACM951" s="477"/>
      <c r="ACN951" s="477"/>
      <c r="ACO951" s="477"/>
      <c r="ACP951" s="477"/>
      <c r="ACQ951" s="477"/>
      <c r="ACR951" s="477"/>
      <c r="ACS951" s="477"/>
      <c r="ACT951" s="477"/>
      <c r="ACU951" s="477"/>
      <c r="ACV951" s="477"/>
      <c r="ACW951" s="477"/>
      <c r="ACX951" s="477"/>
      <c r="ACY951" s="477"/>
      <c r="ACZ951" s="477"/>
      <c r="ADA951" s="477"/>
      <c r="ADB951" s="477"/>
      <c r="ADC951" s="477"/>
      <c r="ADD951" s="477"/>
      <c r="ADE951" s="477"/>
      <c r="ADF951" s="477"/>
      <c r="ADG951" s="477"/>
      <c r="ADH951" s="477"/>
      <c r="ADI951" s="477"/>
      <c r="ADJ951" s="477"/>
      <c r="ADK951" s="477"/>
      <c r="ADL951" s="477"/>
      <c r="ADM951" s="477"/>
      <c r="ADN951" s="477"/>
      <c r="ADO951" s="477"/>
      <c r="ADP951" s="477"/>
      <c r="ADQ951" s="477"/>
      <c r="ADR951" s="477"/>
      <c r="ADS951" s="477"/>
      <c r="ADT951" s="477"/>
      <c r="ADU951" s="477"/>
      <c r="ADV951" s="477"/>
      <c r="ADW951" s="477"/>
      <c r="ADX951" s="477"/>
      <c r="ADY951" s="477"/>
      <c r="ADZ951" s="477"/>
      <c r="AEA951" s="477"/>
      <c r="AEB951" s="477"/>
      <c r="AEC951" s="477"/>
      <c r="AED951" s="477"/>
      <c r="AEE951" s="477"/>
      <c r="AEF951" s="477"/>
      <c r="AEG951" s="477"/>
      <c r="AEH951" s="477"/>
      <c r="AEI951" s="477"/>
      <c r="AEJ951" s="477"/>
      <c r="AEK951" s="477"/>
      <c r="AEL951" s="477"/>
      <c r="AEM951" s="477"/>
      <c r="AEN951" s="477"/>
      <c r="AEO951" s="477"/>
      <c r="AEP951" s="477"/>
      <c r="AEQ951" s="477"/>
      <c r="AER951" s="477"/>
      <c r="AES951" s="477"/>
      <c r="AET951" s="477"/>
      <c r="AEU951" s="477"/>
      <c r="AEV951" s="477"/>
      <c r="AEW951" s="477"/>
      <c r="AEX951" s="477"/>
      <c r="AEY951" s="477"/>
      <c r="AEZ951" s="477"/>
      <c r="AFA951" s="477"/>
      <c r="AFB951" s="477"/>
      <c r="AFC951" s="477"/>
      <c r="AFD951" s="477"/>
      <c r="AFE951" s="477"/>
      <c r="AFF951" s="477"/>
      <c r="AFG951" s="477"/>
      <c r="AFH951" s="477"/>
      <c r="AFI951" s="477"/>
      <c r="AFJ951" s="477"/>
      <c r="AFK951" s="477"/>
      <c r="AFL951" s="477"/>
      <c r="AFM951" s="477"/>
      <c r="AFN951" s="477"/>
      <c r="AFO951" s="477"/>
      <c r="AFP951" s="477"/>
      <c r="AFQ951" s="477"/>
      <c r="AFR951" s="477"/>
      <c r="AFS951" s="477"/>
      <c r="AFT951" s="477"/>
      <c r="AFU951" s="477"/>
      <c r="AFV951" s="477"/>
      <c r="AFW951" s="477"/>
      <c r="AFX951" s="477"/>
      <c r="AFY951" s="477"/>
      <c r="AFZ951" s="477"/>
      <c r="AGA951" s="477"/>
      <c r="AGB951" s="477"/>
      <c r="AGC951" s="477"/>
      <c r="AGD951" s="477"/>
      <c r="AGE951" s="477"/>
      <c r="AGF951" s="477"/>
      <c r="AGG951" s="477"/>
      <c r="AGH951" s="477"/>
      <c r="AGI951" s="477"/>
      <c r="AGJ951" s="477"/>
      <c r="AGK951" s="477"/>
      <c r="AGL951" s="477"/>
      <c r="AGM951" s="477"/>
      <c r="AGN951" s="477"/>
      <c r="AGO951" s="477"/>
      <c r="AGP951" s="477"/>
      <c r="AGQ951" s="477"/>
      <c r="AGR951" s="477"/>
      <c r="AGS951" s="477"/>
      <c r="AGT951" s="477"/>
      <c r="AGU951" s="477"/>
      <c r="AGV951" s="477"/>
      <c r="AGW951" s="477"/>
      <c r="AGX951" s="477"/>
      <c r="AGY951" s="477"/>
      <c r="AGZ951" s="477"/>
      <c r="AHA951" s="477"/>
      <c r="AHB951" s="477"/>
      <c r="AHC951" s="477"/>
      <c r="AHD951" s="477"/>
      <c r="AHE951" s="477"/>
      <c r="AHF951" s="477"/>
      <c r="AHG951" s="477"/>
      <c r="AHH951" s="477"/>
      <c r="AHI951" s="477"/>
      <c r="AHJ951" s="477"/>
      <c r="AHK951" s="477"/>
      <c r="AHL951" s="477"/>
      <c r="AHM951" s="477"/>
      <c r="AHN951" s="477"/>
      <c r="AHO951" s="477"/>
      <c r="AHP951" s="477"/>
      <c r="AHQ951" s="477"/>
      <c r="AHR951" s="477"/>
      <c r="AHS951" s="477"/>
      <c r="AHT951" s="477"/>
      <c r="AHU951" s="477"/>
      <c r="AHV951" s="477"/>
      <c r="AHW951" s="477"/>
      <c r="AHX951" s="477"/>
      <c r="AHY951" s="477"/>
      <c r="AHZ951" s="477"/>
      <c r="AIA951" s="477"/>
      <c r="AIB951" s="477"/>
      <c r="AIC951" s="477"/>
      <c r="AID951" s="477"/>
      <c r="AIE951" s="477"/>
      <c r="AIF951" s="477"/>
      <c r="AIG951" s="477"/>
      <c r="AIH951" s="477"/>
      <c r="AII951" s="477"/>
      <c r="AIJ951" s="477"/>
      <c r="AIK951" s="477"/>
      <c r="AIL951" s="477"/>
      <c r="AIM951" s="477"/>
      <c r="AIN951" s="477"/>
      <c r="AIO951" s="477"/>
      <c r="AIP951" s="477"/>
      <c r="AIQ951" s="477"/>
      <c r="AIR951" s="477"/>
      <c r="AIS951" s="477"/>
      <c r="AIT951" s="477"/>
      <c r="AIU951" s="477"/>
      <c r="AIV951" s="477"/>
      <c r="AIW951" s="477"/>
      <c r="AIX951" s="477"/>
      <c r="AIY951" s="477"/>
      <c r="AIZ951" s="477"/>
      <c r="AJA951" s="477"/>
      <c r="AJB951" s="477"/>
      <c r="AJC951" s="477"/>
      <c r="AJD951" s="477"/>
      <c r="AJE951" s="477"/>
      <c r="AJF951" s="477"/>
      <c r="AJG951" s="477"/>
      <c r="AJH951" s="477"/>
      <c r="AJI951" s="477"/>
      <c r="AJJ951" s="477"/>
      <c r="AJK951" s="477"/>
      <c r="AJL951" s="477"/>
      <c r="AJM951" s="477"/>
      <c r="AJN951" s="477"/>
      <c r="AJO951" s="477"/>
      <c r="AJP951" s="477"/>
      <c r="AJQ951" s="477"/>
      <c r="AJR951" s="477"/>
      <c r="AJS951" s="477"/>
      <c r="AJT951" s="477"/>
      <c r="AJU951" s="477"/>
      <c r="AJV951" s="477"/>
      <c r="AJW951" s="477"/>
      <c r="AJX951" s="477"/>
      <c r="AJY951" s="477"/>
      <c r="AJZ951" s="477"/>
      <c r="AKA951" s="477"/>
      <c r="AKB951" s="477"/>
      <c r="AKC951" s="477"/>
      <c r="AKD951" s="477"/>
      <c r="AKE951" s="477"/>
      <c r="AKF951" s="477"/>
      <c r="AKG951" s="477"/>
      <c r="AKH951" s="477"/>
      <c r="AKI951" s="477"/>
      <c r="AKJ951" s="477"/>
      <c r="AKK951" s="477"/>
      <c r="AKL951" s="477"/>
      <c r="AKM951" s="477"/>
      <c r="AKN951" s="477"/>
      <c r="AKO951" s="477"/>
      <c r="AKP951" s="477"/>
      <c r="AKQ951" s="477"/>
      <c r="AKR951" s="477"/>
      <c r="AKS951" s="477"/>
      <c r="AKT951" s="477"/>
      <c r="AKU951" s="477"/>
      <c r="AKV951" s="477"/>
      <c r="AKW951" s="477"/>
      <c r="AKX951" s="477"/>
      <c r="AKY951" s="477"/>
      <c r="AKZ951" s="477"/>
      <c r="ALA951" s="477"/>
      <c r="ALB951" s="477"/>
      <c r="ALC951" s="477"/>
      <c r="ALD951" s="477"/>
      <c r="ALE951" s="477"/>
      <c r="ALF951" s="477"/>
      <c r="ALG951" s="477"/>
      <c r="ALH951" s="477"/>
      <c r="ALI951" s="477"/>
      <c r="ALJ951" s="477"/>
      <c r="ALK951" s="477"/>
      <c r="ALL951" s="477"/>
      <c r="ALM951" s="477"/>
      <c r="ALN951" s="477"/>
      <c r="ALO951" s="477"/>
      <c r="ALP951" s="477"/>
      <c r="ALQ951" s="477"/>
      <c r="ALR951" s="477"/>
      <c r="ALS951" s="477"/>
      <c r="ALT951" s="477"/>
      <c r="ALU951" s="477"/>
      <c r="ALV951" s="477"/>
      <c r="ALW951" s="477"/>
      <c r="ALX951" s="477"/>
      <c r="ALY951" s="477"/>
      <c r="ALZ951" s="477"/>
      <c r="AMA951" s="477"/>
      <c r="AMB951" s="477"/>
      <c r="AMC951" s="477"/>
      <c r="AMD951" s="477"/>
      <c r="AME951" s="477"/>
      <c r="AMF951" s="477"/>
      <c r="AMG951" s="477"/>
      <c r="AMH951" s="477"/>
      <c r="AMI951" s="477"/>
      <c r="AMJ951" s="477"/>
      <c r="AMK951" s="477"/>
      <c r="AML951" s="477"/>
      <c r="AMM951" s="477"/>
      <c r="AMN951" s="477"/>
      <c r="AMO951" s="477"/>
      <c r="AMP951" s="477"/>
      <c r="AMQ951" s="477"/>
      <c r="AMR951" s="477"/>
      <c r="AMS951" s="477"/>
      <c r="AMT951" s="477"/>
      <c r="AMU951" s="477"/>
      <c r="AMV951" s="477"/>
      <c r="AMW951" s="477"/>
      <c r="AMX951" s="477"/>
      <c r="AMY951" s="477"/>
      <c r="AMZ951" s="477"/>
      <c r="ANA951" s="477"/>
      <c r="ANB951" s="477"/>
      <c r="ANC951" s="477"/>
      <c r="AND951" s="477"/>
      <c r="ANE951" s="477"/>
      <c r="ANF951" s="477"/>
      <c r="ANG951" s="477"/>
      <c r="ANH951" s="477"/>
      <c r="ANI951" s="477"/>
      <c r="ANJ951" s="477"/>
      <c r="ANK951" s="477"/>
      <c r="ANL951" s="477"/>
      <c r="ANM951" s="477"/>
      <c r="ANN951" s="477"/>
      <c r="ANO951" s="477"/>
      <c r="ANP951" s="477"/>
      <c r="ANQ951" s="477"/>
      <c r="ANR951" s="477"/>
      <c r="ANS951" s="477"/>
      <c r="ANT951" s="477"/>
      <c r="ANU951" s="477"/>
      <c r="ANV951" s="477"/>
      <c r="ANW951" s="477"/>
      <c r="ANX951" s="477"/>
      <c r="ANY951" s="477"/>
      <c r="ANZ951" s="477"/>
      <c r="AOA951" s="477"/>
      <c r="AOB951" s="477"/>
      <c r="AOC951" s="477"/>
      <c r="AOD951" s="477"/>
      <c r="AOE951" s="477"/>
      <c r="AOF951" s="477"/>
      <c r="AOG951" s="477"/>
      <c r="AOH951" s="477"/>
      <c r="AOI951" s="477"/>
      <c r="AOJ951" s="477"/>
      <c r="AOK951" s="477"/>
      <c r="AOL951" s="477"/>
      <c r="AOM951" s="477"/>
      <c r="AON951" s="477"/>
      <c r="AOO951" s="477"/>
      <c r="AOP951" s="477"/>
      <c r="AOQ951" s="477"/>
      <c r="AOR951" s="477"/>
      <c r="AOS951" s="477"/>
      <c r="AOT951" s="477"/>
      <c r="AOU951" s="477"/>
      <c r="AOV951" s="477"/>
      <c r="AOW951" s="477"/>
      <c r="AOX951" s="477"/>
      <c r="AOY951" s="477"/>
      <c r="AOZ951" s="477"/>
      <c r="APA951" s="477"/>
      <c r="APB951" s="477"/>
      <c r="APC951" s="477"/>
      <c r="APD951" s="477"/>
      <c r="APE951" s="477"/>
      <c r="APF951" s="477"/>
      <c r="APG951" s="477"/>
      <c r="APH951" s="477"/>
      <c r="API951" s="477"/>
      <c r="APJ951" s="477"/>
      <c r="APK951" s="477"/>
      <c r="APL951" s="477"/>
      <c r="APM951" s="477"/>
      <c r="APN951" s="477"/>
      <c r="APO951" s="477"/>
      <c r="APP951" s="477"/>
      <c r="APQ951" s="477"/>
      <c r="APR951" s="477"/>
      <c r="APS951" s="477"/>
      <c r="APT951" s="477"/>
      <c r="APU951" s="477"/>
      <c r="APV951" s="477"/>
      <c r="APW951" s="477"/>
      <c r="APX951" s="477"/>
      <c r="APY951" s="477"/>
      <c r="APZ951" s="477"/>
      <c r="AQA951" s="477"/>
      <c r="AQB951" s="477"/>
      <c r="AQC951" s="477"/>
      <c r="AQD951" s="477"/>
      <c r="AQE951" s="477"/>
      <c r="AQF951" s="477"/>
      <c r="AQG951" s="477"/>
      <c r="AQH951" s="477"/>
      <c r="AQI951" s="477"/>
      <c r="AQJ951" s="477"/>
      <c r="AQK951" s="477"/>
      <c r="AQL951" s="477"/>
      <c r="AQM951" s="477"/>
      <c r="AQN951" s="477"/>
      <c r="AQO951" s="477"/>
      <c r="AQP951" s="477"/>
      <c r="AQQ951" s="477"/>
      <c r="AQR951" s="477"/>
      <c r="AQS951" s="477"/>
      <c r="AQT951" s="477"/>
      <c r="AQU951" s="477"/>
      <c r="AQV951" s="477"/>
      <c r="AQW951" s="477"/>
      <c r="AQX951" s="477"/>
      <c r="AQY951" s="477"/>
      <c r="AQZ951" s="477"/>
      <c r="ARA951" s="477"/>
      <c r="ARB951" s="477"/>
      <c r="ARC951" s="477"/>
      <c r="ARD951" s="477"/>
      <c r="ARE951" s="477"/>
      <c r="ARF951" s="477"/>
      <c r="ARG951" s="477"/>
      <c r="ARH951" s="477"/>
      <c r="ARI951" s="477"/>
      <c r="ARJ951" s="477"/>
      <c r="ARK951" s="477"/>
      <c r="ARL951" s="477"/>
      <c r="ARM951" s="477"/>
      <c r="ARN951" s="477"/>
      <c r="ARO951" s="477"/>
      <c r="ARP951" s="477"/>
      <c r="ARQ951" s="477"/>
      <c r="ARR951" s="477"/>
      <c r="ARS951" s="477"/>
      <c r="ART951" s="477"/>
      <c r="ARU951" s="477"/>
      <c r="ARV951" s="477"/>
      <c r="ARW951" s="477"/>
      <c r="ARX951" s="477"/>
      <c r="ARY951" s="477"/>
      <c r="ARZ951" s="477"/>
      <c r="ASA951" s="477"/>
      <c r="ASB951" s="477"/>
      <c r="ASC951" s="477"/>
      <c r="ASD951" s="477"/>
      <c r="ASE951" s="477"/>
      <c r="ASF951" s="477"/>
      <c r="ASG951" s="477"/>
      <c r="ASH951" s="477"/>
      <c r="ASI951" s="477"/>
      <c r="ASJ951" s="477"/>
      <c r="ASK951" s="477"/>
      <c r="ASL951" s="477"/>
      <c r="ASM951" s="477"/>
      <c r="ASN951" s="477"/>
      <c r="ASO951" s="477"/>
      <c r="ASP951" s="477"/>
      <c r="ASQ951" s="477"/>
      <c r="ASR951" s="477"/>
      <c r="ASS951" s="477"/>
      <c r="AST951" s="477"/>
      <c r="ASU951" s="477"/>
      <c r="ASV951" s="477"/>
      <c r="ASW951" s="477"/>
      <c r="ASX951" s="477"/>
      <c r="ASY951" s="477"/>
      <c r="ASZ951" s="477"/>
      <c r="ATA951" s="477"/>
      <c r="ATB951" s="477"/>
      <c r="ATC951" s="477"/>
      <c r="ATD951" s="477"/>
      <c r="ATE951" s="477"/>
      <c r="ATF951" s="477"/>
      <c r="ATG951" s="477"/>
      <c r="ATH951" s="477"/>
      <c r="ATI951" s="477"/>
      <c r="ATJ951" s="477"/>
      <c r="ATK951" s="477"/>
      <c r="ATL951" s="477"/>
      <c r="ATM951" s="477"/>
      <c r="ATN951" s="477"/>
      <c r="ATO951" s="477"/>
      <c r="ATP951" s="477"/>
      <c r="ATQ951" s="477"/>
      <c r="ATR951" s="477"/>
      <c r="ATS951" s="477"/>
      <c r="ATT951" s="477"/>
      <c r="ATU951" s="477"/>
      <c r="ATV951" s="477"/>
      <c r="ATW951" s="477"/>
      <c r="ATX951" s="477"/>
      <c r="ATY951" s="477"/>
      <c r="ATZ951" s="477"/>
      <c r="AUA951" s="477"/>
      <c r="AUB951" s="477"/>
      <c r="AUC951" s="477"/>
      <c r="AUD951" s="477"/>
      <c r="AUE951" s="477"/>
      <c r="AUF951" s="477"/>
      <c r="AUG951" s="477"/>
      <c r="AUH951" s="477"/>
      <c r="AUI951" s="477"/>
      <c r="AUJ951" s="477"/>
      <c r="AUK951" s="477"/>
      <c r="AUL951" s="477"/>
      <c r="AUM951" s="477"/>
      <c r="AUN951" s="477"/>
      <c r="AUO951" s="477"/>
      <c r="AUP951" s="477"/>
      <c r="AUQ951" s="477"/>
      <c r="AUR951" s="477"/>
      <c r="AUS951" s="477"/>
      <c r="AUT951" s="477"/>
      <c r="AUU951" s="477"/>
      <c r="AUV951" s="477"/>
      <c r="AUW951" s="477"/>
      <c r="AUX951" s="477"/>
      <c r="AUY951" s="477"/>
      <c r="AUZ951" s="477"/>
      <c r="AVA951" s="477"/>
      <c r="AVB951" s="477"/>
      <c r="AVC951" s="477"/>
      <c r="AVD951" s="477"/>
      <c r="AVE951" s="477"/>
      <c r="AVF951" s="477"/>
      <c r="AVG951" s="477"/>
      <c r="AVH951" s="477"/>
      <c r="AVI951" s="477"/>
      <c r="AVJ951" s="477"/>
      <c r="AVK951" s="477"/>
      <c r="AVL951" s="477"/>
      <c r="AVM951" s="477"/>
      <c r="AVN951" s="477"/>
      <c r="AVO951" s="477"/>
      <c r="AVP951" s="477"/>
      <c r="AVQ951" s="477"/>
      <c r="AVR951" s="477"/>
      <c r="AVS951" s="477"/>
      <c r="AVT951" s="477"/>
      <c r="AVU951" s="477"/>
      <c r="AVV951" s="477"/>
      <c r="AVW951" s="477"/>
      <c r="AVX951" s="477"/>
      <c r="AVY951" s="477"/>
      <c r="AVZ951" s="477"/>
      <c r="AWA951" s="477"/>
      <c r="AWB951" s="477"/>
      <c r="AWC951" s="477"/>
      <c r="AWD951" s="477"/>
      <c r="AWE951" s="477"/>
      <c r="AWF951" s="477"/>
      <c r="AWG951" s="477"/>
      <c r="AWH951" s="477"/>
      <c r="AWI951" s="477"/>
      <c r="AWJ951" s="477"/>
      <c r="AWK951" s="477"/>
      <c r="AWL951" s="477"/>
      <c r="AWM951" s="477"/>
      <c r="AWN951" s="477"/>
      <c r="AWO951" s="477"/>
      <c r="AWP951" s="477"/>
      <c r="AWQ951" s="477"/>
      <c r="AWR951" s="477"/>
      <c r="AWS951" s="477"/>
      <c r="AWT951" s="477"/>
      <c r="AWU951" s="477"/>
      <c r="AWV951" s="477"/>
      <c r="AWW951" s="477"/>
      <c r="AWX951" s="477"/>
      <c r="AWY951" s="477"/>
      <c r="AWZ951" s="477"/>
      <c r="AXA951" s="477"/>
      <c r="AXB951" s="477"/>
      <c r="AXC951" s="477"/>
      <c r="AXD951" s="477"/>
      <c r="AXE951" s="477"/>
      <c r="AXF951" s="477"/>
      <c r="AXG951" s="477"/>
      <c r="AXH951" s="477"/>
      <c r="AXI951" s="477"/>
      <c r="AXJ951" s="477"/>
      <c r="AXK951" s="477"/>
      <c r="AXL951" s="477"/>
      <c r="AXM951" s="477"/>
      <c r="AXN951" s="477"/>
      <c r="AXO951" s="477"/>
      <c r="AXP951" s="477"/>
      <c r="AXQ951" s="477"/>
      <c r="AXR951" s="477"/>
      <c r="AXS951" s="477"/>
      <c r="AXT951" s="477"/>
      <c r="AXU951" s="477"/>
      <c r="AXV951" s="477"/>
      <c r="AXW951" s="477"/>
      <c r="AXX951" s="477"/>
      <c r="AXY951" s="477"/>
      <c r="AXZ951" s="477"/>
      <c r="AYA951" s="477"/>
      <c r="AYB951" s="477"/>
      <c r="AYC951" s="477"/>
      <c r="AYD951" s="477"/>
      <c r="AYE951" s="477"/>
      <c r="AYF951" s="477"/>
      <c r="AYG951" s="477"/>
      <c r="AYH951" s="477"/>
      <c r="AYI951" s="477"/>
      <c r="AYJ951" s="477"/>
      <c r="AYK951" s="477"/>
      <c r="AYL951" s="477"/>
      <c r="AYM951" s="477"/>
      <c r="AYN951" s="477"/>
      <c r="AYO951" s="477"/>
      <c r="AYP951" s="477"/>
      <c r="AYQ951" s="477"/>
      <c r="AYR951" s="477"/>
      <c r="AYS951" s="477"/>
      <c r="AYT951" s="477"/>
      <c r="AYU951" s="477"/>
      <c r="AYV951" s="477"/>
      <c r="AYW951" s="477"/>
      <c r="AYX951" s="477"/>
      <c r="AYY951" s="477"/>
      <c r="AYZ951" s="477"/>
      <c r="AZA951" s="477"/>
      <c r="AZB951" s="477"/>
      <c r="AZC951" s="477"/>
      <c r="AZD951" s="477"/>
      <c r="AZE951" s="477"/>
      <c r="AZF951" s="477"/>
      <c r="AZG951" s="477"/>
      <c r="AZH951" s="477"/>
      <c r="AZI951" s="477"/>
      <c r="AZJ951" s="477"/>
      <c r="AZK951" s="477"/>
      <c r="AZL951" s="477"/>
      <c r="AZM951" s="477"/>
      <c r="AZN951" s="477"/>
      <c r="AZO951" s="477"/>
      <c r="AZP951" s="477"/>
      <c r="AZQ951" s="477"/>
      <c r="AZR951" s="477"/>
      <c r="AZS951" s="477"/>
      <c r="AZT951" s="477"/>
      <c r="AZU951" s="477"/>
      <c r="AZV951" s="477"/>
      <c r="AZW951" s="477"/>
      <c r="AZX951" s="477"/>
      <c r="AZY951" s="477"/>
      <c r="AZZ951" s="477"/>
      <c r="BAA951" s="477"/>
      <c r="BAB951" s="477"/>
      <c r="BAC951" s="477"/>
      <c r="BAD951" s="477"/>
      <c r="BAE951" s="477"/>
      <c r="BAF951" s="477"/>
      <c r="BAG951" s="477"/>
      <c r="BAH951" s="477"/>
      <c r="BAI951" s="477"/>
      <c r="BAJ951" s="477"/>
      <c r="BAK951" s="477"/>
      <c r="BAL951" s="477"/>
      <c r="BAM951" s="477"/>
      <c r="BAN951" s="477"/>
      <c r="BAO951" s="477"/>
      <c r="BAP951" s="477"/>
      <c r="BAQ951" s="477"/>
      <c r="BAR951" s="477"/>
      <c r="BAS951" s="477"/>
      <c r="BAT951" s="477"/>
      <c r="BAU951" s="477"/>
      <c r="BAV951" s="477"/>
      <c r="BAW951" s="477"/>
      <c r="BAX951" s="477"/>
      <c r="BAY951" s="477"/>
      <c r="BAZ951" s="477"/>
      <c r="BBA951" s="477"/>
      <c r="BBB951" s="477"/>
      <c r="BBC951" s="477"/>
      <c r="BBD951" s="477"/>
      <c r="BBE951" s="477"/>
      <c r="BBF951" s="477"/>
      <c r="BBG951" s="477"/>
      <c r="BBH951" s="477"/>
      <c r="BBI951" s="477"/>
      <c r="BBJ951" s="477"/>
      <c r="BBK951" s="477"/>
      <c r="BBL951" s="477"/>
      <c r="BBM951" s="477"/>
      <c r="BBN951" s="477"/>
      <c r="BBO951" s="477"/>
      <c r="BBP951" s="477"/>
      <c r="BBQ951" s="477"/>
      <c r="BBR951" s="477"/>
      <c r="BBS951" s="477"/>
      <c r="BBT951" s="477"/>
      <c r="BBU951" s="477"/>
      <c r="BBV951" s="477"/>
      <c r="BBW951" s="477"/>
      <c r="BBX951" s="477"/>
      <c r="BBY951" s="477"/>
      <c r="BBZ951" s="477"/>
      <c r="BCA951" s="477"/>
      <c r="BCB951" s="477"/>
      <c r="BCC951" s="477"/>
      <c r="BCD951" s="477"/>
      <c r="BCE951" s="477"/>
      <c r="BCF951" s="477"/>
      <c r="BCG951" s="477"/>
      <c r="BCH951" s="477"/>
      <c r="BCI951" s="477"/>
      <c r="BCJ951" s="477"/>
      <c r="BCK951" s="477"/>
      <c r="BCL951" s="477"/>
      <c r="BCM951" s="477"/>
      <c r="BCN951" s="477"/>
      <c r="BCO951" s="477"/>
      <c r="BCP951" s="477"/>
      <c r="BCQ951" s="477"/>
      <c r="BCR951" s="477"/>
      <c r="BCS951" s="477"/>
      <c r="BCT951" s="477"/>
      <c r="BCU951" s="477"/>
      <c r="BCV951" s="477"/>
      <c r="BCW951" s="477"/>
      <c r="BCX951" s="477"/>
      <c r="BCY951" s="477"/>
      <c r="BCZ951" s="477"/>
      <c r="BDA951" s="477"/>
      <c r="BDB951" s="477"/>
      <c r="BDC951" s="477"/>
      <c r="BDD951" s="477"/>
      <c r="BDE951" s="477"/>
      <c r="BDF951" s="477"/>
      <c r="BDG951" s="477"/>
      <c r="BDH951" s="477"/>
      <c r="BDI951" s="477"/>
      <c r="BDJ951" s="477"/>
      <c r="BDK951" s="477"/>
      <c r="BDL951" s="477"/>
      <c r="BDM951" s="477"/>
      <c r="BDN951" s="477"/>
      <c r="BDO951" s="477"/>
      <c r="BDP951" s="477"/>
      <c r="BDQ951" s="477"/>
      <c r="BDR951" s="477"/>
      <c r="BDS951" s="477"/>
      <c r="BDT951" s="477"/>
      <c r="BDU951" s="477"/>
      <c r="BDV951" s="477"/>
      <c r="BDW951" s="477"/>
      <c r="BDX951" s="477"/>
      <c r="BDY951" s="477"/>
      <c r="BDZ951" s="477"/>
      <c r="BEA951" s="477"/>
      <c r="BEB951" s="477"/>
      <c r="BEC951" s="477"/>
      <c r="BED951" s="477"/>
      <c r="BEE951" s="477"/>
      <c r="BEF951" s="477"/>
      <c r="BEG951" s="477"/>
      <c r="BEH951" s="477"/>
      <c r="BEI951" s="477"/>
      <c r="BEJ951" s="477"/>
      <c r="BEK951" s="477"/>
      <c r="BEL951" s="477"/>
      <c r="BEM951" s="477"/>
      <c r="BEN951" s="477"/>
      <c r="BEO951" s="477"/>
      <c r="BEP951" s="477"/>
      <c r="BEQ951" s="477"/>
      <c r="BER951" s="477"/>
      <c r="BES951" s="477"/>
      <c r="BET951" s="477"/>
      <c r="BEU951" s="477"/>
      <c r="BEV951" s="477"/>
      <c r="BEW951" s="477"/>
      <c r="BEX951" s="477"/>
      <c r="BEY951" s="477"/>
      <c r="BEZ951" s="477"/>
      <c r="BFA951" s="477"/>
      <c r="BFB951" s="477"/>
      <c r="BFC951" s="477"/>
      <c r="BFD951" s="477"/>
      <c r="BFE951" s="477"/>
      <c r="BFF951" s="477"/>
      <c r="BFG951" s="477"/>
      <c r="BFH951" s="477"/>
      <c r="BFI951" s="477"/>
      <c r="BFJ951" s="477"/>
      <c r="BFK951" s="477"/>
      <c r="BFL951" s="477"/>
      <c r="BFM951" s="477"/>
      <c r="BFN951" s="477"/>
      <c r="BFO951" s="477"/>
      <c r="BFP951" s="477"/>
      <c r="BFQ951" s="477"/>
      <c r="BFR951" s="477"/>
      <c r="BFS951" s="477"/>
      <c r="BFT951" s="477"/>
      <c r="BFU951" s="477"/>
      <c r="BFV951" s="477"/>
      <c r="BFW951" s="477"/>
      <c r="BFX951" s="477"/>
      <c r="BFY951" s="477"/>
      <c r="BFZ951" s="477"/>
      <c r="BGA951" s="477"/>
      <c r="BGB951" s="477"/>
      <c r="BGC951" s="477"/>
      <c r="BGD951" s="477"/>
      <c r="BGE951" s="477"/>
      <c r="BGF951" s="477"/>
      <c r="BGG951" s="477"/>
      <c r="BGH951" s="477"/>
      <c r="BGI951" s="477"/>
      <c r="BGJ951" s="477"/>
      <c r="BGK951" s="477"/>
      <c r="BGL951" s="477"/>
      <c r="BGM951" s="477"/>
      <c r="BGN951" s="477"/>
      <c r="BGO951" s="477"/>
      <c r="BGP951" s="477"/>
      <c r="BGQ951" s="477"/>
      <c r="BGR951" s="477"/>
      <c r="BGS951" s="477"/>
      <c r="BGT951" s="477"/>
      <c r="BGU951" s="477"/>
      <c r="BGV951" s="477"/>
      <c r="BGW951" s="477"/>
      <c r="BGX951" s="477"/>
      <c r="BGY951" s="477"/>
      <c r="BGZ951" s="477"/>
      <c r="BHA951" s="477"/>
      <c r="BHB951" s="477"/>
      <c r="BHC951" s="477"/>
      <c r="BHD951" s="477"/>
      <c r="BHE951" s="477"/>
      <c r="BHF951" s="477"/>
      <c r="BHG951" s="477"/>
      <c r="BHH951" s="477"/>
      <c r="BHI951" s="477"/>
      <c r="BHJ951" s="477"/>
      <c r="BHK951" s="477"/>
      <c r="BHL951" s="477"/>
      <c r="BHM951" s="477"/>
      <c r="BHN951" s="477"/>
      <c r="BHO951" s="477"/>
      <c r="BHP951" s="477"/>
      <c r="BHQ951" s="477"/>
      <c r="BHR951" s="477"/>
      <c r="BHS951" s="477"/>
      <c r="BHT951" s="477"/>
      <c r="BHU951" s="477"/>
      <c r="BHV951" s="477"/>
      <c r="BHW951" s="477"/>
      <c r="BHX951" s="477"/>
      <c r="BHY951" s="477"/>
      <c r="BHZ951" s="477"/>
      <c r="BIA951" s="477"/>
      <c r="BIB951" s="477"/>
      <c r="BIC951" s="477"/>
      <c r="BID951" s="477"/>
      <c r="BIE951" s="477"/>
      <c r="BIF951" s="477"/>
      <c r="BIG951" s="477"/>
      <c r="BIH951" s="477"/>
      <c r="BII951" s="477"/>
      <c r="BIJ951" s="477"/>
      <c r="BIK951" s="477"/>
      <c r="BIL951" s="477"/>
      <c r="BIM951" s="477"/>
      <c r="BIN951" s="477"/>
      <c r="BIO951" s="477"/>
      <c r="BIP951" s="477"/>
      <c r="BIQ951" s="477"/>
      <c r="BIR951" s="477"/>
      <c r="BIS951" s="477"/>
      <c r="BIT951" s="477"/>
      <c r="BIU951" s="477"/>
      <c r="BIV951" s="477"/>
      <c r="BIW951" s="477"/>
      <c r="BIX951" s="477"/>
      <c r="BIY951" s="477"/>
      <c r="BIZ951" s="477"/>
      <c r="BJA951" s="477"/>
      <c r="BJB951" s="477"/>
      <c r="BJC951" s="477"/>
      <c r="BJD951" s="477"/>
      <c r="BJE951" s="477"/>
      <c r="BJF951" s="477"/>
      <c r="BJG951" s="477"/>
      <c r="BJH951" s="477"/>
      <c r="BJI951" s="477"/>
      <c r="BJJ951" s="477"/>
      <c r="BJK951" s="477"/>
      <c r="BJL951" s="477"/>
      <c r="BJM951" s="477"/>
      <c r="BJN951" s="477"/>
      <c r="BJO951" s="477"/>
      <c r="BJP951" s="477"/>
      <c r="BJQ951" s="477"/>
      <c r="BJR951" s="477"/>
      <c r="BJS951" s="477"/>
      <c r="BJT951" s="477"/>
      <c r="BJU951" s="477"/>
      <c r="BJV951" s="477"/>
      <c r="BJW951" s="477"/>
      <c r="BJX951" s="477"/>
      <c r="BJY951" s="477"/>
      <c r="BJZ951" s="477"/>
      <c r="BKA951" s="477"/>
      <c r="BKB951" s="477"/>
      <c r="BKC951" s="477"/>
      <c r="BKD951" s="477"/>
      <c r="BKE951" s="477"/>
      <c r="BKF951" s="477"/>
      <c r="BKG951" s="477"/>
      <c r="BKH951" s="477"/>
      <c r="BKI951" s="477"/>
      <c r="BKJ951" s="477"/>
      <c r="BKK951" s="477"/>
      <c r="BKL951" s="477"/>
      <c r="BKM951" s="477"/>
      <c r="BKN951" s="477"/>
      <c r="BKO951" s="477"/>
      <c r="BKP951" s="477"/>
      <c r="BKQ951" s="477"/>
      <c r="BKR951" s="477"/>
      <c r="BKS951" s="477"/>
      <c r="BKT951" s="477"/>
      <c r="BKU951" s="477"/>
      <c r="BKV951" s="477"/>
      <c r="BKW951" s="477"/>
      <c r="BKX951" s="477"/>
      <c r="BKY951" s="477"/>
      <c r="BKZ951" s="477"/>
      <c r="BLA951" s="477"/>
      <c r="BLB951" s="477"/>
      <c r="BLC951" s="477"/>
      <c r="BLD951" s="477"/>
      <c r="BLE951" s="477"/>
      <c r="BLF951" s="477"/>
      <c r="BLG951" s="477"/>
      <c r="BLH951" s="477"/>
      <c r="BLI951" s="477"/>
      <c r="BLJ951" s="477"/>
      <c r="BLK951" s="477"/>
      <c r="BLL951" s="477"/>
      <c r="BLM951" s="477"/>
      <c r="BLN951" s="477"/>
      <c r="BLO951" s="477"/>
      <c r="BLP951" s="477"/>
      <c r="BLQ951" s="477"/>
      <c r="BLR951" s="477"/>
      <c r="BLS951" s="477"/>
      <c r="BLT951" s="477"/>
      <c r="BLU951" s="477"/>
      <c r="BLV951" s="477"/>
      <c r="BLW951" s="477"/>
      <c r="BLX951" s="477"/>
      <c r="BLY951" s="477"/>
      <c r="BLZ951" s="477"/>
      <c r="BMA951" s="477"/>
      <c r="BMB951" s="477"/>
      <c r="BMC951" s="477"/>
      <c r="BMD951" s="477"/>
      <c r="BME951" s="477"/>
      <c r="BMF951" s="477"/>
      <c r="BMG951" s="477"/>
      <c r="BMH951" s="477"/>
      <c r="BMI951" s="477"/>
      <c r="BMJ951" s="477"/>
      <c r="BMK951" s="477"/>
      <c r="BML951" s="477"/>
      <c r="BMM951" s="477"/>
      <c r="BMN951" s="477"/>
      <c r="BMO951" s="477"/>
      <c r="BMP951" s="477"/>
      <c r="BMQ951" s="477"/>
      <c r="BMR951" s="477"/>
      <c r="BMS951" s="477"/>
      <c r="BMT951" s="477"/>
      <c r="BMU951" s="477"/>
      <c r="BMV951" s="477"/>
      <c r="BMW951" s="477"/>
      <c r="BMX951" s="477"/>
      <c r="BMY951" s="477"/>
      <c r="BMZ951" s="477"/>
      <c r="BNA951" s="477"/>
      <c r="BNB951" s="477"/>
      <c r="BNC951" s="477"/>
      <c r="BND951" s="477"/>
      <c r="BNE951" s="477"/>
      <c r="BNF951" s="477"/>
      <c r="BNG951" s="477"/>
      <c r="BNH951" s="477"/>
      <c r="BNI951" s="477"/>
      <c r="BNJ951" s="477"/>
      <c r="BNK951" s="477"/>
      <c r="BNL951" s="477"/>
      <c r="BNM951" s="477"/>
      <c r="BNN951" s="477"/>
      <c r="BNO951" s="477"/>
      <c r="BNP951" s="477"/>
      <c r="BNQ951" s="477"/>
      <c r="BNR951" s="477"/>
      <c r="BNS951" s="477"/>
      <c r="BNT951" s="477"/>
      <c r="BNU951" s="477"/>
      <c r="BNV951" s="477"/>
      <c r="BNW951" s="477"/>
      <c r="BNX951" s="477"/>
      <c r="BNY951" s="477"/>
      <c r="BNZ951" s="477"/>
      <c r="BOA951" s="477"/>
      <c r="BOB951" s="477"/>
      <c r="BOC951" s="477"/>
      <c r="BOD951" s="477"/>
      <c r="BOE951" s="477"/>
      <c r="BOF951" s="477"/>
      <c r="BOG951" s="477"/>
      <c r="BOH951" s="477"/>
      <c r="BOI951" s="477"/>
      <c r="BOJ951" s="477"/>
      <c r="BOK951" s="477"/>
      <c r="BOL951" s="477"/>
      <c r="BOM951" s="477"/>
      <c r="BON951" s="477"/>
      <c r="BOO951" s="477"/>
      <c r="BOP951" s="477"/>
      <c r="BOQ951" s="477"/>
      <c r="BOR951" s="477"/>
      <c r="BOS951" s="477"/>
      <c r="BOT951" s="477"/>
      <c r="BOU951" s="477"/>
      <c r="BOV951" s="477"/>
      <c r="BOW951" s="477"/>
      <c r="BOX951" s="477"/>
      <c r="BOY951" s="477"/>
      <c r="BOZ951" s="477"/>
      <c r="BPA951" s="477"/>
      <c r="BPB951" s="477"/>
      <c r="BPC951" s="477"/>
      <c r="BPD951" s="477"/>
      <c r="BPE951" s="477"/>
      <c r="BPF951" s="477"/>
      <c r="BPG951" s="477"/>
      <c r="BPH951" s="477"/>
      <c r="BPI951" s="477"/>
      <c r="BPJ951" s="477"/>
      <c r="BPK951" s="477"/>
      <c r="BPL951" s="477"/>
      <c r="BPM951" s="477"/>
      <c r="BPN951" s="477"/>
      <c r="BPO951" s="477"/>
      <c r="BPP951" s="477"/>
      <c r="BPQ951" s="477"/>
      <c r="BPR951" s="477"/>
      <c r="BPS951" s="477"/>
      <c r="BPT951" s="477"/>
      <c r="BPU951" s="477"/>
      <c r="BPV951" s="477"/>
      <c r="BPW951" s="477"/>
      <c r="BPX951" s="477"/>
      <c r="BPY951" s="477"/>
      <c r="BPZ951" s="477"/>
      <c r="BQA951" s="477"/>
      <c r="BQB951" s="477"/>
      <c r="BQC951" s="477"/>
      <c r="BQD951" s="477"/>
      <c r="BQE951" s="477"/>
      <c r="BQF951" s="477"/>
      <c r="BQG951" s="477"/>
      <c r="BQH951" s="477"/>
      <c r="BQI951" s="477"/>
      <c r="BQJ951" s="477"/>
      <c r="BQK951" s="477"/>
      <c r="BQL951" s="477"/>
      <c r="BQM951" s="477"/>
      <c r="BQN951" s="477"/>
      <c r="BQO951" s="477"/>
      <c r="BQP951" s="477"/>
      <c r="BQQ951" s="477"/>
      <c r="BQR951" s="477"/>
      <c r="BQS951" s="477"/>
      <c r="BQT951" s="477"/>
      <c r="BQU951" s="477"/>
      <c r="BQV951" s="477"/>
      <c r="BQW951" s="477"/>
      <c r="BQX951" s="477"/>
      <c r="BQY951" s="477"/>
      <c r="BQZ951" s="477"/>
      <c r="BRA951" s="477"/>
      <c r="BRB951" s="477"/>
      <c r="BRC951" s="477"/>
      <c r="BRD951" s="477"/>
      <c r="BRE951" s="477"/>
      <c r="BRF951" s="477"/>
      <c r="BRG951" s="477"/>
      <c r="BRH951" s="477"/>
      <c r="BRI951" s="477"/>
      <c r="BRJ951" s="477"/>
      <c r="BRK951" s="477"/>
      <c r="BRL951" s="477"/>
      <c r="BRM951" s="477"/>
      <c r="BRN951" s="477"/>
      <c r="BRO951" s="477"/>
      <c r="BRP951" s="477"/>
      <c r="BRQ951" s="477"/>
      <c r="BRR951" s="477"/>
      <c r="BRS951" s="477"/>
      <c r="BRT951" s="477"/>
      <c r="BRU951" s="477"/>
      <c r="BRV951" s="477"/>
      <c r="BRW951" s="477"/>
      <c r="BRX951" s="477"/>
      <c r="BRY951" s="477"/>
      <c r="BRZ951" s="477"/>
      <c r="BSA951" s="477"/>
      <c r="BSB951" s="477"/>
      <c r="BSC951" s="477"/>
      <c r="BSD951" s="477"/>
      <c r="BSE951" s="477"/>
      <c r="BSF951" s="477"/>
      <c r="BSG951" s="477"/>
      <c r="BSH951" s="477"/>
      <c r="BSI951" s="477"/>
      <c r="BSJ951" s="477"/>
      <c r="BSK951" s="477"/>
      <c r="BSL951" s="477"/>
      <c r="BSM951" s="477"/>
      <c r="BSN951" s="477"/>
      <c r="BSO951" s="477"/>
      <c r="BSP951" s="477"/>
      <c r="BSQ951" s="477"/>
      <c r="BSR951" s="477"/>
      <c r="BSS951" s="477"/>
      <c r="BST951" s="477"/>
      <c r="BSU951" s="477"/>
      <c r="BSV951" s="477"/>
      <c r="BSW951" s="477"/>
      <c r="BSX951" s="477"/>
      <c r="BSY951" s="477"/>
      <c r="BSZ951" s="477"/>
      <c r="BTA951" s="477"/>
      <c r="BTB951" s="477"/>
      <c r="BTC951" s="477"/>
      <c r="BTD951" s="477"/>
      <c r="BTE951" s="477"/>
      <c r="BTF951" s="477"/>
      <c r="BTG951" s="477"/>
      <c r="BTH951" s="477"/>
      <c r="BTI951" s="477"/>
      <c r="BTJ951" s="477"/>
      <c r="BTK951" s="477"/>
      <c r="BTL951" s="477"/>
      <c r="BTM951" s="477"/>
      <c r="BTN951" s="477"/>
      <c r="BTO951" s="477"/>
      <c r="BTP951" s="477"/>
      <c r="BTQ951" s="477"/>
      <c r="BTR951" s="477"/>
      <c r="BTS951" s="477"/>
      <c r="BTT951" s="477"/>
      <c r="BTU951" s="477"/>
      <c r="BTV951" s="477"/>
      <c r="BTW951" s="477"/>
      <c r="BTX951" s="477"/>
      <c r="BTY951" s="477"/>
      <c r="BTZ951" s="477"/>
      <c r="BUA951" s="477"/>
      <c r="BUB951" s="477"/>
      <c r="BUC951" s="477"/>
      <c r="BUD951" s="477"/>
      <c r="BUE951" s="477"/>
      <c r="BUF951" s="477"/>
      <c r="BUG951" s="477"/>
      <c r="BUH951" s="477"/>
      <c r="BUI951" s="477"/>
      <c r="BUJ951" s="477"/>
      <c r="BUK951" s="477"/>
      <c r="BUL951" s="477"/>
      <c r="BUM951" s="477"/>
      <c r="BUN951" s="477"/>
      <c r="BUO951" s="477"/>
      <c r="BUP951" s="477"/>
      <c r="BUQ951" s="477"/>
      <c r="BUR951" s="477"/>
      <c r="BUS951" s="477"/>
      <c r="BUT951" s="477"/>
      <c r="BUU951" s="477"/>
      <c r="BUV951" s="477"/>
      <c r="BUW951" s="477"/>
      <c r="BUX951" s="477"/>
      <c r="BUY951" s="477"/>
      <c r="BUZ951" s="477"/>
      <c r="BVA951" s="477"/>
      <c r="BVB951" s="477"/>
      <c r="BVC951" s="477"/>
      <c r="BVD951" s="477"/>
      <c r="BVE951" s="477"/>
      <c r="BVF951" s="477"/>
      <c r="BVG951" s="477"/>
      <c r="BVH951" s="477"/>
      <c r="BVI951" s="477"/>
      <c r="BVJ951" s="477"/>
      <c r="BVK951" s="477"/>
      <c r="BVL951" s="477"/>
      <c r="BVM951" s="477"/>
      <c r="BVN951" s="477"/>
      <c r="BVO951" s="477"/>
      <c r="BVP951" s="477"/>
      <c r="BVQ951" s="477"/>
      <c r="BVR951" s="477"/>
      <c r="BVS951" s="477"/>
      <c r="BVT951" s="477"/>
      <c r="BVU951" s="477"/>
      <c r="BVV951" s="477"/>
      <c r="BVW951" s="477"/>
      <c r="BVX951" s="477"/>
      <c r="BVY951" s="477"/>
      <c r="BVZ951" s="477"/>
      <c r="BWA951" s="477"/>
      <c r="BWB951" s="477"/>
      <c r="BWC951" s="477"/>
      <c r="BWD951" s="477"/>
      <c r="BWE951" s="477"/>
      <c r="BWF951" s="477"/>
      <c r="BWG951" s="477"/>
      <c r="BWH951" s="477"/>
      <c r="BWI951" s="477"/>
      <c r="BWJ951" s="477"/>
      <c r="BWK951" s="477"/>
      <c r="BWL951" s="477"/>
      <c r="BWM951" s="477"/>
      <c r="BWN951" s="477"/>
      <c r="BWO951" s="477"/>
      <c r="BWP951" s="477"/>
      <c r="BWQ951" s="477"/>
      <c r="BWR951" s="477"/>
      <c r="BWS951" s="477"/>
      <c r="BWT951" s="477"/>
      <c r="BWU951" s="477"/>
      <c r="BWV951" s="477"/>
      <c r="BWW951" s="477"/>
      <c r="BWX951" s="477"/>
      <c r="BWY951" s="477"/>
      <c r="BWZ951" s="477"/>
      <c r="BXA951" s="477"/>
      <c r="BXB951" s="477"/>
      <c r="BXC951" s="477"/>
      <c r="BXD951" s="477"/>
      <c r="BXE951" s="477"/>
      <c r="BXF951" s="477"/>
      <c r="BXG951" s="477"/>
      <c r="BXH951" s="477"/>
      <c r="BXI951" s="477"/>
      <c r="BXJ951" s="477"/>
      <c r="BXK951" s="477"/>
      <c r="BXL951" s="477"/>
      <c r="BXM951" s="477"/>
      <c r="BXN951" s="477"/>
      <c r="BXO951" s="477"/>
      <c r="BXP951" s="477"/>
      <c r="BXQ951" s="477"/>
      <c r="BXR951" s="477"/>
      <c r="BXS951" s="477"/>
      <c r="BXT951" s="477"/>
      <c r="BXU951" s="477"/>
      <c r="BXV951" s="477"/>
      <c r="BXW951" s="477"/>
      <c r="BXX951" s="477"/>
      <c r="BXY951" s="477"/>
      <c r="BXZ951" s="477"/>
      <c r="BYA951" s="477"/>
      <c r="BYB951" s="477"/>
      <c r="BYC951" s="477"/>
      <c r="BYD951" s="477"/>
      <c r="BYE951" s="477"/>
      <c r="BYF951" s="477"/>
      <c r="BYG951" s="477"/>
      <c r="BYH951" s="477"/>
      <c r="BYI951" s="477"/>
      <c r="BYJ951" s="477"/>
      <c r="BYK951" s="477"/>
      <c r="BYL951" s="477"/>
      <c r="BYM951" s="477"/>
      <c r="BYN951" s="477"/>
      <c r="BYO951" s="477"/>
      <c r="BYP951" s="477"/>
      <c r="BYQ951" s="477"/>
      <c r="BYR951" s="477"/>
      <c r="BYS951" s="477"/>
      <c r="BYT951" s="477"/>
      <c r="BYU951" s="477"/>
      <c r="BYV951" s="477"/>
      <c r="BYW951" s="477"/>
      <c r="BYX951" s="477"/>
      <c r="BYY951" s="477"/>
      <c r="BYZ951" s="477"/>
      <c r="BZA951" s="477"/>
      <c r="BZB951" s="477"/>
      <c r="BZC951" s="477"/>
      <c r="BZD951" s="477"/>
      <c r="BZE951" s="477"/>
      <c r="BZF951" s="477"/>
      <c r="BZG951" s="477"/>
      <c r="BZH951" s="477"/>
      <c r="BZI951" s="477"/>
      <c r="BZJ951" s="477"/>
      <c r="BZK951" s="477"/>
      <c r="BZL951" s="477"/>
      <c r="BZM951" s="477"/>
      <c r="BZN951" s="477"/>
      <c r="BZO951" s="477"/>
      <c r="BZP951" s="477"/>
      <c r="BZQ951" s="477"/>
      <c r="BZR951" s="477"/>
      <c r="BZS951" s="477"/>
      <c r="BZT951" s="477"/>
      <c r="BZU951" s="477"/>
      <c r="BZV951" s="477"/>
      <c r="BZW951" s="477"/>
      <c r="BZX951" s="477"/>
      <c r="BZY951" s="477"/>
      <c r="BZZ951" s="477"/>
      <c r="CAA951" s="477"/>
      <c r="CAB951" s="477"/>
      <c r="CAC951" s="477"/>
      <c r="CAD951" s="477"/>
      <c r="CAE951" s="477"/>
      <c r="CAF951" s="477"/>
      <c r="CAG951" s="477"/>
      <c r="CAH951" s="477"/>
      <c r="CAI951" s="477"/>
      <c r="CAJ951" s="477"/>
      <c r="CAK951" s="477"/>
      <c r="CAL951" s="477"/>
      <c r="CAM951" s="477"/>
      <c r="CAN951" s="477"/>
      <c r="CAO951" s="477"/>
      <c r="CAP951" s="477"/>
      <c r="CAQ951" s="477"/>
      <c r="CAR951" s="477"/>
      <c r="CAS951" s="477"/>
      <c r="CAT951" s="477"/>
      <c r="CAU951" s="477"/>
      <c r="CAV951" s="477"/>
      <c r="CAW951" s="477"/>
      <c r="CAX951" s="477"/>
      <c r="CAY951" s="477"/>
      <c r="CAZ951" s="477"/>
      <c r="CBA951" s="477"/>
      <c r="CBB951" s="477"/>
      <c r="CBC951" s="477"/>
      <c r="CBD951" s="477"/>
      <c r="CBE951" s="477"/>
      <c r="CBF951" s="477"/>
      <c r="CBG951" s="477"/>
      <c r="CBH951" s="477"/>
      <c r="CBI951" s="477"/>
      <c r="CBJ951" s="477"/>
      <c r="CBK951" s="477"/>
      <c r="CBL951" s="477"/>
      <c r="CBM951" s="477"/>
      <c r="CBN951" s="477"/>
      <c r="CBO951" s="477"/>
      <c r="CBP951" s="477"/>
      <c r="CBQ951" s="477"/>
      <c r="CBR951" s="477"/>
      <c r="CBS951" s="477"/>
      <c r="CBT951" s="477"/>
      <c r="CBU951" s="477"/>
      <c r="CBV951" s="477"/>
      <c r="CBW951" s="477"/>
      <c r="CBX951" s="477"/>
      <c r="CBY951" s="477"/>
      <c r="CBZ951" s="477"/>
      <c r="CCA951" s="477"/>
      <c r="CCB951" s="477"/>
      <c r="CCC951" s="477"/>
      <c r="CCD951" s="477"/>
      <c r="CCE951" s="477"/>
      <c r="CCF951" s="477"/>
      <c r="CCG951" s="477"/>
      <c r="CCH951" s="477"/>
      <c r="CCI951" s="477"/>
      <c r="CCJ951" s="477"/>
      <c r="CCK951" s="477"/>
      <c r="CCL951" s="477"/>
      <c r="CCM951" s="477"/>
      <c r="CCN951" s="477"/>
      <c r="CCO951" s="477"/>
      <c r="CCP951" s="477"/>
      <c r="CCQ951" s="477"/>
      <c r="CCR951" s="477"/>
      <c r="CCS951" s="477"/>
      <c r="CCT951" s="477"/>
      <c r="CCU951" s="477"/>
      <c r="CCV951" s="477"/>
      <c r="CCW951" s="477"/>
      <c r="CCX951" s="477"/>
      <c r="CCY951" s="477"/>
      <c r="CCZ951" s="477"/>
      <c r="CDA951" s="477"/>
      <c r="CDB951" s="477"/>
      <c r="CDC951" s="477"/>
      <c r="CDD951" s="477"/>
      <c r="CDE951" s="477"/>
      <c r="CDF951" s="477"/>
      <c r="CDG951" s="477"/>
      <c r="CDH951" s="477"/>
      <c r="CDI951" s="477"/>
      <c r="CDJ951" s="477"/>
      <c r="CDK951" s="477"/>
      <c r="CDL951" s="477"/>
      <c r="CDM951" s="477"/>
      <c r="CDN951" s="477"/>
      <c r="CDO951" s="477"/>
      <c r="CDP951" s="477"/>
      <c r="CDQ951" s="477"/>
      <c r="CDR951" s="477"/>
      <c r="CDS951" s="477"/>
      <c r="CDT951" s="477"/>
      <c r="CDU951" s="477"/>
      <c r="CDV951" s="477"/>
      <c r="CDW951" s="477"/>
      <c r="CDX951" s="477"/>
      <c r="CDY951" s="477"/>
      <c r="CDZ951" s="477"/>
      <c r="CEA951" s="477"/>
      <c r="CEB951" s="477"/>
      <c r="CEC951" s="477"/>
      <c r="CED951" s="477"/>
      <c r="CEE951" s="477"/>
      <c r="CEF951" s="477"/>
      <c r="CEG951" s="477"/>
      <c r="CEH951" s="477"/>
      <c r="CEI951" s="477"/>
      <c r="CEJ951" s="477"/>
      <c r="CEK951" s="477"/>
      <c r="CEL951" s="477"/>
      <c r="CEM951" s="477"/>
      <c r="CEN951" s="477"/>
      <c r="CEO951" s="477"/>
      <c r="CEP951" s="477"/>
      <c r="CEQ951" s="477"/>
      <c r="CER951" s="477"/>
      <c r="CES951" s="477"/>
      <c r="CET951" s="477"/>
      <c r="CEU951" s="477"/>
      <c r="CEV951" s="477"/>
      <c r="CEW951" s="477"/>
      <c r="CEX951" s="477"/>
      <c r="CEY951" s="477"/>
      <c r="CEZ951" s="477"/>
      <c r="CFA951" s="477"/>
      <c r="CFB951" s="477"/>
      <c r="CFC951" s="477"/>
      <c r="CFD951" s="477"/>
      <c r="CFE951" s="477"/>
      <c r="CFF951" s="477"/>
      <c r="CFG951" s="477"/>
      <c r="CFH951" s="477"/>
      <c r="CFI951" s="477"/>
      <c r="CFJ951" s="477"/>
      <c r="CFK951" s="477"/>
      <c r="CFL951" s="477"/>
      <c r="CFM951" s="477"/>
      <c r="CFN951" s="477"/>
      <c r="CFO951" s="477"/>
      <c r="CFP951" s="477"/>
      <c r="CFQ951" s="477"/>
      <c r="CFR951" s="477"/>
      <c r="CFS951" s="477"/>
      <c r="CFT951" s="477"/>
      <c r="CFU951" s="477"/>
      <c r="CFV951" s="477"/>
      <c r="CFW951" s="477"/>
      <c r="CFX951" s="477"/>
      <c r="CFY951" s="477"/>
      <c r="CFZ951" s="477"/>
      <c r="CGA951" s="477"/>
      <c r="CGB951" s="477"/>
      <c r="CGC951" s="477"/>
      <c r="CGD951" s="477"/>
      <c r="CGE951" s="477"/>
      <c r="CGF951" s="477"/>
      <c r="CGG951" s="477"/>
      <c r="CGH951" s="477"/>
      <c r="CGI951" s="477"/>
      <c r="CGJ951" s="477"/>
      <c r="CGK951" s="477"/>
      <c r="CGL951" s="477"/>
      <c r="CGM951" s="477"/>
      <c r="CGN951" s="477"/>
      <c r="CGO951" s="477"/>
      <c r="CGP951" s="477"/>
      <c r="CGQ951" s="477"/>
      <c r="CGR951" s="477"/>
      <c r="CGS951" s="477"/>
      <c r="CGT951" s="477"/>
      <c r="CGU951" s="477"/>
      <c r="CGV951" s="477"/>
      <c r="CGW951" s="477"/>
      <c r="CGX951" s="477"/>
      <c r="CGY951" s="477"/>
      <c r="CGZ951" s="477"/>
      <c r="CHA951" s="477"/>
      <c r="CHB951" s="477"/>
      <c r="CHC951" s="477"/>
      <c r="CHD951" s="477"/>
      <c r="CHE951" s="477"/>
      <c r="CHF951" s="477"/>
      <c r="CHG951" s="477"/>
      <c r="CHH951" s="477"/>
      <c r="CHI951" s="477"/>
      <c r="CHJ951" s="477"/>
      <c r="CHK951" s="477"/>
      <c r="CHL951" s="477"/>
      <c r="CHM951" s="477"/>
      <c r="CHN951" s="477"/>
      <c r="CHO951" s="477"/>
      <c r="CHP951" s="477"/>
      <c r="CHQ951" s="477"/>
      <c r="CHR951" s="477"/>
      <c r="CHS951" s="477"/>
      <c r="CHT951" s="477"/>
      <c r="CHU951" s="477"/>
      <c r="CHV951" s="477"/>
      <c r="CHW951" s="477"/>
      <c r="CHX951" s="477"/>
      <c r="CHY951" s="477"/>
      <c r="CHZ951" s="477"/>
      <c r="CIA951" s="477"/>
      <c r="CIB951" s="477"/>
      <c r="CIC951" s="477"/>
      <c r="CID951" s="477"/>
      <c r="CIE951" s="477"/>
      <c r="CIF951" s="477"/>
      <c r="CIG951" s="477"/>
      <c r="CIH951" s="477"/>
      <c r="CII951" s="477"/>
      <c r="CIJ951" s="477"/>
      <c r="CIK951" s="477"/>
      <c r="CIL951" s="477"/>
      <c r="CIM951" s="477"/>
      <c r="CIN951" s="477"/>
      <c r="CIO951" s="477"/>
      <c r="CIP951" s="477"/>
      <c r="CIQ951" s="477"/>
      <c r="CIR951" s="477"/>
      <c r="CIS951" s="477"/>
      <c r="CIT951" s="477"/>
      <c r="CIU951" s="477"/>
      <c r="CIV951" s="477"/>
      <c r="CIW951" s="477"/>
      <c r="CIX951" s="477"/>
      <c r="CIY951" s="477"/>
      <c r="CIZ951" s="477"/>
      <c r="CJA951" s="477"/>
      <c r="CJB951" s="477"/>
      <c r="CJC951" s="477"/>
      <c r="CJD951" s="477"/>
      <c r="CJE951" s="477"/>
      <c r="CJF951" s="477"/>
      <c r="CJG951" s="477"/>
      <c r="CJH951" s="477"/>
      <c r="CJI951" s="477"/>
      <c r="CJJ951" s="477"/>
      <c r="CJK951" s="477"/>
      <c r="CJL951" s="477"/>
      <c r="CJM951" s="477"/>
      <c r="CJN951" s="477"/>
      <c r="CJO951" s="477"/>
      <c r="CJP951" s="477"/>
      <c r="CJQ951" s="477"/>
      <c r="CJR951" s="477"/>
      <c r="CJS951" s="477"/>
      <c r="CJT951" s="477"/>
      <c r="CJU951" s="477"/>
      <c r="CJV951" s="477"/>
      <c r="CJW951" s="477"/>
      <c r="CJX951" s="477"/>
      <c r="CJY951" s="477"/>
      <c r="CJZ951" s="477"/>
      <c r="CKA951" s="477"/>
      <c r="CKB951" s="477"/>
      <c r="CKC951" s="477"/>
      <c r="CKD951" s="477"/>
      <c r="CKE951" s="477"/>
      <c r="CKF951" s="477"/>
      <c r="CKG951" s="477"/>
      <c r="CKH951" s="477"/>
      <c r="CKI951" s="477"/>
      <c r="CKJ951" s="477"/>
      <c r="CKK951" s="477"/>
      <c r="CKL951" s="477"/>
      <c r="CKM951" s="477"/>
      <c r="CKN951" s="477"/>
      <c r="CKO951" s="477"/>
      <c r="CKP951" s="477"/>
      <c r="CKQ951" s="477"/>
      <c r="CKR951" s="477"/>
      <c r="CKS951" s="477"/>
      <c r="CKT951" s="477"/>
      <c r="CKU951" s="477"/>
      <c r="CKV951" s="477"/>
      <c r="CKW951" s="477"/>
      <c r="CKX951" s="477"/>
      <c r="CKY951" s="477"/>
      <c r="CKZ951" s="477"/>
      <c r="CLA951" s="477"/>
      <c r="CLB951" s="477"/>
      <c r="CLC951" s="477"/>
      <c r="CLD951" s="477"/>
      <c r="CLE951" s="477"/>
      <c r="CLF951" s="477"/>
      <c r="CLG951" s="477"/>
      <c r="CLH951" s="477"/>
      <c r="CLI951" s="477"/>
      <c r="CLJ951" s="477"/>
      <c r="CLK951" s="477"/>
      <c r="CLL951" s="477"/>
      <c r="CLM951" s="477"/>
      <c r="CLN951" s="477"/>
      <c r="CLO951" s="477"/>
      <c r="CLP951" s="477"/>
      <c r="CLQ951" s="477"/>
      <c r="CLR951" s="477"/>
      <c r="CLS951" s="477"/>
      <c r="CLT951" s="477"/>
      <c r="CLU951" s="477"/>
      <c r="CLV951" s="477"/>
      <c r="CLW951" s="477"/>
      <c r="CLX951" s="477"/>
      <c r="CLY951" s="477"/>
      <c r="CLZ951" s="477"/>
      <c r="CMA951" s="477"/>
      <c r="CMB951" s="477"/>
      <c r="CMC951" s="477"/>
      <c r="CMD951" s="477"/>
      <c r="CME951" s="477"/>
      <c r="CMF951" s="477"/>
      <c r="CMG951" s="477"/>
      <c r="CMH951" s="477"/>
      <c r="CMI951" s="477"/>
      <c r="CMJ951" s="477"/>
      <c r="CMK951" s="477"/>
      <c r="CML951" s="477"/>
      <c r="CMM951" s="477"/>
      <c r="CMN951" s="477"/>
      <c r="CMO951" s="477"/>
      <c r="CMP951" s="477"/>
      <c r="CMQ951" s="477"/>
      <c r="CMR951" s="477"/>
      <c r="CMS951" s="477"/>
      <c r="CMT951" s="477"/>
      <c r="CMU951" s="477"/>
      <c r="CMV951" s="477"/>
      <c r="CMW951" s="477"/>
      <c r="CMX951" s="477"/>
      <c r="CMY951" s="477"/>
      <c r="CMZ951" s="477"/>
      <c r="CNA951" s="477"/>
      <c r="CNB951" s="477"/>
      <c r="CNC951" s="477"/>
      <c r="CND951" s="477"/>
      <c r="CNE951" s="477"/>
      <c r="CNF951" s="477"/>
      <c r="CNG951" s="477"/>
      <c r="CNH951" s="477"/>
      <c r="CNI951" s="477"/>
      <c r="CNJ951" s="477"/>
      <c r="CNK951" s="477"/>
      <c r="CNL951" s="477"/>
      <c r="CNM951" s="477"/>
      <c r="CNN951" s="477"/>
      <c r="CNO951" s="477"/>
      <c r="CNP951" s="477"/>
      <c r="CNQ951" s="477"/>
      <c r="CNR951" s="477"/>
      <c r="CNS951" s="477"/>
      <c r="CNT951" s="477"/>
      <c r="CNU951" s="477"/>
      <c r="CNV951" s="477"/>
      <c r="CNW951" s="477"/>
      <c r="CNX951" s="477"/>
      <c r="CNY951" s="477"/>
      <c r="CNZ951" s="477"/>
      <c r="COA951" s="477"/>
      <c r="COB951" s="477"/>
      <c r="COC951" s="477"/>
      <c r="COD951" s="477"/>
      <c r="COE951" s="477"/>
      <c r="COF951" s="477"/>
      <c r="COG951" s="477"/>
      <c r="COH951" s="477"/>
      <c r="COI951" s="477"/>
      <c r="COJ951" s="477"/>
      <c r="COK951" s="477"/>
      <c r="COL951" s="477"/>
      <c r="COM951" s="477"/>
      <c r="CON951" s="477"/>
      <c r="COO951" s="477"/>
      <c r="COP951" s="477"/>
      <c r="COQ951" s="477"/>
      <c r="COR951" s="477"/>
      <c r="COS951" s="477"/>
      <c r="COT951" s="477"/>
      <c r="COU951" s="477"/>
      <c r="COV951" s="477"/>
      <c r="COW951" s="477"/>
      <c r="COX951" s="477"/>
      <c r="COY951" s="477"/>
      <c r="COZ951" s="477"/>
      <c r="CPA951" s="477"/>
      <c r="CPB951" s="477"/>
      <c r="CPC951" s="477"/>
      <c r="CPD951" s="477"/>
      <c r="CPE951" s="477"/>
      <c r="CPF951" s="477"/>
      <c r="CPG951" s="477"/>
      <c r="CPH951" s="477"/>
      <c r="CPI951" s="477"/>
      <c r="CPJ951" s="477"/>
      <c r="CPK951" s="477"/>
      <c r="CPL951" s="477"/>
      <c r="CPM951" s="477"/>
      <c r="CPN951" s="477"/>
      <c r="CPO951" s="477"/>
      <c r="CPP951" s="477"/>
      <c r="CPQ951" s="477"/>
      <c r="CPR951" s="477"/>
      <c r="CPS951" s="477"/>
      <c r="CPT951" s="477"/>
      <c r="CPU951" s="477"/>
      <c r="CPV951" s="477"/>
      <c r="CPW951" s="477"/>
      <c r="CPX951" s="477"/>
      <c r="CPY951" s="477"/>
      <c r="CPZ951" s="477"/>
      <c r="CQA951" s="477"/>
      <c r="CQB951" s="477"/>
      <c r="CQC951" s="477"/>
      <c r="CQD951" s="477"/>
      <c r="CQE951" s="477"/>
      <c r="CQF951" s="477"/>
      <c r="CQG951" s="477"/>
      <c r="CQH951" s="477"/>
      <c r="CQI951" s="477"/>
      <c r="CQJ951" s="477"/>
      <c r="CQK951" s="477"/>
      <c r="CQL951" s="477"/>
      <c r="CQM951" s="477"/>
      <c r="CQN951" s="477"/>
      <c r="CQO951" s="477"/>
      <c r="CQP951" s="477"/>
      <c r="CQQ951" s="477"/>
      <c r="CQR951" s="477"/>
      <c r="CQS951" s="477"/>
      <c r="CQT951" s="477"/>
      <c r="CQU951" s="477"/>
      <c r="CQV951" s="477"/>
      <c r="CQW951" s="477"/>
      <c r="CQX951" s="477"/>
      <c r="CQY951" s="477"/>
      <c r="CQZ951" s="477"/>
      <c r="CRA951" s="477"/>
      <c r="CRB951" s="477"/>
      <c r="CRC951" s="477"/>
      <c r="CRD951" s="477"/>
      <c r="CRE951" s="477"/>
      <c r="CRF951" s="477"/>
      <c r="CRG951" s="477"/>
      <c r="CRH951" s="477"/>
      <c r="CRI951" s="477"/>
      <c r="CRJ951" s="477"/>
      <c r="CRK951" s="477"/>
      <c r="CRL951" s="477"/>
      <c r="CRM951" s="477"/>
      <c r="CRN951" s="477"/>
      <c r="CRO951" s="477"/>
      <c r="CRP951" s="477"/>
      <c r="CRQ951" s="477"/>
      <c r="CRR951" s="477"/>
      <c r="CRS951" s="477"/>
      <c r="CRT951" s="477"/>
      <c r="CRU951" s="477"/>
      <c r="CRV951" s="477"/>
      <c r="CRW951" s="477"/>
      <c r="CRX951" s="477"/>
      <c r="CRY951" s="477"/>
      <c r="CRZ951" s="477"/>
      <c r="CSA951" s="477"/>
      <c r="CSB951" s="477"/>
      <c r="CSC951" s="477"/>
      <c r="CSD951" s="477"/>
      <c r="CSE951" s="477"/>
      <c r="CSF951" s="477"/>
      <c r="CSG951" s="477"/>
      <c r="CSH951" s="477"/>
      <c r="CSI951" s="477"/>
      <c r="CSJ951" s="477"/>
      <c r="CSK951" s="477"/>
      <c r="CSL951" s="477"/>
      <c r="CSM951" s="477"/>
      <c r="CSN951" s="477"/>
      <c r="CSO951" s="477"/>
      <c r="CSP951" s="477"/>
      <c r="CSQ951" s="477"/>
      <c r="CSR951" s="477"/>
      <c r="CSS951" s="477"/>
      <c r="CST951" s="477"/>
      <c r="CSU951" s="477"/>
      <c r="CSV951" s="477"/>
      <c r="CSW951" s="477"/>
      <c r="CSX951" s="477"/>
      <c r="CSY951" s="477"/>
      <c r="CSZ951" s="477"/>
      <c r="CTA951" s="477"/>
      <c r="CTB951" s="477"/>
      <c r="CTC951" s="477"/>
      <c r="CTD951" s="477"/>
      <c r="CTE951" s="477"/>
      <c r="CTF951" s="477"/>
      <c r="CTG951" s="477"/>
      <c r="CTH951" s="477"/>
      <c r="CTI951" s="477"/>
      <c r="CTJ951" s="477"/>
      <c r="CTK951" s="477"/>
      <c r="CTL951" s="477"/>
      <c r="CTM951" s="477"/>
      <c r="CTN951" s="477"/>
      <c r="CTO951" s="477"/>
      <c r="CTP951" s="477"/>
      <c r="CTQ951" s="477"/>
      <c r="CTR951" s="477"/>
      <c r="CTS951" s="477"/>
      <c r="CTT951" s="477"/>
      <c r="CTU951" s="477"/>
      <c r="CTV951" s="477"/>
      <c r="CTW951" s="477"/>
      <c r="CTX951" s="477"/>
      <c r="CTY951" s="477"/>
      <c r="CTZ951" s="477"/>
      <c r="CUA951" s="477"/>
      <c r="CUB951" s="477"/>
      <c r="CUC951" s="477"/>
      <c r="CUD951" s="477"/>
      <c r="CUE951" s="477"/>
      <c r="CUF951" s="477"/>
      <c r="CUG951" s="477"/>
      <c r="CUH951" s="477"/>
      <c r="CUI951" s="477"/>
      <c r="CUJ951" s="477"/>
      <c r="CUK951" s="477"/>
      <c r="CUL951" s="477"/>
      <c r="CUM951" s="477"/>
      <c r="CUN951" s="477"/>
      <c r="CUO951" s="477"/>
      <c r="CUP951" s="477"/>
      <c r="CUQ951" s="477"/>
      <c r="CUR951" s="477"/>
      <c r="CUS951" s="477"/>
      <c r="CUT951" s="477"/>
      <c r="CUU951" s="477"/>
      <c r="CUV951" s="477"/>
      <c r="CUW951" s="477"/>
      <c r="CUX951" s="477"/>
      <c r="CUY951" s="477"/>
      <c r="CUZ951" s="477"/>
      <c r="CVA951" s="477"/>
      <c r="CVB951" s="477"/>
      <c r="CVC951" s="477"/>
      <c r="CVD951" s="477"/>
      <c r="CVE951" s="477"/>
      <c r="CVF951" s="477"/>
      <c r="CVG951" s="477"/>
      <c r="CVH951" s="477"/>
      <c r="CVI951" s="477"/>
      <c r="CVJ951" s="477"/>
      <c r="CVK951" s="477"/>
      <c r="CVL951" s="477"/>
      <c r="CVM951" s="477"/>
      <c r="CVN951" s="477"/>
      <c r="CVO951" s="477"/>
      <c r="CVP951" s="477"/>
      <c r="CVQ951" s="477"/>
      <c r="CVR951" s="477"/>
      <c r="CVS951" s="477"/>
      <c r="CVT951" s="477"/>
      <c r="CVU951" s="477"/>
      <c r="CVV951" s="477"/>
      <c r="CVW951" s="477"/>
      <c r="CVX951" s="477"/>
      <c r="CVY951" s="477"/>
      <c r="CVZ951" s="477"/>
      <c r="CWA951" s="477"/>
      <c r="CWB951" s="477"/>
      <c r="CWC951" s="477"/>
      <c r="CWD951" s="477"/>
      <c r="CWE951" s="477"/>
      <c r="CWF951" s="477"/>
      <c r="CWG951" s="477"/>
      <c r="CWH951" s="477"/>
      <c r="CWI951" s="477"/>
      <c r="CWJ951" s="477"/>
      <c r="CWK951" s="477"/>
      <c r="CWL951" s="477"/>
      <c r="CWM951" s="477"/>
      <c r="CWN951" s="477"/>
      <c r="CWO951" s="477"/>
      <c r="CWP951" s="477"/>
      <c r="CWQ951" s="477"/>
      <c r="CWR951" s="477"/>
      <c r="CWS951" s="477"/>
      <c r="CWT951" s="477"/>
      <c r="CWU951" s="477"/>
      <c r="CWV951" s="477"/>
      <c r="CWW951" s="477"/>
      <c r="CWX951" s="477"/>
      <c r="CWY951" s="477"/>
      <c r="CWZ951" s="477"/>
      <c r="CXA951" s="477"/>
      <c r="CXB951" s="477"/>
      <c r="CXC951" s="477"/>
      <c r="CXD951" s="477"/>
      <c r="CXE951" s="477"/>
      <c r="CXF951" s="477"/>
      <c r="CXG951" s="477"/>
      <c r="CXH951" s="477"/>
      <c r="CXI951" s="477"/>
      <c r="CXJ951" s="477"/>
      <c r="CXK951" s="477"/>
      <c r="CXL951" s="477"/>
      <c r="CXM951" s="477"/>
      <c r="CXN951" s="477"/>
      <c r="CXO951" s="477"/>
      <c r="CXP951" s="477"/>
      <c r="CXQ951" s="477"/>
      <c r="CXR951" s="477"/>
      <c r="CXS951" s="477"/>
      <c r="CXT951" s="477"/>
      <c r="CXU951" s="477"/>
      <c r="CXV951" s="477"/>
      <c r="CXW951" s="477"/>
      <c r="CXX951" s="477"/>
      <c r="CXY951" s="477"/>
      <c r="CXZ951" s="477"/>
      <c r="CYA951" s="477"/>
      <c r="CYB951" s="477"/>
      <c r="CYC951" s="477"/>
      <c r="CYD951" s="477"/>
      <c r="CYE951" s="477"/>
      <c r="CYF951" s="477"/>
      <c r="CYG951" s="477"/>
      <c r="CYH951" s="477"/>
      <c r="CYI951" s="477"/>
      <c r="CYJ951" s="477"/>
      <c r="CYK951" s="477"/>
      <c r="CYL951" s="477"/>
      <c r="CYM951" s="477"/>
      <c r="CYN951" s="477"/>
      <c r="CYO951" s="477"/>
      <c r="CYP951" s="477"/>
      <c r="CYQ951" s="477"/>
      <c r="CYR951" s="477"/>
      <c r="CYS951" s="477"/>
      <c r="CYT951" s="477"/>
      <c r="CYU951" s="477"/>
      <c r="CYV951" s="477"/>
      <c r="CYW951" s="477"/>
      <c r="CYX951" s="477"/>
      <c r="CYY951" s="477"/>
      <c r="CYZ951" s="477"/>
      <c r="CZA951" s="477"/>
      <c r="CZB951" s="477"/>
      <c r="CZC951" s="477"/>
      <c r="CZD951" s="477"/>
      <c r="CZE951" s="477"/>
      <c r="CZF951" s="477"/>
      <c r="CZG951" s="477"/>
      <c r="CZH951" s="477"/>
      <c r="CZI951" s="477"/>
      <c r="CZJ951" s="477"/>
      <c r="CZK951" s="477"/>
      <c r="CZL951" s="477"/>
      <c r="CZM951" s="477"/>
      <c r="CZN951" s="477"/>
      <c r="CZO951" s="477"/>
      <c r="CZP951" s="477"/>
      <c r="CZQ951" s="477"/>
      <c r="CZR951" s="477"/>
      <c r="CZS951" s="477"/>
      <c r="CZT951" s="477"/>
      <c r="CZU951" s="477"/>
      <c r="CZV951" s="477"/>
      <c r="CZW951" s="477"/>
      <c r="CZX951" s="477"/>
      <c r="CZY951" s="477"/>
      <c r="CZZ951" s="477"/>
      <c r="DAA951" s="477"/>
      <c r="DAB951" s="477"/>
      <c r="DAC951" s="477"/>
      <c r="DAD951" s="477"/>
      <c r="DAE951" s="477"/>
      <c r="DAF951" s="477"/>
      <c r="DAG951" s="477"/>
      <c r="DAH951" s="477"/>
      <c r="DAI951" s="477"/>
      <c r="DAJ951" s="477"/>
      <c r="DAK951" s="477"/>
      <c r="DAL951" s="477"/>
      <c r="DAM951" s="477"/>
      <c r="DAN951" s="477"/>
      <c r="DAO951" s="477"/>
      <c r="DAP951" s="477"/>
      <c r="DAQ951" s="477"/>
      <c r="DAR951" s="477"/>
      <c r="DAS951" s="477"/>
      <c r="DAT951" s="477"/>
      <c r="DAU951" s="477"/>
      <c r="DAV951" s="477"/>
      <c r="DAW951" s="477"/>
      <c r="DAX951" s="477"/>
      <c r="DAY951" s="477"/>
      <c r="DAZ951" s="477"/>
      <c r="DBA951" s="477"/>
      <c r="DBB951" s="477"/>
      <c r="DBC951" s="477"/>
      <c r="DBD951" s="477"/>
      <c r="DBE951" s="477"/>
      <c r="DBF951" s="477"/>
      <c r="DBG951" s="477"/>
      <c r="DBH951" s="477"/>
      <c r="DBI951" s="477"/>
      <c r="DBJ951" s="477"/>
      <c r="DBK951" s="477"/>
      <c r="DBL951" s="477"/>
      <c r="DBM951" s="477"/>
      <c r="DBN951" s="477"/>
      <c r="DBO951" s="477"/>
      <c r="DBP951" s="477"/>
      <c r="DBQ951" s="477"/>
      <c r="DBR951" s="477"/>
      <c r="DBS951" s="477"/>
      <c r="DBT951" s="477"/>
      <c r="DBU951" s="477"/>
      <c r="DBV951" s="477"/>
      <c r="DBW951" s="477"/>
      <c r="DBX951" s="477"/>
      <c r="DBY951" s="477"/>
      <c r="DBZ951" s="477"/>
      <c r="DCA951" s="477"/>
      <c r="DCB951" s="477"/>
      <c r="DCC951" s="477"/>
      <c r="DCD951" s="477"/>
      <c r="DCE951" s="477"/>
      <c r="DCF951" s="477"/>
      <c r="DCG951" s="477"/>
      <c r="DCH951" s="477"/>
      <c r="DCI951" s="477"/>
      <c r="DCJ951" s="477"/>
      <c r="DCK951" s="477"/>
      <c r="DCL951" s="477"/>
      <c r="DCM951" s="477"/>
      <c r="DCN951" s="477"/>
      <c r="DCO951" s="477"/>
      <c r="DCP951" s="477"/>
      <c r="DCQ951" s="477"/>
      <c r="DCR951" s="477"/>
      <c r="DCS951" s="477"/>
      <c r="DCT951" s="477"/>
      <c r="DCU951" s="477"/>
      <c r="DCV951" s="477"/>
      <c r="DCW951" s="477"/>
      <c r="DCX951" s="477"/>
      <c r="DCY951" s="477"/>
      <c r="DCZ951" s="477"/>
      <c r="DDA951" s="477"/>
      <c r="DDB951" s="477"/>
      <c r="DDC951" s="477"/>
      <c r="DDD951" s="477"/>
      <c r="DDE951" s="477"/>
      <c r="DDF951" s="477"/>
      <c r="DDG951" s="477"/>
      <c r="DDH951" s="477"/>
      <c r="DDI951" s="477"/>
      <c r="DDJ951" s="477"/>
      <c r="DDK951" s="477"/>
      <c r="DDL951" s="477"/>
      <c r="DDM951" s="477"/>
      <c r="DDN951" s="477"/>
      <c r="DDO951" s="477"/>
      <c r="DDP951" s="477"/>
      <c r="DDQ951" s="477"/>
      <c r="DDR951" s="477"/>
      <c r="DDS951" s="477"/>
      <c r="DDT951" s="477"/>
      <c r="DDU951" s="477"/>
      <c r="DDV951" s="477"/>
      <c r="DDW951" s="477"/>
      <c r="DDX951" s="477"/>
      <c r="DDY951" s="477"/>
      <c r="DDZ951" s="477"/>
      <c r="DEA951" s="477"/>
      <c r="DEB951" s="477"/>
      <c r="DEC951" s="477"/>
      <c r="DED951" s="477"/>
      <c r="DEE951" s="477"/>
      <c r="DEF951" s="477"/>
      <c r="DEG951" s="477"/>
      <c r="DEH951" s="477"/>
      <c r="DEI951" s="477"/>
      <c r="DEJ951" s="477"/>
      <c r="DEK951" s="477"/>
      <c r="DEL951" s="477"/>
      <c r="DEM951" s="477"/>
      <c r="DEN951" s="477"/>
      <c r="DEO951" s="477"/>
      <c r="DEP951" s="477"/>
      <c r="DEQ951" s="477"/>
      <c r="DER951" s="477"/>
      <c r="DES951" s="477"/>
      <c r="DET951" s="477"/>
      <c r="DEU951" s="477"/>
      <c r="DEV951" s="477"/>
      <c r="DEW951" s="477"/>
      <c r="DEX951" s="477"/>
      <c r="DEY951" s="477"/>
      <c r="DEZ951" s="477"/>
      <c r="DFA951" s="477"/>
      <c r="DFB951" s="477"/>
      <c r="DFC951" s="477"/>
      <c r="DFD951" s="477"/>
      <c r="DFE951" s="477"/>
      <c r="DFF951" s="477"/>
      <c r="DFG951" s="477"/>
      <c r="DFH951" s="477"/>
      <c r="DFI951" s="477"/>
      <c r="DFJ951" s="477"/>
      <c r="DFK951" s="477"/>
      <c r="DFL951" s="477"/>
      <c r="DFM951" s="477"/>
      <c r="DFN951" s="477"/>
      <c r="DFO951" s="477"/>
      <c r="DFP951" s="477"/>
      <c r="DFQ951" s="477"/>
      <c r="DFR951" s="477"/>
      <c r="DFS951" s="477"/>
      <c r="DFT951" s="477"/>
      <c r="DFU951" s="477"/>
      <c r="DFV951" s="477"/>
      <c r="DFW951" s="477"/>
      <c r="DFX951" s="477"/>
      <c r="DFY951" s="477"/>
      <c r="DFZ951" s="477"/>
      <c r="DGA951" s="477"/>
      <c r="DGB951" s="477"/>
      <c r="DGC951" s="477"/>
      <c r="DGD951" s="477"/>
      <c r="DGE951" s="477"/>
      <c r="DGF951" s="477"/>
      <c r="DGG951" s="477"/>
      <c r="DGH951" s="477"/>
      <c r="DGI951" s="477"/>
      <c r="DGJ951" s="477"/>
      <c r="DGK951" s="477"/>
      <c r="DGL951" s="477"/>
      <c r="DGM951" s="477"/>
      <c r="DGN951" s="477"/>
      <c r="DGO951" s="477"/>
      <c r="DGP951" s="477"/>
      <c r="DGQ951" s="477"/>
      <c r="DGR951" s="477"/>
      <c r="DGS951" s="477"/>
      <c r="DGT951" s="477"/>
      <c r="DGU951" s="477"/>
      <c r="DGV951" s="477"/>
      <c r="DGW951" s="477"/>
      <c r="DGX951" s="477"/>
      <c r="DGY951" s="477"/>
      <c r="DGZ951" s="477"/>
      <c r="DHA951" s="477"/>
      <c r="DHB951" s="477"/>
      <c r="DHC951" s="477"/>
      <c r="DHD951" s="477"/>
      <c r="DHE951" s="477"/>
      <c r="DHF951" s="477"/>
      <c r="DHG951" s="477"/>
      <c r="DHH951" s="477"/>
      <c r="DHI951" s="477"/>
      <c r="DHJ951" s="477"/>
      <c r="DHK951" s="477"/>
      <c r="DHL951" s="477"/>
      <c r="DHM951" s="477"/>
      <c r="DHN951" s="477"/>
      <c r="DHO951" s="477"/>
      <c r="DHP951" s="477"/>
      <c r="DHQ951" s="477"/>
      <c r="DHR951" s="477"/>
      <c r="DHS951" s="477"/>
      <c r="DHT951" s="477"/>
      <c r="DHU951" s="477"/>
      <c r="DHV951" s="477"/>
      <c r="DHW951" s="477"/>
      <c r="DHX951" s="477"/>
      <c r="DHY951" s="477"/>
      <c r="DHZ951" s="477"/>
      <c r="DIA951" s="477"/>
      <c r="DIB951" s="477"/>
      <c r="DIC951" s="477"/>
      <c r="DID951" s="477"/>
      <c r="DIE951" s="477"/>
      <c r="DIF951" s="477"/>
      <c r="DIG951" s="477"/>
      <c r="DIH951" s="477"/>
      <c r="DII951" s="477"/>
      <c r="DIJ951" s="477"/>
      <c r="DIK951" s="477"/>
      <c r="DIL951" s="477"/>
      <c r="DIM951" s="477"/>
      <c r="DIN951" s="477"/>
      <c r="DIO951" s="477"/>
      <c r="DIP951" s="477"/>
      <c r="DIQ951" s="477"/>
      <c r="DIR951" s="477"/>
      <c r="DIS951" s="477"/>
      <c r="DIT951" s="477"/>
      <c r="DIU951" s="477"/>
      <c r="DIV951" s="477"/>
      <c r="DIW951" s="477"/>
      <c r="DIX951" s="477"/>
      <c r="DIY951" s="477"/>
      <c r="DIZ951" s="477"/>
      <c r="DJA951" s="477"/>
      <c r="DJB951" s="477"/>
      <c r="DJC951" s="477"/>
      <c r="DJD951" s="477"/>
      <c r="DJE951" s="477"/>
      <c r="DJF951" s="477"/>
      <c r="DJG951" s="477"/>
      <c r="DJH951" s="477"/>
      <c r="DJI951" s="477"/>
      <c r="DJJ951" s="477"/>
      <c r="DJK951" s="477"/>
      <c r="DJL951" s="477"/>
      <c r="DJM951" s="477"/>
      <c r="DJN951" s="477"/>
      <c r="DJO951" s="477"/>
      <c r="DJP951" s="477"/>
      <c r="DJQ951" s="477"/>
      <c r="DJR951" s="477"/>
      <c r="DJS951" s="477"/>
      <c r="DJT951" s="477"/>
      <c r="DJU951" s="477"/>
      <c r="DJV951" s="477"/>
      <c r="DJW951" s="477"/>
      <c r="DJX951" s="477"/>
      <c r="DJY951" s="477"/>
      <c r="DJZ951" s="477"/>
      <c r="DKA951" s="477"/>
      <c r="DKB951" s="477"/>
      <c r="DKC951" s="477"/>
      <c r="DKD951" s="477"/>
      <c r="DKE951" s="477"/>
      <c r="DKF951" s="477"/>
      <c r="DKG951" s="477"/>
      <c r="DKH951" s="477"/>
      <c r="DKI951" s="477"/>
      <c r="DKJ951" s="477"/>
      <c r="DKK951" s="477"/>
      <c r="DKL951" s="477"/>
      <c r="DKM951" s="477"/>
      <c r="DKN951" s="477"/>
      <c r="DKO951" s="477"/>
      <c r="DKP951" s="477"/>
      <c r="DKQ951" s="477"/>
      <c r="DKR951" s="477"/>
      <c r="DKS951" s="477"/>
      <c r="DKT951" s="477"/>
      <c r="DKU951" s="477"/>
      <c r="DKV951" s="477"/>
      <c r="DKW951" s="477"/>
      <c r="DKX951" s="477"/>
      <c r="DKY951" s="477"/>
      <c r="DKZ951" s="477"/>
      <c r="DLA951" s="477"/>
      <c r="DLB951" s="477"/>
      <c r="DLC951" s="477"/>
      <c r="DLD951" s="477"/>
      <c r="DLE951" s="477"/>
      <c r="DLF951" s="477"/>
      <c r="DLG951" s="477"/>
      <c r="DLH951" s="477"/>
      <c r="DLI951" s="477"/>
      <c r="DLJ951" s="477"/>
      <c r="DLK951" s="477"/>
      <c r="DLL951" s="477"/>
      <c r="DLM951" s="477"/>
      <c r="DLN951" s="477"/>
      <c r="DLO951" s="477"/>
      <c r="DLP951" s="477"/>
      <c r="DLQ951" s="477"/>
      <c r="DLR951" s="477"/>
      <c r="DLS951" s="477"/>
      <c r="DLT951" s="477"/>
      <c r="DLU951" s="477"/>
      <c r="DLV951" s="477"/>
      <c r="DLW951" s="477"/>
      <c r="DLX951" s="477"/>
      <c r="DLY951" s="477"/>
      <c r="DLZ951" s="477"/>
      <c r="DMA951" s="477"/>
      <c r="DMB951" s="477"/>
      <c r="DMC951" s="477"/>
      <c r="DMD951" s="477"/>
      <c r="DME951" s="477"/>
      <c r="DMF951" s="477"/>
      <c r="DMG951" s="477"/>
      <c r="DMH951" s="477"/>
      <c r="DMI951" s="477"/>
      <c r="DMJ951" s="477"/>
      <c r="DMK951" s="477"/>
      <c r="DML951" s="477"/>
      <c r="DMM951" s="477"/>
      <c r="DMN951" s="477"/>
      <c r="DMO951" s="477"/>
      <c r="DMP951" s="477"/>
      <c r="DMQ951" s="477"/>
      <c r="DMR951" s="477"/>
      <c r="DMS951" s="477"/>
      <c r="DMT951" s="477"/>
      <c r="DMU951" s="477"/>
      <c r="DMV951" s="477"/>
      <c r="DMW951" s="477"/>
      <c r="DMX951" s="477"/>
      <c r="DMY951" s="477"/>
      <c r="DMZ951" s="477"/>
      <c r="DNA951" s="477"/>
      <c r="DNB951" s="477"/>
      <c r="DNC951" s="477"/>
      <c r="DND951" s="477"/>
      <c r="DNE951" s="477"/>
      <c r="DNF951" s="477"/>
      <c r="DNG951" s="477"/>
      <c r="DNH951" s="477"/>
      <c r="DNI951" s="477"/>
      <c r="DNJ951" s="477"/>
      <c r="DNK951" s="477"/>
      <c r="DNL951" s="477"/>
      <c r="DNM951" s="477"/>
      <c r="DNN951" s="477"/>
      <c r="DNO951" s="477"/>
      <c r="DNP951" s="477"/>
      <c r="DNQ951" s="477"/>
      <c r="DNR951" s="477"/>
      <c r="DNS951" s="477"/>
      <c r="DNT951" s="477"/>
      <c r="DNU951" s="477"/>
      <c r="DNV951" s="477"/>
      <c r="DNW951" s="477"/>
      <c r="DNX951" s="477"/>
      <c r="DNY951" s="477"/>
      <c r="DNZ951" s="477"/>
      <c r="DOA951" s="477"/>
      <c r="DOB951" s="477"/>
      <c r="DOC951" s="477"/>
      <c r="DOD951" s="477"/>
      <c r="DOE951" s="477"/>
      <c r="DOF951" s="477"/>
      <c r="DOG951" s="477"/>
      <c r="DOH951" s="477"/>
      <c r="DOI951" s="477"/>
      <c r="DOJ951" s="477"/>
      <c r="DOK951" s="477"/>
      <c r="DOL951" s="477"/>
      <c r="DOM951" s="477"/>
      <c r="DON951" s="477"/>
      <c r="DOO951" s="477"/>
      <c r="DOP951" s="477"/>
      <c r="DOQ951" s="477"/>
      <c r="DOR951" s="477"/>
      <c r="DOS951" s="477"/>
      <c r="DOT951" s="477"/>
      <c r="DOU951" s="477"/>
      <c r="DOV951" s="477"/>
      <c r="DOW951" s="477"/>
      <c r="DOX951" s="477"/>
      <c r="DOY951" s="477"/>
      <c r="DOZ951" s="477"/>
      <c r="DPA951" s="477"/>
      <c r="DPB951" s="477"/>
      <c r="DPC951" s="477"/>
      <c r="DPD951" s="477"/>
      <c r="DPE951" s="477"/>
      <c r="DPF951" s="477"/>
      <c r="DPG951" s="477"/>
      <c r="DPH951" s="477"/>
      <c r="DPI951" s="477"/>
      <c r="DPJ951" s="477"/>
      <c r="DPK951" s="477"/>
      <c r="DPL951" s="477"/>
      <c r="DPM951" s="477"/>
      <c r="DPN951" s="477"/>
      <c r="DPO951" s="477"/>
      <c r="DPP951" s="477"/>
      <c r="DPQ951" s="477"/>
      <c r="DPR951" s="477"/>
      <c r="DPS951" s="477"/>
      <c r="DPT951" s="477"/>
      <c r="DPU951" s="477"/>
      <c r="DPV951" s="477"/>
      <c r="DPW951" s="477"/>
      <c r="DPX951" s="477"/>
      <c r="DPY951" s="477"/>
      <c r="DPZ951" s="477"/>
      <c r="DQA951" s="477"/>
      <c r="DQB951" s="477"/>
      <c r="DQC951" s="477"/>
      <c r="DQD951" s="477"/>
      <c r="DQE951" s="477"/>
      <c r="DQF951" s="477"/>
      <c r="DQG951" s="477"/>
      <c r="DQH951" s="477"/>
      <c r="DQI951" s="477"/>
      <c r="DQJ951" s="477"/>
      <c r="DQK951" s="477"/>
      <c r="DQL951" s="477"/>
      <c r="DQM951" s="477"/>
      <c r="DQN951" s="477"/>
      <c r="DQO951" s="477"/>
      <c r="DQP951" s="477"/>
      <c r="DQQ951" s="477"/>
      <c r="DQR951" s="477"/>
      <c r="DQS951" s="477"/>
      <c r="DQT951" s="477"/>
      <c r="DQU951" s="477"/>
      <c r="DQV951" s="477"/>
      <c r="DQW951" s="477"/>
      <c r="DQX951" s="477"/>
      <c r="DQY951" s="477"/>
      <c r="DQZ951" s="477"/>
      <c r="DRA951" s="477"/>
      <c r="DRB951" s="477"/>
      <c r="DRC951" s="477"/>
      <c r="DRD951" s="477"/>
      <c r="DRE951" s="477"/>
      <c r="DRF951" s="477"/>
      <c r="DRG951" s="477"/>
      <c r="DRH951" s="477"/>
      <c r="DRI951" s="477"/>
      <c r="DRJ951" s="477"/>
      <c r="DRK951" s="477"/>
      <c r="DRL951" s="477"/>
      <c r="DRM951" s="477"/>
      <c r="DRN951" s="477"/>
      <c r="DRO951" s="477"/>
      <c r="DRP951" s="477"/>
      <c r="DRQ951" s="477"/>
      <c r="DRR951" s="477"/>
      <c r="DRS951" s="477"/>
      <c r="DRT951" s="477"/>
      <c r="DRU951" s="477"/>
      <c r="DRV951" s="477"/>
      <c r="DRW951" s="477"/>
      <c r="DRX951" s="477"/>
      <c r="DRY951" s="477"/>
      <c r="DRZ951" s="477"/>
      <c r="DSA951" s="477"/>
      <c r="DSB951" s="477"/>
      <c r="DSC951" s="477"/>
      <c r="DSD951" s="477"/>
      <c r="DSE951" s="477"/>
      <c r="DSF951" s="477"/>
      <c r="DSG951" s="477"/>
      <c r="DSH951" s="477"/>
      <c r="DSI951" s="477"/>
      <c r="DSJ951" s="477"/>
      <c r="DSK951" s="477"/>
      <c r="DSL951" s="477"/>
      <c r="DSM951" s="477"/>
      <c r="DSN951" s="477"/>
      <c r="DSO951" s="477"/>
      <c r="DSP951" s="477"/>
      <c r="DSQ951" s="477"/>
      <c r="DSR951" s="477"/>
      <c r="DSS951" s="477"/>
      <c r="DST951" s="477"/>
      <c r="DSU951" s="477"/>
      <c r="DSV951" s="477"/>
      <c r="DSW951" s="477"/>
      <c r="DSX951" s="477"/>
      <c r="DSY951" s="477"/>
      <c r="DSZ951" s="477"/>
      <c r="DTA951" s="477"/>
      <c r="DTB951" s="477"/>
      <c r="DTC951" s="477"/>
      <c r="DTD951" s="477"/>
      <c r="DTE951" s="477"/>
      <c r="DTF951" s="477"/>
      <c r="DTG951" s="477"/>
      <c r="DTH951" s="477"/>
      <c r="DTI951" s="477"/>
      <c r="DTJ951" s="477"/>
      <c r="DTK951" s="477"/>
      <c r="DTL951" s="477"/>
      <c r="DTM951" s="477"/>
      <c r="DTN951" s="477"/>
      <c r="DTO951" s="477"/>
      <c r="DTP951" s="477"/>
      <c r="DTQ951" s="477"/>
      <c r="DTR951" s="477"/>
      <c r="DTS951" s="477"/>
      <c r="DTT951" s="477"/>
      <c r="DTU951" s="477"/>
      <c r="DTV951" s="477"/>
      <c r="DTW951" s="477"/>
      <c r="DTX951" s="477"/>
      <c r="DTY951" s="477"/>
      <c r="DTZ951" s="477"/>
      <c r="DUA951" s="477"/>
      <c r="DUB951" s="477"/>
      <c r="DUC951" s="477"/>
      <c r="DUD951" s="477"/>
      <c r="DUE951" s="477"/>
      <c r="DUF951" s="477"/>
      <c r="DUG951" s="477"/>
      <c r="DUH951" s="477"/>
      <c r="DUI951" s="477"/>
      <c r="DUJ951" s="477"/>
      <c r="DUK951" s="477"/>
      <c r="DUL951" s="477"/>
      <c r="DUM951" s="477"/>
      <c r="DUN951" s="477"/>
      <c r="DUO951" s="477"/>
      <c r="DUP951" s="477"/>
      <c r="DUQ951" s="477"/>
      <c r="DUR951" s="477"/>
      <c r="DUS951" s="477"/>
      <c r="DUT951" s="477"/>
      <c r="DUU951" s="477"/>
      <c r="DUV951" s="477"/>
      <c r="DUW951" s="477"/>
      <c r="DUX951" s="477"/>
      <c r="DUY951" s="477"/>
      <c r="DUZ951" s="477"/>
      <c r="DVA951" s="477"/>
      <c r="DVB951" s="477"/>
      <c r="DVC951" s="477"/>
      <c r="DVD951" s="477"/>
      <c r="DVE951" s="477"/>
      <c r="DVF951" s="477"/>
      <c r="DVG951" s="477"/>
      <c r="DVH951" s="477"/>
      <c r="DVI951" s="477"/>
      <c r="DVJ951" s="477"/>
      <c r="DVK951" s="477"/>
      <c r="DVL951" s="477"/>
      <c r="DVM951" s="477"/>
      <c r="DVN951" s="477"/>
      <c r="DVO951" s="477"/>
      <c r="DVP951" s="477"/>
      <c r="DVQ951" s="477"/>
      <c r="DVR951" s="477"/>
      <c r="DVS951" s="477"/>
      <c r="DVT951" s="477"/>
      <c r="DVU951" s="477"/>
      <c r="DVV951" s="477"/>
      <c r="DVW951" s="477"/>
      <c r="DVX951" s="477"/>
      <c r="DVY951" s="477"/>
      <c r="DVZ951" s="477"/>
      <c r="DWA951" s="477"/>
      <c r="DWB951" s="477"/>
      <c r="DWC951" s="477"/>
      <c r="DWD951" s="477"/>
      <c r="DWE951" s="477"/>
      <c r="DWF951" s="477"/>
      <c r="DWG951" s="477"/>
      <c r="DWH951" s="477"/>
      <c r="DWI951" s="477"/>
      <c r="DWJ951" s="477"/>
      <c r="DWK951" s="477"/>
      <c r="DWL951" s="477"/>
      <c r="DWM951" s="477"/>
      <c r="DWN951" s="477"/>
      <c r="DWO951" s="477"/>
      <c r="DWP951" s="477"/>
      <c r="DWQ951" s="477"/>
      <c r="DWR951" s="477"/>
      <c r="DWS951" s="477"/>
      <c r="DWT951" s="477"/>
      <c r="DWU951" s="477"/>
      <c r="DWV951" s="477"/>
      <c r="DWW951" s="477"/>
      <c r="DWX951" s="477"/>
      <c r="DWY951" s="477"/>
      <c r="DWZ951" s="477"/>
      <c r="DXA951" s="477"/>
      <c r="DXB951" s="477"/>
      <c r="DXC951" s="477"/>
      <c r="DXD951" s="477"/>
      <c r="DXE951" s="477"/>
      <c r="DXF951" s="477"/>
      <c r="DXG951" s="477"/>
      <c r="DXH951" s="477"/>
      <c r="DXI951" s="477"/>
      <c r="DXJ951" s="477"/>
      <c r="DXK951" s="477"/>
      <c r="DXL951" s="477"/>
      <c r="DXM951" s="477"/>
      <c r="DXN951" s="477"/>
      <c r="DXO951" s="477"/>
      <c r="DXP951" s="477"/>
      <c r="DXQ951" s="477"/>
      <c r="DXR951" s="477"/>
      <c r="DXS951" s="477"/>
      <c r="DXT951" s="477"/>
      <c r="DXU951" s="477"/>
      <c r="DXV951" s="477"/>
      <c r="DXW951" s="477"/>
      <c r="DXX951" s="477"/>
      <c r="DXY951" s="477"/>
      <c r="DXZ951" s="477"/>
      <c r="DYA951" s="477"/>
      <c r="DYB951" s="477"/>
      <c r="DYC951" s="477"/>
      <c r="DYD951" s="477"/>
      <c r="DYE951" s="477"/>
      <c r="DYF951" s="477"/>
      <c r="DYG951" s="477"/>
      <c r="DYH951" s="477"/>
      <c r="DYI951" s="477"/>
      <c r="DYJ951" s="477"/>
      <c r="DYK951" s="477"/>
      <c r="DYL951" s="477"/>
      <c r="DYM951" s="477"/>
      <c r="DYN951" s="477"/>
      <c r="DYO951" s="477"/>
      <c r="DYP951" s="477"/>
      <c r="DYQ951" s="477"/>
      <c r="DYR951" s="477"/>
      <c r="DYS951" s="477"/>
      <c r="DYT951" s="477"/>
      <c r="DYU951" s="477"/>
      <c r="DYV951" s="477"/>
      <c r="DYW951" s="477"/>
      <c r="DYX951" s="477"/>
      <c r="DYY951" s="477"/>
      <c r="DYZ951" s="477"/>
      <c r="DZA951" s="477"/>
      <c r="DZB951" s="477"/>
      <c r="DZC951" s="477"/>
      <c r="DZD951" s="477"/>
      <c r="DZE951" s="477"/>
      <c r="DZF951" s="477"/>
      <c r="DZG951" s="477"/>
      <c r="DZH951" s="477"/>
      <c r="DZI951" s="477"/>
      <c r="DZJ951" s="477"/>
      <c r="DZK951" s="477"/>
      <c r="DZL951" s="477"/>
      <c r="DZM951" s="477"/>
      <c r="DZN951" s="477"/>
      <c r="DZO951" s="477"/>
      <c r="DZP951" s="477"/>
      <c r="DZQ951" s="477"/>
      <c r="DZR951" s="477"/>
      <c r="DZS951" s="477"/>
      <c r="DZT951" s="477"/>
      <c r="DZU951" s="477"/>
      <c r="DZV951" s="477"/>
      <c r="DZW951" s="477"/>
      <c r="DZX951" s="477"/>
      <c r="DZY951" s="477"/>
      <c r="DZZ951" s="477"/>
      <c r="EAA951" s="477"/>
      <c r="EAB951" s="477"/>
      <c r="EAC951" s="477"/>
      <c r="EAD951" s="477"/>
      <c r="EAE951" s="477"/>
      <c r="EAF951" s="477"/>
      <c r="EAG951" s="477"/>
      <c r="EAH951" s="477"/>
      <c r="EAI951" s="477"/>
      <c r="EAJ951" s="477"/>
      <c r="EAK951" s="477"/>
      <c r="EAL951" s="477"/>
      <c r="EAM951" s="477"/>
      <c r="EAN951" s="477"/>
      <c r="EAO951" s="477"/>
      <c r="EAP951" s="477"/>
      <c r="EAQ951" s="477"/>
      <c r="EAR951" s="477"/>
      <c r="EAS951" s="477"/>
      <c r="EAT951" s="477"/>
      <c r="EAU951" s="477"/>
      <c r="EAV951" s="477"/>
      <c r="EAW951" s="477"/>
      <c r="EAX951" s="477"/>
      <c r="EAY951" s="477"/>
      <c r="EAZ951" s="477"/>
      <c r="EBA951" s="477"/>
      <c r="EBB951" s="477"/>
      <c r="EBC951" s="477"/>
      <c r="EBD951" s="477"/>
      <c r="EBE951" s="477"/>
      <c r="EBF951" s="477"/>
      <c r="EBG951" s="477"/>
      <c r="EBH951" s="477"/>
      <c r="EBI951" s="477"/>
      <c r="EBJ951" s="477"/>
      <c r="EBK951" s="477"/>
      <c r="EBL951" s="477"/>
      <c r="EBM951" s="477"/>
      <c r="EBN951" s="477"/>
      <c r="EBO951" s="477"/>
      <c r="EBP951" s="477"/>
      <c r="EBQ951" s="477"/>
      <c r="EBR951" s="477"/>
      <c r="EBS951" s="477"/>
      <c r="EBT951" s="477"/>
      <c r="EBU951" s="477"/>
      <c r="EBV951" s="477"/>
      <c r="EBW951" s="477"/>
      <c r="EBX951" s="477"/>
      <c r="EBY951" s="477"/>
      <c r="EBZ951" s="477"/>
      <c r="ECA951" s="477"/>
      <c r="ECB951" s="477"/>
      <c r="ECC951" s="477"/>
      <c r="ECD951" s="477"/>
      <c r="ECE951" s="477"/>
      <c r="ECF951" s="477"/>
      <c r="ECG951" s="477"/>
      <c r="ECH951" s="477"/>
      <c r="ECI951" s="477"/>
      <c r="ECJ951" s="477"/>
      <c r="ECK951" s="477"/>
      <c r="ECL951" s="477"/>
      <c r="ECM951" s="477"/>
      <c r="ECN951" s="477"/>
      <c r="ECO951" s="477"/>
      <c r="ECP951" s="477"/>
      <c r="ECQ951" s="477"/>
      <c r="ECR951" s="477"/>
      <c r="ECS951" s="477"/>
      <c r="ECT951" s="477"/>
      <c r="ECU951" s="477"/>
      <c r="ECV951" s="477"/>
      <c r="ECW951" s="477"/>
      <c r="ECX951" s="477"/>
      <c r="ECY951" s="477"/>
      <c r="ECZ951" s="477"/>
      <c r="EDA951" s="477"/>
      <c r="EDB951" s="477"/>
      <c r="EDC951" s="477"/>
      <c r="EDD951" s="477"/>
      <c r="EDE951" s="477"/>
      <c r="EDF951" s="477"/>
      <c r="EDG951" s="477"/>
      <c r="EDH951" s="477"/>
      <c r="EDI951" s="477"/>
      <c r="EDJ951" s="477"/>
      <c r="EDK951" s="477"/>
      <c r="EDL951" s="477"/>
      <c r="EDM951" s="477"/>
      <c r="EDN951" s="477"/>
      <c r="EDO951" s="477"/>
      <c r="EDP951" s="477"/>
      <c r="EDQ951" s="477"/>
      <c r="EDR951" s="477"/>
      <c r="EDS951" s="477"/>
      <c r="EDT951" s="477"/>
      <c r="EDU951" s="477"/>
      <c r="EDV951" s="477"/>
      <c r="EDW951" s="477"/>
      <c r="EDX951" s="477"/>
      <c r="EDY951" s="477"/>
      <c r="EDZ951" s="477"/>
      <c r="EEA951" s="477"/>
      <c r="EEB951" s="477"/>
      <c r="EEC951" s="477"/>
      <c r="EED951" s="477"/>
      <c r="EEE951" s="477"/>
      <c r="EEF951" s="477"/>
      <c r="EEG951" s="477"/>
      <c r="EEH951" s="477"/>
      <c r="EEI951" s="477"/>
      <c r="EEJ951" s="477"/>
      <c r="EEK951" s="477"/>
      <c r="EEL951" s="477"/>
      <c r="EEM951" s="477"/>
      <c r="EEN951" s="477"/>
      <c r="EEO951" s="477"/>
      <c r="EEP951" s="477"/>
      <c r="EEQ951" s="477"/>
      <c r="EER951" s="477"/>
      <c r="EES951" s="477"/>
      <c r="EET951" s="477"/>
      <c r="EEU951" s="477"/>
      <c r="EEV951" s="477"/>
      <c r="EEW951" s="477"/>
      <c r="EEX951" s="477"/>
      <c r="EEY951" s="477"/>
      <c r="EEZ951" s="477"/>
      <c r="EFA951" s="477"/>
      <c r="EFB951" s="477"/>
      <c r="EFC951" s="477"/>
      <c r="EFD951" s="477"/>
      <c r="EFE951" s="477"/>
      <c r="EFF951" s="477"/>
      <c r="EFG951" s="477"/>
      <c r="EFH951" s="477"/>
      <c r="EFI951" s="477"/>
      <c r="EFJ951" s="477"/>
      <c r="EFK951" s="477"/>
      <c r="EFL951" s="477"/>
      <c r="EFM951" s="477"/>
      <c r="EFN951" s="477"/>
      <c r="EFO951" s="477"/>
      <c r="EFP951" s="477"/>
      <c r="EFQ951" s="477"/>
      <c r="EFR951" s="477"/>
      <c r="EFS951" s="477"/>
      <c r="EFT951" s="477"/>
      <c r="EFU951" s="477"/>
      <c r="EFV951" s="477"/>
      <c r="EFW951" s="477"/>
      <c r="EFX951" s="477"/>
      <c r="EFY951" s="477"/>
      <c r="EFZ951" s="477"/>
      <c r="EGA951" s="477"/>
      <c r="EGB951" s="477"/>
      <c r="EGC951" s="477"/>
      <c r="EGD951" s="477"/>
      <c r="EGE951" s="477"/>
      <c r="EGF951" s="477"/>
      <c r="EGG951" s="477"/>
      <c r="EGH951" s="477"/>
      <c r="EGI951" s="477"/>
      <c r="EGJ951" s="477"/>
      <c r="EGK951" s="477"/>
      <c r="EGL951" s="477"/>
      <c r="EGM951" s="477"/>
      <c r="EGN951" s="477"/>
      <c r="EGO951" s="477"/>
      <c r="EGP951" s="477"/>
      <c r="EGQ951" s="477"/>
      <c r="EGR951" s="477"/>
      <c r="EGS951" s="477"/>
      <c r="EGT951" s="477"/>
      <c r="EGU951" s="477"/>
      <c r="EGV951" s="477"/>
      <c r="EGW951" s="477"/>
      <c r="EGX951" s="477"/>
      <c r="EGY951" s="477"/>
      <c r="EGZ951" s="477"/>
      <c r="EHA951" s="477"/>
      <c r="EHB951" s="477"/>
      <c r="EHC951" s="477"/>
      <c r="EHD951" s="477"/>
      <c r="EHE951" s="477"/>
      <c r="EHF951" s="477"/>
      <c r="EHG951" s="477"/>
      <c r="EHH951" s="477"/>
      <c r="EHI951" s="477"/>
      <c r="EHJ951" s="477"/>
      <c r="EHK951" s="477"/>
      <c r="EHL951" s="477"/>
      <c r="EHM951" s="477"/>
      <c r="EHN951" s="477"/>
      <c r="EHO951" s="477"/>
      <c r="EHP951" s="477"/>
      <c r="EHQ951" s="477"/>
      <c r="EHR951" s="477"/>
      <c r="EHS951" s="477"/>
      <c r="EHT951" s="477"/>
      <c r="EHU951" s="477"/>
      <c r="EHV951" s="477"/>
      <c r="EHW951" s="477"/>
      <c r="EHX951" s="477"/>
      <c r="EHY951" s="477"/>
      <c r="EHZ951" s="477"/>
      <c r="EIA951" s="477"/>
      <c r="EIB951" s="477"/>
      <c r="EIC951" s="477"/>
      <c r="EID951" s="477"/>
      <c r="EIE951" s="477"/>
      <c r="EIF951" s="477"/>
      <c r="EIG951" s="477"/>
      <c r="EIH951" s="477"/>
      <c r="EII951" s="477"/>
      <c r="EIJ951" s="477"/>
      <c r="EIK951" s="477"/>
      <c r="EIL951" s="477"/>
      <c r="EIM951" s="477"/>
      <c r="EIN951" s="477"/>
      <c r="EIO951" s="477"/>
      <c r="EIP951" s="477"/>
      <c r="EIQ951" s="477"/>
      <c r="EIR951" s="477"/>
      <c r="EIS951" s="477"/>
      <c r="EIT951" s="477"/>
      <c r="EIU951" s="477"/>
      <c r="EIV951" s="477"/>
      <c r="EIW951" s="477"/>
      <c r="EIX951" s="477"/>
      <c r="EIY951" s="477"/>
      <c r="EIZ951" s="477"/>
      <c r="EJA951" s="477"/>
      <c r="EJB951" s="477"/>
      <c r="EJC951" s="477"/>
      <c r="EJD951" s="477"/>
      <c r="EJE951" s="477"/>
      <c r="EJF951" s="477"/>
      <c r="EJG951" s="477"/>
      <c r="EJH951" s="477"/>
      <c r="EJI951" s="477"/>
      <c r="EJJ951" s="477"/>
      <c r="EJK951" s="477"/>
      <c r="EJL951" s="477"/>
      <c r="EJM951" s="477"/>
      <c r="EJN951" s="477"/>
      <c r="EJO951" s="477"/>
      <c r="EJP951" s="477"/>
      <c r="EJQ951" s="477"/>
      <c r="EJR951" s="477"/>
      <c r="EJS951" s="477"/>
      <c r="EJT951" s="477"/>
      <c r="EJU951" s="477"/>
      <c r="EJV951" s="477"/>
      <c r="EJW951" s="477"/>
      <c r="EJX951" s="477"/>
      <c r="EJY951" s="477"/>
      <c r="EJZ951" s="477"/>
      <c r="EKA951" s="477"/>
      <c r="EKB951" s="477"/>
      <c r="EKC951" s="477"/>
      <c r="EKD951" s="477"/>
      <c r="EKE951" s="477"/>
      <c r="EKF951" s="477"/>
      <c r="EKG951" s="477"/>
      <c r="EKH951" s="477"/>
      <c r="EKI951" s="477"/>
      <c r="EKJ951" s="477"/>
      <c r="EKK951" s="477"/>
      <c r="EKL951" s="477"/>
      <c r="EKM951" s="477"/>
      <c r="EKN951" s="477"/>
      <c r="EKO951" s="477"/>
      <c r="EKP951" s="477"/>
      <c r="EKQ951" s="477"/>
      <c r="EKR951" s="477"/>
      <c r="EKS951" s="477"/>
      <c r="EKT951" s="477"/>
      <c r="EKU951" s="477"/>
      <c r="EKV951" s="477"/>
      <c r="EKW951" s="477"/>
      <c r="EKX951" s="477"/>
      <c r="EKY951" s="477"/>
      <c r="EKZ951" s="477"/>
      <c r="ELA951" s="477"/>
      <c r="ELB951" s="477"/>
      <c r="ELC951" s="477"/>
      <c r="ELD951" s="477"/>
      <c r="ELE951" s="477"/>
      <c r="ELF951" s="477"/>
      <c r="ELG951" s="477"/>
      <c r="ELH951" s="477"/>
      <c r="ELI951" s="477"/>
      <c r="ELJ951" s="477"/>
      <c r="ELK951" s="477"/>
      <c r="ELL951" s="477"/>
      <c r="ELM951" s="477"/>
      <c r="ELN951" s="477"/>
      <c r="ELO951" s="477"/>
      <c r="ELP951" s="477"/>
      <c r="ELQ951" s="477"/>
      <c r="ELR951" s="477"/>
      <c r="ELS951" s="477"/>
      <c r="ELT951" s="477"/>
      <c r="ELU951" s="477"/>
      <c r="ELV951" s="477"/>
      <c r="ELW951" s="477"/>
      <c r="ELX951" s="477"/>
      <c r="ELY951" s="477"/>
      <c r="ELZ951" s="477"/>
      <c r="EMA951" s="477"/>
      <c r="EMB951" s="477"/>
      <c r="EMC951" s="477"/>
      <c r="EMD951" s="477"/>
      <c r="EME951" s="477"/>
      <c r="EMF951" s="477"/>
      <c r="EMG951" s="477"/>
      <c r="EMH951" s="477"/>
      <c r="EMI951" s="477"/>
      <c r="EMJ951" s="477"/>
      <c r="EMK951" s="477"/>
      <c r="EML951" s="477"/>
      <c r="EMM951" s="477"/>
      <c r="EMN951" s="477"/>
      <c r="EMO951" s="477"/>
      <c r="EMP951" s="477"/>
      <c r="EMQ951" s="477"/>
      <c r="EMR951" s="477"/>
      <c r="EMS951" s="477"/>
      <c r="EMT951" s="477"/>
      <c r="EMU951" s="477"/>
      <c r="EMV951" s="477"/>
      <c r="EMW951" s="477"/>
      <c r="EMX951" s="477"/>
      <c r="EMY951" s="477"/>
      <c r="EMZ951" s="477"/>
      <c r="ENA951" s="477"/>
      <c r="ENB951" s="477"/>
      <c r="ENC951" s="477"/>
      <c r="END951" s="477"/>
      <c r="ENE951" s="477"/>
      <c r="ENF951" s="477"/>
      <c r="ENG951" s="477"/>
      <c r="ENH951" s="477"/>
      <c r="ENI951" s="477"/>
      <c r="ENJ951" s="477"/>
      <c r="ENK951" s="477"/>
      <c r="ENL951" s="477"/>
      <c r="ENM951" s="477"/>
      <c r="ENN951" s="477"/>
      <c r="ENO951" s="477"/>
      <c r="ENP951" s="477"/>
      <c r="ENQ951" s="477"/>
      <c r="ENR951" s="477"/>
      <c r="ENS951" s="477"/>
      <c r="ENT951" s="477"/>
      <c r="ENU951" s="477"/>
      <c r="ENV951" s="477"/>
      <c r="ENW951" s="477"/>
      <c r="ENX951" s="477"/>
      <c r="ENY951" s="477"/>
      <c r="ENZ951" s="477"/>
      <c r="EOA951" s="477"/>
      <c r="EOB951" s="477"/>
      <c r="EOC951" s="477"/>
      <c r="EOD951" s="477"/>
      <c r="EOE951" s="477"/>
      <c r="EOF951" s="477"/>
      <c r="EOG951" s="477"/>
      <c r="EOH951" s="477"/>
      <c r="EOI951" s="477"/>
      <c r="EOJ951" s="477"/>
      <c r="EOK951" s="477"/>
      <c r="EOL951" s="477"/>
      <c r="EOM951" s="477"/>
      <c r="EON951" s="477"/>
      <c r="EOO951" s="477"/>
      <c r="EOP951" s="477"/>
      <c r="EOQ951" s="477"/>
      <c r="EOR951" s="477"/>
      <c r="EOS951" s="477"/>
      <c r="EOT951" s="477"/>
      <c r="EOU951" s="477"/>
      <c r="EOV951" s="477"/>
      <c r="EOW951" s="477"/>
      <c r="EOX951" s="477"/>
      <c r="EOY951" s="477"/>
      <c r="EOZ951" s="477"/>
      <c r="EPA951" s="477"/>
      <c r="EPB951" s="477"/>
      <c r="EPC951" s="477"/>
      <c r="EPD951" s="477"/>
      <c r="EPE951" s="477"/>
      <c r="EPF951" s="477"/>
      <c r="EPG951" s="477"/>
      <c r="EPH951" s="477"/>
      <c r="EPI951" s="477"/>
      <c r="EPJ951" s="477"/>
      <c r="EPK951" s="477"/>
      <c r="EPL951" s="477"/>
      <c r="EPM951" s="477"/>
      <c r="EPN951" s="477"/>
      <c r="EPO951" s="477"/>
      <c r="EPP951" s="477"/>
      <c r="EPQ951" s="477"/>
      <c r="EPR951" s="477"/>
      <c r="EPS951" s="477"/>
      <c r="EPT951" s="477"/>
      <c r="EPU951" s="477"/>
      <c r="EPV951" s="477"/>
      <c r="EPW951" s="477"/>
      <c r="EPX951" s="477"/>
      <c r="EPY951" s="477"/>
      <c r="EPZ951" s="477"/>
      <c r="EQA951" s="477"/>
      <c r="EQB951" s="477"/>
      <c r="EQC951" s="477"/>
      <c r="EQD951" s="477"/>
      <c r="EQE951" s="477"/>
      <c r="EQF951" s="477"/>
      <c r="EQG951" s="477"/>
      <c r="EQH951" s="477"/>
      <c r="EQI951" s="477"/>
      <c r="EQJ951" s="477"/>
      <c r="EQK951" s="477"/>
      <c r="EQL951" s="477"/>
      <c r="EQM951" s="477"/>
      <c r="EQN951" s="477"/>
      <c r="EQO951" s="477"/>
      <c r="EQP951" s="477"/>
      <c r="EQQ951" s="477"/>
      <c r="EQR951" s="477"/>
      <c r="EQS951" s="477"/>
      <c r="EQT951" s="477"/>
      <c r="EQU951" s="477"/>
      <c r="EQV951" s="477"/>
      <c r="EQW951" s="477"/>
      <c r="EQX951" s="477"/>
      <c r="EQY951" s="477"/>
      <c r="EQZ951" s="477"/>
      <c r="ERA951" s="477"/>
      <c r="ERB951" s="477"/>
      <c r="ERC951" s="477"/>
      <c r="ERD951" s="477"/>
      <c r="ERE951" s="477"/>
      <c r="ERF951" s="477"/>
      <c r="ERG951" s="477"/>
      <c r="ERH951" s="477"/>
      <c r="ERI951" s="477"/>
      <c r="ERJ951" s="477"/>
      <c r="ERK951" s="477"/>
      <c r="ERL951" s="477"/>
      <c r="ERM951" s="477"/>
      <c r="ERN951" s="477"/>
      <c r="ERO951" s="477"/>
      <c r="ERP951" s="477"/>
      <c r="ERQ951" s="477"/>
      <c r="ERR951" s="477"/>
      <c r="ERS951" s="477"/>
      <c r="ERT951" s="477"/>
      <c r="ERU951" s="477"/>
      <c r="ERV951" s="477"/>
      <c r="ERW951" s="477"/>
      <c r="ERX951" s="477"/>
      <c r="ERY951" s="477"/>
      <c r="ERZ951" s="477"/>
      <c r="ESA951" s="477"/>
      <c r="ESB951" s="477"/>
      <c r="ESC951" s="477"/>
      <c r="ESD951" s="477"/>
      <c r="ESE951" s="477"/>
      <c r="ESF951" s="477"/>
      <c r="ESG951" s="477"/>
      <c r="ESH951" s="477"/>
      <c r="ESI951" s="477"/>
      <c r="ESJ951" s="477"/>
      <c r="ESK951" s="477"/>
      <c r="ESL951" s="477"/>
      <c r="ESM951" s="477"/>
      <c r="ESN951" s="477"/>
      <c r="ESO951" s="477"/>
      <c r="ESP951" s="477"/>
      <c r="ESQ951" s="477"/>
      <c r="ESR951" s="477"/>
      <c r="ESS951" s="477"/>
      <c r="EST951" s="477"/>
      <c r="ESU951" s="477"/>
      <c r="ESV951" s="477"/>
      <c r="ESW951" s="477"/>
      <c r="ESX951" s="477"/>
      <c r="ESY951" s="477"/>
      <c r="ESZ951" s="477"/>
      <c r="ETA951" s="477"/>
      <c r="ETB951" s="477"/>
      <c r="ETC951" s="477"/>
      <c r="ETD951" s="477"/>
      <c r="ETE951" s="477"/>
      <c r="ETF951" s="477"/>
      <c r="ETG951" s="477"/>
      <c r="ETH951" s="477"/>
      <c r="ETI951" s="477"/>
      <c r="ETJ951" s="477"/>
      <c r="ETK951" s="477"/>
      <c r="ETL951" s="477"/>
      <c r="ETM951" s="477"/>
      <c r="ETN951" s="477"/>
      <c r="ETO951" s="477"/>
      <c r="ETP951" s="477"/>
      <c r="ETQ951" s="477"/>
      <c r="ETR951" s="477"/>
      <c r="ETS951" s="477"/>
      <c r="ETT951" s="477"/>
      <c r="ETU951" s="477"/>
      <c r="ETV951" s="477"/>
      <c r="ETW951" s="477"/>
      <c r="ETX951" s="477"/>
      <c r="ETY951" s="477"/>
      <c r="ETZ951" s="477"/>
      <c r="EUA951" s="477"/>
      <c r="EUB951" s="477"/>
      <c r="EUC951" s="477"/>
      <c r="EUD951" s="477"/>
      <c r="EUE951" s="477"/>
      <c r="EUF951" s="477"/>
      <c r="EUG951" s="477"/>
      <c r="EUH951" s="477"/>
      <c r="EUI951" s="477"/>
      <c r="EUJ951" s="477"/>
      <c r="EUK951" s="477"/>
      <c r="EUL951" s="477"/>
      <c r="EUM951" s="477"/>
      <c r="EUN951" s="477"/>
      <c r="EUO951" s="477"/>
      <c r="EUP951" s="477"/>
      <c r="EUQ951" s="477"/>
      <c r="EUR951" s="477"/>
      <c r="EUS951" s="477"/>
      <c r="EUT951" s="477"/>
      <c r="EUU951" s="477"/>
      <c r="EUV951" s="477"/>
      <c r="EUW951" s="477"/>
      <c r="EUX951" s="477"/>
      <c r="EUY951" s="477"/>
      <c r="EUZ951" s="477"/>
      <c r="EVA951" s="477"/>
      <c r="EVB951" s="477"/>
      <c r="EVC951" s="477"/>
      <c r="EVD951" s="477"/>
      <c r="EVE951" s="477"/>
      <c r="EVF951" s="477"/>
      <c r="EVG951" s="477"/>
      <c r="EVH951" s="477"/>
      <c r="EVI951" s="477"/>
      <c r="EVJ951" s="477"/>
      <c r="EVK951" s="477"/>
      <c r="EVL951" s="477"/>
      <c r="EVM951" s="477"/>
      <c r="EVN951" s="477"/>
      <c r="EVO951" s="477"/>
      <c r="EVP951" s="477"/>
      <c r="EVQ951" s="477"/>
      <c r="EVR951" s="477"/>
      <c r="EVS951" s="477"/>
      <c r="EVT951" s="477"/>
      <c r="EVU951" s="477"/>
      <c r="EVV951" s="477"/>
      <c r="EVW951" s="477"/>
      <c r="EVX951" s="477"/>
      <c r="EVY951" s="477"/>
      <c r="EVZ951" s="477"/>
      <c r="EWA951" s="477"/>
      <c r="EWB951" s="477"/>
      <c r="EWC951" s="477"/>
      <c r="EWD951" s="477"/>
      <c r="EWE951" s="477"/>
      <c r="EWF951" s="477"/>
      <c r="EWG951" s="477"/>
      <c r="EWH951" s="477"/>
      <c r="EWI951" s="477"/>
      <c r="EWJ951" s="477"/>
      <c r="EWK951" s="477"/>
      <c r="EWL951" s="477"/>
      <c r="EWM951" s="477"/>
      <c r="EWN951" s="477"/>
      <c r="EWO951" s="477"/>
      <c r="EWP951" s="477"/>
      <c r="EWQ951" s="477"/>
      <c r="EWR951" s="477"/>
      <c r="EWS951" s="477"/>
      <c r="EWT951" s="477"/>
      <c r="EWU951" s="477"/>
      <c r="EWV951" s="477"/>
      <c r="EWW951" s="477"/>
      <c r="EWX951" s="477"/>
      <c r="EWY951" s="477"/>
      <c r="EWZ951" s="477"/>
      <c r="EXA951" s="477"/>
      <c r="EXB951" s="477"/>
      <c r="EXC951" s="477"/>
      <c r="EXD951" s="477"/>
      <c r="EXE951" s="477"/>
      <c r="EXF951" s="477"/>
      <c r="EXG951" s="477"/>
      <c r="EXH951" s="477"/>
      <c r="EXI951" s="477"/>
      <c r="EXJ951" s="477"/>
      <c r="EXK951" s="477"/>
      <c r="EXL951" s="477"/>
      <c r="EXM951" s="477"/>
      <c r="EXN951" s="477"/>
      <c r="EXO951" s="477"/>
      <c r="EXP951" s="477"/>
      <c r="EXQ951" s="477"/>
      <c r="EXR951" s="477"/>
      <c r="EXS951" s="477"/>
      <c r="EXT951" s="477"/>
      <c r="EXU951" s="477"/>
      <c r="EXV951" s="477"/>
      <c r="EXW951" s="477"/>
      <c r="EXX951" s="477"/>
      <c r="EXY951" s="477"/>
      <c r="EXZ951" s="477"/>
      <c r="EYA951" s="477"/>
      <c r="EYB951" s="477"/>
      <c r="EYC951" s="477"/>
      <c r="EYD951" s="477"/>
      <c r="EYE951" s="477"/>
      <c r="EYF951" s="477"/>
      <c r="EYG951" s="477"/>
      <c r="EYH951" s="477"/>
      <c r="EYI951" s="477"/>
      <c r="EYJ951" s="477"/>
      <c r="EYK951" s="477"/>
      <c r="EYL951" s="477"/>
      <c r="EYM951" s="477"/>
      <c r="EYN951" s="477"/>
      <c r="EYO951" s="477"/>
      <c r="EYP951" s="477"/>
      <c r="EYQ951" s="477"/>
      <c r="EYR951" s="477"/>
      <c r="EYS951" s="477"/>
      <c r="EYT951" s="477"/>
      <c r="EYU951" s="477"/>
      <c r="EYV951" s="477"/>
      <c r="EYW951" s="477"/>
      <c r="EYX951" s="477"/>
      <c r="EYY951" s="477"/>
      <c r="EYZ951" s="477"/>
      <c r="EZA951" s="477"/>
      <c r="EZB951" s="477"/>
      <c r="EZC951" s="477"/>
      <c r="EZD951" s="477"/>
      <c r="EZE951" s="477"/>
      <c r="EZF951" s="477"/>
      <c r="EZG951" s="477"/>
      <c r="EZH951" s="477"/>
      <c r="EZI951" s="477"/>
      <c r="EZJ951" s="477"/>
      <c r="EZK951" s="477"/>
      <c r="EZL951" s="477"/>
      <c r="EZM951" s="477"/>
      <c r="EZN951" s="477"/>
      <c r="EZO951" s="477"/>
      <c r="EZP951" s="477"/>
      <c r="EZQ951" s="477"/>
      <c r="EZR951" s="477"/>
      <c r="EZS951" s="477"/>
      <c r="EZT951" s="477"/>
      <c r="EZU951" s="477"/>
      <c r="EZV951" s="477"/>
      <c r="EZW951" s="477"/>
      <c r="EZX951" s="477"/>
      <c r="EZY951" s="477"/>
      <c r="EZZ951" s="477"/>
      <c r="FAA951" s="477"/>
      <c r="FAB951" s="477"/>
      <c r="FAC951" s="477"/>
      <c r="FAD951" s="477"/>
      <c r="FAE951" s="477"/>
      <c r="FAF951" s="477"/>
      <c r="FAG951" s="477"/>
      <c r="FAH951" s="477"/>
      <c r="FAI951" s="477"/>
      <c r="FAJ951" s="477"/>
      <c r="FAK951" s="477"/>
      <c r="FAL951" s="477"/>
      <c r="FAM951" s="477"/>
      <c r="FAN951" s="477"/>
      <c r="FAO951" s="477"/>
      <c r="FAP951" s="477"/>
      <c r="FAQ951" s="477"/>
      <c r="FAR951" s="477"/>
      <c r="FAS951" s="477"/>
      <c r="FAT951" s="477"/>
      <c r="FAU951" s="477"/>
      <c r="FAV951" s="477"/>
      <c r="FAW951" s="477"/>
      <c r="FAX951" s="477"/>
      <c r="FAY951" s="477"/>
      <c r="FAZ951" s="477"/>
      <c r="FBA951" s="477"/>
      <c r="FBB951" s="477"/>
      <c r="FBC951" s="477"/>
      <c r="FBD951" s="477"/>
      <c r="FBE951" s="477"/>
      <c r="FBF951" s="477"/>
      <c r="FBG951" s="477"/>
      <c r="FBH951" s="477"/>
      <c r="FBI951" s="477"/>
      <c r="FBJ951" s="477"/>
      <c r="FBK951" s="477"/>
      <c r="FBL951" s="477"/>
      <c r="FBM951" s="477"/>
      <c r="FBN951" s="477"/>
      <c r="FBO951" s="477"/>
      <c r="FBP951" s="477"/>
      <c r="FBQ951" s="477"/>
      <c r="FBR951" s="477"/>
      <c r="FBS951" s="477"/>
      <c r="FBT951" s="477"/>
      <c r="FBU951" s="477"/>
      <c r="FBV951" s="477"/>
      <c r="FBW951" s="477"/>
      <c r="FBX951" s="477"/>
      <c r="FBY951" s="477"/>
      <c r="FBZ951" s="477"/>
      <c r="FCA951" s="477"/>
      <c r="FCB951" s="477"/>
      <c r="FCC951" s="477"/>
      <c r="FCD951" s="477"/>
      <c r="FCE951" s="477"/>
      <c r="FCF951" s="477"/>
      <c r="FCG951" s="477"/>
      <c r="FCH951" s="477"/>
      <c r="FCI951" s="477"/>
      <c r="FCJ951" s="477"/>
      <c r="FCK951" s="477"/>
      <c r="FCL951" s="477"/>
      <c r="FCM951" s="477"/>
      <c r="FCN951" s="477"/>
      <c r="FCO951" s="477"/>
      <c r="FCP951" s="477"/>
      <c r="FCQ951" s="477"/>
      <c r="FCR951" s="477"/>
      <c r="FCS951" s="477"/>
      <c r="FCT951" s="477"/>
      <c r="FCU951" s="477"/>
      <c r="FCV951" s="477"/>
      <c r="FCW951" s="477"/>
      <c r="FCX951" s="477"/>
      <c r="FCY951" s="477"/>
      <c r="FCZ951" s="477"/>
      <c r="FDA951" s="477"/>
      <c r="FDB951" s="477"/>
      <c r="FDC951" s="477"/>
      <c r="FDD951" s="477"/>
      <c r="FDE951" s="477"/>
      <c r="FDF951" s="477"/>
      <c r="FDG951" s="477"/>
      <c r="FDH951" s="477"/>
      <c r="FDI951" s="477"/>
      <c r="FDJ951" s="477"/>
      <c r="FDK951" s="477"/>
      <c r="FDL951" s="477"/>
      <c r="FDM951" s="477"/>
      <c r="FDN951" s="477"/>
      <c r="FDO951" s="477"/>
      <c r="FDP951" s="477"/>
      <c r="FDQ951" s="477"/>
      <c r="FDR951" s="477"/>
      <c r="FDS951" s="477"/>
      <c r="FDT951" s="477"/>
      <c r="FDU951" s="477"/>
      <c r="FDV951" s="477"/>
      <c r="FDW951" s="477"/>
      <c r="FDX951" s="477"/>
      <c r="FDY951" s="477"/>
      <c r="FDZ951" s="477"/>
      <c r="FEA951" s="477"/>
      <c r="FEB951" s="477"/>
      <c r="FEC951" s="477"/>
      <c r="FED951" s="477"/>
      <c r="FEE951" s="477"/>
      <c r="FEF951" s="477"/>
      <c r="FEG951" s="477"/>
      <c r="FEH951" s="477"/>
      <c r="FEI951" s="477"/>
      <c r="FEJ951" s="477"/>
      <c r="FEK951" s="477"/>
      <c r="FEL951" s="477"/>
      <c r="FEM951" s="477"/>
      <c r="FEN951" s="477"/>
      <c r="FEO951" s="477"/>
      <c r="FEP951" s="477"/>
      <c r="FEQ951" s="477"/>
      <c r="FER951" s="477"/>
      <c r="FES951" s="477"/>
      <c r="FET951" s="477"/>
      <c r="FEU951" s="477"/>
      <c r="FEV951" s="477"/>
      <c r="FEW951" s="477"/>
      <c r="FEX951" s="477"/>
      <c r="FEY951" s="477"/>
      <c r="FEZ951" s="477"/>
      <c r="FFA951" s="477"/>
      <c r="FFB951" s="477"/>
      <c r="FFC951" s="477"/>
      <c r="FFD951" s="477"/>
      <c r="FFE951" s="477"/>
      <c r="FFF951" s="477"/>
      <c r="FFG951" s="477"/>
      <c r="FFH951" s="477"/>
      <c r="FFI951" s="477"/>
      <c r="FFJ951" s="477"/>
      <c r="FFK951" s="477"/>
      <c r="FFL951" s="477"/>
      <c r="FFM951" s="477"/>
      <c r="FFN951" s="477"/>
      <c r="FFO951" s="477"/>
      <c r="FFP951" s="477"/>
      <c r="FFQ951" s="477"/>
      <c r="FFR951" s="477"/>
      <c r="FFS951" s="477"/>
      <c r="FFT951" s="477"/>
      <c r="FFU951" s="477"/>
      <c r="FFV951" s="477"/>
      <c r="FFW951" s="477"/>
      <c r="FFX951" s="477"/>
      <c r="FFY951" s="477"/>
      <c r="FFZ951" s="477"/>
      <c r="FGA951" s="477"/>
      <c r="FGB951" s="477"/>
      <c r="FGC951" s="477"/>
      <c r="FGD951" s="477"/>
      <c r="FGE951" s="477"/>
      <c r="FGF951" s="477"/>
      <c r="FGG951" s="477"/>
      <c r="FGH951" s="477"/>
      <c r="FGI951" s="477"/>
      <c r="FGJ951" s="477"/>
      <c r="FGK951" s="477"/>
      <c r="FGL951" s="477"/>
      <c r="FGM951" s="477"/>
      <c r="FGN951" s="477"/>
      <c r="FGO951" s="477"/>
      <c r="FGP951" s="477"/>
      <c r="FGQ951" s="477"/>
      <c r="FGR951" s="477"/>
      <c r="FGS951" s="477"/>
      <c r="FGT951" s="477"/>
      <c r="FGU951" s="477"/>
      <c r="FGV951" s="477"/>
      <c r="FGW951" s="477"/>
      <c r="FGX951" s="477"/>
      <c r="FGY951" s="477"/>
      <c r="FGZ951" s="477"/>
      <c r="FHA951" s="477"/>
      <c r="FHB951" s="477"/>
      <c r="FHC951" s="477"/>
      <c r="FHD951" s="477"/>
      <c r="FHE951" s="477"/>
      <c r="FHF951" s="477"/>
      <c r="FHG951" s="477"/>
      <c r="FHH951" s="477"/>
      <c r="FHI951" s="477"/>
      <c r="FHJ951" s="477"/>
      <c r="FHK951" s="477"/>
      <c r="FHL951" s="477"/>
      <c r="FHM951" s="477"/>
      <c r="FHN951" s="477"/>
      <c r="FHO951" s="477"/>
      <c r="FHP951" s="477"/>
      <c r="FHQ951" s="477"/>
      <c r="FHR951" s="477"/>
      <c r="FHS951" s="477"/>
      <c r="FHT951" s="477"/>
      <c r="FHU951" s="477"/>
      <c r="FHV951" s="477"/>
      <c r="FHW951" s="477"/>
      <c r="FHX951" s="477"/>
      <c r="FHY951" s="477"/>
      <c r="FHZ951" s="477"/>
      <c r="FIA951" s="477"/>
      <c r="FIB951" s="477"/>
      <c r="FIC951" s="477"/>
      <c r="FID951" s="477"/>
      <c r="FIE951" s="477"/>
      <c r="FIF951" s="477"/>
      <c r="FIG951" s="477"/>
      <c r="FIH951" s="477"/>
      <c r="FII951" s="477"/>
      <c r="FIJ951" s="477"/>
      <c r="FIK951" s="477"/>
      <c r="FIL951" s="477"/>
      <c r="FIM951" s="477"/>
      <c r="FIN951" s="477"/>
      <c r="FIO951" s="477"/>
      <c r="FIP951" s="477"/>
      <c r="FIQ951" s="477"/>
      <c r="FIR951" s="477"/>
      <c r="FIS951" s="477"/>
      <c r="FIT951" s="477"/>
      <c r="FIU951" s="477"/>
      <c r="FIV951" s="477"/>
      <c r="FIW951" s="477"/>
      <c r="FIX951" s="477"/>
      <c r="FIY951" s="477"/>
      <c r="FIZ951" s="477"/>
      <c r="FJA951" s="477"/>
      <c r="FJB951" s="477"/>
      <c r="FJC951" s="477"/>
      <c r="FJD951" s="477"/>
      <c r="FJE951" s="477"/>
      <c r="FJF951" s="477"/>
      <c r="FJG951" s="477"/>
      <c r="FJH951" s="477"/>
      <c r="FJI951" s="477"/>
      <c r="FJJ951" s="477"/>
      <c r="FJK951" s="477"/>
      <c r="FJL951" s="477"/>
      <c r="FJM951" s="477"/>
      <c r="FJN951" s="477"/>
      <c r="FJO951" s="477"/>
      <c r="FJP951" s="477"/>
      <c r="FJQ951" s="477"/>
      <c r="FJR951" s="477"/>
      <c r="FJS951" s="477"/>
      <c r="FJT951" s="477"/>
      <c r="FJU951" s="477"/>
      <c r="FJV951" s="477"/>
      <c r="FJW951" s="477"/>
      <c r="FJX951" s="477"/>
      <c r="FJY951" s="477"/>
      <c r="FJZ951" s="477"/>
      <c r="FKA951" s="477"/>
      <c r="FKB951" s="477"/>
      <c r="FKC951" s="477"/>
      <c r="FKD951" s="477"/>
      <c r="FKE951" s="477"/>
      <c r="FKF951" s="477"/>
      <c r="FKG951" s="477"/>
      <c r="FKH951" s="477"/>
      <c r="FKI951" s="477"/>
      <c r="FKJ951" s="477"/>
      <c r="FKK951" s="477"/>
      <c r="FKL951" s="477"/>
      <c r="FKM951" s="477"/>
      <c r="FKN951" s="477"/>
      <c r="FKO951" s="477"/>
      <c r="FKP951" s="477"/>
      <c r="FKQ951" s="477"/>
      <c r="FKR951" s="477"/>
      <c r="FKS951" s="477"/>
      <c r="FKT951" s="477"/>
      <c r="FKU951" s="477"/>
      <c r="FKV951" s="477"/>
      <c r="FKW951" s="477"/>
      <c r="FKX951" s="477"/>
      <c r="FKY951" s="477"/>
      <c r="FKZ951" s="477"/>
      <c r="FLA951" s="477"/>
      <c r="FLB951" s="477"/>
      <c r="FLC951" s="477"/>
      <c r="FLD951" s="477"/>
      <c r="FLE951" s="477"/>
      <c r="FLF951" s="477"/>
      <c r="FLG951" s="477"/>
      <c r="FLH951" s="477"/>
      <c r="FLI951" s="477"/>
      <c r="FLJ951" s="477"/>
      <c r="FLK951" s="477"/>
      <c r="FLL951" s="477"/>
      <c r="FLM951" s="477"/>
      <c r="FLN951" s="477"/>
      <c r="FLO951" s="477"/>
      <c r="FLP951" s="477"/>
      <c r="FLQ951" s="477"/>
      <c r="FLR951" s="477"/>
      <c r="FLS951" s="477"/>
      <c r="FLT951" s="477"/>
      <c r="FLU951" s="477"/>
      <c r="FLV951" s="477"/>
      <c r="FLW951" s="477"/>
      <c r="FLX951" s="477"/>
      <c r="FLY951" s="477"/>
      <c r="FLZ951" s="477"/>
      <c r="FMA951" s="477"/>
      <c r="FMB951" s="477"/>
      <c r="FMC951" s="477"/>
      <c r="FMD951" s="477"/>
      <c r="FME951" s="477"/>
      <c r="FMF951" s="477"/>
      <c r="FMG951" s="477"/>
      <c r="FMH951" s="477"/>
      <c r="FMI951" s="477"/>
      <c r="FMJ951" s="477"/>
      <c r="FMK951" s="477"/>
      <c r="FML951" s="477"/>
      <c r="FMM951" s="477"/>
      <c r="FMN951" s="477"/>
      <c r="FMO951" s="477"/>
      <c r="FMP951" s="477"/>
      <c r="FMQ951" s="477"/>
      <c r="FMR951" s="477"/>
      <c r="FMS951" s="477"/>
      <c r="FMT951" s="477"/>
      <c r="FMU951" s="477"/>
      <c r="FMV951" s="477"/>
      <c r="FMW951" s="477"/>
      <c r="FMX951" s="477"/>
      <c r="FMY951" s="477"/>
      <c r="FMZ951" s="477"/>
      <c r="FNA951" s="477"/>
      <c r="FNB951" s="477"/>
      <c r="FNC951" s="477"/>
      <c r="FND951" s="477"/>
      <c r="FNE951" s="477"/>
      <c r="FNF951" s="477"/>
      <c r="FNG951" s="477"/>
      <c r="FNH951" s="477"/>
      <c r="FNI951" s="477"/>
      <c r="FNJ951" s="477"/>
      <c r="FNK951" s="477"/>
      <c r="FNL951" s="477"/>
      <c r="FNM951" s="477"/>
      <c r="FNN951" s="477"/>
      <c r="FNO951" s="477"/>
      <c r="FNP951" s="477"/>
      <c r="FNQ951" s="477"/>
      <c r="FNR951" s="477"/>
      <c r="FNS951" s="477"/>
      <c r="FNT951" s="477"/>
      <c r="FNU951" s="477"/>
      <c r="FNV951" s="477"/>
      <c r="FNW951" s="477"/>
      <c r="FNX951" s="477"/>
      <c r="FNY951" s="477"/>
      <c r="FNZ951" s="477"/>
      <c r="FOA951" s="477"/>
      <c r="FOB951" s="477"/>
      <c r="FOC951" s="477"/>
      <c r="FOD951" s="477"/>
      <c r="FOE951" s="477"/>
      <c r="FOF951" s="477"/>
      <c r="FOG951" s="477"/>
      <c r="FOH951" s="477"/>
      <c r="FOI951" s="477"/>
      <c r="FOJ951" s="477"/>
      <c r="FOK951" s="477"/>
      <c r="FOL951" s="477"/>
      <c r="FOM951" s="477"/>
      <c r="FON951" s="477"/>
      <c r="FOO951" s="477"/>
      <c r="FOP951" s="477"/>
      <c r="FOQ951" s="477"/>
      <c r="FOR951" s="477"/>
      <c r="FOS951" s="477"/>
      <c r="FOT951" s="477"/>
      <c r="FOU951" s="477"/>
      <c r="FOV951" s="477"/>
      <c r="FOW951" s="477"/>
      <c r="FOX951" s="477"/>
      <c r="FOY951" s="477"/>
      <c r="FOZ951" s="477"/>
      <c r="FPA951" s="477"/>
      <c r="FPB951" s="477"/>
      <c r="FPC951" s="477"/>
      <c r="FPD951" s="477"/>
      <c r="FPE951" s="477"/>
      <c r="FPF951" s="477"/>
      <c r="FPG951" s="477"/>
      <c r="FPH951" s="477"/>
      <c r="FPI951" s="477"/>
      <c r="FPJ951" s="477"/>
      <c r="FPK951" s="477"/>
      <c r="FPL951" s="477"/>
      <c r="FPM951" s="477"/>
      <c r="FPN951" s="477"/>
      <c r="FPO951" s="477"/>
      <c r="FPP951" s="477"/>
      <c r="FPQ951" s="477"/>
      <c r="FPR951" s="477"/>
      <c r="FPS951" s="477"/>
      <c r="FPT951" s="477"/>
      <c r="FPU951" s="477"/>
      <c r="FPV951" s="477"/>
      <c r="FPW951" s="477"/>
      <c r="FPX951" s="477"/>
      <c r="FPY951" s="477"/>
      <c r="FPZ951" s="477"/>
      <c r="FQA951" s="477"/>
      <c r="FQB951" s="477"/>
      <c r="FQC951" s="477"/>
      <c r="FQD951" s="477"/>
      <c r="FQE951" s="477"/>
      <c r="FQF951" s="477"/>
      <c r="FQG951" s="477"/>
      <c r="FQH951" s="477"/>
      <c r="FQI951" s="477"/>
      <c r="FQJ951" s="477"/>
      <c r="FQK951" s="477"/>
      <c r="FQL951" s="477"/>
      <c r="FQM951" s="477"/>
      <c r="FQN951" s="477"/>
      <c r="FQO951" s="477"/>
      <c r="FQP951" s="477"/>
      <c r="FQQ951" s="477"/>
      <c r="FQR951" s="477"/>
      <c r="FQS951" s="477"/>
      <c r="FQT951" s="477"/>
      <c r="FQU951" s="477"/>
      <c r="FQV951" s="477"/>
      <c r="FQW951" s="477"/>
      <c r="FQX951" s="477"/>
      <c r="FQY951" s="477"/>
      <c r="FQZ951" s="477"/>
      <c r="FRA951" s="477"/>
      <c r="FRB951" s="477"/>
      <c r="FRC951" s="477"/>
      <c r="FRD951" s="477"/>
      <c r="FRE951" s="477"/>
      <c r="FRF951" s="477"/>
      <c r="FRG951" s="477"/>
      <c r="FRH951" s="477"/>
      <c r="FRI951" s="477"/>
      <c r="FRJ951" s="477"/>
      <c r="FRK951" s="477"/>
      <c r="FRL951" s="477"/>
      <c r="FRM951" s="477"/>
      <c r="FRN951" s="477"/>
      <c r="FRO951" s="477"/>
      <c r="FRP951" s="477"/>
      <c r="FRQ951" s="477"/>
      <c r="FRR951" s="477"/>
      <c r="FRS951" s="477"/>
      <c r="FRT951" s="477"/>
      <c r="FRU951" s="477"/>
      <c r="FRV951" s="477"/>
      <c r="FRW951" s="477"/>
      <c r="FRX951" s="477"/>
      <c r="FRY951" s="477"/>
      <c r="FRZ951" s="477"/>
      <c r="FSA951" s="477"/>
      <c r="FSB951" s="477"/>
      <c r="FSC951" s="477"/>
      <c r="FSD951" s="477"/>
      <c r="FSE951" s="477"/>
      <c r="FSF951" s="477"/>
      <c r="FSG951" s="477"/>
      <c r="FSH951" s="477"/>
      <c r="FSI951" s="477"/>
      <c r="FSJ951" s="477"/>
      <c r="FSK951" s="477"/>
      <c r="FSL951" s="477"/>
      <c r="FSM951" s="477"/>
      <c r="FSN951" s="477"/>
      <c r="FSO951" s="477"/>
      <c r="FSP951" s="477"/>
      <c r="FSQ951" s="477"/>
      <c r="FSR951" s="477"/>
      <c r="FSS951" s="477"/>
      <c r="FST951" s="477"/>
      <c r="FSU951" s="477"/>
      <c r="FSV951" s="477"/>
      <c r="FSW951" s="477"/>
      <c r="FSX951" s="477"/>
      <c r="FSY951" s="477"/>
      <c r="FSZ951" s="477"/>
      <c r="FTA951" s="477"/>
      <c r="FTB951" s="477"/>
      <c r="FTC951" s="477"/>
      <c r="FTD951" s="477"/>
      <c r="FTE951" s="477"/>
      <c r="FTF951" s="477"/>
      <c r="FTG951" s="477"/>
      <c r="FTH951" s="477"/>
      <c r="FTI951" s="477"/>
      <c r="FTJ951" s="477"/>
      <c r="FTK951" s="477"/>
      <c r="FTL951" s="477"/>
      <c r="FTM951" s="477"/>
      <c r="FTN951" s="477"/>
      <c r="FTO951" s="477"/>
      <c r="FTP951" s="477"/>
      <c r="FTQ951" s="477"/>
      <c r="FTR951" s="477"/>
      <c r="FTS951" s="477"/>
      <c r="FTT951" s="477"/>
      <c r="FTU951" s="477"/>
      <c r="FTV951" s="477"/>
      <c r="FTW951" s="477"/>
      <c r="FTX951" s="477"/>
      <c r="FTY951" s="477"/>
      <c r="FTZ951" s="477"/>
      <c r="FUA951" s="477"/>
      <c r="FUB951" s="477"/>
      <c r="FUC951" s="477"/>
      <c r="FUD951" s="477"/>
      <c r="FUE951" s="477"/>
      <c r="FUF951" s="477"/>
      <c r="FUG951" s="477"/>
      <c r="FUH951" s="477"/>
      <c r="FUI951" s="477"/>
      <c r="FUJ951" s="477"/>
      <c r="FUK951" s="477"/>
      <c r="FUL951" s="477"/>
      <c r="FUM951" s="477"/>
      <c r="FUN951" s="477"/>
      <c r="FUO951" s="477"/>
      <c r="FUP951" s="477"/>
      <c r="FUQ951" s="477"/>
      <c r="FUR951" s="477"/>
      <c r="FUS951" s="477"/>
      <c r="FUT951" s="477"/>
      <c r="FUU951" s="477"/>
      <c r="FUV951" s="477"/>
      <c r="FUW951" s="477"/>
      <c r="FUX951" s="477"/>
      <c r="FUY951" s="477"/>
      <c r="FUZ951" s="477"/>
      <c r="FVA951" s="477"/>
      <c r="FVB951" s="477"/>
      <c r="FVC951" s="477"/>
      <c r="FVD951" s="477"/>
      <c r="FVE951" s="477"/>
      <c r="FVF951" s="477"/>
      <c r="FVG951" s="477"/>
      <c r="FVH951" s="477"/>
      <c r="FVI951" s="477"/>
      <c r="FVJ951" s="477"/>
      <c r="FVK951" s="477"/>
      <c r="FVL951" s="477"/>
      <c r="FVM951" s="477"/>
      <c r="FVN951" s="477"/>
      <c r="FVO951" s="477"/>
      <c r="FVP951" s="477"/>
      <c r="FVQ951" s="477"/>
      <c r="FVR951" s="477"/>
      <c r="FVS951" s="477"/>
      <c r="FVT951" s="477"/>
      <c r="FVU951" s="477"/>
      <c r="FVV951" s="477"/>
      <c r="FVW951" s="477"/>
      <c r="FVX951" s="477"/>
      <c r="FVY951" s="477"/>
      <c r="FVZ951" s="477"/>
      <c r="FWA951" s="477"/>
      <c r="FWB951" s="477"/>
      <c r="FWC951" s="477"/>
      <c r="FWD951" s="477"/>
      <c r="FWE951" s="477"/>
      <c r="FWF951" s="477"/>
      <c r="FWG951" s="477"/>
      <c r="FWH951" s="477"/>
      <c r="FWI951" s="477"/>
      <c r="FWJ951" s="477"/>
      <c r="FWK951" s="477"/>
      <c r="FWL951" s="477"/>
      <c r="FWM951" s="477"/>
      <c r="FWN951" s="477"/>
      <c r="FWO951" s="477"/>
      <c r="FWP951" s="477"/>
      <c r="FWQ951" s="477"/>
      <c r="FWR951" s="477"/>
      <c r="FWS951" s="477"/>
      <c r="FWT951" s="477"/>
      <c r="FWU951" s="477"/>
      <c r="FWV951" s="477"/>
      <c r="FWW951" s="477"/>
      <c r="FWX951" s="477"/>
      <c r="FWY951" s="477"/>
      <c r="FWZ951" s="477"/>
      <c r="FXA951" s="477"/>
      <c r="FXB951" s="477"/>
      <c r="FXC951" s="477"/>
      <c r="FXD951" s="477"/>
      <c r="FXE951" s="477"/>
      <c r="FXF951" s="477"/>
      <c r="FXG951" s="477"/>
      <c r="FXH951" s="477"/>
      <c r="FXI951" s="477"/>
      <c r="FXJ951" s="477"/>
      <c r="FXK951" s="477"/>
      <c r="FXL951" s="477"/>
      <c r="FXM951" s="477"/>
      <c r="FXN951" s="477"/>
      <c r="FXO951" s="477"/>
      <c r="FXP951" s="477"/>
      <c r="FXQ951" s="477"/>
      <c r="FXR951" s="477"/>
      <c r="FXS951" s="477"/>
      <c r="FXT951" s="477"/>
      <c r="FXU951" s="477"/>
      <c r="FXV951" s="477"/>
      <c r="FXW951" s="477"/>
      <c r="FXX951" s="477"/>
      <c r="FXY951" s="477"/>
      <c r="FXZ951" s="477"/>
      <c r="FYA951" s="477"/>
      <c r="FYB951" s="477"/>
      <c r="FYC951" s="477"/>
      <c r="FYD951" s="477"/>
      <c r="FYE951" s="477"/>
      <c r="FYF951" s="477"/>
      <c r="FYG951" s="477"/>
      <c r="FYH951" s="477"/>
      <c r="FYI951" s="477"/>
      <c r="FYJ951" s="477"/>
      <c r="FYK951" s="477"/>
      <c r="FYL951" s="477"/>
      <c r="FYM951" s="477"/>
      <c r="FYN951" s="477"/>
      <c r="FYO951" s="477"/>
      <c r="FYP951" s="477"/>
      <c r="FYQ951" s="477"/>
      <c r="FYR951" s="477"/>
      <c r="FYS951" s="477"/>
      <c r="FYT951" s="477"/>
      <c r="FYU951" s="477"/>
      <c r="FYV951" s="477"/>
      <c r="FYW951" s="477"/>
      <c r="FYX951" s="477"/>
      <c r="FYY951" s="477"/>
      <c r="FYZ951" s="477"/>
      <c r="FZA951" s="477"/>
      <c r="FZB951" s="477"/>
      <c r="FZC951" s="477"/>
      <c r="FZD951" s="477"/>
      <c r="FZE951" s="477"/>
      <c r="FZF951" s="477"/>
      <c r="FZG951" s="477"/>
      <c r="FZH951" s="477"/>
      <c r="FZI951" s="477"/>
      <c r="FZJ951" s="477"/>
      <c r="FZK951" s="477"/>
      <c r="FZL951" s="477"/>
      <c r="FZM951" s="477"/>
      <c r="FZN951" s="477"/>
      <c r="FZO951" s="477"/>
      <c r="FZP951" s="477"/>
      <c r="FZQ951" s="477"/>
      <c r="FZR951" s="477"/>
      <c r="FZS951" s="477"/>
      <c r="FZT951" s="477"/>
      <c r="FZU951" s="477"/>
      <c r="FZV951" s="477"/>
      <c r="FZW951" s="477"/>
      <c r="FZX951" s="477"/>
      <c r="FZY951" s="477"/>
      <c r="FZZ951" s="477"/>
      <c r="GAA951" s="477"/>
      <c r="GAB951" s="477"/>
      <c r="GAC951" s="477"/>
      <c r="GAD951" s="477"/>
      <c r="GAE951" s="477"/>
      <c r="GAF951" s="477"/>
      <c r="GAG951" s="477"/>
      <c r="GAH951" s="477"/>
      <c r="GAI951" s="477"/>
      <c r="GAJ951" s="477"/>
      <c r="GAK951" s="477"/>
      <c r="GAL951" s="477"/>
      <c r="GAM951" s="477"/>
      <c r="GAN951" s="477"/>
      <c r="GAO951" s="477"/>
      <c r="GAP951" s="477"/>
      <c r="GAQ951" s="477"/>
      <c r="GAR951" s="477"/>
      <c r="GAS951" s="477"/>
      <c r="GAT951" s="477"/>
      <c r="GAU951" s="477"/>
      <c r="GAV951" s="477"/>
      <c r="GAW951" s="477"/>
      <c r="GAX951" s="477"/>
      <c r="GAY951" s="477"/>
      <c r="GAZ951" s="477"/>
      <c r="GBA951" s="477"/>
      <c r="GBB951" s="477"/>
      <c r="GBC951" s="477"/>
      <c r="GBD951" s="477"/>
      <c r="GBE951" s="477"/>
      <c r="GBF951" s="477"/>
      <c r="GBG951" s="477"/>
      <c r="GBH951" s="477"/>
      <c r="GBI951" s="477"/>
      <c r="GBJ951" s="477"/>
      <c r="GBK951" s="477"/>
      <c r="GBL951" s="477"/>
      <c r="GBM951" s="477"/>
      <c r="GBN951" s="477"/>
      <c r="GBO951" s="477"/>
      <c r="GBP951" s="477"/>
      <c r="GBQ951" s="477"/>
      <c r="GBR951" s="477"/>
      <c r="GBS951" s="477"/>
      <c r="GBT951" s="477"/>
      <c r="GBU951" s="477"/>
      <c r="GBV951" s="477"/>
      <c r="GBW951" s="477"/>
      <c r="GBX951" s="477"/>
      <c r="GBY951" s="477"/>
      <c r="GBZ951" s="477"/>
      <c r="GCA951" s="477"/>
      <c r="GCB951" s="477"/>
      <c r="GCC951" s="477"/>
      <c r="GCD951" s="477"/>
      <c r="GCE951" s="477"/>
      <c r="GCF951" s="477"/>
      <c r="GCG951" s="477"/>
      <c r="GCH951" s="477"/>
      <c r="GCI951" s="477"/>
      <c r="GCJ951" s="477"/>
      <c r="GCK951" s="477"/>
      <c r="GCL951" s="477"/>
      <c r="GCM951" s="477"/>
      <c r="GCN951" s="477"/>
      <c r="GCO951" s="477"/>
      <c r="GCP951" s="477"/>
      <c r="GCQ951" s="477"/>
      <c r="GCR951" s="477"/>
      <c r="GCS951" s="477"/>
      <c r="GCT951" s="477"/>
      <c r="GCU951" s="477"/>
      <c r="GCV951" s="477"/>
      <c r="GCW951" s="477"/>
      <c r="GCX951" s="477"/>
      <c r="GCY951" s="477"/>
      <c r="GCZ951" s="477"/>
      <c r="GDA951" s="477"/>
      <c r="GDB951" s="477"/>
      <c r="GDC951" s="477"/>
      <c r="GDD951" s="477"/>
      <c r="GDE951" s="477"/>
      <c r="GDF951" s="477"/>
      <c r="GDG951" s="477"/>
      <c r="GDH951" s="477"/>
      <c r="GDI951" s="477"/>
      <c r="GDJ951" s="477"/>
      <c r="GDK951" s="477"/>
      <c r="GDL951" s="477"/>
      <c r="GDM951" s="477"/>
      <c r="GDN951" s="477"/>
      <c r="GDO951" s="477"/>
      <c r="GDP951" s="477"/>
      <c r="GDQ951" s="477"/>
      <c r="GDR951" s="477"/>
      <c r="GDS951" s="477"/>
      <c r="GDT951" s="477"/>
      <c r="GDU951" s="477"/>
      <c r="GDV951" s="477"/>
      <c r="GDW951" s="477"/>
      <c r="GDX951" s="477"/>
      <c r="GDY951" s="477"/>
      <c r="GDZ951" s="477"/>
      <c r="GEA951" s="477"/>
      <c r="GEB951" s="477"/>
      <c r="GEC951" s="477"/>
      <c r="GED951" s="477"/>
      <c r="GEE951" s="477"/>
      <c r="GEF951" s="477"/>
      <c r="GEG951" s="477"/>
      <c r="GEH951" s="477"/>
      <c r="GEI951" s="477"/>
      <c r="GEJ951" s="477"/>
      <c r="GEK951" s="477"/>
      <c r="GEL951" s="477"/>
      <c r="GEM951" s="477"/>
      <c r="GEN951" s="477"/>
      <c r="GEO951" s="477"/>
      <c r="GEP951" s="477"/>
      <c r="GEQ951" s="477"/>
      <c r="GER951" s="477"/>
      <c r="GES951" s="477"/>
      <c r="GET951" s="477"/>
      <c r="GEU951" s="477"/>
      <c r="GEV951" s="477"/>
      <c r="GEW951" s="477"/>
      <c r="GEX951" s="477"/>
      <c r="GEY951" s="477"/>
      <c r="GEZ951" s="477"/>
      <c r="GFA951" s="477"/>
      <c r="GFB951" s="477"/>
      <c r="GFC951" s="477"/>
      <c r="GFD951" s="477"/>
      <c r="GFE951" s="477"/>
      <c r="GFF951" s="477"/>
      <c r="GFG951" s="477"/>
      <c r="GFH951" s="477"/>
      <c r="GFI951" s="477"/>
      <c r="GFJ951" s="477"/>
      <c r="GFK951" s="477"/>
      <c r="GFL951" s="477"/>
      <c r="GFM951" s="477"/>
      <c r="GFN951" s="477"/>
      <c r="GFO951" s="477"/>
      <c r="GFP951" s="477"/>
      <c r="GFQ951" s="477"/>
      <c r="GFR951" s="477"/>
      <c r="GFS951" s="477"/>
      <c r="GFT951" s="477"/>
      <c r="GFU951" s="477"/>
      <c r="GFV951" s="477"/>
      <c r="GFW951" s="477"/>
      <c r="GFX951" s="477"/>
      <c r="GFY951" s="477"/>
      <c r="GFZ951" s="477"/>
      <c r="GGA951" s="477"/>
      <c r="GGB951" s="477"/>
      <c r="GGC951" s="477"/>
      <c r="GGD951" s="477"/>
      <c r="GGE951" s="477"/>
      <c r="GGF951" s="477"/>
      <c r="GGG951" s="477"/>
      <c r="GGH951" s="477"/>
      <c r="GGI951" s="477"/>
      <c r="GGJ951" s="477"/>
      <c r="GGK951" s="477"/>
      <c r="GGL951" s="477"/>
      <c r="GGM951" s="477"/>
      <c r="GGN951" s="477"/>
      <c r="GGO951" s="477"/>
      <c r="GGP951" s="477"/>
      <c r="GGQ951" s="477"/>
      <c r="GGR951" s="477"/>
      <c r="GGS951" s="477"/>
      <c r="GGT951" s="477"/>
      <c r="GGU951" s="477"/>
      <c r="GGV951" s="477"/>
      <c r="GGW951" s="477"/>
      <c r="GGX951" s="477"/>
      <c r="GGY951" s="477"/>
      <c r="GGZ951" s="477"/>
      <c r="GHA951" s="477"/>
      <c r="GHB951" s="477"/>
      <c r="GHC951" s="477"/>
      <c r="GHD951" s="477"/>
      <c r="GHE951" s="477"/>
      <c r="GHF951" s="477"/>
      <c r="GHG951" s="477"/>
      <c r="GHH951" s="477"/>
      <c r="GHI951" s="477"/>
      <c r="GHJ951" s="477"/>
      <c r="GHK951" s="477"/>
      <c r="GHL951" s="477"/>
      <c r="GHM951" s="477"/>
      <c r="GHN951" s="477"/>
      <c r="GHO951" s="477"/>
      <c r="GHP951" s="477"/>
      <c r="GHQ951" s="477"/>
      <c r="GHR951" s="477"/>
      <c r="GHS951" s="477"/>
      <c r="GHT951" s="477"/>
      <c r="GHU951" s="477"/>
      <c r="GHV951" s="477"/>
      <c r="GHW951" s="477"/>
      <c r="GHX951" s="477"/>
      <c r="GHY951" s="477"/>
      <c r="GHZ951" s="477"/>
      <c r="GIA951" s="477"/>
      <c r="GIB951" s="477"/>
      <c r="GIC951" s="477"/>
      <c r="GID951" s="477"/>
      <c r="GIE951" s="477"/>
      <c r="GIF951" s="477"/>
      <c r="GIG951" s="477"/>
      <c r="GIH951" s="477"/>
      <c r="GII951" s="477"/>
      <c r="GIJ951" s="477"/>
      <c r="GIK951" s="477"/>
      <c r="GIL951" s="477"/>
      <c r="GIM951" s="477"/>
      <c r="GIN951" s="477"/>
      <c r="GIO951" s="477"/>
      <c r="GIP951" s="477"/>
      <c r="GIQ951" s="477"/>
      <c r="GIR951" s="477"/>
      <c r="GIS951" s="477"/>
      <c r="GIT951" s="477"/>
      <c r="GIU951" s="477"/>
      <c r="GIV951" s="477"/>
      <c r="GIW951" s="477"/>
      <c r="GIX951" s="477"/>
      <c r="GIY951" s="477"/>
      <c r="GIZ951" s="477"/>
      <c r="GJA951" s="477"/>
      <c r="GJB951" s="477"/>
      <c r="GJC951" s="477"/>
      <c r="GJD951" s="477"/>
      <c r="GJE951" s="477"/>
      <c r="GJF951" s="477"/>
      <c r="GJG951" s="477"/>
      <c r="GJH951" s="477"/>
      <c r="GJI951" s="477"/>
      <c r="GJJ951" s="477"/>
      <c r="GJK951" s="477"/>
      <c r="GJL951" s="477"/>
      <c r="GJM951" s="477"/>
      <c r="GJN951" s="477"/>
      <c r="GJO951" s="477"/>
      <c r="GJP951" s="477"/>
      <c r="GJQ951" s="477"/>
      <c r="GJR951" s="477"/>
      <c r="GJS951" s="477"/>
      <c r="GJT951" s="477"/>
      <c r="GJU951" s="477"/>
      <c r="GJV951" s="477"/>
      <c r="GJW951" s="477"/>
      <c r="GJX951" s="477"/>
      <c r="GJY951" s="477"/>
      <c r="GJZ951" s="477"/>
      <c r="GKA951" s="477"/>
      <c r="GKB951" s="477"/>
      <c r="GKC951" s="477"/>
      <c r="GKD951" s="477"/>
      <c r="GKE951" s="477"/>
      <c r="GKF951" s="477"/>
      <c r="GKG951" s="477"/>
      <c r="GKH951" s="477"/>
      <c r="GKI951" s="477"/>
      <c r="GKJ951" s="477"/>
      <c r="GKK951" s="477"/>
      <c r="GKL951" s="477"/>
      <c r="GKM951" s="477"/>
      <c r="GKN951" s="477"/>
      <c r="GKO951" s="477"/>
      <c r="GKP951" s="477"/>
      <c r="GKQ951" s="477"/>
      <c r="GKR951" s="477"/>
      <c r="GKS951" s="477"/>
      <c r="GKT951" s="477"/>
      <c r="GKU951" s="477"/>
      <c r="GKV951" s="477"/>
      <c r="GKW951" s="477"/>
      <c r="GKX951" s="477"/>
      <c r="GKY951" s="477"/>
      <c r="GKZ951" s="477"/>
      <c r="GLA951" s="477"/>
      <c r="GLB951" s="477"/>
      <c r="GLC951" s="477"/>
      <c r="GLD951" s="477"/>
      <c r="GLE951" s="477"/>
      <c r="GLF951" s="477"/>
      <c r="GLG951" s="477"/>
      <c r="GLH951" s="477"/>
      <c r="GLI951" s="477"/>
      <c r="GLJ951" s="477"/>
      <c r="GLK951" s="477"/>
      <c r="GLL951" s="477"/>
      <c r="GLM951" s="477"/>
      <c r="GLN951" s="477"/>
      <c r="GLO951" s="477"/>
      <c r="GLP951" s="477"/>
      <c r="GLQ951" s="477"/>
      <c r="GLR951" s="477"/>
      <c r="GLS951" s="477"/>
      <c r="GLT951" s="477"/>
      <c r="GLU951" s="477"/>
      <c r="GLV951" s="477"/>
      <c r="GLW951" s="477"/>
      <c r="GLX951" s="477"/>
      <c r="GLY951" s="477"/>
      <c r="GLZ951" s="477"/>
      <c r="GMA951" s="477"/>
      <c r="GMB951" s="477"/>
      <c r="GMC951" s="477"/>
      <c r="GMD951" s="477"/>
      <c r="GME951" s="477"/>
      <c r="GMF951" s="477"/>
      <c r="GMG951" s="477"/>
      <c r="GMH951" s="477"/>
      <c r="GMI951" s="477"/>
      <c r="GMJ951" s="477"/>
      <c r="GMK951" s="477"/>
      <c r="GML951" s="477"/>
      <c r="GMM951" s="477"/>
      <c r="GMN951" s="477"/>
      <c r="GMO951" s="477"/>
      <c r="GMP951" s="477"/>
      <c r="GMQ951" s="477"/>
      <c r="GMR951" s="477"/>
      <c r="GMS951" s="477"/>
      <c r="GMT951" s="477"/>
      <c r="GMU951" s="477"/>
      <c r="GMV951" s="477"/>
      <c r="GMW951" s="477"/>
      <c r="GMX951" s="477"/>
      <c r="GMY951" s="477"/>
      <c r="GMZ951" s="477"/>
      <c r="GNA951" s="477"/>
      <c r="GNB951" s="477"/>
      <c r="GNC951" s="477"/>
      <c r="GND951" s="477"/>
      <c r="GNE951" s="477"/>
      <c r="GNF951" s="477"/>
      <c r="GNG951" s="477"/>
      <c r="GNH951" s="477"/>
      <c r="GNI951" s="477"/>
      <c r="GNJ951" s="477"/>
      <c r="GNK951" s="477"/>
      <c r="GNL951" s="477"/>
      <c r="GNM951" s="477"/>
      <c r="GNN951" s="477"/>
      <c r="GNO951" s="477"/>
      <c r="GNP951" s="477"/>
      <c r="GNQ951" s="477"/>
      <c r="GNR951" s="477"/>
      <c r="GNS951" s="477"/>
      <c r="GNT951" s="477"/>
      <c r="GNU951" s="477"/>
      <c r="GNV951" s="477"/>
      <c r="GNW951" s="477"/>
      <c r="GNX951" s="477"/>
      <c r="GNY951" s="477"/>
      <c r="GNZ951" s="477"/>
      <c r="GOA951" s="477"/>
      <c r="GOB951" s="477"/>
      <c r="GOC951" s="477"/>
      <c r="GOD951" s="477"/>
      <c r="GOE951" s="477"/>
      <c r="GOF951" s="477"/>
      <c r="GOG951" s="477"/>
      <c r="GOH951" s="477"/>
      <c r="GOI951" s="477"/>
      <c r="GOJ951" s="477"/>
      <c r="GOK951" s="477"/>
      <c r="GOL951" s="477"/>
      <c r="GOM951" s="477"/>
      <c r="GON951" s="477"/>
      <c r="GOO951" s="477"/>
      <c r="GOP951" s="477"/>
      <c r="GOQ951" s="477"/>
      <c r="GOR951" s="477"/>
      <c r="GOS951" s="477"/>
      <c r="GOT951" s="477"/>
      <c r="GOU951" s="477"/>
      <c r="GOV951" s="477"/>
      <c r="GOW951" s="477"/>
      <c r="GOX951" s="477"/>
      <c r="GOY951" s="477"/>
      <c r="GOZ951" s="477"/>
      <c r="GPA951" s="477"/>
      <c r="GPB951" s="477"/>
      <c r="GPC951" s="477"/>
      <c r="GPD951" s="477"/>
      <c r="GPE951" s="477"/>
      <c r="GPF951" s="477"/>
      <c r="GPG951" s="477"/>
      <c r="GPH951" s="477"/>
      <c r="GPI951" s="477"/>
      <c r="GPJ951" s="477"/>
      <c r="GPK951" s="477"/>
      <c r="GPL951" s="477"/>
      <c r="GPM951" s="477"/>
      <c r="GPN951" s="477"/>
      <c r="GPO951" s="477"/>
      <c r="GPP951" s="477"/>
      <c r="GPQ951" s="477"/>
      <c r="GPR951" s="477"/>
      <c r="GPS951" s="477"/>
      <c r="GPT951" s="477"/>
      <c r="GPU951" s="477"/>
      <c r="GPV951" s="477"/>
      <c r="GPW951" s="477"/>
      <c r="GPX951" s="477"/>
      <c r="GPY951" s="477"/>
      <c r="GPZ951" s="477"/>
      <c r="GQA951" s="477"/>
      <c r="GQB951" s="477"/>
      <c r="GQC951" s="477"/>
      <c r="GQD951" s="477"/>
      <c r="GQE951" s="477"/>
      <c r="GQF951" s="477"/>
      <c r="GQG951" s="477"/>
      <c r="GQH951" s="477"/>
      <c r="GQI951" s="477"/>
      <c r="GQJ951" s="477"/>
      <c r="GQK951" s="477"/>
      <c r="GQL951" s="477"/>
      <c r="GQM951" s="477"/>
      <c r="GQN951" s="477"/>
      <c r="GQO951" s="477"/>
      <c r="GQP951" s="477"/>
      <c r="GQQ951" s="477"/>
      <c r="GQR951" s="477"/>
      <c r="GQS951" s="477"/>
      <c r="GQT951" s="477"/>
      <c r="GQU951" s="477"/>
      <c r="GQV951" s="477"/>
      <c r="GQW951" s="477"/>
      <c r="GQX951" s="477"/>
      <c r="GQY951" s="477"/>
      <c r="GQZ951" s="477"/>
      <c r="GRA951" s="477"/>
      <c r="GRB951" s="477"/>
      <c r="GRC951" s="477"/>
      <c r="GRD951" s="477"/>
      <c r="GRE951" s="477"/>
      <c r="GRF951" s="477"/>
      <c r="GRG951" s="477"/>
      <c r="GRH951" s="477"/>
      <c r="GRI951" s="477"/>
      <c r="GRJ951" s="477"/>
      <c r="GRK951" s="477"/>
      <c r="GRL951" s="477"/>
      <c r="GRM951" s="477"/>
      <c r="GRN951" s="477"/>
      <c r="GRO951" s="477"/>
      <c r="GRP951" s="477"/>
      <c r="GRQ951" s="477"/>
      <c r="GRR951" s="477"/>
      <c r="GRS951" s="477"/>
      <c r="GRT951" s="477"/>
      <c r="GRU951" s="477"/>
      <c r="GRV951" s="477"/>
      <c r="GRW951" s="477"/>
      <c r="GRX951" s="477"/>
      <c r="GRY951" s="477"/>
      <c r="GRZ951" s="477"/>
      <c r="GSA951" s="477"/>
      <c r="GSB951" s="477"/>
      <c r="GSC951" s="477"/>
      <c r="GSD951" s="477"/>
      <c r="GSE951" s="477"/>
      <c r="GSF951" s="477"/>
      <c r="GSG951" s="477"/>
      <c r="GSH951" s="477"/>
      <c r="GSI951" s="477"/>
      <c r="GSJ951" s="477"/>
      <c r="GSK951" s="477"/>
      <c r="GSL951" s="477"/>
      <c r="GSM951" s="477"/>
      <c r="GSN951" s="477"/>
      <c r="GSO951" s="477"/>
      <c r="GSP951" s="477"/>
      <c r="GSQ951" s="477"/>
      <c r="GSR951" s="477"/>
      <c r="GSS951" s="477"/>
      <c r="GST951" s="477"/>
      <c r="GSU951" s="477"/>
      <c r="GSV951" s="477"/>
      <c r="GSW951" s="477"/>
      <c r="GSX951" s="477"/>
      <c r="GSY951" s="477"/>
      <c r="GSZ951" s="477"/>
      <c r="GTA951" s="477"/>
      <c r="GTB951" s="477"/>
      <c r="GTC951" s="477"/>
      <c r="GTD951" s="477"/>
      <c r="GTE951" s="477"/>
      <c r="GTF951" s="477"/>
      <c r="GTG951" s="477"/>
      <c r="GTH951" s="477"/>
      <c r="GTI951" s="477"/>
      <c r="GTJ951" s="477"/>
      <c r="GTK951" s="477"/>
      <c r="GTL951" s="477"/>
      <c r="GTM951" s="477"/>
      <c r="GTN951" s="477"/>
      <c r="GTO951" s="477"/>
      <c r="GTP951" s="477"/>
      <c r="GTQ951" s="477"/>
      <c r="GTR951" s="477"/>
      <c r="GTS951" s="477"/>
      <c r="GTT951" s="477"/>
      <c r="GTU951" s="477"/>
      <c r="GTV951" s="477"/>
      <c r="GTW951" s="477"/>
      <c r="GTX951" s="477"/>
      <c r="GTY951" s="477"/>
      <c r="GTZ951" s="477"/>
      <c r="GUA951" s="477"/>
      <c r="GUB951" s="477"/>
      <c r="GUC951" s="477"/>
      <c r="GUD951" s="477"/>
      <c r="GUE951" s="477"/>
      <c r="GUF951" s="477"/>
      <c r="GUG951" s="477"/>
      <c r="GUH951" s="477"/>
      <c r="GUI951" s="477"/>
      <c r="GUJ951" s="477"/>
      <c r="GUK951" s="477"/>
      <c r="GUL951" s="477"/>
      <c r="GUM951" s="477"/>
      <c r="GUN951" s="477"/>
      <c r="GUO951" s="477"/>
      <c r="GUP951" s="477"/>
      <c r="GUQ951" s="477"/>
      <c r="GUR951" s="477"/>
      <c r="GUS951" s="477"/>
      <c r="GUT951" s="477"/>
      <c r="GUU951" s="477"/>
      <c r="GUV951" s="477"/>
      <c r="GUW951" s="477"/>
      <c r="GUX951" s="477"/>
      <c r="GUY951" s="477"/>
      <c r="GUZ951" s="477"/>
      <c r="GVA951" s="477"/>
      <c r="GVB951" s="477"/>
      <c r="GVC951" s="477"/>
      <c r="GVD951" s="477"/>
      <c r="GVE951" s="477"/>
      <c r="GVF951" s="477"/>
      <c r="GVG951" s="477"/>
      <c r="GVH951" s="477"/>
      <c r="GVI951" s="477"/>
      <c r="GVJ951" s="477"/>
      <c r="GVK951" s="477"/>
      <c r="GVL951" s="477"/>
      <c r="GVM951" s="477"/>
      <c r="GVN951" s="477"/>
      <c r="GVO951" s="477"/>
      <c r="GVP951" s="477"/>
      <c r="GVQ951" s="477"/>
      <c r="GVR951" s="477"/>
      <c r="GVS951" s="477"/>
      <c r="GVT951" s="477"/>
      <c r="GVU951" s="477"/>
      <c r="GVV951" s="477"/>
      <c r="GVW951" s="477"/>
      <c r="GVX951" s="477"/>
      <c r="GVY951" s="477"/>
      <c r="GVZ951" s="477"/>
      <c r="GWA951" s="477"/>
      <c r="GWB951" s="477"/>
      <c r="GWC951" s="477"/>
      <c r="GWD951" s="477"/>
      <c r="GWE951" s="477"/>
      <c r="GWF951" s="477"/>
      <c r="GWG951" s="477"/>
      <c r="GWH951" s="477"/>
      <c r="GWI951" s="477"/>
      <c r="GWJ951" s="477"/>
      <c r="GWK951" s="477"/>
      <c r="GWL951" s="477"/>
      <c r="GWM951" s="477"/>
      <c r="GWN951" s="477"/>
      <c r="GWO951" s="477"/>
      <c r="GWP951" s="477"/>
      <c r="GWQ951" s="477"/>
      <c r="GWR951" s="477"/>
      <c r="GWS951" s="477"/>
      <c r="GWT951" s="477"/>
      <c r="GWU951" s="477"/>
      <c r="GWV951" s="477"/>
      <c r="GWW951" s="477"/>
      <c r="GWX951" s="477"/>
      <c r="GWY951" s="477"/>
      <c r="GWZ951" s="477"/>
      <c r="GXA951" s="477"/>
      <c r="GXB951" s="477"/>
      <c r="GXC951" s="477"/>
      <c r="GXD951" s="477"/>
      <c r="GXE951" s="477"/>
      <c r="GXF951" s="477"/>
      <c r="GXG951" s="477"/>
      <c r="GXH951" s="477"/>
      <c r="GXI951" s="477"/>
      <c r="GXJ951" s="477"/>
      <c r="GXK951" s="477"/>
      <c r="GXL951" s="477"/>
      <c r="GXM951" s="477"/>
      <c r="GXN951" s="477"/>
      <c r="GXO951" s="477"/>
      <c r="GXP951" s="477"/>
      <c r="GXQ951" s="477"/>
      <c r="GXR951" s="477"/>
      <c r="GXS951" s="477"/>
      <c r="GXT951" s="477"/>
      <c r="GXU951" s="477"/>
      <c r="GXV951" s="477"/>
      <c r="GXW951" s="477"/>
      <c r="GXX951" s="477"/>
      <c r="GXY951" s="477"/>
      <c r="GXZ951" s="477"/>
      <c r="GYA951" s="477"/>
      <c r="GYB951" s="477"/>
      <c r="GYC951" s="477"/>
      <c r="GYD951" s="477"/>
      <c r="GYE951" s="477"/>
      <c r="GYF951" s="477"/>
      <c r="GYG951" s="477"/>
      <c r="GYH951" s="477"/>
      <c r="GYI951" s="477"/>
      <c r="GYJ951" s="477"/>
      <c r="GYK951" s="477"/>
      <c r="GYL951" s="477"/>
      <c r="GYM951" s="477"/>
      <c r="GYN951" s="477"/>
      <c r="GYO951" s="477"/>
      <c r="GYP951" s="477"/>
      <c r="GYQ951" s="477"/>
      <c r="GYR951" s="477"/>
      <c r="GYS951" s="477"/>
      <c r="GYT951" s="477"/>
      <c r="GYU951" s="477"/>
      <c r="GYV951" s="477"/>
      <c r="GYW951" s="477"/>
      <c r="GYX951" s="477"/>
      <c r="GYY951" s="477"/>
      <c r="GYZ951" s="477"/>
      <c r="GZA951" s="477"/>
      <c r="GZB951" s="477"/>
      <c r="GZC951" s="477"/>
      <c r="GZD951" s="477"/>
      <c r="GZE951" s="477"/>
      <c r="GZF951" s="477"/>
      <c r="GZG951" s="477"/>
      <c r="GZH951" s="477"/>
      <c r="GZI951" s="477"/>
      <c r="GZJ951" s="477"/>
      <c r="GZK951" s="477"/>
      <c r="GZL951" s="477"/>
      <c r="GZM951" s="477"/>
      <c r="GZN951" s="477"/>
      <c r="GZO951" s="477"/>
      <c r="GZP951" s="477"/>
      <c r="GZQ951" s="477"/>
      <c r="GZR951" s="477"/>
      <c r="GZS951" s="477"/>
      <c r="GZT951" s="477"/>
      <c r="GZU951" s="477"/>
      <c r="GZV951" s="477"/>
      <c r="GZW951" s="477"/>
      <c r="GZX951" s="477"/>
      <c r="GZY951" s="477"/>
      <c r="GZZ951" s="477"/>
      <c r="HAA951" s="477"/>
      <c r="HAB951" s="477"/>
      <c r="HAC951" s="477"/>
      <c r="HAD951" s="477"/>
      <c r="HAE951" s="477"/>
      <c r="HAF951" s="477"/>
      <c r="HAG951" s="477"/>
      <c r="HAH951" s="477"/>
      <c r="HAI951" s="477"/>
      <c r="HAJ951" s="477"/>
      <c r="HAK951" s="477"/>
      <c r="HAL951" s="477"/>
      <c r="HAM951" s="477"/>
      <c r="HAN951" s="477"/>
      <c r="HAO951" s="477"/>
      <c r="HAP951" s="477"/>
      <c r="HAQ951" s="477"/>
      <c r="HAR951" s="477"/>
      <c r="HAS951" s="477"/>
      <c r="HAT951" s="477"/>
      <c r="HAU951" s="477"/>
      <c r="HAV951" s="477"/>
      <c r="HAW951" s="477"/>
      <c r="HAX951" s="477"/>
      <c r="HAY951" s="477"/>
      <c r="HAZ951" s="477"/>
      <c r="HBA951" s="477"/>
      <c r="HBB951" s="477"/>
      <c r="HBC951" s="477"/>
      <c r="HBD951" s="477"/>
      <c r="HBE951" s="477"/>
      <c r="HBF951" s="477"/>
      <c r="HBG951" s="477"/>
      <c r="HBH951" s="477"/>
      <c r="HBI951" s="477"/>
      <c r="HBJ951" s="477"/>
      <c r="HBK951" s="477"/>
      <c r="HBL951" s="477"/>
      <c r="HBM951" s="477"/>
      <c r="HBN951" s="477"/>
      <c r="HBO951" s="477"/>
      <c r="HBP951" s="477"/>
      <c r="HBQ951" s="477"/>
      <c r="HBR951" s="477"/>
      <c r="HBS951" s="477"/>
      <c r="HBT951" s="477"/>
      <c r="HBU951" s="477"/>
      <c r="HBV951" s="477"/>
      <c r="HBW951" s="477"/>
      <c r="HBX951" s="477"/>
      <c r="HBY951" s="477"/>
      <c r="HBZ951" s="477"/>
      <c r="HCA951" s="477"/>
      <c r="HCB951" s="477"/>
      <c r="HCC951" s="477"/>
      <c r="HCD951" s="477"/>
      <c r="HCE951" s="477"/>
      <c r="HCF951" s="477"/>
      <c r="HCG951" s="477"/>
      <c r="HCH951" s="477"/>
      <c r="HCI951" s="477"/>
      <c r="HCJ951" s="477"/>
      <c r="HCK951" s="477"/>
      <c r="HCL951" s="477"/>
      <c r="HCM951" s="477"/>
      <c r="HCN951" s="477"/>
      <c r="HCO951" s="477"/>
      <c r="HCP951" s="477"/>
      <c r="HCQ951" s="477"/>
      <c r="HCR951" s="477"/>
      <c r="HCS951" s="477"/>
      <c r="HCT951" s="477"/>
      <c r="HCU951" s="477"/>
      <c r="HCV951" s="477"/>
      <c r="HCW951" s="477"/>
      <c r="HCX951" s="477"/>
      <c r="HCY951" s="477"/>
      <c r="HCZ951" s="477"/>
      <c r="HDA951" s="477"/>
      <c r="HDB951" s="477"/>
      <c r="HDC951" s="477"/>
      <c r="HDD951" s="477"/>
      <c r="HDE951" s="477"/>
      <c r="HDF951" s="477"/>
      <c r="HDG951" s="477"/>
      <c r="HDH951" s="477"/>
      <c r="HDI951" s="477"/>
      <c r="HDJ951" s="477"/>
      <c r="HDK951" s="477"/>
      <c r="HDL951" s="477"/>
      <c r="HDM951" s="477"/>
      <c r="HDN951" s="477"/>
      <c r="HDO951" s="477"/>
      <c r="HDP951" s="477"/>
      <c r="HDQ951" s="477"/>
      <c r="HDR951" s="477"/>
      <c r="HDS951" s="477"/>
      <c r="HDT951" s="477"/>
      <c r="HDU951" s="477"/>
      <c r="HDV951" s="477"/>
      <c r="HDW951" s="477"/>
      <c r="HDX951" s="477"/>
      <c r="HDY951" s="477"/>
      <c r="HDZ951" s="477"/>
      <c r="HEA951" s="477"/>
      <c r="HEB951" s="477"/>
      <c r="HEC951" s="477"/>
      <c r="HED951" s="477"/>
      <c r="HEE951" s="477"/>
      <c r="HEF951" s="477"/>
      <c r="HEG951" s="477"/>
      <c r="HEH951" s="477"/>
      <c r="HEI951" s="477"/>
      <c r="HEJ951" s="477"/>
      <c r="HEK951" s="477"/>
      <c r="HEL951" s="477"/>
      <c r="HEM951" s="477"/>
      <c r="HEN951" s="477"/>
      <c r="HEO951" s="477"/>
      <c r="HEP951" s="477"/>
      <c r="HEQ951" s="477"/>
      <c r="HER951" s="477"/>
      <c r="HES951" s="477"/>
      <c r="HET951" s="477"/>
      <c r="HEU951" s="477"/>
      <c r="HEV951" s="477"/>
      <c r="HEW951" s="477"/>
      <c r="HEX951" s="477"/>
      <c r="HEY951" s="477"/>
      <c r="HEZ951" s="477"/>
      <c r="HFA951" s="477"/>
      <c r="HFB951" s="477"/>
      <c r="HFC951" s="477"/>
      <c r="HFD951" s="477"/>
      <c r="HFE951" s="477"/>
      <c r="HFF951" s="477"/>
      <c r="HFG951" s="477"/>
      <c r="HFH951" s="477"/>
      <c r="HFI951" s="477"/>
      <c r="HFJ951" s="477"/>
      <c r="HFK951" s="477"/>
      <c r="HFL951" s="477"/>
      <c r="HFM951" s="477"/>
      <c r="HFN951" s="477"/>
      <c r="HFO951" s="477"/>
      <c r="HFP951" s="477"/>
      <c r="HFQ951" s="477"/>
      <c r="HFR951" s="477"/>
      <c r="HFS951" s="477"/>
      <c r="HFT951" s="477"/>
      <c r="HFU951" s="477"/>
      <c r="HFV951" s="477"/>
      <c r="HFW951" s="477"/>
      <c r="HFX951" s="477"/>
      <c r="HFY951" s="477"/>
      <c r="HFZ951" s="477"/>
      <c r="HGA951" s="477"/>
      <c r="HGB951" s="477"/>
      <c r="HGC951" s="477"/>
      <c r="HGD951" s="477"/>
      <c r="HGE951" s="477"/>
      <c r="HGF951" s="477"/>
      <c r="HGG951" s="477"/>
      <c r="HGH951" s="477"/>
      <c r="HGI951" s="477"/>
      <c r="HGJ951" s="477"/>
      <c r="HGK951" s="477"/>
      <c r="HGL951" s="477"/>
      <c r="HGM951" s="477"/>
      <c r="HGN951" s="477"/>
      <c r="HGO951" s="477"/>
      <c r="HGP951" s="477"/>
      <c r="HGQ951" s="477"/>
      <c r="HGR951" s="477"/>
      <c r="HGS951" s="477"/>
      <c r="HGT951" s="477"/>
      <c r="HGU951" s="477"/>
      <c r="HGV951" s="477"/>
      <c r="HGW951" s="477"/>
      <c r="HGX951" s="477"/>
      <c r="HGY951" s="477"/>
      <c r="HGZ951" s="477"/>
      <c r="HHA951" s="477"/>
      <c r="HHB951" s="477"/>
      <c r="HHC951" s="477"/>
      <c r="HHD951" s="477"/>
      <c r="HHE951" s="477"/>
      <c r="HHF951" s="477"/>
      <c r="HHG951" s="477"/>
      <c r="HHH951" s="477"/>
      <c r="HHI951" s="477"/>
      <c r="HHJ951" s="477"/>
      <c r="HHK951" s="477"/>
      <c r="HHL951" s="477"/>
      <c r="HHM951" s="477"/>
      <c r="HHN951" s="477"/>
      <c r="HHO951" s="477"/>
      <c r="HHP951" s="477"/>
      <c r="HHQ951" s="477"/>
      <c r="HHR951" s="477"/>
      <c r="HHS951" s="477"/>
      <c r="HHT951" s="477"/>
      <c r="HHU951" s="477"/>
      <c r="HHV951" s="477"/>
      <c r="HHW951" s="477"/>
      <c r="HHX951" s="477"/>
      <c r="HHY951" s="477"/>
      <c r="HHZ951" s="477"/>
      <c r="HIA951" s="477"/>
      <c r="HIB951" s="477"/>
      <c r="HIC951" s="477"/>
      <c r="HID951" s="477"/>
      <c r="HIE951" s="477"/>
      <c r="HIF951" s="477"/>
      <c r="HIG951" s="477"/>
      <c r="HIH951" s="477"/>
      <c r="HII951" s="477"/>
      <c r="HIJ951" s="477"/>
      <c r="HIK951" s="477"/>
      <c r="HIL951" s="477"/>
      <c r="HIM951" s="477"/>
      <c r="HIN951" s="477"/>
      <c r="HIO951" s="477"/>
      <c r="HIP951" s="477"/>
      <c r="HIQ951" s="477"/>
      <c r="HIR951" s="477"/>
      <c r="HIS951" s="477"/>
      <c r="HIT951" s="477"/>
      <c r="HIU951" s="477"/>
      <c r="HIV951" s="477"/>
      <c r="HIW951" s="477"/>
      <c r="HIX951" s="477"/>
      <c r="HIY951" s="477"/>
      <c r="HIZ951" s="477"/>
      <c r="HJA951" s="477"/>
      <c r="HJB951" s="477"/>
      <c r="HJC951" s="477"/>
      <c r="HJD951" s="477"/>
      <c r="HJE951" s="477"/>
      <c r="HJF951" s="477"/>
      <c r="HJG951" s="477"/>
      <c r="HJH951" s="477"/>
      <c r="HJI951" s="477"/>
      <c r="HJJ951" s="477"/>
      <c r="HJK951" s="477"/>
      <c r="HJL951" s="477"/>
      <c r="HJM951" s="477"/>
      <c r="HJN951" s="477"/>
      <c r="HJO951" s="477"/>
      <c r="HJP951" s="477"/>
      <c r="HJQ951" s="477"/>
      <c r="HJR951" s="477"/>
      <c r="HJS951" s="477"/>
      <c r="HJT951" s="477"/>
      <c r="HJU951" s="477"/>
      <c r="HJV951" s="477"/>
      <c r="HJW951" s="477"/>
      <c r="HJX951" s="477"/>
      <c r="HJY951" s="477"/>
      <c r="HJZ951" s="477"/>
      <c r="HKA951" s="477"/>
      <c r="HKB951" s="477"/>
      <c r="HKC951" s="477"/>
      <c r="HKD951" s="477"/>
      <c r="HKE951" s="477"/>
      <c r="HKF951" s="477"/>
      <c r="HKG951" s="477"/>
      <c r="HKH951" s="477"/>
      <c r="HKI951" s="477"/>
      <c r="HKJ951" s="477"/>
      <c r="HKK951" s="477"/>
      <c r="HKL951" s="477"/>
      <c r="HKM951" s="477"/>
      <c r="HKN951" s="477"/>
      <c r="HKO951" s="477"/>
      <c r="HKP951" s="477"/>
      <c r="HKQ951" s="477"/>
      <c r="HKR951" s="477"/>
      <c r="HKS951" s="477"/>
      <c r="HKT951" s="477"/>
      <c r="HKU951" s="477"/>
      <c r="HKV951" s="477"/>
      <c r="HKW951" s="477"/>
      <c r="HKX951" s="477"/>
      <c r="HKY951" s="477"/>
      <c r="HKZ951" s="477"/>
      <c r="HLA951" s="477"/>
      <c r="HLB951" s="477"/>
      <c r="HLC951" s="477"/>
      <c r="HLD951" s="477"/>
      <c r="HLE951" s="477"/>
      <c r="HLF951" s="477"/>
      <c r="HLG951" s="477"/>
      <c r="HLH951" s="477"/>
      <c r="HLI951" s="477"/>
      <c r="HLJ951" s="477"/>
      <c r="HLK951" s="477"/>
      <c r="HLL951" s="477"/>
      <c r="HLM951" s="477"/>
      <c r="HLN951" s="477"/>
      <c r="HLO951" s="477"/>
      <c r="HLP951" s="477"/>
      <c r="HLQ951" s="477"/>
      <c r="HLR951" s="477"/>
      <c r="HLS951" s="477"/>
      <c r="HLT951" s="477"/>
      <c r="HLU951" s="477"/>
      <c r="HLV951" s="477"/>
      <c r="HLW951" s="477"/>
      <c r="HLX951" s="477"/>
      <c r="HLY951" s="477"/>
      <c r="HLZ951" s="477"/>
      <c r="HMA951" s="477"/>
      <c r="HMB951" s="477"/>
      <c r="HMC951" s="477"/>
      <c r="HMD951" s="477"/>
      <c r="HME951" s="477"/>
      <c r="HMF951" s="477"/>
      <c r="HMG951" s="477"/>
      <c r="HMH951" s="477"/>
      <c r="HMI951" s="477"/>
      <c r="HMJ951" s="477"/>
      <c r="HMK951" s="477"/>
      <c r="HML951" s="477"/>
      <c r="HMM951" s="477"/>
      <c r="HMN951" s="477"/>
      <c r="HMO951" s="477"/>
      <c r="HMP951" s="477"/>
      <c r="HMQ951" s="477"/>
      <c r="HMR951" s="477"/>
      <c r="HMS951" s="477"/>
      <c r="HMT951" s="477"/>
      <c r="HMU951" s="477"/>
      <c r="HMV951" s="477"/>
      <c r="HMW951" s="477"/>
      <c r="HMX951" s="477"/>
      <c r="HMY951" s="477"/>
      <c r="HMZ951" s="477"/>
      <c r="HNA951" s="477"/>
      <c r="HNB951" s="477"/>
      <c r="HNC951" s="477"/>
      <c r="HND951" s="477"/>
      <c r="HNE951" s="477"/>
      <c r="HNF951" s="477"/>
      <c r="HNG951" s="477"/>
      <c r="HNH951" s="477"/>
      <c r="HNI951" s="477"/>
      <c r="HNJ951" s="477"/>
      <c r="HNK951" s="477"/>
      <c r="HNL951" s="477"/>
      <c r="HNM951" s="477"/>
      <c r="HNN951" s="477"/>
      <c r="HNO951" s="477"/>
      <c r="HNP951" s="477"/>
      <c r="HNQ951" s="477"/>
      <c r="HNR951" s="477"/>
      <c r="HNS951" s="477"/>
      <c r="HNT951" s="477"/>
      <c r="HNU951" s="477"/>
      <c r="HNV951" s="477"/>
      <c r="HNW951" s="477"/>
      <c r="HNX951" s="477"/>
      <c r="HNY951" s="477"/>
      <c r="HNZ951" s="477"/>
      <c r="HOA951" s="477"/>
      <c r="HOB951" s="477"/>
      <c r="HOC951" s="477"/>
      <c r="HOD951" s="477"/>
      <c r="HOE951" s="477"/>
      <c r="HOF951" s="477"/>
      <c r="HOG951" s="477"/>
      <c r="HOH951" s="477"/>
      <c r="HOI951" s="477"/>
      <c r="HOJ951" s="477"/>
      <c r="HOK951" s="477"/>
      <c r="HOL951" s="477"/>
      <c r="HOM951" s="477"/>
      <c r="HON951" s="477"/>
      <c r="HOO951" s="477"/>
      <c r="HOP951" s="477"/>
      <c r="HOQ951" s="477"/>
      <c r="HOR951" s="477"/>
      <c r="HOS951" s="477"/>
      <c r="HOT951" s="477"/>
      <c r="HOU951" s="477"/>
      <c r="HOV951" s="477"/>
      <c r="HOW951" s="477"/>
      <c r="HOX951" s="477"/>
      <c r="HOY951" s="477"/>
      <c r="HOZ951" s="477"/>
      <c r="HPA951" s="477"/>
      <c r="HPB951" s="477"/>
      <c r="HPC951" s="477"/>
      <c r="HPD951" s="477"/>
      <c r="HPE951" s="477"/>
      <c r="HPF951" s="477"/>
      <c r="HPG951" s="477"/>
      <c r="HPH951" s="477"/>
      <c r="HPI951" s="477"/>
      <c r="HPJ951" s="477"/>
      <c r="HPK951" s="477"/>
      <c r="HPL951" s="477"/>
      <c r="HPM951" s="477"/>
      <c r="HPN951" s="477"/>
      <c r="HPO951" s="477"/>
      <c r="HPP951" s="477"/>
      <c r="HPQ951" s="477"/>
      <c r="HPR951" s="477"/>
      <c r="HPS951" s="477"/>
      <c r="HPT951" s="477"/>
      <c r="HPU951" s="477"/>
      <c r="HPV951" s="477"/>
      <c r="HPW951" s="477"/>
      <c r="HPX951" s="477"/>
      <c r="HPY951" s="477"/>
      <c r="HPZ951" s="477"/>
      <c r="HQA951" s="477"/>
      <c r="HQB951" s="477"/>
      <c r="HQC951" s="477"/>
      <c r="HQD951" s="477"/>
      <c r="HQE951" s="477"/>
      <c r="HQF951" s="477"/>
      <c r="HQG951" s="477"/>
      <c r="HQH951" s="477"/>
      <c r="HQI951" s="477"/>
      <c r="HQJ951" s="477"/>
      <c r="HQK951" s="477"/>
      <c r="HQL951" s="477"/>
      <c r="HQM951" s="477"/>
      <c r="HQN951" s="477"/>
      <c r="HQO951" s="477"/>
      <c r="HQP951" s="477"/>
      <c r="HQQ951" s="477"/>
      <c r="HQR951" s="477"/>
      <c r="HQS951" s="477"/>
      <c r="HQT951" s="477"/>
      <c r="HQU951" s="477"/>
      <c r="HQV951" s="477"/>
      <c r="HQW951" s="477"/>
      <c r="HQX951" s="477"/>
      <c r="HQY951" s="477"/>
      <c r="HQZ951" s="477"/>
      <c r="HRA951" s="477"/>
      <c r="HRB951" s="477"/>
      <c r="HRC951" s="477"/>
      <c r="HRD951" s="477"/>
      <c r="HRE951" s="477"/>
      <c r="HRF951" s="477"/>
      <c r="HRG951" s="477"/>
      <c r="HRH951" s="477"/>
      <c r="HRI951" s="477"/>
      <c r="HRJ951" s="477"/>
      <c r="HRK951" s="477"/>
      <c r="HRL951" s="477"/>
      <c r="HRM951" s="477"/>
      <c r="HRN951" s="477"/>
      <c r="HRO951" s="477"/>
      <c r="HRP951" s="477"/>
      <c r="HRQ951" s="477"/>
      <c r="HRR951" s="477"/>
      <c r="HRS951" s="477"/>
      <c r="HRT951" s="477"/>
      <c r="HRU951" s="477"/>
      <c r="HRV951" s="477"/>
      <c r="HRW951" s="477"/>
      <c r="HRX951" s="477"/>
      <c r="HRY951" s="477"/>
      <c r="HRZ951" s="477"/>
      <c r="HSA951" s="477"/>
      <c r="HSB951" s="477"/>
      <c r="HSC951" s="477"/>
      <c r="HSD951" s="477"/>
      <c r="HSE951" s="477"/>
      <c r="HSF951" s="477"/>
      <c r="HSG951" s="477"/>
      <c r="HSH951" s="477"/>
      <c r="HSI951" s="477"/>
      <c r="HSJ951" s="477"/>
      <c r="HSK951" s="477"/>
      <c r="HSL951" s="477"/>
      <c r="HSM951" s="477"/>
      <c r="HSN951" s="477"/>
      <c r="HSO951" s="477"/>
      <c r="HSP951" s="477"/>
      <c r="HSQ951" s="477"/>
      <c r="HSR951" s="477"/>
      <c r="HSS951" s="477"/>
      <c r="HST951" s="477"/>
      <c r="HSU951" s="477"/>
      <c r="HSV951" s="477"/>
      <c r="HSW951" s="477"/>
      <c r="HSX951" s="477"/>
      <c r="HSY951" s="477"/>
      <c r="HSZ951" s="477"/>
      <c r="HTA951" s="477"/>
      <c r="HTB951" s="477"/>
      <c r="HTC951" s="477"/>
      <c r="HTD951" s="477"/>
      <c r="HTE951" s="477"/>
      <c r="HTF951" s="477"/>
      <c r="HTG951" s="477"/>
      <c r="HTH951" s="477"/>
      <c r="HTI951" s="477"/>
      <c r="HTJ951" s="477"/>
      <c r="HTK951" s="477"/>
      <c r="HTL951" s="477"/>
      <c r="HTM951" s="477"/>
      <c r="HTN951" s="477"/>
      <c r="HTO951" s="477"/>
      <c r="HTP951" s="477"/>
      <c r="HTQ951" s="477"/>
      <c r="HTR951" s="477"/>
      <c r="HTS951" s="477"/>
      <c r="HTT951" s="477"/>
      <c r="HTU951" s="477"/>
      <c r="HTV951" s="477"/>
      <c r="HTW951" s="477"/>
      <c r="HTX951" s="477"/>
      <c r="HTY951" s="477"/>
      <c r="HTZ951" s="477"/>
      <c r="HUA951" s="477"/>
      <c r="HUB951" s="477"/>
      <c r="HUC951" s="477"/>
      <c r="HUD951" s="477"/>
      <c r="HUE951" s="477"/>
      <c r="HUF951" s="477"/>
      <c r="HUG951" s="477"/>
      <c r="HUH951" s="477"/>
      <c r="HUI951" s="477"/>
      <c r="HUJ951" s="477"/>
      <c r="HUK951" s="477"/>
      <c r="HUL951" s="477"/>
      <c r="HUM951" s="477"/>
      <c r="HUN951" s="477"/>
      <c r="HUO951" s="477"/>
      <c r="HUP951" s="477"/>
      <c r="HUQ951" s="477"/>
      <c r="HUR951" s="477"/>
      <c r="HUS951" s="477"/>
      <c r="HUT951" s="477"/>
      <c r="HUU951" s="477"/>
      <c r="HUV951" s="477"/>
      <c r="HUW951" s="477"/>
      <c r="HUX951" s="477"/>
      <c r="HUY951" s="477"/>
      <c r="HUZ951" s="477"/>
      <c r="HVA951" s="477"/>
      <c r="HVB951" s="477"/>
      <c r="HVC951" s="477"/>
      <c r="HVD951" s="477"/>
      <c r="HVE951" s="477"/>
      <c r="HVF951" s="477"/>
      <c r="HVG951" s="477"/>
      <c r="HVH951" s="477"/>
      <c r="HVI951" s="477"/>
      <c r="HVJ951" s="477"/>
      <c r="HVK951" s="477"/>
      <c r="HVL951" s="477"/>
      <c r="HVM951" s="477"/>
      <c r="HVN951" s="477"/>
      <c r="HVO951" s="477"/>
      <c r="HVP951" s="477"/>
      <c r="HVQ951" s="477"/>
      <c r="HVR951" s="477"/>
      <c r="HVS951" s="477"/>
      <c r="HVT951" s="477"/>
      <c r="HVU951" s="477"/>
      <c r="HVV951" s="477"/>
      <c r="HVW951" s="477"/>
      <c r="HVX951" s="477"/>
      <c r="HVY951" s="477"/>
      <c r="HVZ951" s="477"/>
      <c r="HWA951" s="477"/>
      <c r="HWB951" s="477"/>
      <c r="HWC951" s="477"/>
      <c r="HWD951" s="477"/>
      <c r="HWE951" s="477"/>
      <c r="HWF951" s="477"/>
      <c r="HWG951" s="477"/>
      <c r="HWH951" s="477"/>
      <c r="HWI951" s="477"/>
      <c r="HWJ951" s="477"/>
      <c r="HWK951" s="477"/>
      <c r="HWL951" s="477"/>
      <c r="HWM951" s="477"/>
      <c r="HWN951" s="477"/>
      <c r="HWO951" s="477"/>
      <c r="HWP951" s="477"/>
      <c r="HWQ951" s="477"/>
      <c r="HWR951" s="477"/>
      <c r="HWS951" s="477"/>
      <c r="HWT951" s="477"/>
      <c r="HWU951" s="477"/>
      <c r="HWV951" s="477"/>
      <c r="HWW951" s="477"/>
      <c r="HWX951" s="477"/>
      <c r="HWY951" s="477"/>
      <c r="HWZ951" s="477"/>
      <c r="HXA951" s="477"/>
      <c r="HXB951" s="477"/>
      <c r="HXC951" s="477"/>
      <c r="HXD951" s="477"/>
      <c r="HXE951" s="477"/>
      <c r="HXF951" s="477"/>
      <c r="HXG951" s="477"/>
      <c r="HXH951" s="477"/>
      <c r="HXI951" s="477"/>
      <c r="HXJ951" s="477"/>
      <c r="HXK951" s="477"/>
      <c r="HXL951" s="477"/>
      <c r="HXM951" s="477"/>
      <c r="HXN951" s="477"/>
      <c r="HXO951" s="477"/>
      <c r="HXP951" s="477"/>
      <c r="HXQ951" s="477"/>
      <c r="HXR951" s="477"/>
      <c r="HXS951" s="477"/>
      <c r="HXT951" s="477"/>
      <c r="HXU951" s="477"/>
      <c r="HXV951" s="477"/>
      <c r="HXW951" s="477"/>
      <c r="HXX951" s="477"/>
      <c r="HXY951" s="477"/>
      <c r="HXZ951" s="477"/>
      <c r="HYA951" s="477"/>
      <c r="HYB951" s="477"/>
      <c r="HYC951" s="477"/>
      <c r="HYD951" s="477"/>
      <c r="HYE951" s="477"/>
      <c r="HYF951" s="477"/>
      <c r="HYG951" s="477"/>
      <c r="HYH951" s="477"/>
      <c r="HYI951" s="477"/>
      <c r="HYJ951" s="477"/>
      <c r="HYK951" s="477"/>
      <c r="HYL951" s="477"/>
      <c r="HYM951" s="477"/>
      <c r="HYN951" s="477"/>
      <c r="HYO951" s="477"/>
      <c r="HYP951" s="477"/>
      <c r="HYQ951" s="477"/>
      <c r="HYR951" s="477"/>
      <c r="HYS951" s="477"/>
      <c r="HYT951" s="477"/>
      <c r="HYU951" s="477"/>
      <c r="HYV951" s="477"/>
      <c r="HYW951" s="477"/>
      <c r="HYX951" s="477"/>
      <c r="HYY951" s="477"/>
      <c r="HYZ951" s="477"/>
      <c r="HZA951" s="477"/>
      <c r="HZB951" s="477"/>
      <c r="HZC951" s="477"/>
      <c r="HZD951" s="477"/>
      <c r="HZE951" s="477"/>
      <c r="HZF951" s="477"/>
      <c r="HZG951" s="477"/>
      <c r="HZH951" s="477"/>
      <c r="HZI951" s="477"/>
      <c r="HZJ951" s="477"/>
      <c r="HZK951" s="477"/>
      <c r="HZL951" s="477"/>
      <c r="HZM951" s="477"/>
      <c r="HZN951" s="477"/>
      <c r="HZO951" s="477"/>
      <c r="HZP951" s="477"/>
      <c r="HZQ951" s="477"/>
      <c r="HZR951" s="477"/>
      <c r="HZS951" s="477"/>
      <c r="HZT951" s="477"/>
      <c r="HZU951" s="477"/>
      <c r="HZV951" s="477"/>
      <c r="HZW951" s="477"/>
      <c r="HZX951" s="477"/>
      <c r="HZY951" s="477"/>
      <c r="HZZ951" s="477"/>
      <c r="IAA951" s="477"/>
      <c r="IAB951" s="477"/>
      <c r="IAC951" s="477"/>
      <c r="IAD951" s="477"/>
      <c r="IAE951" s="477"/>
      <c r="IAF951" s="477"/>
      <c r="IAG951" s="477"/>
      <c r="IAH951" s="477"/>
      <c r="IAI951" s="477"/>
      <c r="IAJ951" s="477"/>
      <c r="IAK951" s="477"/>
      <c r="IAL951" s="477"/>
      <c r="IAM951" s="477"/>
      <c r="IAN951" s="477"/>
      <c r="IAO951" s="477"/>
      <c r="IAP951" s="477"/>
      <c r="IAQ951" s="477"/>
      <c r="IAR951" s="477"/>
      <c r="IAS951" s="477"/>
      <c r="IAT951" s="477"/>
      <c r="IAU951" s="477"/>
      <c r="IAV951" s="477"/>
      <c r="IAW951" s="477"/>
      <c r="IAX951" s="477"/>
      <c r="IAY951" s="477"/>
      <c r="IAZ951" s="477"/>
      <c r="IBA951" s="477"/>
      <c r="IBB951" s="477"/>
      <c r="IBC951" s="477"/>
      <c r="IBD951" s="477"/>
      <c r="IBE951" s="477"/>
      <c r="IBF951" s="477"/>
      <c r="IBG951" s="477"/>
      <c r="IBH951" s="477"/>
      <c r="IBI951" s="477"/>
      <c r="IBJ951" s="477"/>
      <c r="IBK951" s="477"/>
      <c r="IBL951" s="477"/>
      <c r="IBM951" s="477"/>
      <c r="IBN951" s="477"/>
      <c r="IBO951" s="477"/>
      <c r="IBP951" s="477"/>
      <c r="IBQ951" s="477"/>
      <c r="IBR951" s="477"/>
      <c r="IBS951" s="477"/>
      <c r="IBT951" s="477"/>
      <c r="IBU951" s="477"/>
      <c r="IBV951" s="477"/>
      <c r="IBW951" s="477"/>
      <c r="IBX951" s="477"/>
      <c r="IBY951" s="477"/>
      <c r="IBZ951" s="477"/>
      <c r="ICA951" s="477"/>
      <c r="ICB951" s="477"/>
      <c r="ICC951" s="477"/>
      <c r="ICD951" s="477"/>
      <c r="ICE951" s="477"/>
      <c r="ICF951" s="477"/>
      <c r="ICG951" s="477"/>
      <c r="ICH951" s="477"/>
      <c r="ICI951" s="477"/>
      <c r="ICJ951" s="477"/>
      <c r="ICK951" s="477"/>
      <c r="ICL951" s="477"/>
      <c r="ICM951" s="477"/>
      <c r="ICN951" s="477"/>
      <c r="ICO951" s="477"/>
      <c r="ICP951" s="477"/>
      <c r="ICQ951" s="477"/>
      <c r="ICR951" s="477"/>
      <c r="ICS951" s="477"/>
      <c r="ICT951" s="477"/>
      <c r="ICU951" s="477"/>
      <c r="ICV951" s="477"/>
      <c r="ICW951" s="477"/>
      <c r="ICX951" s="477"/>
      <c r="ICY951" s="477"/>
      <c r="ICZ951" s="477"/>
      <c r="IDA951" s="477"/>
      <c r="IDB951" s="477"/>
      <c r="IDC951" s="477"/>
      <c r="IDD951" s="477"/>
      <c r="IDE951" s="477"/>
      <c r="IDF951" s="477"/>
      <c r="IDG951" s="477"/>
      <c r="IDH951" s="477"/>
      <c r="IDI951" s="477"/>
      <c r="IDJ951" s="477"/>
      <c r="IDK951" s="477"/>
      <c r="IDL951" s="477"/>
      <c r="IDM951" s="477"/>
      <c r="IDN951" s="477"/>
      <c r="IDO951" s="477"/>
      <c r="IDP951" s="477"/>
      <c r="IDQ951" s="477"/>
      <c r="IDR951" s="477"/>
      <c r="IDS951" s="477"/>
      <c r="IDT951" s="477"/>
      <c r="IDU951" s="477"/>
      <c r="IDV951" s="477"/>
      <c r="IDW951" s="477"/>
      <c r="IDX951" s="477"/>
      <c r="IDY951" s="477"/>
      <c r="IDZ951" s="477"/>
      <c r="IEA951" s="477"/>
      <c r="IEB951" s="477"/>
      <c r="IEC951" s="477"/>
      <c r="IED951" s="477"/>
      <c r="IEE951" s="477"/>
      <c r="IEF951" s="477"/>
      <c r="IEG951" s="477"/>
      <c r="IEH951" s="477"/>
      <c r="IEI951" s="477"/>
      <c r="IEJ951" s="477"/>
      <c r="IEK951" s="477"/>
      <c r="IEL951" s="477"/>
      <c r="IEM951" s="477"/>
      <c r="IEN951" s="477"/>
      <c r="IEO951" s="477"/>
      <c r="IEP951" s="477"/>
      <c r="IEQ951" s="477"/>
      <c r="IER951" s="477"/>
      <c r="IES951" s="477"/>
      <c r="IET951" s="477"/>
      <c r="IEU951" s="477"/>
      <c r="IEV951" s="477"/>
      <c r="IEW951" s="477"/>
      <c r="IEX951" s="477"/>
      <c r="IEY951" s="477"/>
      <c r="IEZ951" s="477"/>
      <c r="IFA951" s="477"/>
      <c r="IFB951" s="477"/>
      <c r="IFC951" s="477"/>
      <c r="IFD951" s="477"/>
      <c r="IFE951" s="477"/>
      <c r="IFF951" s="477"/>
      <c r="IFG951" s="477"/>
      <c r="IFH951" s="477"/>
      <c r="IFI951" s="477"/>
      <c r="IFJ951" s="477"/>
      <c r="IFK951" s="477"/>
      <c r="IFL951" s="477"/>
      <c r="IFM951" s="477"/>
      <c r="IFN951" s="477"/>
      <c r="IFO951" s="477"/>
      <c r="IFP951" s="477"/>
      <c r="IFQ951" s="477"/>
      <c r="IFR951" s="477"/>
      <c r="IFS951" s="477"/>
      <c r="IFT951" s="477"/>
      <c r="IFU951" s="477"/>
      <c r="IFV951" s="477"/>
      <c r="IFW951" s="477"/>
      <c r="IFX951" s="477"/>
      <c r="IFY951" s="477"/>
      <c r="IFZ951" s="477"/>
      <c r="IGA951" s="477"/>
      <c r="IGB951" s="477"/>
      <c r="IGC951" s="477"/>
      <c r="IGD951" s="477"/>
      <c r="IGE951" s="477"/>
      <c r="IGF951" s="477"/>
      <c r="IGG951" s="477"/>
      <c r="IGH951" s="477"/>
      <c r="IGI951" s="477"/>
      <c r="IGJ951" s="477"/>
      <c r="IGK951" s="477"/>
      <c r="IGL951" s="477"/>
      <c r="IGM951" s="477"/>
      <c r="IGN951" s="477"/>
      <c r="IGO951" s="477"/>
      <c r="IGP951" s="477"/>
      <c r="IGQ951" s="477"/>
      <c r="IGR951" s="477"/>
      <c r="IGS951" s="477"/>
      <c r="IGT951" s="477"/>
      <c r="IGU951" s="477"/>
      <c r="IGV951" s="477"/>
      <c r="IGW951" s="477"/>
      <c r="IGX951" s="477"/>
      <c r="IGY951" s="477"/>
      <c r="IGZ951" s="477"/>
      <c r="IHA951" s="477"/>
      <c r="IHB951" s="477"/>
      <c r="IHC951" s="477"/>
      <c r="IHD951" s="477"/>
      <c r="IHE951" s="477"/>
      <c r="IHF951" s="477"/>
      <c r="IHG951" s="477"/>
      <c r="IHH951" s="477"/>
      <c r="IHI951" s="477"/>
      <c r="IHJ951" s="477"/>
      <c r="IHK951" s="477"/>
      <c r="IHL951" s="477"/>
      <c r="IHM951" s="477"/>
      <c r="IHN951" s="477"/>
      <c r="IHO951" s="477"/>
      <c r="IHP951" s="477"/>
      <c r="IHQ951" s="477"/>
      <c r="IHR951" s="477"/>
      <c r="IHS951" s="477"/>
      <c r="IHT951" s="477"/>
      <c r="IHU951" s="477"/>
      <c r="IHV951" s="477"/>
      <c r="IHW951" s="477"/>
      <c r="IHX951" s="477"/>
      <c r="IHY951" s="477"/>
      <c r="IHZ951" s="477"/>
      <c r="IIA951" s="477"/>
      <c r="IIB951" s="477"/>
      <c r="IIC951" s="477"/>
      <c r="IID951" s="477"/>
      <c r="IIE951" s="477"/>
      <c r="IIF951" s="477"/>
      <c r="IIG951" s="477"/>
      <c r="IIH951" s="477"/>
      <c r="III951" s="477"/>
      <c r="IIJ951" s="477"/>
      <c r="IIK951" s="477"/>
      <c r="IIL951" s="477"/>
      <c r="IIM951" s="477"/>
      <c r="IIN951" s="477"/>
      <c r="IIO951" s="477"/>
      <c r="IIP951" s="477"/>
      <c r="IIQ951" s="477"/>
      <c r="IIR951" s="477"/>
      <c r="IIS951" s="477"/>
      <c r="IIT951" s="477"/>
      <c r="IIU951" s="477"/>
      <c r="IIV951" s="477"/>
      <c r="IIW951" s="477"/>
      <c r="IIX951" s="477"/>
      <c r="IIY951" s="477"/>
      <c r="IIZ951" s="477"/>
      <c r="IJA951" s="477"/>
      <c r="IJB951" s="477"/>
      <c r="IJC951" s="477"/>
      <c r="IJD951" s="477"/>
      <c r="IJE951" s="477"/>
      <c r="IJF951" s="477"/>
      <c r="IJG951" s="477"/>
      <c r="IJH951" s="477"/>
      <c r="IJI951" s="477"/>
      <c r="IJJ951" s="477"/>
      <c r="IJK951" s="477"/>
      <c r="IJL951" s="477"/>
      <c r="IJM951" s="477"/>
      <c r="IJN951" s="477"/>
      <c r="IJO951" s="477"/>
      <c r="IJP951" s="477"/>
      <c r="IJQ951" s="477"/>
      <c r="IJR951" s="477"/>
      <c r="IJS951" s="477"/>
      <c r="IJT951" s="477"/>
      <c r="IJU951" s="477"/>
      <c r="IJV951" s="477"/>
      <c r="IJW951" s="477"/>
      <c r="IJX951" s="477"/>
      <c r="IJY951" s="477"/>
      <c r="IJZ951" s="477"/>
      <c r="IKA951" s="477"/>
      <c r="IKB951" s="477"/>
      <c r="IKC951" s="477"/>
      <c r="IKD951" s="477"/>
      <c r="IKE951" s="477"/>
      <c r="IKF951" s="477"/>
      <c r="IKG951" s="477"/>
      <c r="IKH951" s="477"/>
      <c r="IKI951" s="477"/>
      <c r="IKJ951" s="477"/>
      <c r="IKK951" s="477"/>
      <c r="IKL951" s="477"/>
      <c r="IKM951" s="477"/>
      <c r="IKN951" s="477"/>
      <c r="IKO951" s="477"/>
      <c r="IKP951" s="477"/>
      <c r="IKQ951" s="477"/>
      <c r="IKR951" s="477"/>
      <c r="IKS951" s="477"/>
      <c r="IKT951" s="477"/>
      <c r="IKU951" s="477"/>
      <c r="IKV951" s="477"/>
      <c r="IKW951" s="477"/>
      <c r="IKX951" s="477"/>
      <c r="IKY951" s="477"/>
      <c r="IKZ951" s="477"/>
      <c r="ILA951" s="477"/>
      <c r="ILB951" s="477"/>
      <c r="ILC951" s="477"/>
      <c r="ILD951" s="477"/>
      <c r="ILE951" s="477"/>
      <c r="ILF951" s="477"/>
      <c r="ILG951" s="477"/>
      <c r="ILH951" s="477"/>
      <c r="ILI951" s="477"/>
      <c r="ILJ951" s="477"/>
      <c r="ILK951" s="477"/>
      <c r="ILL951" s="477"/>
      <c r="ILM951" s="477"/>
      <c r="ILN951" s="477"/>
      <c r="ILO951" s="477"/>
      <c r="ILP951" s="477"/>
      <c r="ILQ951" s="477"/>
      <c r="ILR951" s="477"/>
      <c r="ILS951" s="477"/>
      <c r="ILT951" s="477"/>
      <c r="ILU951" s="477"/>
      <c r="ILV951" s="477"/>
      <c r="ILW951" s="477"/>
      <c r="ILX951" s="477"/>
      <c r="ILY951" s="477"/>
      <c r="ILZ951" s="477"/>
      <c r="IMA951" s="477"/>
      <c r="IMB951" s="477"/>
      <c r="IMC951" s="477"/>
      <c r="IMD951" s="477"/>
      <c r="IME951" s="477"/>
      <c r="IMF951" s="477"/>
      <c r="IMG951" s="477"/>
      <c r="IMH951" s="477"/>
      <c r="IMI951" s="477"/>
      <c r="IMJ951" s="477"/>
      <c r="IMK951" s="477"/>
      <c r="IML951" s="477"/>
      <c r="IMM951" s="477"/>
      <c r="IMN951" s="477"/>
      <c r="IMO951" s="477"/>
      <c r="IMP951" s="477"/>
      <c r="IMQ951" s="477"/>
      <c r="IMR951" s="477"/>
      <c r="IMS951" s="477"/>
      <c r="IMT951" s="477"/>
      <c r="IMU951" s="477"/>
      <c r="IMV951" s="477"/>
      <c r="IMW951" s="477"/>
      <c r="IMX951" s="477"/>
      <c r="IMY951" s="477"/>
      <c r="IMZ951" s="477"/>
      <c r="INA951" s="477"/>
      <c r="INB951" s="477"/>
      <c r="INC951" s="477"/>
      <c r="IND951" s="477"/>
      <c r="INE951" s="477"/>
      <c r="INF951" s="477"/>
      <c r="ING951" s="477"/>
      <c r="INH951" s="477"/>
      <c r="INI951" s="477"/>
      <c r="INJ951" s="477"/>
      <c r="INK951" s="477"/>
      <c r="INL951" s="477"/>
      <c r="INM951" s="477"/>
      <c r="INN951" s="477"/>
      <c r="INO951" s="477"/>
      <c r="INP951" s="477"/>
      <c r="INQ951" s="477"/>
      <c r="INR951" s="477"/>
      <c r="INS951" s="477"/>
      <c r="INT951" s="477"/>
      <c r="INU951" s="477"/>
      <c r="INV951" s="477"/>
      <c r="INW951" s="477"/>
      <c r="INX951" s="477"/>
      <c r="INY951" s="477"/>
      <c r="INZ951" s="477"/>
      <c r="IOA951" s="477"/>
      <c r="IOB951" s="477"/>
      <c r="IOC951" s="477"/>
      <c r="IOD951" s="477"/>
      <c r="IOE951" s="477"/>
      <c r="IOF951" s="477"/>
      <c r="IOG951" s="477"/>
      <c r="IOH951" s="477"/>
      <c r="IOI951" s="477"/>
      <c r="IOJ951" s="477"/>
      <c r="IOK951" s="477"/>
      <c r="IOL951" s="477"/>
      <c r="IOM951" s="477"/>
      <c r="ION951" s="477"/>
      <c r="IOO951" s="477"/>
      <c r="IOP951" s="477"/>
      <c r="IOQ951" s="477"/>
      <c r="IOR951" s="477"/>
      <c r="IOS951" s="477"/>
      <c r="IOT951" s="477"/>
      <c r="IOU951" s="477"/>
      <c r="IOV951" s="477"/>
      <c r="IOW951" s="477"/>
      <c r="IOX951" s="477"/>
      <c r="IOY951" s="477"/>
      <c r="IOZ951" s="477"/>
      <c r="IPA951" s="477"/>
      <c r="IPB951" s="477"/>
      <c r="IPC951" s="477"/>
      <c r="IPD951" s="477"/>
      <c r="IPE951" s="477"/>
      <c r="IPF951" s="477"/>
      <c r="IPG951" s="477"/>
      <c r="IPH951" s="477"/>
      <c r="IPI951" s="477"/>
      <c r="IPJ951" s="477"/>
      <c r="IPK951" s="477"/>
      <c r="IPL951" s="477"/>
      <c r="IPM951" s="477"/>
      <c r="IPN951" s="477"/>
      <c r="IPO951" s="477"/>
      <c r="IPP951" s="477"/>
      <c r="IPQ951" s="477"/>
      <c r="IPR951" s="477"/>
      <c r="IPS951" s="477"/>
      <c r="IPT951" s="477"/>
      <c r="IPU951" s="477"/>
      <c r="IPV951" s="477"/>
      <c r="IPW951" s="477"/>
      <c r="IPX951" s="477"/>
      <c r="IPY951" s="477"/>
      <c r="IPZ951" s="477"/>
      <c r="IQA951" s="477"/>
      <c r="IQB951" s="477"/>
      <c r="IQC951" s="477"/>
      <c r="IQD951" s="477"/>
      <c r="IQE951" s="477"/>
      <c r="IQF951" s="477"/>
      <c r="IQG951" s="477"/>
      <c r="IQH951" s="477"/>
      <c r="IQI951" s="477"/>
      <c r="IQJ951" s="477"/>
      <c r="IQK951" s="477"/>
      <c r="IQL951" s="477"/>
      <c r="IQM951" s="477"/>
      <c r="IQN951" s="477"/>
      <c r="IQO951" s="477"/>
      <c r="IQP951" s="477"/>
      <c r="IQQ951" s="477"/>
      <c r="IQR951" s="477"/>
      <c r="IQS951" s="477"/>
      <c r="IQT951" s="477"/>
      <c r="IQU951" s="477"/>
      <c r="IQV951" s="477"/>
      <c r="IQW951" s="477"/>
      <c r="IQX951" s="477"/>
      <c r="IQY951" s="477"/>
      <c r="IQZ951" s="477"/>
      <c r="IRA951" s="477"/>
      <c r="IRB951" s="477"/>
      <c r="IRC951" s="477"/>
      <c r="IRD951" s="477"/>
      <c r="IRE951" s="477"/>
      <c r="IRF951" s="477"/>
      <c r="IRG951" s="477"/>
      <c r="IRH951" s="477"/>
      <c r="IRI951" s="477"/>
      <c r="IRJ951" s="477"/>
      <c r="IRK951" s="477"/>
      <c r="IRL951" s="477"/>
      <c r="IRM951" s="477"/>
      <c r="IRN951" s="477"/>
      <c r="IRO951" s="477"/>
      <c r="IRP951" s="477"/>
      <c r="IRQ951" s="477"/>
      <c r="IRR951" s="477"/>
      <c r="IRS951" s="477"/>
      <c r="IRT951" s="477"/>
      <c r="IRU951" s="477"/>
      <c r="IRV951" s="477"/>
      <c r="IRW951" s="477"/>
      <c r="IRX951" s="477"/>
      <c r="IRY951" s="477"/>
      <c r="IRZ951" s="477"/>
      <c r="ISA951" s="477"/>
      <c r="ISB951" s="477"/>
      <c r="ISC951" s="477"/>
      <c r="ISD951" s="477"/>
      <c r="ISE951" s="477"/>
      <c r="ISF951" s="477"/>
      <c r="ISG951" s="477"/>
      <c r="ISH951" s="477"/>
      <c r="ISI951" s="477"/>
      <c r="ISJ951" s="477"/>
      <c r="ISK951" s="477"/>
      <c r="ISL951" s="477"/>
      <c r="ISM951" s="477"/>
      <c r="ISN951" s="477"/>
      <c r="ISO951" s="477"/>
      <c r="ISP951" s="477"/>
      <c r="ISQ951" s="477"/>
      <c r="ISR951" s="477"/>
      <c r="ISS951" s="477"/>
      <c r="IST951" s="477"/>
      <c r="ISU951" s="477"/>
      <c r="ISV951" s="477"/>
      <c r="ISW951" s="477"/>
      <c r="ISX951" s="477"/>
      <c r="ISY951" s="477"/>
      <c r="ISZ951" s="477"/>
      <c r="ITA951" s="477"/>
      <c r="ITB951" s="477"/>
      <c r="ITC951" s="477"/>
      <c r="ITD951" s="477"/>
      <c r="ITE951" s="477"/>
      <c r="ITF951" s="477"/>
      <c r="ITG951" s="477"/>
      <c r="ITH951" s="477"/>
      <c r="ITI951" s="477"/>
      <c r="ITJ951" s="477"/>
      <c r="ITK951" s="477"/>
      <c r="ITL951" s="477"/>
      <c r="ITM951" s="477"/>
      <c r="ITN951" s="477"/>
      <c r="ITO951" s="477"/>
      <c r="ITP951" s="477"/>
      <c r="ITQ951" s="477"/>
      <c r="ITR951" s="477"/>
      <c r="ITS951" s="477"/>
      <c r="ITT951" s="477"/>
      <c r="ITU951" s="477"/>
      <c r="ITV951" s="477"/>
      <c r="ITW951" s="477"/>
      <c r="ITX951" s="477"/>
      <c r="ITY951" s="477"/>
      <c r="ITZ951" s="477"/>
      <c r="IUA951" s="477"/>
      <c r="IUB951" s="477"/>
      <c r="IUC951" s="477"/>
      <c r="IUD951" s="477"/>
      <c r="IUE951" s="477"/>
      <c r="IUF951" s="477"/>
      <c r="IUG951" s="477"/>
      <c r="IUH951" s="477"/>
      <c r="IUI951" s="477"/>
      <c r="IUJ951" s="477"/>
      <c r="IUK951" s="477"/>
      <c r="IUL951" s="477"/>
      <c r="IUM951" s="477"/>
      <c r="IUN951" s="477"/>
      <c r="IUO951" s="477"/>
      <c r="IUP951" s="477"/>
      <c r="IUQ951" s="477"/>
      <c r="IUR951" s="477"/>
      <c r="IUS951" s="477"/>
      <c r="IUT951" s="477"/>
      <c r="IUU951" s="477"/>
      <c r="IUV951" s="477"/>
      <c r="IUW951" s="477"/>
      <c r="IUX951" s="477"/>
      <c r="IUY951" s="477"/>
      <c r="IUZ951" s="477"/>
      <c r="IVA951" s="477"/>
      <c r="IVB951" s="477"/>
      <c r="IVC951" s="477"/>
      <c r="IVD951" s="477"/>
      <c r="IVE951" s="477"/>
      <c r="IVF951" s="477"/>
      <c r="IVG951" s="477"/>
      <c r="IVH951" s="477"/>
      <c r="IVI951" s="477"/>
      <c r="IVJ951" s="477"/>
      <c r="IVK951" s="477"/>
      <c r="IVL951" s="477"/>
      <c r="IVM951" s="477"/>
      <c r="IVN951" s="477"/>
      <c r="IVO951" s="477"/>
      <c r="IVP951" s="477"/>
      <c r="IVQ951" s="477"/>
      <c r="IVR951" s="477"/>
      <c r="IVS951" s="477"/>
      <c r="IVT951" s="477"/>
      <c r="IVU951" s="477"/>
      <c r="IVV951" s="477"/>
      <c r="IVW951" s="477"/>
      <c r="IVX951" s="477"/>
      <c r="IVY951" s="477"/>
      <c r="IVZ951" s="477"/>
      <c r="IWA951" s="477"/>
      <c r="IWB951" s="477"/>
      <c r="IWC951" s="477"/>
      <c r="IWD951" s="477"/>
      <c r="IWE951" s="477"/>
      <c r="IWF951" s="477"/>
      <c r="IWG951" s="477"/>
      <c r="IWH951" s="477"/>
      <c r="IWI951" s="477"/>
      <c r="IWJ951" s="477"/>
      <c r="IWK951" s="477"/>
      <c r="IWL951" s="477"/>
      <c r="IWM951" s="477"/>
      <c r="IWN951" s="477"/>
      <c r="IWO951" s="477"/>
      <c r="IWP951" s="477"/>
      <c r="IWQ951" s="477"/>
      <c r="IWR951" s="477"/>
      <c r="IWS951" s="477"/>
      <c r="IWT951" s="477"/>
      <c r="IWU951" s="477"/>
      <c r="IWV951" s="477"/>
      <c r="IWW951" s="477"/>
      <c r="IWX951" s="477"/>
      <c r="IWY951" s="477"/>
      <c r="IWZ951" s="477"/>
      <c r="IXA951" s="477"/>
      <c r="IXB951" s="477"/>
      <c r="IXC951" s="477"/>
      <c r="IXD951" s="477"/>
      <c r="IXE951" s="477"/>
      <c r="IXF951" s="477"/>
      <c r="IXG951" s="477"/>
      <c r="IXH951" s="477"/>
      <c r="IXI951" s="477"/>
      <c r="IXJ951" s="477"/>
      <c r="IXK951" s="477"/>
      <c r="IXL951" s="477"/>
      <c r="IXM951" s="477"/>
      <c r="IXN951" s="477"/>
      <c r="IXO951" s="477"/>
      <c r="IXP951" s="477"/>
      <c r="IXQ951" s="477"/>
      <c r="IXR951" s="477"/>
      <c r="IXS951" s="477"/>
      <c r="IXT951" s="477"/>
      <c r="IXU951" s="477"/>
      <c r="IXV951" s="477"/>
      <c r="IXW951" s="477"/>
      <c r="IXX951" s="477"/>
      <c r="IXY951" s="477"/>
      <c r="IXZ951" s="477"/>
      <c r="IYA951" s="477"/>
      <c r="IYB951" s="477"/>
      <c r="IYC951" s="477"/>
      <c r="IYD951" s="477"/>
      <c r="IYE951" s="477"/>
      <c r="IYF951" s="477"/>
      <c r="IYG951" s="477"/>
      <c r="IYH951" s="477"/>
      <c r="IYI951" s="477"/>
      <c r="IYJ951" s="477"/>
      <c r="IYK951" s="477"/>
      <c r="IYL951" s="477"/>
      <c r="IYM951" s="477"/>
      <c r="IYN951" s="477"/>
      <c r="IYO951" s="477"/>
      <c r="IYP951" s="477"/>
      <c r="IYQ951" s="477"/>
      <c r="IYR951" s="477"/>
      <c r="IYS951" s="477"/>
      <c r="IYT951" s="477"/>
      <c r="IYU951" s="477"/>
      <c r="IYV951" s="477"/>
      <c r="IYW951" s="477"/>
      <c r="IYX951" s="477"/>
      <c r="IYY951" s="477"/>
      <c r="IYZ951" s="477"/>
      <c r="IZA951" s="477"/>
      <c r="IZB951" s="477"/>
      <c r="IZC951" s="477"/>
      <c r="IZD951" s="477"/>
      <c r="IZE951" s="477"/>
      <c r="IZF951" s="477"/>
      <c r="IZG951" s="477"/>
      <c r="IZH951" s="477"/>
      <c r="IZI951" s="477"/>
      <c r="IZJ951" s="477"/>
      <c r="IZK951" s="477"/>
      <c r="IZL951" s="477"/>
      <c r="IZM951" s="477"/>
      <c r="IZN951" s="477"/>
      <c r="IZO951" s="477"/>
      <c r="IZP951" s="477"/>
      <c r="IZQ951" s="477"/>
      <c r="IZR951" s="477"/>
      <c r="IZS951" s="477"/>
      <c r="IZT951" s="477"/>
      <c r="IZU951" s="477"/>
      <c r="IZV951" s="477"/>
      <c r="IZW951" s="477"/>
      <c r="IZX951" s="477"/>
      <c r="IZY951" s="477"/>
      <c r="IZZ951" s="477"/>
      <c r="JAA951" s="477"/>
      <c r="JAB951" s="477"/>
      <c r="JAC951" s="477"/>
      <c r="JAD951" s="477"/>
      <c r="JAE951" s="477"/>
      <c r="JAF951" s="477"/>
      <c r="JAG951" s="477"/>
      <c r="JAH951" s="477"/>
      <c r="JAI951" s="477"/>
      <c r="JAJ951" s="477"/>
      <c r="JAK951" s="477"/>
      <c r="JAL951" s="477"/>
      <c r="JAM951" s="477"/>
      <c r="JAN951" s="477"/>
      <c r="JAO951" s="477"/>
      <c r="JAP951" s="477"/>
      <c r="JAQ951" s="477"/>
      <c r="JAR951" s="477"/>
      <c r="JAS951" s="477"/>
      <c r="JAT951" s="477"/>
      <c r="JAU951" s="477"/>
      <c r="JAV951" s="477"/>
      <c r="JAW951" s="477"/>
      <c r="JAX951" s="477"/>
      <c r="JAY951" s="477"/>
      <c r="JAZ951" s="477"/>
      <c r="JBA951" s="477"/>
      <c r="JBB951" s="477"/>
      <c r="JBC951" s="477"/>
      <c r="JBD951" s="477"/>
      <c r="JBE951" s="477"/>
      <c r="JBF951" s="477"/>
      <c r="JBG951" s="477"/>
      <c r="JBH951" s="477"/>
      <c r="JBI951" s="477"/>
      <c r="JBJ951" s="477"/>
      <c r="JBK951" s="477"/>
      <c r="JBL951" s="477"/>
      <c r="JBM951" s="477"/>
      <c r="JBN951" s="477"/>
      <c r="JBO951" s="477"/>
      <c r="JBP951" s="477"/>
      <c r="JBQ951" s="477"/>
      <c r="JBR951" s="477"/>
      <c r="JBS951" s="477"/>
      <c r="JBT951" s="477"/>
      <c r="JBU951" s="477"/>
      <c r="JBV951" s="477"/>
      <c r="JBW951" s="477"/>
      <c r="JBX951" s="477"/>
      <c r="JBY951" s="477"/>
      <c r="JBZ951" s="477"/>
      <c r="JCA951" s="477"/>
      <c r="JCB951" s="477"/>
      <c r="JCC951" s="477"/>
      <c r="JCD951" s="477"/>
      <c r="JCE951" s="477"/>
      <c r="JCF951" s="477"/>
      <c r="JCG951" s="477"/>
      <c r="JCH951" s="477"/>
      <c r="JCI951" s="477"/>
      <c r="JCJ951" s="477"/>
      <c r="JCK951" s="477"/>
      <c r="JCL951" s="477"/>
      <c r="JCM951" s="477"/>
      <c r="JCN951" s="477"/>
      <c r="JCO951" s="477"/>
      <c r="JCP951" s="477"/>
      <c r="JCQ951" s="477"/>
      <c r="JCR951" s="477"/>
      <c r="JCS951" s="477"/>
      <c r="JCT951" s="477"/>
      <c r="JCU951" s="477"/>
      <c r="JCV951" s="477"/>
      <c r="JCW951" s="477"/>
      <c r="JCX951" s="477"/>
      <c r="JCY951" s="477"/>
      <c r="JCZ951" s="477"/>
      <c r="JDA951" s="477"/>
      <c r="JDB951" s="477"/>
      <c r="JDC951" s="477"/>
      <c r="JDD951" s="477"/>
      <c r="JDE951" s="477"/>
      <c r="JDF951" s="477"/>
      <c r="JDG951" s="477"/>
      <c r="JDH951" s="477"/>
      <c r="JDI951" s="477"/>
      <c r="JDJ951" s="477"/>
      <c r="JDK951" s="477"/>
      <c r="JDL951" s="477"/>
      <c r="JDM951" s="477"/>
      <c r="JDN951" s="477"/>
      <c r="JDO951" s="477"/>
      <c r="JDP951" s="477"/>
      <c r="JDQ951" s="477"/>
      <c r="JDR951" s="477"/>
      <c r="JDS951" s="477"/>
      <c r="JDT951" s="477"/>
      <c r="JDU951" s="477"/>
      <c r="JDV951" s="477"/>
      <c r="JDW951" s="477"/>
      <c r="JDX951" s="477"/>
      <c r="JDY951" s="477"/>
      <c r="JDZ951" s="477"/>
      <c r="JEA951" s="477"/>
      <c r="JEB951" s="477"/>
      <c r="JEC951" s="477"/>
      <c r="JED951" s="477"/>
      <c r="JEE951" s="477"/>
      <c r="JEF951" s="477"/>
      <c r="JEG951" s="477"/>
      <c r="JEH951" s="477"/>
      <c r="JEI951" s="477"/>
      <c r="JEJ951" s="477"/>
      <c r="JEK951" s="477"/>
      <c r="JEL951" s="477"/>
      <c r="JEM951" s="477"/>
      <c r="JEN951" s="477"/>
      <c r="JEO951" s="477"/>
      <c r="JEP951" s="477"/>
      <c r="JEQ951" s="477"/>
      <c r="JER951" s="477"/>
      <c r="JES951" s="477"/>
      <c r="JET951" s="477"/>
      <c r="JEU951" s="477"/>
      <c r="JEV951" s="477"/>
      <c r="JEW951" s="477"/>
      <c r="JEX951" s="477"/>
      <c r="JEY951" s="477"/>
      <c r="JEZ951" s="477"/>
      <c r="JFA951" s="477"/>
      <c r="JFB951" s="477"/>
      <c r="JFC951" s="477"/>
      <c r="JFD951" s="477"/>
      <c r="JFE951" s="477"/>
      <c r="JFF951" s="477"/>
      <c r="JFG951" s="477"/>
      <c r="JFH951" s="477"/>
      <c r="JFI951" s="477"/>
      <c r="JFJ951" s="477"/>
      <c r="JFK951" s="477"/>
      <c r="JFL951" s="477"/>
      <c r="JFM951" s="477"/>
      <c r="JFN951" s="477"/>
      <c r="JFO951" s="477"/>
      <c r="JFP951" s="477"/>
      <c r="JFQ951" s="477"/>
      <c r="JFR951" s="477"/>
      <c r="JFS951" s="477"/>
      <c r="JFT951" s="477"/>
      <c r="JFU951" s="477"/>
      <c r="JFV951" s="477"/>
      <c r="JFW951" s="477"/>
      <c r="JFX951" s="477"/>
      <c r="JFY951" s="477"/>
      <c r="JFZ951" s="477"/>
      <c r="JGA951" s="477"/>
      <c r="JGB951" s="477"/>
      <c r="JGC951" s="477"/>
      <c r="JGD951" s="477"/>
      <c r="JGE951" s="477"/>
      <c r="JGF951" s="477"/>
      <c r="JGG951" s="477"/>
      <c r="JGH951" s="477"/>
      <c r="JGI951" s="477"/>
      <c r="JGJ951" s="477"/>
      <c r="JGK951" s="477"/>
      <c r="JGL951" s="477"/>
      <c r="JGM951" s="477"/>
      <c r="JGN951" s="477"/>
      <c r="JGO951" s="477"/>
      <c r="JGP951" s="477"/>
      <c r="JGQ951" s="477"/>
      <c r="JGR951" s="477"/>
      <c r="JGS951" s="477"/>
      <c r="JGT951" s="477"/>
      <c r="JGU951" s="477"/>
      <c r="JGV951" s="477"/>
      <c r="JGW951" s="477"/>
      <c r="JGX951" s="477"/>
      <c r="JGY951" s="477"/>
      <c r="JGZ951" s="477"/>
      <c r="JHA951" s="477"/>
      <c r="JHB951" s="477"/>
      <c r="JHC951" s="477"/>
      <c r="JHD951" s="477"/>
      <c r="JHE951" s="477"/>
      <c r="JHF951" s="477"/>
      <c r="JHG951" s="477"/>
      <c r="JHH951" s="477"/>
      <c r="JHI951" s="477"/>
      <c r="JHJ951" s="477"/>
      <c r="JHK951" s="477"/>
      <c r="JHL951" s="477"/>
      <c r="JHM951" s="477"/>
      <c r="JHN951" s="477"/>
      <c r="JHO951" s="477"/>
      <c r="JHP951" s="477"/>
      <c r="JHQ951" s="477"/>
      <c r="JHR951" s="477"/>
      <c r="JHS951" s="477"/>
      <c r="JHT951" s="477"/>
      <c r="JHU951" s="477"/>
      <c r="JHV951" s="477"/>
      <c r="JHW951" s="477"/>
      <c r="JHX951" s="477"/>
      <c r="JHY951" s="477"/>
      <c r="JHZ951" s="477"/>
      <c r="JIA951" s="477"/>
      <c r="JIB951" s="477"/>
      <c r="JIC951" s="477"/>
      <c r="JID951" s="477"/>
      <c r="JIE951" s="477"/>
      <c r="JIF951" s="477"/>
      <c r="JIG951" s="477"/>
      <c r="JIH951" s="477"/>
      <c r="JII951" s="477"/>
      <c r="JIJ951" s="477"/>
      <c r="JIK951" s="477"/>
      <c r="JIL951" s="477"/>
      <c r="JIM951" s="477"/>
      <c r="JIN951" s="477"/>
      <c r="JIO951" s="477"/>
      <c r="JIP951" s="477"/>
      <c r="JIQ951" s="477"/>
      <c r="JIR951" s="477"/>
      <c r="JIS951" s="477"/>
      <c r="JIT951" s="477"/>
      <c r="JIU951" s="477"/>
      <c r="JIV951" s="477"/>
      <c r="JIW951" s="477"/>
      <c r="JIX951" s="477"/>
      <c r="JIY951" s="477"/>
      <c r="JIZ951" s="477"/>
      <c r="JJA951" s="477"/>
      <c r="JJB951" s="477"/>
      <c r="JJC951" s="477"/>
      <c r="JJD951" s="477"/>
      <c r="JJE951" s="477"/>
      <c r="JJF951" s="477"/>
      <c r="JJG951" s="477"/>
      <c r="JJH951" s="477"/>
      <c r="JJI951" s="477"/>
      <c r="JJJ951" s="477"/>
      <c r="JJK951" s="477"/>
      <c r="JJL951" s="477"/>
      <c r="JJM951" s="477"/>
      <c r="JJN951" s="477"/>
      <c r="JJO951" s="477"/>
      <c r="JJP951" s="477"/>
      <c r="JJQ951" s="477"/>
      <c r="JJR951" s="477"/>
      <c r="JJS951" s="477"/>
      <c r="JJT951" s="477"/>
      <c r="JJU951" s="477"/>
      <c r="JJV951" s="477"/>
      <c r="JJW951" s="477"/>
      <c r="JJX951" s="477"/>
      <c r="JJY951" s="477"/>
      <c r="JJZ951" s="477"/>
      <c r="JKA951" s="477"/>
      <c r="JKB951" s="477"/>
      <c r="JKC951" s="477"/>
      <c r="JKD951" s="477"/>
      <c r="JKE951" s="477"/>
      <c r="JKF951" s="477"/>
      <c r="JKG951" s="477"/>
      <c r="JKH951" s="477"/>
      <c r="JKI951" s="477"/>
      <c r="JKJ951" s="477"/>
      <c r="JKK951" s="477"/>
      <c r="JKL951" s="477"/>
      <c r="JKM951" s="477"/>
      <c r="JKN951" s="477"/>
      <c r="JKO951" s="477"/>
      <c r="JKP951" s="477"/>
      <c r="JKQ951" s="477"/>
      <c r="JKR951" s="477"/>
      <c r="JKS951" s="477"/>
      <c r="JKT951" s="477"/>
      <c r="JKU951" s="477"/>
      <c r="JKV951" s="477"/>
      <c r="JKW951" s="477"/>
      <c r="JKX951" s="477"/>
      <c r="JKY951" s="477"/>
      <c r="JKZ951" s="477"/>
      <c r="JLA951" s="477"/>
      <c r="JLB951" s="477"/>
      <c r="JLC951" s="477"/>
      <c r="JLD951" s="477"/>
      <c r="JLE951" s="477"/>
      <c r="JLF951" s="477"/>
      <c r="JLG951" s="477"/>
      <c r="JLH951" s="477"/>
      <c r="JLI951" s="477"/>
      <c r="JLJ951" s="477"/>
      <c r="JLK951" s="477"/>
      <c r="JLL951" s="477"/>
      <c r="JLM951" s="477"/>
      <c r="JLN951" s="477"/>
      <c r="JLO951" s="477"/>
      <c r="JLP951" s="477"/>
      <c r="JLQ951" s="477"/>
      <c r="JLR951" s="477"/>
      <c r="JLS951" s="477"/>
      <c r="JLT951" s="477"/>
      <c r="JLU951" s="477"/>
      <c r="JLV951" s="477"/>
      <c r="JLW951" s="477"/>
      <c r="JLX951" s="477"/>
      <c r="JLY951" s="477"/>
      <c r="JLZ951" s="477"/>
      <c r="JMA951" s="477"/>
      <c r="JMB951" s="477"/>
      <c r="JMC951" s="477"/>
      <c r="JMD951" s="477"/>
      <c r="JME951" s="477"/>
      <c r="JMF951" s="477"/>
      <c r="JMG951" s="477"/>
      <c r="JMH951" s="477"/>
      <c r="JMI951" s="477"/>
      <c r="JMJ951" s="477"/>
      <c r="JMK951" s="477"/>
      <c r="JML951" s="477"/>
      <c r="JMM951" s="477"/>
      <c r="JMN951" s="477"/>
      <c r="JMO951" s="477"/>
      <c r="JMP951" s="477"/>
      <c r="JMQ951" s="477"/>
      <c r="JMR951" s="477"/>
      <c r="JMS951" s="477"/>
      <c r="JMT951" s="477"/>
      <c r="JMU951" s="477"/>
      <c r="JMV951" s="477"/>
      <c r="JMW951" s="477"/>
      <c r="JMX951" s="477"/>
      <c r="JMY951" s="477"/>
      <c r="JMZ951" s="477"/>
      <c r="JNA951" s="477"/>
      <c r="JNB951" s="477"/>
      <c r="JNC951" s="477"/>
      <c r="JND951" s="477"/>
      <c r="JNE951" s="477"/>
      <c r="JNF951" s="477"/>
      <c r="JNG951" s="477"/>
      <c r="JNH951" s="477"/>
      <c r="JNI951" s="477"/>
      <c r="JNJ951" s="477"/>
      <c r="JNK951" s="477"/>
      <c r="JNL951" s="477"/>
      <c r="JNM951" s="477"/>
      <c r="JNN951" s="477"/>
      <c r="JNO951" s="477"/>
      <c r="JNP951" s="477"/>
      <c r="JNQ951" s="477"/>
      <c r="JNR951" s="477"/>
      <c r="JNS951" s="477"/>
      <c r="JNT951" s="477"/>
      <c r="JNU951" s="477"/>
      <c r="JNV951" s="477"/>
      <c r="JNW951" s="477"/>
      <c r="JNX951" s="477"/>
      <c r="JNY951" s="477"/>
      <c r="JNZ951" s="477"/>
      <c r="JOA951" s="477"/>
      <c r="JOB951" s="477"/>
      <c r="JOC951" s="477"/>
      <c r="JOD951" s="477"/>
      <c r="JOE951" s="477"/>
      <c r="JOF951" s="477"/>
      <c r="JOG951" s="477"/>
      <c r="JOH951" s="477"/>
      <c r="JOI951" s="477"/>
      <c r="JOJ951" s="477"/>
      <c r="JOK951" s="477"/>
      <c r="JOL951" s="477"/>
      <c r="JOM951" s="477"/>
      <c r="JON951" s="477"/>
      <c r="JOO951" s="477"/>
      <c r="JOP951" s="477"/>
      <c r="JOQ951" s="477"/>
      <c r="JOR951" s="477"/>
      <c r="JOS951" s="477"/>
      <c r="JOT951" s="477"/>
      <c r="JOU951" s="477"/>
      <c r="JOV951" s="477"/>
      <c r="JOW951" s="477"/>
      <c r="JOX951" s="477"/>
      <c r="JOY951" s="477"/>
      <c r="JOZ951" s="477"/>
      <c r="JPA951" s="477"/>
      <c r="JPB951" s="477"/>
      <c r="JPC951" s="477"/>
      <c r="JPD951" s="477"/>
      <c r="JPE951" s="477"/>
      <c r="JPF951" s="477"/>
      <c r="JPG951" s="477"/>
      <c r="JPH951" s="477"/>
      <c r="JPI951" s="477"/>
      <c r="JPJ951" s="477"/>
      <c r="JPK951" s="477"/>
      <c r="JPL951" s="477"/>
      <c r="JPM951" s="477"/>
      <c r="JPN951" s="477"/>
      <c r="JPO951" s="477"/>
      <c r="JPP951" s="477"/>
      <c r="JPQ951" s="477"/>
      <c r="JPR951" s="477"/>
      <c r="JPS951" s="477"/>
      <c r="JPT951" s="477"/>
      <c r="JPU951" s="477"/>
      <c r="JPV951" s="477"/>
      <c r="JPW951" s="477"/>
      <c r="JPX951" s="477"/>
      <c r="JPY951" s="477"/>
      <c r="JPZ951" s="477"/>
      <c r="JQA951" s="477"/>
      <c r="JQB951" s="477"/>
      <c r="JQC951" s="477"/>
      <c r="JQD951" s="477"/>
      <c r="JQE951" s="477"/>
      <c r="JQF951" s="477"/>
      <c r="JQG951" s="477"/>
      <c r="JQH951" s="477"/>
      <c r="JQI951" s="477"/>
      <c r="JQJ951" s="477"/>
      <c r="JQK951" s="477"/>
      <c r="JQL951" s="477"/>
      <c r="JQM951" s="477"/>
      <c r="JQN951" s="477"/>
      <c r="JQO951" s="477"/>
      <c r="JQP951" s="477"/>
      <c r="JQQ951" s="477"/>
      <c r="JQR951" s="477"/>
      <c r="JQS951" s="477"/>
      <c r="JQT951" s="477"/>
      <c r="JQU951" s="477"/>
      <c r="JQV951" s="477"/>
      <c r="JQW951" s="477"/>
      <c r="JQX951" s="477"/>
      <c r="JQY951" s="477"/>
      <c r="JQZ951" s="477"/>
      <c r="JRA951" s="477"/>
      <c r="JRB951" s="477"/>
      <c r="JRC951" s="477"/>
      <c r="JRD951" s="477"/>
      <c r="JRE951" s="477"/>
      <c r="JRF951" s="477"/>
      <c r="JRG951" s="477"/>
      <c r="JRH951" s="477"/>
      <c r="JRI951" s="477"/>
      <c r="JRJ951" s="477"/>
      <c r="JRK951" s="477"/>
      <c r="JRL951" s="477"/>
      <c r="JRM951" s="477"/>
      <c r="JRN951" s="477"/>
      <c r="JRO951" s="477"/>
      <c r="JRP951" s="477"/>
      <c r="JRQ951" s="477"/>
      <c r="JRR951" s="477"/>
      <c r="JRS951" s="477"/>
      <c r="JRT951" s="477"/>
      <c r="JRU951" s="477"/>
      <c r="JRV951" s="477"/>
      <c r="JRW951" s="477"/>
      <c r="JRX951" s="477"/>
      <c r="JRY951" s="477"/>
      <c r="JRZ951" s="477"/>
      <c r="JSA951" s="477"/>
      <c r="JSB951" s="477"/>
      <c r="JSC951" s="477"/>
      <c r="JSD951" s="477"/>
      <c r="JSE951" s="477"/>
      <c r="JSF951" s="477"/>
      <c r="JSG951" s="477"/>
      <c r="JSH951" s="477"/>
      <c r="JSI951" s="477"/>
      <c r="JSJ951" s="477"/>
      <c r="JSK951" s="477"/>
      <c r="JSL951" s="477"/>
      <c r="JSM951" s="477"/>
      <c r="JSN951" s="477"/>
      <c r="JSO951" s="477"/>
      <c r="JSP951" s="477"/>
      <c r="JSQ951" s="477"/>
      <c r="JSR951" s="477"/>
      <c r="JSS951" s="477"/>
      <c r="JST951" s="477"/>
      <c r="JSU951" s="477"/>
      <c r="JSV951" s="477"/>
      <c r="JSW951" s="477"/>
      <c r="JSX951" s="477"/>
      <c r="JSY951" s="477"/>
      <c r="JSZ951" s="477"/>
      <c r="JTA951" s="477"/>
      <c r="JTB951" s="477"/>
      <c r="JTC951" s="477"/>
      <c r="JTD951" s="477"/>
      <c r="JTE951" s="477"/>
      <c r="JTF951" s="477"/>
      <c r="JTG951" s="477"/>
      <c r="JTH951" s="477"/>
      <c r="JTI951" s="477"/>
      <c r="JTJ951" s="477"/>
      <c r="JTK951" s="477"/>
      <c r="JTL951" s="477"/>
      <c r="JTM951" s="477"/>
      <c r="JTN951" s="477"/>
      <c r="JTO951" s="477"/>
      <c r="JTP951" s="477"/>
      <c r="JTQ951" s="477"/>
      <c r="JTR951" s="477"/>
      <c r="JTS951" s="477"/>
      <c r="JTT951" s="477"/>
      <c r="JTU951" s="477"/>
      <c r="JTV951" s="477"/>
      <c r="JTW951" s="477"/>
      <c r="JTX951" s="477"/>
      <c r="JTY951" s="477"/>
      <c r="JTZ951" s="477"/>
      <c r="JUA951" s="477"/>
      <c r="JUB951" s="477"/>
      <c r="JUC951" s="477"/>
      <c r="JUD951" s="477"/>
      <c r="JUE951" s="477"/>
      <c r="JUF951" s="477"/>
      <c r="JUG951" s="477"/>
      <c r="JUH951" s="477"/>
      <c r="JUI951" s="477"/>
      <c r="JUJ951" s="477"/>
      <c r="JUK951" s="477"/>
      <c r="JUL951" s="477"/>
      <c r="JUM951" s="477"/>
      <c r="JUN951" s="477"/>
      <c r="JUO951" s="477"/>
      <c r="JUP951" s="477"/>
      <c r="JUQ951" s="477"/>
      <c r="JUR951" s="477"/>
      <c r="JUS951" s="477"/>
      <c r="JUT951" s="477"/>
      <c r="JUU951" s="477"/>
      <c r="JUV951" s="477"/>
      <c r="JUW951" s="477"/>
      <c r="JUX951" s="477"/>
      <c r="JUY951" s="477"/>
      <c r="JUZ951" s="477"/>
      <c r="JVA951" s="477"/>
      <c r="JVB951" s="477"/>
      <c r="JVC951" s="477"/>
      <c r="JVD951" s="477"/>
      <c r="JVE951" s="477"/>
      <c r="JVF951" s="477"/>
      <c r="JVG951" s="477"/>
      <c r="JVH951" s="477"/>
      <c r="JVI951" s="477"/>
      <c r="JVJ951" s="477"/>
      <c r="JVK951" s="477"/>
      <c r="JVL951" s="477"/>
      <c r="JVM951" s="477"/>
      <c r="JVN951" s="477"/>
      <c r="JVO951" s="477"/>
      <c r="JVP951" s="477"/>
      <c r="JVQ951" s="477"/>
      <c r="JVR951" s="477"/>
      <c r="JVS951" s="477"/>
      <c r="JVT951" s="477"/>
      <c r="JVU951" s="477"/>
      <c r="JVV951" s="477"/>
      <c r="JVW951" s="477"/>
      <c r="JVX951" s="477"/>
      <c r="JVY951" s="477"/>
      <c r="JVZ951" s="477"/>
      <c r="JWA951" s="477"/>
      <c r="JWB951" s="477"/>
      <c r="JWC951" s="477"/>
      <c r="JWD951" s="477"/>
      <c r="JWE951" s="477"/>
      <c r="JWF951" s="477"/>
      <c r="JWG951" s="477"/>
      <c r="JWH951" s="477"/>
      <c r="JWI951" s="477"/>
      <c r="JWJ951" s="477"/>
      <c r="JWK951" s="477"/>
      <c r="JWL951" s="477"/>
      <c r="JWM951" s="477"/>
      <c r="JWN951" s="477"/>
      <c r="JWO951" s="477"/>
      <c r="JWP951" s="477"/>
      <c r="JWQ951" s="477"/>
      <c r="JWR951" s="477"/>
      <c r="JWS951" s="477"/>
      <c r="JWT951" s="477"/>
      <c r="JWU951" s="477"/>
      <c r="JWV951" s="477"/>
      <c r="JWW951" s="477"/>
      <c r="JWX951" s="477"/>
      <c r="JWY951" s="477"/>
      <c r="JWZ951" s="477"/>
      <c r="JXA951" s="477"/>
      <c r="JXB951" s="477"/>
      <c r="JXC951" s="477"/>
      <c r="JXD951" s="477"/>
      <c r="JXE951" s="477"/>
      <c r="JXF951" s="477"/>
      <c r="JXG951" s="477"/>
      <c r="JXH951" s="477"/>
      <c r="JXI951" s="477"/>
      <c r="JXJ951" s="477"/>
      <c r="JXK951" s="477"/>
      <c r="JXL951" s="477"/>
      <c r="JXM951" s="477"/>
      <c r="JXN951" s="477"/>
      <c r="JXO951" s="477"/>
      <c r="JXP951" s="477"/>
      <c r="JXQ951" s="477"/>
      <c r="JXR951" s="477"/>
      <c r="JXS951" s="477"/>
      <c r="JXT951" s="477"/>
      <c r="JXU951" s="477"/>
      <c r="JXV951" s="477"/>
      <c r="JXW951" s="477"/>
      <c r="JXX951" s="477"/>
      <c r="JXY951" s="477"/>
      <c r="JXZ951" s="477"/>
      <c r="JYA951" s="477"/>
      <c r="JYB951" s="477"/>
      <c r="JYC951" s="477"/>
      <c r="JYD951" s="477"/>
      <c r="JYE951" s="477"/>
      <c r="JYF951" s="477"/>
      <c r="JYG951" s="477"/>
      <c r="JYH951" s="477"/>
      <c r="JYI951" s="477"/>
      <c r="JYJ951" s="477"/>
      <c r="JYK951" s="477"/>
      <c r="JYL951" s="477"/>
      <c r="JYM951" s="477"/>
      <c r="JYN951" s="477"/>
      <c r="JYO951" s="477"/>
      <c r="JYP951" s="477"/>
      <c r="JYQ951" s="477"/>
      <c r="JYR951" s="477"/>
      <c r="JYS951" s="477"/>
      <c r="JYT951" s="477"/>
      <c r="JYU951" s="477"/>
      <c r="JYV951" s="477"/>
      <c r="JYW951" s="477"/>
      <c r="JYX951" s="477"/>
      <c r="JYY951" s="477"/>
      <c r="JYZ951" s="477"/>
      <c r="JZA951" s="477"/>
      <c r="JZB951" s="477"/>
      <c r="JZC951" s="477"/>
      <c r="JZD951" s="477"/>
      <c r="JZE951" s="477"/>
      <c r="JZF951" s="477"/>
      <c r="JZG951" s="477"/>
      <c r="JZH951" s="477"/>
      <c r="JZI951" s="477"/>
      <c r="JZJ951" s="477"/>
      <c r="JZK951" s="477"/>
      <c r="JZL951" s="477"/>
      <c r="JZM951" s="477"/>
      <c r="JZN951" s="477"/>
      <c r="JZO951" s="477"/>
      <c r="JZP951" s="477"/>
      <c r="JZQ951" s="477"/>
      <c r="JZR951" s="477"/>
      <c r="JZS951" s="477"/>
      <c r="JZT951" s="477"/>
      <c r="JZU951" s="477"/>
      <c r="JZV951" s="477"/>
      <c r="JZW951" s="477"/>
      <c r="JZX951" s="477"/>
      <c r="JZY951" s="477"/>
      <c r="JZZ951" s="477"/>
      <c r="KAA951" s="477"/>
      <c r="KAB951" s="477"/>
      <c r="KAC951" s="477"/>
      <c r="KAD951" s="477"/>
      <c r="KAE951" s="477"/>
      <c r="KAF951" s="477"/>
      <c r="KAG951" s="477"/>
      <c r="KAH951" s="477"/>
      <c r="KAI951" s="477"/>
      <c r="KAJ951" s="477"/>
      <c r="KAK951" s="477"/>
      <c r="KAL951" s="477"/>
      <c r="KAM951" s="477"/>
      <c r="KAN951" s="477"/>
      <c r="KAO951" s="477"/>
      <c r="KAP951" s="477"/>
      <c r="KAQ951" s="477"/>
      <c r="KAR951" s="477"/>
      <c r="KAS951" s="477"/>
      <c r="KAT951" s="477"/>
      <c r="KAU951" s="477"/>
      <c r="KAV951" s="477"/>
      <c r="KAW951" s="477"/>
      <c r="KAX951" s="477"/>
      <c r="KAY951" s="477"/>
      <c r="KAZ951" s="477"/>
      <c r="KBA951" s="477"/>
      <c r="KBB951" s="477"/>
      <c r="KBC951" s="477"/>
      <c r="KBD951" s="477"/>
      <c r="KBE951" s="477"/>
      <c r="KBF951" s="477"/>
      <c r="KBG951" s="477"/>
      <c r="KBH951" s="477"/>
      <c r="KBI951" s="477"/>
      <c r="KBJ951" s="477"/>
      <c r="KBK951" s="477"/>
      <c r="KBL951" s="477"/>
      <c r="KBM951" s="477"/>
      <c r="KBN951" s="477"/>
      <c r="KBO951" s="477"/>
      <c r="KBP951" s="477"/>
      <c r="KBQ951" s="477"/>
      <c r="KBR951" s="477"/>
      <c r="KBS951" s="477"/>
      <c r="KBT951" s="477"/>
      <c r="KBU951" s="477"/>
      <c r="KBV951" s="477"/>
      <c r="KBW951" s="477"/>
      <c r="KBX951" s="477"/>
      <c r="KBY951" s="477"/>
      <c r="KBZ951" s="477"/>
      <c r="KCA951" s="477"/>
      <c r="KCB951" s="477"/>
      <c r="KCC951" s="477"/>
      <c r="KCD951" s="477"/>
      <c r="KCE951" s="477"/>
      <c r="KCF951" s="477"/>
      <c r="KCG951" s="477"/>
      <c r="KCH951" s="477"/>
      <c r="KCI951" s="477"/>
      <c r="KCJ951" s="477"/>
      <c r="KCK951" s="477"/>
      <c r="KCL951" s="477"/>
      <c r="KCM951" s="477"/>
      <c r="KCN951" s="477"/>
      <c r="KCO951" s="477"/>
      <c r="KCP951" s="477"/>
      <c r="KCQ951" s="477"/>
      <c r="KCR951" s="477"/>
      <c r="KCS951" s="477"/>
      <c r="KCT951" s="477"/>
      <c r="KCU951" s="477"/>
      <c r="KCV951" s="477"/>
      <c r="KCW951" s="477"/>
      <c r="KCX951" s="477"/>
      <c r="KCY951" s="477"/>
      <c r="KCZ951" s="477"/>
      <c r="KDA951" s="477"/>
      <c r="KDB951" s="477"/>
      <c r="KDC951" s="477"/>
      <c r="KDD951" s="477"/>
      <c r="KDE951" s="477"/>
      <c r="KDF951" s="477"/>
      <c r="KDG951" s="477"/>
      <c r="KDH951" s="477"/>
      <c r="KDI951" s="477"/>
      <c r="KDJ951" s="477"/>
      <c r="KDK951" s="477"/>
      <c r="KDL951" s="477"/>
      <c r="KDM951" s="477"/>
      <c r="KDN951" s="477"/>
      <c r="KDO951" s="477"/>
      <c r="KDP951" s="477"/>
      <c r="KDQ951" s="477"/>
      <c r="KDR951" s="477"/>
      <c r="KDS951" s="477"/>
      <c r="KDT951" s="477"/>
      <c r="KDU951" s="477"/>
      <c r="KDV951" s="477"/>
      <c r="KDW951" s="477"/>
      <c r="KDX951" s="477"/>
      <c r="KDY951" s="477"/>
      <c r="KDZ951" s="477"/>
      <c r="KEA951" s="477"/>
      <c r="KEB951" s="477"/>
      <c r="KEC951" s="477"/>
      <c r="KED951" s="477"/>
      <c r="KEE951" s="477"/>
      <c r="KEF951" s="477"/>
      <c r="KEG951" s="477"/>
      <c r="KEH951" s="477"/>
      <c r="KEI951" s="477"/>
      <c r="KEJ951" s="477"/>
      <c r="KEK951" s="477"/>
      <c r="KEL951" s="477"/>
      <c r="KEM951" s="477"/>
      <c r="KEN951" s="477"/>
      <c r="KEO951" s="477"/>
      <c r="KEP951" s="477"/>
      <c r="KEQ951" s="477"/>
      <c r="KER951" s="477"/>
      <c r="KES951" s="477"/>
      <c r="KET951" s="477"/>
      <c r="KEU951" s="477"/>
      <c r="KEV951" s="477"/>
      <c r="KEW951" s="477"/>
      <c r="KEX951" s="477"/>
      <c r="KEY951" s="477"/>
      <c r="KEZ951" s="477"/>
      <c r="KFA951" s="477"/>
      <c r="KFB951" s="477"/>
      <c r="KFC951" s="477"/>
      <c r="KFD951" s="477"/>
      <c r="KFE951" s="477"/>
      <c r="KFF951" s="477"/>
      <c r="KFG951" s="477"/>
      <c r="KFH951" s="477"/>
      <c r="KFI951" s="477"/>
      <c r="KFJ951" s="477"/>
      <c r="KFK951" s="477"/>
      <c r="KFL951" s="477"/>
      <c r="KFM951" s="477"/>
      <c r="KFN951" s="477"/>
      <c r="KFO951" s="477"/>
      <c r="KFP951" s="477"/>
      <c r="KFQ951" s="477"/>
      <c r="KFR951" s="477"/>
      <c r="KFS951" s="477"/>
      <c r="KFT951" s="477"/>
      <c r="KFU951" s="477"/>
      <c r="KFV951" s="477"/>
      <c r="KFW951" s="477"/>
      <c r="KFX951" s="477"/>
      <c r="KFY951" s="477"/>
      <c r="KFZ951" s="477"/>
      <c r="KGA951" s="477"/>
      <c r="KGB951" s="477"/>
      <c r="KGC951" s="477"/>
      <c r="KGD951" s="477"/>
      <c r="KGE951" s="477"/>
      <c r="KGF951" s="477"/>
      <c r="KGG951" s="477"/>
      <c r="KGH951" s="477"/>
      <c r="KGI951" s="477"/>
      <c r="KGJ951" s="477"/>
      <c r="KGK951" s="477"/>
      <c r="KGL951" s="477"/>
      <c r="KGM951" s="477"/>
      <c r="KGN951" s="477"/>
      <c r="KGO951" s="477"/>
      <c r="KGP951" s="477"/>
      <c r="KGQ951" s="477"/>
      <c r="KGR951" s="477"/>
      <c r="KGS951" s="477"/>
      <c r="KGT951" s="477"/>
      <c r="KGU951" s="477"/>
      <c r="KGV951" s="477"/>
      <c r="KGW951" s="477"/>
      <c r="KGX951" s="477"/>
      <c r="KGY951" s="477"/>
      <c r="KGZ951" s="477"/>
      <c r="KHA951" s="477"/>
      <c r="KHB951" s="477"/>
      <c r="KHC951" s="477"/>
      <c r="KHD951" s="477"/>
      <c r="KHE951" s="477"/>
      <c r="KHF951" s="477"/>
      <c r="KHG951" s="477"/>
      <c r="KHH951" s="477"/>
      <c r="KHI951" s="477"/>
      <c r="KHJ951" s="477"/>
      <c r="KHK951" s="477"/>
      <c r="KHL951" s="477"/>
      <c r="KHM951" s="477"/>
      <c r="KHN951" s="477"/>
      <c r="KHO951" s="477"/>
      <c r="KHP951" s="477"/>
      <c r="KHQ951" s="477"/>
      <c r="KHR951" s="477"/>
      <c r="KHS951" s="477"/>
      <c r="KHT951" s="477"/>
      <c r="KHU951" s="477"/>
      <c r="KHV951" s="477"/>
      <c r="KHW951" s="477"/>
      <c r="KHX951" s="477"/>
      <c r="KHY951" s="477"/>
      <c r="KHZ951" s="477"/>
      <c r="KIA951" s="477"/>
      <c r="KIB951" s="477"/>
      <c r="KIC951" s="477"/>
      <c r="KID951" s="477"/>
      <c r="KIE951" s="477"/>
      <c r="KIF951" s="477"/>
      <c r="KIG951" s="477"/>
      <c r="KIH951" s="477"/>
      <c r="KII951" s="477"/>
      <c r="KIJ951" s="477"/>
      <c r="KIK951" s="477"/>
      <c r="KIL951" s="477"/>
      <c r="KIM951" s="477"/>
      <c r="KIN951" s="477"/>
      <c r="KIO951" s="477"/>
      <c r="KIP951" s="477"/>
      <c r="KIQ951" s="477"/>
      <c r="KIR951" s="477"/>
      <c r="KIS951" s="477"/>
      <c r="KIT951" s="477"/>
      <c r="KIU951" s="477"/>
      <c r="KIV951" s="477"/>
      <c r="KIW951" s="477"/>
      <c r="KIX951" s="477"/>
      <c r="KIY951" s="477"/>
      <c r="KIZ951" s="477"/>
      <c r="KJA951" s="477"/>
      <c r="KJB951" s="477"/>
      <c r="KJC951" s="477"/>
      <c r="KJD951" s="477"/>
      <c r="KJE951" s="477"/>
      <c r="KJF951" s="477"/>
      <c r="KJG951" s="477"/>
      <c r="KJH951" s="477"/>
      <c r="KJI951" s="477"/>
      <c r="KJJ951" s="477"/>
      <c r="KJK951" s="477"/>
      <c r="KJL951" s="477"/>
      <c r="KJM951" s="477"/>
      <c r="KJN951" s="477"/>
      <c r="KJO951" s="477"/>
      <c r="KJP951" s="477"/>
      <c r="KJQ951" s="477"/>
      <c r="KJR951" s="477"/>
      <c r="KJS951" s="477"/>
      <c r="KJT951" s="477"/>
      <c r="KJU951" s="477"/>
      <c r="KJV951" s="477"/>
      <c r="KJW951" s="477"/>
      <c r="KJX951" s="477"/>
      <c r="KJY951" s="477"/>
      <c r="KJZ951" s="477"/>
      <c r="KKA951" s="477"/>
      <c r="KKB951" s="477"/>
      <c r="KKC951" s="477"/>
      <c r="KKD951" s="477"/>
      <c r="KKE951" s="477"/>
      <c r="KKF951" s="477"/>
      <c r="KKG951" s="477"/>
      <c r="KKH951" s="477"/>
      <c r="KKI951" s="477"/>
      <c r="KKJ951" s="477"/>
      <c r="KKK951" s="477"/>
      <c r="KKL951" s="477"/>
      <c r="KKM951" s="477"/>
      <c r="KKN951" s="477"/>
      <c r="KKO951" s="477"/>
      <c r="KKP951" s="477"/>
      <c r="KKQ951" s="477"/>
      <c r="KKR951" s="477"/>
      <c r="KKS951" s="477"/>
      <c r="KKT951" s="477"/>
      <c r="KKU951" s="477"/>
      <c r="KKV951" s="477"/>
      <c r="KKW951" s="477"/>
      <c r="KKX951" s="477"/>
      <c r="KKY951" s="477"/>
      <c r="KKZ951" s="477"/>
      <c r="KLA951" s="477"/>
      <c r="KLB951" s="477"/>
      <c r="KLC951" s="477"/>
      <c r="KLD951" s="477"/>
      <c r="KLE951" s="477"/>
      <c r="KLF951" s="477"/>
      <c r="KLG951" s="477"/>
      <c r="KLH951" s="477"/>
      <c r="KLI951" s="477"/>
      <c r="KLJ951" s="477"/>
      <c r="KLK951" s="477"/>
      <c r="KLL951" s="477"/>
      <c r="KLM951" s="477"/>
      <c r="KLN951" s="477"/>
      <c r="KLO951" s="477"/>
      <c r="KLP951" s="477"/>
      <c r="KLQ951" s="477"/>
      <c r="KLR951" s="477"/>
      <c r="KLS951" s="477"/>
      <c r="KLT951" s="477"/>
      <c r="KLU951" s="477"/>
      <c r="KLV951" s="477"/>
      <c r="KLW951" s="477"/>
      <c r="KLX951" s="477"/>
      <c r="KLY951" s="477"/>
      <c r="KLZ951" s="477"/>
      <c r="KMA951" s="477"/>
      <c r="KMB951" s="477"/>
      <c r="KMC951" s="477"/>
      <c r="KMD951" s="477"/>
      <c r="KME951" s="477"/>
      <c r="KMF951" s="477"/>
      <c r="KMG951" s="477"/>
      <c r="KMH951" s="477"/>
      <c r="KMI951" s="477"/>
      <c r="KMJ951" s="477"/>
      <c r="KMK951" s="477"/>
      <c r="KML951" s="477"/>
      <c r="KMM951" s="477"/>
      <c r="KMN951" s="477"/>
      <c r="KMO951" s="477"/>
      <c r="KMP951" s="477"/>
      <c r="KMQ951" s="477"/>
      <c r="KMR951" s="477"/>
      <c r="KMS951" s="477"/>
      <c r="KMT951" s="477"/>
      <c r="KMU951" s="477"/>
      <c r="KMV951" s="477"/>
      <c r="KMW951" s="477"/>
      <c r="KMX951" s="477"/>
      <c r="KMY951" s="477"/>
      <c r="KMZ951" s="477"/>
      <c r="KNA951" s="477"/>
      <c r="KNB951" s="477"/>
      <c r="KNC951" s="477"/>
      <c r="KND951" s="477"/>
      <c r="KNE951" s="477"/>
      <c r="KNF951" s="477"/>
      <c r="KNG951" s="477"/>
      <c r="KNH951" s="477"/>
      <c r="KNI951" s="477"/>
      <c r="KNJ951" s="477"/>
      <c r="KNK951" s="477"/>
      <c r="KNL951" s="477"/>
      <c r="KNM951" s="477"/>
      <c r="KNN951" s="477"/>
      <c r="KNO951" s="477"/>
      <c r="KNP951" s="477"/>
      <c r="KNQ951" s="477"/>
      <c r="KNR951" s="477"/>
      <c r="KNS951" s="477"/>
      <c r="KNT951" s="477"/>
      <c r="KNU951" s="477"/>
      <c r="KNV951" s="477"/>
      <c r="KNW951" s="477"/>
      <c r="KNX951" s="477"/>
      <c r="KNY951" s="477"/>
      <c r="KNZ951" s="477"/>
      <c r="KOA951" s="477"/>
      <c r="KOB951" s="477"/>
      <c r="KOC951" s="477"/>
      <c r="KOD951" s="477"/>
      <c r="KOE951" s="477"/>
      <c r="KOF951" s="477"/>
      <c r="KOG951" s="477"/>
      <c r="KOH951" s="477"/>
      <c r="KOI951" s="477"/>
      <c r="KOJ951" s="477"/>
      <c r="KOK951" s="477"/>
      <c r="KOL951" s="477"/>
      <c r="KOM951" s="477"/>
      <c r="KON951" s="477"/>
      <c r="KOO951" s="477"/>
      <c r="KOP951" s="477"/>
      <c r="KOQ951" s="477"/>
      <c r="KOR951" s="477"/>
      <c r="KOS951" s="477"/>
      <c r="KOT951" s="477"/>
      <c r="KOU951" s="477"/>
      <c r="KOV951" s="477"/>
      <c r="KOW951" s="477"/>
      <c r="KOX951" s="477"/>
      <c r="KOY951" s="477"/>
      <c r="KOZ951" s="477"/>
      <c r="KPA951" s="477"/>
      <c r="KPB951" s="477"/>
      <c r="KPC951" s="477"/>
      <c r="KPD951" s="477"/>
      <c r="KPE951" s="477"/>
      <c r="KPF951" s="477"/>
      <c r="KPG951" s="477"/>
      <c r="KPH951" s="477"/>
      <c r="KPI951" s="477"/>
      <c r="KPJ951" s="477"/>
      <c r="KPK951" s="477"/>
      <c r="KPL951" s="477"/>
      <c r="KPM951" s="477"/>
      <c r="KPN951" s="477"/>
      <c r="KPO951" s="477"/>
      <c r="KPP951" s="477"/>
      <c r="KPQ951" s="477"/>
      <c r="KPR951" s="477"/>
      <c r="KPS951" s="477"/>
      <c r="KPT951" s="477"/>
      <c r="KPU951" s="477"/>
      <c r="KPV951" s="477"/>
      <c r="KPW951" s="477"/>
      <c r="KPX951" s="477"/>
      <c r="KPY951" s="477"/>
      <c r="KPZ951" s="477"/>
      <c r="KQA951" s="477"/>
      <c r="KQB951" s="477"/>
      <c r="KQC951" s="477"/>
      <c r="KQD951" s="477"/>
      <c r="KQE951" s="477"/>
      <c r="KQF951" s="477"/>
      <c r="KQG951" s="477"/>
      <c r="KQH951" s="477"/>
      <c r="KQI951" s="477"/>
      <c r="KQJ951" s="477"/>
      <c r="KQK951" s="477"/>
      <c r="KQL951" s="477"/>
      <c r="KQM951" s="477"/>
      <c r="KQN951" s="477"/>
      <c r="KQO951" s="477"/>
      <c r="KQP951" s="477"/>
      <c r="KQQ951" s="477"/>
      <c r="KQR951" s="477"/>
      <c r="KQS951" s="477"/>
      <c r="KQT951" s="477"/>
      <c r="KQU951" s="477"/>
      <c r="KQV951" s="477"/>
      <c r="KQW951" s="477"/>
      <c r="KQX951" s="477"/>
      <c r="KQY951" s="477"/>
      <c r="KQZ951" s="477"/>
      <c r="KRA951" s="477"/>
      <c r="KRB951" s="477"/>
      <c r="KRC951" s="477"/>
      <c r="KRD951" s="477"/>
      <c r="KRE951" s="477"/>
      <c r="KRF951" s="477"/>
      <c r="KRG951" s="477"/>
      <c r="KRH951" s="477"/>
      <c r="KRI951" s="477"/>
      <c r="KRJ951" s="477"/>
      <c r="KRK951" s="477"/>
      <c r="KRL951" s="477"/>
      <c r="KRM951" s="477"/>
      <c r="KRN951" s="477"/>
      <c r="KRO951" s="477"/>
      <c r="KRP951" s="477"/>
      <c r="KRQ951" s="477"/>
      <c r="KRR951" s="477"/>
      <c r="KRS951" s="477"/>
      <c r="KRT951" s="477"/>
      <c r="KRU951" s="477"/>
      <c r="KRV951" s="477"/>
      <c r="KRW951" s="477"/>
      <c r="KRX951" s="477"/>
      <c r="KRY951" s="477"/>
      <c r="KRZ951" s="477"/>
      <c r="KSA951" s="477"/>
      <c r="KSB951" s="477"/>
      <c r="KSC951" s="477"/>
      <c r="KSD951" s="477"/>
      <c r="KSE951" s="477"/>
      <c r="KSF951" s="477"/>
      <c r="KSG951" s="477"/>
      <c r="KSH951" s="477"/>
      <c r="KSI951" s="477"/>
      <c r="KSJ951" s="477"/>
      <c r="KSK951" s="477"/>
      <c r="KSL951" s="477"/>
      <c r="KSM951" s="477"/>
      <c r="KSN951" s="477"/>
      <c r="KSO951" s="477"/>
      <c r="KSP951" s="477"/>
      <c r="KSQ951" s="477"/>
      <c r="KSR951" s="477"/>
      <c r="KSS951" s="477"/>
      <c r="KST951" s="477"/>
      <c r="KSU951" s="477"/>
      <c r="KSV951" s="477"/>
      <c r="KSW951" s="477"/>
      <c r="KSX951" s="477"/>
      <c r="KSY951" s="477"/>
      <c r="KSZ951" s="477"/>
      <c r="KTA951" s="477"/>
      <c r="KTB951" s="477"/>
      <c r="KTC951" s="477"/>
      <c r="KTD951" s="477"/>
      <c r="KTE951" s="477"/>
      <c r="KTF951" s="477"/>
      <c r="KTG951" s="477"/>
      <c r="KTH951" s="477"/>
      <c r="KTI951" s="477"/>
      <c r="KTJ951" s="477"/>
      <c r="KTK951" s="477"/>
      <c r="KTL951" s="477"/>
      <c r="KTM951" s="477"/>
      <c r="KTN951" s="477"/>
      <c r="KTO951" s="477"/>
      <c r="KTP951" s="477"/>
      <c r="KTQ951" s="477"/>
      <c r="KTR951" s="477"/>
      <c r="KTS951" s="477"/>
      <c r="KTT951" s="477"/>
      <c r="KTU951" s="477"/>
      <c r="KTV951" s="477"/>
      <c r="KTW951" s="477"/>
      <c r="KTX951" s="477"/>
      <c r="KTY951" s="477"/>
      <c r="KTZ951" s="477"/>
      <c r="KUA951" s="477"/>
      <c r="KUB951" s="477"/>
      <c r="KUC951" s="477"/>
      <c r="KUD951" s="477"/>
      <c r="KUE951" s="477"/>
      <c r="KUF951" s="477"/>
      <c r="KUG951" s="477"/>
      <c r="KUH951" s="477"/>
      <c r="KUI951" s="477"/>
      <c r="KUJ951" s="477"/>
      <c r="KUK951" s="477"/>
      <c r="KUL951" s="477"/>
      <c r="KUM951" s="477"/>
      <c r="KUN951" s="477"/>
      <c r="KUO951" s="477"/>
      <c r="KUP951" s="477"/>
      <c r="KUQ951" s="477"/>
      <c r="KUR951" s="477"/>
      <c r="KUS951" s="477"/>
      <c r="KUT951" s="477"/>
      <c r="KUU951" s="477"/>
      <c r="KUV951" s="477"/>
      <c r="KUW951" s="477"/>
      <c r="KUX951" s="477"/>
      <c r="KUY951" s="477"/>
      <c r="KUZ951" s="477"/>
      <c r="KVA951" s="477"/>
      <c r="KVB951" s="477"/>
      <c r="KVC951" s="477"/>
      <c r="KVD951" s="477"/>
      <c r="KVE951" s="477"/>
      <c r="KVF951" s="477"/>
      <c r="KVG951" s="477"/>
      <c r="KVH951" s="477"/>
      <c r="KVI951" s="477"/>
      <c r="KVJ951" s="477"/>
      <c r="KVK951" s="477"/>
      <c r="KVL951" s="477"/>
      <c r="KVM951" s="477"/>
      <c r="KVN951" s="477"/>
      <c r="KVO951" s="477"/>
      <c r="KVP951" s="477"/>
      <c r="KVQ951" s="477"/>
      <c r="KVR951" s="477"/>
      <c r="KVS951" s="477"/>
      <c r="KVT951" s="477"/>
      <c r="KVU951" s="477"/>
      <c r="KVV951" s="477"/>
      <c r="KVW951" s="477"/>
      <c r="KVX951" s="477"/>
      <c r="KVY951" s="477"/>
      <c r="KVZ951" s="477"/>
      <c r="KWA951" s="477"/>
      <c r="KWB951" s="477"/>
      <c r="KWC951" s="477"/>
      <c r="KWD951" s="477"/>
      <c r="KWE951" s="477"/>
      <c r="KWF951" s="477"/>
      <c r="KWG951" s="477"/>
      <c r="KWH951" s="477"/>
      <c r="KWI951" s="477"/>
      <c r="KWJ951" s="477"/>
      <c r="KWK951" s="477"/>
      <c r="KWL951" s="477"/>
      <c r="KWM951" s="477"/>
      <c r="KWN951" s="477"/>
      <c r="KWO951" s="477"/>
      <c r="KWP951" s="477"/>
      <c r="KWQ951" s="477"/>
      <c r="KWR951" s="477"/>
      <c r="KWS951" s="477"/>
      <c r="KWT951" s="477"/>
      <c r="KWU951" s="477"/>
      <c r="KWV951" s="477"/>
      <c r="KWW951" s="477"/>
      <c r="KWX951" s="477"/>
      <c r="KWY951" s="477"/>
      <c r="KWZ951" s="477"/>
      <c r="KXA951" s="477"/>
      <c r="KXB951" s="477"/>
      <c r="KXC951" s="477"/>
      <c r="KXD951" s="477"/>
      <c r="KXE951" s="477"/>
      <c r="KXF951" s="477"/>
      <c r="KXG951" s="477"/>
      <c r="KXH951" s="477"/>
      <c r="KXI951" s="477"/>
      <c r="KXJ951" s="477"/>
      <c r="KXK951" s="477"/>
      <c r="KXL951" s="477"/>
      <c r="KXM951" s="477"/>
      <c r="KXN951" s="477"/>
      <c r="KXO951" s="477"/>
      <c r="KXP951" s="477"/>
      <c r="KXQ951" s="477"/>
      <c r="KXR951" s="477"/>
      <c r="KXS951" s="477"/>
      <c r="KXT951" s="477"/>
      <c r="KXU951" s="477"/>
      <c r="KXV951" s="477"/>
      <c r="KXW951" s="477"/>
      <c r="KXX951" s="477"/>
      <c r="KXY951" s="477"/>
      <c r="KXZ951" s="477"/>
      <c r="KYA951" s="477"/>
      <c r="KYB951" s="477"/>
      <c r="KYC951" s="477"/>
      <c r="KYD951" s="477"/>
      <c r="KYE951" s="477"/>
      <c r="KYF951" s="477"/>
      <c r="KYG951" s="477"/>
      <c r="KYH951" s="477"/>
      <c r="KYI951" s="477"/>
      <c r="KYJ951" s="477"/>
      <c r="KYK951" s="477"/>
      <c r="KYL951" s="477"/>
      <c r="KYM951" s="477"/>
      <c r="KYN951" s="477"/>
      <c r="KYO951" s="477"/>
      <c r="KYP951" s="477"/>
      <c r="KYQ951" s="477"/>
      <c r="KYR951" s="477"/>
      <c r="KYS951" s="477"/>
      <c r="KYT951" s="477"/>
      <c r="KYU951" s="477"/>
      <c r="KYV951" s="477"/>
      <c r="KYW951" s="477"/>
      <c r="KYX951" s="477"/>
      <c r="KYY951" s="477"/>
      <c r="KYZ951" s="477"/>
      <c r="KZA951" s="477"/>
      <c r="KZB951" s="477"/>
      <c r="KZC951" s="477"/>
      <c r="KZD951" s="477"/>
      <c r="KZE951" s="477"/>
      <c r="KZF951" s="477"/>
      <c r="KZG951" s="477"/>
      <c r="KZH951" s="477"/>
      <c r="KZI951" s="477"/>
      <c r="KZJ951" s="477"/>
      <c r="KZK951" s="477"/>
      <c r="KZL951" s="477"/>
      <c r="KZM951" s="477"/>
      <c r="KZN951" s="477"/>
      <c r="KZO951" s="477"/>
      <c r="KZP951" s="477"/>
      <c r="KZQ951" s="477"/>
      <c r="KZR951" s="477"/>
      <c r="KZS951" s="477"/>
      <c r="KZT951" s="477"/>
      <c r="KZU951" s="477"/>
      <c r="KZV951" s="477"/>
      <c r="KZW951" s="477"/>
      <c r="KZX951" s="477"/>
      <c r="KZY951" s="477"/>
      <c r="KZZ951" s="477"/>
      <c r="LAA951" s="477"/>
      <c r="LAB951" s="477"/>
      <c r="LAC951" s="477"/>
      <c r="LAD951" s="477"/>
      <c r="LAE951" s="477"/>
      <c r="LAF951" s="477"/>
      <c r="LAG951" s="477"/>
      <c r="LAH951" s="477"/>
      <c r="LAI951" s="477"/>
      <c r="LAJ951" s="477"/>
      <c r="LAK951" s="477"/>
      <c r="LAL951" s="477"/>
      <c r="LAM951" s="477"/>
      <c r="LAN951" s="477"/>
      <c r="LAO951" s="477"/>
      <c r="LAP951" s="477"/>
      <c r="LAQ951" s="477"/>
      <c r="LAR951" s="477"/>
      <c r="LAS951" s="477"/>
      <c r="LAT951" s="477"/>
      <c r="LAU951" s="477"/>
      <c r="LAV951" s="477"/>
      <c r="LAW951" s="477"/>
      <c r="LAX951" s="477"/>
      <c r="LAY951" s="477"/>
      <c r="LAZ951" s="477"/>
      <c r="LBA951" s="477"/>
      <c r="LBB951" s="477"/>
      <c r="LBC951" s="477"/>
      <c r="LBD951" s="477"/>
      <c r="LBE951" s="477"/>
      <c r="LBF951" s="477"/>
      <c r="LBG951" s="477"/>
      <c r="LBH951" s="477"/>
      <c r="LBI951" s="477"/>
      <c r="LBJ951" s="477"/>
      <c r="LBK951" s="477"/>
      <c r="LBL951" s="477"/>
      <c r="LBM951" s="477"/>
      <c r="LBN951" s="477"/>
      <c r="LBO951" s="477"/>
      <c r="LBP951" s="477"/>
      <c r="LBQ951" s="477"/>
      <c r="LBR951" s="477"/>
      <c r="LBS951" s="477"/>
      <c r="LBT951" s="477"/>
      <c r="LBU951" s="477"/>
      <c r="LBV951" s="477"/>
      <c r="LBW951" s="477"/>
      <c r="LBX951" s="477"/>
      <c r="LBY951" s="477"/>
      <c r="LBZ951" s="477"/>
      <c r="LCA951" s="477"/>
      <c r="LCB951" s="477"/>
      <c r="LCC951" s="477"/>
      <c r="LCD951" s="477"/>
      <c r="LCE951" s="477"/>
      <c r="LCF951" s="477"/>
      <c r="LCG951" s="477"/>
      <c r="LCH951" s="477"/>
      <c r="LCI951" s="477"/>
      <c r="LCJ951" s="477"/>
      <c r="LCK951" s="477"/>
      <c r="LCL951" s="477"/>
      <c r="LCM951" s="477"/>
      <c r="LCN951" s="477"/>
      <c r="LCO951" s="477"/>
      <c r="LCP951" s="477"/>
      <c r="LCQ951" s="477"/>
      <c r="LCR951" s="477"/>
      <c r="LCS951" s="477"/>
      <c r="LCT951" s="477"/>
      <c r="LCU951" s="477"/>
      <c r="LCV951" s="477"/>
      <c r="LCW951" s="477"/>
      <c r="LCX951" s="477"/>
      <c r="LCY951" s="477"/>
      <c r="LCZ951" s="477"/>
      <c r="LDA951" s="477"/>
      <c r="LDB951" s="477"/>
      <c r="LDC951" s="477"/>
      <c r="LDD951" s="477"/>
      <c r="LDE951" s="477"/>
      <c r="LDF951" s="477"/>
      <c r="LDG951" s="477"/>
      <c r="LDH951" s="477"/>
      <c r="LDI951" s="477"/>
      <c r="LDJ951" s="477"/>
      <c r="LDK951" s="477"/>
      <c r="LDL951" s="477"/>
      <c r="LDM951" s="477"/>
      <c r="LDN951" s="477"/>
      <c r="LDO951" s="477"/>
      <c r="LDP951" s="477"/>
      <c r="LDQ951" s="477"/>
      <c r="LDR951" s="477"/>
      <c r="LDS951" s="477"/>
      <c r="LDT951" s="477"/>
      <c r="LDU951" s="477"/>
      <c r="LDV951" s="477"/>
      <c r="LDW951" s="477"/>
      <c r="LDX951" s="477"/>
      <c r="LDY951" s="477"/>
      <c r="LDZ951" s="477"/>
      <c r="LEA951" s="477"/>
      <c r="LEB951" s="477"/>
      <c r="LEC951" s="477"/>
      <c r="LED951" s="477"/>
      <c r="LEE951" s="477"/>
      <c r="LEF951" s="477"/>
      <c r="LEG951" s="477"/>
      <c r="LEH951" s="477"/>
      <c r="LEI951" s="477"/>
      <c r="LEJ951" s="477"/>
      <c r="LEK951" s="477"/>
      <c r="LEL951" s="477"/>
      <c r="LEM951" s="477"/>
      <c r="LEN951" s="477"/>
      <c r="LEO951" s="477"/>
      <c r="LEP951" s="477"/>
      <c r="LEQ951" s="477"/>
      <c r="LER951" s="477"/>
      <c r="LES951" s="477"/>
      <c r="LET951" s="477"/>
      <c r="LEU951" s="477"/>
      <c r="LEV951" s="477"/>
      <c r="LEW951" s="477"/>
      <c r="LEX951" s="477"/>
      <c r="LEY951" s="477"/>
      <c r="LEZ951" s="477"/>
      <c r="LFA951" s="477"/>
      <c r="LFB951" s="477"/>
      <c r="LFC951" s="477"/>
      <c r="LFD951" s="477"/>
      <c r="LFE951" s="477"/>
      <c r="LFF951" s="477"/>
      <c r="LFG951" s="477"/>
      <c r="LFH951" s="477"/>
      <c r="LFI951" s="477"/>
      <c r="LFJ951" s="477"/>
      <c r="LFK951" s="477"/>
      <c r="LFL951" s="477"/>
      <c r="LFM951" s="477"/>
      <c r="LFN951" s="477"/>
      <c r="LFO951" s="477"/>
      <c r="LFP951" s="477"/>
      <c r="LFQ951" s="477"/>
      <c r="LFR951" s="477"/>
      <c r="LFS951" s="477"/>
      <c r="LFT951" s="477"/>
      <c r="LFU951" s="477"/>
      <c r="LFV951" s="477"/>
      <c r="LFW951" s="477"/>
      <c r="LFX951" s="477"/>
      <c r="LFY951" s="477"/>
      <c r="LFZ951" s="477"/>
      <c r="LGA951" s="477"/>
      <c r="LGB951" s="477"/>
      <c r="LGC951" s="477"/>
      <c r="LGD951" s="477"/>
      <c r="LGE951" s="477"/>
      <c r="LGF951" s="477"/>
      <c r="LGG951" s="477"/>
      <c r="LGH951" s="477"/>
      <c r="LGI951" s="477"/>
      <c r="LGJ951" s="477"/>
      <c r="LGK951" s="477"/>
      <c r="LGL951" s="477"/>
      <c r="LGM951" s="477"/>
      <c r="LGN951" s="477"/>
      <c r="LGO951" s="477"/>
      <c r="LGP951" s="477"/>
      <c r="LGQ951" s="477"/>
      <c r="LGR951" s="477"/>
      <c r="LGS951" s="477"/>
      <c r="LGT951" s="477"/>
      <c r="LGU951" s="477"/>
      <c r="LGV951" s="477"/>
      <c r="LGW951" s="477"/>
      <c r="LGX951" s="477"/>
      <c r="LGY951" s="477"/>
      <c r="LGZ951" s="477"/>
      <c r="LHA951" s="477"/>
      <c r="LHB951" s="477"/>
      <c r="LHC951" s="477"/>
      <c r="LHD951" s="477"/>
      <c r="LHE951" s="477"/>
      <c r="LHF951" s="477"/>
      <c r="LHG951" s="477"/>
      <c r="LHH951" s="477"/>
      <c r="LHI951" s="477"/>
      <c r="LHJ951" s="477"/>
      <c r="LHK951" s="477"/>
      <c r="LHL951" s="477"/>
      <c r="LHM951" s="477"/>
      <c r="LHN951" s="477"/>
      <c r="LHO951" s="477"/>
      <c r="LHP951" s="477"/>
      <c r="LHQ951" s="477"/>
      <c r="LHR951" s="477"/>
      <c r="LHS951" s="477"/>
      <c r="LHT951" s="477"/>
      <c r="LHU951" s="477"/>
      <c r="LHV951" s="477"/>
      <c r="LHW951" s="477"/>
      <c r="LHX951" s="477"/>
      <c r="LHY951" s="477"/>
      <c r="LHZ951" s="477"/>
      <c r="LIA951" s="477"/>
      <c r="LIB951" s="477"/>
      <c r="LIC951" s="477"/>
      <c r="LID951" s="477"/>
      <c r="LIE951" s="477"/>
      <c r="LIF951" s="477"/>
      <c r="LIG951" s="477"/>
      <c r="LIH951" s="477"/>
      <c r="LII951" s="477"/>
      <c r="LIJ951" s="477"/>
      <c r="LIK951" s="477"/>
      <c r="LIL951" s="477"/>
      <c r="LIM951" s="477"/>
      <c r="LIN951" s="477"/>
      <c r="LIO951" s="477"/>
      <c r="LIP951" s="477"/>
      <c r="LIQ951" s="477"/>
      <c r="LIR951" s="477"/>
      <c r="LIS951" s="477"/>
      <c r="LIT951" s="477"/>
      <c r="LIU951" s="477"/>
      <c r="LIV951" s="477"/>
      <c r="LIW951" s="477"/>
      <c r="LIX951" s="477"/>
      <c r="LIY951" s="477"/>
      <c r="LIZ951" s="477"/>
      <c r="LJA951" s="477"/>
      <c r="LJB951" s="477"/>
      <c r="LJC951" s="477"/>
      <c r="LJD951" s="477"/>
      <c r="LJE951" s="477"/>
      <c r="LJF951" s="477"/>
      <c r="LJG951" s="477"/>
      <c r="LJH951" s="477"/>
      <c r="LJI951" s="477"/>
      <c r="LJJ951" s="477"/>
      <c r="LJK951" s="477"/>
      <c r="LJL951" s="477"/>
      <c r="LJM951" s="477"/>
      <c r="LJN951" s="477"/>
      <c r="LJO951" s="477"/>
      <c r="LJP951" s="477"/>
      <c r="LJQ951" s="477"/>
      <c r="LJR951" s="477"/>
      <c r="LJS951" s="477"/>
      <c r="LJT951" s="477"/>
      <c r="LJU951" s="477"/>
      <c r="LJV951" s="477"/>
      <c r="LJW951" s="477"/>
      <c r="LJX951" s="477"/>
      <c r="LJY951" s="477"/>
      <c r="LJZ951" s="477"/>
      <c r="LKA951" s="477"/>
      <c r="LKB951" s="477"/>
      <c r="LKC951" s="477"/>
      <c r="LKD951" s="477"/>
      <c r="LKE951" s="477"/>
      <c r="LKF951" s="477"/>
      <c r="LKG951" s="477"/>
      <c r="LKH951" s="477"/>
      <c r="LKI951" s="477"/>
      <c r="LKJ951" s="477"/>
      <c r="LKK951" s="477"/>
      <c r="LKL951" s="477"/>
      <c r="LKM951" s="477"/>
      <c r="LKN951" s="477"/>
      <c r="LKO951" s="477"/>
      <c r="LKP951" s="477"/>
      <c r="LKQ951" s="477"/>
      <c r="LKR951" s="477"/>
      <c r="LKS951" s="477"/>
      <c r="LKT951" s="477"/>
      <c r="LKU951" s="477"/>
      <c r="LKV951" s="477"/>
      <c r="LKW951" s="477"/>
      <c r="LKX951" s="477"/>
      <c r="LKY951" s="477"/>
      <c r="LKZ951" s="477"/>
      <c r="LLA951" s="477"/>
      <c r="LLB951" s="477"/>
      <c r="LLC951" s="477"/>
      <c r="LLD951" s="477"/>
      <c r="LLE951" s="477"/>
      <c r="LLF951" s="477"/>
      <c r="LLG951" s="477"/>
      <c r="LLH951" s="477"/>
      <c r="LLI951" s="477"/>
      <c r="LLJ951" s="477"/>
      <c r="LLK951" s="477"/>
      <c r="LLL951" s="477"/>
      <c r="LLM951" s="477"/>
      <c r="LLN951" s="477"/>
      <c r="LLO951" s="477"/>
      <c r="LLP951" s="477"/>
      <c r="LLQ951" s="477"/>
      <c r="LLR951" s="477"/>
      <c r="LLS951" s="477"/>
      <c r="LLT951" s="477"/>
      <c r="LLU951" s="477"/>
      <c r="LLV951" s="477"/>
      <c r="LLW951" s="477"/>
      <c r="LLX951" s="477"/>
      <c r="LLY951" s="477"/>
      <c r="LLZ951" s="477"/>
      <c r="LMA951" s="477"/>
      <c r="LMB951" s="477"/>
      <c r="LMC951" s="477"/>
      <c r="LMD951" s="477"/>
      <c r="LME951" s="477"/>
      <c r="LMF951" s="477"/>
      <c r="LMG951" s="477"/>
      <c r="LMH951" s="477"/>
      <c r="LMI951" s="477"/>
      <c r="LMJ951" s="477"/>
      <c r="LMK951" s="477"/>
      <c r="LML951" s="477"/>
      <c r="LMM951" s="477"/>
      <c r="LMN951" s="477"/>
      <c r="LMO951" s="477"/>
      <c r="LMP951" s="477"/>
      <c r="LMQ951" s="477"/>
      <c r="LMR951" s="477"/>
      <c r="LMS951" s="477"/>
      <c r="LMT951" s="477"/>
      <c r="LMU951" s="477"/>
      <c r="LMV951" s="477"/>
      <c r="LMW951" s="477"/>
      <c r="LMX951" s="477"/>
      <c r="LMY951" s="477"/>
      <c r="LMZ951" s="477"/>
      <c r="LNA951" s="477"/>
      <c r="LNB951" s="477"/>
      <c r="LNC951" s="477"/>
      <c r="LND951" s="477"/>
      <c r="LNE951" s="477"/>
      <c r="LNF951" s="477"/>
      <c r="LNG951" s="477"/>
      <c r="LNH951" s="477"/>
      <c r="LNI951" s="477"/>
      <c r="LNJ951" s="477"/>
      <c r="LNK951" s="477"/>
      <c r="LNL951" s="477"/>
      <c r="LNM951" s="477"/>
      <c r="LNN951" s="477"/>
      <c r="LNO951" s="477"/>
      <c r="LNP951" s="477"/>
      <c r="LNQ951" s="477"/>
      <c r="LNR951" s="477"/>
      <c r="LNS951" s="477"/>
      <c r="LNT951" s="477"/>
      <c r="LNU951" s="477"/>
      <c r="LNV951" s="477"/>
      <c r="LNW951" s="477"/>
      <c r="LNX951" s="477"/>
      <c r="LNY951" s="477"/>
      <c r="LNZ951" s="477"/>
      <c r="LOA951" s="477"/>
      <c r="LOB951" s="477"/>
      <c r="LOC951" s="477"/>
      <c r="LOD951" s="477"/>
      <c r="LOE951" s="477"/>
      <c r="LOF951" s="477"/>
      <c r="LOG951" s="477"/>
      <c r="LOH951" s="477"/>
      <c r="LOI951" s="477"/>
      <c r="LOJ951" s="477"/>
      <c r="LOK951" s="477"/>
      <c r="LOL951" s="477"/>
      <c r="LOM951" s="477"/>
      <c r="LON951" s="477"/>
      <c r="LOO951" s="477"/>
      <c r="LOP951" s="477"/>
      <c r="LOQ951" s="477"/>
      <c r="LOR951" s="477"/>
      <c r="LOS951" s="477"/>
      <c r="LOT951" s="477"/>
      <c r="LOU951" s="477"/>
      <c r="LOV951" s="477"/>
      <c r="LOW951" s="477"/>
      <c r="LOX951" s="477"/>
      <c r="LOY951" s="477"/>
      <c r="LOZ951" s="477"/>
      <c r="LPA951" s="477"/>
      <c r="LPB951" s="477"/>
      <c r="LPC951" s="477"/>
      <c r="LPD951" s="477"/>
      <c r="LPE951" s="477"/>
      <c r="LPF951" s="477"/>
      <c r="LPG951" s="477"/>
      <c r="LPH951" s="477"/>
      <c r="LPI951" s="477"/>
      <c r="LPJ951" s="477"/>
      <c r="LPK951" s="477"/>
      <c r="LPL951" s="477"/>
      <c r="LPM951" s="477"/>
      <c r="LPN951" s="477"/>
      <c r="LPO951" s="477"/>
      <c r="LPP951" s="477"/>
      <c r="LPQ951" s="477"/>
      <c r="LPR951" s="477"/>
      <c r="LPS951" s="477"/>
      <c r="LPT951" s="477"/>
      <c r="LPU951" s="477"/>
      <c r="LPV951" s="477"/>
      <c r="LPW951" s="477"/>
      <c r="LPX951" s="477"/>
      <c r="LPY951" s="477"/>
      <c r="LPZ951" s="477"/>
      <c r="LQA951" s="477"/>
      <c r="LQB951" s="477"/>
      <c r="LQC951" s="477"/>
      <c r="LQD951" s="477"/>
      <c r="LQE951" s="477"/>
      <c r="LQF951" s="477"/>
      <c r="LQG951" s="477"/>
      <c r="LQH951" s="477"/>
      <c r="LQI951" s="477"/>
      <c r="LQJ951" s="477"/>
      <c r="LQK951" s="477"/>
      <c r="LQL951" s="477"/>
      <c r="LQM951" s="477"/>
      <c r="LQN951" s="477"/>
      <c r="LQO951" s="477"/>
      <c r="LQP951" s="477"/>
      <c r="LQQ951" s="477"/>
      <c r="LQR951" s="477"/>
      <c r="LQS951" s="477"/>
      <c r="LQT951" s="477"/>
      <c r="LQU951" s="477"/>
      <c r="LQV951" s="477"/>
      <c r="LQW951" s="477"/>
      <c r="LQX951" s="477"/>
      <c r="LQY951" s="477"/>
      <c r="LQZ951" s="477"/>
      <c r="LRA951" s="477"/>
      <c r="LRB951" s="477"/>
      <c r="LRC951" s="477"/>
      <c r="LRD951" s="477"/>
      <c r="LRE951" s="477"/>
      <c r="LRF951" s="477"/>
      <c r="LRG951" s="477"/>
      <c r="LRH951" s="477"/>
      <c r="LRI951" s="477"/>
      <c r="LRJ951" s="477"/>
      <c r="LRK951" s="477"/>
      <c r="LRL951" s="477"/>
      <c r="LRM951" s="477"/>
      <c r="LRN951" s="477"/>
      <c r="LRO951" s="477"/>
      <c r="LRP951" s="477"/>
      <c r="LRQ951" s="477"/>
      <c r="LRR951" s="477"/>
      <c r="LRS951" s="477"/>
      <c r="LRT951" s="477"/>
      <c r="LRU951" s="477"/>
      <c r="LRV951" s="477"/>
      <c r="LRW951" s="477"/>
      <c r="LRX951" s="477"/>
      <c r="LRY951" s="477"/>
      <c r="LRZ951" s="477"/>
      <c r="LSA951" s="477"/>
      <c r="LSB951" s="477"/>
      <c r="LSC951" s="477"/>
      <c r="LSD951" s="477"/>
      <c r="LSE951" s="477"/>
      <c r="LSF951" s="477"/>
      <c r="LSG951" s="477"/>
      <c r="LSH951" s="477"/>
      <c r="LSI951" s="477"/>
      <c r="LSJ951" s="477"/>
      <c r="LSK951" s="477"/>
      <c r="LSL951" s="477"/>
      <c r="LSM951" s="477"/>
      <c r="LSN951" s="477"/>
      <c r="LSO951" s="477"/>
      <c r="LSP951" s="477"/>
      <c r="LSQ951" s="477"/>
      <c r="LSR951" s="477"/>
      <c r="LSS951" s="477"/>
      <c r="LST951" s="477"/>
      <c r="LSU951" s="477"/>
      <c r="LSV951" s="477"/>
      <c r="LSW951" s="477"/>
      <c r="LSX951" s="477"/>
      <c r="LSY951" s="477"/>
      <c r="LSZ951" s="477"/>
      <c r="LTA951" s="477"/>
      <c r="LTB951" s="477"/>
      <c r="LTC951" s="477"/>
      <c r="LTD951" s="477"/>
      <c r="LTE951" s="477"/>
      <c r="LTF951" s="477"/>
      <c r="LTG951" s="477"/>
      <c r="LTH951" s="477"/>
      <c r="LTI951" s="477"/>
      <c r="LTJ951" s="477"/>
      <c r="LTK951" s="477"/>
      <c r="LTL951" s="477"/>
      <c r="LTM951" s="477"/>
      <c r="LTN951" s="477"/>
      <c r="LTO951" s="477"/>
      <c r="LTP951" s="477"/>
      <c r="LTQ951" s="477"/>
      <c r="LTR951" s="477"/>
      <c r="LTS951" s="477"/>
      <c r="LTT951" s="477"/>
      <c r="LTU951" s="477"/>
      <c r="LTV951" s="477"/>
      <c r="LTW951" s="477"/>
      <c r="LTX951" s="477"/>
      <c r="LTY951" s="477"/>
      <c r="LTZ951" s="477"/>
      <c r="LUA951" s="477"/>
      <c r="LUB951" s="477"/>
      <c r="LUC951" s="477"/>
      <c r="LUD951" s="477"/>
      <c r="LUE951" s="477"/>
      <c r="LUF951" s="477"/>
      <c r="LUG951" s="477"/>
      <c r="LUH951" s="477"/>
      <c r="LUI951" s="477"/>
      <c r="LUJ951" s="477"/>
      <c r="LUK951" s="477"/>
      <c r="LUL951" s="477"/>
      <c r="LUM951" s="477"/>
      <c r="LUN951" s="477"/>
      <c r="LUO951" s="477"/>
      <c r="LUP951" s="477"/>
      <c r="LUQ951" s="477"/>
      <c r="LUR951" s="477"/>
      <c r="LUS951" s="477"/>
      <c r="LUT951" s="477"/>
      <c r="LUU951" s="477"/>
      <c r="LUV951" s="477"/>
      <c r="LUW951" s="477"/>
      <c r="LUX951" s="477"/>
      <c r="LUY951" s="477"/>
      <c r="LUZ951" s="477"/>
      <c r="LVA951" s="477"/>
      <c r="LVB951" s="477"/>
      <c r="LVC951" s="477"/>
      <c r="LVD951" s="477"/>
      <c r="LVE951" s="477"/>
      <c r="LVF951" s="477"/>
      <c r="LVG951" s="477"/>
      <c r="LVH951" s="477"/>
      <c r="LVI951" s="477"/>
      <c r="LVJ951" s="477"/>
      <c r="LVK951" s="477"/>
      <c r="LVL951" s="477"/>
      <c r="LVM951" s="477"/>
      <c r="LVN951" s="477"/>
      <c r="LVO951" s="477"/>
      <c r="LVP951" s="477"/>
      <c r="LVQ951" s="477"/>
      <c r="LVR951" s="477"/>
      <c r="LVS951" s="477"/>
      <c r="LVT951" s="477"/>
      <c r="LVU951" s="477"/>
      <c r="LVV951" s="477"/>
      <c r="LVW951" s="477"/>
      <c r="LVX951" s="477"/>
      <c r="LVY951" s="477"/>
      <c r="LVZ951" s="477"/>
      <c r="LWA951" s="477"/>
      <c r="LWB951" s="477"/>
      <c r="LWC951" s="477"/>
      <c r="LWD951" s="477"/>
      <c r="LWE951" s="477"/>
      <c r="LWF951" s="477"/>
      <c r="LWG951" s="477"/>
      <c r="LWH951" s="477"/>
      <c r="LWI951" s="477"/>
      <c r="LWJ951" s="477"/>
      <c r="LWK951" s="477"/>
      <c r="LWL951" s="477"/>
      <c r="LWM951" s="477"/>
      <c r="LWN951" s="477"/>
      <c r="LWO951" s="477"/>
      <c r="LWP951" s="477"/>
      <c r="LWQ951" s="477"/>
      <c r="LWR951" s="477"/>
      <c r="LWS951" s="477"/>
      <c r="LWT951" s="477"/>
      <c r="LWU951" s="477"/>
      <c r="LWV951" s="477"/>
      <c r="LWW951" s="477"/>
      <c r="LWX951" s="477"/>
      <c r="LWY951" s="477"/>
      <c r="LWZ951" s="477"/>
      <c r="LXA951" s="477"/>
      <c r="LXB951" s="477"/>
      <c r="LXC951" s="477"/>
      <c r="LXD951" s="477"/>
      <c r="LXE951" s="477"/>
      <c r="LXF951" s="477"/>
      <c r="LXG951" s="477"/>
      <c r="LXH951" s="477"/>
      <c r="LXI951" s="477"/>
      <c r="LXJ951" s="477"/>
      <c r="LXK951" s="477"/>
      <c r="LXL951" s="477"/>
      <c r="LXM951" s="477"/>
      <c r="LXN951" s="477"/>
      <c r="LXO951" s="477"/>
      <c r="LXP951" s="477"/>
      <c r="LXQ951" s="477"/>
      <c r="LXR951" s="477"/>
      <c r="LXS951" s="477"/>
      <c r="LXT951" s="477"/>
      <c r="LXU951" s="477"/>
      <c r="LXV951" s="477"/>
      <c r="LXW951" s="477"/>
      <c r="LXX951" s="477"/>
      <c r="LXY951" s="477"/>
      <c r="LXZ951" s="477"/>
      <c r="LYA951" s="477"/>
      <c r="LYB951" s="477"/>
      <c r="LYC951" s="477"/>
      <c r="LYD951" s="477"/>
      <c r="LYE951" s="477"/>
      <c r="LYF951" s="477"/>
      <c r="LYG951" s="477"/>
      <c r="LYH951" s="477"/>
      <c r="LYI951" s="477"/>
      <c r="LYJ951" s="477"/>
      <c r="LYK951" s="477"/>
      <c r="LYL951" s="477"/>
      <c r="LYM951" s="477"/>
      <c r="LYN951" s="477"/>
      <c r="LYO951" s="477"/>
      <c r="LYP951" s="477"/>
      <c r="LYQ951" s="477"/>
      <c r="LYR951" s="477"/>
      <c r="LYS951" s="477"/>
      <c r="LYT951" s="477"/>
      <c r="LYU951" s="477"/>
      <c r="LYV951" s="477"/>
      <c r="LYW951" s="477"/>
      <c r="LYX951" s="477"/>
      <c r="LYY951" s="477"/>
      <c r="LYZ951" s="477"/>
      <c r="LZA951" s="477"/>
      <c r="LZB951" s="477"/>
      <c r="LZC951" s="477"/>
      <c r="LZD951" s="477"/>
      <c r="LZE951" s="477"/>
      <c r="LZF951" s="477"/>
      <c r="LZG951" s="477"/>
      <c r="LZH951" s="477"/>
      <c r="LZI951" s="477"/>
      <c r="LZJ951" s="477"/>
      <c r="LZK951" s="477"/>
      <c r="LZL951" s="477"/>
      <c r="LZM951" s="477"/>
      <c r="LZN951" s="477"/>
      <c r="LZO951" s="477"/>
      <c r="LZP951" s="477"/>
      <c r="LZQ951" s="477"/>
      <c r="LZR951" s="477"/>
      <c r="LZS951" s="477"/>
      <c r="LZT951" s="477"/>
      <c r="LZU951" s="477"/>
      <c r="LZV951" s="477"/>
      <c r="LZW951" s="477"/>
      <c r="LZX951" s="477"/>
      <c r="LZY951" s="477"/>
      <c r="LZZ951" s="477"/>
      <c r="MAA951" s="477"/>
      <c r="MAB951" s="477"/>
      <c r="MAC951" s="477"/>
      <c r="MAD951" s="477"/>
      <c r="MAE951" s="477"/>
      <c r="MAF951" s="477"/>
      <c r="MAG951" s="477"/>
      <c r="MAH951" s="477"/>
      <c r="MAI951" s="477"/>
      <c r="MAJ951" s="477"/>
      <c r="MAK951" s="477"/>
      <c r="MAL951" s="477"/>
      <c r="MAM951" s="477"/>
      <c r="MAN951" s="477"/>
      <c r="MAO951" s="477"/>
      <c r="MAP951" s="477"/>
      <c r="MAQ951" s="477"/>
      <c r="MAR951" s="477"/>
      <c r="MAS951" s="477"/>
      <c r="MAT951" s="477"/>
      <c r="MAU951" s="477"/>
      <c r="MAV951" s="477"/>
      <c r="MAW951" s="477"/>
      <c r="MAX951" s="477"/>
      <c r="MAY951" s="477"/>
      <c r="MAZ951" s="477"/>
      <c r="MBA951" s="477"/>
      <c r="MBB951" s="477"/>
      <c r="MBC951" s="477"/>
      <c r="MBD951" s="477"/>
      <c r="MBE951" s="477"/>
      <c r="MBF951" s="477"/>
      <c r="MBG951" s="477"/>
      <c r="MBH951" s="477"/>
      <c r="MBI951" s="477"/>
      <c r="MBJ951" s="477"/>
      <c r="MBK951" s="477"/>
      <c r="MBL951" s="477"/>
      <c r="MBM951" s="477"/>
      <c r="MBN951" s="477"/>
      <c r="MBO951" s="477"/>
      <c r="MBP951" s="477"/>
      <c r="MBQ951" s="477"/>
      <c r="MBR951" s="477"/>
      <c r="MBS951" s="477"/>
      <c r="MBT951" s="477"/>
      <c r="MBU951" s="477"/>
      <c r="MBV951" s="477"/>
      <c r="MBW951" s="477"/>
      <c r="MBX951" s="477"/>
      <c r="MBY951" s="477"/>
      <c r="MBZ951" s="477"/>
      <c r="MCA951" s="477"/>
      <c r="MCB951" s="477"/>
      <c r="MCC951" s="477"/>
      <c r="MCD951" s="477"/>
      <c r="MCE951" s="477"/>
      <c r="MCF951" s="477"/>
      <c r="MCG951" s="477"/>
      <c r="MCH951" s="477"/>
      <c r="MCI951" s="477"/>
      <c r="MCJ951" s="477"/>
      <c r="MCK951" s="477"/>
      <c r="MCL951" s="477"/>
      <c r="MCM951" s="477"/>
      <c r="MCN951" s="477"/>
      <c r="MCO951" s="477"/>
      <c r="MCP951" s="477"/>
      <c r="MCQ951" s="477"/>
      <c r="MCR951" s="477"/>
      <c r="MCS951" s="477"/>
      <c r="MCT951" s="477"/>
      <c r="MCU951" s="477"/>
      <c r="MCV951" s="477"/>
      <c r="MCW951" s="477"/>
      <c r="MCX951" s="477"/>
      <c r="MCY951" s="477"/>
      <c r="MCZ951" s="477"/>
      <c r="MDA951" s="477"/>
      <c r="MDB951" s="477"/>
      <c r="MDC951" s="477"/>
      <c r="MDD951" s="477"/>
      <c r="MDE951" s="477"/>
      <c r="MDF951" s="477"/>
      <c r="MDG951" s="477"/>
      <c r="MDH951" s="477"/>
      <c r="MDI951" s="477"/>
      <c r="MDJ951" s="477"/>
      <c r="MDK951" s="477"/>
      <c r="MDL951" s="477"/>
      <c r="MDM951" s="477"/>
      <c r="MDN951" s="477"/>
      <c r="MDO951" s="477"/>
      <c r="MDP951" s="477"/>
      <c r="MDQ951" s="477"/>
      <c r="MDR951" s="477"/>
      <c r="MDS951" s="477"/>
      <c r="MDT951" s="477"/>
      <c r="MDU951" s="477"/>
      <c r="MDV951" s="477"/>
      <c r="MDW951" s="477"/>
      <c r="MDX951" s="477"/>
      <c r="MDY951" s="477"/>
      <c r="MDZ951" s="477"/>
      <c r="MEA951" s="477"/>
      <c r="MEB951" s="477"/>
      <c r="MEC951" s="477"/>
      <c r="MED951" s="477"/>
      <c r="MEE951" s="477"/>
      <c r="MEF951" s="477"/>
      <c r="MEG951" s="477"/>
      <c r="MEH951" s="477"/>
      <c r="MEI951" s="477"/>
      <c r="MEJ951" s="477"/>
      <c r="MEK951" s="477"/>
      <c r="MEL951" s="477"/>
      <c r="MEM951" s="477"/>
      <c r="MEN951" s="477"/>
      <c r="MEO951" s="477"/>
      <c r="MEP951" s="477"/>
      <c r="MEQ951" s="477"/>
      <c r="MER951" s="477"/>
      <c r="MES951" s="477"/>
      <c r="MET951" s="477"/>
      <c r="MEU951" s="477"/>
      <c r="MEV951" s="477"/>
      <c r="MEW951" s="477"/>
      <c r="MEX951" s="477"/>
      <c r="MEY951" s="477"/>
      <c r="MEZ951" s="477"/>
      <c r="MFA951" s="477"/>
      <c r="MFB951" s="477"/>
      <c r="MFC951" s="477"/>
      <c r="MFD951" s="477"/>
      <c r="MFE951" s="477"/>
      <c r="MFF951" s="477"/>
      <c r="MFG951" s="477"/>
      <c r="MFH951" s="477"/>
      <c r="MFI951" s="477"/>
      <c r="MFJ951" s="477"/>
      <c r="MFK951" s="477"/>
      <c r="MFL951" s="477"/>
      <c r="MFM951" s="477"/>
      <c r="MFN951" s="477"/>
      <c r="MFO951" s="477"/>
      <c r="MFP951" s="477"/>
      <c r="MFQ951" s="477"/>
      <c r="MFR951" s="477"/>
      <c r="MFS951" s="477"/>
      <c r="MFT951" s="477"/>
      <c r="MFU951" s="477"/>
      <c r="MFV951" s="477"/>
      <c r="MFW951" s="477"/>
      <c r="MFX951" s="477"/>
      <c r="MFY951" s="477"/>
      <c r="MFZ951" s="477"/>
      <c r="MGA951" s="477"/>
      <c r="MGB951" s="477"/>
      <c r="MGC951" s="477"/>
      <c r="MGD951" s="477"/>
      <c r="MGE951" s="477"/>
      <c r="MGF951" s="477"/>
      <c r="MGG951" s="477"/>
      <c r="MGH951" s="477"/>
      <c r="MGI951" s="477"/>
      <c r="MGJ951" s="477"/>
      <c r="MGK951" s="477"/>
      <c r="MGL951" s="477"/>
      <c r="MGM951" s="477"/>
      <c r="MGN951" s="477"/>
      <c r="MGO951" s="477"/>
      <c r="MGP951" s="477"/>
      <c r="MGQ951" s="477"/>
      <c r="MGR951" s="477"/>
      <c r="MGS951" s="477"/>
      <c r="MGT951" s="477"/>
      <c r="MGU951" s="477"/>
      <c r="MGV951" s="477"/>
      <c r="MGW951" s="477"/>
      <c r="MGX951" s="477"/>
      <c r="MGY951" s="477"/>
      <c r="MGZ951" s="477"/>
      <c r="MHA951" s="477"/>
      <c r="MHB951" s="477"/>
      <c r="MHC951" s="477"/>
      <c r="MHD951" s="477"/>
      <c r="MHE951" s="477"/>
      <c r="MHF951" s="477"/>
      <c r="MHG951" s="477"/>
      <c r="MHH951" s="477"/>
      <c r="MHI951" s="477"/>
      <c r="MHJ951" s="477"/>
      <c r="MHK951" s="477"/>
      <c r="MHL951" s="477"/>
      <c r="MHM951" s="477"/>
      <c r="MHN951" s="477"/>
      <c r="MHO951" s="477"/>
      <c r="MHP951" s="477"/>
      <c r="MHQ951" s="477"/>
      <c r="MHR951" s="477"/>
      <c r="MHS951" s="477"/>
      <c r="MHT951" s="477"/>
      <c r="MHU951" s="477"/>
      <c r="MHV951" s="477"/>
      <c r="MHW951" s="477"/>
      <c r="MHX951" s="477"/>
      <c r="MHY951" s="477"/>
      <c r="MHZ951" s="477"/>
      <c r="MIA951" s="477"/>
      <c r="MIB951" s="477"/>
      <c r="MIC951" s="477"/>
      <c r="MID951" s="477"/>
      <c r="MIE951" s="477"/>
      <c r="MIF951" s="477"/>
      <c r="MIG951" s="477"/>
      <c r="MIH951" s="477"/>
      <c r="MII951" s="477"/>
      <c r="MIJ951" s="477"/>
      <c r="MIK951" s="477"/>
      <c r="MIL951" s="477"/>
      <c r="MIM951" s="477"/>
      <c r="MIN951" s="477"/>
      <c r="MIO951" s="477"/>
      <c r="MIP951" s="477"/>
      <c r="MIQ951" s="477"/>
      <c r="MIR951" s="477"/>
      <c r="MIS951" s="477"/>
      <c r="MIT951" s="477"/>
      <c r="MIU951" s="477"/>
      <c r="MIV951" s="477"/>
      <c r="MIW951" s="477"/>
      <c r="MIX951" s="477"/>
      <c r="MIY951" s="477"/>
      <c r="MIZ951" s="477"/>
      <c r="MJA951" s="477"/>
      <c r="MJB951" s="477"/>
      <c r="MJC951" s="477"/>
      <c r="MJD951" s="477"/>
      <c r="MJE951" s="477"/>
      <c r="MJF951" s="477"/>
      <c r="MJG951" s="477"/>
      <c r="MJH951" s="477"/>
      <c r="MJI951" s="477"/>
      <c r="MJJ951" s="477"/>
      <c r="MJK951" s="477"/>
      <c r="MJL951" s="477"/>
      <c r="MJM951" s="477"/>
      <c r="MJN951" s="477"/>
      <c r="MJO951" s="477"/>
      <c r="MJP951" s="477"/>
      <c r="MJQ951" s="477"/>
      <c r="MJR951" s="477"/>
      <c r="MJS951" s="477"/>
      <c r="MJT951" s="477"/>
      <c r="MJU951" s="477"/>
      <c r="MJV951" s="477"/>
      <c r="MJW951" s="477"/>
      <c r="MJX951" s="477"/>
      <c r="MJY951" s="477"/>
      <c r="MJZ951" s="477"/>
      <c r="MKA951" s="477"/>
      <c r="MKB951" s="477"/>
      <c r="MKC951" s="477"/>
      <c r="MKD951" s="477"/>
      <c r="MKE951" s="477"/>
      <c r="MKF951" s="477"/>
      <c r="MKG951" s="477"/>
      <c r="MKH951" s="477"/>
      <c r="MKI951" s="477"/>
      <c r="MKJ951" s="477"/>
      <c r="MKK951" s="477"/>
      <c r="MKL951" s="477"/>
      <c r="MKM951" s="477"/>
      <c r="MKN951" s="477"/>
      <c r="MKO951" s="477"/>
      <c r="MKP951" s="477"/>
      <c r="MKQ951" s="477"/>
      <c r="MKR951" s="477"/>
      <c r="MKS951" s="477"/>
      <c r="MKT951" s="477"/>
      <c r="MKU951" s="477"/>
      <c r="MKV951" s="477"/>
      <c r="MKW951" s="477"/>
      <c r="MKX951" s="477"/>
      <c r="MKY951" s="477"/>
      <c r="MKZ951" s="477"/>
      <c r="MLA951" s="477"/>
      <c r="MLB951" s="477"/>
      <c r="MLC951" s="477"/>
      <c r="MLD951" s="477"/>
      <c r="MLE951" s="477"/>
      <c r="MLF951" s="477"/>
      <c r="MLG951" s="477"/>
      <c r="MLH951" s="477"/>
      <c r="MLI951" s="477"/>
      <c r="MLJ951" s="477"/>
      <c r="MLK951" s="477"/>
      <c r="MLL951" s="477"/>
      <c r="MLM951" s="477"/>
      <c r="MLN951" s="477"/>
      <c r="MLO951" s="477"/>
      <c r="MLP951" s="477"/>
      <c r="MLQ951" s="477"/>
      <c r="MLR951" s="477"/>
      <c r="MLS951" s="477"/>
      <c r="MLT951" s="477"/>
      <c r="MLU951" s="477"/>
      <c r="MLV951" s="477"/>
      <c r="MLW951" s="477"/>
      <c r="MLX951" s="477"/>
      <c r="MLY951" s="477"/>
      <c r="MLZ951" s="477"/>
      <c r="MMA951" s="477"/>
      <c r="MMB951" s="477"/>
      <c r="MMC951" s="477"/>
      <c r="MMD951" s="477"/>
      <c r="MME951" s="477"/>
      <c r="MMF951" s="477"/>
      <c r="MMG951" s="477"/>
      <c r="MMH951" s="477"/>
      <c r="MMI951" s="477"/>
      <c r="MMJ951" s="477"/>
      <c r="MMK951" s="477"/>
      <c r="MML951" s="477"/>
      <c r="MMM951" s="477"/>
      <c r="MMN951" s="477"/>
      <c r="MMO951" s="477"/>
      <c r="MMP951" s="477"/>
      <c r="MMQ951" s="477"/>
      <c r="MMR951" s="477"/>
      <c r="MMS951" s="477"/>
      <c r="MMT951" s="477"/>
      <c r="MMU951" s="477"/>
      <c r="MMV951" s="477"/>
      <c r="MMW951" s="477"/>
      <c r="MMX951" s="477"/>
      <c r="MMY951" s="477"/>
      <c r="MMZ951" s="477"/>
      <c r="MNA951" s="477"/>
      <c r="MNB951" s="477"/>
      <c r="MNC951" s="477"/>
      <c r="MND951" s="477"/>
      <c r="MNE951" s="477"/>
      <c r="MNF951" s="477"/>
      <c r="MNG951" s="477"/>
      <c r="MNH951" s="477"/>
      <c r="MNI951" s="477"/>
      <c r="MNJ951" s="477"/>
      <c r="MNK951" s="477"/>
      <c r="MNL951" s="477"/>
      <c r="MNM951" s="477"/>
      <c r="MNN951" s="477"/>
      <c r="MNO951" s="477"/>
      <c r="MNP951" s="477"/>
      <c r="MNQ951" s="477"/>
      <c r="MNR951" s="477"/>
      <c r="MNS951" s="477"/>
      <c r="MNT951" s="477"/>
      <c r="MNU951" s="477"/>
      <c r="MNV951" s="477"/>
      <c r="MNW951" s="477"/>
      <c r="MNX951" s="477"/>
      <c r="MNY951" s="477"/>
      <c r="MNZ951" s="477"/>
      <c r="MOA951" s="477"/>
      <c r="MOB951" s="477"/>
      <c r="MOC951" s="477"/>
      <c r="MOD951" s="477"/>
      <c r="MOE951" s="477"/>
      <c r="MOF951" s="477"/>
      <c r="MOG951" s="477"/>
      <c r="MOH951" s="477"/>
      <c r="MOI951" s="477"/>
      <c r="MOJ951" s="477"/>
      <c r="MOK951" s="477"/>
      <c r="MOL951" s="477"/>
      <c r="MOM951" s="477"/>
      <c r="MON951" s="477"/>
      <c r="MOO951" s="477"/>
      <c r="MOP951" s="477"/>
      <c r="MOQ951" s="477"/>
      <c r="MOR951" s="477"/>
      <c r="MOS951" s="477"/>
      <c r="MOT951" s="477"/>
      <c r="MOU951" s="477"/>
      <c r="MOV951" s="477"/>
      <c r="MOW951" s="477"/>
      <c r="MOX951" s="477"/>
      <c r="MOY951" s="477"/>
      <c r="MOZ951" s="477"/>
      <c r="MPA951" s="477"/>
      <c r="MPB951" s="477"/>
      <c r="MPC951" s="477"/>
      <c r="MPD951" s="477"/>
      <c r="MPE951" s="477"/>
      <c r="MPF951" s="477"/>
      <c r="MPG951" s="477"/>
      <c r="MPH951" s="477"/>
      <c r="MPI951" s="477"/>
      <c r="MPJ951" s="477"/>
      <c r="MPK951" s="477"/>
      <c r="MPL951" s="477"/>
      <c r="MPM951" s="477"/>
      <c r="MPN951" s="477"/>
      <c r="MPO951" s="477"/>
      <c r="MPP951" s="477"/>
      <c r="MPQ951" s="477"/>
      <c r="MPR951" s="477"/>
      <c r="MPS951" s="477"/>
      <c r="MPT951" s="477"/>
      <c r="MPU951" s="477"/>
      <c r="MPV951" s="477"/>
      <c r="MPW951" s="477"/>
      <c r="MPX951" s="477"/>
      <c r="MPY951" s="477"/>
      <c r="MPZ951" s="477"/>
      <c r="MQA951" s="477"/>
      <c r="MQB951" s="477"/>
      <c r="MQC951" s="477"/>
      <c r="MQD951" s="477"/>
      <c r="MQE951" s="477"/>
      <c r="MQF951" s="477"/>
      <c r="MQG951" s="477"/>
      <c r="MQH951" s="477"/>
      <c r="MQI951" s="477"/>
      <c r="MQJ951" s="477"/>
      <c r="MQK951" s="477"/>
      <c r="MQL951" s="477"/>
      <c r="MQM951" s="477"/>
      <c r="MQN951" s="477"/>
      <c r="MQO951" s="477"/>
      <c r="MQP951" s="477"/>
      <c r="MQQ951" s="477"/>
      <c r="MQR951" s="477"/>
      <c r="MQS951" s="477"/>
      <c r="MQT951" s="477"/>
      <c r="MQU951" s="477"/>
      <c r="MQV951" s="477"/>
      <c r="MQW951" s="477"/>
      <c r="MQX951" s="477"/>
      <c r="MQY951" s="477"/>
      <c r="MQZ951" s="477"/>
      <c r="MRA951" s="477"/>
      <c r="MRB951" s="477"/>
      <c r="MRC951" s="477"/>
      <c r="MRD951" s="477"/>
      <c r="MRE951" s="477"/>
      <c r="MRF951" s="477"/>
      <c r="MRG951" s="477"/>
      <c r="MRH951" s="477"/>
      <c r="MRI951" s="477"/>
      <c r="MRJ951" s="477"/>
      <c r="MRK951" s="477"/>
      <c r="MRL951" s="477"/>
      <c r="MRM951" s="477"/>
      <c r="MRN951" s="477"/>
      <c r="MRO951" s="477"/>
      <c r="MRP951" s="477"/>
      <c r="MRQ951" s="477"/>
      <c r="MRR951" s="477"/>
      <c r="MRS951" s="477"/>
      <c r="MRT951" s="477"/>
      <c r="MRU951" s="477"/>
      <c r="MRV951" s="477"/>
      <c r="MRW951" s="477"/>
      <c r="MRX951" s="477"/>
      <c r="MRY951" s="477"/>
      <c r="MRZ951" s="477"/>
      <c r="MSA951" s="477"/>
      <c r="MSB951" s="477"/>
      <c r="MSC951" s="477"/>
      <c r="MSD951" s="477"/>
      <c r="MSE951" s="477"/>
      <c r="MSF951" s="477"/>
      <c r="MSG951" s="477"/>
      <c r="MSH951" s="477"/>
      <c r="MSI951" s="477"/>
      <c r="MSJ951" s="477"/>
      <c r="MSK951" s="477"/>
      <c r="MSL951" s="477"/>
      <c r="MSM951" s="477"/>
      <c r="MSN951" s="477"/>
      <c r="MSO951" s="477"/>
      <c r="MSP951" s="477"/>
      <c r="MSQ951" s="477"/>
      <c r="MSR951" s="477"/>
      <c r="MSS951" s="477"/>
      <c r="MST951" s="477"/>
      <c r="MSU951" s="477"/>
      <c r="MSV951" s="477"/>
      <c r="MSW951" s="477"/>
      <c r="MSX951" s="477"/>
      <c r="MSY951" s="477"/>
      <c r="MSZ951" s="477"/>
      <c r="MTA951" s="477"/>
      <c r="MTB951" s="477"/>
      <c r="MTC951" s="477"/>
      <c r="MTD951" s="477"/>
      <c r="MTE951" s="477"/>
      <c r="MTF951" s="477"/>
      <c r="MTG951" s="477"/>
      <c r="MTH951" s="477"/>
      <c r="MTI951" s="477"/>
      <c r="MTJ951" s="477"/>
      <c r="MTK951" s="477"/>
      <c r="MTL951" s="477"/>
      <c r="MTM951" s="477"/>
      <c r="MTN951" s="477"/>
      <c r="MTO951" s="477"/>
      <c r="MTP951" s="477"/>
      <c r="MTQ951" s="477"/>
      <c r="MTR951" s="477"/>
      <c r="MTS951" s="477"/>
      <c r="MTT951" s="477"/>
      <c r="MTU951" s="477"/>
      <c r="MTV951" s="477"/>
      <c r="MTW951" s="477"/>
      <c r="MTX951" s="477"/>
      <c r="MTY951" s="477"/>
      <c r="MTZ951" s="477"/>
      <c r="MUA951" s="477"/>
      <c r="MUB951" s="477"/>
      <c r="MUC951" s="477"/>
      <c r="MUD951" s="477"/>
      <c r="MUE951" s="477"/>
      <c r="MUF951" s="477"/>
      <c r="MUG951" s="477"/>
      <c r="MUH951" s="477"/>
      <c r="MUI951" s="477"/>
      <c r="MUJ951" s="477"/>
      <c r="MUK951" s="477"/>
      <c r="MUL951" s="477"/>
      <c r="MUM951" s="477"/>
      <c r="MUN951" s="477"/>
      <c r="MUO951" s="477"/>
      <c r="MUP951" s="477"/>
      <c r="MUQ951" s="477"/>
      <c r="MUR951" s="477"/>
      <c r="MUS951" s="477"/>
      <c r="MUT951" s="477"/>
      <c r="MUU951" s="477"/>
      <c r="MUV951" s="477"/>
      <c r="MUW951" s="477"/>
      <c r="MUX951" s="477"/>
      <c r="MUY951" s="477"/>
      <c r="MUZ951" s="477"/>
      <c r="MVA951" s="477"/>
      <c r="MVB951" s="477"/>
      <c r="MVC951" s="477"/>
      <c r="MVD951" s="477"/>
      <c r="MVE951" s="477"/>
      <c r="MVF951" s="477"/>
      <c r="MVG951" s="477"/>
      <c r="MVH951" s="477"/>
      <c r="MVI951" s="477"/>
      <c r="MVJ951" s="477"/>
      <c r="MVK951" s="477"/>
      <c r="MVL951" s="477"/>
      <c r="MVM951" s="477"/>
      <c r="MVN951" s="477"/>
      <c r="MVO951" s="477"/>
      <c r="MVP951" s="477"/>
      <c r="MVQ951" s="477"/>
      <c r="MVR951" s="477"/>
      <c r="MVS951" s="477"/>
      <c r="MVT951" s="477"/>
      <c r="MVU951" s="477"/>
      <c r="MVV951" s="477"/>
      <c r="MVW951" s="477"/>
      <c r="MVX951" s="477"/>
      <c r="MVY951" s="477"/>
      <c r="MVZ951" s="477"/>
      <c r="MWA951" s="477"/>
      <c r="MWB951" s="477"/>
      <c r="MWC951" s="477"/>
      <c r="MWD951" s="477"/>
      <c r="MWE951" s="477"/>
      <c r="MWF951" s="477"/>
      <c r="MWG951" s="477"/>
      <c r="MWH951" s="477"/>
      <c r="MWI951" s="477"/>
      <c r="MWJ951" s="477"/>
      <c r="MWK951" s="477"/>
      <c r="MWL951" s="477"/>
      <c r="MWM951" s="477"/>
      <c r="MWN951" s="477"/>
      <c r="MWO951" s="477"/>
      <c r="MWP951" s="477"/>
      <c r="MWQ951" s="477"/>
      <c r="MWR951" s="477"/>
      <c r="MWS951" s="477"/>
      <c r="MWT951" s="477"/>
      <c r="MWU951" s="477"/>
      <c r="MWV951" s="477"/>
      <c r="MWW951" s="477"/>
      <c r="MWX951" s="477"/>
      <c r="MWY951" s="477"/>
      <c r="MWZ951" s="477"/>
      <c r="MXA951" s="477"/>
      <c r="MXB951" s="477"/>
      <c r="MXC951" s="477"/>
      <c r="MXD951" s="477"/>
      <c r="MXE951" s="477"/>
      <c r="MXF951" s="477"/>
      <c r="MXG951" s="477"/>
      <c r="MXH951" s="477"/>
      <c r="MXI951" s="477"/>
      <c r="MXJ951" s="477"/>
      <c r="MXK951" s="477"/>
      <c r="MXL951" s="477"/>
      <c r="MXM951" s="477"/>
      <c r="MXN951" s="477"/>
      <c r="MXO951" s="477"/>
      <c r="MXP951" s="477"/>
      <c r="MXQ951" s="477"/>
      <c r="MXR951" s="477"/>
      <c r="MXS951" s="477"/>
      <c r="MXT951" s="477"/>
      <c r="MXU951" s="477"/>
      <c r="MXV951" s="477"/>
      <c r="MXW951" s="477"/>
      <c r="MXX951" s="477"/>
      <c r="MXY951" s="477"/>
      <c r="MXZ951" s="477"/>
      <c r="MYA951" s="477"/>
      <c r="MYB951" s="477"/>
      <c r="MYC951" s="477"/>
      <c r="MYD951" s="477"/>
      <c r="MYE951" s="477"/>
      <c r="MYF951" s="477"/>
      <c r="MYG951" s="477"/>
      <c r="MYH951" s="477"/>
      <c r="MYI951" s="477"/>
      <c r="MYJ951" s="477"/>
      <c r="MYK951" s="477"/>
      <c r="MYL951" s="477"/>
      <c r="MYM951" s="477"/>
      <c r="MYN951" s="477"/>
      <c r="MYO951" s="477"/>
      <c r="MYP951" s="477"/>
      <c r="MYQ951" s="477"/>
      <c r="MYR951" s="477"/>
      <c r="MYS951" s="477"/>
      <c r="MYT951" s="477"/>
      <c r="MYU951" s="477"/>
      <c r="MYV951" s="477"/>
      <c r="MYW951" s="477"/>
      <c r="MYX951" s="477"/>
      <c r="MYY951" s="477"/>
      <c r="MYZ951" s="477"/>
      <c r="MZA951" s="477"/>
      <c r="MZB951" s="477"/>
      <c r="MZC951" s="477"/>
      <c r="MZD951" s="477"/>
      <c r="MZE951" s="477"/>
      <c r="MZF951" s="477"/>
      <c r="MZG951" s="477"/>
      <c r="MZH951" s="477"/>
      <c r="MZI951" s="477"/>
      <c r="MZJ951" s="477"/>
      <c r="MZK951" s="477"/>
      <c r="MZL951" s="477"/>
      <c r="MZM951" s="477"/>
      <c r="MZN951" s="477"/>
      <c r="MZO951" s="477"/>
      <c r="MZP951" s="477"/>
      <c r="MZQ951" s="477"/>
      <c r="MZR951" s="477"/>
      <c r="MZS951" s="477"/>
      <c r="MZT951" s="477"/>
      <c r="MZU951" s="477"/>
      <c r="MZV951" s="477"/>
      <c r="MZW951" s="477"/>
      <c r="MZX951" s="477"/>
      <c r="MZY951" s="477"/>
      <c r="MZZ951" s="477"/>
      <c r="NAA951" s="477"/>
      <c r="NAB951" s="477"/>
      <c r="NAC951" s="477"/>
      <c r="NAD951" s="477"/>
      <c r="NAE951" s="477"/>
      <c r="NAF951" s="477"/>
      <c r="NAG951" s="477"/>
      <c r="NAH951" s="477"/>
      <c r="NAI951" s="477"/>
      <c r="NAJ951" s="477"/>
      <c r="NAK951" s="477"/>
      <c r="NAL951" s="477"/>
      <c r="NAM951" s="477"/>
      <c r="NAN951" s="477"/>
      <c r="NAO951" s="477"/>
      <c r="NAP951" s="477"/>
      <c r="NAQ951" s="477"/>
      <c r="NAR951" s="477"/>
      <c r="NAS951" s="477"/>
      <c r="NAT951" s="477"/>
      <c r="NAU951" s="477"/>
      <c r="NAV951" s="477"/>
      <c r="NAW951" s="477"/>
      <c r="NAX951" s="477"/>
      <c r="NAY951" s="477"/>
      <c r="NAZ951" s="477"/>
      <c r="NBA951" s="477"/>
      <c r="NBB951" s="477"/>
      <c r="NBC951" s="477"/>
      <c r="NBD951" s="477"/>
      <c r="NBE951" s="477"/>
      <c r="NBF951" s="477"/>
      <c r="NBG951" s="477"/>
      <c r="NBH951" s="477"/>
      <c r="NBI951" s="477"/>
      <c r="NBJ951" s="477"/>
      <c r="NBK951" s="477"/>
      <c r="NBL951" s="477"/>
      <c r="NBM951" s="477"/>
      <c r="NBN951" s="477"/>
      <c r="NBO951" s="477"/>
      <c r="NBP951" s="477"/>
      <c r="NBQ951" s="477"/>
      <c r="NBR951" s="477"/>
      <c r="NBS951" s="477"/>
      <c r="NBT951" s="477"/>
      <c r="NBU951" s="477"/>
      <c r="NBV951" s="477"/>
      <c r="NBW951" s="477"/>
      <c r="NBX951" s="477"/>
      <c r="NBY951" s="477"/>
      <c r="NBZ951" s="477"/>
      <c r="NCA951" s="477"/>
      <c r="NCB951" s="477"/>
      <c r="NCC951" s="477"/>
      <c r="NCD951" s="477"/>
      <c r="NCE951" s="477"/>
      <c r="NCF951" s="477"/>
      <c r="NCG951" s="477"/>
      <c r="NCH951" s="477"/>
      <c r="NCI951" s="477"/>
      <c r="NCJ951" s="477"/>
      <c r="NCK951" s="477"/>
      <c r="NCL951" s="477"/>
      <c r="NCM951" s="477"/>
      <c r="NCN951" s="477"/>
      <c r="NCO951" s="477"/>
      <c r="NCP951" s="477"/>
      <c r="NCQ951" s="477"/>
      <c r="NCR951" s="477"/>
      <c r="NCS951" s="477"/>
      <c r="NCT951" s="477"/>
      <c r="NCU951" s="477"/>
      <c r="NCV951" s="477"/>
      <c r="NCW951" s="477"/>
      <c r="NCX951" s="477"/>
      <c r="NCY951" s="477"/>
      <c r="NCZ951" s="477"/>
      <c r="NDA951" s="477"/>
      <c r="NDB951" s="477"/>
      <c r="NDC951" s="477"/>
      <c r="NDD951" s="477"/>
      <c r="NDE951" s="477"/>
      <c r="NDF951" s="477"/>
      <c r="NDG951" s="477"/>
      <c r="NDH951" s="477"/>
      <c r="NDI951" s="477"/>
      <c r="NDJ951" s="477"/>
      <c r="NDK951" s="477"/>
      <c r="NDL951" s="477"/>
      <c r="NDM951" s="477"/>
      <c r="NDN951" s="477"/>
      <c r="NDO951" s="477"/>
      <c r="NDP951" s="477"/>
      <c r="NDQ951" s="477"/>
      <c r="NDR951" s="477"/>
      <c r="NDS951" s="477"/>
      <c r="NDT951" s="477"/>
      <c r="NDU951" s="477"/>
      <c r="NDV951" s="477"/>
      <c r="NDW951" s="477"/>
      <c r="NDX951" s="477"/>
      <c r="NDY951" s="477"/>
      <c r="NDZ951" s="477"/>
      <c r="NEA951" s="477"/>
      <c r="NEB951" s="477"/>
      <c r="NEC951" s="477"/>
      <c r="NED951" s="477"/>
      <c r="NEE951" s="477"/>
      <c r="NEF951" s="477"/>
      <c r="NEG951" s="477"/>
      <c r="NEH951" s="477"/>
      <c r="NEI951" s="477"/>
      <c r="NEJ951" s="477"/>
      <c r="NEK951" s="477"/>
      <c r="NEL951" s="477"/>
      <c r="NEM951" s="477"/>
      <c r="NEN951" s="477"/>
      <c r="NEO951" s="477"/>
      <c r="NEP951" s="477"/>
      <c r="NEQ951" s="477"/>
      <c r="NER951" s="477"/>
      <c r="NES951" s="477"/>
      <c r="NET951" s="477"/>
      <c r="NEU951" s="477"/>
      <c r="NEV951" s="477"/>
      <c r="NEW951" s="477"/>
      <c r="NEX951" s="477"/>
      <c r="NEY951" s="477"/>
      <c r="NEZ951" s="477"/>
      <c r="NFA951" s="477"/>
      <c r="NFB951" s="477"/>
      <c r="NFC951" s="477"/>
      <c r="NFD951" s="477"/>
      <c r="NFE951" s="477"/>
      <c r="NFF951" s="477"/>
      <c r="NFG951" s="477"/>
      <c r="NFH951" s="477"/>
      <c r="NFI951" s="477"/>
      <c r="NFJ951" s="477"/>
      <c r="NFK951" s="477"/>
      <c r="NFL951" s="477"/>
      <c r="NFM951" s="477"/>
      <c r="NFN951" s="477"/>
      <c r="NFO951" s="477"/>
      <c r="NFP951" s="477"/>
      <c r="NFQ951" s="477"/>
      <c r="NFR951" s="477"/>
      <c r="NFS951" s="477"/>
      <c r="NFT951" s="477"/>
      <c r="NFU951" s="477"/>
      <c r="NFV951" s="477"/>
      <c r="NFW951" s="477"/>
      <c r="NFX951" s="477"/>
      <c r="NFY951" s="477"/>
      <c r="NFZ951" s="477"/>
      <c r="NGA951" s="477"/>
      <c r="NGB951" s="477"/>
      <c r="NGC951" s="477"/>
      <c r="NGD951" s="477"/>
      <c r="NGE951" s="477"/>
      <c r="NGF951" s="477"/>
      <c r="NGG951" s="477"/>
      <c r="NGH951" s="477"/>
      <c r="NGI951" s="477"/>
      <c r="NGJ951" s="477"/>
      <c r="NGK951" s="477"/>
      <c r="NGL951" s="477"/>
      <c r="NGM951" s="477"/>
      <c r="NGN951" s="477"/>
      <c r="NGO951" s="477"/>
      <c r="NGP951" s="477"/>
      <c r="NGQ951" s="477"/>
      <c r="NGR951" s="477"/>
      <c r="NGS951" s="477"/>
      <c r="NGT951" s="477"/>
      <c r="NGU951" s="477"/>
      <c r="NGV951" s="477"/>
      <c r="NGW951" s="477"/>
      <c r="NGX951" s="477"/>
      <c r="NGY951" s="477"/>
      <c r="NGZ951" s="477"/>
      <c r="NHA951" s="477"/>
      <c r="NHB951" s="477"/>
      <c r="NHC951" s="477"/>
      <c r="NHD951" s="477"/>
      <c r="NHE951" s="477"/>
      <c r="NHF951" s="477"/>
      <c r="NHG951" s="477"/>
      <c r="NHH951" s="477"/>
      <c r="NHI951" s="477"/>
      <c r="NHJ951" s="477"/>
      <c r="NHK951" s="477"/>
      <c r="NHL951" s="477"/>
      <c r="NHM951" s="477"/>
      <c r="NHN951" s="477"/>
      <c r="NHO951" s="477"/>
      <c r="NHP951" s="477"/>
      <c r="NHQ951" s="477"/>
      <c r="NHR951" s="477"/>
      <c r="NHS951" s="477"/>
      <c r="NHT951" s="477"/>
      <c r="NHU951" s="477"/>
      <c r="NHV951" s="477"/>
      <c r="NHW951" s="477"/>
      <c r="NHX951" s="477"/>
      <c r="NHY951" s="477"/>
      <c r="NHZ951" s="477"/>
      <c r="NIA951" s="477"/>
      <c r="NIB951" s="477"/>
      <c r="NIC951" s="477"/>
      <c r="NID951" s="477"/>
      <c r="NIE951" s="477"/>
      <c r="NIF951" s="477"/>
      <c r="NIG951" s="477"/>
      <c r="NIH951" s="477"/>
      <c r="NII951" s="477"/>
      <c r="NIJ951" s="477"/>
      <c r="NIK951" s="477"/>
      <c r="NIL951" s="477"/>
      <c r="NIM951" s="477"/>
      <c r="NIN951" s="477"/>
      <c r="NIO951" s="477"/>
      <c r="NIP951" s="477"/>
      <c r="NIQ951" s="477"/>
      <c r="NIR951" s="477"/>
      <c r="NIS951" s="477"/>
      <c r="NIT951" s="477"/>
      <c r="NIU951" s="477"/>
      <c r="NIV951" s="477"/>
      <c r="NIW951" s="477"/>
      <c r="NIX951" s="477"/>
      <c r="NIY951" s="477"/>
      <c r="NIZ951" s="477"/>
      <c r="NJA951" s="477"/>
      <c r="NJB951" s="477"/>
      <c r="NJC951" s="477"/>
      <c r="NJD951" s="477"/>
      <c r="NJE951" s="477"/>
      <c r="NJF951" s="477"/>
      <c r="NJG951" s="477"/>
      <c r="NJH951" s="477"/>
      <c r="NJI951" s="477"/>
      <c r="NJJ951" s="477"/>
      <c r="NJK951" s="477"/>
      <c r="NJL951" s="477"/>
      <c r="NJM951" s="477"/>
      <c r="NJN951" s="477"/>
      <c r="NJO951" s="477"/>
      <c r="NJP951" s="477"/>
      <c r="NJQ951" s="477"/>
      <c r="NJR951" s="477"/>
      <c r="NJS951" s="477"/>
      <c r="NJT951" s="477"/>
      <c r="NJU951" s="477"/>
      <c r="NJV951" s="477"/>
      <c r="NJW951" s="477"/>
      <c r="NJX951" s="477"/>
      <c r="NJY951" s="477"/>
      <c r="NJZ951" s="477"/>
      <c r="NKA951" s="477"/>
      <c r="NKB951" s="477"/>
      <c r="NKC951" s="477"/>
      <c r="NKD951" s="477"/>
      <c r="NKE951" s="477"/>
      <c r="NKF951" s="477"/>
      <c r="NKG951" s="477"/>
      <c r="NKH951" s="477"/>
      <c r="NKI951" s="477"/>
      <c r="NKJ951" s="477"/>
      <c r="NKK951" s="477"/>
      <c r="NKL951" s="477"/>
      <c r="NKM951" s="477"/>
      <c r="NKN951" s="477"/>
      <c r="NKO951" s="477"/>
      <c r="NKP951" s="477"/>
      <c r="NKQ951" s="477"/>
      <c r="NKR951" s="477"/>
      <c r="NKS951" s="477"/>
      <c r="NKT951" s="477"/>
      <c r="NKU951" s="477"/>
      <c r="NKV951" s="477"/>
      <c r="NKW951" s="477"/>
      <c r="NKX951" s="477"/>
      <c r="NKY951" s="477"/>
      <c r="NKZ951" s="477"/>
      <c r="NLA951" s="477"/>
      <c r="NLB951" s="477"/>
      <c r="NLC951" s="477"/>
      <c r="NLD951" s="477"/>
      <c r="NLE951" s="477"/>
      <c r="NLF951" s="477"/>
      <c r="NLG951" s="477"/>
      <c r="NLH951" s="477"/>
      <c r="NLI951" s="477"/>
      <c r="NLJ951" s="477"/>
      <c r="NLK951" s="477"/>
      <c r="NLL951" s="477"/>
      <c r="NLM951" s="477"/>
      <c r="NLN951" s="477"/>
      <c r="NLO951" s="477"/>
      <c r="NLP951" s="477"/>
      <c r="NLQ951" s="477"/>
      <c r="NLR951" s="477"/>
      <c r="NLS951" s="477"/>
      <c r="NLT951" s="477"/>
      <c r="NLU951" s="477"/>
      <c r="NLV951" s="477"/>
      <c r="NLW951" s="477"/>
      <c r="NLX951" s="477"/>
      <c r="NLY951" s="477"/>
      <c r="NLZ951" s="477"/>
      <c r="NMA951" s="477"/>
      <c r="NMB951" s="477"/>
      <c r="NMC951" s="477"/>
      <c r="NMD951" s="477"/>
      <c r="NME951" s="477"/>
      <c r="NMF951" s="477"/>
      <c r="NMG951" s="477"/>
      <c r="NMH951" s="477"/>
      <c r="NMI951" s="477"/>
      <c r="NMJ951" s="477"/>
      <c r="NMK951" s="477"/>
      <c r="NML951" s="477"/>
      <c r="NMM951" s="477"/>
      <c r="NMN951" s="477"/>
      <c r="NMO951" s="477"/>
      <c r="NMP951" s="477"/>
      <c r="NMQ951" s="477"/>
      <c r="NMR951" s="477"/>
      <c r="NMS951" s="477"/>
      <c r="NMT951" s="477"/>
      <c r="NMU951" s="477"/>
      <c r="NMV951" s="477"/>
      <c r="NMW951" s="477"/>
      <c r="NMX951" s="477"/>
      <c r="NMY951" s="477"/>
      <c r="NMZ951" s="477"/>
      <c r="NNA951" s="477"/>
      <c r="NNB951" s="477"/>
      <c r="NNC951" s="477"/>
      <c r="NND951" s="477"/>
      <c r="NNE951" s="477"/>
      <c r="NNF951" s="477"/>
      <c r="NNG951" s="477"/>
      <c r="NNH951" s="477"/>
      <c r="NNI951" s="477"/>
      <c r="NNJ951" s="477"/>
      <c r="NNK951" s="477"/>
      <c r="NNL951" s="477"/>
      <c r="NNM951" s="477"/>
      <c r="NNN951" s="477"/>
      <c r="NNO951" s="477"/>
      <c r="NNP951" s="477"/>
      <c r="NNQ951" s="477"/>
      <c r="NNR951" s="477"/>
      <c r="NNS951" s="477"/>
      <c r="NNT951" s="477"/>
      <c r="NNU951" s="477"/>
      <c r="NNV951" s="477"/>
      <c r="NNW951" s="477"/>
      <c r="NNX951" s="477"/>
      <c r="NNY951" s="477"/>
      <c r="NNZ951" s="477"/>
      <c r="NOA951" s="477"/>
      <c r="NOB951" s="477"/>
      <c r="NOC951" s="477"/>
      <c r="NOD951" s="477"/>
      <c r="NOE951" s="477"/>
      <c r="NOF951" s="477"/>
      <c r="NOG951" s="477"/>
      <c r="NOH951" s="477"/>
      <c r="NOI951" s="477"/>
      <c r="NOJ951" s="477"/>
      <c r="NOK951" s="477"/>
      <c r="NOL951" s="477"/>
      <c r="NOM951" s="477"/>
      <c r="NON951" s="477"/>
      <c r="NOO951" s="477"/>
      <c r="NOP951" s="477"/>
      <c r="NOQ951" s="477"/>
      <c r="NOR951" s="477"/>
      <c r="NOS951" s="477"/>
      <c r="NOT951" s="477"/>
      <c r="NOU951" s="477"/>
      <c r="NOV951" s="477"/>
      <c r="NOW951" s="477"/>
      <c r="NOX951" s="477"/>
      <c r="NOY951" s="477"/>
      <c r="NOZ951" s="477"/>
      <c r="NPA951" s="477"/>
      <c r="NPB951" s="477"/>
      <c r="NPC951" s="477"/>
      <c r="NPD951" s="477"/>
      <c r="NPE951" s="477"/>
      <c r="NPF951" s="477"/>
      <c r="NPG951" s="477"/>
      <c r="NPH951" s="477"/>
      <c r="NPI951" s="477"/>
      <c r="NPJ951" s="477"/>
      <c r="NPK951" s="477"/>
      <c r="NPL951" s="477"/>
      <c r="NPM951" s="477"/>
      <c r="NPN951" s="477"/>
      <c r="NPO951" s="477"/>
      <c r="NPP951" s="477"/>
      <c r="NPQ951" s="477"/>
      <c r="NPR951" s="477"/>
      <c r="NPS951" s="477"/>
      <c r="NPT951" s="477"/>
      <c r="NPU951" s="477"/>
      <c r="NPV951" s="477"/>
      <c r="NPW951" s="477"/>
      <c r="NPX951" s="477"/>
      <c r="NPY951" s="477"/>
      <c r="NPZ951" s="477"/>
      <c r="NQA951" s="477"/>
      <c r="NQB951" s="477"/>
      <c r="NQC951" s="477"/>
      <c r="NQD951" s="477"/>
      <c r="NQE951" s="477"/>
      <c r="NQF951" s="477"/>
      <c r="NQG951" s="477"/>
      <c r="NQH951" s="477"/>
      <c r="NQI951" s="477"/>
      <c r="NQJ951" s="477"/>
      <c r="NQK951" s="477"/>
      <c r="NQL951" s="477"/>
      <c r="NQM951" s="477"/>
      <c r="NQN951" s="477"/>
      <c r="NQO951" s="477"/>
      <c r="NQP951" s="477"/>
      <c r="NQQ951" s="477"/>
      <c r="NQR951" s="477"/>
      <c r="NQS951" s="477"/>
      <c r="NQT951" s="477"/>
      <c r="NQU951" s="477"/>
      <c r="NQV951" s="477"/>
      <c r="NQW951" s="477"/>
      <c r="NQX951" s="477"/>
      <c r="NQY951" s="477"/>
      <c r="NQZ951" s="477"/>
      <c r="NRA951" s="477"/>
      <c r="NRB951" s="477"/>
      <c r="NRC951" s="477"/>
      <c r="NRD951" s="477"/>
      <c r="NRE951" s="477"/>
      <c r="NRF951" s="477"/>
      <c r="NRG951" s="477"/>
      <c r="NRH951" s="477"/>
      <c r="NRI951" s="477"/>
      <c r="NRJ951" s="477"/>
      <c r="NRK951" s="477"/>
      <c r="NRL951" s="477"/>
      <c r="NRM951" s="477"/>
      <c r="NRN951" s="477"/>
      <c r="NRO951" s="477"/>
      <c r="NRP951" s="477"/>
      <c r="NRQ951" s="477"/>
      <c r="NRR951" s="477"/>
      <c r="NRS951" s="477"/>
      <c r="NRT951" s="477"/>
      <c r="NRU951" s="477"/>
      <c r="NRV951" s="477"/>
      <c r="NRW951" s="477"/>
      <c r="NRX951" s="477"/>
      <c r="NRY951" s="477"/>
      <c r="NRZ951" s="477"/>
      <c r="NSA951" s="477"/>
      <c r="NSB951" s="477"/>
      <c r="NSC951" s="477"/>
      <c r="NSD951" s="477"/>
      <c r="NSE951" s="477"/>
      <c r="NSF951" s="477"/>
      <c r="NSG951" s="477"/>
      <c r="NSH951" s="477"/>
      <c r="NSI951" s="477"/>
      <c r="NSJ951" s="477"/>
      <c r="NSK951" s="477"/>
      <c r="NSL951" s="477"/>
      <c r="NSM951" s="477"/>
      <c r="NSN951" s="477"/>
      <c r="NSO951" s="477"/>
      <c r="NSP951" s="477"/>
      <c r="NSQ951" s="477"/>
      <c r="NSR951" s="477"/>
      <c r="NSS951" s="477"/>
      <c r="NST951" s="477"/>
      <c r="NSU951" s="477"/>
      <c r="NSV951" s="477"/>
      <c r="NSW951" s="477"/>
      <c r="NSX951" s="477"/>
      <c r="NSY951" s="477"/>
      <c r="NSZ951" s="477"/>
      <c r="NTA951" s="477"/>
      <c r="NTB951" s="477"/>
      <c r="NTC951" s="477"/>
      <c r="NTD951" s="477"/>
      <c r="NTE951" s="477"/>
      <c r="NTF951" s="477"/>
      <c r="NTG951" s="477"/>
      <c r="NTH951" s="477"/>
      <c r="NTI951" s="477"/>
      <c r="NTJ951" s="477"/>
      <c r="NTK951" s="477"/>
      <c r="NTL951" s="477"/>
      <c r="NTM951" s="477"/>
      <c r="NTN951" s="477"/>
      <c r="NTO951" s="477"/>
      <c r="NTP951" s="477"/>
      <c r="NTQ951" s="477"/>
      <c r="NTR951" s="477"/>
      <c r="NTS951" s="477"/>
      <c r="NTT951" s="477"/>
      <c r="NTU951" s="477"/>
      <c r="NTV951" s="477"/>
      <c r="NTW951" s="477"/>
      <c r="NTX951" s="477"/>
      <c r="NTY951" s="477"/>
      <c r="NTZ951" s="477"/>
      <c r="NUA951" s="477"/>
      <c r="NUB951" s="477"/>
      <c r="NUC951" s="477"/>
      <c r="NUD951" s="477"/>
      <c r="NUE951" s="477"/>
      <c r="NUF951" s="477"/>
      <c r="NUG951" s="477"/>
      <c r="NUH951" s="477"/>
      <c r="NUI951" s="477"/>
      <c r="NUJ951" s="477"/>
      <c r="NUK951" s="477"/>
      <c r="NUL951" s="477"/>
      <c r="NUM951" s="477"/>
      <c r="NUN951" s="477"/>
      <c r="NUO951" s="477"/>
      <c r="NUP951" s="477"/>
      <c r="NUQ951" s="477"/>
      <c r="NUR951" s="477"/>
      <c r="NUS951" s="477"/>
      <c r="NUT951" s="477"/>
      <c r="NUU951" s="477"/>
      <c r="NUV951" s="477"/>
      <c r="NUW951" s="477"/>
      <c r="NUX951" s="477"/>
      <c r="NUY951" s="477"/>
      <c r="NUZ951" s="477"/>
      <c r="NVA951" s="477"/>
      <c r="NVB951" s="477"/>
      <c r="NVC951" s="477"/>
      <c r="NVD951" s="477"/>
      <c r="NVE951" s="477"/>
      <c r="NVF951" s="477"/>
      <c r="NVG951" s="477"/>
      <c r="NVH951" s="477"/>
      <c r="NVI951" s="477"/>
      <c r="NVJ951" s="477"/>
      <c r="NVK951" s="477"/>
      <c r="NVL951" s="477"/>
      <c r="NVM951" s="477"/>
      <c r="NVN951" s="477"/>
      <c r="NVO951" s="477"/>
      <c r="NVP951" s="477"/>
      <c r="NVQ951" s="477"/>
      <c r="NVR951" s="477"/>
      <c r="NVS951" s="477"/>
      <c r="NVT951" s="477"/>
      <c r="NVU951" s="477"/>
      <c r="NVV951" s="477"/>
      <c r="NVW951" s="477"/>
      <c r="NVX951" s="477"/>
      <c r="NVY951" s="477"/>
      <c r="NVZ951" s="477"/>
      <c r="NWA951" s="477"/>
      <c r="NWB951" s="477"/>
      <c r="NWC951" s="477"/>
      <c r="NWD951" s="477"/>
      <c r="NWE951" s="477"/>
      <c r="NWF951" s="477"/>
      <c r="NWG951" s="477"/>
      <c r="NWH951" s="477"/>
      <c r="NWI951" s="477"/>
      <c r="NWJ951" s="477"/>
      <c r="NWK951" s="477"/>
      <c r="NWL951" s="477"/>
      <c r="NWM951" s="477"/>
      <c r="NWN951" s="477"/>
      <c r="NWO951" s="477"/>
      <c r="NWP951" s="477"/>
      <c r="NWQ951" s="477"/>
      <c r="NWR951" s="477"/>
      <c r="NWS951" s="477"/>
      <c r="NWT951" s="477"/>
      <c r="NWU951" s="477"/>
      <c r="NWV951" s="477"/>
      <c r="NWW951" s="477"/>
      <c r="NWX951" s="477"/>
      <c r="NWY951" s="477"/>
      <c r="NWZ951" s="477"/>
      <c r="NXA951" s="477"/>
      <c r="NXB951" s="477"/>
      <c r="NXC951" s="477"/>
      <c r="NXD951" s="477"/>
      <c r="NXE951" s="477"/>
      <c r="NXF951" s="477"/>
      <c r="NXG951" s="477"/>
      <c r="NXH951" s="477"/>
      <c r="NXI951" s="477"/>
      <c r="NXJ951" s="477"/>
      <c r="NXK951" s="477"/>
      <c r="NXL951" s="477"/>
      <c r="NXM951" s="477"/>
      <c r="NXN951" s="477"/>
      <c r="NXO951" s="477"/>
      <c r="NXP951" s="477"/>
      <c r="NXQ951" s="477"/>
      <c r="NXR951" s="477"/>
      <c r="NXS951" s="477"/>
      <c r="NXT951" s="477"/>
      <c r="NXU951" s="477"/>
      <c r="NXV951" s="477"/>
      <c r="NXW951" s="477"/>
      <c r="NXX951" s="477"/>
      <c r="NXY951" s="477"/>
      <c r="NXZ951" s="477"/>
      <c r="NYA951" s="477"/>
      <c r="NYB951" s="477"/>
      <c r="NYC951" s="477"/>
      <c r="NYD951" s="477"/>
      <c r="NYE951" s="477"/>
      <c r="NYF951" s="477"/>
      <c r="NYG951" s="477"/>
      <c r="NYH951" s="477"/>
      <c r="NYI951" s="477"/>
      <c r="NYJ951" s="477"/>
      <c r="NYK951" s="477"/>
      <c r="NYL951" s="477"/>
      <c r="NYM951" s="477"/>
      <c r="NYN951" s="477"/>
      <c r="NYO951" s="477"/>
      <c r="NYP951" s="477"/>
      <c r="NYQ951" s="477"/>
      <c r="NYR951" s="477"/>
      <c r="NYS951" s="477"/>
      <c r="NYT951" s="477"/>
      <c r="NYU951" s="477"/>
      <c r="NYV951" s="477"/>
      <c r="NYW951" s="477"/>
      <c r="NYX951" s="477"/>
      <c r="NYY951" s="477"/>
      <c r="NYZ951" s="477"/>
      <c r="NZA951" s="477"/>
      <c r="NZB951" s="477"/>
      <c r="NZC951" s="477"/>
      <c r="NZD951" s="477"/>
      <c r="NZE951" s="477"/>
      <c r="NZF951" s="477"/>
      <c r="NZG951" s="477"/>
      <c r="NZH951" s="477"/>
      <c r="NZI951" s="477"/>
      <c r="NZJ951" s="477"/>
      <c r="NZK951" s="477"/>
      <c r="NZL951" s="477"/>
      <c r="NZM951" s="477"/>
      <c r="NZN951" s="477"/>
      <c r="NZO951" s="477"/>
      <c r="NZP951" s="477"/>
      <c r="NZQ951" s="477"/>
      <c r="NZR951" s="477"/>
      <c r="NZS951" s="477"/>
      <c r="NZT951" s="477"/>
      <c r="NZU951" s="477"/>
      <c r="NZV951" s="477"/>
      <c r="NZW951" s="477"/>
      <c r="NZX951" s="477"/>
      <c r="NZY951" s="477"/>
      <c r="NZZ951" s="477"/>
      <c r="OAA951" s="477"/>
      <c r="OAB951" s="477"/>
      <c r="OAC951" s="477"/>
      <c r="OAD951" s="477"/>
      <c r="OAE951" s="477"/>
      <c r="OAF951" s="477"/>
      <c r="OAG951" s="477"/>
      <c r="OAH951" s="477"/>
      <c r="OAI951" s="477"/>
      <c r="OAJ951" s="477"/>
      <c r="OAK951" s="477"/>
      <c r="OAL951" s="477"/>
      <c r="OAM951" s="477"/>
      <c r="OAN951" s="477"/>
      <c r="OAO951" s="477"/>
      <c r="OAP951" s="477"/>
      <c r="OAQ951" s="477"/>
      <c r="OAR951" s="477"/>
      <c r="OAS951" s="477"/>
      <c r="OAT951" s="477"/>
      <c r="OAU951" s="477"/>
      <c r="OAV951" s="477"/>
      <c r="OAW951" s="477"/>
      <c r="OAX951" s="477"/>
      <c r="OAY951" s="477"/>
      <c r="OAZ951" s="477"/>
      <c r="OBA951" s="477"/>
      <c r="OBB951" s="477"/>
      <c r="OBC951" s="477"/>
      <c r="OBD951" s="477"/>
      <c r="OBE951" s="477"/>
      <c r="OBF951" s="477"/>
      <c r="OBG951" s="477"/>
      <c r="OBH951" s="477"/>
      <c r="OBI951" s="477"/>
      <c r="OBJ951" s="477"/>
      <c r="OBK951" s="477"/>
      <c r="OBL951" s="477"/>
      <c r="OBM951" s="477"/>
      <c r="OBN951" s="477"/>
      <c r="OBO951" s="477"/>
      <c r="OBP951" s="477"/>
      <c r="OBQ951" s="477"/>
      <c r="OBR951" s="477"/>
      <c r="OBS951" s="477"/>
      <c r="OBT951" s="477"/>
      <c r="OBU951" s="477"/>
      <c r="OBV951" s="477"/>
      <c r="OBW951" s="477"/>
      <c r="OBX951" s="477"/>
      <c r="OBY951" s="477"/>
      <c r="OBZ951" s="477"/>
      <c r="OCA951" s="477"/>
      <c r="OCB951" s="477"/>
      <c r="OCC951" s="477"/>
      <c r="OCD951" s="477"/>
      <c r="OCE951" s="477"/>
      <c r="OCF951" s="477"/>
      <c r="OCG951" s="477"/>
      <c r="OCH951" s="477"/>
      <c r="OCI951" s="477"/>
      <c r="OCJ951" s="477"/>
      <c r="OCK951" s="477"/>
      <c r="OCL951" s="477"/>
      <c r="OCM951" s="477"/>
      <c r="OCN951" s="477"/>
      <c r="OCO951" s="477"/>
      <c r="OCP951" s="477"/>
      <c r="OCQ951" s="477"/>
      <c r="OCR951" s="477"/>
      <c r="OCS951" s="477"/>
      <c r="OCT951" s="477"/>
      <c r="OCU951" s="477"/>
      <c r="OCV951" s="477"/>
      <c r="OCW951" s="477"/>
      <c r="OCX951" s="477"/>
      <c r="OCY951" s="477"/>
      <c r="OCZ951" s="477"/>
      <c r="ODA951" s="477"/>
      <c r="ODB951" s="477"/>
      <c r="ODC951" s="477"/>
      <c r="ODD951" s="477"/>
      <c r="ODE951" s="477"/>
      <c r="ODF951" s="477"/>
      <c r="ODG951" s="477"/>
      <c r="ODH951" s="477"/>
      <c r="ODI951" s="477"/>
      <c r="ODJ951" s="477"/>
      <c r="ODK951" s="477"/>
      <c r="ODL951" s="477"/>
      <c r="ODM951" s="477"/>
      <c r="ODN951" s="477"/>
      <c r="ODO951" s="477"/>
      <c r="ODP951" s="477"/>
      <c r="ODQ951" s="477"/>
      <c r="ODR951" s="477"/>
      <c r="ODS951" s="477"/>
      <c r="ODT951" s="477"/>
      <c r="ODU951" s="477"/>
      <c r="ODV951" s="477"/>
      <c r="ODW951" s="477"/>
      <c r="ODX951" s="477"/>
      <c r="ODY951" s="477"/>
      <c r="ODZ951" s="477"/>
      <c r="OEA951" s="477"/>
      <c r="OEB951" s="477"/>
      <c r="OEC951" s="477"/>
      <c r="OED951" s="477"/>
      <c r="OEE951" s="477"/>
      <c r="OEF951" s="477"/>
      <c r="OEG951" s="477"/>
      <c r="OEH951" s="477"/>
      <c r="OEI951" s="477"/>
      <c r="OEJ951" s="477"/>
      <c r="OEK951" s="477"/>
      <c r="OEL951" s="477"/>
      <c r="OEM951" s="477"/>
      <c r="OEN951" s="477"/>
      <c r="OEO951" s="477"/>
      <c r="OEP951" s="477"/>
      <c r="OEQ951" s="477"/>
      <c r="OER951" s="477"/>
      <c r="OES951" s="477"/>
      <c r="OET951" s="477"/>
      <c r="OEU951" s="477"/>
      <c r="OEV951" s="477"/>
      <c r="OEW951" s="477"/>
      <c r="OEX951" s="477"/>
      <c r="OEY951" s="477"/>
      <c r="OEZ951" s="477"/>
      <c r="OFA951" s="477"/>
      <c r="OFB951" s="477"/>
      <c r="OFC951" s="477"/>
      <c r="OFD951" s="477"/>
      <c r="OFE951" s="477"/>
      <c r="OFF951" s="477"/>
      <c r="OFG951" s="477"/>
      <c r="OFH951" s="477"/>
      <c r="OFI951" s="477"/>
      <c r="OFJ951" s="477"/>
      <c r="OFK951" s="477"/>
      <c r="OFL951" s="477"/>
      <c r="OFM951" s="477"/>
      <c r="OFN951" s="477"/>
      <c r="OFO951" s="477"/>
      <c r="OFP951" s="477"/>
      <c r="OFQ951" s="477"/>
      <c r="OFR951" s="477"/>
      <c r="OFS951" s="477"/>
      <c r="OFT951" s="477"/>
      <c r="OFU951" s="477"/>
      <c r="OFV951" s="477"/>
      <c r="OFW951" s="477"/>
      <c r="OFX951" s="477"/>
      <c r="OFY951" s="477"/>
      <c r="OFZ951" s="477"/>
      <c r="OGA951" s="477"/>
      <c r="OGB951" s="477"/>
      <c r="OGC951" s="477"/>
      <c r="OGD951" s="477"/>
      <c r="OGE951" s="477"/>
      <c r="OGF951" s="477"/>
      <c r="OGG951" s="477"/>
      <c r="OGH951" s="477"/>
      <c r="OGI951" s="477"/>
      <c r="OGJ951" s="477"/>
      <c r="OGK951" s="477"/>
      <c r="OGL951" s="477"/>
      <c r="OGM951" s="477"/>
      <c r="OGN951" s="477"/>
      <c r="OGO951" s="477"/>
      <c r="OGP951" s="477"/>
      <c r="OGQ951" s="477"/>
      <c r="OGR951" s="477"/>
      <c r="OGS951" s="477"/>
      <c r="OGT951" s="477"/>
      <c r="OGU951" s="477"/>
      <c r="OGV951" s="477"/>
      <c r="OGW951" s="477"/>
      <c r="OGX951" s="477"/>
      <c r="OGY951" s="477"/>
      <c r="OGZ951" s="477"/>
      <c r="OHA951" s="477"/>
      <c r="OHB951" s="477"/>
      <c r="OHC951" s="477"/>
      <c r="OHD951" s="477"/>
      <c r="OHE951" s="477"/>
      <c r="OHF951" s="477"/>
      <c r="OHG951" s="477"/>
      <c r="OHH951" s="477"/>
      <c r="OHI951" s="477"/>
      <c r="OHJ951" s="477"/>
      <c r="OHK951" s="477"/>
      <c r="OHL951" s="477"/>
      <c r="OHM951" s="477"/>
      <c r="OHN951" s="477"/>
      <c r="OHO951" s="477"/>
      <c r="OHP951" s="477"/>
      <c r="OHQ951" s="477"/>
      <c r="OHR951" s="477"/>
      <c r="OHS951" s="477"/>
      <c r="OHT951" s="477"/>
      <c r="OHU951" s="477"/>
      <c r="OHV951" s="477"/>
      <c r="OHW951" s="477"/>
      <c r="OHX951" s="477"/>
      <c r="OHY951" s="477"/>
      <c r="OHZ951" s="477"/>
      <c r="OIA951" s="477"/>
      <c r="OIB951" s="477"/>
      <c r="OIC951" s="477"/>
      <c r="OID951" s="477"/>
      <c r="OIE951" s="477"/>
      <c r="OIF951" s="477"/>
      <c r="OIG951" s="477"/>
      <c r="OIH951" s="477"/>
      <c r="OII951" s="477"/>
      <c r="OIJ951" s="477"/>
      <c r="OIK951" s="477"/>
      <c r="OIL951" s="477"/>
      <c r="OIM951" s="477"/>
      <c r="OIN951" s="477"/>
      <c r="OIO951" s="477"/>
      <c r="OIP951" s="477"/>
      <c r="OIQ951" s="477"/>
      <c r="OIR951" s="477"/>
      <c r="OIS951" s="477"/>
      <c r="OIT951" s="477"/>
      <c r="OIU951" s="477"/>
      <c r="OIV951" s="477"/>
      <c r="OIW951" s="477"/>
      <c r="OIX951" s="477"/>
      <c r="OIY951" s="477"/>
      <c r="OIZ951" s="477"/>
      <c r="OJA951" s="477"/>
      <c r="OJB951" s="477"/>
      <c r="OJC951" s="477"/>
      <c r="OJD951" s="477"/>
      <c r="OJE951" s="477"/>
      <c r="OJF951" s="477"/>
      <c r="OJG951" s="477"/>
      <c r="OJH951" s="477"/>
      <c r="OJI951" s="477"/>
      <c r="OJJ951" s="477"/>
      <c r="OJK951" s="477"/>
      <c r="OJL951" s="477"/>
      <c r="OJM951" s="477"/>
      <c r="OJN951" s="477"/>
      <c r="OJO951" s="477"/>
      <c r="OJP951" s="477"/>
      <c r="OJQ951" s="477"/>
      <c r="OJR951" s="477"/>
      <c r="OJS951" s="477"/>
      <c r="OJT951" s="477"/>
      <c r="OJU951" s="477"/>
      <c r="OJV951" s="477"/>
      <c r="OJW951" s="477"/>
      <c r="OJX951" s="477"/>
      <c r="OJY951" s="477"/>
      <c r="OJZ951" s="477"/>
      <c r="OKA951" s="477"/>
      <c r="OKB951" s="477"/>
      <c r="OKC951" s="477"/>
      <c r="OKD951" s="477"/>
      <c r="OKE951" s="477"/>
      <c r="OKF951" s="477"/>
      <c r="OKG951" s="477"/>
      <c r="OKH951" s="477"/>
      <c r="OKI951" s="477"/>
      <c r="OKJ951" s="477"/>
      <c r="OKK951" s="477"/>
      <c r="OKL951" s="477"/>
      <c r="OKM951" s="477"/>
      <c r="OKN951" s="477"/>
      <c r="OKO951" s="477"/>
      <c r="OKP951" s="477"/>
      <c r="OKQ951" s="477"/>
      <c r="OKR951" s="477"/>
      <c r="OKS951" s="477"/>
      <c r="OKT951" s="477"/>
      <c r="OKU951" s="477"/>
      <c r="OKV951" s="477"/>
      <c r="OKW951" s="477"/>
      <c r="OKX951" s="477"/>
      <c r="OKY951" s="477"/>
      <c r="OKZ951" s="477"/>
      <c r="OLA951" s="477"/>
      <c r="OLB951" s="477"/>
      <c r="OLC951" s="477"/>
      <c r="OLD951" s="477"/>
      <c r="OLE951" s="477"/>
      <c r="OLF951" s="477"/>
      <c r="OLG951" s="477"/>
      <c r="OLH951" s="477"/>
      <c r="OLI951" s="477"/>
      <c r="OLJ951" s="477"/>
      <c r="OLK951" s="477"/>
      <c r="OLL951" s="477"/>
      <c r="OLM951" s="477"/>
      <c r="OLN951" s="477"/>
      <c r="OLO951" s="477"/>
      <c r="OLP951" s="477"/>
      <c r="OLQ951" s="477"/>
      <c r="OLR951" s="477"/>
      <c r="OLS951" s="477"/>
      <c r="OLT951" s="477"/>
      <c r="OLU951" s="477"/>
      <c r="OLV951" s="477"/>
      <c r="OLW951" s="477"/>
      <c r="OLX951" s="477"/>
      <c r="OLY951" s="477"/>
      <c r="OLZ951" s="477"/>
      <c r="OMA951" s="477"/>
      <c r="OMB951" s="477"/>
      <c r="OMC951" s="477"/>
      <c r="OMD951" s="477"/>
      <c r="OME951" s="477"/>
      <c r="OMF951" s="477"/>
      <c r="OMG951" s="477"/>
      <c r="OMH951" s="477"/>
      <c r="OMI951" s="477"/>
      <c r="OMJ951" s="477"/>
      <c r="OMK951" s="477"/>
      <c r="OML951" s="477"/>
      <c r="OMM951" s="477"/>
      <c r="OMN951" s="477"/>
      <c r="OMO951" s="477"/>
      <c r="OMP951" s="477"/>
      <c r="OMQ951" s="477"/>
      <c r="OMR951" s="477"/>
      <c r="OMS951" s="477"/>
      <c r="OMT951" s="477"/>
      <c r="OMU951" s="477"/>
      <c r="OMV951" s="477"/>
      <c r="OMW951" s="477"/>
      <c r="OMX951" s="477"/>
      <c r="OMY951" s="477"/>
      <c r="OMZ951" s="477"/>
      <c r="ONA951" s="477"/>
      <c r="ONB951" s="477"/>
      <c r="ONC951" s="477"/>
      <c r="OND951" s="477"/>
      <c r="ONE951" s="477"/>
      <c r="ONF951" s="477"/>
      <c r="ONG951" s="477"/>
      <c r="ONH951" s="477"/>
      <c r="ONI951" s="477"/>
      <c r="ONJ951" s="477"/>
      <c r="ONK951" s="477"/>
      <c r="ONL951" s="477"/>
      <c r="ONM951" s="477"/>
      <c r="ONN951" s="477"/>
      <c r="ONO951" s="477"/>
      <c r="ONP951" s="477"/>
      <c r="ONQ951" s="477"/>
      <c r="ONR951" s="477"/>
      <c r="ONS951" s="477"/>
      <c r="ONT951" s="477"/>
      <c r="ONU951" s="477"/>
      <c r="ONV951" s="477"/>
      <c r="ONW951" s="477"/>
      <c r="ONX951" s="477"/>
      <c r="ONY951" s="477"/>
      <c r="ONZ951" s="477"/>
      <c r="OOA951" s="477"/>
      <c r="OOB951" s="477"/>
      <c r="OOC951" s="477"/>
      <c r="OOD951" s="477"/>
      <c r="OOE951" s="477"/>
      <c r="OOF951" s="477"/>
      <c r="OOG951" s="477"/>
      <c r="OOH951" s="477"/>
      <c r="OOI951" s="477"/>
      <c r="OOJ951" s="477"/>
      <c r="OOK951" s="477"/>
      <c r="OOL951" s="477"/>
      <c r="OOM951" s="477"/>
      <c r="OON951" s="477"/>
      <c r="OOO951" s="477"/>
      <c r="OOP951" s="477"/>
      <c r="OOQ951" s="477"/>
      <c r="OOR951" s="477"/>
      <c r="OOS951" s="477"/>
      <c r="OOT951" s="477"/>
      <c r="OOU951" s="477"/>
      <c r="OOV951" s="477"/>
      <c r="OOW951" s="477"/>
      <c r="OOX951" s="477"/>
      <c r="OOY951" s="477"/>
      <c r="OOZ951" s="477"/>
      <c r="OPA951" s="477"/>
      <c r="OPB951" s="477"/>
      <c r="OPC951" s="477"/>
      <c r="OPD951" s="477"/>
      <c r="OPE951" s="477"/>
      <c r="OPF951" s="477"/>
      <c r="OPG951" s="477"/>
      <c r="OPH951" s="477"/>
      <c r="OPI951" s="477"/>
      <c r="OPJ951" s="477"/>
      <c r="OPK951" s="477"/>
      <c r="OPL951" s="477"/>
      <c r="OPM951" s="477"/>
      <c r="OPN951" s="477"/>
      <c r="OPO951" s="477"/>
      <c r="OPP951" s="477"/>
      <c r="OPQ951" s="477"/>
      <c r="OPR951" s="477"/>
      <c r="OPS951" s="477"/>
      <c r="OPT951" s="477"/>
      <c r="OPU951" s="477"/>
      <c r="OPV951" s="477"/>
      <c r="OPW951" s="477"/>
      <c r="OPX951" s="477"/>
      <c r="OPY951" s="477"/>
      <c r="OPZ951" s="477"/>
      <c r="OQA951" s="477"/>
      <c r="OQB951" s="477"/>
      <c r="OQC951" s="477"/>
      <c r="OQD951" s="477"/>
      <c r="OQE951" s="477"/>
      <c r="OQF951" s="477"/>
      <c r="OQG951" s="477"/>
      <c r="OQH951" s="477"/>
      <c r="OQI951" s="477"/>
      <c r="OQJ951" s="477"/>
      <c r="OQK951" s="477"/>
      <c r="OQL951" s="477"/>
      <c r="OQM951" s="477"/>
      <c r="OQN951" s="477"/>
      <c r="OQO951" s="477"/>
      <c r="OQP951" s="477"/>
      <c r="OQQ951" s="477"/>
      <c r="OQR951" s="477"/>
      <c r="OQS951" s="477"/>
      <c r="OQT951" s="477"/>
      <c r="OQU951" s="477"/>
      <c r="OQV951" s="477"/>
      <c r="OQW951" s="477"/>
      <c r="OQX951" s="477"/>
      <c r="OQY951" s="477"/>
      <c r="OQZ951" s="477"/>
      <c r="ORA951" s="477"/>
      <c r="ORB951" s="477"/>
      <c r="ORC951" s="477"/>
      <c r="ORD951" s="477"/>
      <c r="ORE951" s="477"/>
      <c r="ORF951" s="477"/>
      <c r="ORG951" s="477"/>
      <c r="ORH951" s="477"/>
      <c r="ORI951" s="477"/>
      <c r="ORJ951" s="477"/>
      <c r="ORK951" s="477"/>
      <c r="ORL951" s="477"/>
      <c r="ORM951" s="477"/>
      <c r="ORN951" s="477"/>
      <c r="ORO951" s="477"/>
      <c r="ORP951" s="477"/>
      <c r="ORQ951" s="477"/>
      <c r="ORR951" s="477"/>
      <c r="ORS951" s="477"/>
      <c r="ORT951" s="477"/>
      <c r="ORU951" s="477"/>
      <c r="ORV951" s="477"/>
      <c r="ORW951" s="477"/>
      <c r="ORX951" s="477"/>
      <c r="ORY951" s="477"/>
      <c r="ORZ951" s="477"/>
      <c r="OSA951" s="477"/>
      <c r="OSB951" s="477"/>
      <c r="OSC951" s="477"/>
      <c r="OSD951" s="477"/>
      <c r="OSE951" s="477"/>
      <c r="OSF951" s="477"/>
      <c r="OSG951" s="477"/>
      <c r="OSH951" s="477"/>
      <c r="OSI951" s="477"/>
      <c r="OSJ951" s="477"/>
      <c r="OSK951" s="477"/>
      <c r="OSL951" s="477"/>
      <c r="OSM951" s="477"/>
      <c r="OSN951" s="477"/>
      <c r="OSO951" s="477"/>
      <c r="OSP951" s="477"/>
      <c r="OSQ951" s="477"/>
      <c r="OSR951" s="477"/>
      <c r="OSS951" s="477"/>
      <c r="OST951" s="477"/>
      <c r="OSU951" s="477"/>
      <c r="OSV951" s="477"/>
      <c r="OSW951" s="477"/>
      <c r="OSX951" s="477"/>
      <c r="OSY951" s="477"/>
      <c r="OSZ951" s="477"/>
      <c r="OTA951" s="477"/>
      <c r="OTB951" s="477"/>
      <c r="OTC951" s="477"/>
      <c r="OTD951" s="477"/>
      <c r="OTE951" s="477"/>
      <c r="OTF951" s="477"/>
      <c r="OTG951" s="477"/>
      <c r="OTH951" s="477"/>
      <c r="OTI951" s="477"/>
      <c r="OTJ951" s="477"/>
      <c r="OTK951" s="477"/>
      <c r="OTL951" s="477"/>
      <c r="OTM951" s="477"/>
      <c r="OTN951" s="477"/>
      <c r="OTO951" s="477"/>
      <c r="OTP951" s="477"/>
      <c r="OTQ951" s="477"/>
      <c r="OTR951" s="477"/>
      <c r="OTS951" s="477"/>
      <c r="OTT951" s="477"/>
      <c r="OTU951" s="477"/>
      <c r="OTV951" s="477"/>
      <c r="OTW951" s="477"/>
      <c r="OTX951" s="477"/>
      <c r="OTY951" s="477"/>
      <c r="OTZ951" s="477"/>
      <c r="OUA951" s="477"/>
      <c r="OUB951" s="477"/>
      <c r="OUC951" s="477"/>
      <c r="OUD951" s="477"/>
      <c r="OUE951" s="477"/>
      <c r="OUF951" s="477"/>
      <c r="OUG951" s="477"/>
      <c r="OUH951" s="477"/>
      <c r="OUI951" s="477"/>
      <c r="OUJ951" s="477"/>
      <c r="OUK951" s="477"/>
      <c r="OUL951" s="477"/>
      <c r="OUM951" s="477"/>
      <c r="OUN951" s="477"/>
      <c r="OUO951" s="477"/>
      <c r="OUP951" s="477"/>
      <c r="OUQ951" s="477"/>
      <c r="OUR951" s="477"/>
      <c r="OUS951" s="477"/>
      <c r="OUT951" s="477"/>
      <c r="OUU951" s="477"/>
      <c r="OUV951" s="477"/>
      <c r="OUW951" s="477"/>
      <c r="OUX951" s="477"/>
      <c r="OUY951" s="477"/>
      <c r="OUZ951" s="477"/>
      <c r="OVA951" s="477"/>
      <c r="OVB951" s="477"/>
      <c r="OVC951" s="477"/>
      <c r="OVD951" s="477"/>
      <c r="OVE951" s="477"/>
      <c r="OVF951" s="477"/>
      <c r="OVG951" s="477"/>
      <c r="OVH951" s="477"/>
      <c r="OVI951" s="477"/>
      <c r="OVJ951" s="477"/>
      <c r="OVK951" s="477"/>
      <c r="OVL951" s="477"/>
      <c r="OVM951" s="477"/>
      <c r="OVN951" s="477"/>
      <c r="OVO951" s="477"/>
      <c r="OVP951" s="477"/>
      <c r="OVQ951" s="477"/>
      <c r="OVR951" s="477"/>
      <c r="OVS951" s="477"/>
      <c r="OVT951" s="477"/>
      <c r="OVU951" s="477"/>
      <c r="OVV951" s="477"/>
      <c r="OVW951" s="477"/>
      <c r="OVX951" s="477"/>
      <c r="OVY951" s="477"/>
      <c r="OVZ951" s="477"/>
      <c r="OWA951" s="477"/>
      <c r="OWB951" s="477"/>
      <c r="OWC951" s="477"/>
      <c r="OWD951" s="477"/>
      <c r="OWE951" s="477"/>
      <c r="OWF951" s="477"/>
      <c r="OWG951" s="477"/>
      <c r="OWH951" s="477"/>
      <c r="OWI951" s="477"/>
      <c r="OWJ951" s="477"/>
      <c r="OWK951" s="477"/>
      <c r="OWL951" s="477"/>
      <c r="OWM951" s="477"/>
      <c r="OWN951" s="477"/>
      <c r="OWO951" s="477"/>
      <c r="OWP951" s="477"/>
      <c r="OWQ951" s="477"/>
      <c r="OWR951" s="477"/>
      <c r="OWS951" s="477"/>
      <c r="OWT951" s="477"/>
      <c r="OWU951" s="477"/>
      <c r="OWV951" s="477"/>
      <c r="OWW951" s="477"/>
      <c r="OWX951" s="477"/>
      <c r="OWY951" s="477"/>
      <c r="OWZ951" s="477"/>
      <c r="OXA951" s="477"/>
      <c r="OXB951" s="477"/>
      <c r="OXC951" s="477"/>
      <c r="OXD951" s="477"/>
      <c r="OXE951" s="477"/>
      <c r="OXF951" s="477"/>
      <c r="OXG951" s="477"/>
      <c r="OXH951" s="477"/>
      <c r="OXI951" s="477"/>
      <c r="OXJ951" s="477"/>
      <c r="OXK951" s="477"/>
      <c r="OXL951" s="477"/>
      <c r="OXM951" s="477"/>
      <c r="OXN951" s="477"/>
      <c r="OXO951" s="477"/>
      <c r="OXP951" s="477"/>
      <c r="OXQ951" s="477"/>
      <c r="OXR951" s="477"/>
      <c r="OXS951" s="477"/>
      <c r="OXT951" s="477"/>
      <c r="OXU951" s="477"/>
      <c r="OXV951" s="477"/>
      <c r="OXW951" s="477"/>
      <c r="OXX951" s="477"/>
      <c r="OXY951" s="477"/>
      <c r="OXZ951" s="477"/>
      <c r="OYA951" s="477"/>
      <c r="OYB951" s="477"/>
      <c r="OYC951" s="477"/>
      <c r="OYD951" s="477"/>
      <c r="OYE951" s="477"/>
      <c r="OYF951" s="477"/>
      <c r="OYG951" s="477"/>
      <c r="OYH951" s="477"/>
      <c r="OYI951" s="477"/>
      <c r="OYJ951" s="477"/>
      <c r="OYK951" s="477"/>
      <c r="OYL951" s="477"/>
      <c r="OYM951" s="477"/>
      <c r="OYN951" s="477"/>
      <c r="OYO951" s="477"/>
      <c r="OYP951" s="477"/>
      <c r="OYQ951" s="477"/>
      <c r="OYR951" s="477"/>
      <c r="OYS951" s="477"/>
      <c r="OYT951" s="477"/>
      <c r="OYU951" s="477"/>
      <c r="OYV951" s="477"/>
      <c r="OYW951" s="477"/>
      <c r="OYX951" s="477"/>
      <c r="OYY951" s="477"/>
      <c r="OYZ951" s="477"/>
      <c r="OZA951" s="477"/>
      <c r="OZB951" s="477"/>
      <c r="OZC951" s="477"/>
      <c r="OZD951" s="477"/>
      <c r="OZE951" s="477"/>
      <c r="OZF951" s="477"/>
      <c r="OZG951" s="477"/>
      <c r="OZH951" s="477"/>
      <c r="OZI951" s="477"/>
      <c r="OZJ951" s="477"/>
      <c r="OZK951" s="477"/>
      <c r="OZL951" s="477"/>
      <c r="OZM951" s="477"/>
      <c r="OZN951" s="477"/>
      <c r="OZO951" s="477"/>
      <c r="OZP951" s="477"/>
      <c r="OZQ951" s="477"/>
      <c r="OZR951" s="477"/>
      <c r="OZS951" s="477"/>
      <c r="OZT951" s="477"/>
      <c r="OZU951" s="477"/>
      <c r="OZV951" s="477"/>
      <c r="OZW951" s="477"/>
      <c r="OZX951" s="477"/>
      <c r="OZY951" s="477"/>
      <c r="OZZ951" s="477"/>
      <c r="PAA951" s="477"/>
      <c r="PAB951" s="477"/>
      <c r="PAC951" s="477"/>
      <c r="PAD951" s="477"/>
      <c r="PAE951" s="477"/>
      <c r="PAF951" s="477"/>
      <c r="PAG951" s="477"/>
      <c r="PAH951" s="477"/>
      <c r="PAI951" s="477"/>
      <c r="PAJ951" s="477"/>
      <c r="PAK951" s="477"/>
      <c r="PAL951" s="477"/>
      <c r="PAM951" s="477"/>
      <c r="PAN951" s="477"/>
      <c r="PAO951" s="477"/>
      <c r="PAP951" s="477"/>
      <c r="PAQ951" s="477"/>
      <c r="PAR951" s="477"/>
      <c r="PAS951" s="477"/>
      <c r="PAT951" s="477"/>
      <c r="PAU951" s="477"/>
      <c r="PAV951" s="477"/>
      <c r="PAW951" s="477"/>
      <c r="PAX951" s="477"/>
      <c r="PAY951" s="477"/>
      <c r="PAZ951" s="477"/>
      <c r="PBA951" s="477"/>
      <c r="PBB951" s="477"/>
      <c r="PBC951" s="477"/>
      <c r="PBD951" s="477"/>
      <c r="PBE951" s="477"/>
      <c r="PBF951" s="477"/>
      <c r="PBG951" s="477"/>
      <c r="PBH951" s="477"/>
      <c r="PBI951" s="477"/>
      <c r="PBJ951" s="477"/>
      <c r="PBK951" s="477"/>
      <c r="PBL951" s="477"/>
      <c r="PBM951" s="477"/>
      <c r="PBN951" s="477"/>
      <c r="PBO951" s="477"/>
      <c r="PBP951" s="477"/>
      <c r="PBQ951" s="477"/>
      <c r="PBR951" s="477"/>
      <c r="PBS951" s="477"/>
      <c r="PBT951" s="477"/>
      <c r="PBU951" s="477"/>
      <c r="PBV951" s="477"/>
      <c r="PBW951" s="477"/>
      <c r="PBX951" s="477"/>
      <c r="PBY951" s="477"/>
      <c r="PBZ951" s="477"/>
      <c r="PCA951" s="477"/>
      <c r="PCB951" s="477"/>
      <c r="PCC951" s="477"/>
      <c r="PCD951" s="477"/>
      <c r="PCE951" s="477"/>
      <c r="PCF951" s="477"/>
      <c r="PCG951" s="477"/>
      <c r="PCH951" s="477"/>
      <c r="PCI951" s="477"/>
      <c r="PCJ951" s="477"/>
      <c r="PCK951" s="477"/>
      <c r="PCL951" s="477"/>
      <c r="PCM951" s="477"/>
      <c r="PCN951" s="477"/>
      <c r="PCO951" s="477"/>
      <c r="PCP951" s="477"/>
      <c r="PCQ951" s="477"/>
      <c r="PCR951" s="477"/>
      <c r="PCS951" s="477"/>
      <c r="PCT951" s="477"/>
      <c r="PCU951" s="477"/>
      <c r="PCV951" s="477"/>
      <c r="PCW951" s="477"/>
      <c r="PCX951" s="477"/>
      <c r="PCY951" s="477"/>
      <c r="PCZ951" s="477"/>
      <c r="PDA951" s="477"/>
      <c r="PDB951" s="477"/>
      <c r="PDC951" s="477"/>
      <c r="PDD951" s="477"/>
      <c r="PDE951" s="477"/>
      <c r="PDF951" s="477"/>
      <c r="PDG951" s="477"/>
      <c r="PDH951" s="477"/>
      <c r="PDI951" s="477"/>
      <c r="PDJ951" s="477"/>
      <c r="PDK951" s="477"/>
      <c r="PDL951" s="477"/>
      <c r="PDM951" s="477"/>
      <c r="PDN951" s="477"/>
      <c r="PDO951" s="477"/>
      <c r="PDP951" s="477"/>
      <c r="PDQ951" s="477"/>
      <c r="PDR951" s="477"/>
      <c r="PDS951" s="477"/>
      <c r="PDT951" s="477"/>
      <c r="PDU951" s="477"/>
      <c r="PDV951" s="477"/>
      <c r="PDW951" s="477"/>
      <c r="PDX951" s="477"/>
      <c r="PDY951" s="477"/>
      <c r="PDZ951" s="477"/>
      <c r="PEA951" s="477"/>
      <c r="PEB951" s="477"/>
      <c r="PEC951" s="477"/>
      <c r="PED951" s="477"/>
      <c r="PEE951" s="477"/>
      <c r="PEF951" s="477"/>
      <c r="PEG951" s="477"/>
      <c r="PEH951" s="477"/>
      <c r="PEI951" s="477"/>
      <c r="PEJ951" s="477"/>
      <c r="PEK951" s="477"/>
      <c r="PEL951" s="477"/>
      <c r="PEM951" s="477"/>
      <c r="PEN951" s="477"/>
      <c r="PEO951" s="477"/>
      <c r="PEP951" s="477"/>
      <c r="PEQ951" s="477"/>
      <c r="PER951" s="477"/>
      <c r="PES951" s="477"/>
      <c r="PET951" s="477"/>
      <c r="PEU951" s="477"/>
      <c r="PEV951" s="477"/>
      <c r="PEW951" s="477"/>
      <c r="PEX951" s="477"/>
      <c r="PEY951" s="477"/>
      <c r="PEZ951" s="477"/>
      <c r="PFA951" s="477"/>
      <c r="PFB951" s="477"/>
      <c r="PFC951" s="477"/>
      <c r="PFD951" s="477"/>
      <c r="PFE951" s="477"/>
      <c r="PFF951" s="477"/>
      <c r="PFG951" s="477"/>
      <c r="PFH951" s="477"/>
      <c r="PFI951" s="477"/>
      <c r="PFJ951" s="477"/>
      <c r="PFK951" s="477"/>
      <c r="PFL951" s="477"/>
      <c r="PFM951" s="477"/>
      <c r="PFN951" s="477"/>
      <c r="PFO951" s="477"/>
      <c r="PFP951" s="477"/>
      <c r="PFQ951" s="477"/>
      <c r="PFR951" s="477"/>
      <c r="PFS951" s="477"/>
      <c r="PFT951" s="477"/>
      <c r="PFU951" s="477"/>
      <c r="PFV951" s="477"/>
      <c r="PFW951" s="477"/>
      <c r="PFX951" s="477"/>
      <c r="PFY951" s="477"/>
      <c r="PFZ951" s="477"/>
      <c r="PGA951" s="477"/>
      <c r="PGB951" s="477"/>
      <c r="PGC951" s="477"/>
      <c r="PGD951" s="477"/>
      <c r="PGE951" s="477"/>
      <c r="PGF951" s="477"/>
      <c r="PGG951" s="477"/>
      <c r="PGH951" s="477"/>
      <c r="PGI951" s="477"/>
      <c r="PGJ951" s="477"/>
      <c r="PGK951" s="477"/>
      <c r="PGL951" s="477"/>
      <c r="PGM951" s="477"/>
      <c r="PGN951" s="477"/>
      <c r="PGO951" s="477"/>
      <c r="PGP951" s="477"/>
      <c r="PGQ951" s="477"/>
      <c r="PGR951" s="477"/>
      <c r="PGS951" s="477"/>
      <c r="PGT951" s="477"/>
      <c r="PGU951" s="477"/>
      <c r="PGV951" s="477"/>
      <c r="PGW951" s="477"/>
      <c r="PGX951" s="477"/>
      <c r="PGY951" s="477"/>
      <c r="PGZ951" s="477"/>
      <c r="PHA951" s="477"/>
      <c r="PHB951" s="477"/>
      <c r="PHC951" s="477"/>
      <c r="PHD951" s="477"/>
      <c r="PHE951" s="477"/>
      <c r="PHF951" s="477"/>
      <c r="PHG951" s="477"/>
      <c r="PHH951" s="477"/>
      <c r="PHI951" s="477"/>
      <c r="PHJ951" s="477"/>
      <c r="PHK951" s="477"/>
      <c r="PHL951" s="477"/>
      <c r="PHM951" s="477"/>
      <c r="PHN951" s="477"/>
      <c r="PHO951" s="477"/>
      <c r="PHP951" s="477"/>
      <c r="PHQ951" s="477"/>
      <c r="PHR951" s="477"/>
      <c r="PHS951" s="477"/>
      <c r="PHT951" s="477"/>
      <c r="PHU951" s="477"/>
      <c r="PHV951" s="477"/>
      <c r="PHW951" s="477"/>
      <c r="PHX951" s="477"/>
      <c r="PHY951" s="477"/>
      <c r="PHZ951" s="477"/>
      <c r="PIA951" s="477"/>
      <c r="PIB951" s="477"/>
      <c r="PIC951" s="477"/>
      <c r="PID951" s="477"/>
      <c r="PIE951" s="477"/>
      <c r="PIF951" s="477"/>
      <c r="PIG951" s="477"/>
      <c r="PIH951" s="477"/>
      <c r="PII951" s="477"/>
      <c r="PIJ951" s="477"/>
      <c r="PIK951" s="477"/>
      <c r="PIL951" s="477"/>
      <c r="PIM951" s="477"/>
      <c r="PIN951" s="477"/>
      <c r="PIO951" s="477"/>
      <c r="PIP951" s="477"/>
      <c r="PIQ951" s="477"/>
      <c r="PIR951" s="477"/>
      <c r="PIS951" s="477"/>
      <c r="PIT951" s="477"/>
      <c r="PIU951" s="477"/>
      <c r="PIV951" s="477"/>
      <c r="PIW951" s="477"/>
      <c r="PIX951" s="477"/>
      <c r="PIY951" s="477"/>
      <c r="PIZ951" s="477"/>
      <c r="PJA951" s="477"/>
      <c r="PJB951" s="477"/>
      <c r="PJC951" s="477"/>
      <c r="PJD951" s="477"/>
      <c r="PJE951" s="477"/>
      <c r="PJF951" s="477"/>
      <c r="PJG951" s="477"/>
      <c r="PJH951" s="477"/>
      <c r="PJI951" s="477"/>
      <c r="PJJ951" s="477"/>
      <c r="PJK951" s="477"/>
      <c r="PJL951" s="477"/>
      <c r="PJM951" s="477"/>
      <c r="PJN951" s="477"/>
      <c r="PJO951" s="477"/>
      <c r="PJP951" s="477"/>
      <c r="PJQ951" s="477"/>
      <c r="PJR951" s="477"/>
      <c r="PJS951" s="477"/>
      <c r="PJT951" s="477"/>
      <c r="PJU951" s="477"/>
      <c r="PJV951" s="477"/>
      <c r="PJW951" s="477"/>
      <c r="PJX951" s="477"/>
      <c r="PJY951" s="477"/>
      <c r="PJZ951" s="477"/>
      <c r="PKA951" s="477"/>
      <c r="PKB951" s="477"/>
      <c r="PKC951" s="477"/>
      <c r="PKD951" s="477"/>
      <c r="PKE951" s="477"/>
      <c r="PKF951" s="477"/>
      <c r="PKG951" s="477"/>
      <c r="PKH951" s="477"/>
      <c r="PKI951" s="477"/>
      <c r="PKJ951" s="477"/>
      <c r="PKK951" s="477"/>
      <c r="PKL951" s="477"/>
      <c r="PKM951" s="477"/>
      <c r="PKN951" s="477"/>
      <c r="PKO951" s="477"/>
      <c r="PKP951" s="477"/>
      <c r="PKQ951" s="477"/>
      <c r="PKR951" s="477"/>
      <c r="PKS951" s="477"/>
      <c r="PKT951" s="477"/>
      <c r="PKU951" s="477"/>
      <c r="PKV951" s="477"/>
      <c r="PKW951" s="477"/>
      <c r="PKX951" s="477"/>
      <c r="PKY951" s="477"/>
      <c r="PKZ951" s="477"/>
      <c r="PLA951" s="477"/>
      <c r="PLB951" s="477"/>
      <c r="PLC951" s="477"/>
      <c r="PLD951" s="477"/>
      <c r="PLE951" s="477"/>
      <c r="PLF951" s="477"/>
      <c r="PLG951" s="477"/>
      <c r="PLH951" s="477"/>
      <c r="PLI951" s="477"/>
      <c r="PLJ951" s="477"/>
      <c r="PLK951" s="477"/>
      <c r="PLL951" s="477"/>
      <c r="PLM951" s="477"/>
      <c r="PLN951" s="477"/>
      <c r="PLO951" s="477"/>
      <c r="PLP951" s="477"/>
      <c r="PLQ951" s="477"/>
      <c r="PLR951" s="477"/>
      <c r="PLS951" s="477"/>
      <c r="PLT951" s="477"/>
      <c r="PLU951" s="477"/>
      <c r="PLV951" s="477"/>
      <c r="PLW951" s="477"/>
      <c r="PLX951" s="477"/>
      <c r="PLY951" s="477"/>
      <c r="PLZ951" s="477"/>
      <c r="PMA951" s="477"/>
      <c r="PMB951" s="477"/>
      <c r="PMC951" s="477"/>
      <c r="PMD951" s="477"/>
      <c r="PME951" s="477"/>
      <c r="PMF951" s="477"/>
      <c r="PMG951" s="477"/>
      <c r="PMH951" s="477"/>
      <c r="PMI951" s="477"/>
      <c r="PMJ951" s="477"/>
      <c r="PMK951" s="477"/>
      <c r="PML951" s="477"/>
      <c r="PMM951" s="477"/>
      <c r="PMN951" s="477"/>
      <c r="PMO951" s="477"/>
      <c r="PMP951" s="477"/>
      <c r="PMQ951" s="477"/>
      <c r="PMR951" s="477"/>
      <c r="PMS951" s="477"/>
      <c r="PMT951" s="477"/>
      <c r="PMU951" s="477"/>
      <c r="PMV951" s="477"/>
      <c r="PMW951" s="477"/>
      <c r="PMX951" s="477"/>
      <c r="PMY951" s="477"/>
      <c r="PMZ951" s="477"/>
      <c r="PNA951" s="477"/>
      <c r="PNB951" s="477"/>
      <c r="PNC951" s="477"/>
      <c r="PND951" s="477"/>
      <c r="PNE951" s="477"/>
      <c r="PNF951" s="477"/>
      <c r="PNG951" s="477"/>
      <c r="PNH951" s="477"/>
      <c r="PNI951" s="477"/>
      <c r="PNJ951" s="477"/>
      <c r="PNK951" s="477"/>
      <c r="PNL951" s="477"/>
      <c r="PNM951" s="477"/>
      <c r="PNN951" s="477"/>
      <c r="PNO951" s="477"/>
      <c r="PNP951" s="477"/>
      <c r="PNQ951" s="477"/>
      <c r="PNR951" s="477"/>
      <c r="PNS951" s="477"/>
      <c r="PNT951" s="477"/>
      <c r="PNU951" s="477"/>
      <c r="PNV951" s="477"/>
      <c r="PNW951" s="477"/>
      <c r="PNX951" s="477"/>
      <c r="PNY951" s="477"/>
      <c r="PNZ951" s="477"/>
      <c r="POA951" s="477"/>
      <c r="POB951" s="477"/>
      <c r="POC951" s="477"/>
      <c r="POD951" s="477"/>
      <c r="POE951" s="477"/>
      <c r="POF951" s="477"/>
      <c r="POG951" s="477"/>
      <c r="POH951" s="477"/>
      <c r="POI951" s="477"/>
      <c r="POJ951" s="477"/>
      <c r="POK951" s="477"/>
      <c r="POL951" s="477"/>
      <c r="POM951" s="477"/>
      <c r="PON951" s="477"/>
      <c r="POO951" s="477"/>
      <c r="POP951" s="477"/>
      <c r="POQ951" s="477"/>
      <c r="POR951" s="477"/>
      <c r="POS951" s="477"/>
      <c r="POT951" s="477"/>
      <c r="POU951" s="477"/>
      <c r="POV951" s="477"/>
      <c r="POW951" s="477"/>
      <c r="POX951" s="477"/>
      <c r="POY951" s="477"/>
      <c r="POZ951" s="477"/>
      <c r="PPA951" s="477"/>
      <c r="PPB951" s="477"/>
      <c r="PPC951" s="477"/>
      <c r="PPD951" s="477"/>
      <c r="PPE951" s="477"/>
      <c r="PPF951" s="477"/>
      <c r="PPG951" s="477"/>
      <c r="PPH951" s="477"/>
      <c r="PPI951" s="477"/>
      <c r="PPJ951" s="477"/>
      <c r="PPK951" s="477"/>
      <c r="PPL951" s="477"/>
      <c r="PPM951" s="477"/>
      <c r="PPN951" s="477"/>
      <c r="PPO951" s="477"/>
      <c r="PPP951" s="477"/>
      <c r="PPQ951" s="477"/>
      <c r="PPR951" s="477"/>
      <c r="PPS951" s="477"/>
      <c r="PPT951" s="477"/>
      <c r="PPU951" s="477"/>
      <c r="PPV951" s="477"/>
      <c r="PPW951" s="477"/>
      <c r="PPX951" s="477"/>
      <c r="PPY951" s="477"/>
      <c r="PPZ951" s="477"/>
      <c r="PQA951" s="477"/>
      <c r="PQB951" s="477"/>
      <c r="PQC951" s="477"/>
      <c r="PQD951" s="477"/>
      <c r="PQE951" s="477"/>
      <c r="PQF951" s="477"/>
      <c r="PQG951" s="477"/>
      <c r="PQH951" s="477"/>
      <c r="PQI951" s="477"/>
      <c r="PQJ951" s="477"/>
      <c r="PQK951" s="477"/>
      <c r="PQL951" s="477"/>
      <c r="PQM951" s="477"/>
      <c r="PQN951" s="477"/>
      <c r="PQO951" s="477"/>
      <c r="PQP951" s="477"/>
      <c r="PQQ951" s="477"/>
      <c r="PQR951" s="477"/>
      <c r="PQS951" s="477"/>
      <c r="PQT951" s="477"/>
      <c r="PQU951" s="477"/>
      <c r="PQV951" s="477"/>
      <c r="PQW951" s="477"/>
      <c r="PQX951" s="477"/>
      <c r="PQY951" s="477"/>
      <c r="PQZ951" s="477"/>
      <c r="PRA951" s="477"/>
      <c r="PRB951" s="477"/>
      <c r="PRC951" s="477"/>
      <c r="PRD951" s="477"/>
      <c r="PRE951" s="477"/>
      <c r="PRF951" s="477"/>
      <c r="PRG951" s="477"/>
      <c r="PRH951" s="477"/>
      <c r="PRI951" s="477"/>
      <c r="PRJ951" s="477"/>
      <c r="PRK951" s="477"/>
      <c r="PRL951" s="477"/>
      <c r="PRM951" s="477"/>
      <c r="PRN951" s="477"/>
      <c r="PRO951" s="477"/>
      <c r="PRP951" s="477"/>
      <c r="PRQ951" s="477"/>
      <c r="PRR951" s="477"/>
      <c r="PRS951" s="477"/>
      <c r="PRT951" s="477"/>
      <c r="PRU951" s="477"/>
      <c r="PRV951" s="477"/>
      <c r="PRW951" s="477"/>
      <c r="PRX951" s="477"/>
      <c r="PRY951" s="477"/>
      <c r="PRZ951" s="477"/>
      <c r="PSA951" s="477"/>
      <c r="PSB951" s="477"/>
      <c r="PSC951" s="477"/>
      <c r="PSD951" s="477"/>
      <c r="PSE951" s="477"/>
      <c r="PSF951" s="477"/>
      <c r="PSG951" s="477"/>
      <c r="PSH951" s="477"/>
      <c r="PSI951" s="477"/>
      <c r="PSJ951" s="477"/>
      <c r="PSK951" s="477"/>
      <c r="PSL951" s="477"/>
      <c r="PSM951" s="477"/>
      <c r="PSN951" s="477"/>
      <c r="PSO951" s="477"/>
      <c r="PSP951" s="477"/>
      <c r="PSQ951" s="477"/>
      <c r="PSR951" s="477"/>
      <c r="PSS951" s="477"/>
      <c r="PST951" s="477"/>
      <c r="PSU951" s="477"/>
      <c r="PSV951" s="477"/>
      <c r="PSW951" s="477"/>
      <c r="PSX951" s="477"/>
      <c r="PSY951" s="477"/>
      <c r="PSZ951" s="477"/>
      <c r="PTA951" s="477"/>
      <c r="PTB951" s="477"/>
      <c r="PTC951" s="477"/>
      <c r="PTD951" s="477"/>
      <c r="PTE951" s="477"/>
      <c r="PTF951" s="477"/>
      <c r="PTG951" s="477"/>
      <c r="PTH951" s="477"/>
      <c r="PTI951" s="477"/>
      <c r="PTJ951" s="477"/>
      <c r="PTK951" s="477"/>
      <c r="PTL951" s="477"/>
      <c r="PTM951" s="477"/>
      <c r="PTN951" s="477"/>
      <c r="PTO951" s="477"/>
      <c r="PTP951" s="477"/>
      <c r="PTQ951" s="477"/>
      <c r="PTR951" s="477"/>
      <c r="PTS951" s="477"/>
      <c r="PTT951" s="477"/>
      <c r="PTU951" s="477"/>
      <c r="PTV951" s="477"/>
      <c r="PTW951" s="477"/>
      <c r="PTX951" s="477"/>
      <c r="PTY951" s="477"/>
      <c r="PTZ951" s="477"/>
      <c r="PUA951" s="477"/>
      <c r="PUB951" s="477"/>
      <c r="PUC951" s="477"/>
      <c r="PUD951" s="477"/>
      <c r="PUE951" s="477"/>
      <c r="PUF951" s="477"/>
      <c r="PUG951" s="477"/>
      <c r="PUH951" s="477"/>
      <c r="PUI951" s="477"/>
      <c r="PUJ951" s="477"/>
      <c r="PUK951" s="477"/>
      <c r="PUL951" s="477"/>
      <c r="PUM951" s="477"/>
      <c r="PUN951" s="477"/>
      <c r="PUO951" s="477"/>
      <c r="PUP951" s="477"/>
      <c r="PUQ951" s="477"/>
      <c r="PUR951" s="477"/>
      <c r="PUS951" s="477"/>
      <c r="PUT951" s="477"/>
      <c r="PUU951" s="477"/>
      <c r="PUV951" s="477"/>
      <c r="PUW951" s="477"/>
      <c r="PUX951" s="477"/>
      <c r="PUY951" s="477"/>
      <c r="PUZ951" s="477"/>
      <c r="PVA951" s="477"/>
      <c r="PVB951" s="477"/>
      <c r="PVC951" s="477"/>
      <c r="PVD951" s="477"/>
      <c r="PVE951" s="477"/>
      <c r="PVF951" s="477"/>
      <c r="PVG951" s="477"/>
      <c r="PVH951" s="477"/>
      <c r="PVI951" s="477"/>
      <c r="PVJ951" s="477"/>
      <c r="PVK951" s="477"/>
      <c r="PVL951" s="477"/>
      <c r="PVM951" s="477"/>
      <c r="PVN951" s="477"/>
      <c r="PVO951" s="477"/>
      <c r="PVP951" s="477"/>
      <c r="PVQ951" s="477"/>
      <c r="PVR951" s="477"/>
      <c r="PVS951" s="477"/>
      <c r="PVT951" s="477"/>
      <c r="PVU951" s="477"/>
      <c r="PVV951" s="477"/>
      <c r="PVW951" s="477"/>
      <c r="PVX951" s="477"/>
      <c r="PVY951" s="477"/>
      <c r="PVZ951" s="477"/>
      <c r="PWA951" s="477"/>
      <c r="PWB951" s="477"/>
      <c r="PWC951" s="477"/>
      <c r="PWD951" s="477"/>
      <c r="PWE951" s="477"/>
      <c r="PWF951" s="477"/>
      <c r="PWG951" s="477"/>
      <c r="PWH951" s="477"/>
      <c r="PWI951" s="477"/>
      <c r="PWJ951" s="477"/>
      <c r="PWK951" s="477"/>
      <c r="PWL951" s="477"/>
      <c r="PWM951" s="477"/>
      <c r="PWN951" s="477"/>
      <c r="PWO951" s="477"/>
      <c r="PWP951" s="477"/>
      <c r="PWQ951" s="477"/>
      <c r="PWR951" s="477"/>
      <c r="PWS951" s="477"/>
      <c r="PWT951" s="477"/>
      <c r="PWU951" s="477"/>
      <c r="PWV951" s="477"/>
      <c r="PWW951" s="477"/>
      <c r="PWX951" s="477"/>
      <c r="PWY951" s="477"/>
      <c r="PWZ951" s="477"/>
      <c r="PXA951" s="477"/>
      <c r="PXB951" s="477"/>
      <c r="PXC951" s="477"/>
      <c r="PXD951" s="477"/>
      <c r="PXE951" s="477"/>
      <c r="PXF951" s="477"/>
      <c r="PXG951" s="477"/>
      <c r="PXH951" s="477"/>
      <c r="PXI951" s="477"/>
      <c r="PXJ951" s="477"/>
      <c r="PXK951" s="477"/>
      <c r="PXL951" s="477"/>
      <c r="PXM951" s="477"/>
      <c r="PXN951" s="477"/>
      <c r="PXO951" s="477"/>
      <c r="PXP951" s="477"/>
      <c r="PXQ951" s="477"/>
      <c r="PXR951" s="477"/>
      <c r="PXS951" s="477"/>
      <c r="PXT951" s="477"/>
      <c r="PXU951" s="477"/>
      <c r="PXV951" s="477"/>
      <c r="PXW951" s="477"/>
      <c r="PXX951" s="477"/>
      <c r="PXY951" s="477"/>
      <c r="PXZ951" s="477"/>
      <c r="PYA951" s="477"/>
      <c r="PYB951" s="477"/>
      <c r="PYC951" s="477"/>
      <c r="PYD951" s="477"/>
      <c r="PYE951" s="477"/>
      <c r="PYF951" s="477"/>
      <c r="PYG951" s="477"/>
      <c r="PYH951" s="477"/>
      <c r="PYI951" s="477"/>
      <c r="PYJ951" s="477"/>
      <c r="PYK951" s="477"/>
      <c r="PYL951" s="477"/>
      <c r="PYM951" s="477"/>
      <c r="PYN951" s="477"/>
      <c r="PYO951" s="477"/>
      <c r="PYP951" s="477"/>
      <c r="PYQ951" s="477"/>
      <c r="PYR951" s="477"/>
      <c r="PYS951" s="477"/>
      <c r="PYT951" s="477"/>
      <c r="PYU951" s="477"/>
      <c r="PYV951" s="477"/>
      <c r="PYW951" s="477"/>
      <c r="PYX951" s="477"/>
      <c r="PYY951" s="477"/>
      <c r="PYZ951" s="477"/>
      <c r="PZA951" s="477"/>
      <c r="PZB951" s="477"/>
      <c r="PZC951" s="477"/>
      <c r="PZD951" s="477"/>
      <c r="PZE951" s="477"/>
      <c r="PZF951" s="477"/>
      <c r="PZG951" s="477"/>
      <c r="PZH951" s="477"/>
      <c r="PZI951" s="477"/>
      <c r="PZJ951" s="477"/>
      <c r="PZK951" s="477"/>
      <c r="PZL951" s="477"/>
      <c r="PZM951" s="477"/>
      <c r="PZN951" s="477"/>
      <c r="PZO951" s="477"/>
      <c r="PZP951" s="477"/>
      <c r="PZQ951" s="477"/>
      <c r="PZR951" s="477"/>
      <c r="PZS951" s="477"/>
      <c r="PZT951" s="477"/>
      <c r="PZU951" s="477"/>
      <c r="PZV951" s="477"/>
      <c r="PZW951" s="477"/>
      <c r="PZX951" s="477"/>
      <c r="PZY951" s="477"/>
      <c r="PZZ951" s="477"/>
      <c r="QAA951" s="477"/>
      <c r="QAB951" s="477"/>
      <c r="QAC951" s="477"/>
      <c r="QAD951" s="477"/>
      <c r="QAE951" s="477"/>
      <c r="QAF951" s="477"/>
      <c r="QAG951" s="477"/>
      <c r="QAH951" s="477"/>
      <c r="QAI951" s="477"/>
      <c r="QAJ951" s="477"/>
      <c r="QAK951" s="477"/>
      <c r="QAL951" s="477"/>
      <c r="QAM951" s="477"/>
      <c r="QAN951" s="477"/>
      <c r="QAO951" s="477"/>
      <c r="QAP951" s="477"/>
      <c r="QAQ951" s="477"/>
      <c r="QAR951" s="477"/>
      <c r="QAS951" s="477"/>
      <c r="QAT951" s="477"/>
      <c r="QAU951" s="477"/>
      <c r="QAV951" s="477"/>
      <c r="QAW951" s="477"/>
      <c r="QAX951" s="477"/>
      <c r="QAY951" s="477"/>
      <c r="QAZ951" s="477"/>
      <c r="QBA951" s="477"/>
      <c r="QBB951" s="477"/>
      <c r="QBC951" s="477"/>
      <c r="QBD951" s="477"/>
      <c r="QBE951" s="477"/>
      <c r="QBF951" s="477"/>
      <c r="QBG951" s="477"/>
      <c r="QBH951" s="477"/>
      <c r="QBI951" s="477"/>
      <c r="QBJ951" s="477"/>
      <c r="QBK951" s="477"/>
      <c r="QBL951" s="477"/>
      <c r="QBM951" s="477"/>
      <c r="QBN951" s="477"/>
      <c r="QBO951" s="477"/>
      <c r="QBP951" s="477"/>
      <c r="QBQ951" s="477"/>
      <c r="QBR951" s="477"/>
      <c r="QBS951" s="477"/>
      <c r="QBT951" s="477"/>
      <c r="QBU951" s="477"/>
      <c r="QBV951" s="477"/>
      <c r="QBW951" s="477"/>
      <c r="QBX951" s="477"/>
      <c r="QBY951" s="477"/>
      <c r="QBZ951" s="477"/>
      <c r="QCA951" s="477"/>
      <c r="QCB951" s="477"/>
      <c r="QCC951" s="477"/>
      <c r="QCD951" s="477"/>
      <c r="QCE951" s="477"/>
      <c r="QCF951" s="477"/>
      <c r="QCG951" s="477"/>
      <c r="QCH951" s="477"/>
      <c r="QCI951" s="477"/>
      <c r="QCJ951" s="477"/>
      <c r="QCK951" s="477"/>
      <c r="QCL951" s="477"/>
      <c r="QCM951" s="477"/>
      <c r="QCN951" s="477"/>
      <c r="QCO951" s="477"/>
      <c r="QCP951" s="477"/>
      <c r="QCQ951" s="477"/>
      <c r="QCR951" s="477"/>
      <c r="QCS951" s="477"/>
      <c r="QCT951" s="477"/>
      <c r="QCU951" s="477"/>
      <c r="QCV951" s="477"/>
      <c r="QCW951" s="477"/>
      <c r="QCX951" s="477"/>
      <c r="QCY951" s="477"/>
      <c r="QCZ951" s="477"/>
      <c r="QDA951" s="477"/>
      <c r="QDB951" s="477"/>
      <c r="QDC951" s="477"/>
      <c r="QDD951" s="477"/>
      <c r="QDE951" s="477"/>
      <c r="QDF951" s="477"/>
      <c r="QDG951" s="477"/>
      <c r="QDH951" s="477"/>
      <c r="QDI951" s="477"/>
      <c r="QDJ951" s="477"/>
      <c r="QDK951" s="477"/>
      <c r="QDL951" s="477"/>
      <c r="QDM951" s="477"/>
      <c r="QDN951" s="477"/>
      <c r="QDO951" s="477"/>
      <c r="QDP951" s="477"/>
      <c r="QDQ951" s="477"/>
      <c r="QDR951" s="477"/>
      <c r="QDS951" s="477"/>
      <c r="QDT951" s="477"/>
      <c r="QDU951" s="477"/>
      <c r="QDV951" s="477"/>
      <c r="QDW951" s="477"/>
      <c r="QDX951" s="477"/>
      <c r="QDY951" s="477"/>
      <c r="QDZ951" s="477"/>
      <c r="QEA951" s="477"/>
      <c r="QEB951" s="477"/>
      <c r="QEC951" s="477"/>
      <c r="QED951" s="477"/>
      <c r="QEE951" s="477"/>
      <c r="QEF951" s="477"/>
      <c r="QEG951" s="477"/>
      <c r="QEH951" s="477"/>
      <c r="QEI951" s="477"/>
      <c r="QEJ951" s="477"/>
      <c r="QEK951" s="477"/>
      <c r="QEL951" s="477"/>
      <c r="QEM951" s="477"/>
      <c r="QEN951" s="477"/>
      <c r="QEO951" s="477"/>
      <c r="QEP951" s="477"/>
      <c r="QEQ951" s="477"/>
      <c r="QER951" s="477"/>
      <c r="QES951" s="477"/>
      <c r="QET951" s="477"/>
      <c r="QEU951" s="477"/>
      <c r="QEV951" s="477"/>
      <c r="QEW951" s="477"/>
      <c r="QEX951" s="477"/>
      <c r="QEY951" s="477"/>
      <c r="QEZ951" s="477"/>
      <c r="QFA951" s="477"/>
      <c r="QFB951" s="477"/>
      <c r="QFC951" s="477"/>
      <c r="QFD951" s="477"/>
      <c r="QFE951" s="477"/>
      <c r="QFF951" s="477"/>
      <c r="QFG951" s="477"/>
      <c r="QFH951" s="477"/>
      <c r="QFI951" s="477"/>
      <c r="QFJ951" s="477"/>
      <c r="QFK951" s="477"/>
      <c r="QFL951" s="477"/>
      <c r="QFM951" s="477"/>
      <c r="QFN951" s="477"/>
      <c r="QFO951" s="477"/>
      <c r="QFP951" s="477"/>
      <c r="QFQ951" s="477"/>
      <c r="QFR951" s="477"/>
      <c r="QFS951" s="477"/>
      <c r="QFT951" s="477"/>
      <c r="QFU951" s="477"/>
      <c r="QFV951" s="477"/>
      <c r="QFW951" s="477"/>
      <c r="QFX951" s="477"/>
      <c r="QFY951" s="477"/>
      <c r="QFZ951" s="477"/>
      <c r="QGA951" s="477"/>
      <c r="QGB951" s="477"/>
      <c r="QGC951" s="477"/>
      <c r="QGD951" s="477"/>
      <c r="QGE951" s="477"/>
      <c r="QGF951" s="477"/>
      <c r="QGG951" s="477"/>
      <c r="QGH951" s="477"/>
      <c r="QGI951" s="477"/>
      <c r="QGJ951" s="477"/>
      <c r="QGK951" s="477"/>
      <c r="QGL951" s="477"/>
      <c r="QGM951" s="477"/>
      <c r="QGN951" s="477"/>
      <c r="QGO951" s="477"/>
      <c r="QGP951" s="477"/>
      <c r="QGQ951" s="477"/>
      <c r="QGR951" s="477"/>
      <c r="QGS951" s="477"/>
      <c r="QGT951" s="477"/>
      <c r="QGU951" s="477"/>
      <c r="QGV951" s="477"/>
      <c r="QGW951" s="477"/>
      <c r="QGX951" s="477"/>
      <c r="QGY951" s="477"/>
      <c r="QGZ951" s="477"/>
      <c r="QHA951" s="477"/>
      <c r="QHB951" s="477"/>
      <c r="QHC951" s="477"/>
      <c r="QHD951" s="477"/>
      <c r="QHE951" s="477"/>
      <c r="QHF951" s="477"/>
      <c r="QHG951" s="477"/>
      <c r="QHH951" s="477"/>
      <c r="QHI951" s="477"/>
      <c r="QHJ951" s="477"/>
      <c r="QHK951" s="477"/>
      <c r="QHL951" s="477"/>
      <c r="QHM951" s="477"/>
      <c r="QHN951" s="477"/>
      <c r="QHO951" s="477"/>
      <c r="QHP951" s="477"/>
      <c r="QHQ951" s="477"/>
      <c r="QHR951" s="477"/>
      <c r="QHS951" s="477"/>
      <c r="QHT951" s="477"/>
      <c r="QHU951" s="477"/>
      <c r="QHV951" s="477"/>
      <c r="QHW951" s="477"/>
      <c r="QHX951" s="477"/>
      <c r="QHY951" s="477"/>
      <c r="QHZ951" s="477"/>
      <c r="QIA951" s="477"/>
      <c r="QIB951" s="477"/>
      <c r="QIC951" s="477"/>
      <c r="QID951" s="477"/>
      <c r="QIE951" s="477"/>
      <c r="QIF951" s="477"/>
      <c r="QIG951" s="477"/>
      <c r="QIH951" s="477"/>
      <c r="QII951" s="477"/>
      <c r="QIJ951" s="477"/>
      <c r="QIK951" s="477"/>
      <c r="QIL951" s="477"/>
      <c r="QIM951" s="477"/>
      <c r="QIN951" s="477"/>
      <c r="QIO951" s="477"/>
      <c r="QIP951" s="477"/>
      <c r="QIQ951" s="477"/>
      <c r="QIR951" s="477"/>
      <c r="QIS951" s="477"/>
      <c r="QIT951" s="477"/>
      <c r="QIU951" s="477"/>
      <c r="QIV951" s="477"/>
      <c r="QIW951" s="477"/>
      <c r="QIX951" s="477"/>
      <c r="QIY951" s="477"/>
      <c r="QIZ951" s="477"/>
      <c r="QJA951" s="477"/>
      <c r="QJB951" s="477"/>
      <c r="QJC951" s="477"/>
      <c r="QJD951" s="477"/>
      <c r="QJE951" s="477"/>
      <c r="QJF951" s="477"/>
      <c r="QJG951" s="477"/>
      <c r="QJH951" s="477"/>
      <c r="QJI951" s="477"/>
      <c r="QJJ951" s="477"/>
      <c r="QJK951" s="477"/>
      <c r="QJL951" s="477"/>
      <c r="QJM951" s="477"/>
      <c r="QJN951" s="477"/>
      <c r="QJO951" s="477"/>
      <c r="QJP951" s="477"/>
      <c r="QJQ951" s="477"/>
      <c r="QJR951" s="477"/>
      <c r="QJS951" s="477"/>
      <c r="QJT951" s="477"/>
      <c r="QJU951" s="477"/>
      <c r="QJV951" s="477"/>
      <c r="QJW951" s="477"/>
      <c r="QJX951" s="477"/>
      <c r="QJY951" s="477"/>
      <c r="QJZ951" s="477"/>
      <c r="QKA951" s="477"/>
      <c r="QKB951" s="477"/>
      <c r="QKC951" s="477"/>
      <c r="QKD951" s="477"/>
      <c r="QKE951" s="477"/>
      <c r="QKF951" s="477"/>
      <c r="QKG951" s="477"/>
      <c r="QKH951" s="477"/>
      <c r="QKI951" s="477"/>
      <c r="QKJ951" s="477"/>
      <c r="QKK951" s="477"/>
      <c r="QKL951" s="477"/>
      <c r="QKM951" s="477"/>
      <c r="QKN951" s="477"/>
      <c r="QKO951" s="477"/>
      <c r="QKP951" s="477"/>
      <c r="QKQ951" s="477"/>
      <c r="QKR951" s="477"/>
      <c r="QKS951" s="477"/>
      <c r="QKT951" s="477"/>
      <c r="QKU951" s="477"/>
      <c r="QKV951" s="477"/>
      <c r="QKW951" s="477"/>
      <c r="QKX951" s="477"/>
      <c r="QKY951" s="477"/>
      <c r="QKZ951" s="477"/>
      <c r="QLA951" s="477"/>
      <c r="QLB951" s="477"/>
      <c r="QLC951" s="477"/>
      <c r="QLD951" s="477"/>
      <c r="QLE951" s="477"/>
      <c r="QLF951" s="477"/>
      <c r="QLG951" s="477"/>
      <c r="QLH951" s="477"/>
      <c r="QLI951" s="477"/>
      <c r="QLJ951" s="477"/>
      <c r="QLK951" s="477"/>
      <c r="QLL951" s="477"/>
      <c r="QLM951" s="477"/>
      <c r="QLN951" s="477"/>
      <c r="QLO951" s="477"/>
      <c r="QLP951" s="477"/>
      <c r="QLQ951" s="477"/>
      <c r="QLR951" s="477"/>
      <c r="QLS951" s="477"/>
      <c r="QLT951" s="477"/>
      <c r="QLU951" s="477"/>
      <c r="QLV951" s="477"/>
      <c r="QLW951" s="477"/>
      <c r="QLX951" s="477"/>
      <c r="QLY951" s="477"/>
      <c r="QLZ951" s="477"/>
      <c r="QMA951" s="477"/>
      <c r="QMB951" s="477"/>
      <c r="QMC951" s="477"/>
      <c r="QMD951" s="477"/>
      <c r="QME951" s="477"/>
      <c r="QMF951" s="477"/>
      <c r="QMG951" s="477"/>
      <c r="QMH951" s="477"/>
      <c r="QMI951" s="477"/>
      <c r="QMJ951" s="477"/>
      <c r="QMK951" s="477"/>
      <c r="QML951" s="477"/>
      <c r="QMM951" s="477"/>
      <c r="QMN951" s="477"/>
      <c r="QMO951" s="477"/>
      <c r="QMP951" s="477"/>
      <c r="QMQ951" s="477"/>
      <c r="QMR951" s="477"/>
      <c r="QMS951" s="477"/>
      <c r="QMT951" s="477"/>
      <c r="QMU951" s="477"/>
      <c r="QMV951" s="477"/>
      <c r="QMW951" s="477"/>
      <c r="QMX951" s="477"/>
      <c r="QMY951" s="477"/>
      <c r="QMZ951" s="477"/>
      <c r="QNA951" s="477"/>
      <c r="QNB951" s="477"/>
      <c r="QNC951" s="477"/>
      <c r="QND951" s="477"/>
      <c r="QNE951" s="477"/>
      <c r="QNF951" s="477"/>
      <c r="QNG951" s="477"/>
      <c r="QNH951" s="477"/>
      <c r="QNI951" s="477"/>
      <c r="QNJ951" s="477"/>
      <c r="QNK951" s="477"/>
      <c r="QNL951" s="477"/>
      <c r="QNM951" s="477"/>
      <c r="QNN951" s="477"/>
      <c r="QNO951" s="477"/>
      <c r="QNP951" s="477"/>
      <c r="QNQ951" s="477"/>
      <c r="QNR951" s="477"/>
      <c r="QNS951" s="477"/>
      <c r="QNT951" s="477"/>
      <c r="QNU951" s="477"/>
      <c r="QNV951" s="477"/>
      <c r="QNW951" s="477"/>
      <c r="QNX951" s="477"/>
      <c r="QNY951" s="477"/>
      <c r="QNZ951" s="477"/>
      <c r="QOA951" s="477"/>
      <c r="QOB951" s="477"/>
      <c r="QOC951" s="477"/>
      <c r="QOD951" s="477"/>
      <c r="QOE951" s="477"/>
      <c r="QOF951" s="477"/>
      <c r="QOG951" s="477"/>
      <c r="QOH951" s="477"/>
      <c r="QOI951" s="477"/>
      <c r="QOJ951" s="477"/>
      <c r="QOK951" s="477"/>
      <c r="QOL951" s="477"/>
      <c r="QOM951" s="477"/>
      <c r="QON951" s="477"/>
      <c r="QOO951" s="477"/>
      <c r="QOP951" s="477"/>
      <c r="QOQ951" s="477"/>
      <c r="QOR951" s="477"/>
      <c r="QOS951" s="477"/>
      <c r="QOT951" s="477"/>
      <c r="QOU951" s="477"/>
      <c r="QOV951" s="477"/>
      <c r="QOW951" s="477"/>
      <c r="QOX951" s="477"/>
      <c r="QOY951" s="477"/>
      <c r="QOZ951" s="477"/>
      <c r="QPA951" s="477"/>
      <c r="QPB951" s="477"/>
      <c r="QPC951" s="477"/>
      <c r="QPD951" s="477"/>
      <c r="QPE951" s="477"/>
      <c r="QPF951" s="477"/>
      <c r="QPG951" s="477"/>
      <c r="QPH951" s="477"/>
      <c r="QPI951" s="477"/>
      <c r="QPJ951" s="477"/>
      <c r="QPK951" s="477"/>
      <c r="QPL951" s="477"/>
      <c r="QPM951" s="477"/>
      <c r="QPN951" s="477"/>
      <c r="QPO951" s="477"/>
      <c r="QPP951" s="477"/>
      <c r="QPQ951" s="477"/>
      <c r="QPR951" s="477"/>
      <c r="QPS951" s="477"/>
      <c r="QPT951" s="477"/>
      <c r="QPU951" s="477"/>
      <c r="QPV951" s="477"/>
      <c r="QPW951" s="477"/>
      <c r="QPX951" s="477"/>
      <c r="QPY951" s="477"/>
      <c r="QPZ951" s="477"/>
      <c r="QQA951" s="477"/>
      <c r="QQB951" s="477"/>
      <c r="QQC951" s="477"/>
      <c r="QQD951" s="477"/>
      <c r="QQE951" s="477"/>
      <c r="QQF951" s="477"/>
      <c r="QQG951" s="477"/>
      <c r="QQH951" s="477"/>
      <c r="QQI951" s="477"/>
      <c r="QQJ951" s="477"/>
      <c r="QQK951" s="477"/>
      <c r="QQL951" s="477"/>
      <c r="QQM951" s="477"/>
      <c r="QQN951" s="477"/>
      <c r="QQO951" s="477"/>
      <c r="QQP951" s="477"/>
      <c r="QQQ951" s="477"/>
      <c r="QQR951" s="477"/>
      <c r="QQS951" s="477"/>
      <c r="QQT951" s="477"/>
      <c r="QQU951" s="477"/>
      <c r="QQV951" s="477"/>
      <c r="QQW951" s="477"/>
      <c r="QQX951" s="477"/>
      <c r="QQY951" s="477"/>
      <c r="QQZ951" s="477"/>
      <c r="QRA951" s="477"/>
      <c r="QRB951" s="477"/>
      <c r="QRC951" s="477"/>
      <c r="QRD951" s="477"/>
      <c r="QRE951" s="477"/>
      <c r="QRF951" s="477"/>
      <c r="QRG951" s="477"/>
      <c r="QRH951" s="477"/>
      <c r="QRI951" s="477"/>
      <c r="QRJ951" s="477"/>
      <c r="QRK951" s="477"/>
      <c r="QRL951" s="477"/>
      <c r="QRM951" s="477"/>
      <c r="QRN951" s="477"/>
      <c r="QRO951" s="477"/>
      <c r="QRP951" s="477"/>
      <c r="QRQ951" s="477"/>
      <c r="QRR951" s="477"/>
      <c r="QRS951" s="477"/>
      <c r="QRT951" s="477"/>
      <c r="QRU951" s="477"/>
      <c r="QRV951" s="477"/>
      <c r="QRW951" s="477"/>
      <c r="QRX951" s="477"/>
      <c r="QRY951" s="477"/>
      <c r="QRZ951" s="477"/>
      <c r="QSA951" s="477"/>
      <c r="QSB951" s="477"/>
      <c r="QSC951" s="477"/>
      <c r="QSD951" s="477"/>
      <c r="QSE951" s="477"/>
      <c r="QSF951" s="477"/>
      <c r="QSG951" s="477"/>
      <c r="QSH951" s="477"/>
      <c r="QSI951" s="477"/>
      <c r="QSJ951" s="477"/>
      <c r="QSK951" s="477"/>
      <c r="QSL951" s="477"/>
      <c r="QSM951" s="477"/>
      <c r="QSN951" s="477"/>
      <c r="QSO951" s="477"/>
      <c r="QSP951" s="477"/>
      <c r="QSQ951" s="477"/>
      <c r="QSR951" s="477"/>
      <c r="QSS951" s="477"/>
      <c r="QST951" s="477"/>
      <c r="QSU951" s="477"/>
      <c r="QSV951" s="477"/>
      <c r="QSW951" s="477"/>
      <c r="QSX951" s="477"/>
      <c r="QSY951" s="477"/>
      <c r="QSZ951" s="477"/>
      <c r="QTA951" s="477"/>
      <c r="QTB951" s="477"/>
      <c r="QTC951" s="477"/>
      <c r="QTD951" s="477"/>
      <c r="QTE951" s="477"/>
      <c r="QTF951" s="477"/>
      <c r="QTG951" s="477"/>
      <c r="QTH951" s="477"/>
      <c r="QTI951" s="477"/>
      <c r="QTJ951" s="477"/>
      <c r="QTK951" s="477"/>
      <c r="QTL951" s="477"/>
      <c r="QTM951" s="477"/>
      <c r="QTN951" s="477"/>
      <c r="QTO951" s="477"/>
      <c r="QTP951" s="477"/>
      <c r="QTQ951" s="477"/>
      <c r="QTR951" s="477"/>
      <c r="QTS951" s="477"/>
      <c r="QTT951" s="477"/>
      <c r="QTU951" s="477"/>
      <c r="QTV951" s="477"/>
      <c r="QTW951" s="477"/>
      <c r="QTX951" s="477"/>
      <c r="QTY951" s="477"/>
      <c r="QTZ951" s="477"/>
      <c r="QUA951" s="477"/>
      <c r="QUB951" s="477"/>
      <c r="QUC951" s="477"/>
      <c r="QUD951" s="477"/>
      <c r="QUE951" s="477"/>
      <c r="QUF951" s="477"/>
      <c r="QUG951" s="477"/>
      <c r="QUH951" s="477"/>
      <c r="QUI951" s="477"/>
      <c r="QUJ951" s="477"/>
      <c r="QUK951" s="477"/>
      <c r="QUL951" s="477"/>
      <c r="QUM951" s="477"/>
      <c r="QUN951" s="477"/>
      <c r="QUO951" s="477"/>
      <c r="QUP951" s="477"/>
      <c r="QUQ951" s="477"/>
      <c r="QUR951" s="477"/>
      <c r="QUS951" s="477"/>
      <c r="QUT951" s="477"/>
      <c r="QUU951" s="477"/>
      <c r="QUV951" s="477"/>
      <c r="QUW951" s="477"/>
      <c r="QUX951" s="477"/>
      <c r="QUY951" s="477"/>
      <c r="QUZ951" s="477"/>
      <c r="QVA951" s="477"/>
      <c r="QVB951" s="477"/>
      <c r="QVC951" s="477"/>
      <c r="QVD951" s="477"/>
      <c r="QVE951" s="477"/>
      <c r="QVF951" s="477"/>
      <c r="QVG951" s="477"/>
      <c r="QVH951" s="477"/>
      <c r="QVI951" s="477"/>
      <c r="QVJ951" s="477"/>
      <c r="QVK951" s="477"/>
      <c r="QVL951" s="477"/>
      <c r="QVM951" s="477"/>
      <c r="QVN951" s="477"/>
      <c r="QVO951" s="477"/>
      <c r="QVP951" s="477"/>
      <c r="QVQ951" s="477"/>
      <c r="QVR951" s="477"/>
      <c r="QVS951" s="477"/>
      <c r="QVT951" s="477"/>
      <c r="QVU951" s="477"/>
      <c r="QVV951" s="477"/>
      <c r="QVW951" s="477"/>
      <c r="QVX951" s="477"/>
      <c r="QVY951" s="477"/>
      <c r="QVZ951" s="477"/>
      <c r="QWA951" s="477"/>
      <c r="QWB951" s="477"/>
      <c r="QWC951" s="477"/>
      <c r="QWD951" s="477"/>
      <c r="QWE951" s="477"/>
      <c r="QWF951" s="477"/>
      <c r="QWG951" s="477"/>
      <c r="QWH951" s="477"/>
      <c r="QWI951" s="477"/>
      <c r="QWJ951" s="477"/>
      <c r="QWK951" s="477"/>
      <c r="QWL951" s="477"/>
      <c r="QWM951" s="477"/>
      <c r="QWN951" s="477"/>
      <c r="QWO951" s="477"/>
      <c r="QWP951" s="477"/>
      <c r="QWQ951" s="477"/>
      <c r="QWR951" s="477"/>
      <c r="QWS951" s="477"/>
      <c r="QWT951" s="477"/>
      <c r="QWU951" s="477"/>
      <c r="QWV951" s="477"/>
      <c r="QWW951" s="477"/>
      <c r="QWX951" s="477"/>
      <c r="QWY951" s="477"/>
      <c r="QWZ951" s="477"/>
      <c r="QXA951" s="477"/>
      <c r="QXB951" s="477"/>
      <c r="QXC951" s="477"/>
      <c r="QXD951" s="477"/>
      <c r="QXE951" s="477"/>
      <c r="QXF951" s="477"/>
      <c r="QXG951" s="477"/>
      <c r="QXH951" s="477"/>
      <c r="QXI951" s="477"/>
      <c r="QXJ951" s="477"/>
      <c r="QXK951" s="477"/>
      <c r="QXL951" s="477"/>
      <c r="QXM951" s="477"/>
      <c r="QXN951" s="477"/>
      <c r="QXO951" s="477"/>
      <c r="QXP951" s="477"/>
      <c r="QXQ951" s="477"/>
      <c r="QXR951" s="477"/>
      <c r="QXS951" s="477"/>
      <c r="QXT951" s="477"/>
      <c r="QXU951" s="477"/>
      <c r="QXV951" s="477"/>
      <c r="QXW951" s="477"/>
      <c r="QXX951" s="477"/>
      <c r="QXY951" s="477"/>
      <c r="QXZ951" s="477"/>
      <c r="QYA951" s="477"/>
      <c r="QYB951" s="477"/>
      <c r="QYC951" s="477"/>
      <c r="QYD951" s="477"/>
      <c r="QYE951" s="477"/>
      <c r="QYF951" s="477"/>
      <c r="QYG951" s="477"/>
      <c r="QYH951" s="477"/>
      <c r="QYI951" s="477"/>
      <c r="QYJ951" s="477"/>
      <c r="QYK951" s="477"/>
      <c r="QYL951" s="477"/>
      <c r="QYM951" s="477"/>
      <c r="QYN951" s="477"/>
      <c r="QYO951" s="477"/>
      <c r="QYP951" s="477"/>
      <c r="QYQ951" s="477"/>
      <c r="QYR951" s="477"/>
      <c r="QYS951" s="477"/>
      <c r="QYT951" s="477"/>
      <c r="QYU951" s="477"/>
      <c r="QYV951" s="477"/>
      <c r="QYW951" s="477"/>
      <c r="QYX951" s="477"/>
      <c r="QYY951" s="477"/>
      <c r="QYZ951" s="477"/>
      <c r="QZA951" s="477"/>
      <c r="QZB951" s="477"/>
      <c r="QZC951" s="477"/>
      <c r="QZD951" s="477"/>
      <c r="QZE951" s="477"/>
      <c r="QZF951" s="477"/>
      <c r="QZG951" s="477"/>
      <c r="QZH951" s="477"/>
      <c r="QZI951" s="477"/>
      <c r="QZJ951" s="477"/>
      <c r="QZK951" s="477"/>
      <c r="QZL951" s="477"/>
      <c r="QZM951" s="477"/>
      <c r="QZN951" s="477"/>
      <c r="QZO951" s="477"/>
      <c r="QZP951" s="477"/>
      <c r="QZQ951" s="477"/>
      <c r="QZR951" s="477"/>
      <c r="QZS951" s="477"/>
      <c r="QZT951" s="477"/>
      <c r="QZU951" s="477"/>
      <c r="QZV951" s="477"/>
      <c r="QZW951" s="477"/>
      <c r="QZX951" s="477"/>
      <c r="QZY951" s="477"/>
      <c r="QZZ951" s="477"/>
      <c r="RAA951" s="477"/>
      <c r="RAB951" s="477"/>
      <c r="RAC951" s="477"/>
      <c r="RAD951" s="477"/>
      <c r="RAE951" s="477"/>
      <c r="RAF951" s="477"/>
      <c r="RAG951" s="477"/>
      <c r="RAH951" s="477"/>
      <c r="RAI951" s="477"/>
      <c r="RAJ951" s="477"/>
      <c r="RAK951" s="477"/>
      <c r="RAL951" s="477"/>
      <c r="RAM951" s="477"/>
      <c r="RAN951" s="477"/>
      <c r="RAO951" s="477"/>
      <c r="RAP951" s="477"/>
      <c r="RAQ951" s="477"/>
      <c r="RAR951" s="477"/>
      <c r="RAS951" s="477"/>
      <c r="RAT951" s="477"/>
      <c r="RAU951" s="477"/>
      <c r="RAV951" s="477"/>
      <c r="RAW951" s="477"/>
      <c r="RAX951" s="477"/>
      <c r="RAY951" s="477"/>
      <c r="RAZ951" s="477"/>
      <c r="RBA951" s="477"/>
      <c r="RBB951" s="477"/>
      <c r="RBC951" s="477"/>
      <c r="RBD951" s="477"/>
      <c r="RBE951" s="477"/>
      <c r="RBF951" s="477"/>
      <c r="RBG951" s="477"/>
      <c r="RBH951" s="477"/>
      <c r="RBI951" s="477"/>
      <c r="RBJ951" s="477"/>
      <c r="RBK951" s="477"/>
      <c r="RBL951" s="477"/>
      <c r="RBM951" s="477"/>
      <c r="RBN951" s="477"/>
      <c r="RBO951" s="477"/>
      <c r="RBP951" s="477"/>
      <c r="RBQ951" s="477"/>
      <c r="RBR951" s="477"/>
      <c r="RBS951" s="477"/>
      <c r="RBT951" s="477"/>
      <c r="RBU951" s="477"/>
      <c r="RBV951" s="477"/>
      <c r="RBW951" s="477"/>
      <c r="RBX951" s="477"/>
      <c r="RBY951" s="477"/>
      <c r="RBZ951" s="477"/>
      <c r="RCA951" s="477"/>
      <c r="RCB951" s="477"/>
      <c r="RCC951" s="477"/>
      <c r="RCD951" s="477"/>
      <c r="RCE951" s="477"/>
      <c r="RCF951" s="477"/>
      <c r="RCG951" s="477"/>
      <c r="RCH951" s="477"/>
      <c r="RCI951" s="477"/>
      <c r="RCJ951" s="477"/>
      <c r="RCK951" s="477"/>
      <c r="RCL951" s="477"/>
      <c r="RCM951" s="477"/>
      <c r="RCN951" s="477"/>
      <c r="RCO951" s="477"/>
      <c r="RCP951" s="477"/>
      <c r="RCQ951" s="477"/>
      <c r="RCR951" s="477"/>
      <c r="RCS951" s="477"/>
      <c r="RCT951" s="477"/>
      <c r="RCU951" s="477"/>
      <c r="RCV951" s="477"/>
      <c r="RCW951" s="477"/>
      <c r="RCX951" s="477"/>
      <c r="RCY951" s="477"/>
      <c r="RCZ951" s="477"/>
      <c r="RDA951" s="477"/>
      <c r="RDB951" s="477"/>
      <c r="RDC951" s="477"/>
      <c r="RDD951" s="477"/>
      <c r="RDE951" s="477"/>
      <c r="RDF951" s="477"/>
      <c r="RDG951" s="477"/>
      <c r="RDH951" s="477"/>
      <c r="RDI951" s="477"/>
      <c r="RDJ951" s="477"/>
      <c r="RDK951" s="477"/>
      <c r="RDL951" s="477"/>
      <c r="RDM951" s="477"/>
      <c r="RDN951" s="477"/>
      <c r="RDO951" s="477"/>
      <c r="RDP951" s="477"/>
      <c r="RDQ951" s="477"/>
      <c r="RDR951" s="477"/>
      <c r="RDS951" s="477"/>
      <c r="RDT951" s="477"/>
      <c r="RDU951" s="477"/>
      <c r="RDV951" s="477"/>
      <c r="RDW951" s="477"/>
      <c r="RDX951" s="477"/>
      <c r="RDY951" s="477"/>
      <c r="RDZ951" s="477"/>
      <c r="REA951" s="477"/>
      <c r="REB951" s="477"/>
      <c r="REC951" s="477"/>
      <c r="RED951" s="477"/>
      <c r="REE951" s="477"/>
      <c r="REF951" s="477"/>
      <c r="REG951" s="477"/>
      <c r="REH951" s="477"/>
      <c r="REI951" s="477"/>
      <c r="REJ951" s="477"/>
      <c r="REK951" s="477"/>
      <c r="REL951" s="477"/>
      <c r="REM951" s="477"/>
      <c r="REN951" s="477"/>
      <c r="REO951" s="477"/>
      <c r="REP951" s="477"/>
      <c r="REQ951" s="477"/>
      <c r="RER951" s="477"/>
      <c r="RES951" s="477"/>
      <c r="RET951" s="477"/>
      <c r="REU951" s="477"/>
      <c r="REV951" s="477"/>
      <c r="REW951" s="477"/>
      <c r="REX951" s="477"/>
      <c r="REY951" s="477"/>
      <c r="REZ951" s="477"/>
      <c r="RFA951" s="477"/>
      <c r="RFB951" s="477"/>
      <c r="RFC951" s="477"/>
      <c r="RFD951" s="477"/>
      <c r="RFE951" s="477"/>
      <c r="RFF951" s="477"/>
      <c r="RFG951" s="477"/>
      <c r="RFH951" s="477"/>
      <c r="RFI951" s="477"/>
      <c r="RFJ951" s="477"/>
      <c r="RFK951" s="477"/>
      <c r="RFL951" s="477"/>
      <c r="RFM951" s="477"/>
      <c r="RFN951" s="477"/>
      <c r="RFO951" s="477"/>
      <c r="RFP951" s="477"/>
      <c r="RFQ951" s="477"/>
      <c r="RFR951" s="477"/>
      <c r="RFS951" s="477"/>
      <c r="RFT951" s="477"/>
      <c r="RFU951" s="477"/>
      <c r="RFV951" s="477"/>
      <c r="RFW951" s="477"/>
      <c r="RFX951" s="477"/>
      <c r="RFY951" s="477"/>
      <c r="RFZ951" s="477"/>
      <c r="RGA951" s="477"/>
      <c r="RGB951" s="477"/>
      <c r="RGC951" s="477"/>
      <c r="RGD951" s="477"/>
      <c r="RGE951" s="477"/>
      <c r="RGF951" s="477"/>
      <c r="RGG951" s="477"/>
      <c r="RGH951" s="477"/>
      <c r="RGI951" s="477"/>
      <c r="RGJ951" s="477"/>
      <c r="RGK951" s="477"/>
      <c r="RGL951" s="477"/>
      <c r="RGM951" s="477"/>
      <c r="RGN951" s="477"/>
      <c r="RGO951" s="477"/>
      <c r="RGP951" s="477"/>
      <c r="RGQ951" s="477"/>
      <c r="RGR951" s="477"/>
      <c r="RGS951" s="477"/>
      <c r="RGT951" s="477"/>
      <c r="RGU951" s="477"/>
      <c r="RGV951" s="477"/>
      <c r="RGW951" s="477"/>
      <c r="RGX951" s="477"/>
      <c r="RGY951" s="477"/>
      <c r="RGZ951" s="477"/>
      <c r="RHA951" s="477"/>
      <c r="RHB951" s="477"/>
      <c r="RHC951" s="477"/>
      <c r="RHD951" s="477"/>
      <c r="RHE951" s="477"/>
      <c r="RHF951" s="477"/>
      <c r="RHG951" s="477"/>
      <c r="RHH951" s="477"/>
      <c r="RHI951" s="477"/>
      <c r="RHJ951" s="477"/>
      <c r="RHK951" s="477"/>
      <c r="RHL951" s="477"/>
      <c r="RHM951" s="477"/>
      <c r="RHN951" s="477"/>
      <c r="RHO951" s="477"/>
      <c r="RHP951" s="477"/>
      <c r="RHQ951" s="477"/>
      <c r="RHR951" s="477"/>
      <c r="RHS951" s="477"/>
      <c r="RHT951" s="477"/>
      <c r="RHU951" s="477"/>
      <c r="RHV951" s="477"/>
      <c r="RHW951" s="477"/>
      <c r="RHX951" s="477"/>
      <c r="RHY951" s="477"/>
      <c r="RHZ951" s="477"/>
      <c r="RIA951" s="477"/>
      <c r="RIB951" s="477"/>
      <c r="RIC951" s="477"/>
      <c r="RID951" s="477"/>
      <c r="RIE951" s="477"/>
      <c r="RIF951" s="477"/>
      <c r="RIG951" s="477"/>
      <c r="RIH951" s="477"/>
      <c r="RII951" s="477"/>
      <c r="RIJ951" s="477"/>
      <c r="RIK951" s="477"/>
      <c r="RIL951" s="477"/>
      <c r="RIM951" s="477"/>
      <c r="RIN951" s="477"/>
      <c r="RIO951" s="477"/>
      <c r="RIP951" s="477"/>
      <c r="RIQ951" s="477"/>
      <c r="RIR951" s="477"/>
      <c r="RIS951" s="477"/>
      <c r="RIT951" s="477"/>
      <c r="RIU951" s="477"/>
      <c r="RIV951" s="477"/>
      <c r="RIW951" s="477"/>
      <c r="RIX951" s="477"/>
      <c r="RIY951" s="477"/>
      <c r="RIZ951" s="477"/>
      <c r="RJA951" s="477"/>
      <c r="RJB951" s="477"/>
      <c r="RJC951" s="477"/>
      <c r="RJD951" s="477"/>
      <c r="RJE951" s="477"/>
      <c r="RJF951" s="477"/>
      <c r="RJG951" s="477"/>
      <c r="RJH951" s="477"/>
      <c r="RJI951" s="477"/>
      <c r="RJJ951" s="477"/>
      <c r="RJK951" s="477"/>
      <c r="RJL951" s="477"/>
      <c r="RJM951" s="477"/>
      <c r="RJN951" s="477"/>
      <c r="RJO951" s="477"/>
      <c r="RJP951" s="477"/>
      <c r="RJQ951" s="477"/>
      <c r="RJR951" s="477"/>
      <c r="RJS951" s="477"/>
      <c r="RJT951" s="477"/>
      <c r="RJU951" s="477"/>
      <c r="RJV951" s="477"/>
      <c r="RJW951" s="477"/>
      <c r="RJX951" s="477"/>
      <c r="RJY951" s="477"/>
      <c r="RJZ951" s="477"/>
      <c r="RKA951" s="477"/>
      <c r="RKB951" s="477"/>
      <c r="RKC951" s="477"/>
      <c r="RKD951" s="477"/>
      <c r="RKE951" s="477"/>
      <c r="RKF951" s="477"/>
      <c r="RKG951" s="477"/>
      <c r="RKH951" s="477"/>
      <c r="RKI951" s="477"/>
      <c r="RKJ951" s="477"/>
      <c r="RKK951" s="477"/>
      <c r="RKL951" s="477"/>
      <c r="RKM951" s="477"/>
      <c r="RKN951" s="477"/>
      <c r="RKO951" s="477"/>
      <c r="RKP951" s="477"/>
      <c r="RKQ951" s="477"/>
      <c r="RKR951" s="477"/>
      <c r="RKS951" s="477"/>
      <c r="RKT951" s="477"/>
      <c r="RKU951" s="477"/>
      <c r="RKV951" s="477"/>
      <c r="RKW951" s="477"/>
      <c r="RKX951" s="477"/>
      <c r="RKY951" s="477"/>
      <c r="RKZ951" s="477"/>
      <c r="RLA951" s="477"/>
      <c r="RLB951" s="477"/>
      <c r="RLC951" s="477"/>
      <c r="RLD951" s="477"/>
      <c r="RLE951" s="477"/>
      <c r="RLF951" s="477"/>
      <c r="RLG951" s="477"/>
      <c r="RLH951" s="477"/>
      <c r="RLI951" s="477"/>
      <c r="RLJ951" s="477"/>
      <c r="RLK951" s="477"/>
      <c r="RLL951" s="477"/>
      <c r="RLM951" s="477"/>
      <c r="RLN951" s="477"/>
      <c r="RLO951" s="477"/>
      <c r="RLP951" s="477"/>
      <c r="RLQ951" s="477"/>
      <c r="RLR951" s="477"/>
      <c r="RLS951" s="477"/>
      <c r="RLT951" s="477"/>
      <c r="RLU951" s="477"/>
      <c r="RLV951" s="477"/>
      <c r="RLW951" s="477"/>
      <c r="RLX951" s="477"/>
      <c r="RLY951" s="477"/>
      <c r="RLZ951" s="477"/>
      <c r="RMA951" s="477"/>
      <c r="RMB951" s="477"/>
      <c r="RMC951" s="477"/>
      <c r="RMD951" s="477"/>
      <c r="RME951" s="477"/>
      <c r="RMF951" s="477"/>
      <c r="RMG951" s="477"/>
      <c r="RMH951" s="477"/>
      <c r="RMI951" s="477"/>
      <c r="RMJ951" s="477"/>
      <c r="RMK951" s="477"/>
      <c r="RML951" s="477"/>
      <c r="RMM951" s="477"/>
      <c r="RMN951" s="477"/>
      <c r="RMO951" s="477"/>
      <c r="RMP951" s="477"/>
      <c r="RMQ951" s="477"/>
      <c r="RMR951" s="477"/>
      <c r="RMS951" s="477"/>
      <c r="RMT951" s="477"/>
      <c r="RMU951" s="477"/>
      <c r="RMV951" s="477"/>
      <c r="RMW951" s="477"/>
      <c r="RMX951" s="477"/>
      <c r="RMY951" s="477"/>
      <c r="RMZ951" s="477"/>
      <c r="RNA951" s="477"/>
      <c r="RNB951" s="477"/>
      <c r="RNC951" s="477"/>
      <c r="RND951" s="477"/>
      <c r="RNE951" s="477"/>
      <c r="RNF951" s="477"/>
      <c r="RNG951" s="477"/>
      <c r="RNH951" s="477"/>
      <c r="RNI951" s="477"/>
      <c r="RNJ951" s="477"/>
      <c r="RNK951" s="477"/>
      <c r="RNL951" s="477"/>
      <c r="RNM951" s="477"/>
      <c r="RNN951" s="477"/>
      <c r="RNO951" s="477"/>
      <c r="RNP951" s="477"/>
      <c r="RNQ951" s="477"/>
      <c r="RNR951" s="477"/>
      <c r="RNS951" s="477"/>
      <c r="RNT951" s="477"/>
      <c r="RNU951" s="477"/>
      <c r="RNV951" s="477"/>
      <c r="RNW951" s="477"/>
      <c r="RNX951" s="477"/>
      <c r="RNY951" s="477"/>
      <c r="RNZ951" s="477"/>
      <c r="ROA951" s="477"/>
      <c r="ROB951" s="477"/>
      <c r="ROC951" s="477"/>
      <c r="ROD951" s="477"/>
      <c r="ROE951" s="477"/>
      <c r="ROF951" s="477"/>
      <c r="ROG951" s="477"/>
      <c r="ROH951" s="477"/>
      <c r="ROI951" s="477"/>
      <c r="ROJ951" s="477"/>
      <c r="ROK951" s="477"/>
      <c r="ROL951" s="477"/>
      <c r="ROM951" s="477"/>
      <c r="RON951" s="477"/>
      <c r="ROO951" s="477"/>
      <c r="ROP951" s="477"/>
      <c r="ROQ951" s="477"/>
      <c r="ROR951" s="477"/>
      <c r="ROS951" s="477"/>
      <c r="ROT951" s="477"/>
      <c r="ROU951" s="477"/>
      <c r="ROV951" s="477"/>
      <c r="ROW951" s="477"/>
      <c r="ROX951" s="477"/>
      <c r="ROY951" s="477"/>
      <c r="ROZ951" s="477"/>
      <c r="RPA951" s="477"/>
      <c r="RPB951" s="477"/>
      <c r="RPC951" s="477"/>
      <c r="RPD951" s="477"/>
      <c r="RPE951" s="477"/>
      <c r="RPF951" s="477"/>
      <c r="RPG951" s="477"/>
      <c r="RPH951" s="477"/>
      <c r="RPI951" s="477"/>
      <c r="RPJ951" s="477"/>
      <c r="RPK951" s="477"/>
      <c r="RPL951" s="477"/>
      <c r="RPM951" s="477"/>
      <c r="RPN951" s="477"/>
      <c r="RPO951" s="477"/>
      <c r="RPP951" s="477"/>
      <c r="RPQ951" s="477"/>
      <c r="RPR951" s="477"/>
      <c r="RPS951" s="477"/>
      <c r="RPT951" s="477"/>
      <c r="RPU951" s="477"/>
      <c r="RPV951" s="477"/>
      <c r="RPW951" s="477"/>
      <c r="RPX951" s="477"/>
      <c r="RPY951" s="477"/>
      <c r="RPZ951" s="477"/>
      <c r="RQA951" s="477"/>
      <c r="RQB951" s="477"/>
      <c r="RQC951" s="477"/>
      <c r="RQD951" s="477"/>
      <c r="RQE951" s="477"/>
      <c r="RQF951" s="477"/>
      <c r="RQG951" s="477"/>
      <c r="RQH951" s="477"/>
      <c r="RQI951" s="477"/>
      <c r="RQJ951" s="477"/>
      <c r="RQK951" s="477"/>
      <c r="RQL951" s="477"/>
      <c r="RQM951" s="477"/>
      <c r="RQN951" s="477"/>
      <c r="RQO951" s="477"/>
      <c r="RQP951" s="477"/>
      <c r="RQQ951" s="477"/>
      <c r="RQR951" s="477"/>
      <c r="RQS951" s="477"/>
      <c r="RQT951" s="477"/>
      <c r="RQU951" s="477"/>
      <c r="RQV951" s="477"/>
      <c r="RQW951" s="477"/>
      <c r="RQX951" s="477"/>
      <c r="RQY951" s="477"/>
      <c r="RQZ951" s="477"/>
      <c r="RRA951" s="477"/>
      <c r="RRB951" s="477"/>
      <c r="RRC951" s="477"/>
      <c r="RRD951" s="477"/>
      <c r="RRE951" s="477"/>
      <c r="RRF951" s="477"/>
      <c r="RRG951" s="477"/>
      <c r="RRH951" s="477"/>
      <c r="RRI951" s="477"/>
      <c r="RRJ951" s="477"/>
      <c r="RRK951" s="477"/>
      <c r="RRL951" s="477"/>
      <c r="RRM951" s="477"/>
      <c r="RRN951" s="477"/>
      <c r="RRO951" s="477"/>
      <c r="RRP951" s="477"/>
      <c r="RRQ951" s="477"/>
      <c r="RRR951" s="477"/>
      <c r="RRS951" s="477"/>
      <c r="RRT951" s="477"/>
      <c r="RRU951" s="477"/>
      <c r="RRV951" s="477"/>
      <c r="RRW951" s="477"/>
      <c r="RRX951" s="477"/>
      <c r="RRY951" s="477"/>
      <c r="RRZ951" s="477"/>
      <c r="RSA951" s="477"/>
      <c r="RSB951" s="477"/>
      <c r="RSC951" s="477"/>
      <c r="RSD951" s="477"/>
      <c r="RSE951" s="477"/>
      <c r="RSF951" s="477"/>
      <c r="RSG951" s="477"/>
      <c r="RSH951" s="477"/>
      <c r="RSI951" s="477"/>
      <c r="RSJ951" s="477"/>
      <c r="RSK951" s="477"/>
      <c r="RSL951" s="477"/>
      <c r="RSM951" s="477"/>
      <c r="RSN951" s="477"/>
      <c r="RSO951" s="477"/>
      <c r="RSP951" s="477"/>
      <c r="RSQ951" s="477"/>
      <c r="RSR951" s="477"/>
      <c r="RSS951" s="477"/>
      <c r="RST951" s="477"/>
      <c r="RSU951" s="477"/>
      <c r="RSV951" s="477"/>
      <c r="RSW951" s="477"/>
      <c r="RSX951" s="477"/>
      <c r="RSY951" s="477"/>
      <c r="RSZ951" s="477"/>
      <c r="RTA951" s="477"/>
      <c r="RTB951" s="477"/>
      <c r="RTC951" s="477"/>
      <c r="RTD951" s="477"/>
      <c r="RTE951" s="477"/>
      <c r="RTF951" s="477"/>
      <c r="RTG951" s="477"/>
      <c r="RTH951" s="477"/>
      <c r="RTI951" s="477"/>
      <c r="RTJ951" s="477"/>
      <c r="RTK951" s="477"/>
      <c r="RTL951" s="477"/>
      <c r="RTM951" s="477"/>
      <c r="RTN951" s="477"/>
      <c r="RTO951" s="477"/>
      <c r="RTP951" s="477"/>
      <c r="RTQ951" s="477"/>
      <c r="RTR951" s="477"/>
      <c r="RTS951" s="477"/>
      <c r="RTT951" s="477"/>
      <c r="RTU951" s="477"/>
      <c r="RTV951" s="477"/>
      <c r="RTW951" s="477"/>
      <c r="RTX951" s="477"/>
      <c r="RTY951" s="477"/>
      <c r="RTZ951" s="477"/>
      <c r="RUA951" s="477"/>
      <c r="RUB951" s="477"/>
      <c r="RUC951" s="477"/>
      <c r="RUD951" s="477"/>
      <c r="RUE951" s="477"/>
      <c r="RUF951" s="477"/>
      <c r="RUG951" s="477"/>
      <c r="RUH951" s="477"/>
      <c r="RUI951" s="477"/>
      <c r="RUJ951" s="477"/>
      <c r="RUK951" s="477"/>
      <c r="RUL951" s="477"/>
      <c r="RUM951" s="477"/>
      <c r="RUN951" s="477"/>
      <c r="RUO951" s="477"/>
      <c r="RUP951" s="477"/>
      <c r="RUQ951" s="477"/>
      <c r="RUR951" s="477"/>
      <c r="RUS951" s="477"/>
      <c r="RUT951" s="477"/>
      <c r="RUU951" s="477"/>
      <c r="RUV951" s="477"/>
      <c r="RUW951" s="477"/>
      <c r="RUX951" s="477"/>
      <c r="RUY951" s="477"/>
      <c r="RUZ951" s="477"/>
      <c r="RVA951" s="477"/>
      <c r="RVB951" s="477"/>
      <c r="RVC951" s="477"/>
      <c r="RVD951" s="477"/>
      <c r="RVE951" s="477"/>
      <c r="RVF951" s="477"/>
      <c r="RVG951" s="477"/>
      <c r="RVH951" s="477"/>
      <c r="RVI951" s="477"/>
      <c r="RVJ951" s="477"/>
      <c r="RVK951" s="477"/>
      <c r="RVL951" s="477"/>
      <c r="RVM951" s="477"/>
      <c r="RVN951" s="477"/>
      <c r="RVO951" s="477"/>
      <c r="RVP951" s="477"/>
      <c r="RVQ951" s="477"/>
      <c r="RVR951" s="477"/>
      <c r="RVS951" s="477"/>
      <c r="RVT951" s="477"/>
      <c r="RVU951" s="477"/>
      <c r="RVV951" s="477"/>
      <c r="RVW951" s="477"/>
      <c r="RVX951" s="477"/>
      <c r="RVY951" s="477"/>
      <c r="RVZ951" s="477"/>
      <c r="RWA951" s="477"/>
      <c r="RWB951" s="477"/>
      <c r="RWC951" s="477"/>
      <c r="RWD951" s="477"/>
      <c r="RWE951" s="477"/>
      <c r="RWF951" s="477"/>
      <c r="RWG951" s="477"/>
      <c r="RWH951" s="477"/>
      <c r="RWI951" s="477"/>
      <c r="RWJ951" s="477"/>
      <c r="RWK951" s="477"/>
      <c r="RWL951" s="477"/>
      <c r="RWM951" s="477"/>
      <c r="RWN951" s="477"/>
      <c r="RWO951" s="477"/>
      <c r="RWP951" s="477"/>
      <c r="RWQ951" s="477"/>
      <c r="RWR951" s="477"/>
      <c r="RWS951" s="477"/>
      <c r="RWT951" s="477"/>
      <c r="RWU951" s="477"/>
      <c r="RWV951" s="477"/>
      <c r="RWW951" s="477"/>
      <c r="RWX951" s="477"/>
      <c r="RWY951" s="477"/>
      <c r="RWZ951" s="477"/>
      <c r="RXA951" s="477"/>
      <c r="RXB951" s="477"/>
      <c r="RXC951" s="477"/>
      <c r="RXD951" s="477"/>
      <c r="RXE951" s="477"/>
      <c r="RXF951" s="477"/>
      <c r="RXG951" s="477"/>
      <c r="RXH951" s="477"/>
      <c r="RXI951" s="477"/>
      <c r="RXJ951" s="477"/>
      <c r="RXK951" s="477"/>
      <c r="RXL951" s="477"/>
      <c r="RXM951" s="477"/>
      <c r="RXN951" s="477"/>
      <c r="RXO951" s="477"/>
      <c r="RXP951" s="477"/>
      <c r="RXQ951" s="477"/>
      <c r="RXR951" s="477"/>
      <c r="RXS951" s="477"/>
      <c r="RXT951" s="477"/>
      <c r="RXU951" s="477"/>
      <c r="RXV951" s="477"/>
      <c r="RXW951" s="477"/>
      <c r="RXX951" s="477"/>
      <c r="RXY951" s="477"/>
      <c r="RXZ951" s="477"/>
      <c r="RYA951" s="477"/>
      <c r="RYB951" s="477"/>
      <c r="RYC951" s="477"/>
      <c r="RYD951" s="477"/>
      <c r="RYE951" s="477"/>
      <c r="RYF951" s="477"/>
      <c r="RYG951" s="477"/>
      <c r="RYH951" s="477"/>
      <c r="RYI951" s="477"/>
      <c r="RYJ951" s="477"/>
      <c r="RYK951" s="477"/>
      <c r="RYL951" s="477"/>
      <c r="RYM951" s="477"/>
      <c r="RYN951" s="477"/>
      <c r="RYO951" s="477"/>
      <c r="RYP951" s="477"/>
      <c r="RYQ951" s="477"/>
      <c r="RYR951" s="477"/>
      <c r="RYS951" s="477"/>
      <c r="RYT951" s="477"/>
      <c r="RYU951" s="477"/>
      <c r="RYV951" s="477"/>
      <c r="RYW951" s="477"/>
      <c r="RYX951" s="477"/>
      <c r="RYY951" s="477"/>
      <c r="RYZ951" s="477"/>
      <c r="RZA951" s="477"/>
      <c r="RZB951" s="477"/>
      <c r="RZC951" s="477"/>
      <c r="RZD951" s="477"/>
      <c r="RZE951" s="477"/>
      <c r="RZF951" s="477"/>
      <c r="RZG951" s="477"/>
      <c r="RZH951" s="477"/>
      <c r="RZI951" s="477"/>
      <c r="RZJ951" s="477"/>
      <c r="RZK951" s="477"/>
      <c r="RZL951" s="477"/>
      <c r="RZM951" s="477"/>
      <c r="RZN951" s="477"/>
      <c r="RZO951" s="477"/>
      <c r="RZP951" s="477"/>
      <c r="RZQ951" s="477"/>
      <c r="RZR951" s="477"/>
      <c r="RZS951" s="477"/>
      <c r="RZT951" s="477"/>
      <c r="RZU951" s="477"/>
      <c r="RZV951" s="477"/>
      <c r="RZW951" s="477"/>
      <c r="RZX951" s="477"/>
      <c r="RZY951" s="477"/>
      <c r="RZZ951" s="477"/>
      <c r="SAA951" s="477"/>
      <c r="SAB951" s="477"/>
      <c r="SAC951" s="477"/>
      <c r="SAD951" s="477"/>
      <c r="SAE951" s="477"/>
      <c r="SAF951" s="477"/>
      <c r="SAG951" s="477"/>
      <c r="SAH951" s="477"/>
      <c r="SAI951" s="477"/>
      <c r="SAJ951" s="477"/>
      <c r="SAK951" s="477"/>
      <c r="SAL951" s="477"/>
      <c r="SAM951" s="477"/>
      <c r="SAN951" s="477"/>
      <c r="SAO951" s="477"/>
      <c r="SAP951" s="477"/>
      <c r="SAQ951" s="477"/>
      <c r="SAR951" s="477"/>
      <c r="SAS951" s="477"/>
      <c r="SAT951" s="477"/>
      <c r="SAU951" s="477"/>
      <c r="SAV951" s="477"/>
      <c r="SAW951" s="477"/>
      <c r="SAX951" s="477"/>
      <c r="SAY951" s="477"/>
      <c r="SAZ951" s="477"/>
      <c r="SBA951" s="477"/>
      <c r="SBB951" s="477"/>
      <c r="SBC951" s="477"/>
      <c r="SBD951" s="477"/>
      <c r="SBE951" s="477"/>
      <c r="SBF951" s="477"/>
      <c r="SBG951" s="477"/>
      <c r="SBH951" s="477"/>
      <c r="SBI951" s="477"/>
      <c r="SBJ951" s="477"/>
      <c r="SBK951" s="477"/>
      <c r="SBL951" s="477"/>
      <c r="SBM951" s="477"/>
      <c r="SBN951" s="477"/>
      <c r="SBO951" s="477"/>
      <c r="SBP951" s="477"/>
      <c r="SBQ951" s="477"/>
      <c r="SBR951" s="477"/>
      <c r="SBS951" s="477"/>
      <c r="SBT951" s="477"/>
      <c r="SBU951" s="477"/>
      <c r="SBV951" s="477"/>
      <c r="SBW951" s="477"/>
      <c r="SBX951" s="477"/>
      <c r="SBY951" s="477"/>
      <c r="SBZ951" s="477"/>
      <c r="SCA951" s="477"/>
      <c r="SCB951" s="477"/>
      <c r="SCC951" s="477"/>
      <c r="SCD951" s="477"/>
      <c r="SCE951" s="477"/>
      <c r="SCF951" s="477"/>
      <c r="SCG951" s="477"/>
      <c r="SCH951" s="477"/>
      <c r="SCI951" s="477"/>
      <c r="SCJ951" s="477"/>
      <c r="SCK951" s="477"/>
      <c r="SCL951" s="477"/>
      <c r="SCM951" s="477"/>
      <c r="SCN951" s="477"/>
      <c r="SCO951" s="477"/>
      <c r="SCP951" s="477"/>
      <c r="SCQ951" s="477"/>
      <c r="SCR951" s="477"/>
      <c r="SCS951" s="477"/>
      <c r="SCT951" s="477"/>
      <c r="SCU951" s="477"/>
      <c r="SCV951" s="477"/>
      <c r="SCW951" s="477"/>
      <c r="SCX951" s="477"/>
      <c r="SCY951" s="477"/>
      <c r="SCZ951" s="477"/>
      <c r="SDA951" s="477"/>
      <c r="SDB951" s="477"/>
      <c r="SDC951" s="477"/>
      <c r="SDD951" s="477"/>
      <c r="SDE951" s="477"/>
      <c r="SDF951" s="477"/>
      <c r="SDG951" s="477"/>
      <c r="SDH951" s="477"/>
      <c r="SDI951" s="477"/>
      <c r="SDJ951" s="477"/>
      <c r="SDK951" s="477"/>
      <c r="SDL951" s="477"/>
      <c r="SDM951" s="477"/>
      <c r="SDN951" s="477"/>
      <c r="SDO951" s="477"/>
      <c r="SDP951" s="477"/>
      <c r="SDQ951" s="477"/>
      <c r="SDR951" s="477"/>
      <c r="SDS951" s="477"/>
      <c r="SDT951" s="477"/>
      <c r="SDU951" s="477"/>
      <c r="SDV951" s="477"/>
      <c r="SDW951" s="477"/>
      <c r="SDX951" s="477"/>
      <c r="SDY951" s="477"/>
      <c r="SDZ951" s="477"/>
      <c r="SEA951" s="477"/>
      <c r="SEB951" s="477"/>
      <c r="SEC951" s="477"/>
      <c r="SED951" s="477"/>
      <c r="SEE951" s="477"/>
      <c r="SEF951" s="477"/>
      <c r="SEG951" s="477"/>
      <c r="SEH951" s="477"/>
      <c r="SEI951" s="477"/>
      <c r="SEJ951" s="477"/>
      <c r="SEK951" s="477"/>
      <c r="SEL951" s="477"/>
      <c r="SEM951" s="477"/>
      <c r="SEN951" s="477"/>
      <c r="SEO951" s="477"/>
      <c r="SEP951" s="477"/>
      <c r="SEQ951" s="477"/>
      <c r="SER951" s="477"/>
      <c r="SES951" s="477"/>
      <c r="SET951" s="477"/>
      <c r="SEU951" s="477"/>
      <c r="SEV951" s="477"/>
      <c r="SEW951" s="477"/>
      <c r="SEX951" s="477"/>
      <c r="SEY951" s="477"/>
      <c r="SEZ951" s="477"/>
      <c r="SFA951" s="477"/>
      <c r="SFB951" s="477"/>
      <c r="SFC951" s="477"/>
      <c r="SFD951" s="477"/>
      <c r="SFE951" s="477"/>
      <c r="SFF951" s="477"/>
      <c r="SFG951" s="477"/>
      <c r="SFH951" s="477"/>
      <c r="SFI951" s="477"/>
      <c r="SFJ951" s="477"/>
      <c r="SFK951" s="477"/>
      <c r="SFL951" s="477"/>
      <c r="SFM951" s="477"/>
      <c r="SFN951" s="477"/>
      <c r="SFO951" s="477"/>
      <c r="SFP951" s="477"/>
      <c r="SFQ951" s="477"/>
      <c r="SFR951" s="477"/>
      <c r="SFS951" s="477"/>
      <c r="SFT951" s="477"/>
      <c r="SFU951" s="477"/>
      <c r="SFV951" s="477"/>
      <c r="SFW951" s="477"/>
      <c r="SFX951" s="477"/>
      <c r="SFY951" s="477"/>
      <c r="SFZ951" s="477"/>
      <c r="SGA951" s="477"/>
      <c r="SGB951" s="477"/>
      <c r="SGC951" s="477"/>
      <c r="SGD951" s="477"/>
      <c r="SGE951" s="477"/>
      <c r="SGF951" s="477"/>
      <c r="SGG951" s="477"/>
      <c r="SGH951" s="477"/>
      <c r="SGI951" s="477"/>
      <c r="SGJ951" s="477"/>
      <c r="SGK951" s="477"/>
      <c r="SGL951" s="477"/>
      <c r="SGM951" s="477"/>
      <c r="SGN951" s="477"/>
      <c r="SGO951" s="477"/>
      <c r="SGP951" s="477"/>
      <c r="SGQ951" s="477"/>
      <c r="SGR951" s="477"/>
      <c r="SGS951" s="477"/>
      <c r="SGT951" s="477"/>
      <c r="SGU951" s="477"/>
      <c r="SGV951" s="477"/>
      <c r="SGW951" s="477"/>
      <c r="SGX951" s="477"/>
      <c r="SGY951" s="477"/>
      <c r="SGZ951" s="477"/>
      <c r="SHA951" s="477"/>
      <c r="SHB951" s="477"/>
      <c r="SHC951" s="477"/>
      <c r="SHD951" s="477"/>
      <c r="SHE951" s="477"/>
      <c r="SHF951" s="477"/>
      <c r="SHG951" s="477"/>
      <c r="SHH951" s="477"/>
      <c r="SHI951" s="477"/>
      <c r="SHJ951" s="477"/>
      <c r="SHK951" s="477"/>
      <c r="SHL951" s="477"/>
      <c r="SHM951" s="477"/>
      <c r="SHN951" s="477"/>
      <c r="SHO951" s="477"/>
      <c r="SHP951" s="477"/>
      <c r="SHQ951" s="477"/>
      <c r="SHR951" s="477"/>
      <c r="SHS951" s="477"/>
      <c r="SHT951" s="477"/>
      <c r="SHU951" s="477"/>
      <c r="SHV951" s="477"/>
      <c r="SHW951" s="477"/>
      <c r="SHX951" s="477"/>
      <c r="SHY951" s="477"/>
      <c r="SHZ951" s="477"/>
      <c r="SIA951" s="477"/>
      <c r="SIB951" s="477"/>
      <c r="SIC951" s="477"/>
      <c r="SID951" s="477"/>
      <c r="SIE951" s="477"/>
      <c r="SIF951" s="477"/>
      <c r="SIG951" s="477"/>
      <c r="SIH951" s="477"/>
      <c r="SII951" s="477"/>
      <c r="SIJ951" s="477"/>
      <c r="SIK951" s="477"/>
      <c r="SIL951" s="477"/>
      <c r="SIM951" s="477"/>
      <c r="SIN951" s="477"/>
      <c r="SIO951" s="477"/>
      <c r="SIP951" s="477"/>
      <c r="SIQ951" s="477"/>
      <c r="SIR951" s="477"/>
      <c r="SIS951" s="477"/>
      <c r="SIT951" s="477"/>
      <c r="SIU951" s="477"/>
      <c r="SIV951" s="477"/>
      <c r="SIW951" s="477"/>
      <c r="SIX951" s="477"/>
      <c r="SIY951" s="477"/>
      <c r="SIZ951" s="477"/>
      <c r="SJA951" s="477"/>
      <c r="SJB951" s="477"/>
      <c r="SJC951" s="477"/>
      <c r="SJD951" s="477"/>
      <c r="SJE951" s="477"/>
      <c r="SJF951" s="477"/>
      <c r="SJG951" s="477"/>
      <c r="SJH951" s="477"/>
      <c r="SJI951" s="477"/>
      <c r="SJJ951" s="477"/>
      <c r="SJK951" s="477"/>
      <c r="SJL951" s="477"/>
      <c r="SJM951" s="477"/>
      <c r="SJN951" s="477"/>
      <c r="SJO951" s="477"/>
      <c r="SJP951" s="477"/>
      <c r="SJQ951" s="477"/>
      <c r="SJR951" s="477"/>
      <c r="SJS951" s="477"/>
      <c r="SJT951" s="477"/>
      <c r="SJU951" s="477"/>
      <c r="SJV951" s="477"/>
      <c r="SJW951" s="477"/>
      <c r="SJX951" s="477"/>
      <c r="SJY951" s="477"/>
      <c r="SJZ951" s="477"/>
      <c r="SKA951" s="477"/>
      <c r="SKB951" s="477"/>
      <c r="SKC951" s="477"/>
      <c r="SKD951" s="477"/>
      <c r="SKE951" s="477"/>
      <c r="SKF951" s="477"/>
      <c r="SKG951" s="477"/>
      <c r="SKH951" s="477"/>
      <c r="SKI951" s="477"/>
      <c r="SKJ951" s="477"/>
      <c r="SKK951" s="477"/>
      <c r="SKL951" s="477"/>
      <c r="SKM951" s="477"/>
      <c r="SKN951" s="477"/>
      <c r="SKO951" s="477"/>
      <c r="SKP951" s="477"/>
      <c r="SKQ951" s="477"/>
      <c r="SKR951" s="477"/>
      <c r="SKS951" s="477"/>
      <c r="SKT951" s="477"/>
      <c r="SKU951" s="477"/>
      <c r="SKV951" s="477"/>
      <c r="SKW951" s="477"/>
      <c r="SKX951" s="477"/>
      <c r="SKY951" s="477"/>
      <c r="SKZ951" s="477"/>
      <c r="SLA951" s="477"/>
      <c r="SLB951" s="477"/>
      <c r="SLC951" s="477"/>
      <c r="SLD951" s="477"/>
      <c r="SLE951" s="477"/>
      <c r="SLF951" s="477"/>
      <c r="SLG951" s="477"/>
      <c r="SLH951" s="477"/>
      <c r="SLI951" s="477"/>
      <c r="SLJ951" s="477"/>
      <c r="SLK951" s="477"/>
      <c r="SLL951" s="477"/>
      <c r="SLM951" s="477"/>
      <c r="SLN951" s="477"/>
      <c r="SLO951" s="477"/>
      <c r="SLP951" s="477"/>
      <c r="SLQ951" s="477"/>
      <c r="SLR951" s="477"/>
      <c r="SLS951" s="477"/>
      <c r="SLT951" s="477"/>
      <c r="SLU951" s="477"/>
      <c r="SLV951" s="477"/>
      <c r="SLW951" s="477"/>
      <c r="SLX951" s="477"/>
      <c r="SLY951" s="477"/>
      <c r="SLZ951" s="477"/>
      <c r="SMA951" s="477"/>
      <c r="SMB951" s="477"/>
      <c r="SMC951" s="477"/>
      <c r="SMD951" s="477"/>
      <c r="SME951" s="477"/>
      <c r="SMF951" s="477"/>
      <c r="SMG951" s="477"/>
      <c r="SMH951" s="477"/>
      <c r="SMI951" s="477"/>
      <c r="SMJ951" s="477"/>
      <c r="SMK951" s="477"/>
      <c r="SML951" s="477"/>
      <c r="SMM951" s="477"/>
      <c r="SMN951" s="477"/>
      <c r="SMO951" s="477"/>
      <c r="SMP951" s="477"/>
      <c r="SMQ951" s="477"/>
      <c r="SMR951" s="477"/>
      <c r="SMS951" s="477"/>
      <c r="SMT951" s="477"/>
      <c r="SMU951" s="477"/>
      <c r="SMV951" s="477"/>
      <c r="SMW951" s="477"/>
      <c r="SMX951" s="477"/>
      <c r="SMY951" s="477"/>
      <c r="SMZ951" s="477"/>
      <c r="SNA951" s="477"/>
      <c r="SNB951" s="477"/>
      <c r="SNC951" s="477"/>
      <c r="SND951" s="477"/>
      <c r="SNE951" s="477"/>
      <c r="SNF951" s="477"/>
      <c r="SNG951" s="477"/>
      <c r="SNH951" s="477"/>
      <c r="SNI951" s="477"/>
      <c r="SNJ951" s="477"/>
      <c r="SNK951" s="477"/>
      <c r="SNL951" s="477"/>
      <c r="SNM951" s="477"/>
      <c r="SNN951" s="477"/>
      <c r="SNO951" s="477"/>
      <c r="SNP951" s="477"/>
      <c r="SNQ951" s="477"/>
      <c r="SNR951" s="477"/>
      <c r="SNS951" s="477"/>
      <c r="SNT951" s="477"/>
      <c r="SNU951" s="477"/>
      <c r="SNV951" s="477"/>
      <c r="SNW951" s="477"/>
      <c r="SNX951" s="477"/>
      <c r="SNY951" s="477"/>
      <c r="SNZ951" s="477"/>
      <c r="SOA951" s="477"/>
      <c r="SOB951" s="477"/>
      <c r="SOC951" s="477"/>
      <c r="SOD951" s="477"/>
      <c r="SOE951" s="477"/>
      <c r="SOF951" s="477"/>
      <c r="SOG951" s="477"/>
      <c r="SOH951" s="477"/>
      <c r="SOI951" s="477"/>
      <c r="SOJ951" s="477"/>
      <c r="SOK951" s="477"/>
      <c r="SOL951" s="477"/>
      <c r="SOM951" s="477"/>
      <c r="SON951" s="477"/>
      <c r="SOO951" s="477"/>
      <c r="SOP951" s="477"/>
      <c r="SOQ951" s="477"/>
      <c r="SOR951" s="477"/>
      <c r="SOS951" s="477"/>
      <c r="SOT951" s="477"/>
      <c r="SOU951" s="477"/>
      <c r="SOV951" s="477"/>
      <c r="SOW951" s="477"/>
      <c r="SOX951" s="477"/>
      <c r="SOY951" s="477"/>
      <c r="SOZ951" s="477"/>
      <c r="SPA951" s="477"/>
      <c r="SPB951" s="477"/>
      <c r="SPC951" s="477"/>
      <c r="SPD951" s="477"/>
      <c r="SPE951" s="477"/>
      <c r="SPF951" s="477"/>
      <c r="SPG951" s="477"/>
      <c r="SPH951" s="477"/>
      <c r="SPI951" s="477"/>
      <c r="SPJ951" s="477"/>
      <c r="SPK951" s="477"/>
      <c r="SPL951" s="477"/>
      <c r="SPM951" s="477"/>
      <c r="SPN951" s="477"/>
      <c r="SPO951" s="477"/>
      <c r="SPP951" s="477"/>
      <c r="SPQ951" s="477"/>
      <c r="SPR951" s="477"/>
      <c r="SPS951" s="477"/>
      <c r="SPT951" s="477"/>
      <c r="SPU951" s="477"/>
      <c r="SPV951" s="477"/>
      <c r="SPW951" s="477"/>
      <c r="SPX951" s="477"/>
      <c r="SPY951" s="477"/>
      <c r="SPZ951" s="477"/>
      <c r="SQA951" s="477"/>
      <c r="SQB951" s="477"/>
      <c r="SQC951" s="477"/>
      <c r="SQD951" s="477"/>
      <c r="SQE951" s="477"/>
      <c r="SQF951" s="477"/>
      <c r="SQG951" s="477"/>
      <c r="SQH951" s="477"/>
      <c r="SQI951" s="477"/>
      <c r="SQJ951" s="477"/>
      <c r="SQK951" s="477"/>
      <c r="SQL951" s="477"/>
      <c r="SQM951" s="477"/>
      <c r="SQN951" s="477"/>
      <c r="SQO951" s="477"/>
      <c r="SQP951" s="477"/>
      <c r="SQQ951" s="477"/>
      <c r="SQR951" s="477"/>
      <c r="SQS951" s="477"/>
      <c r="SQT951" s="477"/>
      <c r="SQU951" s="477"/>
      <c r="SQV951" s="477"/>
      <c r="SQW951" s="477"/>
      <c r="SQX951" s="477"/>
      <c r="SQY951" s="477"/>
      <c r="SQZ951" s="477"/>
      <c r="SRA951" s="477"/>
      <c r="SRB951" s="477"/>
      <c r="SRC951" s="477"/>
      <c r="SRD951" s="477"/>
      <c r="SRE951" s="477"/>
      <c r="SRF951" s="477"/>
      <c r="SRG951" s="477"/>
      <c r="SRH951" s="477"/>
      <c r="SRI951" s="477"/>
      <c r="SRJ951" s="477"/>
      <c r="SRK951" s="477"/>
      <c r="SRL951" s="477"/>
      <c r="SRM951" s="477"/>
      <c r="SRN951" s="477"/>
      <c r="SRO951" s="477"/>
      <c r="SRP951" s="477"/>
      <c r="SRQ951" s="477"/>
      <c r="SRR951" s="477"/>
      <c r="SRS951" s="477"/>
      <c r="SRT951" s="477"/>
      <c r="SRU951" s="477"/>
      <c r="SRV951" s="477"/>
      <c r="SRW951" s="477"/>
      <c r="SRX951" s="477"/>
      <c r="SRY951" s="477"/>
      <c r="SRZ951" s="477"/>
      <c r="SSA951" s="477"/>
      <c r="SSB951" s="477"/>
      <c r="SSC951" s="477"/>
      <c r="SSD951" s="477"/>
      <c r="SSE951" s="477"/>
      <c r="SSF951" s="477"/>
      <c r="SSG951" s="477"/>
      <c r="SSH951" s="477"/>
      <c r="SSI951" s="477"/>
      <c r="SSJ951" s="477"/>
      <c r="SSK951" s="477"/>
      <c r="SSL951" s="477"/>
      <c r="SSM951" s="477"/>
      <c r="SSN951" s="477"/>
      <c r="SSO951" s="477"/>
      <c r="SSP951" s="477"/>
      <c r="SSQ951" s="477"/>
      <c r="SSR951" s="477"/>
      <c r="SSS951" s="477"/>
      <c r="SST951" s="477"/>
      <c r="SSU951" s="477"/>
      <c r="SSV951" s="477"/>
      <c r="SSW951" s="477"/>
      <c r="SSX951" s="477"/>
      <c r="SSY951" s="477"/>
      <c r="SSZ951" s="477"/>
      <c r="STA951" s="477"/>
      <c r="STB951" s="477"/>
      <c r="STC951" s="477"/>
      <c r="STD951" s="477"/>
      <c r="STE951" s="477"/>
      <c r="STF951" s="477"/>
      <c r="STG951" s="477"/>
      <c r="STH951" s="477"/>
      <c r="STI951" s="477"/>
      <c r="STJ951" s="477"/>
      <c r="STK951" s="477"/>
      <c r="STL951" s="477"/>
      <c r="STM951" s="477"/>
      <c r="STN951" s="477"/>
      <c r="STO951" s="477"/>
      <c r="STP951" s="477"/>
      <c r="STQ951" s="477"/>
      <c r="STR951" s="477"/>
      <c r="STS951" s="477"/>
      <c r="STT951" s="477"/>
      <c r="STU951" s="477"/>
      <c r="STV951" s="477"/>
      <c r="STW951" s="477"/>
      <c r="STX951" s="477"/>
      <c r="STY951" s="477"/>
      <c r="STZ951" s="477"/>
      <c r="SUA951" s="477"/>
      <c r="SUB951" s="477"/>
      <c r="SUC951" s="477"/>
      <c r="SUD951" s="477"/>
      <c r="SUE951" s="477"/>
      <c r="SUF951" s="477"/>
      <c r="SUG951" s="477"/>
      <c r="SUH951" s="477"/>
      <c r="SUI951" s="477"/>
      <c r="SUJ951" s="477"/>
      <c r="SUK951" s="477"/>
      <c r="SUL951" s="477"/>
      <c r="SUM951" s="477"/>
      <c r="SUN951" s="477"/>
      <c r="SUO951" s="477"/>
      <c r="SUP951" s="477"/>
      <c r="SUQ951" s="477"/>
      <c r="SUR951" s="477"/>
      <c r="SUS951" s="477"/>
      <c r="SUT951" s="477"/>
      <c r="SUU951" s="477"/>
      <c r="SUV951" s="477"/>
      <c r="SUW951" s="477"/>
      <c r="SUX951" s="477"/>
      <c r="SUY951" s="477"/>
      <c r="SUZ951" s="477"/>
      <c r="SVA951" s="477"/>
      <c r="SVB951" s="477"/>
      <c r="SVC951" s="477"/>
      <c r="SVD951" s="477"/>
      <c r="SVE951" s="477"/>
      <c r="SVF951" s="477"/>
      <c r="SVG951" s="477"/>
      <c r="SVH951" s="477"/>
      <c r="SVI951" s="477"/>
      <c r="SVJ951" s="477"/>
      <c r="SVK951" s="477"/>
      <c r="SVL951" s="477"/>
      <c r="SVM951" s="477"/>
      <c r="SVN951" s="477"/>
      <c r="SVO951" s="477"/>
      <c r="SVP951" s="477"/>
      <c r="SVQ951" s="477"/>
      <c r="SVR951" s="477"/>
      <c r="SVS951" s="477"/>
      <c r="SVT951" s="477"/>
      <c r="SVU951" s="477"/>
      <c r="SVV951" s="477"/>
      <c r="SVW951" s="477"/>
      <c r="SVX951" s="477"/>
      <c r="SVY951" s="477"/>
      <c r="SVZ951" s="477"/>
      <c r="SWA951" s="477"/>
      <c r="SWB951" s="477"/>
      <c r="SWC951" s="477"/>
      <c r="SWD951" s="477"/>
      <c r="SWE951" s="477"/>
      <c r="SWF951" s="477"/>
      <c r="SWG951" s="477"/>
      <c r="SWH951" s="477"/>
      <c r="SWI951" s="477"/>
      <c r="SWJ951" s="477"/>
      <c r="SWK951" s="477"/>
      <c r="SWL951" s="477"/>
      <c r="SWM951" s="477"/>
      <c r="SWN951" s="477"/>
      <c r="SWO951" s="477"/>
      <c r="SWP951" s="477"/>
      <c r="SWQ951" s="477"/>
      <c r="SWR951" s="477"/>
      <c r="SWS951" s="477"/>
      <c r="SWT951" s="477"/>
      <c r="SWU951" s="477"/>
      <c r="SWV951" s="477"/>
      <c r="SWW951" s="477"/>
      <c r="SWX951" s="477"/>
      <c r="SWY951" s="477"/>
      <c r="SWZ951" s="477"/>
      <c r="SXA951" s="477"/>
      <c r="SXB951" s="477"/>
      <c r="SXC951" s="477"/>
      <c r="SXD951" s="477"/>
      <c r="SXE951" s="477"/>
      <c r="SXF951" s="477"/>
      <c r="SXG951" s="477"/>
      <c r="SXH951" s="477"/>
      <c r="SXI951" s="477"/>
      <c r="SXJ951" s="477"/>
      <c r="SXK951" s="477"/>
      <c r="SXL951" s="477"/>
      <c r="SXM951" s="477"/>
      <c r="SXN951" s="477"/>
      <c r="SXO951" s="477"/>
      <c r="SXP951" s="477"/>
      <c r="SXQ951" s="477"/>
      <c r="SXR951" s="477"/>
      <c r="SXS951" s="477"/>
      <c r="SXT951" s="477"/>
      <c r="SXU951" s="477"/>
      <c r="SXV951" s="477"/>
      <c r="SXW951" s="477"/>
      <c r="SXX951" s="477"/>
      <c r="SXY951" s="477"/>
      <c r="SXZ951" s="477"/>
      <c r="SYA951" s="477"/>
      <c r="SYB951" s="477"/>
      <c r="SYC951" s="477"/>
      <c r="SYD951" s="477"/>
      <c r="SYE951" s="477"/>
      <c r="SYF951" s="477"/>
      <c r="SYG951" s="477"/>
      <c r="SYH951" s="477"/>
      <c r="SYI951" s="477"/>
      <c r="SYJ951" s="477"/>
      <c r="SYK951" s="477"/>
      <c r="SYL951" s="477"/>
      <c r="SYM951" s="477"/>
      <c r="SYN951" s="477"/>
      <c r="SYO951" s="477"/>
      <c r="SYP951" s="477"/>
      <c r="SYQ951" s="477"/>
      <c r="SYR951" s="477"/>
      <c r="SYS951" s="477"/>
      <c r="SYT951" s="477"/>
      <c r="SYU951" s="477"/>
      <c r="SYV951" s="477"/>
      <c r="SYW951" s="477"/>
      <c r="SYX951" s="477"/>
      <c r="SYY951" s="477"/>
      <c r="SYZ951" s="477"/>
      <c r="SZA951" s="477"/>
      <c r="SZB951" s="477"/>
      <c r="SZC951" s="477"/>
      <c r="SZD951" s="477"/>
      <c r="SZE951" s="477"/>
      <c r="SZF951" s="477"/>
      <c r="SZG951" s="477"/>
      <c r="SZH951" s="477"/>
      <c r="SZI951" s="477"/>
      <c r="SZJ951" s="477"/>
      <c r="SZK951" s="477"/>
      <c r="SZL951" s="477"/>
      <c r="SZM951" s="477"/>
      <c r="SZN951" s="477"/>
      <c r="SZO951" s="477"/>
      <c r="SZP951" s="477"/>
      <c r="SZQ951" s="477"/>
      <c r="SZR951" s="477"/>
      <c r="SZS951" s="477"/>
      <c r="SZT951" s="477"/>
      <c r="SZU951" s="477"/>
      <c r="SZV951" s="477"/>
      <c r="SZW951" s="477"/>
      <c r="SZX951" s="477"/>
      <c r="SZY951" s="477"/>
      <c r="SZZ951" s="477"/>
      <c r="TAA951" s="477"/>
      <c r="TAB951" s="477"/>
      <c r="TAC951" s="477"/>
      <c r="TAD951" s="477"/>
      <c r="TAE951" s="477"/>
      <c r="TAF951" s="477"/>
      <c r="TAG951" s="477"/>
      <c r="TAH951" s="477"/>
      <c r="TAI951" s="477"/>
      <c r="TAJ951" s="477"/>
      <c r="TAK951" s="477"/>
      <c r="TAL951" s="477"/>
      <c r="TAM951" s="477"/>
      <c r="TAN951" s="477"/>
      <c r="TAO951" s="477"/>
      <c r="TAP951" s="477"/>
      <c r="TAQ951" s="477"/>
      <c r="TAR951" s="477"/>
      <c r="TAS951" s="477"/>
      <c r="TAT951" s="477"/>
      <c r="TAU951" s="477"/>
      <c r="TAV951" s="477"/>
      <c r="TAW951" s="477"/>
      <c r="TAX951" s="477"/>
      <c r="TAY951" s="477"/>
      <c r="TAZ951" s="477"/>
      <c r="TBA951" s="477"/>
      <c r="TBB951" s="477"/>
      <c r="TBC951" s="477"/>
      <c r="TBD951" s="477"/>
      <c r="TBE951" s="477"/>
      <c r="TBF951" s="477"/>
      <c r="TBG951" s="477"/>
      <c r="TBH951" s="477"/>
      <c r="TBI951" s="477"/>
      <c r="TBJ951" s="477"/>
      <c r="TBK951" s="477"/>
      <c r="TBL951" s="477"/>
      <c r="TBM951" s="477"/>
      <c r="TBN951" s="477"/>
      <c r="TBO951" s="477"/>
      <c r="TBP951" s="477"/>
      <c r="TBQ951" s="477"/>
      <c r="TBR951" s="477"/>
      <c r="TBS951" s="477"/>
      <c r="TBT951" s="477"/>
      <c r="TBU951" s="477"/>
      <c r="TBV951" s="477"/>
      <c r="TBW951" s="477"/>
      <c r="TBX951" s="477"/>
      <c r="TBY951" s="477"/>
      <c r="TBZ951" s="477"/>
      <c r="TCA951" s="477"/>
      <c r="TCB951" s="477"/>
      <c r="TCC951" s="477"/>
      <c r="TCD951" s="477"/>
      <c r="TCE951" s="477"/>
      <c r="TCF951" s="477"/>
      <c r="TCG951" s="477"/>
      <c r="TCH951" s="477"/>
      <c r="TCI951" s="477"/>
      <c r="TCJ951" s="477"/>
      <c r="TCK951" s="477"/>
      <c r="TCL951" s="477"/>
      <c r="TCM951" s="477"/>
      <c r="TCN951" s="477"/>
      <c r="TCO951" s="477"/>
      <c r="TCP951" s="477"/>
      <c r="TCQ951" s="477"/>
      <c r="TCR951" s="477"/>
      <c r="TCS951" s="477"/>
      <c r="TCT951" s="477"/>
      <c r="TCU951" s="477"/>
      <c r="TCV951" s="477"/>
      <c r="TCW951" s="477"/>
      <c r="TCX951" s="477"/>
      <c r="TCY951" s="477"/>
      <c r="TCZ951" s="477"/>
      <c r="TDA951" s="477"/>
      <c r="TDB951" s="477"/>
      <c r="TDC951" s="477"/>
      <c r="TDD951" s="477"/>
      <c r="TDE951" s="477"/>
      <c r="TDF951" s="477"/>
      <c r="TDG951" s="477"/>
      <c r="TDH951" s="477"/>
      <c r="TDI951" s="477"/>
      <c r="TDJ951" s="477"/>
      <c r="TDK951" s="477"/>
      <c r="TDL951" s="477"/>
      <c r="TDM951" s="477"/>
      <c r="TDN951" s="477"/>
      <c r="TDO951" s="477"/>
      <c r="TDP951" s="477"/>
      <c r="TDQ951" s="477"/>
      <c r="TDR951" s="477"/>
      <c r="TDS951" s="477"/>
      <c r="TDT951" s="477"/>
      <c r="TDU951" s="477"/>
      <c r="TDV951" s="477"/>
      <c r="TDW951" s="477"/>
      <c r="TDX951" s="477"/>
      <c r="TDY951" s="477"/>
      <c r="TDZ951" s="477"/>
      <c r="TEA951" s="477"/>
      <c r="TEB951" s="477"/>
      <c r="TEC951" s="477"/>
      <c r="TED951" s="477"/>
      <c r="TEE951" s="477"/>
      <c r="TEF951" s="477"/>
      <c r="TEG951" s="477"/>
      <c r="TEH951" s="477"/>
      <c r="TEI951" s="477"/>
      <c r="TEJ951" s="477"/>
      <c r="TEK951" s="477"/>
      <c r="TEL951" s="477"/>
      <c r="TEM951" s="477"/>
      <c r="TEN951" s="477"/>
      <c r="TEO951" s="477"/>
      <c r="TEP951" s="477"/>
      <c r="TEQ951" s="477"/>
      <c r="TER951" s="477"/>
      <c r="TES951" s="477"/>
      <c r="TET951" s="477"/>
      <c r="TEU951" s="477"/>
      <c r="TEV951" s="477"/>
      <c r="TEW951" s="477"/>
      <c r="TEX951" s="477"/>
      <c r="TEY951" s="477"/>
      <c r="TEZ951" s="477"/>
      <c r="TFA951" s="477"/>
      <c r="TFB951" s="477"/>
      <c r="TFC951" s="477"/>
      <c r="TFD951" s="477"/>
      <c r="TFE951" s="477"/>
      <c r="TFF951" s="477"/>
      <c r="TFG951" s="477"/>
      <c r="TFH951" s="477"/>
      <c r="TFI951" s="477"/>
      <c r="TFJ951" s="477"/>
      <c r="TFK951" s="477"/>
      <c r="TFL951" s="477"/>
      <c r="TFM951" s="477"/>
      <c r="TFN951" s="477"/>
      <c r="TFO951" s="477"/>
      <c r="TFP951" s="477"/>
      <c r="TFQ951" s="477"/>
      <c r="TFR951" s="477"/>
      <c r="TFS951" s="477"/>
      <c r="TFT951" s="477"/>
      <c r="TFU951" s="477"/>
      <c r="TFV951" s="477"/>
      <c r="TFW951" s="477"/>
      <c r="TFX951" s="477"/>
      <c r="TFY951" s="477"/>
      <c r="TFZ951" s="477"/>
      <c r="TGA951" s="477"/>
      <c r="TGB951" s="477"/>
      <c r="TGC951" s="477"/>
      <c r="TGD951" s="477"/>
      <c r="TGE951" s="477"/>
      <c r="TGF951" s="477"/>
      <c r="TGG951" s="477"/>
      <c r="TGH951" s="477"/>
      <c r="TGI951" s="477"/>
      <c r="TGJ951" s="477"/>
      <c r="TGK951" s="477"/>
      <c r="TGL951" s="477"/>
      <c r="TGM951" s="477"/>
      <c r="TGN951" s="477"/>
      <c r="TGO951" s="477"/>
      <c r="TGP951" s="477"/>
      <c r="TGQ951" s="477"/>
      <c r="TGR951" s="477"/>
      <c r="TGS951" s="477"/>
      <c r="TGT951" s="477"/>
      <c r="TGU951" s="477"/>
      <c r="TGV951" s="477"/>
      <c r="TGW951" s="477"/>
      <c r="TGX951" s="477"/>
      <c r="TGY951" s="477"/>
      <c r="TGZ951" s="477"/>
      <c r="THA951" s="477"/>
      <c r="THB951" s="477"/>
      <c r="THC951" s="477"/>
      <c r="THD951" s="477"/>
      <c r="THE951" s="477"/>
      <c r="THF951" s="477"/>
      <c r="THG951" s="477"/>
      <c r="THH951" s="477"/>
      <c r="THI951" s="477"/>
      <c r="THJ951" s="477"/>
      <c r="THK951" s="477"/>
      <c r="THL951" s="477"/>
      <c r="THM951" s="477"/>
      <c r="THN951" s="477"/>
      <c r="THO951" s="477"/>
      <c r="THP951" s="477"/>
      <c r="THQ951" s="477"/>
      <c r="THR951" s="477"/>
      <c r="THS951" s="477"/>
      <c r="THT951" s="477"/>
      <c r="THU951" s="477"/>
      <c r="THV951" s="477"/>
      <c r="THW951" s="477"/>
      <c r="THX951" s="477"/>
      <c r="THY951" s="477"/>
      <c r="THZ951" s="477"/>
      <c r="TIA951" s="477"/>
      <c r="TIB951" s="477"/>
      <c r="TIC951" s="477"/>
      <c r="TID951" s="477"/>
      <c r="TIE951" s="477"/>
      <c r="TIF951" s="477"/>
      <c r="TIG951" s="477"/>
      <c r="TIH951" s="477"/>
      <c r="TII951" s="477"/>
      <c r="TIJ951" s="477"/>
      <c r="TIK951" s="477"/>
      <c r="TIL951" s="477"/>
      <c r="TIM951" s="477"/>
      <c r="TIN951" s="477"/>
      <c r="TIO951" s="477"/>
      <c r="TIP951" s="477"/>
      <c r="TIQ951" s="477"/>
      <c r="TIR951" s="477"/>
      <c r="TIS951" s="477"/>
      <c r="TIT951" s="477"/>
      <c r="TIU951" s="477"/>
      <c r="TIV951" s="477"/>
      <c r="TIW951" s="477"/>
      <c r="TIX951" s="477"/>
      <c r="TIY951" s="477"/>
      <c r="TIZ951" s="477"/>
      <c r="TJA951" s="477"/>
      <c r="TJB951" s="477"/>
      <c r="TJC951" s="477"/>
      <c r="TJD951" s="477"/>
      <c r="TJE951" s="477"/>
      <c r="TJF951" s="477"/>
      <c r="TJG951" s="477"/>
      <c r="TJH951" s="477"/>
      <c r="TJI951" s="477"/>
      <c r="TJJ951" s="477"/>
      <c r="TJK951" s="477"/>
      <c r="TJL951" s="477"/>
      <c r="TJM951" s="477"/>
      <c r="TJN951" s="477"/>
      <c r="TJO951" s="477"/>
      <c r="TJP951" s="477"/>
      <c r="TJQ951" s="477"/>
      <c r="TJR951" s="477"/>
      <c r="TJS951" s="477"/>
      <c r="TJT951" s="477"/>
      <c r="TJU951" s="477"/>
      <c r="TJV951" s="477"/>
      <c r="TJW951" s="477"/>
      <c r="TJX951" s="477"/>
      <c r="TJY951" s="477"/>
      <c r="TJZ951" s="477"/>
      <c r="TKA951" s="477"/>
      <c r="TKB951" s="477"/>
      <c r="TKC951" s="477"/>
      <c r="TKD951" s="477"/>
      <c r="TKE951" s="477"/>
      <c r="TKF951" s="477"/>
      <c r="TKG951" s="477"/>
      <c r="TKH951" s="477"/>
      <c r="TKI951" s="477"/>
      <c r="TKJ951" s="477"/>
      <c r="TKK951" s="477"/>
      <c r="TKL951" s="477"/>
      <c r="TKM951" s="477"/>
      <c r="TKN951" s="477"/>
      <c r="TKO951" s="477"/>
      <c r="TKP951" s="477"/>
      <c r="TKQ951" s="477"/>
      <c r="TKR951" s="477"/>
      <c r="TKS951" s="477"/>
      <c r="TKT951" s="477"/>
      <c r="TKU951" s="477"/>
      <c r="TKV951" s="477"/>
      <c r="TKW951" s="477"/>
      <c r="TKX951" s="477"/>
      <c r="TKY951" s="477"/>
      <c r="TKZ951" s="477"/>
      <c r="TLA951" s="477"/>
      <c r="TLB951" s="477"/>
      <c r="TLC951" s="477"/>
      <c r="TLD951" s="477"/>
      <c r="TLE951" s="477"/>
      <c r="TLF951" s="477"/>
      <c r="TLG951" s="477"/>
      <c r="TLH951" s="477"/>
      <c r="TLI951" s="477"/>
      <c r="TLJ951" s="477"/>
      <c r="TLK951" s="477"/>
      <c r="TLL951" s="477"/>
      <c r="TLM951" s="477"/>
      <c r="TLN951" s="477"/>
      <c r="TLO951" s="477"/>
      <c r="TLP951" s="477"/>
      <c r="TLQ951" s="477"/>
      <c r="TLR951" s="477"/>
      <c r="TLS951" s="477"/>
      <c r="TLT951" s="477"/>
      <c r="TLU951" s="477"/>
      <c r="TLV951" s="477"/>
      <c r="TLW951" s="477"/>
      <c r="TLX951" s="477"/>
      <c r="TLY951" s="477"/>
      <c r="TLZ951" s="477"/>
      <c r="TMA951" s="477"/>
      <c r="TMB951" s="477"/>
      <c r="TMC951" s="477"/>
      <c r="TMD951" s="477"/>
      <c r="TME951" s="477"/>
      <c r="TMF951" s="477"/>
      <c r="TMG951" s="477"/>
      <c r="TMH951" s="477"/>
      <c r="TMI951" s="477"/>
      <c r="TMJ951" s="477"/>
      <c r="TMK951" s="477"/>
      <c r="TML951" s="477"/>
      <c r="TMM951" s="477"/>
      <c r="TMN951" s="477"/>
      <c r="TMO951" s="477"/>
      <c r="TMP951" s="477"/>
      <c r="TMQ951" s="477"/>
      <c r="TMR951" s="477"/>
      <c r="TMS951" s="477"/>
      <c r="TMT951" s="477"/>
      <c r="TMU951" s="477"/>
      <c r="TMV951" s="477"/>
      <c r="TMW951" s="477"/>
      <c r="TMX951" s="477"/>
      <c r="TMY951" s="477"/>
      <c r="TMZ951" s="477"/>
      <c r="TNA951" s="477"/>
      <c r="TNB951" s="477"/>
      <c r="TNC951" s="477"/>
      <c r="TND951" s="477"/>
      <c r="TNE951" s="477"/>
      <c r="TNF951" s="477"/>
      <c r="TNG951" s="477"/>
      <c r="TNH951" s="477"/>
      <c r="TNI951" s="477"/>
      <c r="TNJ951" s="477"/>
      <c r="TNK951" s="477"/>
      <c r="TNL951" s="477"/>
      <c r="TNM951" s="477"/>
      <c r="TNN951" s="477"/>
      <c r="TNO951" s="477"/>
      <c r="TNP951" s="477"/>
      <c r="TNQ951" s="477"/>
      <c r="TNR951" s="477"/>
      <c r="TNS951" s="477"/>
      <c r="TNT951" s="477"/>
      <c r="TNU951" s="477"/>
      <c r="TNV951" s="477"/>
      <c r="TNW951" s="477"/>
      <c r="TNX951" s="477"/>
      <c r="TNY951" s="477"/>
      <c r="TNZ951" s="477"/>
      <c r="TOA951" s="477"/>
      <c r="TOB951" s="477"/>
      <c r="TOC951" s="477"/>
      <c r="TOD951" s="477"/>
      <c r="TOE951" s="477"/>
      <c r="TOF951" s="477"/>
      <c r="TOG951" s="477"/>
      <c r="TOH951" s="477"/>
      <c r="TOI951" s="477"/>
      <c r="TOJ951" s="477"/>
      <c r="TOK951" s="477"/>
      <c r="TOL951" s="477"/>
      <c r="TOM951" s="477"/>
      <c r="TON951" s="477"/>
      <c r="TOO951" s="477"/>
      <c r="TOP951" s="477"/>
      <c r="TOQ951" s="477"/>
      <c r="TOR951" s="477"/>
      <c r="TOS951" s="477"/>
      <c r="TOT951" s="477"/>
      <c r="TOU951" s="477"/>
      <c r="TOV951" s="477"/>
      <c r="TOW951" s="477"/>
      <c r="TOX951" s="477"/>
      <c r="TOY951" s="477"/>
      <c r="TOZ951" s="477"/>
      <c r="TPA951" s="477"/>
      <c r="TPB951" s="477"/>
      <c r="TPC951" s="477"/>
      <c r="TPD951" s="477"/>
      <c r="TPE951" s="477"/>
      <c r="TPF951" s="477"/>
      <c r="TPG951" s="477"/>
      <c r="TPH951" s="477"/>
      <c r="TPI951" s="477"/>
      <c r="TPJ951" s="477"/>
      <c r="TPK951" s="477"/>
      <c r="TPL951" s="477"/>
      <c r="TPM951" s="477"/>
      <c r="TPN951" s="477"/>
      <c r="TPO951" s="477"/>
      <c r="TPP951" s="477"/>
      <c r="TPQ951" s="477"/>
      <c r="TPR951" s="477"/>
      <c r="TPS951" s="477"/>
      <c r="TPT951" s="477"/>
      <c r="TPU951" s="477"/>
      <c r="TPV951" s="477"/>
      <c r="TPW951" s="477"/>
      <c r="TPX951" s="477"/>
      <c r="TPY951" s="477"/>
      <c r="TPZ951" s="477"/>
      <c r="TQA951" s="477"/>
      <c r="TQB951" s="477"/>
      <c r="TQC951" s="477"/>
      <c r="TQD951" s="477"/>
      <c r="TQE951" s="477"/>
      <c r="TQF951" s="477"/>
      <c r="TQG951" s="477"/>
      <c r="TQH951" s="477"/>
      <c r="TQI951" s="477"/>
      <c r="TQJ951" s="477"/>
      <c r="TQK951" s="477"/>
      <c r="TQL951" s="477"/>
      <c r="TQM951" s="477"/>
      <c r="TQN951" s="477"/>
      <c r="TQO951" s="477"/>
      <c r="TQP951" s="477"/>
      <c r="TQQ951" s="477"/>
      <c r="TQR951" s="477"/>
      <c r="TQS951" s="477"/>
      <c r="TQT951" s="477"/>
      <c r="TQU951" s="477"/>
      <c r="TQV951" s="477"/>
      <c r="TQW951" s="477"/>
      <c r="TQX951" s="477"/>
      <c r="TQY951" s="477"/>
      <c r="TQZ951" s="477"/>
      <c r="TRA951" s="477"/>
      <c r="TRB951" s="477"/>
      <c r="TRC951" s="477"/>
      <c r="TRD951" s="477"/>
      <c r="TRE951" s="477"/>
      <c r="TRF951" s="477"/>
      <c r="TRG951" s="477"/>
      <c r="TRH951" s="477"/>
      <c r="TRI951" s="477"/>
      <c r="TRJ951" s="477"/>
      <c r="TRK951" s="477"/>
      <c r="TRL951" s="477"/>
      <c r="TRM951" s="477"/>
      <c r="TRN951" s="477"/>
      <c r="TRO951" s="477"/>
      <c r="TRP951" s="477"/>
      <c r="TRQ951" s="477"/>
      <c r="TRR951" s="477"/>
      <c r="TRS951" s="477"/>
      <c r="TRT951" s="477"/>
      <c r="TRU951" s="477"/>
      <c r="TRV951" s="477"/>
      <c r="TRW951" s="477"/>
      <c r="TRX951" s="477"/>
      <c r="TRY951" s="477"/>
      <c r="TRZ951" s="477"/>
      <c r="TSA951" s="477"/>
      <c r="TSB951" s="477"/>
      <c r="TSC951" s="477"/>
      <c r="TSD951" s="477"/>
      <c r="TSE951" s="477"/>
      <c r="TSF951" s="477"/>
      <c r="TSG951" s="477"/>
      <c r="TSH951" s="477"/>
      <c r="TSI951" s="477"/>
      <c r="TSJ951" s="477"/>
      <c r="TSK951" s="477"/>
      <c r="TSL951" s="477"/>
      <c r="TSM951" s="477"/>
      <c r="TSN951" s="477"/>
      <c r="TSO951" s="477"/>
      <c r="TSP951" s="477"/>
      <c r="TSQ951" s="477"/>
      <c r="TSR951" s="477"/>
      <c r="TSS951" s="477"/>
      <c r="TST951" s="477"/>
      <c r="TSU951" s="477"/>
      <c r="TSV951" s="477"/>
      <c r="TSW951" s="477"/>
      <c r="TSX951" s="477"/>
      <c r="TSY951" s="477"/>
      <c r="TSZ951" s="477"/>
      <c r="TTA951" s="477"/>
      <c r="TTB951" s="477"/>
      <c r="TTC951" s="477"/>
      <c r="TTD951" s="477"/>
      <c r="TTE951" s="477"/>
      <c r="TTF951" s="477"/>
      <c r="TTG951" s="477"/>
      <c r="TTH951" s="477"/>
      <c r="TTI951" s="477"/>
      <c r="TTJ951" s="477"/>
      <c r="TTK951" s="477"/>
      <c r="TTL951" s="477"/>
      <c r="TTM951" s="477"/>
      <c r="TTN951" s="477"/>
      <c r="TTO951" s="477"/>
      <c r="TTP951" s="477"/>
      <c r="TTQ951" s="477"/>
      <c r="TTR951" s="477"/>
      <c r="TTS951" s="477"/>
      <c r="TTT951" s="477"/>
      <c r="TTU951" s="477"/>
      <c r="TTV951" s="477"/>
      <c r="TTW951" s="477"/>
      <c r="TTX951" s="477"/>
      <c r="TTY951" s="477"/>
      <c r="TTZ951" s="477"/>
      <c r="TUA951" s="477"/>
      <c r="TUB951" s="477"/>
      <c r="TUC951" s="477"/>
      <c r="TUD951" s="477"/>
      <c r="TUE951" s="477"/>
      <c r="TUF951" s="477"/>
      <c r="TUG951" s="477"/>
      <c r="TUH951" s="477"/>
      <c r="TUI951" s="477"/>
      <c r="TUJ951" s="477"/>
      <c r="TUK951" s="477"/>
      <c r="TUL951" s="477"/>
      <c r="TUM951" s="477"/>
      <c r="TUN951" s="477"/>
      <c r="TUO951" s="477"/>
      <c r="TUP951" s="477"/>
      <c r="TUQ951" s="477"/>
      <c r="TUR951" s="477"/>
      <c r="TUS951" s="477"/>
      <c r="TUT951" s="477"/>
      <c r="TUU951" s="477"/>
      <c r="TUV951" s="477"/>
      <c r="TUW951" s="477"/>
      <c r="TUX951" s="477"/>
      <c r="TUY951" s="477"/>
      <c r="TUZ951" s="477"/>
      <c r="TVA951" s="477"/>
      <c r="TVB951" s="477"/>
      <c r="TVC951" s="477"/>
      <c r="TVD951" s="477"/>
      <c r="TVE951" s="477"/>
      <c r="TVF951" s="477"/>
      <c r="TVG951" s="477"/>
      <c r="TVH951" s="477"/>
      <c r="TVI951" s="477"/>
      <c r="TVJ951" s="477"/>
      <c r="TVK951" s="477"/>
      <c r="TVL951" s="477"/>
      <c r="TVM951" s="477"/>
      <c r="TVN951" s="477"/>
      <c r="TVO951" s="477"/>
      <c r="TVP951" s="477"/>
      <c r="TVQ951" s="477"/>
      <c r="TVR951" s="477"/>
      <c r="TVS951" s="477"/>
      <c r="TVT951" s="477"/>
      <c r="TVU951" s="477"/>
      <c r="TVV951" s="477"/>
      <c r="TVW951" s="477"/>
      <c r="TVX951" s="477"/>
      <c r="TVY951" s="477"/>
      <c r="TVZ951" s="477"/>
      <c r="TWA951" s="477"/>
      <c r="TWB951" s="477"/>
      <c r="TWC951" s="477"/>
      <c r="TWD951" s="477"/>
      <c r="TWE951" s="477"/>
      <c r="TWF951" s="477"/>
      <c r="TWG951" s="477"/>
      <c r="TWH951" s="477"/>
      <c r="TWI951" s="477"/>
      <c r="TWJ951" s="477"/>
      <c r="TWK951" s="477"/>
      <c r="TWL951" s="477"/>
      <c r="TWM951" s="477"/>
      <c r="TWN951" s="477"/>
      <c r="TWO951" s="477"/>
      <c r="TWP951" s="477"/>
      <c r="TWQ951" s="477"/>
      <c r="TWR951" s="477"/>
      <c r="TWS951" s="477"/>
      <c r="TWT951" s="477"/>
      <c r="TWU951" s="477"/>
      <c r="TWV951" s="477"/>
      <c r="TWW951" s="477"/>
      <c r="TWX951" s="477"/>
      <c r="TWY951" s="477"/>
      <c r="TWZ951" s="477"/>
      <c r="TXA951" s="477"/>
      <c r="TXB951" s="477"/>
      <c r="TXC951" s="477"/>
      <c r="TXD951" s="477"/>
      <c r="TXE951" s="477"/>
      <c r="TXF951" s="477"/>
      <c r="TXG951" s="477"/>
      <c r="TXH951" s="477"/>
      <c r="TXI951" s="477"/>
      <c r="TXJ951" s="477"/>
      <c r="TXK951" s="477"/>
      <c r="TXL951" s="477"/>
      <c r="TXM951" s="477"/>
      <c r="TXN951" s="477"/>
      <c r="TXO951" s="477"/>
      <c r="TXP951" s="477"/>
      <c r="TXQ951" s="477"/>
      <c r="TXR951" s="477"/>
      <c r="TXS951" s="477"/>
      <c r="TXT951" s="477"/>
      <c r="TXU951" s="477"/>
      <c r="TXV951" s="477"/>
      <c r="TXW951" s="477"/>
      <c r="TXX951" s="477"/>
      <c r="TXY951" s="477"/>
      <c r="TXZ951" s="477"/>
      <c r="TYA951" s="477"/>
      <c r="TYB951" s="477"/>
      <c r="TYC951" s="477"/>
      <c r="TYD951" s="477"/>
      <c r="TYE951" s="477"/>
      <c r="TYF951" s="477"/>
      <c r="TYG951" s="477"/>
      <c r="TYH951" s="477"/>
      <c r="TYI951" s="477"/>
      <c r="TYJ951" s="477"/>
      <c r="TYK951" s="477"/>
      <c r="TYL951" s="477"/>
      <c r="TYM951" s="477"/>
      <c r="TYN951" s="477"/>
      <c r="TYO951" s="477"/>
      <c r="TYP951" s="477"/>
      <c r="TYQ951" s="477"/>
      <c r="TYR951" s="477"/>
      <c r="TYS951" s="477"/>
      <c r="TYT951" s="477"/>
      <c r="TYU951" s="477"/>
      <c r="TYV951" s="477"/>
      <c r="TYW951" s="477"/>
      <c r="TYX951" s="477"/>
      <c r="TYY951" s="477"/>
      <c r="TYZ951" s="477"/>
      <c r="TZA951" s="477"/>
      <c r="TZB951" s="477"/>
      <c r="TZC951" s="477"/>
      <c r="TZD951" s="477"/>
      <c r="TZE951" s="477"/>
      <c r="TZF951" s="477"/>
      <c r="TZG951" s="477"/>
      <c r="TZH951" s="477"/>
      <c r="TZI951" s="477"/>
      <c r="TZJ951" s="477"/>
      <c r="TZK951" s="477"/>
      <c r="TZL951" s="477"/>
      <c r="TZM951" s="477"/>
      <c r="TZN951" s="477"/>
      <c r="TZO951" s="477"/>
      <c r="TZP951" s="477"/>
      <c r="TZQ951" s="477"/>
      <c r="TZR951" s="477"/>
      <c r="TZS951" s="477"/>
      <c r="TZT951" s="477"/>
      <c r="TZU951" s="477"/>
      <c r="TZV951" s="477"/>
      <c r="TZW951" s="477"/>
      <c r="TZX951" s="477"/>
      <c r="TZY951" s="477"/>
      <c r="TZZ951" s="477"/>
      <c r="UAA951" s="477"/>
      <c r="UAB951" s="477"/>
      <c r="UAC951" s="477"/>
      <c r="UAD951" s="477"/>
      <c r="UAE951" s="477"/>
      <c r="UAF951" s="477"/>
      <c r="UAG951" s="477"/>
      <c r="UAH951" s="477"/>
      <c r="UAI951" s="477"/>
      <c r="UAJ951" s="477"/>
      <c r="UAK951" s="477"/>
      <c r="UAL951" s="477"/>
      <c r="UAM951" s="477"/>
      <c r="UAN951" s="477"/>
      <c r="UAO951" s="477"/>
      <c r="UAP951" s="477"/>
      <c r="UAQ951" s="477"/>
      <c r="UAR951" s="477"/>
      <c r="UAS951" s="477"/>
      <c r="UAT951" s="477"/>
      <c r="UAU951" s="477"/>
      <c r="UAV951" s="477"/>
      <c r="UAW951" s="477"/>
      <c r="UAX951" s="477"/>
      <c r="UAY951" s="477"/>
      <c r="UAZ951" s="477"/>
      <c r="UBA951" s="477"/>
      <c r="UBB951" s="477"/>
      <c r="UBC951" s="477"/>
      <c r="UBD951" s="477"/>
      <c r="UBE951" s="477"/>
      <c r="UBF951" s="477"/>
      <c r="UBG951" s="477"/>
      <c r="UBH951" s="477"/>
      <c r="UBI951" s="477"/>
      <c r="UBJ951" s="477"/>
      <c r="UBK951" s="477"/>
      <c r="UBL951" s="477"/>
      <c r="UBM951" s="477"/>
      <c r="UBN951" s="477"/>
      <c r="UBO951" s="477"/>
      <c r="UBP951" s="477"/>
      <c r="UBQ951" s="477"/>
      <c r="UBR951" s="477"/>
      <c r="UBS951" s="477"/>
      <c r="UBT951" s="477"/>
      <c r="UBU951" s="477"/>
      <c r="UBV951" s="477"/>
      <c r="UBW951" s="477"/>
      <c r="UBX951" s="477"/>
      <c r="UBY951" s="477"/>
      <c r="UBZ951" s="477"/>
      <c r="UCA951" s="477"/>
      <c r="UCB951" s="477"/>
      <c r="UCC951" s="477"/>
      <c r="UCD951" s="477"/>
      <c r="UCE951" s="477"/>
      <c r="UCF951" s="477"/>
      <c r="UCG951" s="477"/>
      <c r="UCH951" s="477"/>
      <c r="UCI951" s="477"/>
      <c r="UCJ951" s="477"/>
      <c r="UCK951" s="477"/>
      <c r="UCL951" s="477"/>
      <c r="UCM951" s="477"/>
      <c r="UCN951" s="477"/>
      <c r="UCO951" s="477"/>
      <c r="UCP951" s="477"/>
      <c r="UCQ951" s="477"/>
      <c r="UCR951" s="477"/>
      <c r="UCS951" s="477"/>
      <c r="UCT951" s="477"/>
      <c r="UCU951" s="477"/>
      <c r="UCV951" s="477"/>
      <c r="UCW951" s="477"/>
      <c r="UCX951" s="477"/>
      <c r="UCY951" s="477"/>
      <c r="UCZ951" s="477"/>
      <c r="UDA951" s="477"/>
      <c r="UDB951" s="477"/>
      <c r="UDC951" s="477"/>
      <c r="UDD951" s="477"/>
      <c r="UDE951" s="477"/>
      <c r="UDF951" s="477"/>
      <c r="UDG951" s="477"/>
      <c r="UDH951" s="477"/>
      <c r="UDI951" s="477"/>
      <c r="UDJ951" s="477"/>
      <c r="UDK951" s="477"/>
      <c r="UDL951" s="477"/>
      <c r="UDM951" s="477"/>
      <c r="UDN951" s="477"/>
      <c r="UDO951" s="477"/>
      <c r="UDP951" s="477"/>
      <c r="UDQ951" s="477"/>
      <c r="UDR951" s="477"/>
      <c r="UDS951" s="477"/>
      <c r="UDT951" s="477"/>
      <c r="UDU951" s="477"/>
      <c r="UDV951" s="477"/>
      <c r="UDW951" s="477"/>
      <c r="UDX951" s="477"/>
      <c r="UDY951" s="477"/>
      <c r="UDZ951" s="477"/>
      <c r="UEA951" s="477"/>
      <c r="UEB951" s="477"/>
      <c r="UEC951" s="477"/>
      <c r="UED951" s="477"/>
      <c r="UEE951" s="477"/>
      <c r="UEF951" s="477"/>
      <c r="UEG951" s="477"/>
      <c r="UEH951" s="477"/>
      <c r="UEI951" s="477"/>
      <c r="UEJ951" s="477"/>
      <c r="UEK951" s="477"/>
      <c r="UEL951" s="477"/>
      <c r="UEM951" s="477"/>
      <c r="UEN951" s="477"/>
      <c r="UEO951" s="477"/>
      <c r="UEP951" s="477"/>
      <c r="UEQ951" s="477"/>
      <c r="UER951" s="477"/>
      <c r="UES951" s="477"/>
      <c r="UET951" s="477"/>
      <c r="UEU951" s="477"/>
      <c r="UEV951" s="477"/>
      <c r="UEW951" s="477"/>
      <c r="UEX951" s="477"/>
      <c r="UEY951" s="477"/>
      <c r="UEZ951" s="477"/>
      <c r="UFA951" s="477"/>
      <c r="UFB951" s="477"/>
      <c r="UFC951" s="477"/>
      <c r="UFD951" s="477"/>
      <c r="UFE951" s="477"/>
      <c r="UFF951" s="477"/>
      <c r="UFG951" s="477"/>
      <c r="UFH951" s="477"/>
      <c r="UFI951" s="477"/>
      <c r="UFJ951" s="477"/>
      <c r="UFK951" s="477"/>
      <c r="UFL951" s="477"/>
      <c r="UFM951" s="477"/>
      <c r="UFN951" s="477"/>
      <c r="UFO951" s="477"/>
      <c r="UFP951" s="477"/>
      <c r="UFQ951" s="477"/>
      <c r="UFR951" s="477"/>
      <c r="UFS951" s="477"/>
      <c r="UFT951" s="477"/>
      <c r="UFU951" s="477"/>
      <c r="UFV951" s="477"/>
      <c r="UFW951" s="477"/>
      <c r="UFX951" s="477"/>
      <c r="UFY951" s="477"/>
      <c r="UFZ951" s="477"/>
      <c r="UGA951" s="477"/>
      <c r="UGB951" s="477"/>
      <c r="UGC951" s="477"/>
      <c r="UGD951" s="477"/>
      <c r="UGE951" s="477"/>
      <c r="UGF951" s="477"/>
      <c r="UGG951" s="477"/>
      <c r="UGH951" s="477"/>
      <c r="UGI951" s="477"/>
      <c r="UGJ951" s="477"/>
      <c r="UGK951" s="477"/>
      <c r="UGL951" s="477"/>
      <c r="UGM951" s="477"/>
      <c r="UGN951" s="477"/>
      <c r="UGO951" s="477"/>
      <c r="UGP951" s="477"/>
      <c r="UGQ951" s="477"/>
      <c r="UGR951" s="477"/>
      <c r="UGS951" s="477"/>
      <c r="UGT951" s="477"/>
      <c r="UGU951" s="477"/>
      <c r="UGV951" s="477"/>
      <c r="UGW951" s="477"/>
      <c r="UGX951" s="477"/>
      <c r="UGY951" s="477"/>
      <c r="UGZ951" s="477"/>
      <c r="UHA951" s="477"/>
      <c r="UHB951" s="477"/>
      <c r="UHC951" s="477"/>
      <c r="UHD951" s="477"/>
      <c r="UHE951" s="477"/>
      <c r="UHF951" s="477"/>
      <c r="UHG951" s="477"/>
      <c r="UHH951" s="477"/>
      <c r="UHI951" s="477"/>
      <c r="UHJ951" s="477"/>
      <c r="UHK951" s="477"/>
      <c r="UHL951" s="477"/>
      <c r="UHM951" s="477"/>
      <c r="UHN951" s="477"/>
      <c r="UHO951" s="477"/>
      <c r="UHP951" s="477"/>
      <c r="UHQ951" s="477"/>
      <c r="UHR951" s="477"/>
      <c r="UHS951" s="477"/>
      <c r="UHT951" s="477"/>
      <c r="UHU951" s="477"/>
      <c r="UHV951" s="477"/>
      <c r="UHW951" s="477"/>
      <c r="UHX951" s="477"/>
      <c r="UHY951" s="477"/>
      <c r="UHZ951" s="477"/>
      <c r="UIA951" s="477"/>
      <c r="UIB951" s="477"/>
      <c r="UIC951" s="477"/>
      <c r="UID951" s="477"/>
      <c r="UIE951" s="477"/>
      <c r="UIF951" s="477"/>
      <c r="UIG951" s="477"/>
      <c r="UIH951" s="477"/>
      <c r="UII951" s="477"/>
      <c r="UIJ951" s="477"/>
      <c r="UIK951" s="477"/>
      <c r="UIL951" s="477"/>
      <c r="UIM951" s="477"/>
      <c r="UIN951" s="477"/>
      <c r="UIO951" s="477"/>
      <c r="UIP951" s="477"/>
      <c r="UIQ951" s="477"/>
      <c r="UIR951" s="477"/>
      <c r="UIS951" s="477"/>
      <c r="UIT951" s="477"/>
      <c r="UIU951" s="477"/>
      <c r="UIV951" s="477"/>
      <c r="UIW951" s="477"/>
      <c r="UIX951" s="477"/>
      <c r="UIY951" s="477"/>
      <c r="UIZ951" s="477"/>
      <c r="UJA951" s="477"/>
      <c r="UJB951" s="477"/>
      <c r="UJC951" s="477"/>
      <c r="UJD951" s="477"/>
      <c r="UJE951" s="477"/>
      <c r="UJF951" s="477"/>
      <c r="UJG951" s="477"/>
      <c r="UJH951" s="477"/>
      <c r="UJI951" s="477"/>
      <c r="UJJ951" s="477"/>
      <c r="UJK951" s="477"/>
      <c r="UJL951" s="477"/>
      <c r="UJM951" s="477"/>
      <c r="UJN951" s="477"/>
      <c r="UJO951" s="477"/>
      <c r="UJP951" s="477"/>
      <c r="UJQ951" s="477"/>
      <c r="UJR951" s="477"/>
      <c r="UJS951" s="477"/>
      <c r="UJT951" s="477"/>
      <c r="UJU951" s="477"/>
      <c r="UJV951" s="477"/>
      <c r="UJW951" s="477"/>
      <c r="UJX951" s="477"/>
      <c r="UJY951" s="477"/>
      <c r="UJZ951" s="477"/>
      <c r="UKA951" s="477"/>
      <c r="UKB951" s="477"/>
      <c r="UKC951" s="477"/>
      <c r="UKD951" s="477"/>
      <c r="UKE951" s="477"/>
      <c r="UKF951" s="477"/>
      <c r="UKG951" s="477"/>
      <c r="UKH951" s="477"/>
      <c r="UKI951" s="477"/>
      <c r="UKJ951" s="477"/>
      <c r="UKK951" s="477"/>
      <c r="UKL951" s="477"/>
      <c r="UKM951" s="477"/>
      <c r="UKN951" s="477"/>
      <c r="UKO951" s="477"/>
      <c r="UKP951" s="477"/>
      <c r="UKQ951" s="477"/>
      <c r="UKR951" s="477"/>
      <c r="UKS951" s="477"/>
      <c r="UKT951" s="477"/>
      <c r="UKU951" s="477"/>
      <c r="UKV951" s="477"/>
      <c r="UKW951" s="477"/>
      <c r="UKX951" s="477"/>
      <c r="UKY951" s="477"/>
      <c r="UKZ951" s="477"/>
      <c r="ULA951" s="477"/>
      <c r="ULB951" s="477"/>
      <c r="ULC951" s="477"/>
      <c r="ULD951" s="477"/>
      <c r="ULE951" s="477"/>
      <c r="ULF951" s="477"/>
      <c r="ULG951" s="477"/>
      <c r="ULH951" s="477"/>
      <c r="ULI951" s="477"/>
      <c r="ULJ951" s="477"/>
      <c r="ULK951" s="477"/>
      <c r="ULL951" s="477"/>
      <c r="ULM951" s="477"/>
      <c r="ULN951" s="477"/>
      <c r="ULO951" s="477"/>
      <c r="ULP951" s="477"/>
      <c r="ULQ951" s="477"/>
      <c r="ULR951" s="477"/>
      <c r="ULS951" s="477"/>
      <c r="ULT951" s="477"/>
      <c r="ULU951" s="477"/>
      <c r="ULV951" s="477"/>
      <c r="ULW951" s="477"/>
      <c r="ULX951" s="477"/>
      <c r="ULY951" s="477"/>
      <c r="ULZ951" s="477"/>
      <c r="UMA951" s="477"/>
      <c r="UMB951" s="477"/>
      <c r="UMC951" s="477"/>
      <c r="UMD951" s="477"/>
      <c r="UME951" s="477"/>
      <c r="UMF951" s="477"/>
      <c r="UMG951" s="477"/>
      <c r="UMH951" s="477"/>
      <c r="UMI951" s="477"/>
      <c r="UMJ951" s="477"/>
      <c r="UMK951" s="477"/>
      <c r="UML951" s="477"/>
      <c r="UMM951" s="477"/>
      <c r="UMN951" s="477"/>
      <c r="UMO951" s="477"/>
      <c r="UMP951" s="477"/>
      <c r="UMQ951" s="477"/>
      <c r="UMR951" s="477"/>
      <c r="UMS951" s="477"/>
      <c r="UMT951" s="477"/>
      <c r="UMU951" s="477"/>
      <c r="UMV951" s="477"/>
      <c r="UMW951" s="477"/>
      <c r="UMX951" s="477"/>
      <c r="UMY951" s="477"/>
      <c r="UMZ951" s="477"/>
      <c r="UNA951" s="477"/>
      <c r="UNB951" s="477"/>
      <c r="UNC951" s="477"/>
      <c r="UND951" s="477"/>
      <c r="UNE951" s="477"/>
      <c r="UNF951" s="477"/>
      <c r="UNG951" s="477"/>
      <c r="UNH951" s="477"/>
      <c r="UNI951" s="477"/>
      <c r="UNJ951" s="477"/>
      <c r="UNK951" s="477"/>
      <c r="UNL951" s="477"/>
      <c r="UNM951" s="477"/>
      <c r="UNN951" s="477"/>
      <c r="UNO951" s="477"/>
      <c r="UNP951" s="477"/>
      <c r="UNQ951" s="477"/>
      <c r="UNR951" s="477"/>
      <c r="UNS951" s="477"/>
      <c r="UNT951" s="477"/>
      <c r="UNU951" s="477"/>
      <c r="UNV951" s="477"/>
      <c r="UNW951" s="477"/>
      <c r="UNX951" s="477"/>
      <c r="UNY951" s="477"/>
      <c r="UNZ951" s="477"/>
      <c r="UOA951" s="477"/>
      <c r="UOB951" s="477"/>
      <c r="UOC951" s="477"/>
      <c r="UOD951" s="477"/>
      <c r="UOE951" s="477"/>
      <c r="UOF951" s="477"/>
      <c r="UOG951" s="477"/>
      <c r="UOH951" s="477"/>
      <c r="UOI951" s="477"/>
      <c r="UOJ951" s="477"/>
      <c r="UOK951" s="477"/>
      <c r="UOL951" s="477"/>
      <c r="UOM951" s="477"/>
      <c r="UON951" s="477"/>
      <c r="UOO951" s="477"/>
      <c r="UOP951" s="477"/>
      <c r="UOQ951" s="477"/>
      <c r="UOR951" s="477"/>
      <c r="UOS951" s="477"/>
      <c r="UOT951" s="477"/>
      <c r="UOU951" s="477"/>
      <c r="UOV951" s="477"/>
      <c r="UOW951" s="477"/>
      <c r="UOX951" s="477"/>
      <c r="UOY951" s="477"/>
      <c r="UOZ951" s="477"/>
      <c r="UPA951" s="477"/>
      <c r="UPB951" s="477"/>
      <c r="UPC951" s="477"/>
      <c r="UPD951" s="477"/>
      <c r="UPE951" s="477"/>
      <c r="UPF951" s="477"/>
      <c r="UPG951" s="477"/>
      <c r="UPH951" s="477"/>
      <c r="UPI951" s="477"/>
      <c r="UPJ951" s="477"/>
      <c r="UPK951" s="477"/>
      <c r="UPL951" s="477"/>
      <c r="UPM951" s="477"/>
      <c r="UPN951" s="477"/>
      <c r="UPO951" s="477"/>
      <c r="UPP951" s="477"/>
      <c r="UPQ951" s="477"/>
      <c r="UPR951" s="477"/>
      <c r="UPS951" s="477"/>
      <c r="UPT951" s="477"/>
      <c r="UPU951" s="477"/>
      <c r="UPV951" s="477"/>
      <c r="UPW951" s="477"/>
      <c r="UPX951" s="477"/>
      <c r="UPY951" s="477"/>
      <c r="UPZ951" s="477"/>
      <c r="UQA951" s="477"/>
      <c r="UQB951" s="477"/>
      <c r="UQC951" s="477"/>
      <c r="UQD951" s="477"/>
      <c r="UQE951" s="477"/>
      <c r="UQF951" s="477"/>
      <c r="UQG951" s="477"/>
      <c r="UQH951" s="477"/>
      <c r="UQI951" s="477"/>
      <c r="UQJ951" s="477"/>
      <c r="UQK951" s="477"/>
      <c r="UQL951" s="477"/>
      <c r="UQM951" s="477"/>
      <c r="UQN951" s="477"/>
      <c r="UQO951" s="477"/>
      <c r="UQP951" s="477"/>
      <c r="UQQ951" s="477"/>
      <c r="UQR951" s="477"/>
      <c r="UQS951" s="477"/>
      <c r="UQT951" s="477"/>
      <c r="UQU951" s="477"/>
      <c r="UQV951" s="477"/>
      <c r="UQW951" s="477"/>
      <c r="UQX951" s="477"/>
      <c r="UQY951" s="477"/>
      <c r="UQZ951" s="477"/>
      <c r="URA951" s="477"/>
      <c r="URB951" s="477"/>
      <c r="URC951" s="477"/>
      <c r="URD951" s="477"/>
      <c r="URE951" s="477"/>
      <c r="URF951" s="477"/>
      <c r="URG951" s="477"/>
      <c r="URH951" s="477"/>
      <c r="URI951" s="477"/>
      <c r="URJ951" s="477"/>
      <c r="URK951" s="477"/>
      <c r="URL951" s="477"/>
      <c r="URM951" s="477"/>
      <c r="URN951" s="477"/>
      <c r="URO951" s="477"/>
      <c r="URP951" s="477"/>
      <c r="URQ951" s="477"/>
      <c r="URR951" s="477"/>
      <c r="URS951" s="477"/>
      <c r="URT951" s="477"/>
      <c r="URU951" s="477"/>
      <c r="URV951" s="477"/>
      <c r="URW951" s="477"/>
      <c r="URX951" s="477"/>
      <c r="URY951" s="477"/>
      <c r="URZ951" s="477"/>
      <c r="USA951" s="477"/>
      <c r="USB951" s="477"/>
      <c r="USC951" s="477"/>
      <c r="USD951" s="477"/>
      <c r="USE951" s="477"/>
      <c r="USF951" s="477"/>
      <c r="USG951" s="477"/>
      <c r="USH951" s="477"/>
      <c r="USI951" s="477"/>
      <c r="USJ951" s="477"/>
      <c r="USK951" s="477"/>
      <c r="USL951" s="477"/>
      <c r="USM951" s="477"/>
      <c r="USN951" s="477"/>
      <c r="USO951" s="477"/>
      <c r="USP951" s="477"/>
      <c r="USQ951" s="477"/>
      <c r="USR951" s="477"/>
      <c r="USS951" s="477"/>
      <c r="UST951" s="477"/>
      <c r="USU951" s="477"/>
      <c r="USV951" s="477"/>
      <c r="USW951" s="477"/>
      <c r="USX951" s="477"/>
      <c r="USY951" s="477"/>
      <c r="USZ951" s="477"/>
      <c r="UTA951" s="477"/>
      <c r="UTB951" s="477"/>
      <c r="UTC951" s="477"/>
      <c r="UTD951" s="477"/>
      <c r="UTE951" s="477"/>
      <c r="UTF951" s="477"/>
      <c r="UTG951" s="477"/>
      <c r="UTH951" s="477"/>
      <c r="UTI951" s="477"/>
      <c r="UTJ951" s="477"/>
      <c r="UTK951" s="477"/>
      <c r="UTL951" s="477"/>
      <c r="UTM951" s="477"/>
      <c r="UTN951" s="477"/>
      <c r="UTO951" s="477"/>
      <c r="UTP951" s="477"/>
      <c r="UTQ951" s="477"/>
      <c r="UTR951" s="477"/>
      <c r="UTS951" s="477"/>
      <c r="UTT951" s="477"/>
      <c r="UTU951" s="477"/>
      <c r="UTV951" s="477"/>
      <c r="UTW951" s="477"/>
      <c r="UTX951" s="477"/>
      <c r="UTY951" s="477"/>
      <c r="UTZ951" s="477"/>
      <c r="UUA951" s="477"/>
      <c r="UUB951" s="477"/>
      <c r="UUC951" s="477"/>
      <c r="UUD951" s="477"/>
      <c r="UUE951" s="477"/>
      <c r="UUF951" s="477"/>
      <c r="UUG951" s="477"/>
      <c r="UUH951" s="477"/>
      <c r="UUI951" s="477"/>
      <c r="UUJ951" s="477"/>
      <c r="UUK951" s="477"/>
      <c r="UUL951" s="477"/>
      <c r="UUM951" s="477"/>
      <c r="UUN951" s="477"/>
      <c r="UUO951" s="477"/>
      <c r="UUP951" s="477"/>
      <c r="UUQ951" s="477"/>
      <c r="UUR951" s="477"/>
      <c r="UUS951" s="477"/>
      <c r="UUT951" s="477"/>
      <c r="UUU951" s="477"/>
      <c r="UUV951" s="477"/>
      <c r="UUW951" s="477"/>
      <c r="UUX951" s="477"/>
      <c r="UUY951" s="477"/>
      <c r="UUZ951" s="477"/>
      <c r="UVA951" s="477"/>
      <c r="UVB951" s="477"/>
      <c r="UVC951" s="477"/>
      <c r="UVD951" s="477"/>
      <c r="UVE951" s="477"/>
      <c r="UVF951" s="477"/>
      <c r="UVG951" s="477"/>
      <c r="UVH951" s="477"/>
      <c r="UVI951" s="477"/>
      <c r="UVJ951" s="477"/>
      <c r="UVK951" s="477"/>
      <c r="UVL951" s="477"/>
      <c r="UVM951" s="477"/>
      <c r="UVN951" s="477"/>
      <c r="UVO951" s="477"/>
      <c r="UVP951" s="477"/>
      <c r="UVQ951" s="477"/>
      <c r="UVR951" s="477"/>
      <c r="UVS951" s="477"/>
      <c r="UVT951" s="477"/>
      <c r="UVU951" s="477"/>
      <c r="UVV951" s="477"/>
      <c r="UVW951" s="477"/>
      <c r="UVX951" s="477"/>
      <c r="UVY951" s="477"/>
      <c r="UVZ951" s="477"/>
      <c r="UWA951" s="477"/>
      <c r="UWB951" s="477"/>
      <c r="UWC951" s="477"/>
      <c r="UWD951" s="477"/>
      <c r="UWE951" s="477"/>
      <c r="UWF951" s="477"/>
      <c r="UWG951" s="477"/>
      <c r="UWH951" s="477"/>
      <c r="UWI951" s="477"/>
      <c r="UWJ951" s="477"/>
      <c r="UWK951" s="477"/>
      <c r="UWL951" s="477"/>
      <c r="UWM951" s="477"/>
      <c r="UWN951" s="477"/>
      <c r="UWO951" s="477"/>
      <c r="UWP951" s="477"/>
      <c r="UWQ951" s="477"/>
      <c r="UWR951" s="477"/>
      <c r="UWS951" s="477"/>
      <c r="UWT951" s="477"/>
      <c r="UWU951" s="477"/>
      <c r="UWV951" s="477"/>
      <c r="UWW951" s="477"/>
      <c r="UWX951" s="477"/>
      <c r="UWY951" s="477"/>
      <c r="UWZ951" s="477"/>
      <c r="UXA951" s="477"/>
      <c r="UXB951" s="477"/>
      <c r="UXC951" s="477"/>
      <c r="UXD951" s="477"/>
      <c r="UXE951" s="477"/>
      <c r="UXF951" s="477"/>
      <c r="UXG951" s="477"/>
      <c r="UXH951" s="477"/>
      <c r="UXI951" s="477"/>
      <c r="UXJ951" s="477"/>
      <c r="UXK951" s="477"/>
      <c r="UXL951" s="477"/>
      <c r="UXM951" s="477"/>
      <c r="UXN951" s="477"/>
      <c r="UXO951" s="477"/>
      <c r="UXP951" s="477"/>
      <c r="UXQ951" s="477"/>
      <c r="UXR951" s="477"/>
      <c r="UXS951" s="477"/>
      <c r="UXT951" s="477"/>
      <c r="UXU951" s="477"/>
      <c r="UXV951" s="477"/>
      <c r="UXW951" s="477"/>
      <c r="UXX951" s="477"/>
      <c r="UXY951" s="477"/>
      <c r="UXZ951" s="477"/>
      <c r="UYA951" s="477"/>
      <c r="UYB951" s="477"/>
      <c r="UYC951" s="477"/>
      <c r="UYD951" s="477"/>
      <c r="UYE951" s="477"/>
      <c r="UYF951" s="477"/>
      <c r="UYG951" s="477"/>
      <c r="UYH951" s="477"/>
      <c r="UYI951" s="477"/>
      <c r="UYJ951" s="477"/>
      <c r="UYK951" s="477"/>
      <c r="UYL951" s="477"/>
      <c r="UYM951" s="477"/>
      <c r="UYN951" s="477"/>
      <c r="UYO951" s="477"/>
      <c r="UYP951" s="477"/>
      <c r="UYQ951" s="477"/>
      <c r="UYR951" s="477"/>
      <c r="UYS951" s="477"/>
      <c r="UYT951" s="477"/>
      <c r="UYU951" s="477"/>
      <c r="UYV951" s="477"/>
      <c r="UYW951" s="477"/>
      <c r="UYX951" s="477"/>
      <c r="UYY951" s="477"/>
      <c r="UYZ951" s="477"/>
      <c r="UZA951" s="477"/>
      <c r="UZB951" s="477"/>
      <c r="UZC951" s="477"/>
      <c r="UZD951" s="477"/>
      <c r="UZE951" s="477"/>
      <c r="UZF951" s="477"/>
      <c r="UZG951" s="477"/>
      <c r="UZH951" s="477"/>
      <c r="UZI951" s="477"/>
      <c r="UZJ951" s="477"/>
      <c r="UZK951" s="477"/>
      <c r="UZL951" s="477"/>
      <c r="UZM951" s="477"/>
      <c r="UZN951" s="477"/>
      <c r="UZO951" s="477"/>
      <c r="UZP951" s="477"/>
      <c r="UZQ951" s="477"/>
      <c r="UZR951" s="477"/>
      <c r="UZS951" s="477"/>
      <c r="UZT951" s="477"/>
      <c r="UZU951" s="477"/>
      <c r="UZV951" s="477"/>
      <c r="UZW951" s="477"/>
      <c r="UZX951" s="477"/>
      <c r="UZY951" s="477"/>
      <c r="UZZ951" s="477"/>
      <c r="VAA951" s="477"/>
      <c r="VAB951" s="477"/>
      <c r="VAC951" s="477"/>
      <c r="VAD951" s="477"/>
      <c r="VAE951" s="477"/>
      <c r="VAF951" s="477"/>
      <c r="VAG951" s="477"/>
      <c r="VAH951" s="477"/>
      <c r="VAI951" s="477"/>
      <c r="VAJ951" s="477"/>
      <c r="VAK951" s="477"/>
      <c r="VAL951" s="477"/>
      <c r="VAM951" s="477"/>
      <c r="VAN951" s="477"/>
      <c r="VAO951" s="477"/>
      <c r="VAP951" s="477"/>
      <c r="VAQ951" s="477"/>
      <c r="VAR951" s="477"/>
      <c r="VAS951" s="477"/>
      <c r="VAT951" s="477"/>
      <c r="VAU951" s="477"/>
      <c r="VAV951" s="477"/>
      <c r="VAW951" s="477"/>
      <c r="VAX951" s="477"/>
      <c r="VAY951" s="477"/>
      <c r="VAZ951" s="477"/>
      <c r="VBA951" s="477"/>
      <c r="VBB951" s="477"/>
      <c r="VBC951" s="477"/>
      <c r="VBD951" s="477"/>
      <c r="VBE951" s="477"/>
      <c r="VBF951" s="477"/>
      <c r="VBG951" s="477"/>
      <c r="VBH951" s="477"/>
      <c r="VBI951" s="477"/>
      <c r="VBJ951" s="477"/>
      <c r="VBK951" s="477"/>
      <c r="VBL951" s="477"/>
      <c r="VBM951" s="477"/>
      <c r="VBN951" s="477"/>
      <c r="VBO951" s="477"/>
      <c r="VBP951" s="477"/>
      <c r="VBQ951" s="477"/>
      <c r="VBR951" s="477"/>
      <c r="VBS951" s="477"/>
      <c r="VBT951" s="477"/>
      <c r="VBU951" s="477"/>
      <c r="VBV951" s="477"/>
      <c r="VBW951" s="477"/>
      <c r="VBX951" s="477"/>
      <c r="VBY951" s="477"/>
      <c r="VBZ951" s="477"/>
      <c r="VCA951" s="477"/>
      <c r="VCB951" s="477"/>
      <c r="VCC951" s="477"/>
      <c r="VCD951" s="477"/>
      <c r="VCE951" s="477"/>
      <c r="VCF951" s="477"/>
      <c r="VCG951" s="477"/>
      <c r="VCH951" s="477"/>
      <c r="VCI951" s="477"/>
      <c r="VCJ951" s="477"/>
      <c r="VCK951" s="477"/>
      <c r="VCL951" s="477"/>
      <c r="VCM951" s="477"/>
      <c r="VCN951" s="477"/>
      <c r="VCO951" s="477"/>
      <c r="VCP951" s="477"/>
      <c r="VCQ951" s="477"/>
      <c r="VCR951" s="477"/>
      <c r="VCS951" s="477"/>
      <c r="VCT951" s="477"/>
      <c r="VCU951" s="477"/>
      <c r="VCV951" s="477"/>
      <c r="VCW951" s="477"/>
      <c r="VCX951" s="477"/>
      <c r="VCY951" s="477"/>
      <c r="VCZ951" s="477"/>
      <c r="VDA951" s="477"/>
      <c r="VDB951" s="477"/>
      <c r="VDC951" s="477"/>
      <c r="VDD951" s="477"/>
      <c r="VDE951" s="477"/>
      <c r="VDF951" s="477"/>
      <c r="VDG951" s="477"/>
      <c r="VDH951" s="477"/>
      <c r="VDI951" s="477"/>
      <c r="VDJ951" s="477"/>
      <c r="VDK951" s="477"/>
      <c r="VDL951" s="477"/>
      <c r="VDM951" s="477"/>
      <c r="VDN951" s="477"/>
      <c r="VDO951" s="477"/>
      <c r="VDP951" s="477"/>
      <c r="VDQ951" s="477"/>
      <c r="VDR951" s="477"/>
      <c r="VDS951" s="477"/>
      <c r="VDT951" s="477"/>
      <c r="VDU951" s="477"/>
      <c r="VDV951" s="477"/>
      <c r="VDW951" s="477"/>
      <c r="VDX951" s="477"/>
      <c r="VDY951" s="477"/>
      <c r="VDZ951" s="477"/>
      <c r="VEA951" s="477"/>
      <c r="VEB951" s="477"/>
      <c r="VEC951" s="477"/>
      <c r="VED951" s="477"/>
      <c r="VEE951" s="477"/>
      <c r="VEF951" s="477"/>
      <c r="VEG951" s="477"/>
      <c r="VEH951" s="477"/>
      <c r="VEI951" s="477"/>
      <c r="VEJ951" s="477"/>
      <c r="VEK951" s="477"/>
      <c r="VEL951" s="477"/>
      <c r="VEM951" s="477"/>
      <c r="VEN951" s="477"/>
      <c r="VEO951" s="477"/>
      <c r="VEP951" s="477"/>
      <c r="VEQ951" s="477"/>
      <c r="VER951" s="477"/>
      <c r="VES951" s="477"/>
      <c r="VET951" s="477"/>
      <c r="VEU951" s="477"/>
      <c r="VEV951" s="477"/>
      <c r="VEW951" s="477"/>
      <c r="VEX951" s="477"/>
      <c r="VEY951" s="477"/>
      <c r="VEZ951" s="477"/>
      <c r="VFA951" s="477"/>
      <c r="VFB951" s="477"/>
      <c r="VFC951" s="477"/>
      <c r="VFD951" s="477"/>
      <c r="VFE951" s="477"/>
      <c r="VFF951" s="477"/>
      <c r="VFG951" s="477"/>
      <c r="VFH951" s="477"/>
      <c r="VFI951" s="477"/>
      <c r="VFJ951" s="477"/>
      <c r="VFK951" s="477"/>
      <c r="VFL951" s="477"/>
      <c r="VFM951" s="477"/>
      <c r="VFN951" s="477"/>
      <c r="VFO951" s="477"/>
      <c r="VFP951" s="477"/>
      <c r="VFQ951" s="477"/>
      <c r="VFR951" s="477"/>
      <c r="VFS951" s="477"/>
      <c r="VFT951" s="477"/>
      <c r="VFU951" s="477"/>
      <c r="VFV951" s="477"/>
      <c r="VFW951" s="477"/>
      <c r="VFX951" s="477"/>
      <c r="VFY951" s="477"/>
      <c r="VFZ951" s="477"/>
      <c r="VGA951" s="477"/>
      <c r="VGB951" s="477"/>
      <c r="VGC951" s="477"/>
      <c r="VGD951" s="477"/>
      <c r="VGE951" s="477"/>
      <c r="VGF951" s="477"/>
      <c r="VGG951" s="477"/>
      <c r="VGH951" s="477"/>
      <c r="VGI951" s="477"/>
      <c r="VGJ951" s="477"/>
      <c r="VGK951" s="477"/>
      <c r="VGL951" s="477"/>
      <c r="VGM951" s="477"/>
      <c r="VGN951" s="477"/>
      <c r="VGO951" s="477"/>
      <c r="VGP951" s="477"/>
      <c r="VGQ951" s="477"/>
      <c r="VGR951" s="477"/>
      <c r="VGS951" s="477"/>
      <c r="VGT951" s="477"/>
      <c r="VGU951" s="477"/>
      <c r="VGV951" s="477"/>
      <c r="VGW951" s="477"/>
      <c r="VGX951" s="477"/>
      <c r="VGY951" s="477"/>
      <c r="VGZ951" s="477"/>
      <c r="VHA951" s="477"/>
      <c r="VHB951" s="477"/>
      <c r="VHC951" s="477"/>
      <c r="VHD951" s="477"/>
      <c r="VHE951" s="477"/>
      <c r="VHF951" s="477"/>
      <c r="VHG951" s="477"/>
      <c r="VHH951" s="477"/>
      <c r="VHI951" s="477"/>
      <c r="VHJ951" s="477"/>
      <c r="VHK951" s="477"/>
      <c r="VHL951" s="477"/>
      <c r="VHM951" s="477"/>
      <c r="VHN951" s="477"/>
      <c r="VHO951" s="477"/>
      <c r="VHP951" s="477"/>
      <c r="VHQ951" s="477"/>
      <c r="VHR951" s="477"/>
      <c r="VHS951" s="477"/>
      <c r="VHT951" s="477"/>
      <c r="VHU951" s="477"/>
      <c r="VHV951" s="477"/>
      <c r="VHW951" s="477"/>
      <c r="VHX951" s="477"/>
      <c r="VHY951" s="477"/>
      <c r="VHZ951" s="477"/>
      <c r="VIA951" s="477"/>
      <c r="VIB951" s="477"/>
      <c r="VIC951" s="477"/>
      <c r="VID951" s="477"/>
      <c r="VIE951" s="477"/>
      <c r="VIF951" s="477"/>
      <c r="VIG951" s="477"/>
      <c r="VIH951" s="477"/>
      <c r="VII951" s="477"/>
      <c r="VIJ951" s="477"/>
      <c r="VIK951" s="477"/>
      <c r="VIL951" s="477"/>
      <c r="VIM951" s="477"/>
      <c r="VIN951" s="477"/>
      <c r="VIO951" s="477"/>
      <c r="VIP951" s="477"/>
      <c r="VIQ951" s="477"/>
      <c r="VIR951" s="477"/>
      <c r="VIS951" s="477"/>
      <c r="VIT951" s="477"/>
      <c r="VIU951" s="477"/>
      <c r="VIV951" s="477"/>
      <c r="VIW951" s="477"/>
      <c r="VIX951" s="477"/>
      <c r="VIY951" s="477"/>
      <c r="VIZ951" s="477"/>
      <c r="VJA951" s="477"/>
      <c r="VJB951" s="477"/>
      <c r="VJC951" s="477"/>
      <c r="VJD951" s="477"/>
      <c r="VJE951" s="477"/>
      <c r="VJF951" s="477"/>
      <c r="VJG951" s="477"/>
      <c r="VJH951" s="477"/>
      <c r="VJI951" s="477"/>
      <c r="VJJ951" s="477"/>
      <c r="VJK951" s="477"/>
      <c r="VJL951" s="477"/>
      <c r="VJM951" s="477"/>
      <c r="VJN951" s="477"/>
      <c r="VJO951" s="477"/>
      <c r="VJP951" s="477"/>
      <c r="VJQ951" s="477"/>
      <c r="VJR951" s="477"/>
      <c r="VJS951" s="477"/>
      <c r="VJT951" s="477"/>
      <c r="VJU951" s="477"/>
      <c r="VJV951" s="477"/>
      <c r="VJW951" s="477"/>
      <c r="VJX951" s="477"/>
      <c r="VJY951" s="477"/>
      <c r="VJZ951" s="477"/>
      <c r="VKA951" s="477"/>
      <c r="VKB951" s="477"/>
      <c r="VKC951" s="477"/>
      <c r="VKD951" s="477"/>
      <c r="VKE951" s="477"/>
      <c r="VKF951" s="477"/>
      <c r="VKG951" s="477"/>
      <c r="VKH951" s="477"/>
      <c r="VKI951" s="477"/>
      <c r="VKJ951" s="477"/>
      <c r="VKK951" s="477"/>
      <c r="VKL951" s="477"/>
      <c r="VKM951" s="477"/>
      <c r="VKN951" s="477"/>
      <c r="VKO951" s="477"/>
      <c r="VKP951" s="477"/>
      <c r="VKQ951" s="477"/>
      <c r="VKR951" s="477"/>
      <c r="VKS951" s="477"/>
      <c r="VKT951" s="477"/>
      <c r="VKU951" s="477"/>
      <c r="VKV951" s="477"/>
      <c r="VKW951" s="477"/>
      <c r="VKX951" s="477"/>
      <c r="VKY951" s="477"/>
      <c r="VKZ951" s="477"/>
      <c r="VLA951" s="477"/>
      <c r="VLB951" s="477"/>
      <c r="VLC951" s="477"/>
      <c r="VLD951" s="477"/>
      <c r="VLE951" s="477"/>
      <c r="VLF951" s="477"/>
      <c r="VLG951" s="477"/>
      <c r="VLH951" s="477"/>
      <c r="VLI951" s="477"/>
      <c r="VLJ951" s="477"/>
      <c r="VLK951" s="477"/>
      <c r="VLL951" s="477"/>
      <c r="VLM951" s="477"/>
      <c r="VLN951" s="477"/>
      <c r="VLO951" s="477"/>
      <c r="VLP951" s="477"/>
      <c r="VLQ951" s="477"/>
      <c r="VLR951" s="477"/>
      <c r="VLS951" s="477"/>
      <c r="VLT951" s="477"/>
      <c r="VLU951" s="477"/>
      <c r="VLV951" s="477"/>
      <c r="VLW951" s="477"/>
      <c r="VLX951" s="477"/>
      <c r="VLY951" s="477"/>
      <c r="VLZ951" s="477"/>
      <c r="VMA951" s="477"/>
      <c r="VMB951" s="477"/>
      <c r="VMC951" s="477"/>
      <c r="VMD951" s="477"/>
      <c r="VME951" s="477"/>
      <c r="VMF951" s="477"/>
      <c r="VMG951" s="477"/>
      <c r="VMH951" s="477"/>
      <c r="VMI951" s="477"/>
      <c r="VMJ951" s="477"/>
      <c r="VMK951" s="477"/>
      <c r="VML951" s="477"/>
      <c r="VMM951" s="477"/>
      <c r="VMN951" s="477"/>
      <c r="VMO951" s="477"/>
      <c r="VMP951" s="477"/>
      <c r="VMQ951" s="477"/>
      <c r="VMR951" s="477"/>
      <c r="VMS951" s="477"/>
      <c r="VMT951" s="477"/>
      <c r="VMU951" s="477"/>
      <c r="VMV951" s="477"/>
      <c r="VMW951" s="477"/>
      <c r="VMX951" s="477"/>
      <c r="VMY951" s="477"/>
      <c r="VMZ951" s="477"/>
      <c r="VNA951" s="477"/>
      <c r="VNB951" s="477"/>
      <c r="VNC951" s="477"/>
      <c r="VND951" s="477"/>
      <c r="VNE951" s="477"/>
      <c r="VNF951" s="477"/>
      <c r="VNG951" s="477"/>
      <c r="VNH951" s="477"/>
      <c r="VNI951" s="477"/>
      <c r="VNJ951" s="477"/>
      <c r="VNK951" s="477"/>
      <c r="VNL951" s="477"/>
      <c r="VNM951" s="477"/>
      <c r="VNN951" s="477"/>
      <c r="VNO951" s="477"/>
      <c r="VNP951" s="477"/>
      <c r="VNQ951" s="477"/>
      <c r="VNR951" s="477"/>
      <c r="VNS951" s="477"/>
      <c r="VNT951" s="477"/>
      <c r="VNU951" s="477"/>
      <c r="VNV951" s="477"/>
      <c r="VNW951" s="477"/>
      <c r="VNX951" s="477"/>
      <c r="VNY951" s="477"/>
      <c r="VNZ951" s="477"/>
      <c r="VOA951" s="477"/>
      <c r="VOB951" s="477"/>
      <c r="VOC951" s="477"/>
      <c r="VOD951" s="477"/>
      <c r="VOE951" s="477"/>
      <c r="VOF951" s="477"/>
      <c r="VOG951" s="477"/>
      <c r="VOH951" s="477"/>
      <c r="VOI951" s="477"/>
      <c r="VOJ951" s="477"/>
      <c r="VOK951" s="477"/>
      <c r="VOL951" s="477"/>
      <c r="VOM951" s="477"/>
      <c r="VON951" s="477"/>
      <c r="VOO951" s="477"/>
      <c r="VOP951" s="477"/>
      <c r="VOQ951" s="477"/>
      <c r="VOR951" s="477"/>
      <c r="VOS951" s="477"/>
      <c r="VOT951" s="477"/>
      <c r="VOU951" s="477"/>
      <c r="VOV951" s="477"/>
      <c r="VOW951" s="477"/>
      <c r="VOX951" s="477"/>
      <c r="VOY951" s="477"/>
      <c r="VOZ951" s="477"/>
      <c r="VPA951" s="477"/>
      <c r="VPB951" s="477"/>
      <c r="VPC951" s="477"/>
      <c r="VPD951" s="477"/>
      <c r="VPE951" s="477"/>
      <c r="VPF951" s="477"/>
      <c r="VPG951" s="477"/>
      <c r="VPH951" s="477"/>
      <c r="VPI951" s="477"/>
      <c r="VPJ951" s="477"/>
      <c r="VPK951" s="477"/>
      <c r="VPL951" s="477"/>
      <c r="VPM951" s="477"/>
      <c r="VPN951" s="477"/>
      <c r="VPO951" s="477"/>
      <c r="VPP951" s="477"/>
      <c r="VPQ951" s="477"/>
      <c r="VPR951" s="477"/>
      <c r="VPS951" s="477"/>
      <c r="VPT951" s="477"/>
      <c r="VPU951" s="477"/>
      <c r="VPV951" s="477"/>
      <c r="VPW951" s="477"/>
      <c r="VPX951" s="477"/>
      <c r="VPY951" s="477"/>
      <c r="VPZ951" s="477"/>
      <c r="VQA951" s="477"/>
      <c r="VQB951" s="477"/>
      <c r="VQC951" s="477"/>
      <c r="VQD951" s="477"/>
      <c r="VQE951" s="477"/>
      <c r="VQF951" s="477"/>
      <c r="VQG951" s="477"/>
      <c r="VQH951" s="477"/>
      <c r="VQI951" s="477"/>
      <c r="VQJ951" s="477"/>
      <c r="VQK951" s="477"/>
      <c r="VQL951" s="477"/>
      <c r="VQM951" s="477"/>
      <c r="VQN951" s="477"/>
      <c r="VQO951" s="477"/>
      <c r="VQP951" s="477"/>
      <c r="VQQ951" s="477"/>
      <c r="VQR951" s="477"/>
      <c r="VQS951" s="477"/>
      <c r="VQT951" s="477"/>
      <c r="VQU951" s="477"/>
      <c r="VQV951" s="477"/>
      <c r="VQW951" s="477"/>
      <c r="VQX951" s="477"/>
      <c r="VQY951" s="477"/>
      <c r="VQZ951" s="477"/>
      <c r="VRA951" s="477"/>
      <c r="VRB951" s="477"/>
      <c r="VRC951" s="477"/>
      <c r="VRD951" s="477"/>
      <c r="VRE951" s="477"/>
      <c r="VRF951" s="477"/>
      <c r="VRG951" s="477"/>
      <c r="VRH951" s="477"/>
      <c r="VRI951" s="477"/>
      <c r="VRJ951" s="477"/>
      <c r="VRK951" s="477"/>
      <c r="VRL951" s="477"/>
      <c r="VRM951" s="477"/>
      <c r="VRN951" s="477"/>
      <c r="VRO951" s="477"/>
      <c r="VRP951" s="477"/>
      <c r="VRQ951" s="477"/>
      <c r="VRR951" s="477"/>
      <c r="VRS951" s="477"/>
      <c r="VRT951" s="477"/>
      <c r="VRU951" s="477"/>
      <c r="VRV951" s="477"/>
      <c r="VRW951" s="477"/>
      <c r="VRX951" s="477"/>
      <c r="VRY951" s="477"/>
      <c r="VRZ951" s="477"/>
      <c r="VSA951" s="477"/>
      <c r="VSB951" s="477"/>
      <c r="VSC951" s="477"/>
      <c r="VSD951" s="477"/>
      <c r="VSE951" s="477"/>
      <c r="VSF951" s="477"/>
      <c r="VSG951" s="477"/>
      <c r="VSH951" s="477"/>
      <c r="VSI951" s="477"/>
      <c r="VSJ951" s="477"/>
      <c r="VSK951" s="477"/>
      <c r="VSL951" s="477"/>
      <c r="VSM951" s="477"/>
      <c r="VSN951" s="477"/>
      <c r="VSO951" s="477"/>
      <c r="VSP951" s="477"/>
      <c r="VSQ951" s="477"/>
      <c r="VSR951" s="477"/>
      <c r="VSS951" s="477"/>
      <c r="VST951" s="477"/>
      <c r="VSU951" s="477"/>
      <c r="VSV951" s="477"/>
      <c r="VSW951" s="477"/>
      <c r="VSX951" s="477"/>
      <c r="VSY951" s="477"/>
      <c r="VSZ951" s="477"/>
      <c r="VTA951" s="477"/>
      <c r="VTB951" s="477"/>
      <c r="VTC951" s="477"/>
      <c r="VTD951" s="477"/>
      <c r="VTE951" s="477"/>
      <c r="VTF951" s="477"/>
      <c r="VTG951" s="477"/>
      <c r="VTH951" s="477"/>
      <c r="VTI951" s="477"/>
      <c r="VTJ951" s="477"/>
      <c r="VTK951" s="477"/>
      <c r="VTL951" s="477"/>
      <c r="VTM951" s="477"/>
      <c r="VTN951" s="477"/>
      <c r="VTO951" s="477"/>
      <c r="VTP951" s="477"/>
      <c r="VTQ951" s="477"/>
      <c r="VTR951" s="477"/>
      <c r="VTS951" s="477"/>
      <c r="VTT951" s="477"/>
      <c r="VTU951" s="477"/>
      <c r="VTV951" s="477"/>
      <c r="VTW951" s="477"/>
      <c r="VTX951" s="477"/>
      <c r="VTY951" s="477"/>
      <c r="VTZ951" s="477"/>
      <c r="VUA951" s="477"/>
      <c r="VUB951" s="477"/>
      <c r="VUC951" s="477"/>
      <c r="VUD951" s="477"/>
      <c r="VUE951" s="477"/>
      <c r="VUF951" s="477"/>
      <c r="VUG951" s="477"/>
      <c r="VUH951" s="477"/>
      <c r="VUI951" s="477"/>
      <c r="VUJ951" s="477"/>
      <c r="VUK951" s="477"/>
      <c r="VUL951" s="477"/>
      <c r="VUM951" s="477"/>
      <c r="VUN951" s="477"/>
      <c r="VUO951" s="477"/>
      <c r="VUP951" s="477"/>
      <c r="VUQ951" s="477"/>
      <c r="VUR951" s="477"/>
      <c r="VUS951" s="477"/>
      <c r="VUT951" s="477"/>
      <c r="VUU951" s="477"/>
      <c r="VUV951" s="477"/>
      <c r="VUW951" s="477"/>
      <c r="VUX951" s="477"/>
      <c r="VUY951" s="477"/>
      <c r="VUZ951" s="477"/>
      <c r="VVA951" s="477"/>
      <c r="VVB951" s="477"/>
      <c r="VVC951" s="477"/>
      <c r="VVD951" s="477"/>
      <c r="VVE951" s="477"/>
      <c r="VVF951" s="477"/>
      <c r="VVG951" s="477"/>
      <c r="VVH951" s="477"/>
      <c r="VVI951" s="477"/>
      <c r="VVJ951" s="477"/>
      <c r="VVK951" s="477"/>
      <c r="VVL951" s="477"/>
      <c r="VVM951" s="477"/>
      <c r="VVN951" s="477"/>
      <c r="VVO951" s="477"/>
      <c r="VVP951" s="477"/>
      <c r="VVQ951" s="477"/>
      <c r="VVR951" s="477"/>
      <c r="VVS951" s="477"/>
      <c r="VVT951" s="477"/>
      <c r="VVU951" s="477"/>
      <c r="VVV951" s="477"/>
      <c r="VVW951" s="477"/>
      <c r="VVX951" s="477"/>
      <c r="VVY951" s="477"/>
      <c r="VVZ951" s="477"/>
      <c r="VWA951" s="477"/>
      <c r="VWB951" s="477"/>
      <c r="VWC951" s="477"/>
      <c r="VWD951" s="477"/>
      <c r="VWE951" s="477"/>
      <c r="VWF951" s="477"/>
      <c r="VWG951" s="477"/>
      <c r="VWH951" s="477"/>
      <c r="VWI951" s="477"/>
      <c r="VWJ951" s="477"/>
      <c r="VWK951" s="477"/>
      <c r="VWL951" s="477"/>
      <c r="VWM951" s="477"/>
      <c r="VWN951" s="477"/>
      <c r="VWO951" s="477"/>
      <c r="VWP951" s="477"/>
      <c r="VWQ951" s="477"/>
      <c r="VWR951" s="477"/>
      <c r="VWS951" s="477"/>
      <c r="VWT951" s="477"/>
      <c r="VWU951" s="477"/>
      <c r="VWV951" s="477"/>
      <c r="VWW951" s="477"/>
      <c r="VWX951" s="477"/>
      <c r="VWY951" s="477"/>
      <c r="VWZ951" s="477"/>
      <c r="VXA951" s="477"/>
      <c r="VXB951" s="477"/>
      <c r="VXC951" s="477"/>
      <c r="VXD951" s="477"/>
      <c r="VXE951" s="477"/>
      <c r="VXF951" s="477"/>
      <c r="VXG951" s="477"/>
      <c r="VXH951" s="477"/>
      <c r="VXI951" s="477"/>
      <c r="VXJ951" s="477"/>
      <c r="VXK951" s="477"/>
      <c r="VXL951" s="477"/>
      <c r="VXM951" s="477"/>
      <c r="VXN951" s="477"/>
      <c r="VXO951" s="477"/>
      <c r="VXP951" s="477"/>
      <c r="VXQ951" s="477"/>
      <c r="VXR951" s="477"/>
      <c r="VXS951" s="477"/>
      <c r="VXT951" s="477"/>
      <c r="VXU951" s="477"/>
      <c r="VXV951" s="477"/>
      <c r="VXW951" s="477"/>
      <c r="VXX951" s="477"/>
      <c r="VXY951" s="477"/>
      <c r="VXZ951" s="477"/>
      <c r="VYA951" s="477"/>
      <c r="VYB951" s="477"/>
      <c r="VYC951" s="477"/>
      <c r="VYD951" s="477"/>
      <c r="VYE951" s="477"/>
      <c r="VYF951" s="477"/>
      <c r="VYG951" s="477"/>
      <c r="VYH951" s="477"/>
      <c r="VYI951" s="477"/>
      <c r="VYJ951" s="477"/>
      <c r="VYK951" s="477"/>
      <c r="VYL951" s="477"/>
      <c r="VYM951" s="477"/>
      <c r="VYN951" s="477"/>
      <c r="VYO951" s="477"/>
      <c r="VYP951" s="477"/>
      <c r="VYQ951" s="477"/>
      <c r="VYR951" s="477"/>
      <c r="VYS951" s="477"/>
      <c r="VYT951" s="477"/>
      <c r="VYU951" s="477"/>
      <c r="VYV951" s="477"/>
      <c r="VYW951" s="477"/>
      <c r="VYX951" s="477"/>
      <c r="VYY951" s="477"/>
      <c r="VYZ951" s="477"/>
      <c r="VZA951" s="477"/>
      <c r="VZB951" s="477"/>
      <c r="VZC951" s="477"/>
      <c r="VZD951" s="477"/>
      <c r="VZE951" s="477"/>
      <c r="VZF951" s="477"/>
      <c r="VZG951" s="477"/>
      <c r="VZH951" s="477"/>
      <c r="VZI951" s="477"/>
      <c r="VZJ951" s="477"/>
      <c r="VZK951" s="477"/>
      <c r="VZL951" s="477"/>
      <c r="VZM951" s="477"/>
      <c r="VZN951" s="477"/>
      <c r="VZO951" s="477"/>
      <c r="VZP951" s="477"/>
      <c r="VZQ951" s="477"/>
      <c r="VZR951" s="477"/>
      <c r="VZS951" s="477"/>
      <c r="VZT951" s="477"/>
      <c r="VZU951" s="477"/>
      <c r="VZV951" s="477"/>
      <c r="VZW951" s="477"/>
      <c r="VZX951" s="477"/>
      <c r="VZY951" s="477"/>
      <c r="VZZ951" s="477"/>
      <c r="WAA951" s="477"/>
      <c r="WAB951" s="477"/>
      <c r="WAC951" s="477"/>
      <c r="WAD951" s="477"/>
      <c r="WAE951" s="477"/>
      <c r="WAF951" s="477"/>
      <c r="WAG951" s="477"/>
      <c r="WAH951" s="477"/>
      <c r="WAI951" s="477"/>
      <c r="WAJ951" s="477"/>
      <c r="WAK951" s="477"/>
      <c r="WAL951" s="477"/>
      <c r="WAM951" s="477"/>
      <c r="WAN951" s="477"/>
      <c r="WAO951" s="477"/>
      <c r="WAP951" s="477"/>
      <c r="WAQ951" s="477"/>
      <c r="WAR951" s="477"/>
      <c r="WAS951" s="477"/>
      <c r="WAT951" s="477"/>
      <c r="WAU951" s="477"/>
      <c r="WAV951" s="477"/>
      <c r="WAW951" s="477"/>
      <c r="WAX951" s="477"/>
      <c r="WAY951" s="477"/>
      <c r="WAZ951" s="477"/>
      <c r="WBA951" s="477"/>
      <c r="WBB951" s="477"/>
      <c r="WBC951" s="477"/>
      <c r="WBD951" s="477"/>
      <c r="WBE951" s="477"/>
      <c r="WBF951" s="477"/>
      <c r="WBG951" s="477"/>
      <c r="WBH951" s="477"/>
      <c r="WBI951" s="477"/>
      <c r="WBJ951" s="477"/>
      <c r="WBK951" s="477"/>
      <c r="WBL951" s="477"/>
      <c r="WBM951" s="477"/>
      <c r="WBN951" s="477"/>
      <c r="WBO951" s="477"/>
      <c r="WBP951" s="477"/>
      <c r="WBQ951" s="477"/>
      <c r="WBR951" s="477"/>
      <c r="WBS951" s="477"/>
      <c r="WBT951" s="477"/>
      <c r="WBU951" s="477"/>
      <c r="WBV951" s="477"/>
      <c r="WBW951" s="477"/>
      <c r="WBX951" s="477"/>
      <c r="WBY951" s="477"/>
      <c r="WBZ951" s="477"/>
      <c r="WCA951" s="477"/>
      <c r="WCB951" s="477"/>
      <c r="WCC951" s="477"/>
      <c r="WCD951" s="477"/>
      <c r="WCE951" s="477"/>
      <c r="WCF951" s="477"/>
      <c r="WCG951" s="477"/>
      <c r="WCH951" s="477"/>
      <c r="WCI951" s="477"/>
      <c r="WCJ951" s="477"/>
      <c r="WCK951" s="477"/>
      <c r="WCL951" s="477"/>
      <c r="WCM951" s="477"/>
      <c r="WCN951" s="477"/>
      <c r="WCO951" s="477"/>
      <c r="WCP951" s="477"/>
      <c r="WCQ951" s="477"/>
      <c r="WCR951" s="477"/>
      <c r="WCS951" s="477"/>
      <c r="WCT951" s="477"/>
      <c r="WCU951" s="477"/>
      <c r="WCV951" s="477"/>
      <c r="WCW951" s="477"/>
      <c r="WCX951" s="477"/>
      <c r="WCY951" s="477"/>
      <c r="WCZ951" s="477"/>
      <c r="WDA951" s="477"/>
      <c r="WDB951" s="477"/>
      <c r="WDC951" s="477"/>
      <c r="WDD951" s="477"/>
      <c r="WDE951" s="477"/>
      <c r="WDF951" s="477"/>
      <c r="WDG951" s="477"/>
      <c r="WDH951" s="477"/>
      <c r="WDI951" s="477"/>
      <c r="WDJ951" s="477"/>
      <c r="WDK951" s="477"/>
      <c r="WDL951" s="477"/>
      <c r="WDM951" s="477"/>
      <c r="WDN951" s="477"/>
      <c r="WDO951" s="477"/>
      <c r="WDP951" s="477"/>
      <c r="WDQ951" s="477"/>
      <c r="WDR951" s="477"/>
      <c r="WDS951" s="477"/>
      <c r="WDT951" s="477"/>
      <c r="WDU951" s="477"/>
      <c r="WDV951" s="477"/>
      <c r="WDW951" s="477"/>
      <c r="WDX951" s="477"/>
      <c r="WDY951" s="477"/>
      <c r="WDZ951" s="477"/>
      <c r="WEA951" s="477"/>
      <c r="WEB951" s="477"/>
      <c r="WEC951" s="477"/>
      <c r="WED951" s="477"/>
      <c r="WEE951" s="477"/>
      <c r="WEF951" s="477"/>
      <c r="WEG951" s="477"/>
      <c r="WEH951" s="477"/>
      <c r="WEI951" s="477"/>
      <c r="WEJ951" s="477"/>
      <c r="WEK951" s="477"/>
      <c r="WEL951" s="477"/>
      <c r="WEM951" s="477"/>
      <c r="WEN951" s="477"/>
      <c r="WEO951" s="477"/>
      <c r="WEP951" s="477"/>
      <c r="WEQ951" s="477"/>
      <c r="WER951" s="477"/>
      <c r="WES951" s="477"/>
      <c r="WET951" s="477"/>
      <c r="WEU951" s="477"/>
      <c r="WEV951" s="477"/>
      <c r="WEW951" s="477"/>
      <c r="WEX951" s="477"/>
      <c r="WEY951" s="477"/>
      <c r="WEZ951" s="477"/>
      <c r="WFA951" s="477"/>
      <c r="WFB951" s="477"/>
      <c r="WFC951" s="477"/>
      <c r="WFD951" s="477"/>
      <c r="WFE951" s="477"/>
      <c r="WFF951" s="477"/>
      <c r="WFG951" s="477"/>
      <c r="WFH951" s="477"/>
      <c r="WFI951" s="477"/>
      <c r="WFJ951" s="477"/>
      <c r="WFK951" s="477"/>
      <c r="WFL951" s="477"/>
      <c r="WFM951" s="477"/>
      <c r="WFN951" s="477"/>
      <c r="WFO951" s="477"/>
      <c r="WFP951" s="477"/>
      <c r="WFQ951" s="477"/>
      <c r="WFR951" s="477"/>
      <c r="WFS951" s="477"/>
      <c r="WFT951" s="477"/>
      <c r="WFU951" s="477"/>
      <c r="WFV951" s="477"/>
      <c r="WFW951" s="477"/>
      <c r="WFX951" s="477"/>
      <c r="WFY951" s="477"/>
      <c r="WFZ951" s="477"/>
      <c r="WGA951" s="477"/>
      <c r="WGB951" s="477"/>
      <c r="WGC951" s="477"/>
      <c r="WGD951" s="477"/>
      <c r="WGE951" s="477"/>
      <c r="WGF951" s="477"/>
      <c r="WGG951" s="477"/>
      <c r="WGH951" s="477"/>
      <c r="WGI951" s="477"/>
      <c r="WGJ951" s="477"/>
      <c r="WGK951" s="477"/>
      <c r="WGL951" s="477"/>
      <c r="WGM951" s="477"/>
      <c r="WGN951" s="477"/>
      <c r="WGO951" s="477"/>
      <c r="WGP951" s="477"/>
      <c r="WGQ951" s="477"/>
      <c r="WGR951" s="477"/>
      <c r="WGS951" s="477"/>
      <c r="WGT951" s="477"/>
      <c r="WGU951" s="477"/>
      <c r="WGV951" s="477"/>
      <c r="WGW951" s="477"/>
      <c r="WGX951" s="477"/>
      <c r="WGY951" s="477"/>
      <c r="WGZ951" s="477"/>
      <c r="WHA951" s="477"/>
      <c r="WHB951" s="477"/>
      <c r="WHC951" s="477"/>
      <c r="WHD951" s="477"/>
      <c r="WHE951" s="477"/>
      <c r="WHF951" s="477"/>
      <c r="WHG951" s="477"/>
      <c r="WHH951" s="477"/>
      <c r="WHI951" s="477"/>
      <c r="WHJ951" s="477"/>
      <c r="WHK951" s="477"/>
      <c r="WHL951" s="477"/>
      <c r="WHM951" s="477"/>
      <c r="WHN951" s="477"/>
      <c r="WHO951" s="477"/>
      <c r="WHP951" s="477"/>
      <c r="WHQ951" s="477"/>
      <c r="WHR951" s="477"/>
      <c r="WHS951" s="477"/>
      <c r="WHT951" s="477"/>
      <c r="WHU951" s="477"/>
      <c r="WHV951" s="477"/>
      <c r="WHW951" s="477"/>
      <c r="WHX951" s="477"/>
      <c r="WHY951" s="477"/>
      <c r="WHZ951" s="477"/>
      <c r="WIA951" s="477"/>
      <c r="WIB951" s="477"/>
      <c r="WIC951" s="477"/>
      <c r="WID951" s="477"/>
      <c r="WIE951" s="477"/>
      <c r="WIF951" s="477"/>
      <c r="WIG951" s="477"/>
      <c r="WIH951" s="477"/>
      <c r="WII951" s="477"/>
      <c r="WIJ951" s="477"/>
      <c r="WIK951" s="477"/>
      <c r="WIL951" s="477"/>
      <c r="WIM951" s="477"/>
      <c r="WIN951" s="477"/>
      <c r="WIO951" s="477"/>
      <c r="WIP951" s="477"/>
      <c r="WIQ951" s="477"/>
      <c r="WIR951" s="477"/>
      <c r="WIS951" s="477"/>
      <c r="WIT951" s="477"/>
      <c r="WIU951" s="477"/>
      <c r="WIV951" s="477"/>
      <c r="WIW951" s="477"/>
      <c r="WIX951" s="477"/>
      <c r="WIY951" s="477"/>
      <c r="WIZ951" s="477"/>
      <c r="WJA951" s="477"/>
      <c r="WJB951" s="477"/>
      <c r="WJC951" s="477"/>
      <c r="WJD951" s="477"/>
      <c r="WJE951" s="477"/>
      <c r="WJF951" s="477"/>
      <c r="WJG951" s="477"/>
      <c r="WJH951" s="477"/>
      <c r="WJI951" s="477"/>
      <c r="WJJ951" s="477"/>
      <c r="WJK951" s="477"/>
      <c r="WJL951" s="477"/>
      <c r="WJM951" s="477"/>
      <c r="WJN951" s="477"/>
      <c r="WJO951" s="477"/>
      <c r="WJP951" s="477"/>
      <c r="WJQ951" s="477"/>
      <c r="WJR951" s="477"/>
      <c r="WJS951" s="477"/>
      <c r="WJT951" s="477"/>
      <c r="WJU951" s="477"/>
      <c r="WJV951" s="477"/>
      <c r="WJW951" s="477"/>
      <c r="WJX951" s="477"/>
      <c r="WJY951" s="477"/>
      <c r="WJZ951" s="477"/>
      <c r="WKA951" s="477"/>
      <c r="WKB951" s="477"/>
      <c r="WKC951" s="477"/>
      <c r="WKD951" s="477"/>
      <c r="WKE951" s="477"/>
      <c r="WKF951" s="477"/>
      <c r="WKG951" s="477"/>
      <c r="WKH951" s="477"/>
      <c r="WKI951" s="477"/>
      <c r="WKJ951" s="477"/>
      <c r="WKK951" s="477"/>
      <c r="WKL951" s="477"/>
      <c r="WKM951" s="477"/>
      <c r="WKN951" s="477"/>
      <c r="WKO951" s="477"/>
      <c r="WKP951" s="477"/>
      <c r="WKQ951" s="477"/>
      <c r="WKR951" s="477"/>
      <c r="WKS951" s="477"/>
      <c r="WKT951" s="477"/>
      <c r="WKU951" s="477"/>
      <c r="WKV951" s="477"/>
      <c r="WKW951" s="477"/>
      <c r="WKX951" s="477"/>
      <c r="WKY951" s="477"/>
      <c r="WKZ951" s="477"/>
      <c r="WLA951" s="477"/>
      <c r="WLB951" s="477"/>
      <c r="WLC951" s="477"/>
      <c r="WLD951" s="477"/>
      <c r="WLE951" s="477"/>
      <c r="WLF951" s="477"/>
      <c r="WLG951" s="477"/>
      <c r="WLH951" s="477"/>
      <c r="WLI951" s="477"/>
      <c r="WLJ951" s="477"/>
      <c r="WLK951" s="477"/>
      <c r="WLL951" s="477"/>
      <c r="WLM951" s="477"/>
      <c r="WLN951" s="477"/>
      <c r="WLO951" s="477"/>
      <c r="WLP951" s="477"/>
      <c r="WLQ951" s="477"/>
      <c r="WLR951" s="477"/>
      <c r="WLS951" s="477"/>
      <c r="WLT951" s="477"/>
      <c r="WLU951" s="477"/>
      <c r="WLV951" s="477"/>
      <c r="WLW951" s="477"/>
      <c r="WLX951" s="477"/>
      <c r="WLY951" s="477"/>
      <c r="WLZ951" s="477"/>
      <c r="WMA951" s="477"/>
      <c r="WMB951" s="477"/>
      <c r="WMC951" s="477"/>
      <c r="WMD951" s="477"/>
      <c r="WME951" s="477"/>
      <c r="WMF951" s="477"/>
      <c r="WMG951" s="477"/>
      <c r="WMH951" s="477"/>
      <c r="WMI951" s="477"/>
      <c r="WMJ951" s="477"/>
      <c r="WMK951" s="477"/>
      <c r="WML951" s="477"/>
      <c r="WMM951" s="477"/>
      <c r="WMN951" s="477"/>
      <c r="WMO951" s="477"/>
      <c r="WMP951" s="477"/>
      <c r="WMQ951" s="477"/>
      <c r="WMR951" s="477"/>
      <c r="WMS951" s="477"/>
      <c r="WMT951" s="477"/>
      <c r="WMU951" s="477"/>
      <c r="WMV951" s="477"/>
      <c r="WMW951" s="477"/>
      <c r="WMX951" s="477"/>
      <c r="WMY951" s="477"/>
      <c r="WMZ951" s="477"/>
      <c r="WNA951" s="477"/>
      <c r="WNB951" s="477"/>
      <c r="WNC951" s="477"/>
      <c r="WND951" s="477"/>
      <c r="WNE951" s="477"/>
      <c r="WNF951" s="477"/>
      <c r="WNG951" s="477"/>
      <c r="WNH951" s="477"/>
      <c r="WNI951" s="477"/>
      <c r="WNJ951" s="477"/>
      <c r="WNK951" s="477"/>
      <c r="WNL951" s="477"/>
      <c r="WNM951" s="477"/>
      <c r="WNN951" s="477"/>
      <c r="WNO951" s="477"/>
      <c r="WNP951" s="477"/>
      <c r="WNQ951" s="477"/>
      <c r="WNR951" s="477"/>
      <c r="WNS951" s="477"/>
      <c r="WNT951" s="477"/>
      <c r="WNU951" s="477"/>
      <c r="WNV951" s="477"/>
      <c r="WNW951" s="477"/>
      <c r="WNX951" s="477"/>
      <c r="WNY951" s="477"/>
      <c r="WNZ951" s="477"/>
      <c r="WOA951" s="477"/>
      <c r="WOB951" s="477"/>
      <c r="WOC951" s="477"/>
      <c r="WOD951" s="477"/>
      <c r="WOE951" s="477"/>
      <c r="WOF951" s="477"/>
      <c r="WOG951" s="477"/>
      <c r="WOH951" s="477"/>
      <c r="WOI951" s="477"/>
      <c r="WOJ951" s="477"/>
      <c r="WOK951" s="477"/>
      <c r="WOL951" s="477"/>
      <c r="WOM951" s="477"/>
      <c r="WON951" s="477"/>
      <c r="WOO951" s="477"/>
      <c r="WOP951" s="477"/>
      <c r="WOQ951" s="477"/>
      <c r="WOR951" s="477"/>
      <c r="WOS951" s="477"/>
      <c r="WOT951" s="477"/>
      <c r="WOU951" s="477"/>
      <c r="WOV951" s="477"/>
      <c r="WOW951" s="477"/>
      <c r="WOX951" s="477"/>
      <c r="WOY951" s="477"/>
      <c r="WOZ951" s="477"/>
      <c r="WPA951" s="477"/>
      <c r="WPB951" s="477"/>
      <c r="WPC951" s="477"/>
      <c r="WPD951" s="477"/>
      <c r="WPE951" s="477"/>
      <c r="WPF951" s="477"/>
      <c r="WPG951" s="477"/>
      <c r="WPH951" s="477"/>
      <c r="WPI951" s="477"/>
      <c r="WPJ951" s="477"/>
      <c r="WPK951" s="477"/>
      <c r="WPL951" s="477"/>
      <c r="WPM951" s="477"/>
      <c r="WPN951" s="477"/>
      <c r="WPO951" s="477"/>
      <c r="WPP951" s="477"/>
      <c r="WPQ951" s="477"/>
      <c r="WPR951" s="477"/>
      <c r="WPS951" s="477"/>
      <c r="WPT951" s="477"/>
      <c r="WPU951" s="477"/>
      <c r="WPV951" s="477"/>
      <c r="WPW951" s="477"/>
      <c r="WPX951" s="477"/>
      <c r="WPY951" s="477"/>
      <c r="WPZ951" s="477"/>
      <c r="WQA951" s="477"/>
      <c r="WQB951" s="477"/>
      <c r="WQC951" s="477"/>
      <c r="WQD951" s="477"/>
      <c r="WQE951" s="477"/>
      <c r="WQF951" s="477"/>
      <c r="WQG951" s="477"/>
      <c r="WQH951" s="477"/>
      <c r="WQI951" s="477"/>
      <c r="WQJ951" s="477"/>
      <c r="WQK951" s="477"/>
      <c r="WQL951" s="477"/>
      <c r="WQM951" s="477"/>
      <c r="WQN951" s="477"/>
      <c r="WQO951" s="477"/>
      <c r="WQP951" s="477"/>
      <c r="WQQ951" s="477"/>
      <c r="WQR951" s="477"/>
      <c r="WQS951" s="477"/>
      <c r="WQT951" s="477"/>
      <c r="WQU951" s="477"/>
      <c r="WQV951" s="477"/>
      <c r="WQW951" s="477"/>
      <c r="WQX951" s="477"/>
      <c r="WQY951" s="477"/>
      <c r="WQZ951" s="477"/>
      <c r="WRA951" s="477"/>
      <c r="WRB951" s="477"/>
      <c r="WRC951" s="477"/>
      <c r="WRD951" s="477"/>
      <c r="WRE951" s="477"/>
      <c r="WRF951" s="477"/>
      <c r="WRG951" s="477"/>
      <c r="WRH951" s="477"/>
      <c r="WRI951" s="477"/>
      <c r="WRJ951" s="477"/>
      <c r="WRK951" s="477"/>
      <c r="WRL951" s="477"/>
      <c r="WRM951" s="477"/>
      <c r="WRN951" s="477"/>
      <c r="WRO951" s="477"/>
      <c r="WRP951" s="477"/>
      <c r="WRQ951" s="477"/>
      <c r="WRR951" s="477"/>
      <c r="WRS951" s="477"/>
      <c r="WRT951" s="477"/>
      <c r="WRU951" s="477"/>
      <c r="WRV951" s="477"/>
      <c r="WRW951" s="477"/>
      <c r="WRX951" s="477"/>
      <c r="WRY951" s="477"/>
      <c r="WRZ951" s="477"/>
      <c r="WSA951" s="477"/>
      <c r="WSB951" s="477"/>
      <c r="WSC951" s="477"/>
      <c r="WSD951" s="477"/>
      <c r="WSE951" s="477"/>
      <c r="WSF951" s="477"/>
      <c r="WSG951" s="477"/>
      <c r="WSH951" s="477"/>
      <c r="WSI951" s="477"/>
      <c r="WSJ951" s="477"/>
      <c r="WSK951" s="477"/>
      <c r="WSL951" s="477"/>
      <c r="WSM951" s="477"/>
      <c r="WSN951" s="477"/>
      <c r="WSO951" s="477"/>
      <c r="WSP951" s="477"/>
      <c r="WSQ951" s="477"/>
      <c r="WSR951" s="477"/>
      <c r="WSS951" s="477"/>
      <c r="WST951" s="477"/>
      <c r="WSU951" s="477"/>
      <c r="WSV951" s="477"/>
      <c r="WSW951" s="477"/>
      <c r="WSX951" s="477"/>
      <c r="WSY951" s="477"/>
      <c r="WSZ951" s="477"/>
      <c r="WTA951" s="477"/>
      <c r="WTB951" s="477"/>
      <c r="WTC951" s="477"/>
      <c r="WTD951" s="477"/>
      <c r="WTE951" s="477"/>
      <c r="WTF951" s="477"/>
      <c r="WTG951" s="477"/>
      <c r="WTH951" s="477"/>
      <c r="WTI951" s="477"/>
      <c r="WTJ951" s="477"/>
      <c r="WTK951" s="477"/>
      <c r="WTL951" s="477"/>
      <c r="WTM951" s="477"/>
      <c r="WTN951" s="477"/>
      <c r="WTO951" s="477"/>
      <c r="WTP951" s="477"/>
      <c r="WTQ951" s="477"/>
      <c r="WTR951" s="477"/>
      <c r="WTS951" s="477"/>
      <c r="WTT951" s="477"/>
      <c r="WTU951" s="477"/>
      <c r="WTV951" s="477"/>
      <c r="WTW951" s="477"/>
      <c r="WTX951" s="477"/>
      <c r="WTY951" s="477"/>
      <c r="WTZ951" s="477"/>
      <c r="WUA951" s="477"/>
      <c r="WUB951" s="477"/>
      <c r="WUC951" s="477"/>
      <c r="WUD951" s="477"/>
      <c r="WUE951" s="477"/>
      <c r="WUF951" s="477"/>
      <c r="WUG951" s="477"/>
      <c r="WUH951" s="477"/>
      <c r="WUI951" s="477"/>
      <c r="WUJ951" s="477"/>
      <c r="WUK951" s="477"/>
      <c r="WUL951" s="477"/>
      <c r="WUM951" s="477"/>
      <c r="WUN951" s="477"/>
      <c r="WUO951" s="477"/>
      <c r="WUP951" s="477"/>
      <c r="WUQ951" s="477"/>
      <c r="WUR951" s="477"/>
      <c r="WUS951" s="477"/>
      <c r="WUT951" s="477"/>
      <c r="WUU951" s="477"/>
      <c r="WUV951" s="477"/>
      <c r="WUW951" s="477"/>
      <c r="WUX951" s="477"/>
      <c r="WUY951" s="477"/>
      <c r="WUZ951" s="477"/>
      <c r="WVA951" s="477"/>
      <c r="WVB951" s="477"/>
      <c r="WVC951" s="477"/>
      <c r="WVD951" s="477"/>
      <c r="WVE951" s="477"/>
      <c r="WVF951" s="477"/>
      <c r="WVG951" s="477"/>
      <c r="WVH951" s="477"/>
      <c r="WVI951" s="477"/>
      <c r="WVJ951" s="477"/>
      <c r="WVK951" s="477"/>
      <c r="WVL951" s="477"/>
      <c r="WVM951" s="477"/>
      <c r="WVN951" s="477"/>
      <c r="WVO951" s="477"/>
      <c r="WVP951" s="477"/>
      <c r="WVQ951" s="477"/>
      <c r="WVR951" s="477"/>
      <c r="WVS951" s="477"/>
      <c r="WVT951" s="477"/>
      <c r="WVU951" s="477"/>
      <c r="WVV951" s="477"/>
      <c r="WVW951" s="477"/>
      <c r="WVX951" s="477"/>
      <c r="WVY951" s="477"/>
      <c r="WVZ951" s="477"/>
      <c r="WWA951" s="477"/>
      <c r="WWB951" s="477"/>
      <c r="WWC951" s="477"/>
      <c r="WWD951" s="477"/>
      <c r="WWE951" s="477"/>
      <c r="WWF951" s="477"/>
      <c r="WWG951" s="477"/>
      <c r="WWH951" s="477"/>
      <c r="WWI951" s="477"/>
      <c r="WWJ951" s="477"/>
      <c r="WWK951" s="477"/>
      <c r="WWL951" s="477"/>
      <c r="WWM951" s="477"/>
      <c r="WWN951" s="477"/>
      <c r="WWO951" s="477"/>
      <c r="WWP951" s="477"/>
      <c r="WWQ951" s="477"/>
      <c r="WWR951" s="477"/>
      <c r="WWS951" s="477"/>
      <c r="WWT951" s="477"/>
      <c r="WWU951" s="477"/>
      <c r="WWV951" s="477"/>
      <c r="WWW951" s="477"/>
      <c r="WWX951" s="477"/>
      <c r="WWY951" s="477"/>
      <c r="WWZ951" s="477"/>
      <c r="WXA951" s="477"/>
      <c r="WXB951" s="477"/>
      <c r="WXC951" s="477"/>
      <c r="WXD951" s="477"/>
      <c r="WXE951" s="477"/>
      <c r="WXF951" s="477"/>
      <c r="WXG951" s="477"/>
      <c r="WXH951" s="477"/>
      <c r="WXI951" s="477"/>
      <c r="WXJ951" s="477"/>
      <c r="WXK951" s="477"/>
      <c r="WXL951" s="477"/>
      <c r="WXM951" s="477"/>
      <c r="WXN951" s="477"/>
      <c r="WXO951" s="477"/>
      <c r="WXP951" s="477"/>
      <c r="WXQ951" s="477"/>
      <c r="WXR951" s="477"/>
      <c r="WXS951" s="477"/>
      <c r="WXT951" s="477"/>
      <c r="WXU951" s="477"/>
      <c r="WXV951" s="477"/>
      <c r="WXW951" s="477"/>
      <c r="WXX951" s="477"/>
      <c r="WXY951" s="477"/>
      <c r="WXZ951" s="477"/>
      <c r="WYA951" s="477"/>
      <c r="WYB951" s="477"/>
      <c r="WYC951" s="477"/>
      <c r="WYD951" s="477"/>
      <c r="WYE951" s="477"/>
      <c r="WYF951" s="477"/>
      <c r="WYG951" s="477"/>
      <c r="WYH951" s="477"/>
      <c r="WYI951" s="477"/>
      <c r="WYJ951" s="477"/>
      <c r="WYK951" s="477"/>
      <c r="WYL951" s="477"/>
      <c r="WYM951" s="477"/>
      <c r="WYN951" s="477"/>
      <c r="WYO951" s="477"/>
      <c r="WYP951" s="477"/>
      <c r="WYQ951" s="477"/>
      <c r="WYR951" s="477"/>
      <c r="WYS951" s="477"/>
      <c r="WYT951" s="477"/>
      <c r="WYU951" s="477"/>
      <c r="WYV951" s="477"/>
      <c r="WYW951" s="477"/>
      <c r="WYX951" s="477"/>
      <c r="WYY951" s="477"/>
      <c r="WYZ951" s="477"/>
      <c r="WZA951" s="477"/>
      <c r="WZB951" s="477"/>
      <c r="WZC951" s="477"/>
      <c r="WZD951" s="477"/>
      <c r="WZE951" s="477"/>
      <c r="WZF951" s="477"/>
      <c r="WZG951" s="477"/>
      <c r="WZH951" s="477"/>
      <c r="WZI951" s="477"/>
      <c r="WZJ951" s="477"/>
      <c r="WZK951" s="477"/>
      <c r="WZL951" s="477"/>
      <c r="WZM951" s="477"/>
      <c r="WZN951" s="477"/>
      <c r="WZO951" s="477"/>
      <c r="WZP951" s="477"/>
      <c r="WZQ951" s="477"/>
      <c r="WZR951" s="477"/>
      <c r="WZS951" s="477"/>
      <c r="WZT951" s="477"/>
      <c r="WZU951" s="477"/>
      <c r="WZV951" s="477"/>
      <c r="WZW951" s="477"/>
      <c r="WZX951" s="477"/>
      <c r="WZY951" s="477"/>
      <c r="WZZ951" s="477"/>
      <c r="XAA951" s="477"/>
      <c r="XAB951" s="477"/>
      <c r="XAC951" s="477"/>
      <c r="XAD951" s="477"/>
      <c r="XAE951" s="477"/>
      <c r="XAF951" s="477"/>
      <c r="XAG951" s="477"/>
      <c r="XAH951" s="477"/>
      <c r="XAI951" s="477"/>
      <c r="XAJ951" s="477"/>
      <c r="XAK951" s="477"/>
      <c r="XAL951" s="477"/>
      <c r="XAM951" s="477"/>
      <c r="XAN951" s="477"/>
      <c r="XAO951" s="477"/>
      <c r="XAP951" s="477"/>
      <c r="XAQ951" s="477"/>
      <c r="XAR951" s="477"/>
      <c r="XAS951" s="477"/>
      <c r="XAT951" s="477"/>
      <c r="XAU951" s="477"/>
      <c r="XAV951" s="477"/>
      <c r="XAW951" s="477"/>
      <c r="XAX951" s="477"/>
      <c r="XAY951" s="477"/>
      <c r="XAZ951" s="477"/>
      <c r="XBA951" s="477"/>
      <c r="XBB951" s="477"/>
      <c r="XBC951" s="477"/>
      <c r="XBD951" s="477"/>
      <c r="XBE951" s="477"/>
      <c r="XBF951" s="477"/>
      <c r="XBG951" s="477"/>
      <c r="XBH951" s="477"/>
      <c r="XBI951" s="477"/>
      <c r="XBJ951" s="477"/>
      <c r="XBK951" s="477"/>
      <c r="XBL951" s="477"/>
      <c r="XBM951" s="477"/>
      <c r="XBN951" s="477"/>
      <c r="XBO951" s="477"/>
      <c r="XBP951" s="477"/>
      <c r="XBQ951" s="477"/>
      <c r="XBR951" s="477"/>
      <c r="XBS951" s="477"/>
      <c r="XBT951" s="477"/>
      <c r="XBU951" s="477"/>
      <c r="XBV951" s="477"/>
      <c r="XBW951" s="477"/>
      <c r="XBX951" s="477"/>
      <c r="XBY951" s="477"/>
      <c r="XBZ951" s="477"/>
      <c r="XCA951" s="477"/>
      <c r="XCB951" s="477"/>
      <c r="XCC951" s="477"/>
      <c r="XCD951" s="477"/>
      <c r="XCE951" s="477"/>
      <c r="XCF951" s="477"/>
      <c r="XCG951" s="477"/>
      <c r="XCH951" s="477"/>
      <c r="XCI951" s="477"/>
      <c r="XCJ951" s="477"/>
      <c r="XCK951" s="477"/>
      <c r="XCL951" s="477"/>
      <c r="XCM951" s="477"/>
      <c r="XCN951" s="477"/>
      <c r="XCO951" s="477"/>
      <c r="XCP951" s="477"/>
      <c r="XCQ951" s="477"/>
      <c r="XCR951" s="477"/>
      <c r="XCS951" s="477"/>
      <c r="XCT951" s="477"/>
      <c r="XCU951" s="477"/>
      <c r="XCV951" s="477"/>
      <c r="XCW951" s="477"/>
      <c r="XCX951" s="477"/>
      <c r="XCY951" s="477"/>
      <c r="XCZ951" s="477"/>
      <c r="XDA951" s="477"/>
      <c r="XDB951" s="477"/>
      <c r="XDC951" s="477"/>
      <c r="XDD951" s="477"/>
      <c r="XDE951" s="477"/>
      <c r="XDF951" s="477"/>
      <c r="XDG951" s="477"/>
      <c r="XDH951" s="477"/>
      <c r="XDI951" s="477"/>
      <c r="XDJ951" s="477"/>
      <c r="XDK951" s="477"/>
      <c r="XDL951" s="477"/>
      <c r="XDM951" s="477"/>
      <c r="XDN951" s="477"/>
      <c r="XDO951" s="477"/>
      <c r="XDP951" s="477"/>
      <c r="XDQ951" s="477"/>
      <c r="XDR951" s="477"/>
      <c r="XDS951" s="477"/>
      <c r="XDT951" s="477"/>
      <c r="XDU951" s="477"/>
      <c r="XDV951" s="477"/>
      <c r="XDW951" s="477"/>
      <c r="XDX951" s="477"/>
      <c r="XDY951" s="477"/>
      <c r="XDZ951" s="477"/>
      <c r="XEA951" s="477"/>
      <c r="XEB951" s="477"/>
      <c r="XEC951" s="477"/>
      <c r="XED951" s="477"/>
      <c r="XEE951" s="477"/>
      <c r="XEF951" s="477"/>
      <c r="XEG951" s="477"/>
      <c r="XEH951" s="477"/>
      <c r="XEI951" s="477"/>
      <c r="XEJ951" s="477"/>
      <c r="XEK951" s="477"/>
      <c r="XEL951" s="477"/>
      <c r="XEM951" s="477"/>
      <c r="XEN951" s="477"/>
      <c r="XEO951" s="477"/>
      <c r="XEP951" s="477"/>
      <c r="XEQ951" s="477"/>
      <c r="XER951" s="477"/>
      <c r="XES951" s="477"/>
      <c r="XET951" s="477"/>
      <c r="XEU951" s="477"/>
      <c r="XEV951" s="477"/>
      <c r="XEW951" s="477"/>
      <c r="XEX951" s="477"/>
      <c r="XEY951" s="477"/>
      <c r="XEZ951" s="477"/>
      <c r="XFA951" s="477"/>
      <c r="XFB951" s="477"/>
    </row>
    <row r="952" spans="1:16382" ht="30" customHeight="1" x14ac:dyDescent="0.7">
      <c r="A952" s="477"/>
      <c r="B952" s="316"/>
      <c r="C952" s="476"/>
      <c r="D952" s="408"/>
      <c r="E952" s="464"/>
      <c r="F952" s="465"/>
      <c r="G952" s="466"/>
      <c r="H952" s="403"/>
      <c r="I952" s="366"/>
      <c r="J952" s="324"/>
      <c r="K952" s="481"/>
      <c r="L952" s="486"/>
      <c r="M952" s="477"/>
      <c r="N952" s="477"/>
      <c r="O952" s="477"/>
      <c r="P952" s="477"/>
      <c r="Q952" s="477"/>
      <c r="R952" s="477"/>
      <c r="S952" s="477"/>
      <c r="T952" s="477"/>
      <c r="U952" s="477"/>
      <c r="V952" s="477"/>
      <c r="W952" s="477"/>
      <c r="X952" s="477"/>
      <c r="Y952" s="477"/>
      <c r="Z952" s="477"/>
      <c r="AA952" s="477"/>
      <c r="AB952" s="477"/>
      <c r="AC952" s="477"/>
      <c r="AD952" s="477"/>
      <c r="AE952" s="477"/>
      <c r="AF952" s="477"/>
      <c r="AG952" s="477"/>
      <c r="AH952" s="477"/>
      <c r="AI952" s="477"/>
      <c r="AJ952" s="477"/>
      <c r="AK952" s="477"/>
      <c r="AL952" s="477"/>
      <c r="AM952" s="477"/>
      <c r="AN952" s="477"/>
      <c r="AO952" s="477"/>
      <c r="AP952" s="477"/>
      <c r="AQ952" s="477"/>
      <c r="AR952" s="477"/>
      <c r="AS952" s="477"/>
      <c r="AT952" s="477"/>
      <c r="AU952" s="477"/>
      <c r="AV952" s="477"/>
      <c r="AW952" s="477"/>
      <c r="AX952" s="477"/>
      <c r="AY952" s="477"/>
      <c r="AZ952" s="477"/>
      <c r="BA952" s="477"/>
      <c r="BB952" s="477"/>
      <c r="BC952" s="477"/>
      <c r="BD952" s="477"/>
      <c r="BE952" s="477"/>
      <c r="BF952" s="477"/>
      <c r="BG952" s="477"/>
      <c r="BH952" s="477"/>
      <c r="BI952" s="477"/>
      <c r="BJ952" s="477"/>
      <c r="BK952" s="477"/>
      <c r="BL952" s="477"/>
      <c r="BM952" s="477"/>
      <c r="BN952" s="477"/>
      <c r="BO952" s="477"/>
      <c r="BP952" s="477"/>
      <c r="BQ952" s="477"/>
      <c r="BR952" s="477"/>
      <c r="BS952" s="477"/>
      <c r="BT952" s="477"/>
      <c r="BU952" s="477"/>
      <c r="BV952" s="477"/>
      <c r="BW952" s="477"/>
      <c r="BX952" s="477"/>
      <c r="BY952" s="477"/>
      <c r="BZ952" s="477"/>
      <c r="CA952" s="477"/>
      <c r="CB952" s="477"/>
      <c r="CC952" s="477"/>
      <c r="CD952" s="477"/>
      <c r="CE952" s="477"/>
      <c r="CF952" s="477"/>
      <c r="CG952" s="477"/>
      <c r="CH952" s="477"/>
      <c r="CI952" s="477"/>
      <c r="CJ952" s="477"/>
      <c r="CK952" s="477"/>
      <c r="CL952" s="477"/>
      <c r="CM952" s="477"/>
      <c r="CN952" s="477"/>
      <c r="CO952" s="477"/>
      <c r="CP952" s="477"/>
      <c r="CQ952" s="477"/>
      <c r="CR952" s="477"/>
      <c r="CS952" s="477"/>
      <c r="CT952" s="477"/>
      <c r="CU952" s="477"/>
      <c r="CV952" s="477"/>
      <c r="CW952" s="477"/>
      <c r="CX952" s="477"/>
      <c r="CY952" s="477"/>
      <c r="CZ952" s="477"/>
      <c r="DA952" s="477"/>
      <c r="DB952" s="477"/>
      <c r="DC952" s="477"/>
      <c r="DD952" s="477"/>
      <c r="DE952" s="477"/>
      <c r="DF952" s="477"/>
      <c r="DG952" s="477"/>
      <c r="DH952" s="477"/>
      <c r="DI952" s="477"/>
      <c r="DJ952" s="477"/>
      <c r="DK952" s="477"/>
      <c r="DL952" s="477"/>
      <c r="DM952" s="477"/>
      <c r="DN952" s="477"/>
      <c r="DO952" s="477"/>
      <c r="DP952" s="477"/>
      <c r="DQ952" s="477"/>
      <c r="DR952" s="477"/>
      <c r="DS952" s="477"/>
      <c r="DT952" s="477"/>
      <c r="DU952" s="477"/>
      <c r="DV952" s="477"/>
      <c r="DW952" s="477"/>
      <c r="DX952" s="477"/>
      <c r="DY952" s="477"/>
      <c r="DZ952" s="477"/>
      <c r="EA952" s="477"/>
      <c r="EB952" s="477"/>
      <c r="EC952" s="477"/>
      <c r="ED952" s="477"/>
      <c r="EE952" s="477"/>
      <c r="EF952" s="477"/>
      <c r="EG952" s="477"/>
      <c r="EH952" s="477"/>
      <c r="EI952" s="477"/>
      <c r="EJ952" s="477"/>
      <c r="EK952" s="477"/>
      <c r="EL952" s="477"/>
      <c r="EM952" s="477"/>
      <c r="EN952" s="477"/>
      <c r="EO952" s="477"/>
      <c r="EP952" s="477"/>
      <c r="EQ952" s="477"/>
      <c r="ER952" s="477"/>
      <c r="ES952" s="477"/>
      <c r="ET952" s="477"/>
      <c r="EU952" s="477"/>
      <c r="EV952" s="477"/>
      <c r="EW952" s="477"/>
      <c r="EX952" s="477"/>
      <c r="EY952" s="477"/>
      <c r="EZ952" s="477"/>
      <c r="FA952" s="477"/>
      <c r="FB952" s="477"/>
      <c r="FC952" s="477"/>
      <c r="FD952" s="477"/>
      <c r="FE952" s="477"/>
      <c r="FF952" s="477"/>
      <c r="FG952" s="477"/>
      <c r="FH952" s="477"/>
      <c r="FI952" s="477"/>
      <c r="FJ952" s="477"/>
      <c r="FK952" s="477"/>
      <c r="FL952" s="477"/>
      <c r="FM952" s="477"/>
      <c r="FN952" s="477"/>
      <c r="FO952" s="477"/>
      <c r="FP952" s="477"/>
      <c r="FQ952" s="477"/>
      <c r="FR952" s="477"/>
      <c r="FS952" s="477"/>
      <c r="FT952" s="477"/>
      <c r="FU952" s="477"/>
      <c r="FV952" s="477"/>
      <c r="FW952" s="477"/>
      <c r="FX952" s="477"/>
      <c r="FY952" s="477"/>
      <c r="FZ952" s="477"/>
      <c r="GA952" s="477"/>
      <c r="GB952" s="477"/>
      <c r="GC952" s="477"/>
      <c r="GD952" s="477"/>
      <c r="GE952" s="477"/>
      <c r="GF952" s="477"/>
      <c r="GG952" s="477"/>
      <c r="GH952" s="477"/>
      <c r="GI952" s="477"/>
      <c r="GJ952" s="477"/>
      <c r="GK952" s="477"/>
      <c r="GL952" s="477"/>
      <c r="GM952" s="477"/>
      <c r="GN952" s="477"/>
      <c r="GO952" s="477"/>
      <c r="GP952" s="477"/>
      <c r="GQ952" s="477"/>
      <c r="GR952" s="477"/>
      <c r="GS952" s="477"/>
      <c r="GT952" s="477"/>
      <c r="GU952" s="477"/>
      <c r="GV952" s="477"/>
      <c r="GW952" s="477"/>
      <c r="GX952" s="477"/>
      <c r="GY952" s="477"/>
      <c r="GZ952" s="477"/>
      <c r="HA952" s="477"/>
      <c r="HB952" s="477"/>
      <c r="HC952" s="477"/>
      <c r="HD952" s="477"/>
      <c r="HE952" s="477"/>
      <c r="HF952" s="477"/>
      <c r="HG952" s="477"/>
      <c r="HH952" s="477"/>
      <c r="HI952" s="477"/>
      <c r="HJ952" s="477"/>
      <c r="HK952" s="477"/>
      <c r="HL952" s="477"/>
      <c r="HM952" s="477"/>
      <c r="HN952" s="477"/>
      <c r="HO952" s="477"/>
      <c r="HP952" s="477"/>
      <c r="HQ952" s="477"/>
      <c r="HR952" s="477"/>
      <c r="HS952" s="477"/>
      <c r="HT952" s="477"/>
      <c r="HU952" s="477"/>
      <c r="HV952" s="477"/>
      <c r="HW952" s="477"/>
      <c r="HX952" s="477"/>
      <c r="HY952" s="477"/>
      <c r="HZ952" s="477"/>
      <c r="IA952" s="477"/>
      <c r="IB952" s="477"/>
      <c r="IC952" s="477"/>
      <c r="ID952" s="477"/>
      <c r="IE952" s="477"/>
      <c r="IF952" s="477"/>
      <c r="IG952" s="477"/>
      <c r="IH952" s="477"/>
      <c r="II952" s="477"/>
      <c r="IJ952" s="477"/>
      <c r="IK952" s="477"/>
      <c r="IL952" s="477"/>
      <c r="IM952" s="477"/>
      <c r="IN952" s="477"/>
      <c r="IO952" s="477"/>
      <c r="IP952" s="477"/>
      <c r="IQ952" s="477"/>
      <c r="IR952" s="477"/>
      <c r="IS952" s="477"/>
      <c r="IT952" s="477"/>
      <c r="IU952" s="477"/>
      <c r="IV952" s="477"/>
      <c r="IW952" s="477"/>
      <c r="IX952" s="477"/>
      <c r="IY952" s="477"/>
      <c r="IZ952" s="477"/>
      <c r="JA952" s="477"/>
      <c r="JB952" s="477"/>
      <c r="JC952" s="477"/>
      <c r="JD952" s="477"/>
      <c r="JE952" s="477"/>
      <c r="JF952" s="477"/>
      <c r="JG952" s="477"/>
      <c r="JH952" s="477"/>
      <c r="JI952" s="477"/>
      <c r="JJ952" s="477"/>
      <c r="JK952" s="477"/>
      <c r="JL952" s="477"/>
      <c r="JM952" s="477"/>
      <c r="JN952" s="477"/>
      <c r="JO952" s="477"/>
      <c r="JP952" s="477"/>
      <c r="JQ952" s="477"/>
      <c r="JR952" s="477"/>
      <c r="JS952" s="477"/>
      <c r="JT952" s="477"/>
      <c r="JU952" s="477"/>
      <c r="JV952" s="477"/>
      <c r="JW952" s="477"/>
      <c r="JX952" s="477"/>
      <c r="JY952" s="477"/>
      <c r="JZ952" s="477"/>
      <c r="KA952" s="477"/>
      <c r="KB952" s="477"/>
      <c r="KC952" s="477"/>
      <c r="KD952" s="477"/>
      <c r="KE952" s="477"/>
      <c r="KF952" s="477"/>
      <c r="KG952" s="477"/>
      <c r="KH952" s="477"/>
      <c r="KI952" s="477"/>
      <c r="KJ952" s="477"/>
      <c r="KK952" s="477"/>
      <c r="KL952" s="477"/>
      <c r="KM952" s="477"/>
      <c r="KN952" s="477"/>
      <c r="KO952" s="477"/>
      <c r="KP952" s="477"/>
      <c r="KQ952" s="477"/>
      <c r="KR952" s="477"/>
      <c r="KS952" s="477"/>
      <c r="KT952" s="477"/>
      <c r="KU952" s="477"/>
      <c r="KV952" s="477"/>
      <c r="KW952" s="477"/>
      <c r="KX952" s="477"/>
      <c r="KY952" s="477"/>
      <c r="KZ952" s="477"/>
      <c r="LA952" s="477"/>
      <c r="LB952" s="477"/>
      <c r="LC952" s="477"/>
      <c r="LD952" s="477"/>
      <c r="LE952" s="477"/>
      <c r="LF952" s="477"/>
      <c r="LG952" s="477"/>
      <c r="LH952" s="477"/>
      <c r="LI952" s="477"/>
      <c r="LJ952" s="477"/>
      <c r="LK952" s="477"/>
      <c r="LL952" s="477"/>
      <c r="LM952" s="477"/>
      <c r="LN952" s="477"/>
      <c r="LO952" s="477"/>
      <c r="LP952" s="477"/>
      <c r="LQ952" s="477"/>
      <c r="LR952" s="477"/>
      <c r="LS952" s="477"/>
      <c r="LT952" s="477"/>
      <c r="LU952" s="477"/>
      <c r="LV952" s="477"/>
      <c r="LW952" s="477"/>
      <c r="LX952" s="477"/>
      <c r="LY952" s="477"/>
      <c r="LZ952" s="477"/>
      <c r="MA952" s="477"/>
      <c r="MB952" s="477"/>
      <c r="MC952" s="477"/>
      <c r="MD952" s="477"/>
      <c r="ME952" s="477"/>
      <c r="MF952" s="477"/>
      <c r="MG952" s="477"/>
      <c r="MH952" s="477"/>
      <c r="MI952" s="477"/>
      <c r="MJ952" s="477"/>
      <c r="MK952" s="477"/>
      <c r="ML952" s="477"/>
      <c r="MM952" s="477"/>
      <c r="MN952" s="477"/>
      <c r="MO952" s="477"/>
      <c r="MP952" s="477"/>
      <c r="MQ952" s="477"/>
      <c r="MR952" s="477"/>
      <c r="MS952" s="477"/>
      <c r="MT952" s="477"/>
      <c r="MU952" s="477"/>
      <c r="MV952" s="477"/>
      <c r="MW952" s="477"/>
      <c r="MX952" s="477"/>
      <c r="MY952" s="477"/>
      <c r="MZ952" s="477"/>
      <c r="NA952" s="477"/>
      <c r="NB952" s="477"/>
      <c r="NC952" s="477"/>
      <c r="ND952" s="477"/>
      <c r="NE952" s="477"/>
      <c r="NF952" s="477"/>
      <c r="NG952" s="477"/>
      <c r="NH952" s="477"/>
      <c r="NI952" s="477"/>
      <c r="NJ952" s="477"/>
      <c r="NK952" s="477"/>
      <c r="NL952" s="477"/>
      <c r="NM952" s="477"/>
      <c r="NN952" s="477"/>
      <c r="NO952" s="477"/>
      <c r="NP952" s="477"/>
      <c r="NQ952" s="477"/>
      <c r="NR952" s="477"/>
      <c r="NS952" s="477"/>
      <c r="NT952" s="477"/>
      <c r="NU952" s="477"/>
      <c r="NV952" s="477"/>
      <c r="NW952" s="477"/>
      <c r="NX952" s="477"/>
      <c r="NY952" s="477"/>
      <c r="NZ952" s="477"/>
      <c r="OA952" s="477"/>
      <c r="OB952" s="477"/>
      <c r="OC952" s="477"/>
      <c r="OD952" s="477"/>
      <c r="OE952" s="477"/>
      <c r="OF952" s="477"/>
      <c r="OG952" s="477"/>
      <c r="OH952" s="477"/>
      <c r="OI952" s="477"/>
      <c r="OJ952" s="477"/>
      <c r="OK952" s="477"/>
      <c r="OL952" s="477"/>
      <c r="OM952" s="477"/>
      <c r="ON952" s="477"/>
      <c r="OO952" s="477"/>
      <c r="OP952" s="477"/>
      <c r="OQ952" s="477"/>
      <c r="OR952" s="477"/>
      <c r="OS952" s="477"/>
      <c r="OT952" s="477"/>
      <c r="OU952" s="477"/>
      <c r="OV952" s="477"/>
      <c r="OW952" s="477"/>
      <c r="OX952" s="477"/>
      <c r="OY952" s="477"/>
      <c r="OZ952" s="477"/>
      <c r="PA952" s="477"/>
      <c r="PB952" s="477"/>
      <c r="PC952" s="477"/>
      <c r="PD952" s="477"/>
      <c r="PE952" s="477"/>
      <c r="PF952" s="477"/>
      <c r="PG952" s="477"/>
      <c r="PH952" s="477"/>
      <c r="PI952" s="477"/>
      <c r="PJ952" s="477"/>
      <c r="PK952" s="477"/>
      <c r="PL952" s="477"/>
      <c r="PM952" s="477"/>
      <c r="PN952" s="477"/>
      <c r="PO952" s="477"/>
      <c r="PP952" s="477"/>
      <c r="PQ952" s="477"/>
      <c r="PR952" s="477"/>
      <c r="PS952" s="477"/>
      <c r="PT952" s="477"/>
      <c r="PU952" s="477"/>
      <c r="PV952" s="477"/>
      <c r="PW952" s="477"/>
      <c r="PX952" s="477"/>
      <c r="PY952" s="477"/>
      <c r="PZ952" s="477"/>
      <c r="QA952" s="477"/>
      <c r="QB952" s="477"/>
      <c r="QC952" s="477"/>
      <c r="QD952" s="477"/>
      <c r="QE952" s="477"/>
      <c r="QF952" s="477"/>
      <c r="QG952" s="477"/>
      <c r="QH952" s="477"/>
      <c r="QI952" s="477"/>
      <c r="QJ952" s="477"/>
      <c r="QK952" s="477"/>
      <c r="QL952" s="477"/>
      <c r="QM952" s="477"/>
      <c r="QN952" s="477"/>
      <c r="QO952" s="477"/>
      <c r="QP952" s="477"/>
      <c r="QQ952" s="477"/>
      <c r="QR952" s="477"/>
      <c r="QS952" s="477"/>
      <c r="QT952" s="477"/>
      <c r="QU952" s="477"/>
      <c r="QV952" s="477"/>
      <c r="QW952" s="477"/>
      <c r="QX952" s="477"/>
      <c r="QY952" s="477"/>
      <c r="QZ952" s="477"/>
      <c r="RA952" s="477"/>
      <c r="RB952" s="477"/>
      <c r="RC952" s="477"/>
      <c r="RD952" s="477"/>
      <c r="RE952" s="477"/>
      <c r="RF952" s="477"/>
      <c r="RG952" s="477"/>
      <c r="RH952" s="477"/>
      <c r="RI952" s="477"/>
      <c r="RJ952" s="477"/>
      <c r="RK952" s="477"/>
      <c r="RL952" s="477"/>
      <c r="RM952" s="477"/>
      <c r="RN952" s="477"/>
      <c r="RO952" s="477"/>
      <c r="RP952" s="477"/>
      <c r="RQ952" s="477"/>
      <c r="RR952" s="477"/>
      <c r="RS952" s="477"/>
      <c r="RT952" s="477"/>
      <c r="RU952" s="477"/>
      <c r="RV952" s="477"/>
      <c r="RW952" s="477"/>
      <c r="RX952" s="477"/>
      <c r="RY952" s="477"/>
      <c r="RZ952" s="477"/>
      <c r="SA952" s="477"/>
      <c r="SB952" s="477"/>
      <c r="SC952" s="477"/>
      <c r="SD952" s="477"/>
      <c r="SE952" s="477"/>
      <c r="SF952" s="477"/>
      <c r="SG952" s="477"/>
      <c r="SH952" s="477"/>
      <c r="SI952" s="477"/>
      <c r="SJ952" s="477"/>
      <c r="SK952" s="477"/>
      <c r="SL952" s="477"/>
      <c r="SM952" s="477"/>
      <c r="SN952" s="477"/>
      <c r="SO952" s="477"/>
      <c r="SP952" s="477"/>
      <c r="SQ952" s="477"/>
      <c r="SR952" s="477"/>
      <c r="SS952" s="477"/>
      <c r="ST952" s="477"/>
      <c r="SU952" s="477"/>
      <c r="SV952" s="477"/>
      <c r="SW952" s="477"/>
      <c r="SX952" s="477"/>
      <c r="SY952" s="477"/>
      <c r="SZ952" s="477"/>
      <c r="TA952" s="477"/>
      <c r="TB952" s="477"/>
      <c r="TC952" s="477"/>
      <c r="TD952" s="477"/>
      <c r="TE952" s="477"/>
      <c r="TF952" s="477"/>
      <c r="TG952" s="477"/>
      <c r="TH952" s="477"/>
      <c r="TI952" s="477"/>
      <c r="TJ952" s="477"/>
      <c r="TK952" s="477"/>
      <c r="TL952" s="477"/>
      <c r="TM952" s="477"/>
      <c r="TN952" s="477"/>
      <c r="TO952" s="477"/>
      <c r="TP952" s="477"/>
      <c r="TQ952" s="477"/>
      <c r="TR952" s="477"/>
      <c r="TS952" s="477"/>
      <c r="TT952" s="477"/>
      <c r="TU952" s="477"/>
      <c r="TV952" s="477"/>
      <c r="TW952" s="477"/>
      <c r="TX952" s="477"/>
      <c r="TY952" s="477"/>
      <c r="TZ952" s="477"/>
      <c r="UA952" s="477"/>
      <c r="UB952" s="477"/>
      <c r="UC952" s="477"/>
      <c r="UD952" s="477"/>
      <c r="UE952" s="477"/>
      <c r="UF952" s="477"/>
      <c r="UG952" s="477"/>
      <c r="UH952" s="477"/>
      <c r="UI952" s="477"/>
      <c r="UJ952" s="477"/>
      <c r="UK952" s="477"/>
      <c r="UL952" s="477"/>
      <c r="UM952" s="477"/>
      <c r="UN952" s="477"/>
      <c r="UO952" s="477"/>
      <c r="UP952" s="477"/>
      <c r="UQ952" s="477"/>
      <c r="UR952" s="477"/>
      <c r="US952" s="477"/>
      <c r="UT952" s="477"/>
      <c r="UU952" s="477"/>
      <c r="UV952" s="477"/>
      <c r="UW952" s="477"/>
      <c r="UX952" s="477"/>
      <c r="UY952" s="477"/>
      <c r="UZ952" s="477"/>
      <c r="VA952" s="477"/>
      <c r="VB952" s="477"/>
      <c r="VC952" s="477"/>
      <c r="VD952" s="477"/>
      <c r="VE952" s="477"/>
      <c r="VF952" s="477"/>
      <c r="VG952" s="477"/>
      <c r="VH952" s="477"/>
      <c r="VI952" s="477"/>
      <c r="VJ952" s="477"/>
      <c r="VK952" s="477"/>
      <c r="VL952" s="477"/>
      <c r="VM952" s="477"/>
      <c r="VN952" s="477"/>
      <c r="VO952" s="477"/>
      <c r="VP952" s="477"/>
      <c r="VQ952" s="477"/>
      <c r="VR952" s="477"/>
      <c r="VS952" s="477"/>
      <c r="VT952" s="477"/>
      <c r="VU952" s="477"/>
      <c r="VV952" s="477"/>
      <c r="VW952" s="477"/>
      <c r="VX952" s="477"/>
      <c r="VY952" s="477"/>
      <c r="VZ952" s="477"/>
      <c r="WA952" s="477"/>
      <c r="WB952" s="477"/>
      <c r="WC952" s="477"/>
      <c r="WD952" s="477"/>
      <c r="WE952" s="477"/>
      <c r="WF952" s="477"/>
      <c r="WG952" s="477"/>
      <c r="WH952" s="477"/>
      <c r="WI952" s="477"/>
      <c r="WJ952" s="477"/>
      <c r="WK952" s="477"/>
      <c r="WL952" s="477"/>
      <c r="WM952" s="477"/>
      <c r="WN952" s="477"/>
      <c r="WO952" s="477"/>
      <c r="WP952" s="477"/>
      <c r="WQ952" s="477"/>
      <c r="WR952" s="477"/>
      <c r="WS952" s="477"/>
      <c r="WT952" s="477"/>
      <c r="WU952" s="477"/>
      <c r="WV952" s="477"/>
      <c r="WW952" s="477"/>
      <c r="WX952" s="477"/>
      <c r="WY952" s="477"/>
      <c r="WZ952" s="477"/>
      <c r="XA952" s="477"/>
      <c r="XB952" s="477"/>
      <c r="XC952" s="477"/>
      <c r="XD952" s="477"/>
      <c r="XE952" s="477"/>
      <c r="XF952" s="477"/>
      <c r="XG952" s="477"/>
      <c r="XH952" s="477"/>
      <c r="XI952" s="477"/>
      <c r="XJ952" s="477"/>
      <c r="XK952" s="477"/>
      <c r="XL952" s="477"/>
      <c r="XM952" s="477"/>
      <c r="XN952" s="477"/>
      <c r="XO952" s="477"/>
      <c r="XP952" s="477"/>
      <c r="XQ952" s="477"/>
      <c r="XR952" s="477"/>
      <c r="XS952" s="477"/>
      <c r="XT952" s="477"/>
      <c r="XU952" s="477"/>
      <c r="XV952" s="477"/>
      <c r="XW952" s="477"/>
      <c r="XX952" s="477"/>
      <c r="XY952" s="477"/>
      <c r="XZ952" s="477"/>
      <c r="YA952" s="477"/>
      <c r="YB952" s="477"/>
      <c r="YC952" s="477"/>
      <c r="YD952" s="477"/>
      <c r="YE952" s="477"/>
      <c r="YF952" s="477"/>
      <c r="YG952" s="477"/>
      <c r="YH952" s="477"/>
      <c r="YI952" s="477"/>
      <c r="YJ952" s="477"/>
      <c r="YK952" s="477"/>
      <c r="YL952" s="477"/>
      <c r="YM952" s="477"/>
      <c r="YN952" s="477"/>
      <c r="YO952" s="477"/>
      <c r="YP952" s="477"/>
      <c r="YQ952" s="477"/>
      <c r="YR952" s="477"/>
      <c r="YS952" s="477"/>
      <c r="YT952" s="477"/>
      <c r="YU952" s="477"/>
      <c r="YV952" s="477"/>
      <c r="YW952" s="477"/>
      <c r="YX952" s="477"/>
      <c r="YY952" s="477"/>
      <c r="YZ952" s="477"/>
      <c r="ZA952" s="477"/>
      <c r="ZB952" s="477"/>
      <c r="ZC952" s="477"/>
      <c r="ZD952" s="477"/>
      <c r="ZE952" s="477"/>
      <c r="ZF952" s="477"/>
      <c r="ZG952" s="477"/>
      <c r="ZH952" s="477"/>
      <c r="ZI952" s="477"/>
      <c r="ZJ952" s="477"/>
      <c r="ZK952" s="477"/>
      <c r="ZL952" s="477"/>
      <c r="ZM952" s="477"/>
      <c r="ZN952" s="477"/>
      <c r="ZO952" s="477"/>
      <c r="ZP952" s="477"/>
      <c r="ZQ952" s="477"/>
      <c r="ZR952" s="477"/>
      <c r="ZS952" s="477"/>
      <c r="ZT952" s="477"/>
      <c r="ZU952" s="477"/>
      <c r="ZV952" s="477"/>
      <c r="ZW952" s="477"/>
      <c r="ZX952" s="477"/>
      <c r="ZY952" s="477"/>
      <c r="ZZ952" s="477"/>
      <c r="AAA952" s="477"/>
      <c r="AAB952" s="477"/>
      <c r="AAC952" s="477"/>
      <c r="AAD952" s="477"/>
      <c r="AAE952" s="477"/>
      <c r="AAF952" s="477"/>
      <c r="AAG952" s="477"/>
      <c r="AAH952" s="477"/>
      <c r="AAI952" s="477"/>
      <c r="AAJ952" s="477"/>
      <c r="AAK952" s="477"/>
      <c r="AAL952" s="477"/>
      <c r="AAM952" s="477"/>
      <c r="AAN952" s="477"/>
      <c r="AAO952" s="477"/>
      <c r="AAP952" s="477"/>
      <c r="AAQ952" s="477"/>
      <c r="AAR952" s="477"/>
      <c r="AAS952" s="477"/>
      <c r="AAT952" s="477"/>
      <c r="AAU952" s="477"/>
      <c r="AAV952" s="477"/>
      <c r="AAW952" s="477"/>
      <c r="AAX952" s="477"/>
      <c r="AAY952" s="477"/>
      <c r="AAZ952" s="477"/>
      <c r="ABA952" s="477"/>
      <c r="ABB952" s="477"/>
      <c r="ABC952" s="477"/>
      <c r="ABD952" s="477"/>
      <c r="ABE952" s="477"/>
      <c r="ABF952" s="477"/>
      <c r="ABG952" s="477"/>
      <c r="ABH952" s="477"/>
      <c r="ABI952" s="477"/>
      <c r="ABJ952" s="477"/>
      <c r="ABK952" s="477"/>
      <c r="ABL952" s="477"/>
      <c r="ABM952" s="477"/>
      <c r="ABN952" s="477"/>
      <c r="ABO952" s="477"/>
      <c r="ABP952" s="477"/>
      <c r="ABQ952" s="477"/>
      <c r="ABR952" s="477"/>
      <c r="ABS952" s="477"/>
      <c r="ABT952" s="477"/>
      <c r="ABU952" s="477"/>
      <c r="ABV952" s="477"/>
      <c r="ABW952" s="477"/>
      <c r="ABX952" s="477"/>
      <c r="ABY952" s="477"/>
      <c r="ABZ952" s="477"/>
      <c r="ACA952" s="477"/>
      <c r="ACB952" s="477"/>
      <c r="ACC952" s="477"/>
      <c r="ACD952" s="477"/>
      <c r="ACE952" s="477"/>
      <c r="ACF952" s="477"/>
      <c r="ACG952" s="477"/>
      <c r="ACH952" s="477"/>
      <c r="ACI952" s="477"/>
      <c r="ACJ952" s="477"/>
      <c r="ACK952" s="477"/>
      <c r="ACL952" s="477"/>
      <c r="ACM952" s="477"/>
      <c r="ACN952" s="477"/>
      <c r="ACO952" s="477"/>
      <c r="ACP952" s="477"/>
      <c r="ACQ952" s="477"/>
      <c r="ACR952" s="477"/>
      <c r="ACS952" s="477"/>
      <c r="ACT952" s="477"/>
      <c r="ACU952" s="477"/>
      <c r="ACV952" s="477"/>
      <c r="ACW952" s="477"/>
      <c r="ACX952" s="477"/>
      <c r="ACY952" s="477"/>
      <c r="ACZ952" s="477"/>
      <c r="ADA952" s="477"/>
      <c r="ADB952" s="477"/>
      <c r="ADC952" s="477"/>
      <c r="ADD952" s="477"/>
      <c r="ADE952" s="477"/>
      <c r="ADF952" s="477"/>
      <c r="ADG952" s="477"/>
      <c r="ADH952" s="477"/>
      <c r="ADI952" s="477"/>
      <c r="ADJ952" s="477"/>
      <c r="ADK952" s="477"/>
      <c r="ADL952" s="477"/>
      <c r="ADM952" s="477"/>
      <c r="ADN952" s="477"/>
      <c r="ADO952" s="477"/>
      <c r="ADP952" s="477"/>
      <c r="ADQ952" s="477"/>
      <c r="ADR952" s="477"/>
      <c r="ADS952" s="477"/>
      <c r="ADT952" s="477"/>
      <c r="ADU952" s="477"/>
      <c r="ADV952" s="477"/>
      <c r="ADW952" s="477"/>
      <c r="ADX952" s="477"/>
      <c r="ADY952" s="477"/>
      <c r="ADZ952" s="477"/>
      <c r="AEA952" s="477"/>
      <c r="AEB952" s="477"/>
      <c r="AEC952" s="477"/>
      <c r="AED952" s="477"/>
      <c r="AEE952" s="477"/>
      <c r="AEF952" s="477"/>
      <c r="AEG952" s="477"/>
      <c r="AEH952" s="477"/>
      <c r="AEI952" s="477"/>
      <c r="AEJ952" s="477"/>
      <c r="AEK952" s="477"/>
      <c r="AEL952" s="477"/>
      <c r="AEM952" s="477"/>
      <c r="AEN952" s="477"/>
      <c r="AEO952" s="477"/>
      <c r="AEP952" s="477"/>
      <c r="AEQ952" s="477"/>
      <c r="AER952" s="477"/>
      <c r="AES952" s="477"/>
      <c r="AET952" s="477"/>
      <c r="AEU952" s="477"/>
      <c r="AEV952" s="477"/>
      <c r="AEW952" s="477"/>
      <c r="AEX952" s="477"/>
      <c r="AEY952" s="477"/>
      <c r="AEZ952" s="477"/>
      <c r="AFA952" s="477"/>
      <c r="AFB952" s="477"/>
      <c r="AFC952" s="477"/>
      <c r="AFD952" s="477"/>
      <c r="AFE952" s="477"/>
      <c r="AFF952" s="477"/>
      <c r="AFG952" s="477"/>
      <c r="AFH952" s="477"/>
      <c r="AFI952" s="477"/>
      <c r="AFJ952" s="477"/>
      <c r="AFK952" s="477"/>
      <c r="AFL952" s="477"/>
      <c r="AFM952" s="477"/>
      <c r="AFN952" s="477"/>
      <c r="AFO952" s="477"/>
      <c r="AFP952" s="477"/>
      <c r="AFQ952" s="477"/>
      <c r="AFR952" s="477"/>
      <c r="AFS952" s="477"/>
      <c r="AFT952" s="477"/>
      <c r="AFU952" s="477"/>
      <c r="AFV952" s="477"/>
      <c r="AFW952" s="477"/>
      <c r="AFX952" s="477"/>
      <c r="AFY952" s="477"/>
      <c r="AFZ952" s="477"/>
      <c r="AGA952" s="477"/>
      <c r="AGB952" s="477"/>
      <c r="AGC952" s="477"/>
      <c r="AGD952" s="477"/>
      <c r="AGE952" s="477"/>
      <c r="AGF952" s="477"/>
      <c r="AGG952" s="477"/>
      <c r="AGH952" s="477"/>
      <c r="AGI952" s="477"/>
      <c r="AGJ952" s="477"/>
      <c r="AGK952" s="477"/>
      <c r="AGL952" s="477"/>
      <c r="AGM952" s="477"/>
      <c r="AGN952" s="477"/>
      <c r="AGO952" s="477"/>
      <c r="AGP952" s="477"/>
      <c r="AGQ952" s="477"/>
      <c r="AGR952" s="477"/>
      <c r="AGS952" s="477"/>
      <c r="AGT952" s="477"/>
      <c r="AGU952" s="477"/>
      <c r="AGV952" s="477"/>
      <c r="AGW952" s="477"/>
      <c r="AGX952" s="477"/>
      <c r="AGY952" s="477"/>
      <c r="AGZ952" s="477"/>
      <c r="AHA952" s="477"/>
      <c r="AHB952" s="477"/>
      <c r="AHC952" s="477"/>
      <c r="AHD952" s="477"/>
      <c r="AHE952" s="477"/>
      <c r="AHF952" s="477"/>
      <c r="AHG952" s="477"/>
      <c r="AHH952" s="477"/>
      <c r="AHI952" s="477"/>
      <c r="AHJ952" s="477"/>
      <c r="AHK952" s="477"/>
      <c r="AHL952" s="477"/>
      <c r="AHM952" s="477"/>
      <c r="AHN952" s="477"/>
      <c r="AHO952" s="477"/>
      <c r="AHP952" s="477"/>
      <c r="AHQ952" s="477"/>
      <c r="AHR952" s="477"/>
      <c r="AHS952" s="477"/>
      <c r="AHT952" s="477"/>
      <c r="AHU952" s="477"/>
      <c r="AHV952" s="477"/>
      <c r="AHW952" s="477"/>
      <c r="AHX952" s="477"/>
      <c r="AHY952" s="477"/>
      <c r="AHZ952" s="477"/>
      <c r="AIA952" s="477"/>
      <c r="AIB952" s="477"/>
      <c r="AIC952" s="477"/>
      <c r="AID952" s="477"/>
      <c r="AIE952" s="477"/>
      <c r="AIF952" s="477"/>
      <c r="AIG952" s="477"/>
      <c r="AIH952" s="477"/>
      <c r="AII952" s="477"/>
      <c r="AIJ952" s="477"/>
      <c r="AIK952" s="477"/>
      <c r="AIL952" s="477"/>
      <c r="AIM952" s="477"/>
      <c r="AIN952" s="477"/>
      <c r="AIO952" s="477"/>
      <c r="AIP952" s="477"/>
      <c r="AIQ952" s="477"/>
      <c r="AIR952" s="477"/>
      <c r="AIS952" s="477"/>
      <c r="AIT952" s="477"/>
      <c r="AIU952" s="477"/>
      <c r="AIV952" s="477"/>
      <c r="AIW952" s="477"/>
      <c r="AIX952" s="477"/>
      <c r="AIY952" s="477"/>
      <c r="AIZ952" s="477"/>
      <c r="AJA952" s="477"/>
      <c r="AJB952" s="477"/>
      <c r="AJC952" s="477"/>
      <c r="AJD952" s="477"/>
      <c r="AJE952" s="477"/>
      <c r="AJF952" s="477"/>
      <c r="AJG952" s="477"/>
      <c r="AJH952" s="477"/>
      <c r="AJI952" s="477"/>
      <c r="AJJ952" s="477"/>
      <c r="AJK952" s="477"/>
      <c r="AJL952" s="477"/>
      <c r="AJM952" s="477"/>
      <c r="AJN952" s="477"/>
      <c r="AJO952" s="477"/>
      <c r="AJP952" s="477"/>
      <c r="AJQ952" s="477"/>
      <c r="AJR952" s="477"/>
      <c r="AJS952" s="477"/>
      <c r="AJT952" s="477"/>
      <c r="AJU952" s="477"/>
      <c r="AJV952" s="477"/>
      <c r="AJW952" s="477"/>
      <c r="AJX952" s="477"/>
      <c r="AJY952" s="477"/>
      <c r="AJZ952" s="477"/>
      <c r="AKA952" s="477"/>
      <c r="AKB952" s="477"/>
      <c r="AKC952" s="477"/>
      <c r="AKD952" s="477"/>
      <c r="AKE952" s="477"/>
      <c r="AKF952" s="477"/>
      <c r="AKG952" s="477"/>
      <c r="AKH952" s="477"/>
      <c r="AKI952" s="477"/>
      <c r="AKJ952" s="477"/>
      <c r="AKK952" s="477"/>
      <c r="AKL952" s="477"/>
      <c r="AKM952" s="477"/>
      <c r="AKN952" s="477"/>
      <c r="AKO952" s="477"/>
      <c r="AKP952" s="477"/>
      <c r="AKQ952" s="477"/>
      <c r="AKR952" s="477"/>
      <c r="AKS952" s="477"/>
      <c r="AKT952" s="477"/>
      <c r="AKU952" s="477"/>
      <c r="AKV952" s="477"/>
      <c r="AKW952" s="477"/>
      <c r="AKX952" s="477"/>
      <c r="AKY952" s="477"/>
      <c r="AKZ952" s="477"/>
      <c r="ALA952" s="477"/>
      <c r="ALB952" s="477"/>
      <c r="ALC952" s="477"/>
      <c r="ALD952" s="477"/>
      <c r="ALE952" s="477"/>
      <c r="ALF952" s="477"/>
      <c r="ALG952" s="477"/>
      <c r="ALH952" s="477"/>
      <c r="ALI952" s="477"/>
      <c r="ALJ952" s="477"/>
      <c r="ALK952" s="477"/>
      <c r="ALL952" s="477"/>
      <c r="ALM952" s="477"/>
      <c r="ALN952" s="477"/>
      <c r="ALO952" s="477"/>
      <c r="ALP952" s="477"/>
      <c r="ALQ952" s="477"/>
      <c r="ALR952" s="477"/>
      <c r="ALS952" s="477"/>
      <c r="ALT952" s="477"/>
      <c r="ALU952" s="477"/>
      <c r="ALV952" s="477"/>
      <c r="ALW952" s="477"/>
      <c r="ALX952" s="477"/>
      <c r="ALY952" s="477"/>
      <c r="ALZ952" s="477"/>
      <c r="AMA952" s="477"/>
      <c r="AMB952" s="477"/>
      <c r="AMC952" s="477"/>
      <c r="AMD952" s="477"/>
      <c r="AME952" s="477"/>
      <c r="AMF952" s="477"/>
      <c r="AMG952" s="477"/>
      <c r="AMH952" s="477"/>
      <c r="AMI952" s="477"/>
      <c r="AMJ952" s="477"/>
      <c r="AMK952" s="477"/>
      <c r="AML952" s="477"/>
      <c r="AMM952" s="477"/>
      <c r="AMN952" s="477"/>
      <c r="AMO952" s="477"/>
      <c r="AMP952" s="477"/>
      <c r="AMQ952" s="477"/>
      <c r="AMR952" s="477"/>
      <c r="AMS952" s="477"/>
      <c r="AMT952" s="477"/>
      <c r="AMU952" s="477"/>
      <c r="AMV952" s="477"/>
      <c r="AMW952" s="477"/>
      <c r="AMX952" s="477"/>
      <c r="AMY952" s="477"/>
      <c r="AMZ952" s="477"/>
      <c r="ANA952" s="477"/>
      <c r="ANB952" s="477"/>
      <c r="ANC952" s="477"/>
      <c r="AND952" s="477"/>
      <c r="ANE952" s="477"/>
      <c r="ANF952" s="477"/>
      <c r="ANG952" s="477"/>
      <c r="ANH952" s="477"/>
      <c r="ANI952" s="477"/>
      <c r="ANJ952" s="477"/>
      <c r="ANK952" s="477"/>
      <c r="ANL952" s="477"/>
      <c r="ANM952" s="477"/>
      <c r="ANN952" s="477"/>
      <c r="ANO952" s="477"/>
      <c r="ANP952" s="477"/>
      <c r="ANQ952" s="477"/>
      <c r="ANR952" s="477"/>
      <c r="ANS952" s="477"/>
      <c r="ANT952" s="477"/>
      <c r="ANU952" s="477"/>
      <c r="ANV952" s="477"/>
      <c r="ANW952" s="477"/>
      <c r="ANX952" s="477"/>
      <c r="ANY952" s="477"/>
      <c r="ANZ952" s="477"/>
      <c r="AOA952" s="477"/>
      <c r="AOB952" s="477"/>
      <c r="AOC952" s="477"/>
      <c r="AOD952" s="477"/>
      <c r="AOE952" s="477"/>
      <c r="AOF952" s="477"/>
      <c r="AOG952" s="477"/>
      <c r="AOH952" s="477"/>
      <c r="AOI952" s="477"/>
      <c r="AOJ952" s="477"/>
      <c r="AOK952" s="477"/>
      <c r="AOL952" s="477"/>
      <c r="AOM952" s="477"/>
      <c r="AON952" s="477"/>
      <c r="AOO952" s="477"/>
      <c r="AOP952" s="477"/>
      <c r="AOQ952" s="477"/>
      <c r="AOR952" s="477"/>
      <c r="AOS952" s="477"/>
      <c r="AOT952" s="477"/>
      <c r="AOU952" s="477"/>
      <c r="AOV952" s="477"/>
      <c r="AOW952" s="477"/>
      <c r="AOX952" s="477"/>
      <c r="AOY952" s="477"/>
      <c r="AOZ952" s="477"/>
      <c r="APA952" s="477"/>
      <c r="APB952" s="477"/>
      <c r="APC952" s="477"/>
      <c r="APD952" s="477"/>
      <c r="APE952" s="477"/>
      <c r="APF952" s="477"/>
      <c r="APG952" s="477"/>
      <c r="APH952" s="477"/>
      <c r="API952" s="477"/>
      <c r="APJ952" s="477"/>
      <c r="APK952" s="477"/>
      <c r="APL952" s="477"/>
      <c r="APM952" s="477"/>
      <c r="APN952" s="477"/>
      <c r="APO952" s="477"/>
      <c r="APP952" s="477"/>
      <c r="APQ952" s="477"/>
      <c r="APR952" s="477"/>
      <c r="APS952" s="477"/>
      <c r="APT952" s="477"/>
      <c r="APU952" s="477"/>
      <c r="APV952" s="477"/>
      <c r="APW952" s="477"/>
      <c r="APX952" s="477"/>
      <c r="APY952" s="477"/>
      <c r="APZ952" s="477"/>
      <c r="AQA952" s="477"/>
      <c r="AQB952" s="477"/>
      <c r="AQC952" s="477"/>
      <c r="AQD952" s="477"/>
      <c r="AQE952" s="477"/>
      <c r="AQF952" s="477"/>
      <c r="AQG952" s="477"/>
      <c r="AQH952" s="477"/>
      <c r="AQI952" s="477"/>
      <c r="AQJ952" s="477"/>
      <c r="AQK952" s="477"/>
      <c r="AQL952" s="477"/>
      <c r="AQM952" s="477"/>
      <c r="AQN952" s="477"/>
      <c r="AQO952" s="477"/>
      <c r="AQP952" s="477"/>
      <c r="AQQ952" s="477"/>
      <c r="AQR952" s="477"/>
      <c r="AQS952" s="477"/>
      <c r="AQT952" s="477"/>
      <c r="AQU952" s="477"/>
      <c r="AQV952" s="477"/>
      <c r="AQW952" s="477"/>
      <c r="AQX952" s="477"/>
      <c r="AQY952" s="477"/>
      <c r="AQZ952" s="477"/>
      <c r="ARA952" s="477"/>
      <c r="ARB952" s="477"/>
      <c r="ARC952" s="477"/>
      <c r="ARD952" s="477"/>
      <c r="ARE952" s="477"/>
      <c r="ARF952" s="477"/>
      <c r="ARG952" s="477"/>
      <c r="ARH952" s="477"/>
      <c r="ARI952" s="477"/>
      <c r="ARJ952" s="477"/>
      <c r="ARK952" s="477"/>
      <c r="ARL952" s="477"/>
      <c r="ARM952" s="477"/>
      <c r="ARN952" s="477"/>
      <c r="ARO952" s="477"/>
      <c r="ARP952" s="477"/>
      <c r="ARQ952" s="477"/>
      <c r="ARR952" s="477"/>
      <c r="ARS952" s="477"/>
      <c r="ART952" s="477"/>
      <c r="ARU952" s="477"/>
      <c r="ARV952" s="477"/>
      <c r="ARW952" s="477"/>
      <c r="ARX952" s="477"/>
      <c r="ARY952" s="477"/>
      <c r="ARZ952" s="477"/>
      <c r="ASA952" s="477"/>
      <c r="ASB952" s="477"/>
      <c r="ASC952" s="477"/>
      <c r="ASD952" s="477"/>
      <c r="ASE952" s="477"/>
      <c r="ASF952" s="477"/>
      <c r="ASG952" s="477"/>
      <c r="ASH952" s="477"/>
      <c r="ASI952" s="477"/>
      <c r="ASJ952" s="477"/>
      <c r="ASK952" s="477"/>
      <c r="ASL952" s="477"/>
      <c r="ASM952" s="477"/>
      <c r="ASN952" s="477"/>
      <c r="ASO952" s="477"/>
      <c r="ASP952" s="477"/>
      <c r="ASQ952" s="477"/>
      <c r="ASR952" s="477"/>
      <c r="ASS952" s="477"/>
      <c r="AST952" s="477"/>
      <c r="ASU952" s="477"/>
      <c r="ASV952" s="477"/>
      <c r="ASW952" s="477"/>
      <c r="ASX952" s="477"/>
      <c r="ASY952" s="477"/>
      <c r="ASZ952" s="477"/>
      <c r="ATA952" s="477"/>
      <c r="ATB952" s="477"/>
      <c r="ATC952" s="477"/>
      <c r="ATD952" s="477"/>
      <c r="ATE952" s="477"/>
      <c r="ATF952" s="477"/>
      <c r="ATG952" s="477"/>
      <c r="ATH952" s="477"/>
      <c r="ATI952" s="477"/>
      <c r="ATJ952" s="477"/>
      <c r="ATK952" s="477"/>
      <c r="ATL952" s="477"/>
      <c r="ATM952" s="477"/>
      <c r="ATN952" s="477"/>
      <c r="ATO952" s="477"/>
      <c r="ATP952" s="477"/>
      <c r="ATQ952" s="477"/>
      <c r="ATR952" s="477"/>
      <c r="ATS952" s="477"/>
      <c r="ATT952" s="477"/>
      <c r="ATU952" s="477"/>
      <c r="ATV952" s="477"/>
      <c r="ATW952" s="477"/>
      <c r="ATX952" s="477"/>
      <c r="ATY952" s="477"/>
      <c r="ATZ952" s="477"/>
      <c r="AUA952" s="477"/>
      <c r="AUB952" s="477"/>
      <c r="AUC952" s="477"/>
      <c r="AUD952" s="477"/>
      <c r="AUE952" s="477"/>
      <c r="AUF952" s="477"/>
      <c r="AUG952" s="477"/>
      <c r="AUH952" s="477"/>
      <c r="AUI952" s="477"/>
      <c r="AUJ952" s="477"/>
      <c r="AUK952" s="477"/>
      <c r="AUL952" s="477"/>
      <c r="AUM952" s="477"/>
      <c r="AUN952" s="477"/>
      <c r="AUO952" s="477"/>
      <c r="AUP952" s="477"/>
      <c r="AUQ952" s="477"/>
      <c r="AUR952" s="477"/>
      <c r="AUS952" s="477"/>
      <c r="AUT952" s="477"/>
      <c r="AUU952" s="477"/>
      <c r="AUV952" s="477"/>
      <c r="AUW952" s="477"/>
      <c r="AUX952" s="477"/>
      <c r="AUY952" s="477"/>
      <c r="AUZ952" s="477"/>
      <c r="AVA952" s="477"/>
      <c r="AVB952" s="477"/>
      <c r="AVC952" s="477"/>
      <c r="AVD952" s="477"/>
      <c r="AVE952" s="477"/>
      <c r="AVF952" s="477"/>
      <c r="AVG952" s="477"/>
      <c r="AVH952" s="477"/>
      <c r="AVI952" s="477"/>
      <c r="AVJ952" s="477"/>
      <c r="AVK952" s="477"/>
      <c r="AVL952" s="477"/>
      <c r="AVM952" s="477"/>
      <c r="AVN952" s="477"/>
      <c r="AVO952" s="477"/>
      <c r="AVP952" s="477"/>
      <c r="AVQ952" s="477"/>
      <c r="AVR952" s="477"/>
      <c r="AVS952" s="477"/>
      <c r="AVT952" s="477"/>
      <c r="AVU952" s="477"/>
      <c r="AVV952" s="477"/>
      <c r="AVW952" s="477"/>
      <c r="AVX952" s="477"/>
      <c r="AVY952" s="477"/>
      <c r="AVZ952" s="477"/>
      <c r="AWA952" s="477"/>
      <c r="AWB952" s="477"/>
      <c r="AWC952" s="477"/>
      <c r="AWD952" s="477"/>
      <c r="AWE952" s="477"/>
      <c r="AWF952" s="477"/>
      <c r="AWG952" s="477"/>
      <c r="AWH952" s="477"/>
      <c r="AWI952" s="477"/>
      <c r="AWJ952" s="477"/>
      <c r="AWK952" s="477"/>
      <c r="AWL952" s="477"/>
      <c r="AWM952" s="477"/>
      <c r="AWN952" s="477"/>
      <c r="AWO952" s="477"/>
      <c r="AWP952" s="477"/>
      <c r="AWQ952" s="477"/>
      <c r="AWR952" s="477"/>
      <c r="AWS952" s="477"/>
      <c r="AWT952" s="477"/>
      <c r="AWU952" s="477"/>
      <c r="AWV952" s="477"/>
      <c r="AWW952" s="477"/>
      <c r="AWX952" s="477"/>
      <c r="AWY952" s="477"/>
      <c r="AWZ952" s="477"/>
      <c r="AXA952" s="477"/>
      <c r="AXB952" s="477"/>
      <c r="AXC952" s="477"/>
      <c r="AXD952" s="477"/>
      <c r="AXE952" s="477"/>
      <c r="AXF952" s="477"/>
      <c r="AXG952" s="477"/>
      <c r="AXH952" s="477"/>
      <c r="AXI952" s="477"/>
      <c r="AXJ952" s="477"/>
      <c r="AXK952" s="477"/>
      <c r="AXL952" s="477"/>
      <c r="AXM952" s="477"/>
      <c r="AXN952" s="477"/>
      <c r="AXO952" s="477"/>
      <c r="AXP952" s="477"/>
      <c r="AXQ952" s="477"/>
      <c r="AXR952" s="477"/>
      <c r="AXS952" s="477"/>
      <c r="AXT952" s="477"/>
      <c r="AXU952" s="477"/>
      <c r="AXV952" s="477"/>
      <c r="AXW952" s="477"/>
      <c r="AXX952" s="477"/>
      <c r="AXY952" s="477"/>
      <c r="AXZ952" s="477"/>
      <c r="AYA952" s="477"/>
      <c r="AYB952" s="477"/>
      <c r="AYC952" s="477"/>
      <c r="AYD952" s="477"/>
      <c r="AYE952" s="477"/>
      <c r="AYF952" s="477"/>
      <c r="AYG952" s="477"/>
      <c r="AYH952" s="477"/>
      <c r="AYI952" s="477"/>
      <c r="AYJ952" s="477"/>
      <c r="AYK952" s="477"/>
      <c r="AYL952" s="477"/>
      <c r="AYM952" s="477"/>
      <c r="AYN952" s="477"/>
      <c r="AYO952" s="477"/>
      <c r="AYP952" s="477"/>
      <c r="AYQ952" s="477"/>
      <c r="AYR952" s="477"/>
      <c r="AYS952" s="477"/>
      <c r="AYT952" s="477"/>
      <c r="AYU952" s="477"/>
      <c r="AYV952" s="477"/>
      <c r="AYW952" s="477"/>
      <c r="AYX952" s="477"/>
      <c r="AYY952" s="477"/>
      <c r="AYZ952" s="477"/>
      <c r="AZA952" s="477"/>
      <c r="AZB952" s="477"/>
      <c r="AZC952" s="477"/>
      <c r="AZD952" s="477"/>
      <c r="AZE952" s="477"/>
      <c r="AZF952" s="477"/>
      <c r="AZG952" s="477"/>
      <c r="AZH952" s="477"/>
      <c r="AZI952" s="477"/>
      <c r="AZJ952" s="477"/>
      <c r="AZK952" s="477"/>
      <c r="AZL952" s="477"/>
      <c r="AZM952" s="477"/>
      <c r="AZN952" s="477"/>
      <c r="AZO952" s="477"/>
      <c r="AZP952" s="477"/>
      <c r="AZQ952" s="477"/>
      <c r="AZR952" s="477"/>
      <c r="AZS952" s="477"/>
      <c r="AZT952" s="477"/>
      <c r="AZU952" s="477"/>
      <c r="AZV952" s="477"/>
      <c r="AZW952" s="477"/>
      <c r="AZX952" s="477"/>
      <c r="AZY952" s="477"/>
      <c r="AZZ952" s="477"/>
      <c r="BAA952" s="477"/>
      <c r="BAB952" s="477"/>
      <c r="BAC952" s="477"/>
      <c r="BAD952" s="477"/>
      <c r="BAE952" s="477"/>
      <c r="BAF952" s="477"/>
      <c r="BAG952" s="477"/>
      <c r="BAH952" s="477"/>
      <c r="BAI952" s="477"/>
      <c r="BAJ952" s="477"/>
      <c r="BAK952" s="477"/>
      <c r="BAL952" s="477"/>
      <c r="BAM952" s="477"/>
      <c r="BAN952" s="477"/>
      <c r="BAO952" s="477"/>
      <c r="BAP952" s="477"/>
      <c r="BAQ952" s="477"/>
      <c r="BAR952" s="477"/>
      <c r="BAS952" s="477"/>
      <c r="BAT952" s="477"/>
      <c r="BAU952" s="477"/>
      <c r="BAV952" s="477"/>
      <c r="BAW952" s="477"/>
      <c r="BAX952" s="477"/>
      <c r="BAY952" s="477"/>
      <c r="BAZ952" s="477"/>
      <c r="BBA952" s="477"/>
      <c r="BBB952" s="477"/>
      <c r="BBC952" s="477"/>
      <c r="BBD952" s="477"/>
      <c r="BBE952" s="477"/>
      <c r="BBF952" s="477"/>
      <c r="BBG952" s="477"/>
      <c r="BBH952" s="477"/>
      <c r="BBI952" s="477"/>
      <c r="BBJ952" s="477"/>
      <c r="BBK952" s="477"/>
      <c r="BBL952" s="477"/>
      <c r="BBM952" s="477"/>
      <c r="BBN952" s="477"/>
      <c r="BBO952" s="477"/>
      <c r="BBP952" s="477"/>
      <c r="BBQ952" s="477"/>
      <c r="BBR952" s="477"/>
      <c r="BBS952" s="477"/>
      <c r="BBT952" s="477"/>
      <c r="BBU952" s="477"/>
      <c r="BBV952" s="477"/>
      <c r="BBW952" s="477"/>
      <c r="BBX952" s="477"/>
      <c r="BBY952" s="477"/>
      <c r="BBZ952" s="477"/>
      <c r="BCA952" s="477"/>
      <c r="BCB952" s="477"/>
      <c r="BCC952" s="477"/>
      <c r="BCD952" s="477"/>
      <c r="BCE952" s="477"/>
      <c r="BCF952" s="477"/>
      <c r="BCG952" s="477"/>
      <c r="BCH952" s="477"/>
      <c r="BCI952" s="477"/>
      <c r="BCJ952" s="477"/>
      <c r="BCK952" s="477"/>
      <c r="BCL952" s="477"/>
      <c r="BCM952" s="477"/>
      <c r="BCN952" s="477"/>
      <c r="BCO952" s="477"/>
      <c r="BCP952" s="477"/>
      <c r="BCQ952" s="477"/>
      <c r="BCR952" s="477"/>
      <c r="BCS952" s="477"/>
      <c r="BCT952" s="477"/>
      <c r="BCU952" s="477"/>
      <c r="BCV952" s="477"/>
      <c r="BCW952" s="477"/>
      <c r="BCX952" s="477"/>
      <c r="BCY952" s="477"/>
      <c r="BCZ952" s="477"/>
      <c r="BDA952" s="477"/>
      <c r="BDB952" s="477"/>
      <c r="BDC952" s="477"/>
      <c r="BDD952" s="477"/>
      <c r="BDE952" s="477"/>
      <c r="BDF952" s="477"/>
      <c r="BDG952" s="477"/>
      <c r="BDH952" s="477"/>
      <c r="BDI952" s="477"/>
      <c r="BDJ952" s="477"/>
      <c r="BDK952" s="477"/>
      <c r="BDL952" s="477"/>
      <c r="BDM952" s="477"/>
      <c r="BDN952" s="477"/>
      <c r="BDO952" s="477"/>
      <c r="BDP952" s="477"/>
      <c r="BDQ952" s="477"/>
      <c r="BDR952" s="477"/>
      <c r="BDS952" s="477"/>
      <c r="BDT952" s="477"/>
      <c r="BDU952" s="477"/>
      <c r="BDV952" s="477"/>
      <c r="BDW952" s="477"/>
      <c r="BDX952" s="477"/>
      <c r="BDY952" s="477"/>
      <c r="BDZ952" s="477"/>
      <c r="BEA952" s="477"/>
      <c r="BEB952" s="477"/>
      <c r="BEC952" s="477"/>
      <c r="BED952" s="477"/>
      <c r="BEE952" s="477"/>
      <c r="BEF952" s="477"/>
      <c r="BEG952" s="477"/>
      <c r="BEH952" s="477"/>
      <c r="BEI952" s="477"/>
      <c r="BEJ952" s="477"/>
      <c r="BEK952" s="477"/>
      <c r="BEL952" s="477"/>
      <c r="BEM952" s="477"/>
      <c r="BEN952" s="477"/>
      <c r="BEO952" s="477"/>
      <c r="BEP952" s="477"/>
      <c r="BEQ952" s="477"/>
      <c r="BER952" s="477"/>
      <c r="BES952" s="477"/>
      <c r="BET952" s="477"/>
      <c r="BEU952" s="477"/>
      <c r="BEV952" s="477"/>
      <c r="BEW952" s="477"/>
      <c r="BEX952" s="477"/>
      <c r="BEY952" s="477"/>
      <c r="BEZ952" s="477"/>
      <c r="BFA952" s="477"/>
      <c r="BFB952" s="477"/>
      <c r="BFC952" s="477"/>
      <c r="BFD952" s="477"/>
      <c r="BFE952" s="477"/>
      <c r="BFF952" s="477"/>
      <c r="BFG952" s="477"/>
      <c r="BFH952" s="477"/>
      <c r="BFI952" s="477"/>
      <c r="BFJ952" s="477"/>
      <c r="BFK952" s="477"/>
      <c r="BFL952" s="477"/>
      <c r="BFM952" s="477"/>
      <c r="BFN952" s="477"/>
      <c r="BFO952" s="477"/>
      <c r="BFP952" s="477"/>
      <c r="BFQ952" s="477"/>
      <c r="BFR952" s="477"/>
      <c r="BFS952" s="477"/>
      <c r="BFT952" s="477"/>
      <c r="BFU952" s="477"/>
      <c r="BFV952" s="477"/>
      <c r="BFW952" s="477"/>
      <c r="BFX952" s="477"/>
      <c r="BFY952" s="477"/>
      <c r="BFZ952" s="477"/>
      <c r="BGA952" s="477"/>
      <c r="BGB952" s="477"/>
      <c r="BGC952" s="477"/>
      <c r="BGD952" s="477"/>
      <c r="BGE952" s="477"/>
      <c r="BGF952" s="477"/>
      <c r="BGG952" s="477"/>
      <c r="BGH952" s="477"/>
      <c r="BGI952" s="477"/>
      <c r="BGJ952" s="477"/>
      <c r="BGK952" s="477"/>
      <c r="BGL952" s="477"/>
      <c r="BGM952" s="477"/>
      <c r="BGN952" s="477"/>
      <c r="BGO952" s="477"/>
      <c r="BGP952" s="477"/>
      <c r="BGQ952" s="477"/>
      <c r="BGR952" s="477"/>
      <c r="BGS952" s="477"/>
      <c r="BGT952" s="477"/>
      <c r="BGU952" s="477"/>
      <c r="BGV952" s="477"/>
      <c r="BGW952" s="477"/>
      <c r="BGX952" s="477"/>
      <c r="BGY952" s="477"/>
      <c r="BGZ952" s="477"/>
      <c r="BHA952" s="477"/>
      <c r="BHB952" s="477"/>
      <c r="BHC952" s="477"/>
      <c r="BHD952" s="477"/>
      <c r="BHE952" s="477"/>
      <c r="BHF952" s="477"/>
      <c r="BHG952" s="477"/>
      <c r="BHH952" s="477"/>
      <c r="BHI952" s="477"/>
      <c r="BHJ952" s="477"/>
      <c r="BHK952" s="477"/>
      <c r="BHL952" s="477"/>
      <c r="BHM952" s="477"/>
      <c r="BHN952" s="477"/>
      <c r="BHO952" s="477"/>
      <c r="BHP952" s="477"/>
      <c r="BHQ952" s="477"/>
      <c r="BHR952" s="477"/>
      <c r="BHS952" s="477"/>
      <c r="BHT952" s="477"/>
      <c r="BHU952" s="477"/>
      <c r="BHV952" s="477"/>
      <c r="BHW952" s="477"/>
      <c r="BHX952" s="477"/>
      <c r="BHY952" s="477"/>
      <c r="BHZ952" s="477"/>
      <c r="BIA952" s="477"/>
      <c r="BIB952" s="477"/>
      <c r="BIC952" s="477"/>
      <c r="BID952" s="477"/>
      <c r="BIE952" s="477"/>
      <c r="BIF952" s="477"/>
      <c r="BIG952" s="477"/>
      <c r="BIH952" s="477"/>
      <c r="BII952" s="477"/>
      <c r="BIJ952" s="477"/>
      <c r="BIK952" s="477"/>
      <c r="BIL952" s="477"/>
      <c r="BIM952" s="477"/>
      <c r="BIN952" s="477"/>
      <c r="BIO952" s="477"/>
      <c r="BIP952" s="477"/>
      <c r="BIQ952" s="477"/>
      <c r="BIR952" s="477"/>
      <c r="BIS952" s="477"/>
      <c r="BIT952" s="477"/>
      <c r="BIU952" s="477"/>
      <c r="BIV952" s="477"/>
      <c r="BIW952" s="477"/>
      <c r="BIX952" s="477"/>
      <c r="BIY952" s="477"/>
      <c r="BIZ952" s="477"/>
      <c r="BJA952" s="477"/>
      <c r="BJB952" s="477"/>
      <c r="BJC952" s="477"/>
      <c r="BJD952" s="477"/>
      <c r="BJE952" s="477"/>
      <c r="BJF952" s="477"/>
      <c r="BJG952" s="477"/>
      <c r="BJH952" s="477"/>
      <c r="BJI952" s="477"/>
      <c r="BJJ952" s="477"/>
      <c r="BJK952" s="477"/>
      <c r="BJL952" s="477"/>
      <c r="BJM952" s="477"/>
      <c r="BJN952" s="477"/>
      <c r="BJO952" s="477"/>
      <c r="BJP952" s="477"/>
      <c r="BJQ952" s="477"/>
      <c r="BJR952" s="477"/>
      <c r="BJS952" s="477"/>
      <c r="BJT952" s="477"/>
      <c r="BJU952" s="477"/>
      <c r="BJV952" s="477"/>
      <c r="BJW952" s="477"/>
      <c r="BJX952" s="477"/>
      <c r="BJY952" s="477"/>
      <c r="BJZ952" s="477"/>
      <c r="BKA952" s="477"/>
      <c r="BKB952" s="477"/>
      <c r="BKC952" s="477"/>
      <c r="BKD952" s="477"/>
      <c r="BKE952" s="477"/>
      <c r="BKF952" s="477"/>
      <c r="BKG952" s="477"/>
      <c r="BKH952" s="477"/>
      <c r="BKI952" s="477"/>
      <c r="BKJ952" s="477"/>
      <c r="BKK952" s="477"/>
      <c r="BKL952" s="477"/>
      <c r="BKM952" s="477"/>
      <c r="BKN952" s="477"/>
      <c r="BKO952" s="477"/>
      <c r="BKP952" s="477"/>
      <c r="BKQ952" s="477"/>
      <c r="BKR952" s="477"/>
      <c r="BKS952" s="477"/>
      <c r="BKT952" s="477"/>
      <c r="BKU952" s="477"/>
      <c r="BKV952" s="477"/>
      <c r="BKW952" s="477"/>
      <c r="BKX952" s="477"/>
      <c r="BKY952" s="477"/>
      <c r="BKZ952" s="477"/>
      <c r="BLA952" s="477"/>
      <c r="BLB952" s="477"/>
      <c r="BLC952" s="477"/>
      <c r="BLD952" s="477"/>
      <c r="BLE952" s="477"/>
      <c r="BLF952" s="477"/>
      <c r="BLG952" s="477"/>
      <c r="BLH952" s="477"/>
      <c r="BLI952" s="477"/>
      <c r="BLJ952" s="477"/>
      <c r="BLK952" s="477"/>
      <c r="BLL952" s="477"/>
      <c r="BLM952" s="477"/>
      <c r="BLN952" s="477"/>
      <c r="BLO952" s="477"/>
      <c r="BLP952" s="477"/>
      <c r="BLQ952" s="477"/>
      <c r="BLR952" s="477"/>
      <c r="BLS952" s="477"/>
      <c r="BLT952" s="477"/>
      <c r="BLU952" s="477"/>
      <c r="BLV952" s="477"/>
      <c r="BLW952" s="477"/>
      <c r="BLX952" s="477"/>
      <c r="BLY952" s="477"/>
      <c r="BLZ952" s="477"/>
      <c r="BMA952" s="477"/>
      <c r="BMB952" s="477"/>
      <c r="BMC952" s="477"/>
      <c r="BMD952" s="477"/>
      <c r="BME952" s="477"/>
      <c r="BMF952" s="477"/>
      <c r="BMG952" s="477"/>
      <c r="BMH952" s="477"/>
      <c r="BMI952" s="477"/>
      <c r="BMJ952" s="477"/>
      <c r="BMK952" s="477"/>
      <c r="BML952" s="477"/>
      <c r="BMM952" s="477"/>
      <c r="BMN952" s="477"/>
      <c r="BMO952" s="477"/>
      <c r="BMP952" s="477"/>
      <c r="BMQ952" s="477"/>
      <c r="BMR952" s="477"/>
      <c r="BMS952" s="477"/>
      <c r="BMT952" s="477"/>
      <c r="BMU952" s="477"/>
      <c r="BMV952" s="477"/>
      <c r="BMW952" s="477"/>
      <c r="BMX952" s="477"/>
      <c r="BMY952" s="477"/>
      <c r="BMZ952" s="477"/>
      <c r="BNA952" s="477"/>
      <c r="BNB952" s="477"/>
      <c r="BNC952" s="477"/>
      <c r="BND952" s="477"/>
      <c r="BNE952" s="477"/>
      <c r="BNF952" s="477"/>
      <c r="BNG952" s="477"/>
      <c r="BNH952" s="477"/>
      <c r="BNI952" s="477"/>
      <c r="BNJ952" s="477"/>
      <c r="BNK952" s="477"/>
      <c r="BNL952" s="477"/>
      <c r="BNM952" s="477"/>
      <c r="BNN952" s="477"/>
      <c r="BNO952" s="477"/>
      <c r="BNP952" s="477"/>
      <c r="BNQ952" s="477"/>
      <c r="BNR952" s="477"/>
      <c r="BNS952" s="477"/>
      <c r="BNT952" s="477"/>
      <c r="BNU952" s="477"/>
      <c r="BNV952" s="477"/>
      <c r="BNW952" s="477"/>
      <c r="BNX952" s="477"/>
      <c r="BNY952" s="477"/>
      <c r="BNZ952" s="477"/>
      <c r="BOA952" s="477"/>
      <c r="BOB952" s="477"/>
      <c r="BOC952" s="477"/>
      <c r="BOD952" s="477"/>
      <c r="BOE952" s="477"/>
      <c r="BOF952" s="477"/>
      <c r="BOG952" s="477"/>
      <c r="BOH952" s="477"/>
      <c r="BOI952" s="477"/>
      <c r="BOJ952" s="477"/>
      <c r="BOK952" s="477"/>
      <c r="BOL952" s="477"/>
      <c r="BOM952" s="477"/>
      <c r="BON952" s="477"/>
      <c r="BOO952" s="477"/>
      <c r="BOP952" s="477"/>
      <c r="BOQ952" s="477"/>
      <c r="BOR952" s="477"/>
      <c r="BOS952" s="477"/>
      <c r="BOT952" s="477"/>
      <c r="BOU952" s="477"/>
      <c r="BOV952" s="477"/>
      <c r="BOW952" s="477"/>
      <c r="BOX952" s="477"/>
      <c r="BOY952" s="477"/>
      <c r="BOZ952" s="477"/>
      <c r="BPA952" s="477"/>
      <c r="BPB952" s="477"/>
      <c r="BPC952" s="477"/>
      <c r="BPD952" s="477"/>
      <c r="BPE952" s="477"/>
      <c r="BPF952" s="477"/>
      <c r="BPG952" s="477"/>
      <c r="BPH952" s="477"/>
      <c r="BPI952" s="477"/>
      <c r="BPJ952" s="477"/>
      <c r="BPK952" s="477"/>
      <c r="BPL952" s="477"/>
      <c r="BPM952" s="477"/>
      <c r="BPN952" s="477"/>
      <c r="BPO952" s="477"/>
      <c r="BPP952" s="477"/>
      <c r="BPQ952" s="477"/>
      <c r="BPR952" s="477"/>
      <c r="BPS952" s="477"/>
      <c r="BPT952" s="477"/>
      <c r="BPU952" s="477"/>
      <c r="BPV952" s="477"/>
      <c r="BPW952" s="477"/>
      <c r="BPX952" s="477"/>
      <c r="BPY952" s="477"/>
      <c r="BPZ952" s="477"/>
      <c r="BQA952" s="477"/>
      <c r="BQB952" s="477"/>
      <c r="BQC952" s="477"/>
      <c r="BQD952" s="477"/>
      <c r="BQE952" s="477"/>
      <c r="BQF952" s="477"/>
      <c r="BQG952" s="477"/>
      <c r="BQH952" s="477"/>
      <c r="BQI952" s="477"/>
      <c r="BQJ952" s="477"/>
      <c r="BQK952" s="477"/>
      <c r="BQL952" s="477"/>
      <c r="BQM952" s="477"/>
      <c r="BQN952" s="477"/>
      <c r="BQO952" s="477"/>
      <c r="BQP952" s="477"/>
      <c r="BQQ952" s="477"/>
      <c r="BQR952" s="477"/>
      <c r="BQS952" s="477"/>
      <c r="BQT952" s="477"/>
      <c r="BQU952" s="477"/>
      <c r="BQV952" s="477"/>
      <c r="BQW952" s="477"/>
      <c r="BQX952" s="477"/>
      <c r="BQY952" s="477"/>
      <c r="BQZ952" s="477"/>
      <c r="BRA952" s="477"/>
      <c r="BRB952" s="477"/>
      <c r="BRC952" s="477"/>
      <c r="BRD952" s="477"/>
      <c r="BRE952" s="477"/>
      <c r="BRF952" s="477"/>
      <c r="BRG952" s="477"/>
      <c r="BRH952" s="477"/>
      <c r="BRI952" s="477"/>
      <c r="BRJ952" s="477"/>
      <c r="BRK952" s="477"/>
      <c r="BRL952" s="477"/>
      <c r="BRM952" s="477"/>
      <c r="BRN952" s="477"/>
      <c r="BRO952" s="477"/>
      <c r="BRP952" s="477"/>
      <c r="BRQ952" s="477"/>
      <c r="BRR952" s="477"/>
      <c r="BRS952" s="477"/>
      <c r="BRT952" s="477"/>
      <c r="BRU952" s="477"/>
      <c r="BRV952" s="477"/>
      <c r="BRW952" s="477"/>
      <c r="BRX952" s="477"/>
      <c r="BRY952" s="477"/>
      <c r="BRZ952" s="477"/>
      <c r="BSA952" s="477"/>
      <c r="BSB952" s="477"/>
      <c r="BSC952" s="477"/>
      <c r="BSD952" s="477"/>
      <c r="BSE952" s="477"/>
      <c r="BSF952" s="477"/>
      <c r="BSG952" s="477"/>
      <c r="BSH952" s="477"/>
      <c r="BSI952" s="477"/>
      <c r="BSJ952" s="477"/>
      <c r="BSK952" s="477"/>
      <c r="BSL952" s="477"/>
      <c r="BSM952" s="477"/>
      <c r="BSN952" s="477"/>
      <c r="BSO952" s="477"/>
      <c r="BSP952" s="477"/>
      <c r="BSQ952" s="477"/>
      <c r="BSR952" s="477"/>
      <c r="BSS952" s="477"/>
      <c r="BST952" s="477"/>
      <c r="BSU952" s="477"/>
      <c r="BSV952" s="477"/>
      <c r="BSW952" s="477"/>
      <c r="BSX952" s="477"/>
      <c r="BSY952" s="477"/>
      <c r="BSZ952" s="477"/>
      <c r="BTA952" s="477"/>
      <c r="BTB952" s="477"/>
      <c r="BTC952" s="477"/>
      <c r="BTD952" s="477"/>
      <c r="BTE952" s="477"/>
      <c r="BTF952" s="477"/>
      <c r="BTG952" s="477"/>
      <c r="BTH952" s="477"/>
      <c r="BTI952" s="477"/>
      <c r="BTJ952" s="477"/>
      <c r="BTK952" s="477"/>
      <c r="BTL952" s="477"/>
      <c r="BTM952" s="477"/>
      <c r="BTN952" s="477"/>
      <c r="BTO952" s="477"/>
      <c r="BTP952" s="477"/>
      <c r="BTQ952" s="477"/>
      <c r="BTR952" s="477"/>
      <c r="BTS952" s="477"/>
      <c r="BTT952" s="477"/>
      <c r="BTU952" s="477"/>
      <c r="BTV952" s="477"/>
      <c r="BTW952" s="477"/>
      <c r="BTX952" s="477"/>
      <c r="BTY952" s="477"/>
      <c r="BTZ952" s="477"/>
      <c r="BUA952" s="477"/>
      <c r="BUB952" s="477"/>
      <c r="BUC952" s="477"/>
      <c r="BUD952" s="477"/>
      <c r="BUE952" s="477"/>
      <c r="BUF952" s="477"/>
      <c r="BUG952" s="477"/>
      <c r="BUH952" s="477"/>
      <c r="BUI952" s="477"/>
      <c r="BUJ952" s="477"/>
      <c r="BUK952" s="477"/>
      <c r="BUL952" s="477"/>
      <c r="BUM952" s="477"/>
      <c r="BUN952" s="477"/>
      <c r="BUO952" s="477"/>
      <c r="BUP952" s="477"/>
      <c r="BUQ952" s="477"/>
      <c r="BUR952" s="477"/>
      <c r="BUS952" s="477"/>
      <c r="BUT952" s="477"/>
      <c r="BUU952" s="477"/>
      <c r="BUV952" s="477"/>
      <c r="BUW952" s="477"/>
      <c r="BUX952" s="477"/>
      <c r="BUY952" s="477"/>
      <c r="BUZ952" s="477"/>
      <c r="BVA952" s="477"/>
      <c r="BVB952" s="477"/>
      <c r="BVC952" s="477"/>
      <c r="BVD952" s="477"/>
      <c r="BVE952" s="477"/>
      <c r="BVF952" s="477"/>
      <c r="BVG952" s="477"/>
      <c r="BVH952" s="477"/>
      <c r="BVI952" s="477"/>
      <c r="BVJ952" s="477"/>
      <c r="BVK952" s="477"/>
      <c r="BVL952" s="477"/>
      <c r="BVM952" s="477"/>
      <c r="BVN952" s="477"/>
      <c r="BVO952" s="477"/>
      <c r="BVP952" s="477"/>
      <c r="BVQ952" s="477"/>
      <c r="BVR952" s="477"/>
      <c r="BVS952" s="477"/>
      <c r="BVT952" s="477"/>
      <c r="BVU952" s="477"/>
      <c r="BVV952" s="477"/>
      <c r="BVW952" s="477"/>
      <c r="BVX952" s="477"/>
      <c r="BVY952" s="477"/>
      <c r="BVZ952" s="477"/>
      <c r="BWA952" s="477"/>
      <c r="BWB952" s="477"/>
      <c r="BWC952" s="477"/>
      <c r="BWD952" s="477"/>
      <c r="BWE952" s="477"/>
      <c r="BWF952" s="477"/>
      <c r="BWG952" s="477"/>
      <c r="BWH952" s="477"/>
      <c r="BWI952" s="477"/>
      <c r="BWJ952" s="477"/>
      <c r="BWK952" s="477"/>
      <c r="BWL952" s="477"/>
      <c r="BWM952" s="477"/>
      <c r="BWN952" s="477"/>
      <c r="BWO952" s="477"/>
      <c r="BWP952" s="477"/>
      <c r="BWQ952" s="477"/>
      <c r="BWR952" s="477"/>
      <c r="BWS952" s="477"/>
      <c r="BWT952" s="477"/>
      <c r="BWU952" s="477"/>
      <c r="BWV952" s="477"/>
      <c r="BWW952" s="477"/>
      <c r="BWX952" s="477"/>
      <c r="BWY952" s="477"/>
      <c r="BWZ952" s="477"/>
      <c r="BXA952" s="477"/>
      <c r="BXB952" s="477"/>
      <c r="BXC952" s="477"/>
      <c r="BXD952" s="477"/>
      <c r="BXE952" s="477"/>
      <c r="BXF952" s="477"/>
      <c r="BXG952" s="477"/>
      <c r="BXH952" s="477"/>
      <c r="BXI952" s="477"/>
      <c r="BXJ952" s="477"/>
      <c r="BXK952" s="477"/>
      <c r="BXL952" s="477"/>
      <c r="BXM952" s="477"/>
      <c r="BXN952" s="477"/>
      <c r="BXO952" s="477"/>
      <c r="BXP952" s="477"/>
      <c r="BXQ952" s="477"/>
      <c r="BXR952" s="477"/>
      <c r="BXS952" s="477"/>
      <c r="BXT952" s="477"/>
      <c r="BXU952" s="477"/>
      <c r="BXV952" s="477"/>
      <c r="BXW952" s="477"/>
      <c r="BXX952" s="477"/>
      <c r="BXY952" s="477"/>
      <c r="BXZ952" s="477"/>
      <c r="BYA952" s="477"/>
      <c r="BYB952" s="477"/>
      <c r="BYC952" s="477"/>
      <c r="BYD952" s="477"/>
      <c r="BYE952" s="477"/>
      <c r="BYF952" s="477"/>
      <c r="BYG952" s="477"/>
      <c r="BYH952" s="477"/>
      <c r="BYI952" s="477"/>
      <c r="BYJ952" s="477"/>
      <c r="BYK952" s="477"/>
      <c r="BYL952" s="477"/>
      <c r="BYM952" s="477"/>
      <c r="BYN952" s="477"/>
      <c r="BYO952" s="477"/>
      <c r="BYP952" s="477"/>
      <c r="BYQ952" s="477"/>
      <c r="BYR952" s="477"/>
      <c r="BYS952" s="477"/>
      <c r="BYT952" s="477"/>
      <c r="BYU952" s="477"/>
      <c r="BYV952" s="477"/>
      <c r="BYW952" s="477"/>
      <c r="BYX952" s="477"/>
      <c r="BYY952" s="477"/>
      <c r="BYZ952" s="477"/>
      <c r="BZA952" s="477"/>
      <c r="BZB952" s="477"/>
      <c r="BZC952" s="477"/>
      <c r="BZD952" s="477"/>
      <c r="BZE952" s="477"/>
      <c r="BZF952" s="477"/>
      <c r="BZG952" s="477"/>
      <c r="BZH952" s="477"/>
      <c r="BZI952" s="477"/>
      <c r="BZJ952" s="477"/>
      <c r="BZK952" s="477"/>
      <c r="BZL952" s="477"/>
      <c r="BZM952" s="477"/>
      <c r="BZN952" s="477"/>
      <c r="BZO952" s="477"/>
      <c r="BZP952" s="477"/>
      <c r="BZQ952" s="477"/>
      <c r="BZR952" s="477"/>
      <c r="BZS952" s="477"/>
      <c r="BZT952" s="477"/>
      <c r="BZU952" s="477"/>
      <c r="BZV952" s="477"/>
      <c r="BZW952" s="477"/>
      <c r="BZX952" s="477"/>
      <c r="BZY952" s="477"/>
      <c r="BZZ952" s="477"/>
      <c r="CAA952" s="477"/>
      <c r="CAB952" s="477"/>
      <c r="CAC952" s="477"/>
      <c r="CAD952" s="477"/>
      <c r="CAE952" s="477"/>
      <c r="CAF952" s="477"/>
      <c r="CAG952" s="477"/>
      <c r="CAH952" s="477"/>
      <c r="CAI952" s="477"/>
      <c r="CAJ952" s="477"/>
      <c r="CAK952" s="477"/>
      <c r="CAL952" s="477"/>
      <c r="CAM952" s="477"/>
      <c r="CAN952" s="477"/>
      <c r="CAO952" s="477"/>
      <c r="CAP952" s="477"/>
      <c r="CAQ952" s="477"/>
      <c r="CAR952" s="477"/>
      <c r="CAS952" s="477"/>
      <c r="CAT952" s="477"/>
      <c r="CAU952" s="477"/>
      <c r="CAV952" s="477"/>
      <c r="CAW952" s="477"/>
      <c r="CAX952" s="477"/>
      <c r="CAY952" s="477"/>
      <c r="CAZ952" s="477"/>
      <c r="CBA952" s="477"/>
      <c r="CBB952" s="477"/>
      <c r="CBC952" s="477"/>
      <c r="CBD952" s="477"/>
      <c r="CBE952" s="477"/>
      <c r="CBF952" s="477"/>
      <c r="CBG952" s="477"/>
      <c r="CBH952" s="477"/>
      <c r="CBI952" s="477"/>
      <c r="CBJ952" s="477"/>
      <c r="CBK952" s="477"/>
      <c r="CBL952" s="477"/>
      <c r="CBM952" s="477"/>
      <c r="CBN952" s="477"/>
      <c r="CBO952" s="477"/>
      <c r="CBP952" s="477"/>
      <c r="CBQ952" s="477"/>
      <c r="CBR952" s="477"/>
      <c r="CBS952" s="477"/>
      <c r="CBT952" s="477"/>
      <c r="CBU952" s="477"/>
      <c r="CBV952" s="477"/>
      <c r="CBW952" s="477"/>
      <c r="CBX952" s="477"/>
      <c r="CBY952" s="477"/>
      <c r="CBZ952" s="477"/>
      <c r="CCA952" s="477"/>
      <c r="CCB952" s="477"/>
      <c r="CCC952" s="477"/>
      <c r="CCD952" s="477"/>
      <c r="CCE952" s="477"/>
      <c r="CCF952" s="477"/>
      <c r="CCG952" s="477"/>
      <c r="CCH952" s="477"/>
      <c r="CCI952" s="477"/>
      <c r="CCJ952" s="477"/>
      <c r="CCK952" s="477"/>
      <c r="CCL952" s="477"/>
      <c r="CCM952" s="477"/>
      <c r="CCN952" s="477"/>
      <c r="CCO952" s="477"/>
      <c r="CCP952" s="477"/>
      <c r="CCQ952" s="477"/>
      <c r="CCR952" s="477"/>
      <c r="CCS952" s="477"/>
      <c r="CCT952" s="477"/>
      <c r="CCU952" s="477"/>
      <c r="CCV952" s="477"/>
      <c r="CCW952" s="477"/>
      <c r="CCX952" s="477"/>
      <c r="CCY952" s="477"/>
      <c r="CCZ952" s="477"/>
      <c r="CDA952" s="477"/>
      <c r="CDB952" s="477"/>
      <c r="CDC952" s="477"/>
      <c r="CDD952" s="477"/>
      <c r="CDE952" s="477"/>
      <c r="CDF952" s="477"/>
      <c r="CDG952" s="477"/>
      <c r="CDH952" s="477"/>
      <c r="CDI952" s="477"/>
      <c r="CDJ952" s="477"/>
      <c r="CDK952" s="477"/>
      <c r="CDL952" s="477"/>
      <c r="CDM952" s="477"/>
      <c r="CDN952" s="477"/>
      <c r="CDO952" s="477"/>
      <c r="CDP952" s="477"/>
      <c r="CDQ952" s="477"/>
      <c r="CDR952" s="477"/>
      <c r="CDS952" s="477"/>
      <c r="CDT952" s="477"/>
      <c r="CDU952" s="477"/>
      <c r="CDV952" s="477"/>
      <c r="CDW952" s="477"/>
      <c r="CDX952" s="477"/>
      <c r="CDY952" s="477"/>
      <c r="CDZ952" s="477"/>
      <c r="CEA952" s="477"/>
      <c r="CEB952" s="477"/>
      <c r="CEC952" s="477"/>
      <c r="CED952" s="477"/>
      <c r="CEE952" s="477"/>
      <c r="CEF952" s="477"/>
      <c r="CEG952" s="477"/>
      <c r="CEH952" s="477"/>
      <c r="CEI952" s="477"/>
      <c r="CEJ952" s="477"/>
      <c r="CEK952" s="477"/>
      <c r="CEL952" s="477"/>
      <c r="CEM952" s="477"/>
      <c r="CEN952" s="477"/>
      <c r="CEO952" s="477"/>
      <c r="CEP952" s="477"/>
      <c r="CEQ952" s="477"/>
      <c r="CER952" s="477"/>
      <c r="CES952" s="477"/>
      <c r="CET952" s="477"/>
      <c r="CEU952" s="477"/>
      <c r="CEV952" s="477"/>
      <c r="CEW952" s="477"/>
      <c r="CEX952" s="477"/>
      <c r="CEY952" s="477"/>
      <c r="CEZ952" s="477"/>
      <c r="CFA952" s="477"/>
      <c r="CFB952" s="477"/>
      <c r="CFC952" s="477"/>
      <c r="CFD952" s="477"/>
      <c r="CFE952" s="477"/>
      <c r="CFF952" s="477"/>
      <c r="CFG952" s="477"/>
      <c r="CFH952" s="477"/>
      <c r="CFI952" s="477"/>
      <c r="CFJ952" s="477"/>
      <c r="CFK952" s="477"/>
      <c r="CFL952" s="477"/>
      <c r="CFM952" s="477"/>
      <c r="CFN952" s="477"/>
      <c r="CFO952" s="477"/>
      <c r="CFP952" s="477"/>
      <c r="CFQ952" s="477"/>
      <c r="CFR952" s="477"/>
      <c r="CFS952" s="477"/>
      <c r="CFT952" s="477"/>
      <c r="CFU952" s="477"/>
      <c r="CFV952" s="477"/>
      <c r="CFW952" s="477"/>
      <c r="CFX952" s="477"/>
      <c r="CFY952" s="477"/>
      <c r="CFZ952" s="477"/>
      <c r="CGA952" s="477"/>
      <c r="CGB952" s="477"/>
      <c r="CGC952" s="477"/>
      <c r="CGD952" s="477"/>
      <c r="CGE952" s="477"/>
      <c r="CGF952" s="477"/>
      <c r="CGG952" s="477"/>
      <c r="CGH952" s="477"/>
      <c r="CGI952" s="477"/>
      <c r="CGJ952" s="477"/>
      <c r="CGK952" s="477"/>
      <c r="CGL952" s="477"/>
      <c r="CGM952" s="477"/>
      <c r="CGN952" s="477"/>
      <c r="CGO952" s="477"/>
      <c r="CGP952" s="477"/>
      <c r="CGQ952" s="477"/>
      <c r="CGR952" s="477"/>
      <c r="CGS952" s="477"/>
      <c r="CGT952" s="477"/>
      <c r="CGU952" s="477"/>
      <c r="CGV952" s="477"/>
      <c r="CGW952" s="477"/>
      <c r="CGX952" s="477"/>
      <c r="CGY952" s="477"/>
      <c r="CGZ952" s="477"/>
      <c r="CHA952" s="477"/>
      <c r="CHB952" s="477"/>
      <c r="CHC952" s="477"/>
      <c r="CHD952" s="477"/>
      <c r="CHE952" s="477"/>
      <c r="CHF952" s="477"/>
      <c r="CHG952" s="477"/>
      <c r="CHH952" s="477"/>
      <c r="CHI952" s="477"/>
      <c r="CHJ952" s="477"/>
      <c r="CHK952" s="477"/>
      <c r="CHL952" s="477"/>
      <c r="CHM952" s="477"/>
      <c r="CHN952" s="477"/>
      <c r="CHO952" s="477"/>
      <c r="CHP952" s="477"/>
      <c r="CHQ952" s="477"/>
      <c r="CHR952" s="477"/>
      <c r="CHS952" s="477"/>
      <c r="CHT952" s="477"/>
      <c r="CHU952" s="477"/>
      <c r="CHV952" s="477"/>
      <c r="CHW952" s="477"/>
      <c r="CHX952" s="477"/>
      <c r="CHY952" s="477"/>
      <c r="CHZ952" s="477"/>
      <c r="CIA952" s="477"/>
      <c r="CIB952" s="477"/>
      <c r="CIC952" s="477"/>
      <c r="CID952" s="477"/>
      <c r="CIE952" s="477"/>
      <c r="CIF952" s="477"/>
      <c r="CIG952" s="477"/>
      <c r="CIH952" s="477"/>
      <c r="CII952" s="477"/>
      <c r="CIJ952" s="477"/>
      <c r="CIK952" s="477"/>
      <c r="CIL952" s="477"/>
      <c r="CIM952" s="477"/>
      <c r="CIN952" s="477"/>
      <c r="CIO952" s="477"/>
      <c r="CIP952" s="477"/>
      <c r="CIQ952" s="477"/>
      <c r="CIR952" s="477"/>
      <c r="CIS952" s="477"/>
      <c r="CIT952" s="477"/>
      <c r="CIU952" s="477"/>
      <c r="CIV952" s="477"/>
      <c r="CIW952" s="477"/>
      <c r="CIX952" s="477"/>
      <c r="CIY952" s="477"/>
      <c r="CIZ952" s="477"/>
      <c r="CJA952" s="477"/>
      <c r="CJB952" s="477"/>
      <c r="CJC952" s="477"/>
      <c r="CJD952" s="477"/>
      <c r="CJE952" s="477"/>
      <c r="CJF952" s="477"/>
      <c r="CJG952" s="477"/>
      <c r="CJH952" s="477"/>
      <c r="CJI952" s="477"/>
      <c r="CJJ952" s="477"/>
      <c r="CJK952" s="477"/>
      <c r="CJL952" s="477"/>
      <c r="CJM952" s="477"/>
      <c r="CJN952" s="477"/>
      <c r="CJO952" s="477"/>
      <c r="CJP952" s="477"/>
      <c r="CJQ952" s="477"/>
      <c r="CJR952" s="477"/>
      <c r="CJS952" s="477"/>
      <c r="CJT952" s="477"/>
      <c r="CJU952" s="477"/>
      <c r="CJV952" s="477"/>
      <c r="CJW952" s="477"/>
      <c r="CJX952" s="477"/>
      <c r="CJY952" s="477"/>
      <c r="CJZ952" s="477"/>
      <c r="CKA952" s="477"/>
      <c r="CKB952" s="477"/>
      <c r="CKC952" s="477"/>
      <c r="CKD952" s="477"/>
      <c r="CKE952" s="477"/>
      <c r="CKF952" s="477"/>
      <c r="CKG952" s="477"/>
      <c r="CKH952" s="477"/>
      <c r="CKI952" s="477"/>
      <c r="CKJ952" s="477"/>
      <c r="CKK952" s="477"/>
      <c r="CKL952" s="477"/>
      <c r="CKM952" s="477"/>
      <c r="CKN952" s="477"/>
      <c r="CKO952" s="477"/>
      <c r="CKP952" s="477"/>
      <c r="CKQ952" s="477"/>
      <c r="CKR952" s="477"/>
      <c r="CKS952" s="477"/>
      <c r="CKT952" s="477"/>
      <c r="CKU952" s="477"/>
      <c r="CKV952" s="477"/>
      <c r="CKW952" s="477"/>
      <c r="CKX952" s="477"/>
      <c r="CKY952" s="477"/>
      <c r="CKZ952" s="477"/>
      <c r="CLA952" s="477"/>
      <c r="CLB952" s="477"/>
      <c r="CLC952" s="477"/>
      <c r="CLD952" s="477"/>
      <c r="CLE952" s="477"/>
      <c r="CLF952" s="477"/>
      <c r="CLG952" s="477"/>
      <c r="CLH952" s="477"/>
      <c r="CLI952" s="477"/>
      <c r="CLJ952" s="477"/>
      <c r="CLK952" s="477"/>
      <c r="CLL952" s="477"/>
      <c r="CLM952" s="477"/>
      <c r="CLN952" s="477"/>
      <c r="CLO952" s="477"/>
      <c r="CLP952" s="477"/>
      <c r="CLQ952" s="477"/>
      <c r="CLR952" s="477"/>
      <c r="CLS952" s="477"/>
      <c r="CLT952" s="477"/>
      <c r="CLU952" s="477"/>
      <c r="CLV952" s="477"/>
      <c r="CLW952" s="477"/>
      <c r="CLX952" s="477"/>
      <c r="CLY952" s="477"/>
      <c r="CLZ952" s="477"/>
      <c r="CMA952" s="477"/>
      <c r="CMB952" s="477"/>
      <c r="CMC952" s="477"/>
      <c r="CMD952" s="477"/>
      <c r="CME952" s="477"/>
      <c r="CMF952" s="477"/>
      <c r="CMG952" s="477"/>
      <c r="CMH952" s="477"/>
      <c r="CMI952" s="477"/>
      <c r="CMJ952" s="477"/>
      <c r="CMK952" s="477"/>
      <c r="CML952" s="477"/>
      <c r="CMM952" s="477"/>
      <c r="CMN952" s="477"/>
      <c r="CMO952" s="477"/>
      <c r="CMP952" s="477"/>
      <c r="CMQ952" s="477"/>
      <c r="CMR952" s="477"/>
      <c r="CMS952" s="477"/>
      <c r="CMT952" s="477"/>
      <c r="CMU952" s="477"/>
      <c r="CMV952" s="477"/>
      <c r="CMW952" s="477"/>
      <c r="CMX952" s="477"/>
      <c r="CMY952" s="477"/>
      <c r="CMZ952" s="477"/>
      <c r="CNA952" s="477"/>
      <c r="CNB952" s="477"/>
      <c r="CNC952" s="477"/>
      <c r="CND952" s="477"/>
      <c r="CNE952" s="477"/>
      <c r="CNF952" s="477"/>
      <c r="CNG952" s="477"/>
      <c r="CNH952" s="477"/>
      <c r="CNI952" s="477"/>
      <c r="CNJ952" s="477"/>
      <c r="CNK952" s="477"/>
      <c r="CNL952" s="477"/>
      <c r="CNM952" s="477"/>
      <c r="CNN952" s="477"/>
      <c r="CNO952" s="477"/>
      <c r="CNP952" s="477"/>
      <c r="CNQ952" s="477"/>
      <c r="CNR952" s="477"/>
      <c r="CNS952" s="477"/>
      <c r="CNT952" s="477"/>
      <c r="CNU952" s="477"/>
      <c r="CNV952" s="477"/>
      <c r="CNW952" s="477"/>
      <c r="CNX952" s="477"/>
      <c r="CNY952" s="477"/>
      <c r="CNZ952" s="477"/>
      <c r="COA952" s="477"/>
      <c r="COB952" s="477"/>
      <c r="COC952" s="477"/>
      <c r="COD952" s="477"/>
      <c r="COE952" s="477"/>
      <c r="COF952" s="477"/>
      <c r="COG952" s="477"/>
      <c r="COH952" s="477"/>
      <c r="COI952" s="477"/>
      <c r="COJ952" s="477"/>
      <c r="COK952" s="477"/>
      <c r="COL952" s="477"/>
      <c r="COM952" s="477"/>
      <c r="CON952" s="477"/>
      <c r="COO952" s="477"/>
      <c r="COP952" s="477"/>
      <c r="COQ952" s="477"/>
      <c r="COR952" s="477"/>
      <c r="COS952" s="477"/>
      <c r="COT952" s="477"/>
      <c r="COU952" s="477"/>
      <c r="COV952" s="477"/>
      <c r="COW952" s="477"/>
      <c r="COX952" s="477"/>
      <c r="COY952" s="477"/>
      <c r="COZ952" s="477"/>
      <c r="CPA952" s="477"/>
      <c r="CPB952" s="477"/>
      <c r="CPC952" s="477"/>
      <c r="CPD952" s="477"/>
      <c r="CPE952" s="477"/>
      <c r="CPF952" s="477"/>
      <c r="CPG952" s="477"/>
      <c r="CPH952" s="477"/>
      <c r="CPI952" s="477"/>
      <c r="CPJ952" s="477"/>
      <c r="CPK952" s="477"/>
      <c r="CPL952" s="477"/>
      <c r="CPM952" s="477"/>
      <c r="CPN952" s="477"/>
      <c r="CPO952" s="477"/>
      <c r="CPP952" s="477"/>
      <c r="CPQ952" s="477"/>
      <c r="CPR952" s="477"/>
      <c r="CPS952" s="477"/>
      <c r="CPT952" s="477"/>
      <c r="CPU952" s="477"/>
      <c r="CPV952" s="477"/>
      <c r="CPW952" s="477"/>
      <c r="CPX952" s="477"/>
      <c r="CPY952" s="477"/>
      <c r="CPZ952" s="477"/>
      <c r="CQA952" s="477"/>
      <c r="CQB952" s="477"/>
      <c r="CQC952" s="477"/>
      <c r="CQD952" s="477"/>
      <c r="CQE952" s="477"/>
      <c r="CQF952" s="477"/>
      <c r="CQG952" s="477"/>
      <c r="CQH952" s="477"/>
      <c r="CQI952" s="477"/>
      <c r="CQJ952" s="477"/>
      <c r="CQK952" s="477"/>
      <c r="CQL952" s="477"/>
      <c r="CQM952" s="477"/>
      <c r="CQN952" s="477"/>
      <c r="CQO952" s="477"/>
      <c r="CQP952" s="477"/>
      <c r="CQQ952" s="477"/>
      <c r="CQR952" s="477"/>
      <c r="CQS952" s="477"/>
      <c r="CQT952" s="477"/>
      <c r="CQU952" s="477"/>
      <c r="CQV952" s="477"/>
      <c r="CQW952" s="477"/>
      <c r="CQX952" s="477"/>
      <c r="CQY952" s="477"/>
      <c r="CQZ952" s="477"/>
      <c r="CRA952" s="477"/>
      <c r="CRB952" s="477"/>
      <c r="CRC952" s="477"/>
      <c r="CRD952" s="477"/>
      <c r="CRE952" s="477"/>
      <c r="CRF952" s="477"/>
      <c r="CRG952" s="477"/>
      <c r="CRH952" s="477"/>
      <c r="CRI952" s="477"/>
      <c r="CRJ952" s="477"/>
      <c r="CRK952" s="477"/>
      <c r="CRL952" s="477"/>
      <c r="CRM952" s="477"/>
      <c r="CRN952" s="477"/>
      <c r="CRO952" s="477"/>
      <c r="CRP952" s="477"/>
      <c r="CRQ952" s="477"/>
      <c r="CRR952" s="477"/>
      <c r="CRS952" s="477"/>
      <c r="CRT952" s="477"/>
      <c r="CRU952" s="477"/>
      <c r="CRV952" s="477"/>
      <c r="CRW952" s="477"/>
      <c r="CRX952" s="477"/>
      <c r="CRY952" s="477"/>
      <c r="CRZ952" s="477"/>
      <c r="CSA952" s="477"/>
      <c r="CSB952" s="477"/>
      <c r="CSC952" s="477"/>
      <c r="CSD952" s="477"/>
      <c r="CSE952" s="477"/>
      <c r="CSF952" s="477"/>
      <c r="CSG952" s="477"/>
      <c r="CSH952" s="477"/>
      <c r="CSI952" s="477"/>
      <c r="CSJ952" s="477"/>
      <c r="CSK952" s="477"/>
      <c r="CSL952" s="477"/>
      <c r="CSM952" s="477"/>
      <c r="CSN952" s="477"/>
      <c r="CSO952" s="477"/>
      <c r="CSP952" s="477"/>
      <c r="CSQ952" s="477"/>
      <c r="CSR952" s="477"/>
      <c r="CSS952" s="477"/>
      <c r="CST952" s="477"/>
      <c r="CSU952" s="477"/>
      <c r="CSV952" s="477"/>
      <c r="CSW952" s="477"/>
      <c r="CSX952" s="477"/>
      <c r="CSY952" s="477"/>
      <c r="CSZ952" s="477"/>
      <c r="CTA952" s="477"/>
      <c r="CTB952" s="477"/>
      <c r="CTC952" s="477"/>
      <c r="CTD952" s="477"/>
      <c r="CTE952" s="477"/>
      <c r="CTF952" s="477"/>
      <c r="CTG952" s="477"/>
      <c r="CTH952" s="477"/>
      <c r="CTI952" s="477"/>
      <c r="CTJ952" s="477"/>
      <c r="CTK952" s="477"/>
      <c r="CTL952" s="477"/>
      <c r="CTM952" s="477"/>
      <c r="CTN952" s="477"/>
      <c r="CTO952" s="477"/>
      <c r="CTP952" s="477"/>
      <c r="CTQ952" s="477"/>
      <c r="CTR952" s="477"/>
      <c r="CTS952" s="477"/>
      <c r="CTT952" s="477"/>
      <c r="CTU952" s="477"/>
      <c r="CTV952" s="477"/>
      <c r="CTW952" s="477"/>
      <c r="CTX952" s="477"/>
      <c r="CTY952" s="477"/>
      <c r="CTZ952" s="477"/>
      <c r="CUA952" s="477"/>
      <c r="CUB952" s="477"/>
      <c r="CUC952" s="477"/>
      <c r="CUD952" s="477"/>
      <c r="CUE952" s="477"/>
      <c r="CUF952" s="477"/>
      <c r="CUG952" s="477"/>
      <c r="CUH952" s="477"/>
      <c r="CUI952" s="477"/>
      <c r="CUJ952" s="477"/>
      <c r="CUK952" s="477"/>
      <c r="CUL952" s="477"/>
      <c r="CUM952" s="477"/>
      <c r="CUN952" s="477"/>
      <c r="CUO952" s="477"/>
      <c r="CUP952" s="477"/>
      <c r="CUQ952" s="477"/>
      <c r="CUR952" s="477"/>
      <c r="CUS952" s="477"/>
      <c r="CUT952" s="477"/>
      <c r="CUU952" s="477"/>
      <c r="CUV952" s="477"/>
      <c r="CUW952" s="477"/>
      <c r="CUX952" s="477"/>
      <c r="CUY952" s="477"/>
      <c r="CUZ952" s="477"/>
      <c r="CVA952" s="477"/>
      <c r="CVB952" s="477"/>
      <c r="CVC952" s="477"/>
      <c r="CVD952" s="477"/>
      <c r="CVE952" s="477"/>
      <c r="CVF952" s="477"/>
      <c r="CVG952" s="477"/>
      <c r="CVH952" s="477"/>
      <c r="CVI952" s="477"/>
      <c r="CVJ952" s="477"/>
      <c r="CVK952" s="477"/>
      <c r="CVL952" s="477"/>
      <c r="CVM952" s="477"/>
      <c r="CVN952" s="477"/>
      <c r="CVO952" s="477"/>
      <c r="CVP952" s="477"/>
      <c r="CVQ952" s="477"/>
      <c r="CVR952" s="477"/>
      <c r="CVS952" s="477"/>
      <c r="CVT952" s="477"/>
      <c r="CVU952" s="477"/>
      <c r="CVV952" s="477"/>
      <c r="CVW952" s="477"/>
      <c r="CVX952" s="477"/>
      <c r="CVY952" s="477"/>
      <c r="CVZ952" s="477"/>
      <c r="CWA952" s="477"/>
      <c r="CWB952" s="477"/>
      <c r="CWC952" s="477"/>
      <c r="CWD952" s="477"/>
      <c r="CWE952" s="477"/>
      <c r="CWF952" s="477"/>
      <c r="CWG952" s="477"/>
      <c r="CWH952" s="477"/>
      <c r="CWI952" s="477"/>
      <c r="CWJ952" s="477"/>
      <c r="CWK952" s="477"/>
      <c r="CWL952" s="477"/>
      <c r="CWM952" s="477"/>
      <c r="CWN952" s="477"/>
      <c r="CWO952" s="477"/>
      <c r="CWP952" s="477"/>
      <c r="CWQ952" s="477"/>
      <c r="CWR952" s="477"/>
      <c r="CWS952" s="477"/>
      <c r="CWT952" s="477"/>
      <c r="CWU952" s="477"/>
      <c r="CWV952" s="477"/>
      <c r="CWW952" s="477"/>
      <c r="CWX952" s="477"/>
      <c r="CWY952" s="477"/>
      <c r="CWZ952" s="477"/>
      <c r="CXA952" s="477"/>
      <c r="CXB952" s="477"/>
      <c r="CXC952" s="477"/>
      <c r="CXD952" s="477"/>
      <c r="CXE952" s="477"/>
      <c r="CXF952" s="477"/>
      <c r="CXG952" s="477"/>
      <c r="CXH952" s="477"/>
      <c r="CXI952" s="477"/>
      <c r="CXJ952" s="477"/>
      <c r="CXK952" s="477"/>
      <c r="CXL952" s="477"/>
      <c r="CXM952" s="477"/>
      <c r="CXN952" s="477"/>
      <c r="CXO952" s="477"/>
      <c r="CXP952" s="477"/>
      <c r="CXQ952" s="477"/>
      <c r="CXR952" s="477"/>
      <c r="CXS952" s="477"/>
      <c r="CXT952" s="477"/>
      <c r="CXU952" s="477"/>
      <c r="CXV952" s="477"/>
      <c r="CXW952" s="477"/>
      <c r="CXX952" s="477"/>
      <c r="CXY952" s="477"/>
      <c r="CXZ952" s="477"/>
      <c r="CYA952" s="477"/>
      <c r="CYB952" s="477"/>
      <c r="CYC952" s="477"/>
      <c r="CYD952" s="477"/>
      <c r="CYE952" s="477"/>
      <c r="CYF952" s="477"/>
      <c r="CYG952" s="477"/>
      <c r="CYH952" s="477"/>
      <c r="CYI952" s="477"/>
      <c r="CYJ952" s="477"/>
      <c r="CYK952" s="477"/>
      <c r="CYL952" s="477"/>
      <c r="CYM952" s="477"/>
      <c r="CYN952" s="477"/>
      <c r="CYO952" s="477"/>
      <c r="CYP952" s="477"/>
      <c r="CYQ952" s="477"/>
      <c r="CYR952" s="477"/>
      <c r="CYS952" s="477"/>
      <c r="CYT952" s="477"/>
      <c r="CYU952" s="477"/>
      <c r="CYV952" s="477"/>
      <c r="CYW952" s="477"/>
      <c r="CYX952" s="477"/>
      <c r="CYY952" s="477"/>
      <c r="CYZ952" s="477"/>
      <c r="CZA952" s="477"/>
      <c r="CZB952" s="477"/>
      <c r="CZC952" s="477"/>
      <c r="CZD952" s="477"/>
      <c r="CZE952" s="477"/>
      <c r="CZF952" s="477"/>
      <c r="CZG952" s="477"/>
      <c r="CZH952" s="477"/>
      <c r="CZI952" s="477"/>
      <c r="CZJ952" s="477"/>
      <c r="CZK952" s="477"/>
      <c r="CZL952" s="477"/>
      <c r="CZM952" s="477"/>
      <c r="CZN952" s="477"/>
      <c r="CZO952" s="477"/>
      <c r="CZP952" s="477"/>
      <c r="CZQ952" s="477"/>
      <c r="CZR952" s="477"/>
      <c r="CZS952" s="477"/>
      <c r="CZT952" s="477"/>
      <c r="CZU952" s="477"/>
      <c r="CZV952" s="477"/>
      <c r="CZW952" s="477"/>
      <c r="CZX952" s="477"/>
      <c r="CZY952" s="477"/>
      <c r="CZZ952" s="477"/>
      <c r="DAA952" s="477"/>
      <c r="DAB952" s="477"/>
      <c r="DAC952" s="477"/>
      <c r="DAD952" s="477"/>
      <c r="DAE952" s="477"/>
      <c r="DAF952" s="477"/>
      <c r="DAG952" s="477"/>
      <c r="DAH952" s="477"/>
      <c r="DAI952" s="477"/>
      <c r="DAJ952" s="477"/>
      <c r="DAK952" s="477"/>
      <c r="DAL952" s="477"/>
      <c r="DAM952" s="477"/>
      <c r="DAN952" s="477"/>
      <c r="DAO952" s="477"/>
      <c r="DAP952" s="477"/>
      <c r="DAQ952" s="477"/>
      <c r="DAR952" s="477"/>
      <c r="DAS952" s="477"/>
      <c r="DAT952" s="477"/>
      <c r="DAU952" s="477"/>
      <c r="DAV952" s="477"/>
      <c r="DAW952" s="477"/>
      <c r="DAX952" s="477"/>
      <c r="DAY952" s="477"/>
      <c r="DAZ952" s="477"/>
      <c r="DBA952" s="477"/>
      <c r="DBB952" s="477"/>
      <c r="DBC952" s="477"/>
      <c r="DBD952" s="477"/>
      <c r="DBE952" s="477"/>
      <c r="DBF952" s="477"/>
      <c r="DBG952" s="477"/>
      <c r="DBH952" s="477"/>
      <c r="DBI952" s="477"/>
      <c r="DBJ952" s="477"/>
      <c r="DBK952" s="477"/>
      <c r="DBL952" s="477"/>
      <c r="DBM952" s="477"/>
      <c r="DBN952" s="477"/>
      <c r="DBO952" s="477"/>
      <c r="DBP952" s="477"/>
      <c r="DBQ952" s="477"/>
      <c r="DBR952" s="477"/>
      <c r="DBS952" s="477"/>
      <c r="DBT952" s="477"/>
      <c r="DBU952" s="477"/>
      <c r="DBV952" s="477"/>
      <c r="DBW952" s="477"/>
      <c r="DBX952" s="477"/>
      <c r="DBY952" s="477"/>
      <c r="DBZ952" s="477"/>
      <c r="DCA952" s="477"/>
      <c r="DCB952" s="477"/>
      <c r="DCC952" s="477"/>
      <c r="DCD952" s="477"/>
      <c r="DCE952" s="477"/>
      <c r="DCF952" s="477"/>
      <c r="DCG952" s="477"/>
      <c r="DCH952" s="477"/>
      <c r="DCI952" s="477"/>
      <c r="DCJ952" s="477"/>
      <c r="DCK952" s="477"/>
      <c r="DCL952" s="477"/>
      <c r="DCM952" s="477"/>
      <c r="DCN952" s="477"/>
      <c r="DCO952" s="477"/>
      <c r="DCP952" s="477"/>
      <c r="DCQ952" s="477"/>
      <c r="DCR952" s="477"/>
      <c r="DCS952" s="477"/>
      <c r="DCT952" s="477"/>
      <c r="DCU952" s="477"/>
      <c r="DCV952" s="477"/>
      <c r="DCW952" s="477"/>
      <c r="DCX952" s="477"/>
      <c r="DCY952" s="477"/>
      <c r="DCZ952" s="477"/>
      <c r="DDA952" s="477"/>
      <c r="DDB952" s="477"/>
      <c r="DDC952" s="477"/>
      <c r="DDD952" s="477"/>
      <c r="DDE952" s="477"/>
      <c r="DDF952" s="477"/>
      <c r="DDG952" s="477"/>
      <c r="DDH952" s="477"/>
      <c r="DDI952" s="477"/>
      <c r="DDJ952" s="477"/>
      <c r="DDK952" s="477"/>
      <c r="DDL952" s="477"/>
      <c r="DDM952" s="477"/>
      <c r="DDN952" s="477"/>
      <c r="DDO952" s="477"/>
      <c r="DDP952" s="477"/>
      <c r="DDQ952" s="477"/>
      <c r="DDR952" s="477"/>
      <c r="DDS952" s="477"/>
      <c r="DDT952" s="477"/>
      <c r="DDU952" s="477"/>
      <c r="DDV952" s="477"/>
      <c r="DDW952" s="477"/>
      <c r="DDX952" s="477"/>
      <c r="DDY952" s="477"/>
      <c r="DDZ952" s="477"/>
      <c r="DEA952" s="477"/>
      <c r="DEB952" s="477"/>
      <c r="DEC952" s="477"/>
      <c r="DED952" s="477"/>
      <c r="DEE952" s="477"/>
      <c r="DEF952" s="477"/>
      <c r="DEG952" s="477"/>
      <c r="DEH952" s="477"/>
      <c r="DEI952" s="477"/>
      <c r="DEJ952" s="477"/>
      <c r="DEK952" s="477"/>
      <c r="DEL952" s="477"/>
      <c r="DEM952" s="477"/>
      <c r="DEN952" s="477"/>
      <c r="DEO952" s="477"/>
      <c r="DEP952" s="477"/>
      <c r="DEQ952" s="477"/>
      <c r="DER952" s="477"/>
      <c r="DES952" s="477"/>
      <c r="DET952" s="477"/>
      <c r="DEU952" s="477"/>
      <c r="DEV952" s="477"/>
      <c r="DEW952" s="477"/>
      <c r="DEX952" s="477"/>
      <c r="DEY952" s="477"/>
      <c r="DEZ952" s="477"/>
      <c r="DFA952" s="477"/>
      <c r="DFB952" s="477"/>
      <c r="DFC952" s="477"/>
      <c r="DFD952" s="477"/>
      <c r="DFE952" s="477"/>
      <c r="DFF952" s="477"/>
      <c r="DFG952" s="477"/>
      <c r="DFH952" s="477"/>
      <c r="DFI952" s="477"/>
      <c r="DFJ952" s="477"/>
      <c r="DFK952" s="477"/>
      <c r="DFL952" s="477"/>
      <c r="DFM952" s="477"/>
      <c r="DFN952" s="477"/>
      <c r="DFO952" s="477"/>
      <c r="DFP952" s="477"/>
      <c r="DFQ952" s="477"/>
      <c r="DFR952" s="477"/>
      <c r="DFS952" s="477"/>
      <c r="DFT952" s="477"/>
      <c r="DFU952" s="477"/>
      <c r="DFV952" s="477"/>
      <c r="DFW952" s="477"/>
      <c r="DFX952" s="477"/>
      <c r="DFY952" s="477"/>
      <c r="DFZ952" s="477"/>
      <c r="DGA952" s="477"/>
      <c r="DGB952" s="477"/>
      <c r="DGC952" s="477"/>
      <c r="DGD952" s="477"/>
      <c r="DGE952" s="477"/>
      <c r="DGF952" s="477"/>
      <c r="DGG952" s="477"/>
      <c r="DGH952" s="477"/>
      <c r="DGI952" s="477"/>
      <c r="DGJ952" s="477"/>
      <c r="DGK952" s="477"/>
      <c r="DGL952" s="477"/>
      <c r="DGM952" s="477"/>
      <c r="DGN952" s="477"/>
      <c r="DGO952" s="477"/>
      <c r="DGP952" s="477"/>
      <c r="DGQ952" s="477"/>
      <c r="DGR952" s="477"/>
      <c r="DGS952" s="477"/>
      <c r="DGT952" s="477"/>
      <c r="DGU952" s="477"/>
      <c r="DGV952" s="477"/>
      <c r="DGW952" s="477"/>
      <c r="DGX952" s="477"/>
      <c r="DGY952" s="477"/>
      <c r="DGZ952" s="477"/>
      <c r="DHA952" s="477"/>
      <c r="DHB952" s="477"/>
      <c r="DHC952" s="477"/>
      <c r="DHD952" s="477"/>
      <c r="DHE952" s="477"/>
      <c r="DHF952" s="477"/>
      <c r="DHG952" s="477"/>
      <c r="DHH952" s="477"/>
      <c r="DHI952" s="477"/>
      <c r="DHJ952" s="477"/>
      <c r="DHK952" s="477"/>
      <c r="DHL952" s="477"/>
      <c r="DHM952" s="477"/>
      <c r="DHN952" s="477"/>
      <c r="DHO952" s="477"/>
      <c r="DHP952" s="477"/>
      <c r="DHQ952" s="477"/>
      <c r="DHR952" s="477"/>
      <c r="DHS952" s="477"/>
      <c r="DHT952" s="477"/>
      <c r="DHU952" s="477"/>
      <c r="DHV952" s="477"/>
      <c r="DHW952" s="477"/>
      <c r="DHX952" s="477"/>
      <c r="DHY952" s="477"/>
      <c r="DHZ952" s="477"/>
      <c r="DIA952" s="477"/>
      <c r="DIB952" s="477"/>
      <c r="DIC952" s="477"/>
      <c r="DID952" s="477"/>
      <c r="DIE952" s="477"/>
      <c r="DIF952" s="477"/>
      <c r="DIG952" s="477"/>
      <c r="DIH952" s="477"/>
      <c r="DII952" s="477"/>
      <c r="DIJ952" s="477"/>
      <c r="DIK952" s="477"/>
      <c r="DIL952" s="477"/>
      <c r="DIM952" s="477"/>
      <c r="DIN952" s="477"/>
      <c r="DIO952" s="477"/>
      <c r="DIP952" s="477"/>
      <c r="DIQ952" s="477"/>
      <c r="DIR952" s="477"/>
      <c r="DIS952" s="477"/>
      <c r="DIT952" s="477"/>
      <c r="DIU952" s="477"/>
      <c r="DIV952" s="477"/>
      <c r="DIW952" s="477"/>
      <c r="DIX952" s="477"/>
      <c r="DIY952" s="477"/>
      <c r="DIZ952" s="477"/>
      <c r="DJA952" s="477"/>
      <c r="DJB952" s="477"/>
      <c r="DJC952" s="477"/>
      <c r="DJD952" s="477"/>
      <c r="DJE952" s="477"/>
      <c r="DJF952" s="477"/>
      <c r="DJG952" s="477"/>
      <c r="DJH952" s="477"/>
      <c r="DJI952" s="477"/>
      <c r="DJJ952" s="477"/>
      <c r="DJK952" s="477"/>
      <c r="DJL952" s="477"/>
      <c r="DJM952" s="477"/>
      <c r="DJN952" s="477"/>
      <c r="DJO952" s="477"/>
      <c r="DJP952" s="477"/>
      <c r="DJQ952" s="477"/>
      <c r="DJR952" s="477"/>
      <c r="DJS952" s="477"/>
      <c r="DJT952" s="477"/>
      <c r="DJU952" s="477"/>
      <c r="DJV952" s="477"/>
      <c r="DJW952" s="477"/>
      <c r="DJX952" s="477"/>
      <c r="DJY952" s="477"/>
      <c r="DJZ952" s="477"/>
      <c r="DKA952" s="477"/>
      <c r="DKB952" s="477"/>
      <c r="DKC952" s="477"/>
      <c r="DKD952" s="477"/>
      <c r="DKE952" s="477"/>
      <c r="DKF952" s="477"/>
      <c r="DKG952" s="477"/>
      <c r="DKH952" s="477"/>
      <c r="DKI952" s="477"/>
      <c r="DKJ952" s="477"/>
      <c r="DKK952" s="477"/>
      <c r="DKL952" s="477"/>
      <c r="DKM952" s="477"/>
      <c r="DKN952" s="477"/>
      <c r="DKO952" s="477"/>
      <c r="DKP952" s="477"/>
      <c r="DKQ952" s="477"/>
      <c r="DKR952" s="477"/>
      <c r="DKS952" s="477"/>
      <c r="DKT952" s="477"/>
      <c r="DKU952" s="477"/>
      <c r="DKV952" s="477"/>
      <c r="DKW952" s="477"/>
      <c r="DKX952" s="477"/>
      <c r="DKY952" s="477"/>
      <c r="DKZ952" s="477"/>
      <c r="DLA952" s="477"/>
      <c r="DLB952" s="477"/>
      <c r="DLC952" s="477"/>
      <c r="DLD952" s="477"/>
      <c r="DLE952" s="477"/>
      <c r="DLF952" s="477"/>
      <c r="DLG952" s="477"/>
      <c r="DLH952" s="477"/>
      <c r="DLI952" s="477"/>
      <c r="DLJ952" s="477"/>
      <c r="DLK952" s="477"/>
      <c r="DLL952" s="477"/>
      <c r="DLM952" s="477"/>
      <c r="DLN952" s="477"/>
      <c r="DLO952" s="477"/>
      <c r="DLP952" s="477"/>
      <c r="DLQ952" s="477"/>
      <c r="DLR952" s="477"/>
      <c r="DLS952" s="477"/>
      <c r="DLT952" s="477"/>
      <c r="DLU952" s="477"/>
      <c r="DLV952" s="477"/>
      <c r="DLW952" s="477"/>
      <c r="DLX952" s="477"/>
      <c r="DLY952" s="477"/>
      <c r="DLZ952" s="477"/>
      <c r="DMA952" s="477"/>
      <c r="DMB952" s="477"/>
      <c r="DMC952" s="477"/>
      <c r="DMD952" s="477"/>
      <c r="DME952" s="477"/>
      <c r="DMF952" s="477"/>
      <c r="DMG952" s="477"/>
      <c r="DMH952" s="477"/>
      <c r="DMI952" s="477"/>
      <c r="DMJ952" s="477"/>
      <c r="DMK952" s="477"/>
      <c r="DML952" s="477"/>
      <c r="DMM952" s="477"/>
      <c r="DMN952" s="477"/>
      <c r="DMO952" s="477"/>
      <c r="DMP952" s="477"/>
      <c r="DMQ952" s="477"/>
      <c r="DMR952" s="477"/>
      <c r="DMS952" s="477"/>
      <c r="DMT952" s="477"/>
      <c r="DMU952" s="477"/>
      <c r="DMV952" s="477"/>
      <c r="DMW952" s="477"/>
      <c r="DMX952" s="477"/>
      <c r="DMY952" s="477"/>
      <c r="DMZ952" s="477"/>
      <c r="DNA952" s="477"/>
      <c r="DNB952" s="477"/>
      <c r="DNC952" s="477"/>
      <c r="DND952" s="477"/>
      <c r="DNE952" s="477"/>
      <c r="DNF952" s="477"/>
      <c r="DNG952" s="477"/>
      <c r="DNH952" s="477"/>
      <c r="DNI952" s="477"/>
      <c r="DNJ952" s="477"/>
      <c r="DNK952" s="477"/>
      <c r="DNL952" s="477"/>
      <c r="DNM952" s="477"/>
      <c r="DNN952" s="477"/>
      <c r="DNO952" s="477"/>
      <c r="DNP952" s="477"/>
      <c r="DNQ952" s="477"/>
      <c r="DNR952" s="477"/>
      <c r="DNS952" s="477"/>
      <c r="DNT952" s="477"/>
      <c r="DNU952" s="477"/>
      <c r="DNV952" s="477"/>
      <c r="DNW952" s="477"/>
      <c r="DNX952" s="477"/>
      <c r="DNY952" s="477"/>
      <c r="DNZ952" s="477"/>
      <c r="DOA952" s="477"/>
      <c r="DOB952" s="477"/>
      <c r="DOC952" s="477"/>
      <c r="DOD952" s="477"/>
      <c r="DOE952" s="477"/>
      <c r="DOF952" s="477"/>
      <c r="DOG952" s="477"/>
      <c r="DOH952" s="477"/>
      <c r="DOI952" s="477"/>
      <c r="DOJ952" s="477"/>
      <c r="DOK952" s="477"/>
      <c r="DOL952" s="477"/>
      <c r="DOM952" s="477"/>
      <c r="DON952" s="477"/>
      <c r="DOO952" s="477"/>
      <c r="DOP952" s="477"/>
      <c r="DOQ952" s="477"/>
      <c r="DOR952" s="477"/>
      <c r="DOS952" s="477"/>
      <c r="DOT952" s="477"/>
      <c r="DOU952" s="477"/>
      <c r="DOV952" s="477"/>
      <c r="DOW952" s="477"/>
      <c r="DOX952" s="477"/>
      <c r="DOY952" s="477"/>
      <c r="DOZ952" s="477"/>
      <c r="DPA952" s="477"/>
      <c r="DPB952" s="477"/>
      <c r="DPC952" s="477"/>
      <c r="DPD952" s="477"/>
      <c r="DPE952" s="477"/>
      <c r="DPF952" s="477"/>
      <c r="DPG952" s="477"/>
      <c r="DPH952" s="477"/>
      <c r="DPI952" s="477"/>
      <c r="DPJ952" s="477"/>
      <c r="DPK952" s="477"/>
      <c r="DPL952" s="477"/>
      <c r="DPM952" s="477"/>
      <c r="DPN952" s="477"/>
      <c r="DPO952" s="477"/>
      <c r="DPP952" s="477"/>
      <c r="DPQ952" s="477"/>
      <c r="DPR952" s="477"/>
      <c r="DPS952" s="477"/>
      <c r="DPT952" s="477"/>
      <c r="DPU952" s="477"/>
      <c r="DPV952" s="477"/>
      <c r="DPW952" s="477"/>
      <c r="DPX952" s="477"/>
      <c r="DPY952" s="477"/>
      <c r="DPZ952" s="477"/>
      <c r="DQA952" s="477"/>
      <c r="DQB952" s="477"/>
      <c r="DQC952" s="477"/>
      <c r="DQD952" s="477"/>
      <c r="DQE952" s="477"/>
      <c r="DQF952" s="477"/>
      <c r="DQG952" s="477"/>
      <c r="DQH952" s="477"/>
      <c r="DQI952" s="477"/>
      <c r="DQJ952" s="477"/>
      <c r="DQK952" s="477"/>
      <c r="DQL952" s="477"/>
      <c r="DQM952" s="477"/>
      <c r="DQN952" s="477"/>
      <c r="DQO952" s="477"/>
      <c r="DQP952" s="477"/>
      <c r="DQQ952" s="477"/>
      <c r="DQR952" s="477"/>
      <c r="DQS952" s="477"/>
      <c r="DQT952" s="477"/>
      <c r="DQU952" s="477"/>
      <c r="DQV952" s="477"/>
      <c r="DQW952" s="477"/>
      <c r="DQX952" s="477"/>
      <c r="DQY952" s="477"/>
      <c r="DQZ952" s="477"/>
      <c r="DRA952" s="477"/>
      <c r="DRB952" s="477"/>
      <c r="DRC952" s="477"/>
      <c r="DRD952" s="477"/>
      <c r="DRE952" s="477"/>
      <c r="DRF952" s="477"/>
      <c r="DRG952" s="477"/>
      <c r="DRH952" s="477"/>
      <c r="DRI952" s="477"/>
      <c r="DRJ952" s="477"/>
      <c r="DRK952" s="477"/>
      <c r="DRL952" s="477"/>
      <c r="DRM952" s="477"/>
      <c r="DRN952" s="477"/>
      <c r="DRO952" s="477"/>
      <c r="DRP952" s="477"/>
      <c r="DRQ952" s="477"/>
      <c r="DRR952" s="477"/>
      <c r="DRS952" s="477"/>
      <c r="DRT952" s="477"/>
      <c r="DRU952" s="477"/>
      <c r="DRV952" s="477"/>
      <c r="DRW952" s="477"/>
      <c r="DRX952" s="477"/>
      <c r="DRY952" s="477"/>
      <c r="DRZ952" s="477"/>
      <c r="DSA952" s="477"/>
      <c r="DSB952" s="477"/>
      <c r="DSC952" s="477"/>
      <c r="DSD952" s="477"/>
      <c r="DSE952" s="477"/>
      <c r="DSF952" s="477"/>
      <c r="DSG952" s="477"/>
      <c r="DSH952" s="477"/>
      <c r="DSI952" s="477"/>
      <c r="DSJ952" s="477"/>
      <c r="DSK952" s="477"/>
      <c r="DSL952" s="477"/>
      <c r="DSM952" s="477"/>
      <c r="DSN952" s="477"/>
      <c r="DSO952" s="477"/>
      <c r="DSP952" s="477"/>
      <c r="DSQ952" s="477"/>
      <c r="DSR952" s="477"/>
      <c r="DSS952" s="477"/>
      <c r="DST952" s="477"/>
      <c r="DSU952" s="477"/>
      <c r="DSV952" s="477"/>
      <c r="DSW952" s="477"/>
      <c r="DSX952" s="477"/>
      <c r="DSY952" s="477"/>
      <c r="DSZ952" s="477"/>
      <c r="DTA952" s="477"/>
      <c r="DTB952" s="477"/>
      <c r="DTC952" s="477"/>
      <c r="DTD952" s="477"/>
      <c r="DTE952" s="477"/>
      <c r="DTF952" s="477"/>
      <c r="DTG952" s="477"/>
      <c r="DTH952" s="477"/>
      <c r="DTI952" s="477"/>
      <c r="DTJ952" s="477"/>
      <c r="DTK952" s="477"/>
      <c r="DTL952" s="477"/>
      <c r="DTM952" s="477"/>
      <c r="DTN952" s="477"/>
      <c r="DTO952" s="477"/>
      <c r="DTP952" s="477"/>
      <c r="DTQ952" s="477"/>
      <c r="DTR952" s="477"/>
      <c r="DTS952" s="477"/>
      <c r="DTT952" s="477"/>
      <c r="DTU952" s="477"/>
      <c r="DTV952" s="477"/>
      <c r="DTW952" s="477"/>
      <c r="DTX952" s="477"/>
      <c r="DTY952" s="477"/>
      <c r="DTZ952" s="477"/>
      <c r="DUA952" s="477"/>
      <c r="DUB952" s="477"/>
      <c r="DUC952" s="477"/>
      <c r="DUD952" s="477"/>
      <c r="DUE952" s="477"/>
      <c r="DUF952" s="477"/>
      <c r="DUG952" s="477"/>
      <c r="DUH952" s="477"/>
      <c r="DUI952" s="477"/>
      <c r="DUJ952" s="477"/>
      <c r="DUK952" s="477"/>
      <c r="DUL952" s="477"/>
      <c r="DUM952" s="477"/>
      <c r="DUN952" s="477"/>
      <c r="DUO952" s="477"/>
      <c r="DUP952" s="477"/>
      <c r="DUQ952" s="477"/>
      <c r="DUR952" s="477"/>
      <c r="DUS952" s="477"/>
      <c r="DUT952" s="477"/>
      <c r="DUU952" s="477"/>
      <c r="DUV952" s="477"/>
      <c r="DUW952" s="477"/>
      <c r="DUX952" s="477"/>
      <c r="DUY952" s="477"/>
      <c r="DUZ952" s="477"/>
      <c r="DVA952" s="477"/>
      <c r="DVB952" s="477"/>
      <c r="DVC952" s="477"/>
      <c r="DVD952" s="477"/>
      <c r="DVE952" s="477"/>
      <c r="DVF952" s="477"/>
      <c r="DVG952" s="477"/>
      <c r="DVH952" s="477"/>
      <c r="DVI952" s="477"/>
      <c r="DVJ952" s="477"/>
      <c r="DVK952" s="477"/>
      <c r="DVL952" s="477"/>
      <c r="DVM952" s="477"/>
      <c r="DVN952" s="477"/>
      <c r="DVO952" s="477"/>
      <c r="DVP952" s="477"/>
      <c r="DVQ952" s="477"/>
      <c r="DVR952" s="477"/>
      <c r="DVS952" s="477"/>
      <c r="DVT952" s="477"/>
      <c r="DVU952" s="477"/>
      <c r="DVV952" s="477"/>
      <c r="DVW952" s="477"/>
      <c r="DVX952" s="477"/>
      <c r="DVY952" s="477"/>
      <c r="DVZ952" s="477"/>
      <c r="DWA952" s="477"/>
      <c r="DWB952" s="477"/>
      <c r="DWC952" s="477"/>
      <c r="DWD952" s="477"/>
      <c r="DWE952" s="477"/>
      <c r="DWF952" s="477"/>
      <c r="DWG952" s="477"/>
      <c r="DWH952" s="477"/>
      <c r="DWI952" s="477"/>
      <c r="DWJ952" s="477"/>
      <c r="DWK952" s="477"/>
      <c r="DWL952" s="477"/>
      <c r="DWM952" s="477"/>
      <c r="DWN952" s="477"/>
      <c r="DWO952" s="477"/>
      <c r="DWP952" s="477"/>
      <c r="DWQ952" s="477"/>
      <c r="DWR952" s="477"/>
      <c r="DWS952" s="477"/>
      <c r="DWT952" s="477"/>
      <c r="DWU952" s="477"/>
      <c r="DWV952" s="477"/>
      <c r="DWW952" s="477"/>
      <c r="DWX952" s="477"/>
      <c r="DWY952" s="477"/>
      <c r="DWZ952" s="477"/>
      <c r="DXA952" s="477"/>
      <c r="DXB952" s="477"/>
      <c r="DXC952" s="477"/>
      <c r="DXD952" s="477"/>
      <c r="DXE952" s="477"/>
      <c r="DXF952" s="477"/>
      <c r="DXG952" s="477"/>
      <c r="DXH952" s="477"/>
      <c r="DXI952" s="477"/>
      <c r="DXJ952" s="477"/>
      <c r="DXK952" s="477"/>
      <c r="DXL952" s="477"/>
      <c r="DXM952" s="477"/>
      <c r="DXN952" s="477"/>
      <c r="DXO952" s="477"/>
      <c r="DXP952" s="477"/>
      <c r="DXQ952" s="477"/>
      <c r="DXR952" s="477"/>
      <c r="DXS952" s="477"/>
      <c r="DXT952" s="477"/>
      <c r="DXU952" s="477"/>
      <c r="DXV952" s="477"/>
      <c r="DXW952" s="477"/>
      <c r="DXX952" s="477"/>
      <c r="DXY952" s="477"/>
      <c r="DXZ952" s="477"/>
      <c r="DYA952" s="477"/>
      <c r="DYB952" s="477"/>
      <c r="DYC952" s="477"/>
      <c r="DYD952" s="477"/>
      <c r="DYE952" s="477"/>
      <c r="DYF952" s="477"/>
      <c r="DYG952" s="477"/>
      <c r="DYH952" s="477"/>
      <c r="DYI952" s="477"/>
      <c r="DYJ952" s="477"/>
      <c r="DYK952" s="477"/>
      <c r="DYL952" s="477"/>
      <c r="DYM952" s="477"/>
      <c r="DYN952" s="477"/>
      <c r="DYO952" s="477"/>
      <c r="DYP952" s="477"/>
      <c r="DYQ952" s="477"/>
      <c r="DYR952" s="477"/>
      <c r="DYS952" s="477"/>
      <c r="DYT952" s="477"/>
      <c r="DYU952" s="477"/>
      <c r="DYV952" s="477"/>
      <c r="DYW952" s="477"/>
      <c r="DYX952" s="477"/>
      <c r="DYY952" s="477"/>
      <c r="DYZ952" s="477"/>
      <c r="DZA952" s="477"/>
      <c r="DZB952" s="477"/>
      <c r="DZC952" s="477"/>
      <c r="DZD952" s="477"/>
      <c r="DZE952" s="477"/>
      <c r="DZF952" s="477"/>
      <c r="DZG952" s="477"/>
      <c r="DZH952" s="477"/>
      <c r="DZI952" s="477"/>
      <c r="DZJ952" s="477"/>
      <c r="DZK952" s="477"/>
      <c r="DZL952" s="477"/>
      <c r="DZM952" s="477"/>
      <c r="DZN952" s="477"/>
      <c r="DZO952" s="477"/>
      <c r="DZP952" s="477"/>
      <c r="DZQ952" s="477"/>
      <c r="DZR952" s="477"/>
      <c r="DZS952" s="477"/>
      <c r="DZT952" s="477"/>
      <c r="DZU952" s="477"/>
      <c r="DZV952" s="477"/>
      <c r="DZW952" s="477"/>
      <c r="DZX952" s="477"/>
      <c r="DZY952" s="477"/>
      <c r="DZZ952" s="477"/>
      <c r="EAA952" s="477"/>
      <c r="EAB952" s="477"/>
      <c r="EAC952" s="477"/>
      <c r="EAD952" s="477"/>
      <c r="EAE952" s="477"/>
      <c r="EAF952" s="477"/>
      <c r="EAG952" s="477"/>
      <c r="EAH952" s="477"/>
      <c r="EAI952" s="477"/>
      <c r="EAJ952" s="477"/>
      <c r="EAK952" s="477"/>
      <c r="EAL952" s="477"/>
      <c r="EAM952" s="477"/>
      <c r="EAN952" s="477"/>
      <c r="EAO952" s="477"/>
      <c r="EAP952" s="477"/>
      <c r="EAQ952" s="477"/>
      <c r="EAR952" s="477"/>
      <c r="EAS952" s="477"/>
      <c r="EAT952" s="477"/>
      <c r="EAU952" s="477"/>
      <c r="EAV952" s="477"/>
      <c r="EAW952" s="477"/>
      <c r="EAX952" s="477"/>
      <c r="EAY952" s="477"/>
      <c r="EAZ952" s="477"/>
      <c r="EBA952" s="477"/>
      <c r="EBB952" s="477"/>
      <c r="EBC952" s="477"/>
      <c r="EBD952" s="477"/>
      <c r="EBE952" s="477"/>
      <c r="EBF952" s="477"/>
      <c r="EBG952" s="477"/>
      <c r="EBH952" s="477"/>
      <c r="EBI952" s="477"/>
      <c r="EBJ952" s="477"/>
      <c r="EBK952" s="477"/>
      <c r="EBL952" s="477"/>
      <c r="EBM952" s="477"/>
      <c r="EBN952" s="477"/>
      <c r="EBO952" s="477"/>
      <c r="EBP952" s="477"/>
      <c r="EBQ952" s="477"/>
      <c r="EBR952" s="477"/>
      <c r="EBS952" s="477"/>
      <c r="EBT952" s="477"/>
      <c r="EBU952" s="477"/>
      <c r="EBV952" s="477"/>
      <c r="EBW952" s="477"/>
      <c r="EBX952" s="477"/>
      <c r="EBY952" s="477"/>
      <c r="EBZ952" s="477"/>
      <c r="ECA952" s="477"/>
      <c r="ECB952" s="477"/>
      <c r="ECC952" s="477"/>
      <c r="ECD952" s="477"/>
      <c r="ECE952" s="477"/>
      <c r="ECF952" s="477"/>
      <c r="ECG952" s="477"/>
      <c r="ECH952" s="477"/>
      <c r="ECI952" s="477"/>
      <c r="ECJ952" s="477"/>
      <c r="ECK952" s="477"/>
      <c r="ECL952" s="477"/>
      <c r="ECM952" s="477"/>
      <c r="ECN952" s="477"/>
      <c r="ECO952" s="477"/>
      <c r="ECP952" s="477"/>
      <c r="ECQ952" s="477"/>
      <c r="ECR952" s="477"/>
      <c r="ECS952" s="477"/>
      <c r="ECT952" s="477"/>
      <c r="ECU952" s="477"/>
      <c r="ECV952" s="477"/>
      <c r="ECW952" s="477"/>
      <c r="ECX952" s="477"/>
      <c r="ECY952" s="477"/>
      <c r="ECZ952" s="477"/>
      <c r="EDA952" s="477"/>
      <c r="EDB952" s="477"/>
      <c r="EDC952" s="477"/>
      <c r="EDD952" s="477"/>
      <c r="EDE952" s="477"/>
      <c r="EDF952" s="477"/>
      <c r="EDG952" s="477"/>
      <c r="EDH952" s="477"/>
      <c r="EDI952" s="477"/>
      <c r="EDJ952" s="477"/>
      <c r="EDK952" s="477"/>
      <c r="EDL952" s="477"/>
      <c r="EDM952" s="477"/>
      <c r="EDN952" s="477"/>
      <c r="EDO952" s="477"/>
      <c r="EDP952" s="477"/>
      <c r="EDQ952" s="477"/>
      <c r="EDR952" s="477"/>
      <c r="EDS952" s="477"/>
      <c r="EDT952" s="477"/>
      <c r="EDU952" s="477"/>
      <c r="EDV952" s="477"/>
      <c r="EDW952" s="477"/>
      <c r="EDX952" s="477"/>
      <c r="EDY952" s="477"/>
      <c r="EDZ952" s="477"/>
      <c r="EEA952" s="477"/>
      <c r="EEB952" s="477"/>
      <c r="EEC952" s="477"/>
      <c r="EED952" s="477"/>
      <c r="EEE952" s="477"/>
      <c r="EEF952" s="477"/>
      <c r="EEG952" s="477"/>
      <c r="EEH952" s="477"/>
      <c r="EEI952" s="477"/>
      <c r="EEJ952" s="477"/>
      <c r="EEK952" s="477"/>
      <c r="EEL952" s="477"/>
      <c r="EEM952" s="477"/>
      <c r="EEN952" s="477"/>
      <c r="EEO952" s="477"/>
      <c r="EEP952" s="477"/>
      <c r="EEQ952" s="477"/>
      <c r="EER952" s="477"/>
      <c r="EES952" s="477"/>
      <c r="EET952" s="477"/>
      <c r="EEU952" s="477"/>
      <c r="EEV952" s="477"/>
      <c r="EEW952" s="477"/>
      <c r="EEX952" s="477"/>
      <c r="EEY952" s="477"/>
      <c r="EEZ952" s="477"/>
      <c r="EFA952" s="477"/>
      <c r="EFB952" s="477"/>
      <c r="EFC952" s="477"/>
      <c r="EFD952" s="477"/>
      <c r="EFE952" s="477"/>
      <c r="EFF952" s="477"/>
      <c r="EFG952" s="477"/>
      <c r="EFH952" s="477"/>
      <c r="EFI952" s="477"/>
      <c r="EFJ952" s="477"/>
      <c r="EFK952" s="477"/>
      <c r="EFL952" s="477"/>
      <c r="EFM952" s="477"/>
      <c r="EFN952" s="477"/>
      <c r="EFO952" s="477"/>
      <c r="EFP952" s="477"/>
      <c r="EFQ952" s="477"/>
      <c r="EFR952" s="477"/>
      <c r="EFS952" s="477"/>
      <c r="EFT952" s="477"/>
      <c r="EFU952" s="477"/>
      <c r="EFV952" s="477"/>
      <c r="EFW952" s="477"/>
      <c r="EFX952" s="477"/>
      <c r="EFY952" s="477"/>
      <c r="EFZ952" s="477"/>
      <c r="EGA952" s="477"/>
      <c r="EGB952" s="477"/>
      <c r="EGC952" s="477"/>
      <c r="EGD952" s="477"/>
      <c r="EGE952" s="477"/>
      <c r="EGF952" s="477"/>
      <c r="EGG952" s="477"/>
      <c r="EGH952" s="477"/>
      <c r="EGI952" s="477"/>
      <c r="EGJ952" s="477"/>
      <c r="EGK952" s="477"/>
      <c r="EGL952" s="477"/>
      <c r="EGM952" s="477"/>
      <c r="EGN952" s="477"/>
      <c r="EGO952" s="477"/>
      <c r="EGP952" s="477"/>
      <c r="EGQ952" s="477"/>
      <c r="EGR952" s="477"/>
      <c r="EGS952" s="477"/>
      <c r="EGT952" s="477"/>
      <c r="EGU952" s="477"/>
      <c r="EGV952" s="477"/>
      <c r="EGW952" s="477"/>
      <c r="EGX952" s="477"/>
      <c r="EGY952" s="477"/>
      <c r="EGZ952" s="477"/>
      <c r="EHA952" s="477"/>
      <c r="EHB952" s="477"/>
      <c r="EHC952" s="477"/>
      <c r="EHD952" s="477"/>
      <c r="EHE952" s="477"/>
      <c r="EHF952" s="477"/>
      <c r="EHG952" s="477"/>
      <c r="EHH952" s="477"/>
      <c r="EHI952" s="477"/>
      <c r="EHJ952" s="477"/>
      <c r="EHK952" s="477"/>
      <c r="EHL952" s="477"/>
      <c r="EHM952" s="477"/>
      <c r="EHN952" s="477"/>
      <c r="EHO952" s="477"/>
      <c r="EHP952" s="477"/>
      <c r="EHQ952" s="477"/>
      <c r="EHR952" s="477"/>
      <c r="EHS952" s="477"/>
      <c r="EHT952" s="477"/>
      <c r="EHU952" s="477"/>
      <c r="EHV952" s="477"/>
      <c r="EHW952" s="477"/>
      <c r="EHX952" s="477"/>
      <c r="EHY952" s="477"/>
      <c r="EHZ952" s="477"/>
      <c r="EIA952" s="477"/>
      <c r="EIB952" s="477"/>
      <c r="EIC952" s="477"/>
      <c r="EID952" s="477"/>
      <c r="EIE952" s="477"/>
      <c r="EIF952" s="477"/>
      <c r="EIG952" s="477"/>
      <c r="EIH952" s="477"/>
      <c r="EII952" s="477"/>
      <c r="EIJ952" s="477"/>
      <c r="EIK952" s="477"/>
      <c r="EIL952" s="477"/>
      <c r="EIM952" s="477"/>
      <c r="EIN952" s="477"/>
      <c r="EIO952" s="477"/>
      <c r="EIP952" s="477"/>
      <c r="EIQ952" s="477"/>
      <c r="EIR952" s="477"/>
      <c r="EIS952" s="477"/>
      <c r="EIT952" s="477"/>
      <c r="EIU952" s="477"/>
      <c r="EIV952" s="477"/>
      <c r="EIW952" s="477"/>
      <c r="EIX952" s="477"/>
      <c r="EIY952" s="477"/>
      <c r="EIZ952" s="477"/>
      <c r="EJA952" s="477"/>
      <c r="EJB952" s="477"/>
      <c r="EJC952" s="477"/>
      <c r="EJD952" s="477"/>
      <c r="EJE952" s="477"/>
      <c r="EJF952" s="477"/>
      <c r="EJG952" s="477"/>
      <c r="EJH952" s="477"/>
      <c r="EJI952" s="477"/>
      <c r="EJJ952" s="477"/>
      <c r="EJK952" s="477"/>
      <c r="EJL952" s="477"/>
      <c r="EJM952" s="477"/>
      <c r="EJN952" s="477"/>
      <c r="EJO952" s="477"/>
      <c r="EJP952" s="477"/>
      <c r="EJQ952" s="477"/>
      <c r="EJR952" s="477"/>
      <c r="EJS952" s="477"/>
      <c r="EJT952" s="477"/>
      <c r="EJU952" s="477"/>
      <c r="EJV952" s="477"/>
      <c r="EJW952" s="477"/>
      <c r="EJX952" s="477"/>
      <c r="EJY952" s="477"/>
      <c r="EJZ952" s="477"/>
      <c r="EKA952" s="477"/>
      <c r="EKB952" s="477"/>
      <c r="EKC952" s="477"/>
      <c r="EKD952" s="477"/>
      <c r="EKE952" s="477"/>
      <c r="EKF952" s="477"/>
      <c r="EKG952" s="477"/>
      <c r="EKH952" s="477"/>
      <c r="EKI952" s="477"/>
      <c r="EKJ952" s="477"/>
      <c r="EKK952" s="477"/>
      <c r="EKL952" s="477"/>
      <c r="EKM952" s="477"/>
      <c r="EKN952" s="477"/>
      <c r="EKO952" s="477"/>
      <c r="EKP952" s="477"/>
      <c r="EKQ952" s="477"/>
      <c r="EKR952" s="477"/>
      <c r="EKS952" s="477"/>
      <c r="EKT952" s="477"/>
      <c r="EKU952" s="477"/>
      <c r="EKV952" s="477"/>
      <c r="EKW952" s="477"/>
      <c r="EKX952" s="477"/>
      <c r="EKY952" s="477"/>
      <c r="EKZ952" s="477"/>
      <c r="ELA952" s="477"/>
      <c r="ELB952" s="477"/>
      <c r="ELC952" s="477"/>
      <c r="ELD952" s="477"/>
      <c r="ELE952" s="477"/>
      <c r="ELF952" s="477"/>
      <c r="ELG952" s="477"/>
      <c r="ELH952" s="477"/>
      <c r="ELI952" s="477"/>
      <c r="ELJ952" s="477"/>
      <c r="ELK952" s="477"/>
      <c r="ELL952" s="477"/>
      <c r="ELM952" s="477"/>
      <c r="ELN952" s="477"/>
      <c r="ELO952" s="477"/>
      <c r="ELP952" s="477"/>
      <c r="ELQ952" s="477"/>
      <c r="ELR952" s="477"/>
      <c r="ELS952" s="477"/>
      <c r="ELT952" s="477"/>
      <c r="ELU952" s="477"/>
      <c r="ELV952" s="477"/>
      <c r="ELW952" s="477"/>
      <c r="ELX952" s="477"/>
      <c r="ELY952" s="477"/>
      <c r="ELZ952" s="477"/>
      <c r="EMA952" s="477"/>
      <c r="EMB952" s="477"/>
      <c r="EMC952" s="477"/>
      <c r="EMD952" s="477"/>
      <c r="EME952" s="477"/>
      <c r="EMF952" s="477"/>
      <c r="EMG952" s="477"/>
      <c r="EMH952" s="477"/>
      <c r="EMI952" s="477"/>
      <c r="EMJ952" s="477"/>
      <c r="EMK952" s="477"/>
      <c r="EML952" s="477"/>
      <c r="EMM952" s="477"/>
      <c r="EMN952" s="477"/>
      <c r="EMO952" s="477"/>
      <c r="EMP952" s="477"/>
      <c r="EMQ952" s="477"/>
      <c r="EMR952" s="477"/>
      <c r="EMS952" s="477"/>
      <c r="EMT952" s="477"/>
      <c r="EMU952" s="477"/>
      <c r="EMV952" s="477"/>
      <c r="EMW952" s="477"/>
      <c r="EMX952" s="477"/>
      <c r="EMY952" s="477"/>
      <c r="EMZ952" s="477"/>
      <c r="ENA952" s="477"/>
      <c r="ENB952" s="477"/>
      <c r="ENC952" s="477"/>
      <c r="END952" s="477"/>
      <c r="ENE952" s="477"/>
      <c r="ENF952" s="477"/>
      <c r="ENG952" s="477"/>
      <c r="ENH952" s="477"/>
      <c r="ENI952" s="477"/>
      <c r="ENJ952" s="477"/>
      <c r="ENK952" s="477"/>
      <c r="ENL952" s="477"/>
      <c r="ENM952" s="477"/>
      <c r="ENN952" s="477"/>
      <c r="ENO952" s="477"/>
      <c r="ENP952" s="477"/>
      <c r="ENQ952" s="477"/>
      <c r="ENR952" s="477"/>
      <c r="ENS952" s="477"/>
      <c r="ENT952" s="477"/>
      <c r="ENU952" s="477"/>
      <c r="ENV952" s="477"/>
      <c r="ENW952" s="477"/>
      <c r="ENX952" s="477"/>
      <c r="ENY952" s="477"/>
      <c r="ENZ952" s="477"/>
      <c r="EOA952" s="477"/>
      <c r="EOB952" s="477"/>
      <c r="EOC952" s="477"/>
      <c r="EOD952" s="477"/>
      <c r="EOE952" s="477"/>
      <c r="EOF952" s="477"/>
      <c r="EOG952" s="477"/>
      <c r="EOH952" s="477"/>
      <c r="EOI952" s="477"/>
      <c r="EOJ952" s="477"/>
      <c r="EOK952" s="477"/>
      <c r="EOL952" s="477"/>
      <c r="EOM952" s="477"/>
      <c r="EON952" s="477"/>
      <c r="EOO952" s="477"/>
      <c r="EOP952" s="477"/>
      <c r="EOQ952" s="477"/>
      <c r="EOR952" s="477"/>
      <c r="EOS952" s="477"/>
      <c r="EOT952" s="477"/>
      <c r="EOU952" s="477"/>
      <c r="EOV952" s="477"/>
      <c r="EOW952" s="477"/>
      <c r="EOX952" s="477"/>
      <c r="EOY952" s="477"/>
      <c r="EOZ952" s="477"/>
      <c r="EPA952" s="477"/>
      <c r="EPB952" s="477"/>
      <c r="EPC952" s="477"/>
      <c r="EPD952" s="477"/>
      <c r="EPE952" s="477"/>
      <c r="EPF952" s="477"/>
      <c r="EPG952" s="477"/>
      <c r="EPH952" s="477"/>
      <c r="EPI952" s="477"/>
      <c r="EPJ952" s="477"/>
      <c r="EPK952" s="477"/>
      <c r="EPL952" s="477"/>
      <c r="EPM952" s="477"/>
      <c r="EPN952" s="477"/>
      <c r="EPO952" s="477"/>
      <c r="EPP952" s="477"/>
      <c r="EPQ952" s="477"/>
      <c r="EPR952" s="477"/>
      <c r="EPS952" s="477"/>
      <c r="EPT952" s="477"/>
      <c r="EPU952" s="477"/>
      <c r="EPV952" s="477"/>
      <c r="EPW952" s="477"/>
      <c r="EPX952" s="477"/>
      <c r="EPY952" s="477"/>
      <c r="EPZ952" s="477"/>
      <c r="EQA952" s="477"/>
      <c r="EQB952" s="477"/>
      <c r="EQC952" s="477"/>
      <c r="EQD952" s="477"/>
      <c r="EQE952" s="477"/>
      <c r="EQF952" s="477"/>
      <c r="EQG952" s="477"/>
      <c r="EQH952" s="477"/>
      <c r="EQI952" s="477"/>
      <c r="EQJ952" s="477"/>
      <c r="EQK952" s="477"/>
      <c r="EQL952" s="477"/>
      <c r="EQM952" s="477"/>
      <c r="EQN952" s="477"/>
      <c r="EQO952" s="477"/>
      <c r="EQP952" s="477"/>
      <c r="EQQ952" s="477"/>
      <c r="EQR952" s="477"/>
      <c r="EQS952" s="477"/>
      <c r="EQT952" s="477"/>
      <c r="EQU952" s="477"/>
      <c r="EQV952" s="477"/>
      <c r="EQW952" s="477"/>
      <c r="EQX952" s="477"/>
      <c r="EQY952" s="477"/>
      <c r="EQZ952" s="477"/>
      <c r="ERA952" s="477"/>
      <c r="ERB952" s="477"/>
      <c r="ERC952" s="477"/>
      <c r="ERD952" s="477"/>
      <c r="ERE952" s="477"/>
      <c r="ERF952" s="477"/>
      <c r="ERG952" s="477"/>
      <c r="ERH952" s="477"/>
      <c r="ERI952" s="477"/>
      <c r="ERJ952" s="477"/>
      <c r="ERK952" s="477"/>
      <c r="ERL952" s="477"/>
      <c r="ERM952" s="477"/>
      <c r="ERN952" s="477"/>
      <c r="ERO952" s="477"/>
      <c r="ERP952" s="477"/>
      <c r="ERQ952" s="477"/>
      <c r="ERR952" s="477"/>
      <c r="ERS952" s="477"/>
      <c r="ERT952" s="477"/>
      <c r="ERU952" s="477"/>
      <c r="ERV952" s="477"/>
      <c r="ERW952" s="477"/>
      <c r="ERX952" s="477"/>
      <c r="ERY952" s="477"/>
      <c r="ERZ952" s="477"/>
      <c r="ESA952" s="477"/>
      <c r="ESB952" s="477"/>
      <c r="ESC952" s="477"/>
      <c r="ESD952" s="477"/>
      <c r="ESE952" s="477"/>
      <c r="ESF952" s="477"/>
      <c r="ESG952" s="477"/>
      <c r="ESH952" s="477"/>
      <c r="ESI952" s="477"/>
      <c r="ESJ952" s="477"/>
      <c r="ESK952" s="477"/>
      <c r="ESL952" s="477"/>
      <c r="ESM952" s="477"/>
      <c r="ESN952" s="477"/>
      <c r="ESO952" s="477"/>
      <c r="ESP952" s="477"/>
      <c r="ESQ952" s="477"/>
      <c r="ESR952" s="477"/>
      <c r="ESS952" s="477"/>
      <c r="EST952" s="477"/>
      <c r="ESU952" s="477"/>
      <c r="ESV952" s="477"/>
      <c r="ESW952" s="477"/>
      <c r="ESX952" s="477"/>
      <c r="ESY952" s="477"/>
      <c r="ESZ952" s="477"/>
      <c r="ETA952" s="477"/>
      <c r="ETB952" s="477"/>
      <c r="ETC952" s="477"/>
      <c r="ETD952" s="477"/>
      <c r="ETE952" s="477"/>
      <c r="ETF952" s="477"/>
      <c r="ETG952" s="477"/>
      <c r="ETH952" s="477"/>
      <c r="ETI952" s="477"/>
      <c r="ETJ952" s="477"/>
      <c r="ETK952" s="477"/>
      <c r="ETL952" s="477"/>
      <c r="ETM952" s="477"/>
      <c r="ETN952" s="477"/>
      <c r="ETO952" s="477"/>
      <c r="ETP952" s="477"/>
      <c r="ETQ952" s="477"/>
      <c r="ETR952" s="477"/>
      <c r="ETS952" s="477"/>
      <c r="ETT952" s="477"/>
      <c r="ETU952" s="477"/>
      <c r="ETV952" s="477"/>
      <c r="ETW952" s="477"/>
      <c r="ETX952" s="477"/>
      <c r="ETY952" s="477"/>
      <c r="ETZ952" s="477"/>
      <c r="EUA952" s="477"/>
      <c r="EUB952" s="477"/>
      <c r="EUC952" s="477"/>
      <c r="EUD952" s="477"/>
      <c r="EUE952" s="477"/>
      <c r="EUF952" s="477"/>
      <c r="EUG952" s="477"/>
      <c r="EUH952" s="477"/>
      <c r="EUI952" s="477"/>
      <c r="EUJ952" s="477"/>
      <c r="EUK952" s="477"/>
      <c r="EUL952" s="477"/>
      <c r="EUM952" s="477"/>
      <c r="EUN952" s="477"/>
      <c r="EUO952" s="477"/>
      <c r="EUP952" s="477"/>
      <c r="EUQ952" s="477"/>
      <c r="EUR952" s="477"/>
      <c r="EUS952" s="477"/>
      <c r="EUT952" s="477"/>
      <c r="EUU952" s="477"/>
      <c r="EUV952" s="477"/>
      <c r="EUW952" s="477"/>
      <c r="EUX952" s="477"/>
      <c r="EUY952" s="477"/>
      <c r="EUZ952" s="477"/>
      <c r="EVA952" s="477"/>
      <c r="EVB952" s="477"/>
      <c r="EVC952" s="477"/>
      <c r="EVD952" s="477"/>
      <c r="EVE952" s="477"/>
      <c r="EVF952" s="477"/>
      <c r="EVG952" s="477"/>
      <c r="EVH952" s="477"/>
      <c r="EVI952" s="477"/>
      <c r="EVJ952" s="477"/>
      <c r="EVK952" s="477"/>
      <c r="EVL952" s="477"/>
      <c r="EVM952" s="477"/>
      <c r="EVN952" s="477"/>
      <c r="EVO952" s="477"/>
      <c r="EVP952" s="477"/>
      <c r="EVQ952" s="477"/>
      <c r="EVR952" s="477"/>
      <c r="EVS952" s="477"/>
      <c r="EVT952" s="477"/>
      <c r="EVU952" s="477"/>
      <c r="EVV952" s="477"/>
      <c r="EVW952" s="477"/>
      <c r="EVX952" s="477"/>
      <c r="EVY952" s="477"/>
      <c r="EVZ952" s="477"/>
      <c r="EWA952" s="477"/>
      <c r="EWB952" s="477"/>
      <c r="EWC952" s="477"/>
      <c r="EWD952" s="477"/>
      <c r="EWE952" s="477"/>
      <c r="EWF952" s="477"/>
      <c r="EWG952" s="477"/>
      <c r="EWH952" s="477"/>
      <c r="EWI952" s="477"/>
      <c r="EWJ952" s="477"/>
      <c r="EWK952" s="477"/>
      <c r="EWL952" s="477"/>
      <c r="EWM952" s="477"/>
      <c r="EWN952" s="477"/>
      <c r="EWO952" s="477"/>
      <c r="EWP952" s="477"/>
      <c r="EWQ952" s="477"/>
      <c r="EWR952" s="477"/>
      <c r="EWS952" s="477"/>
      <c r="EWT952" s="477"/>
      <c r="EWU952" s="477"/>
      <c r="EWV952" s="477"/>
      <c r="EWW952" s="477"/>
      <c r="EWX952" s="477"/>
      <c r="EWY952" s="477"/>
      <c r="EWZ952" s="477"/>
      <c r="EXA952" s="477"/>
      <c r="EXB952" s="477"/>
      <c r="EXC952" s="477"/>
      <c r="EXD952" s="477"/>
      <c r="EXE952" s="477"/>
      <c r="EXF952" s="477"/>
      <c r="EXG952" s="477"/>
      <c r="EXH952" s="477"/>
      <c r="EXI952" s="477"/>
      <c r="EXJ952" s="477"/>
      <c r="EXK952" s="477"/>
      <c r="EXL952" s="477"/>
      <c r="EXM952" s="477"/>
      <c r="EXN952" s="477"/>
      <c r="EXO952" s="477"/>
      <c r="EXP952" s="477"/>
      <c r="EXQ952" s="477"/>
      <c r="EXR952" s="477"/>
      <c r="EXS952" s="477"/>
      <c r="EXT952" s="477"/>
      <c r="EXU952" s="477"/>
      <c r="EXV952" s="477"/>
      <c r="EXW952" s="477"/>
      <c r="EXX952" s="477"/>
      <c r="EXY952" s="477"/>
      <c r="EXZ952" s="477"/>
      <c r="EYA952" s="477"/>
      <c r="EYB952" s="477"/>
      <c r="EYC952" s="477"/>
      <c r="EYD952" s="477"/>
      <c r="EYE952" s="477"/>
      <c r="EYF952" s="477"/>
      <c r="EYG952" s="477"/>
      <c r="EYH952" s="477"/>
      <c r="EYI952" s="477"/>
      <c r="EYJ952" s="477"/>
      <c r="EYK952" s="477"/>
      <c r="EYL952" s="477"/>
      <c r="EYM952" s="477"/>
      <c r="EYN952" s="477"/>
      <c r="EYO952" s="477"/>
      <c r="EYP952" s="477"/>
      <c r="EYQ952" s="477"/>
      <c r="EYR952" s="477"/>
      <c r="EYS952" s="477"/>
      <c r="EYT952" s="477"/>
      <c r="EYU952" s="477"/>
      <c r="EYV952" s="477"/>
      <c r="EYW952" s="477"/>
      <c r="EYX952" s="477"/>
      <c r="EYY952" s="477"/>
      <c r="EYZ952" s="477"/>
      <c r="EZA952" s="477"/>
      <c r="EZB952" s="477"/>
      <c r="EZC952" s="477"/>
      <c r="EZD952" s="477"/>
      <c r="EZE952" s="477"/>
      <c r="EZF952" s="477"/>
      <c r="EZG952" s="477"/>
      <c r="EZH952" s="477"/>
      <c r="EZI952" s="477"/>
      <c r="EZJ952" s="477"/>
      <c r="EZK952" s="477"/>
      <c r="EZL952" s="477"/>
      <c r="EZM952" s="477"/>
      <c r="EZN952" s="477"/>
      <c r="EZO952" s="477"/>
      <c r="EZP952" s="477"/>
      <c r="EZQ952" s="477"/>
      <c r="EZR952" s="477"/>
      <c r="EZS952" s="477"/>
      <c r="EZT952" s="477"/>
      <c r="EZU952" s="477"/>
      <c r="EZV952" s="477"/>
      <c r="EZW952" s="477"/>
      <c r="EZX952" s="477"/>
      <c r="EZY952" s="477"/>
      <c r="EZZ952" s="477"/>
      <c r="FAA952" s="477"/>
      <c r="FAB952" s="477"/>
      <c r="FAC952" s="477"/>
      <c r="FAD952" s="477"/>
      <c r="FAE952" s="477"/>
      <c r="FAF952" s="477"/>
      <c r="FAG952" s="477"/>
      <c r="FAH952" s="477"/>
      <c r="FAI952" s="477"/>
      <c r="FAJ952" s="477"/>
      <c r="FAK952" s="477"/>
      <c r="FAL952" s="477"/>
      <c r="FAM952" s="477"/>
      <c r="FAN952" s="477"/>
      <c r="FAO952" s="477"/>
      <c r="FAP952" s="477"/>
      <c r="FAQ952" s="477"/>
      <c r="FAR952" s="477"/>
      <c r="FAS952" s="477"/>
      <c r="FAT952" s="477"/>
      <c r="FAU952" s="477"/>
      <c r="FAV952" s="477"/>
      <c r="FAW952" s="477"/>
      <c r="FAX952" s="477"/>
      <c r="FAY952" s="477"/>
      <c r="FAZ952" s="477"/>
      <c r="FBA952" s="477"/>
      <c r="FBB952" s="477"/>
      <c r="FBC952" s="477"/>
      <c r="FBD952" s="477"/>
      <c r="FBE952" s="477"/>
      <c r="FBF952" s="477"/>
      <c r="FBG952" s="477"/>
      <c r="FBH952" s="477"/>
      <c r="FBI952" s="477"/>
      <c r="FBJ952" s="477"/>
      <c r="FBK952" s="477"/>
      <c r="FBL952" s="477"/>
      <c r="FBM952" s="477"/>
      <c r="FBN952" s="477"/>
      <c r="FBO952" s="477"/>
      <c r="FBP952" s="477"/>
      <c r="FBQ952" s="477"/>
      <c r="FBR952" s="477"/>
      <c r="FBS952" s="477"/>
      <c r="FBT952" s="477"/>
      <c r="FBU952" s="477"/>
      <c r="FBV952" s="477"/>
      <c r="FBW952" s="477"/>
      <c r="FBX952" s="477"/>
      <c r="FBY952" s="477"/>
      <c r="FBZ952" s="477"/>
      <c r="FCA952" s="477"/>
      <c r="FCB952" s="477"/>
      <c r="FCC952" s="477"/>
      <c r="FCD952" s="477"/>
      <c r="FCE952" s="477"/>
      <c r="FCF952" s="477"/>
      <c r="FCG952" s="477"/>
      <c r="FCH952" s="477"/>
      <c r="FCI952" s="477"/>
      <c r="FCJ952" s="477"/>
      <c r="FCK952" s="477"/>
      <c r="FCL952" s="477"/>
      <c r="FCM952" s="477"/>
      <c r="FCN952" s="477"/>
      <c r="FCO952" s="477"/>
      <c r="FCP952" s="477"/>
      <c r="FCQ952" s="477"/>
      <c r="FCR952" s="477"/>
      <c r="FCS952" s="477"/>
      <c r="FCT952" s="477"/>
      <c r="FCU952" s="477"/>
      <c r="FCV952" s="477"/>
      <c r="FCW952" s="477"/>
      <c r="FCX952" s="477"/>
      <c r="FCY952" s="477"/>
      <c r="FCZ952" s="477"/>
      <c r="FDA952" s="477"/>
      <c r="FDB952" s="477"/>
      <c r="FDC952" s="477"/>
      <c r="FDD952" s="477"/>
      <c r="FDE952" s="477"/>
      <c r="FDF952" s="477"/>
      <c r="FDG952" s="477"/>
      <c r="FDH952" s="477"/>
      <c r="FDI952" s="477"/>
      <c r="FDJ952" s="477"/>
      <c r="FDK952" s="477"/>
      <c r="FDL952" s="477"/>
      <c r="FDM952" s="477"/>
      <c r="FDN952" s="477"/>
      <c r="FDO952" s="477"/>
      <c r="FDP952" s="477"/>
      <c r="FDQ952" s="477"/>
      <c r="FDR952" s="477"/>
      <c r="FDS952" s="477"/>
      <c r="FDT952" s="477"/>
      <c r="FDU952" s="477"/>
      <c r="FDV952" s="477"/>
      <c r="FDW952" s="477"/>
      <c r="FDX952" s="477"/>
      <c r="FDY952" s="477"/>
      <c r="FDZ952" s="477"/>
      <c r="FEA952" s="477"/>
      <c r="FEB952" s="477"/>
      <c r="FEC952" s="477"/>
      <c r="FED952" s="477"/>
      <c r="FEE952" s="477"/>
      <c r="FEF952" s="477"/>
      <c r="FEG952" s="477"/>
      <c r="FEH952" s="477"/>
      <c r="FEI952" s="477"/>
      <c r="FEJ952" s="477"/>
      <c r="FEK952" s="477"/>
      <c r="FEL952" s="477"/>
      <c r="FEM952" s="477"/>
      <c r="FEN952" s="477"/>
      <c r="FEO952" s="477"/>
      <c r="FEP952" s="477"/>
      <c r="FEQ952" s="477"/>
      <c r="FER952" s="477"/>
      <c r="FES952" s="477"/>
      <c r="FET952" s="477"/>
      <c r="FEU952" s="477"/>
      <c r="FEV952" s="477"/>
      <c r="FEW952" s="477"/>
      <c r="FEX952" s="477"/>
      <c r="FEY952" s="477"/>
      <c r="FEZ952" s="477"/>
      <c r="FFA952" s="477"/>
      <c r="FFB952" s="477"/>
      <c r="FFC952" s="477"/>
      <c r="FFD952" s="477"/>
      <c r="FFE952" s="477"/>
      <c r="FFF952" s="477"/>
      <c r="FFG952" s="477"/>
      <c r="FFH952" s="477"/>
      <c r="FFI952" s="477"/>
      <c r="FFJ952" s="477"/>
      <c r="FFK952" s="477"/>
      <c r="FFL952" s="477"/>
      <c r="FFM952" s="477"/>
      <c r="FFN952" s="477"/>
      <c r="FFO952" s="477"/>
      <c r="FFP952" s="477"/>
      <c r="FFQ952" s="477"/>
      <c r="FFR952" s="477"/>
      <c r="FFS952" s="477"/>
      <c r="FFT952" s="477"/>
      <c r="FFU952" s="477"/>
      <c r="FFV952" s="477"/>
      <c r="FFW952" s="477"/>
      <c r="FFX952" s="477"/>
      <c r="FFY952" s="477"/>
      <c r="FFZ952" s="477"/>
      <c r="FGA952" s="477"/>
      <c r="FGB952" s="477"/>
      <c r="FGC952" s="477"/>
      <c r="FGD952" s="477"/>
      <c r="FGE952" s="477"/>
      <c r="FGF952" s="477"/>
      <c r="FGG952" s="477"/>
      <c r="FGH952" s="477"/>
      <c r="FGI952" s="477"/>
      <c r="FGJ952" s="477"/>
      <c r="FGK952" s="477"/>
      <c r="FGL952" s="477"/>
      <c r="FGM952" s="477"/>
      <c r="FGN952" s="477"/>
      <c r="FGO952" s="477"/>
      <c r="FGP952" s="477"/>
      <c r="FGQ952" s="477"/>
      <c r="FGR952" s="477"/>
      <c r="FGS952" s="477"/>
      <c r="FGT952" s="477"/>
      <c r="FGU952" s="477"/>
      <c r="FGV952" s="477"/>
      <c r="FGW952" s="477"/>
      <c r="FGX952" s="477"/>
      <c r="FGY952" s="477"/>
      <c r="FGZ952" s="477"/>
      <c r="FHA952" s="477"/>
      <c r="FHB952" s="477"/>
      <c r="FHC952" s="477"/>
      <c r="FHD952" s="477"/>
      <c r="FHE952" s="477"/>
      <c r="FHF952" s="477"/>
      <c r="FHG952" s="477"/>
      <c r="FHH952" s="477"/>
      <c r="FHI952" s="477"/>
      <c r="FHJ952" s="477"/>
      <c r="FHK952" s="477"/>
      <c r="FHL952" s="477"/>
      <c r="FHM952" s="477"/>
      <c r="FHN952" s="477"/>
      <c r="FHO952" s="477"/>
      <c r="FHP952" s="477"/>
      <c r="FHQ952" s="477"/>
      <c r="FHR952" s="477"/>
      <c r="FHS952" s="477"/>
      <c r="FHT952" s="477"/>
      <c r="FHU952" s="477"/>
      <c r="FHV952" s="477"/>
      <c r="FHW952" s="477"/>
      <c r="FHX952" s="477"/>
      <c r="FHY952" s="477"/>
      <c r="FHZ952" s="477"/>
      <c r="FIA952" s="477"/>
      <c r="FIB952" s="477"/>
      <c r="FIC952" s="477"/>
      <c r="FID952" s="477"/>
      <c r="FIE952" s="477"/>
      <c r="FIF952" s="477"/>
      <c r="FIG952" s="477"/>
      <c r="FIH952" s="477"/>
      <c r="FII952" s="477"/>
      <c r="FIJ952" s="477"/>
      <c r="FIK952" s="477"/>
      <c r="FIL952" s="477"/>
      <c r="FIM952" s="477"/>
      <c r="FIN952" s="477"/>
      <c r="FIO952" s="477"/>
      <c r="FIP952" s="477"/>
      <c r="FIQ952" s="477"/>
      <c r="FIR952" s="477"/>
      <c r="FIS952" s="477"/>
      <c r="FIT952" s="477"/>
      <c r="FIU952" s="477"/>
      <c r="FIV952" s="477"/>
      <c r="FIW952" s="477"/>
      <c r="FIX952" s="477"/>
      <c r="FIY952" s="477"/>
      <c r="FIZ952" s="477"/>
      <c r="FJA952" s="477"/>
      <c r="FJB952" s="477"/>
      <c r="FJC952" s="477"/>
      <c r="FJD952" s="477"/>
      <c r="FJE952" s="477"/>
      <c r="FJF952" s="477"/>
      <c r="FJG952" s="477"/>
      <c r="FJH952" s="477"/>
      <c r="FJI952" s="477"/>
      <c r="FJJ952" s="477"/>
      <c r="FJK952" s="477"/>
      <c r="FJL952" s="477"/>
      <c r="FJM952" s="477"/>
      <c r="FJN952" s="477"/>
      <c r="FJO952" s="477"/>
      <c r="FJP952" s="477"/>
      <c r="FJQ952" s="477"/>
      <c r="FJR952" s="477"/>
      <c r="FJS952" s="477"/>
      <c r="FJT952" s="477"/>
      <c r="FJU952" s="477"/>
      <c r="FJV952" s="477"/>
      <c r="FJW952" s="477"/>
      <c r="FJX952" s="477"/>
      <c r="FJY952" s="477"/>
      <c r="FJZ952" s="477"/>
      <c r="FKA952" s="477"/>
      <c r="FKB952" s="477"/>
      <c r="FKC952" s="477"/>
      <c r="FKD952" s="477"/>
      <c r="FKE952" s="477"/>
      <c r="FKF952" s="477"/>
      <c r="FKG952" s="477"/>
      <c r="FKH952" s="477"/>
      <c r="FKI952" s="477"/>
      <c r="FKJ952" s="477"/>
      <c r="FKK952" s="477"/>
      <c r="FKL952" s="477"/>
      <c r="FKM952" s="477"/>
      <c r="FKN952" s="477"/>
      <c r="FKO952" s="477"/>
      <c r="FKP952" s="477"/>
      <c r="FKQ952" s="477"/>
      <c r="FKR952" s="477"/>
      <c r="FKS952" s="477"/>
      <c r="FKT952" s="477"/>
      <c r="FKU952" s="477"/>
      <c r="FKV952" s="477"/>
      <c r="FKW952" s="477"/>
      <c r="FKX952" s="477"/>
      <c r="FKY952" s="477"/>
      <c r="FKZ952" s="477"/>
      <c r="FLA952" s="477"/>
      <c r="FLB952" s="477"/>
      <c r="FLC952" s="477"/>
      <c r="FLD952" s="477"/>
      <c r="FLE952" s="477"/>
      <c r="FLF952" s="477"/>
      <c r="FLG952" s="477"/>
      <c r="FLH952" s="477"/>
      <c r="FLI952" s="477"/>
      <c r="FLJ952" s="477"/>
      <c r="FLK952" s="477"/>
      <c r="FLL952" s="477"/>
      <c r="FLM952" s="477"/>
      <c r="FLN952" s="477"/>
      <c r="FLO952" s="477"/>
      <c r="FLP952" s="477"/>
      <c r="FLQ952" s="477"/>
      <c r="FLR952" s="477"/>
      <c r="FLS952" s="477"/>
      <c r="FLT952" s="477"/>
      <c r="FLU952" s="477"/>
      <c r="FLV952" s="477"/>
      <c r="FLW952" s="477"/>
      <c r="FLX952" s="477"/>
      <c r="FLY952" s="477"/>
      <c r="FLZ952" s="477"/>
      <c r="FMA952" s="477"/>
      <c r="FMB952" s="477"/>
      <c r="FMC952" s="477"/>
      <c r="FMD952" s="477"/>
      <c r="FME952" s="477"/>
      <c r="FMF952" s="477"/>
      <c r="FMG952" s="477"/>
      <c r="FMH952" s="477"/>
      <c r="FMI952" s="477"/>
      <c r="FMJ952" s="477"/>
      <c r="FMK952" s="477"/>
      <c r="FML952" s="477"/>
      <c r="FMM952" s="477"/>
      <c r="FMN952" s="477"/>
      <c r="FMO952" s="477"/>
      <c r="FMP952" s="477"/>
      <c r="FMQ952" s="477"/>
      <c r="FMR952" s="477"/>
      <c r="FMS952" s="477"/>
      <c r="FMT952" s="477"/>
      <c r="FMU952" s="477"/>
      <c r="FMV952" s="477"/>
      <c r="FMW952" s="477"/>
      <c r="FMX952" s="477"/>
      <c r="FMY952" s="477"/>
      <c r="FMZ952" s="477"/>
      <c r="FNA952" s="477"/>
      <c r="FNB952" s="477"/>
      <c r="FNC952" s="477"/>
      <c r="FND952" s="477"/>
      <c r="FNE952" s="477"/>
      <c r="FNF952" s="477"/>
      <c r="FNG952" s="477"/>
      <c r="FNH952" s="477"/>
      <c r="FNI952" s="477"/>
      <c r="FNJ952" s="477"/>
      <c r="FNK952" s="477"/>
      <c r="FNL952" s="477"/>
      <c r="FNM952" s="477"/>
      <c r="FNN952" s="477"/>
      <c r="FNO952" s="477"/>
      <c r="FNP952" s="477"/>
      <c r="FNQ952" s="477"/>
      <c r="FNR952" s="477"/>
      <c r="FNS952" s="477"/>
      <c r="FNT952" s="477"/>
      <c r="FNU952" s="477"/>
      <c r="FNV952" s="477"/>
      <c r="FNW952" s="477"/>
      <c r="FNX952" s="477"/>
      <c r="FNY952" s="477"/>
      <c r="FNZ952" s="477"/>
      <c r="FOA952" s="477"/>
      <c r="FOB952" s="477"/>
      <c r="FOC952" s="477"/>
      <c r="FOD952" s="477"/>
      <c r="FOE952" s="477"/>
      <c r="FOF952" s="477"/>
      <c r="FOG952" s="477"/>
      <c r="FOH952" s="477"/>
      <c r="FOI952" s="477"/>
      <c r="FOJ952" s="477"/>
      <c r="FOK952" s="477"/>
      <c r="FOL952" s="477"/>
      <c r="FOM952" s="477"/>
      <c r="FON952" s="477"/>
      <c r="FOO952" s="477"/>
      <c r="FOP952" s="477"/>
      <c r="FOQ952" s="477"/>
      <c r="FOR952" s="477"/>
      <c r="FOS952" s="477"/>
      <c r="FOT952" s="477"/>
      <c r="FOU952" s="477"/>
      <c r="FOV952" s="477"/>
      <c r="FOW952" s="477"/>
      <c r="FOX952" s="477"/>
      <c r="FOY952" s="477"/>
      <c r="FOZ952" s="477"/>
      <c r="FPA952" s="477"/>
      <c r="FPB952" s="477"/>
      <c r="FPC952" s="477"/>
      <c r="FPD952" s="477"/>
      <c r="FPE952" s="477"/>
      <c r="FPF952" s="477"/>
      <c r="FPG952" s="477"/>
      <c r="FPH952" s="477"/>
      <c r="FPI952" s="477"/>
      <c r="FPJ952" s="477"/>
      <c r="FPK952" s="477"/>
      <c r="FPL952" s="477"/>
      <c r="FPM952" s="477"/>
      <c r="FPN952" s="477"/>
      <c r="FPO952" s="477"/>
      <c r="FPP952" s="477"/>
      <c r="FPQ952" s="477"/>
      <c r="FPR952" s="477"/>
      <c r="FPS952" s="477"/>
      <c r="FPT952" s="477"/>
      <c r="FPU952" s="477"/>
      <c r="FPV952" s="477"/>
      <c r="FPW952" s="477"/>
      <c r="FPX952" s="477"/>
      <c r="FPY952" s="477"/>
      <c r="FPZ952" s="477"/>
      <c r="FQA952" s="477"/>
      <c r="FQB952" s="477"/>
      <c r="FQC952" s="477"/>
      <c r="FQD952" s="477"/>
      <c r="FQE952" s="477"/>
      <c r="FQF952" s="477"/>
      <c r="FQG952" s="477"/>
      <c r="FQH952" s="477"/>
      <c r="FQI952" s="477"/>
      <c r="FQJ952" s="477"/>
      <c r="FQK952" s="477"/>
      <c r="FQL952" s="477"/>
      <c r="FQM952" s="477"/>
      <c r="FQN952" s="477"/>
      <c r="FQO952" s="477"/>
      <c r="FQP952" s="477"/>
      <c r="FQQ952" s="477"/>
      <c r="FQR952" s="477"/>
      <c r="FQS952" s="477"/>
      <c r="FQT952" s="477"/>
      <c r="FQU952" s="477"/>
      <c r="FQV952" s="477"/>
      <c r="FQW952" s="477"/>
      <c r="FQX952" s="477"/>
      <c r="FQY952" s="477"/>
      <c r="FQZ952" s="477"/>
      <c r="FRA952" s="477"/>
      <c r="FRB952" s="477"/>
      <c r="FRC952" s="477"/>
      <c r="FRD952" s="477"/>
      <c r="FRE952" s="477"/>
      <c r="FRF952" s="477"/>
      <c r="FRG952" s="477"/>
      <c r="FRH952" s="477"/>
      <c r="FRI952" s="477"/>
      <c r="FRJ952" s="477"/>
      <c r="FRK952" s="477"/>
      <c r="FRL952" s="477"/>
      <c r="FRM952" s="477"/>
      <c r="FRN952" s="477"/>
      <c r="FRO952" s="477"/>
      <c r="FRP952" s="477"/>
      <c r="FRQ952" s="477"/>
      <c r="FRR952" s="477"/>
      <c r="FRS952" s="477"/>
      <c r="FRT952" s="477"/>
      <c r="FRU952" s="477"/>
      <c r="FRV952" s="477"/>
      <c r="FRW952" s="477"/>
      <c r="FRX952" s="477"/>
      <c r="FRY952" s="477"/>
      <c r="FRZ952" s="477"/>
      <c r="FSA952" s="477"/>
      <c r="FSB952" s="477"/>
      <c r="FSC952" s="477"/>
      <c r="FSD952" s="477"/>
      <c r="FSE952" s="477"/>
      <c r="FSF952" s="477"/>
      <c r="FSG952" s="477"/>
      <c r="FSH952" s="477"/>
      <c r="FSI952" s="477"/>
      <c r="FSJ952" s="477"/>
      <c r="FSK952" s="477"/>
      <c r="FSL952" s="477"/>
      <c r="FSM952" s="477"/>
      <c r="FSN952" s="477"/>
      <c r="FSO952" s="477"/>
      <c r="FSP952" s="477"/>
      <c r="FSQ952" s="477"/>
      <c r="FSR952" s="477"/>
      <c r="FSS952" s="477"/>
      <c r="FST952" s="477"/>
      <c r="FSU952" s="477"/>
      <c r="FSV952" s="477"/>
      <c r="FSW952" s="477"/>
      <c r="FSX952" s="477"/>
      <c r="FSY952" s="477"/>
      <c r="FSZ952" s="477"/>
      <c r="FTA952" s="477"/>
      <c r="FTB952" s="477"/>
      <c r="FTC952" s="477"/>
      <c r="FTD952" s="477"/>
      <c r="FTE952" s="477"/>
      <c r="FTF952" s="477"/>
      <c r="FTG952" s="477"/>
      <c r="FTH952" s="477"/>
      <c r="FTI952" s="477"/>
      <c r="FTJ952" s="477"/>
      <c r="FTK952" s="477"/>
      <c r="FTL952" s="477"/>
      <c r="FTM952" s="477"/>
      <c r="FTN952" s="477"/>
      <c r="FTO952" s="477"/>
      <c r="FTP952" s="477"/>
      <c r="FTQ952" s="477"/>
      <c r="FTR952" s="477"/>
      <c r="FTS952" s="477"/>
      <c r="FTT952" s="477"/>
      <c r="FTU952" s="477"/>
      <c r="FTV952" s="477"/>
      <c r="FTW952" s="477"/>
      <c r="FTX952" s="477"/>
      <c r="FTY952" s="477"/>
      <c r="FTZ952" s="477"/>
      <c r="FUA952" s="477"/>
      <c r="FUB952" s="477"/>
      <c r="FUC952" s="477"/>
      <c r="FUD952" s="477"/>
      <c r="FUE952" s="477"/>
      <c r="FUF952" s="477"/>
      <c r="FUG952" s="477"/>
      <c r="FUH952" s="477"/>
      <c r="FUI952" s="477"/>
      <c r="FUJ952" s="477"/>
      <c r="FUK952" s="477"/>
      <c r="FUL952" s="477"/>
      <c r="FUM952" s="477"/>
      <c r="FUN952" s="477"/>
      <c r="FUO952" s="477"/>
      <c r="FUP952" s="477"/>
      <c r="FUQ952" s="477"/>
      <c r="FUR952" s="477"/>
      <c r="FUS952" s="477"/>
      <c r="FUT952" s="477"/>
      <c r="FUU952" s="477"/>
      <c r="FUV952" s="477"/>
      <c r="FUW952" s="477"/>
      <c r="FUX952" s="477"/>
      <c r="FUY952" s="477"/>
      <c r="FUZ952" s="477"/>
      <c r="FVA952" s="477"/>
      <c r="FVB952" s="477"/>
      <c r="FVC952" s="477"/>
      <c r="FVD952" s="477"/>
      <c r="FVE952" s="477"/>
      <c r="FVF952" s="477"/>
      <c r="FVG952" s="477"/>
      <c r="FVH952" s="477"/>
      <c r="FVI952" s="477"/>
      <c r="FVJ952" s="477"/>
      <c r="FVK952" s="477"/>
      <c r="FVL952" s="477"/>
      <c r="FVM952" s="477"/>
      <c r="FVN952" s="477"/>
      <c r="FVO952" s="477"/>
      <c r="FVP952" s="477"/>
      <c r="FVQ952" s="477"/>
      <c r="FVR952" s="477"/>
      <c r="FVS952" s="477"/>
      <c r="FVT952" s="477"/>
      <c r="FVU952" s="477"/>
      <c r="FVV952" s="477"/>
      <c r="FVW952" s="477"/>
      <c r="FVX952" s="477"/>
      <c r="FVY952" s="477"/>
      <c r="FVZ952" s="477"/>
      <c r="FWA952" s="477"/>
      <c r="FWB952" s="477"/>
      <c r="FWC952" s="477"/>
      <c r="FWD952" s="477"/>
      <c r="FWE952" s="477"/>
      <c r="FWF952" s="477"/>
      <c r="FWG952" s="477"/>
      <c r="FWH952" s="477"/>
      <c r="FWI952" s="477"/>
      <c r="FWJ952" s="477"/>
      <c r="FWK952" s="477"/>
      <c r="FWL952" s="477"/>
      <c r="FWM952" s="477"/>
      <c r="FWN952" s="477"/>
      <c r="FWO952" s="477"/>
      <c r="FWP952" s="477"/>
      <c r="FWQ952" s="477"/>
      <c r="FWR952" s="477"/>
      <c r="FWS952" s="477"/>
      <c r="FWT952" s="477"/>
      <c r="FWU952" s="477"/>
      <c r="FWV952" s="477"/>
      <c r="FWW952" s="477"/>
      <c r="FWX952" s="477"/>
      <c r="FWY952" s="477"/>
      <c r="FWZ952" s="477"/>
      <c r="FXA952" s="477"/>
      <c r="FXB952" s="477"/>
      <c r="FXC952" s="477"/>
      <c r="FXD952" s="477"/>
      <c r="FXE952" s="477"/>
      <c r="FXF952" s="477"/>
      <c r="FXG952" s="477"/>
      <c r="FXH952" s="477"/>
      <c r="FXI952" s="477"/>
      <c r="FXJ952" s="477"/>
      <c r="FXK952" s="477"/>
      <c r="FXL952" s="477"/>
      <c r="FXM952" s="477"/>
      <c r="FXN952" s="477"/>
      <c r="FXO952" s="477"/>
      <c r="FXP952" s="477"/>
      <c r="FXQ952" s="477"/>
      <c r="FXR952" s="477"/>
      <c r="FXS952" s="477"/>
      <c r="FXT952" s="477"/>
      <c r="FXU952" s="477"/>
      <c r="FXV952" s="477"/>
      <c r="FXW952" s="477"/>
      <c r="FXX952" s="477"/>
      <c r="FXY952" s="477"/>
      <c r="FXZ952" s="477"/>
      <c r="FYA952" s="477"/>
      <c r="FYB952" s="477"/>
      <c r="FYC952" s="477"/>
      <c r="FYD952" s="477"/>
      <c r="FYE952" s="477"/>
      <c r="FYF952" s="477"/>
      <c r="FYG952" s="477"/>
      <c r="FYH952" s="477"/>
      <c r="FYI952" s="477"/>
      <c r="FYJ952" s="477"/>
      <c r="FYK952" s="477"/>
      <c r="FYL952" s="477"/>
      <c r="FYM952" s="477"/>
      <c r="FYN952" s="477"/>
      <c r="FYO952" s="477"/>
      <c r="FYP952" s="477"/>
      <c r="FYQ952" s="477"/>
      <c r="FYR952" s="477"/>
      <c r="FYS952" s="477"/>
      <c r="FYT952" s="477"/>
      <c r="FYU952" s="477"/>
      <c r="FYV952" s="477"/>
      <c r="FYW952" s="477"/>
      <c r="FYX952" s="477"/>
      <c r="FYY952" s="477"/>
      <c r="FYZ952" s="477"/>
      <c r="FZA952" s="477"/>
      <c r="FZB952" s="477"/>
      <c r="FZC952" s="477"/>
      <c r="FZD952" s="477"/>
      <c r="FZE952" s="477"/>
      <c r="FZF952" s="477"/>
      <c r="FZG952" s="477"/>
      <c r="FZH952" s="477"/>
      <c r="FZI952" s="477"/>
      <c r="FZJ952" s="477"/>
      <c r="FZK952" s="477"/>
      <c r="FZL952" s="477"/>
      <c r="FZM952" s="477"/>
      <c r="FZN952" s="477"/>
      <c r="FZO952" s="477"/>
      <c r="FZP952" s="477"/>
      <c r="FZQ952" s="477"/>
      <c r="FZR952" s="477"/>
      <c r="FZS952" s="477"/>
      <c r="FZT952" s="477"/>
      <c r="FZU952" s="477"/>
      <c r="FZV952" s="477"/>
      <c r="FZW952" s="477"/>
      <c r="FZX952" s="477"/>
      <c r="FZY952" s="477"/>
      <c r="FZZ952" s="477"/>
      <c r="GAA952" s="477"/>
      <c r="GAB952" s="477"/>
      <c r="GAC952" s="477"/>
      <c r="GAD952" s="477"/>
      <c r="GAE952" s="477"/>
      <c r="GAF952" s="477"/>
      <c r="GAG952" s="477"/>
      <c r="GAH952" s="477"/>
      <c r="GAI952" s="477"/>
      <c r="GAJ952" s="477"/>
      <c r="GAK952" s="477"/>
      <c r="GAL952" s="477"/>
      <c r="GAM952" s="477"/>
      <c r="GAN952" s="477"/>
      <c r="GAO952" s="477"/>
      <c r="GAP952" s="477"/>
      <c r="GAQ952" s="477"/>
      <c r="GAR952" s="477"/>
      <c r="GAS952" s="477"/>
      <c r="GAT952" s="477"/>
      <c r="GAU952" s="477"/>
      <c r="GAV952" s="477"/>
      <c r="GAW952" s="477"/>
      <c r="GAX952" s="477"/>
      <c r="GAY952" s="477"/>
      <c r="GAZ952" s="477"/>
      <c r="GBA952" s="477"/>
      <c r="GBB952" s="477"/>
      <c r="GBC952" s="477"/>
      <c r="GBD952" s="477"/>
      <c r="GBE952" s="477"/>
      <c r="GBF952" s="477"/>
      <c r="GBG952" s="477"/>
      <c r="GBH952" s="477"/>
      <c r="GBI952" s="477"/>
      <c r="GBJ952" s="477"/>
      <c r="GBK952" s="477"/>
      <c r="GBL952" s="477"/>
      <c r="GBM952" s="477"/>
      <c r="GBN952" s="477"/>
      <c r="GBO952" s="477"/>
      <c r="GBP952" s="477"/>
      <c r="GBQ952" s="477"/>
      <c r="GBR952" s="477"/>
      <c r="GBS952" s="477"/>
      <c r="GBT952" s="477"/>
      <c r="GBU952" s="477"/>
      <c r="GBV952" s="477"/>
      <c r="GBW952" s="477"/>
      <c r="GBX952" s="477"/>
      <c r="GBY952" s="477"/>
      <c r="GBZ952" s="477"/>
      <c r="GCA952" s="477"/>
      <c r="GCB952" s="477"/>
      <c r="GCC952" s="477"/>
      <c r="GCD952" s="477"/>
      <c r="GCE952" s="477"/>
      <c r="GCF952" s="477"/>
      <c r="GCG952" s="477"/>
      <c r="GCH952" s="477"/>
      <c r="GCI952" s="477"/>
      <c r="GCJ952" s="477"/>
      <c r="GCK952" s="477"/>
      <c r="GCL952" s="477"/>
      <c r="GCM952" s="477"/>
      <c r="GCN952" s="477"/>
      <c r="GCO952" s="477"/>
      <c r="GCP952" s="477"/>
      <c r="GCQ952" s="477"/>
      <c r="GCR952" s="477"/>
      <c r="GCS952" s="477"/>
      <c r="GCT952" s="477"/>
      <c r="GCU952" s="477"/>
      <c r="GCV952" s="477"/>
      <c r="GCW952" s="477"/>
      <c r="GCX952" s="477"/>
      <c r="GCY952" s="477"/>
      <c r="GCZ952" s="477"/>
      <c r="GDA952" s="477"/>
      <c r="GDB952" s="477"/>
      <c r="GDC952" s="477"/>
      <c r="GDD952" s="477"/>
      <c r="GDE952" s="477"/>
      <c r="GDF952" s="477"/>
      <c r="GDG952" s="477"/>
      <c r="GDH952" s="477"/>
      <c r="GDI952" s="477"/>
      <c r="GDJ952" s="477"/>
      <c r="GDK952" s="477"/>
      <c r="GDL952" s="477"/>
      <c r="GDM952" s="477"/>
      <c r="GDN952" s="477"/>
      <c r="GDO952" s="477"/>
      <c r="GDP952" s="477"/>
      <c r="GDQ952" s="477"/>
      <c r="GDR952" s="477"/>
      <c r="GDS952" s="477"/>
      <c r="GDT952" s="477"/>
      <c r="GDU952" s="477"/>
      <c r="GDV952" s="477"/>
      <c r="GDW952" s="477"/>
      <c r="GDX952" s="477"/>
      <c r="GDY952" s="477"/>
      <c r="GDZ952" s="477"/>
      <c r="GEA952" s="477"/>
      <c r="GEB952" s="477"/>
      <c r="GEC952" s="477"/>
      <c r="GED952" s="477"/>
      <c r="GEE952" s="477"/>
      <c r="GEF952" s="477"/>
      <c r="GEG952" s="477"/>
      <c r="GEH952" s="477"/>
      <c r="GEI952" s="477"/>
      <c r="GEJ952" s="477"/>
      <c r="GEK952" s="477"/>
      <c r="GEL952" s="477"/>
      <c r="GEM952" s="477"/>
      <c r="GEN952" s="477"/>
      <c r="GEO952" s="477"/>
      <c r="GEP952" s="477"/>
      <c r="GEQ952" s="477"/>
      <c r="GER952" s="477"/>
      <c r="GES952" s="477"/>
      <c r="GET952" s="477"/>
      <c r="GEU952" s="477"/>
      <c r="GEV952" s="477"/>
      <c r="GEW952" s="477"/>
      <c r="GEX952" s="477"/>
      <c r="GEY952" s="477"/>
      <c r="GEZ952" s="477"/>
      <c r="GFA952" s="477"/>
      <c r="GFB952" s="477"/>
      <c r="GFC952" s="477"/>
      <c r="GFD952" s="477"/>
      <c r="GFE952" s="477"/>
      <c r="GFF952" s="477"/>
      <c r="GFG952" s="477"/>
      <c r="GFH952" s="477"/>
      <c r="GFI952" s="477"/>
      <c r="GFJ952" s="477"/>
      <c r="GFK952" s="477"/>
      <c r="GFL952" s="477"/>
      <c r="GFM952" s="477"/>
      <c r="GFN952" s="477"/>
      <c r="GFO952" s="477"/>
      <c r="GFP952" s="477"/>
      <c r="GFQ952" s="477"/>
      <c r="GFR952" s="477"/>
      <c r="GFS952" s="477"/>
      <c r="GFT952" s="477"/>
      <c r="GFU952" s="477"/>
      <c r="GFV952" s="477"/>
      <c r="GFW952" s="477"/>
      <c r="GFX952" s="477"/>
      <c r="GFY952" s="477"/>
      <c r="GFZ952" s="477"/>
      <c r="GGA952" s="477"/>
      <c r="GGB952" s="477"/>
      <c r="GGC952" s="477"/>
      <c r="GGD952" s="477"/>
      <c r="GGE952" s="477"/>
      <c r="GGF952" s="477"/>
      <c r="GGG952" s="477"/>
      <c r="GGH952" s="477"/>
      <c r="GGI952" s="477"/>
      <c r="GGJ952" s="477"/>
      <c r="GGK952" s="477"/>
      <c r="GGL952" s="477"/>
      <c r="GGM952" s="477"/>
      <c r="GGN952" s="477"/>
      <c r="GGO952" s="477"/>
      <c r="GGP952" s="477"/>
      <c r="GGQ952" s="477"/>
      <c r="GGR952" s="477"/>
      <c r="GGS952" s="477"/>
      <c r="GGT952" s="477"/>
      <c r="GGU952" s="477"/>
      <c r="GGV952" s="477"/>
      <c r="GGW952" s="477"/>
      <c r="GGX952" s="477"/>
      <c r="GGY952" s="477"/>
      <c r="GGZ952" s="477"/>
      <c r="GHA952" s="477"/>
      <c r="GHB952" s="477"/>
      <c r="GHC952" s="477"/>
      <c r="GHD952" s="477"/>
      <c r="GHE952" s="477"/>
      <c r="GHF952" s="477"/>
      <c r="GHG952" s="477"/>
      <c r="GHH952" s="477"/>
      <c r="GHI952" s="477"/>
      <c r="GHJ952" s="477"/>
      <c r="GHK952" s="477"/>
      <c r="GHL952" s="477"/>
      <c r="GHM952" s="477"/>
      <c r="GHN952" s="477"/>
      <c r="GHO952" s="477"/>
      <c r="GHP952" s="477"/>
      <c r="GHQ952" s="477"/>
      <c r="GHR952" s="477"/>
      <c r="GHS952" s="477"/>
      <c r="GHT952" s="477"/>
      <c r="GHU952" s="477"/>
      <c r="GHV952" s="477"/>
      <c r="GHW952" s="477"/>
      <c r="GHX952" s="477"/>
      <c r="GHY952" s="477"/>
      <c r="GHZ952" s="477"/>
      <c r="GIA952" s="477"/>
      <c r="GIB952" s="477"/>
      <c r="GIC952" s="477"/>
      <c r="GID952" s="477"/>
      <c r="GIE952" s="477"/>
      <c r="GIF952" s="477"/>
      <c r="GIG952" s="477"/>
      <c r="GIH952" s="477"/>
      <c r="GII952" s="477"/>
      <c r="GIJ952" s="477"/>
      <c r="GIK952" s="477"/>
      <c r="GIL952" s="477"/>
      <c r="GIM952" s="477"/>
      <c r="GIN952" s="477"/>
      <c r="GIO952" s="477"/>
      <c r="GIP952" s="477"/>
      <c r="GIQ952" s="477"/>
      <c r="GIR952" s="477"/>
      <c r="GIS952" s="477"/>
      <c r="GIT952" s="477"/>
      <c r="GIU952" s="477"/>
      <c r="GIV952" s="477"/>
      <c r="GIW952" s="477"/>
      <c r="GIX952" s="477"/>
      <c r="GIY952" s="477"/>
      <c r="GIZ952" s="477"/>
      <c r="GJA952" s="477"/>
      <c r="GJB952" s="477"/>
      <c r="GJC952" s="477"/>
      <c r="GJD952" s="477"/>
      <c r="GJE952" s="477"/>
      <c r="GJF952" s="477"/>
      <c r="GJG952" s="477"/>
      <c r="GJH952" s="477"/>
      <c r="GJI952" s="477"/>
      <c r="GJJ952" s="477"/>
      <c r="GJK952" s="477"/>
      <c r="GJL952" s="477"/>
      <c r="GJM952" s="477"/>
      <c r="GJN952" s="477"/>
      <c r="GJO952" s="477"/>
      <c r="GJP952" s="477"/>
      <c r="GJQ952" s="477"/>
      <c r="GJR952" s="477"/>
      <c r="GJS952" s="477"/>
      <c r="GJT952" s="477"/>
      <c r="GJU952" s="477"/>
      <c r="GJV952" s="477"/>
      <c r="GJW952" s="477"/>
      <c r="GJX952" s="477"/>
      <c r="GJY952" s="477"/>
      <c r="GJZ952" s="477"/>
      <c r="GKA952" s="477"/>
      <c r="GKB952" s="477"/>
      <c r="GKC952" s="477"/>
      <c r="GKD952" s="477"/>
      <c r="GKE952" s="477"/>
      <c r="GKF952" s="477"/>
      <c r="GKG952" s="477"/>
      <c r="GKH952" s="477"/>
      <c r="GKI952" s="477"/>
      <c r="GKJ952" s="477"/>
      <c r="GKK952" s="477"/>
      <c r="GKL952" s="477"/>
      <c r="GKM952" s="477"/>
      <c r="GKN952" s="477"/>
      <c r="GKO952" s="477"/>
      <c r="GKP952" s="477"/>
      <c r="GKQ952" s="477"/>
      <c r="GKR952" s="477"/>
      <c r="GKS952" s="477"/>
      <c r="GKT952" s="477"/>
      <c r="GKU952" s="477"/>
      <c r="GKV952" s="477"/>
      <c r="GKW952" s="477"/>
      <c r="GKX952" s="477"/>
      <c r="GKY952" s="477"/>
      <c r="GKZ952" s="477"/>
      <c r="GLA952" s="477"/>
      <c r="GLB952" s="477"/>
      <c r="GLC952" s="477"/>
      <c r="GLD952" s="477"/>
      <c r="GLE952" s="477"/>
      <c r="GLF952" s="477"/>
      <c r="GLG952" s="477"/>
      <c r="GLH952" s="477"/>
      <c r="GLI952" s="477"/>
      <c r="GLJ952" s="477"/>
      <c r="GLK952" s="477"/>
      <c r="GLL952" s="477"/>
      <c r="GLM952" s="477"/>
      <c r="GLN952" s="477"/>
      <c r="GLO952" s="477"/>
      <c r="GLP952" s="477"/>
      <c r="GLQ952" s="477"/>
      <c r="GLR952" s="477"/>
      <c r="GLS952" s="477"/>
      <c r="GLT952" s="477"/>
      <c r="GLU952" s="477"/>
      <c r="GLV952" s="477"/>
      <c r="GLW952" s="477"/>
      <c r="GLX952" s="477"/>
      <c r="GLY952" s="477"/>
      <c r="GLZ952" s="477"/>
      <c r="GMA952" s="477"/>
      <c r="GMB952" s="477"/>
      <c r="GMC952" s="477"/>
      <c r="GMD952" s="477"/>
      <c r="GME952" s="477"/>
      <c r="GMF952" s="477"/>
      <c r="GMG952" s="477"/>
      <c r="GMH952" s="477"/>
      <c r="GMI952" s="477"/>
      <c r="GMJ952" s="477"/>
      <c r="GMK952" s="477"/>
      <c r="GML952" s="477"/>
      <c r="GMM952" s="477"/>
      <c r="GMN952" s="477"/>
      <c r="GMO952" s="477"/>
      <c r="GMP952" s="477"/>
      <c r="GMQ952" s="477"/>
      <c r="GMR952" s="477"/>
      <c r="GMS952" s="477"/>
      <c r="GMT952" s="477"/>
      <c r="GMU952" s="477"/>
      <c r="GMV952" s="477"/>
      <c r="GMW952" s="477"/>
      <c r="GMX952" s="477"/>
      <c r="GMY952" s="477"/>
      <c r="GMZ952" s="477"/>
      <c r="GNA952" s="477"/>
      <c r="GNB952" s="477"/>
      <c r="GNC952" s="477"/>
      <c r="GND952" s="477"/>
      <c r="GNE952" s="477"/>
      <c r="GNF952" s="477"/>
      <c r="GNG952" s="477"/>
      <c r="GNH952" s="477"/>
      <c r="GNI952" s="477"/>
      <c r="GNJ952" s="477"/>
      <c r="GNK952" s="477"/>
      <c r="GNL952" s="477"/>
      <c r="GNM952" s="477"/>
      <c r="GNN952" s="477"/>
      <c r="GNO952" s="477"/>
      <c r="GNP952" s="477"/>
      <c r="GNQ952" s="477"/>
      <c r="GNR952" s="477"/>
      <c r="GNS952" s="477"/>
      <c r="GNT952" s="477"/>
      <c r="GNU952" s="477"/>
      <c r="GNV952" s="477"/>
      <c r="GNW952" s="477"/>
      <c r="GNX952" s="477"/>
      <c r="GNY952" s="477"/>
      <c r="GNZ952" s="477"/>
      <c r="GOA952" s="477"/>
      <c r="GOB952" s="477"/>
      <c r="GOC952" s="477"/>
      <c r="GOD952" s="477"/>
      <c r="GOE952" s="477"/>
      <c r="GOF952" s="477"/>
      <c r="GOG952" s="477"/>
      <c r="GOH952" s="477"/>
      <c r="GOI952" s="477"/>
      <c r="GOJ952" s="477"/>
      <c r="GOK952" s="477"/>
      <c r="GOL952" s="477"/>
      <c r="GOM952" s="477"/>
      <c r="GON952" s="477"/>
      <c r="GOO952" s="477"/>
      <c r="GOP952" s="477"/>
      <c r="GOQ952" s="477"/>
      <c r="GOR952" s="477"/>
      <c r="GOS952" s="477"/>
      <c r="GOT952" s="477"/>
      <c r="GOU952" s="477"/>
      <c r="GOV952" s="477"/>
      <c r="GOW952" s="477"/>
      <c r="GOX952" s="477"/>
      <c r="GOY952" s="477"/>
      <c r="GOZ952" s="477"/>
      <c r="GPA952" s="477"/>
      <c r="GPB952" s="477"/>
      <c r="GPC952" s="477"/>
      <c r="GPD952" s="477"/>
      <c r="GPE952" s="477"/>
      <c r="GPF952" s="477"/>
      <c r="GPG952" s="477"/>
      <c r="GPH952" s="477"/>
      <c r="GPI952" s="477"/>
      <c r="GPJ952" s="477"/>
      <c r="GPK952" s="477"/>
      <c r="GPL952" s="477"/>
      <c r="GPM952" s="477"/>
      <c r="GPN952" s="477"/>
      <c r="GPO952" s="477"/>
      <c r="GPP952" s="477"/>
      <c r="GPQ952" s="477"/>
      <c r="GPR952" s="477"/>
      <c r="GPS952" s="477"/>
      <c r="GPT952" s="477"/>
      <c r="GPU952" s="477"/>
      <c r="GPV952" s="477"/>
      <c r="GPW952" s="477"/>
      <c r="GPX952" s="477"/>
      <c r="GPY952" s="477"/>
      <c r="GPZ952" s="477"/>
      <c r="GQA952" s="477"/>
      <c r="GQB952" s="477"/>
      <c r="GQC952" s="477"/>
      <c r="GQD952" s="477"/>
      <c r="GQE952" s="477"/>
      <c r="GQF952" s="477"/>
      <c r="GQG952" s="477"/>
      <c r="GQH952" s="477"/>
      <c r="GQI952" s="477"/>
      <c r="GQJ952" s="477"/>
      <c r="GQK952" s="477"/>
      <c r="GQL952" s="477"/>
      <c r="GQM952" s="477"/>
      <c r="GQN952" s="477"/>
      <c r="GQO952" s="477"/>
      <c r="GQP952" s="477"/>
      <c r="GQQ952" s="477"/>
      <c r="GQR952" s="477"/>
      <c r="GQS952" s="477"/>
      <c r="GQT952" s="477"/>
      <c r="GQU952" s="477"/>
      <c r="GQV952" s="477"/>
      <c r="GQW952" s="477"/>
      <c r="GQX952" s="477"/>
      <c r="GQY952" s="477"/>
      <c r="GQZ952" s="477"/>
      <c r="GRA952" s="477"/>
      <c r="GRB952" s="477"/>
      <c r="GRC952" s="477"/>
      <c r="GRD952" s="477"/>
      <c r="GRE952" s="477"/>
      <c r="GRF952" s="477"/>
      <c r="GRG952" s="477"/>
      <c r="GRH952" s="477"/>
      <c r="GRI952" s="477"/>
      <c r="GRJ952" s="477"/>
      <c r="GRK952" s="477"/>
      <c r="GRL952" s="477"/>
      <c r="GRM952" s="477"/>
      <c r="GRN952" s="477"/>
      <c r="GRO952" s="477"/>
      <c r="GRP952" s="477"/>
      <c r="GRQ952" s="477"/>
      <c r="GRR952" s="477"/>
      <c r="GRS952" s="477"/>
      <c r="GRT952" s="477"/>
      <c r="GRU952" s="477"/>
      <c r="GRV952" s="477"/>
      <c r="GRW952" s="477"/>
      <c r="GRX952" s="477"/>
      <c r="GRY952" s="477"/>
      <c r="GRZ952" s="477"/>
      <c r="GSA952" s="477"/>
      <c r="GSB952" s="477"/>
      <c r="GSC952" s="477"/>
      <c r="GSD952" s="477"/>
      <c r="GSE952" s="477"/>
      <c r="GSF952" s="477"/>
      <c r="GSG952" s="477"/>
      <c r="GSH952" s="477"/>
      <c r="GSI952" s="477"/>
      <c r="GSJ952" s="477"/>
      <c r="GSK952" s="477"/>
      <c r="GSL952" s="477"/>
      <c r="GSM952" s="477"/>
      <c r="GSN952" s="477"/>
      <c r="GSO952" s="477"/>
      <c r="GSP952" s="477"/>
      <c r="GSQ952" s="477"/>
      <c r="GSR952" s="477"/>
      <c r="GSS952" s="477"/>
      <c r="GST952" s="477"/>
      <c r="GSU952" s="477"/>
      <c r="GSV952" s="477"/>
      <c r="GSW952" s="477"/>
      <c r="GSX952" s="477"/>
      <c r="GSY952" s="477"/>
      <c r="GSZ952" s="477"/>
      <c r="GTA952" s="477"/>
      <c r="GTB952" s="477"/>
      <c r="GTC952" s="477"/>
      <c r="GTD952" s="477"/>
      <c r="GTE952" s="477"/>
      <c r="GTF952" s="477"/>
      <c r="GTG952" s="477"/>
      <c r="GTH952" s="477"/>
      <c r="GTI952" s="477"/>
      <c r="GTJ952" s="477"/>
      <c r="GTK952" s="477"/>
      <c r="GTL952" s="477"/>
      <c r="GTM952" s="477"/>
      <c r="GTN952" s="477"/>
      <c r="GTO952" s="477"/>
      <c r="GTP952" s="477"/>
      <c r="GTQ952" s="477"/>
      <c r="GTR952" s="477"/>
      <c r="GTS952" s="477"/>
      <c r="GTT952" s="477"/>
      <c r="GTU952" s="477"/>
      <c r="GTV952" s="477"/>
      <c r="GTW952" s="477"/>
      <c r="GTX952" s="477"/>
      <c r="GTY952" s="477"/>
      <c r="GTZ952" s="477"/>
      <c r="GUA952" s="477"/>
      <c r="GUB952" s="477"/>
      <c r="GUC952" s="477"/>
      <c r="GUD952" s="477"/>
      <c r="GUE952" s="477"/>
      <c r="GUF952" s="477"/>
      <c r="GUG952" s="477"/>
      <c r="GUH952" s="477"/>
      <c r="GUI952" s="477"/>
      <c r="GUJ952" s="477"/>
      <c r="GUK952" s="477"/>
      <c r="GUL952" s="477"/>
      <c r="GUM952" s="477"/>
      <c r="GUN952" s="477"/>
      <c r="GUO952" s="477"/>
      <c r="GUP952" s="477"/>
      <c r="GUQ952" s="477"/>
      <c r="GUR952" s="477"/>
      <c r="GUS952" s="477"/>
      <c r="GUT952" s="477"/>
      <c r="GUU952" s="477"/>
      <c r="GUV952" s="477"/>
      <c r="GUW952" s="477"/>
      <c r="GUX952" s="477"/>
      <c r="GUY952" s="477"/>
      <c r="GUZ952" s="477"/>
      <c r="GVA952" s="477"/>
      <c r="GVB952" s="477"/>
      <c r="GVC952" s="477"/>
      <c r="GVD952" s="477"/>
      <c r="GVE952" s="477"/>
      <c r="GVF952" s="477"/>
      <c r="GVG952" s="477"/>
      <c r="GVH952" s="477"/>
      <c r="GVI952" s="477"/>
      <c r="GVJ952" s="477"/>
      <c r="GVK952" s="477"/>
      <c r="GVL952" s="477"/>
      <c r="GVM952" s="477"/>
      <c r="GVN952" s="477"/>
      <c r="GVO952" s="477"/>
      <c r="GVP952" s="477"/>
      <c r="GVQ952" s="477"/>
      <c r="GVR952" s="477"/>
      <c r="GVS952" s="477"/>
      <c r="GVT952" s="477"/>
      <c r="GVU952" s="477"/>
      <c r="GVV952" s="477"/>
      <c r="GVW952" s="477"/>
      <c r="GVX952" s="477"/>
      <c r="GVY952" s="477"/>
      <c r="GVZ952" s="477"/>
      <c r="GWA952" s="477"/>
      <c r="GWB952" s="477"/>
      <c r="GWC952" s="477"/>
      <c r="GWD952" s="477"/>
      <c r="GWE952" s="477"/>
      <c r="GWF952" s="477"/>
      <c r="GWG952" s="477"/>
      <c r="GWH952" s="477"/>
      <c r="GWI952" s="477"/>
      <c r="GWJ952" s="477"/>
      <c r="GWK952" s="477"/>
      <c r="GWL952" s="477"/>
      <c r="GWM952" s="477"/>
      <c r="GWN952" s="477"/>
      <c r="GWO952" s="477"/>
      <c r="GWP952" s="477"/>
      <c r="GWQ952" s="477"/>
      <c r="GWR952" s="477"/>
      <c r="GWS952" s="477"/>
      <c r="GWT952" s="477"/>
      <c r="GWU952" s="477"/>
      <c r="GWV952" s="477"/>
      <c r="GWW952" s="477"/>
      <c r="GWX952" s="477"/>
      <c r="GWY952" s="477"/>
      <c r="GWZ952" s="477"/>
      <c r="GXA952" s="477"/>
      <c r="GXB952" s="477"/>
      <c r="GXC952" s="477"/>
      <c r="GXD952" s="477"/>
      <c r="GXE952" s="477"/>
      <c r="GXF952" s="477"/>
      <c r="GXG952" s="477"/>
      <c r="GXH952" s="477"/>
      <c r="GXI952" s="477"/>
      <c r="GXJ952" s="477"/>
      <c r="GXK952" s="477"/>
      <c r="GXL952" s="477"/>
      <c r="GXM952" s="477"/>
      <c r="GXN952" s="477"/>
      <c r="GXO952" s="477"/>
      <c r="GXP952" s="477"/>
      <c r="GXQ952" s="477"/>
      <c r="GXR952" s="477"/>
      <c r="GXS952" s="477"/>
      <c r="GXT952" s="477"/>
      <c r="GXU952" s="477"/>
      <c r="GXV952" s="477"/>
      <c r="GXW952" s="477"/>
      <c r="GXX952" s="477"/>
      <c r="GXY952" s="477"/>
      <c r="GXZ952" s="477"/>
      <c r="GYA952" s="477"/>
      <c r="GYB952" s="477"/>
      <c r="GYC952" s="477"/>
      <c r="GYD952" s="477"/>
      <c r="GYE952" s="477"/>
      <c r="GYF952" s="477"/>
      <c r="GYG952" s="477"/>
      <c r="GYH952" s="477"/>
      <c r="GYI952" s="477"/>
      <c r="GYJ952" s="477"/>
      <c r="GYK952" s="477"/>
      <c r="GYL952" s="477"/>
      <c r="GYM952" s="477"/>
      <c r="GYN952" s="477"/>
      <c r="GYO952" s="477"/>
      <c r="GYP952" s="477"/>
      <c r="GYQ952" s="477"/>
      <c r="GYR952" s="477"/>
      <c r="GYS952" s="477"/>
      <c r="GYT952" s="477"/>
      <c r="GYU952" s="477"/>
      <c r="GYV952" s="477"/>
      <c r="GYW952" s="477"/>
      <c r="GYX952" s="477"/>
      <c r="GYY952" s="477"/>
      <c r="GYZ952" s="477"/>
      <c r="GZA952" s="477"/>
      <c r="GZB952" s="477"/>
      <c r="GZC952" s="477"/>
      <c r="GZD952" s="477"/>
      <c r="GZE952" s="477"/>
      <c r="GZF952" s="477"/>
      <c r="GZG952" s="477"/>
      <c r="GZH952" s="477"/>
      <c r="GZI952" s="477"/>
      <c r="GZJ952" s="477"/>
      <c r="GZK952" s="477"/>
      <c r="GZL952" s="477"/>
      <c r="GZM952" s="477"/>
      <c r="GZN952" s="477"/>
      <c r="GZO952" s="477"/>
      <c r="GZP952" s="477"/>
      <c r="GZQ952" s="477"/>
      <c r="GZR952" s="477"/>
      <c r="GZS952" s="477"/>
      <c r="GZT952" s="477"/>
      <c r="GZU952" s="477"/>
      <c r="GZV952" s="477"/>
      <c r="GZW952" s="477"/>
      <c r="GZX952" s="477"/>
      <c r="GZY952" s="477"/>
      <c r="GZZ952" s="477"/>
      <c r="HAA952" s="477"/>
      <c r="HAB952" s="477"/>
      <c r="HAC952" s="477"/>
      <c r="HAD952" s="477"/>
      <c r="HAE952" s="477"/>
      <c r="HAF952" s="477"/>
      <c r="HAG952" s="477"/>
      <c r="HAH952" s="477"/>
      <c r="HAI952" s="477"/>
      <c r="HAJ952" s="477"/>
      <c r="HAK952" s="477"/>
      <c r="HAL952" s="477"/>
      <c r="HAM952" s="477"/>
      <c r="HAN952" s="477"/>
      <c r="HAO952" s="477"/>
      <c r="HAP952" s="477"/>
      <c r="HAQ952" s="477"/>
      <c r="HAR952" s="477"/>
      <c r="HAS952" s="477"/>
      <c r="HAT952" s="477"/>
      <c r="HAU952" s="477"/>
      <c r="HAV952" s="477"/>
      <c r="HAW952" s="477"/>
      <c r="HAX952" s="477"/>
      <c r="HAY952" s="477"/>
      <c r="HAZ952" s="477"/>
      <c r="HBA952" s="477"/>
      <c r="HBB952" s="477"/>
      <c r="HBC952" s="477"/>
      <c r="HBD952" s="477"/>
      <c r="HBE952" s="477"/>
      <c r="HBF952" s="477"/>
      <c r="HBG952" s="477"/>
      <c r="HBH952" s="477"/>
      <c r="HBI952" s="477"/>
      <c r="HBJ952" s="477"/>
      <c r="HBK952" s="477"/>
      <c r="HBL952" s="477"/>
      <c r="HBM952" s="477"/>
      <c r="HBN952" s="477"/>
      <c r="HBO952" s="477"/>
      <c r="HBP952" s="477"/>
      <c r="HBQ952" s="477"/>
      <c r="HBR952" s="477"/>
      <c r="HBS952" s="477"/>
      <c r="HBT952" s="477"/>
      <c r="HBU952" s="477"/>
      <c r="HBV952" s="477"/>
      <c r="HBW952" s="477"/>
      <c r="HBX952" s="477"/>
      <c r="HBY952" s="477"/>
      <c r="HBZ952" s="477"/>
      <c r="HCA952" s="477"/>
      <c r="HCB952" s="477"/>
      <c r="HCC952" s="477"/>
      <c r="HCD952" s="477"/>
      <c r="HCE952" s="477"/>
      <c r="HCF952" s="477"/>
      <c r="HCG952" s="477"/>
      <c r="HCH952" s="477"/>
      <c r="HCI952" s="477"/>
      <c r="HCJ952" s="477"/>
      <c r="HCK952" s="477"/>
      <c r="HCL952" s="477"/>
      <c r="HCM952" s="477"/>
      <c r="HCN952" s="477"/>
      <c r="HCO952" s="477"/>
      <c r="HCP952" s="477"/>
      <c r="HCQ952" s="477"/>
      <c r="HCR952" s="477"/>
      <c r="HCS952" s="477"/>
      <c r="HCT952" s="477"/>
      <c r="HCU952" s="477"/>
      <c r="HCV952" s="477"/>
      <c r="HCW952" s="477"/>
      <c r="HCX952" s="477"/>
      <c r="HCY952" s="477"/>
      <c r="HCZ952" s="477"/>
      <c r="HDA952" s="477"/>
      <c r="HDB952" s="477"/>
      <c r="HDC952" s="477"/>
      <c r="HDD952" s="477"/>
      <c r="HDE952" s="477"/>
      <c r="HDF952" s="477"/>
      <c r="HDG952" s="477"/>
      <c r="HDH952" s="477"/>
      <c r="HDI952" s="477"/>
      <c r="HDJ952" s="477"/>
      <c r="HDK952" s="477"/>
      <c r="HDL952" s="477"/>
      <c r="HDM952" s="477"/>
      <c r="HDN952" s="477"/>
      <c r="HDO952" s="477"/>
      <c r="HDP952" s="477"/>
      <c r="HDQ952" s="477"/>
      <c r="HDR952" s="477"/>
      <c r="HDS952" s="477"/>
      <c r="HDT952" s="477"/>
      <c r="HDU952" s="477"/>
      <c r="HDV952" s="477"/>
      <c r="HDW952" s="477"/>
      <c r="HDX952" s="477"/>
      <c r="HDY952" s="477"/>
      <c r="HDZ952" s="477"/>
      <c r="HEA952" s="477"/>
      <c r="HEB952" s="477"/>
      <c r="HEC952" s="477"/>
      <c r="HED952" s="477"/>
      <c r="HEE952" s="477"/>
      <c r="HEF952" s="477"/>
      <c r="HEG952" s="477"/>
      <c r="HEH952" s="477"/>
      <c r="HEI952" s="477"/>
      <c r="HEJ952" s="477"/>
      <c r="HEK952" s="477"/>
      <c r="HEL952" s="477"/>
      <c r="HEM952" s="477"/>
      <c r="HEN952" s="477"/>
      <c r="HEO952" s="477"/>
      <c r="HEP952" s="477"/>
      <c r="HEQ952" s="477"/>
      <c r="HER952" s="477"/>
      <c r="HES952" s="477"/>
      <c r="HET952" s="477"/>
      <c r="HEU952" s="477"/>
      <c r="HEV952" s="477"/>
      <c r="HEW952" s="477"/>
      <c r="HEX952" s="477"/>
      <c r="HEY952" s="477"/>
      <c r="HEZ952" s="477"/>
      <c r="HFA952" s="477"/>
      <c r="HFB952" s="477"/>
      <c r="HFC952" s="477"/>
      <c r="HFD952" s="477"/>
      <c r="HFE952" s="477"/>
      <c r="HFF952" s="477"/>
      <c r="HFG952" s="477"/>
      <c r="HFH952" s="477"/>
      <c r="HFI952" s="477"/>
      <c r="HFJ952" s="477"/>
      <c r="HFK952" s="477"/>
      <c r="HFL952" s="477"/>
      <c r="HFM952" s="477"/>
      <c r="HFN952" s="477"/>
      <c r="HFO952" s="477"/>
      <c r="HFP952" s="477"/>
      <c r="HFQ952" s="477"/>
      <c r="HFR952" s="477"/>
      <c r="HFS952" s="477"/>
      <c r="HFT952" s="477"/>
      <c r="HFU952" s="477"/>
      <c r="HFV952" s="477"/>
      <c r="HFW952" s="477"/>
      <c r="HFX952" s="477"/>
      <c r="HFY952" s="477"/>
      <c r="HFZ952" s="477"/>
      <c r="HGA952" s="477"/>
      <c r="HGB952" s="477"/>
      <c r="HGC952" s="477"/>
      <c r="HGD952" s="477"/>
      <c r="HGE952" s="477"/>
      <c r="HGF952" s="477"/>
      <c r="HGG952" s="477"/>
      <c r="HGH952" s="477"/>
      <c r="HGI952" s="477"/>
      <c r="HGJ952" s="477"/>
      <c r="HGK952" s="477"/>
      <c r="HGL952" s="477"/>
      <c r="HGM952" s="477"/>
      <c r="HGN952" s="477"/>
      <c r="HGO952" s="477"/>
      <c r="HGP952" s="477"/>
      <c r="HGQ952" s="477"/>
      <c r="HGR952" s="477"/>
      <c r="HGS952" s="477"/>
      <c r="HGT952" s="477"/>
      <c r="HGU952" s="477"/>
      <c r="HGV952" s="477"/>
      <c r="HGW952" s="477"/>
      <c r="HGX952" s="477"/>
      <c r="HGY952" s="477"/>
      <c r="HGZ952" s="477"/>
      <c r="HHA952" s="477"/>
      <c r="HHB952" s="477"/>
      <c r="HHC952" s="477"/>
      <c r="HHD952" s="477"/>
      <c r="HHE952" s="477"/>
      <c r="HHF952" s="477"/>
      <c r="HHG952" s="477"/>
      <c r="HHH952" s="477"/>
      <c r="HHI952" s="477"/>
      <c r="HHJ952" s="477"/>
      <c r="HHK952" s="477"/>
      <c r="HHL952" s="477"/>
      <c r="HHM952" s="477"/>
      <c r="HHN952" s="477"/>
      <c r="HHO952" s="477"/>
      <c r="HHP952" s="477"/>
      <c r="HHQ952" s="477"/>
      <c r="HHR952" s="477"/>
      <c r="HHS952" s="477"/>
      <c r="HHT952" s="477"/>
      <c r="HHU952" s="477"/>
      <c r="HHV952" s="477"/>
      <c r="HHW952" s="477"/>
      <c r="HHX952" s="477"/>
      <c r="HHY952" s="477"/>
      <c r="HHZ952" s="477"/>
      <c r="HIA952" s="477"/>
      <c r="HIB952" s="477"/>
      <c r="HIC952" s="477"/>
      <c r="HID952" s="477"/>
      <c r="HIE952" s="477"/>
      <c r="HIF952" s="477"/>
      <c r="HIG952" s="477"/>
      <c r="HIH952" s="477"/>
      <c r="HII952" s="477"/>
      <c r="HIJ952" s="477"/>
      <c r="HIK952" s="477"/>
      <c r="HIL952" s="477"/>
      <c r="HIM952" s="477"/>
      <c r="HIN952" s="477"/>
      <c r="HIO952" s="477"/>
      <c r="HIP952" s="477"/>
      <c r="HIQ952" s="477"/>
      <c r="HIR952" s="477"/>
      <c r="HIS952" s="477"/>
      <c r="HIT952" s="477"/>
      <c r="HIU952" s="477"/>
      <c r="HIV952" s="477"/>
      <c r="HIW952" s="477"/>
      <c r="HIX952" s="477"/>
      <c r="HIY952" s="477"/>
      <c r="HIZ952" s="477"/>
      <c r="HJA952" s="477"/>
      <c r="HJB952" s="477"/>
      <c r="HJC952" s="477"/>
      <c r="HJD952" s="477"/>
      <c r="HJE952" s="477"/>
      <c r="HJF952" s="477"/>
      <c r="HJG952" s="477"/>
      <c r="HJH952" s="477"/>
      <c r="HJI952" s="477"/>
      <c r="HJJ952" s="477"/>
      <c r="HJK952" s="477"/>
      <c r="HJL952" s="477"/>
      <c r="HJM952" s="477"/>
      <c r="HJN952" s="477"/>
      <c r="HJO952" s="477"/>
      <c r="HJP952" s="477"/>
      <c r="HJQ952" s="477"/>
      <c r="HJR952" s="477"/>
      <c r="HJS952" s="477"/>
      <c r="HJT952" s="477"/>
      <c r="HJU952" s="477"/>
      <c r="HJV952" s="477"/>
      <c r="HJW952" s="477"/>
      <c r="HJX952" s="477"/>
      <c r="HJY952" s="477"/>
      <c r="HJZ952" s="477"/>
      <c r="HKA952" s="477"/>
      <c r="HKB952" s="477"/>
      <c r="HKC952" s="477"/>
      <c r="HKD952" s="477"/>
      <c r="HKE952" s="477"/>
      <c r="HKF952" s="477"/>
      <c r="HKG952" s="477"/>
      <c r="HKH952" s="477"/>
      <c r="HKI952" s="477"/>
      <c r="HKJ952" s="477"/>
      <c r="HKK952" s="477"/>
      <c r="HKL952" s="477"/>
      <c r="HKM952" s="477"/>
      <c r="HKN952" s="477"/>
      <c r="HKO952" s="477"/>
      <c r="HKP952" s="477"/>
      <c r="HKQ952" s="477"/>
      <c r="HKR952" s="477"/>
      <c r="HKS952" s="477"/>
      <c r="HKT952" s="477"/>
      <c r="HKU952" s="477"/>
      <c r="HKV952" s="477"/>
      <c r="HKW952" s="477"/>
      <c r="HKX952" s="477"/>
      <c r="HKY952" s="477"/>
      <c r="HKZ952" s="477"/>
      <c r="HLA952" s="477"/>
      <c r="HLB952" s="477"/>
      <c r="HLC952" s="477"/>
      <c r="HLD952" s="477"/>
      <c r="HLE952" s="477"/>
      <c r="HLF952" s="477"/>
      <c r="HLG952" s="477"/>
      <c r="HLH952" s="477"/>
      <c r="HLI952" s="477"/>
      <c r="HLJ952" s="477"/>
      <c r="HLK952" s="477"/>
      <c r="HLL952" s="477"/>
      <c r="HLM952" s="477"/>
      <c r="HLN952" s="477"/>
      <c r="HLO952" s="477"/>
      <c r="HLP952" s="477"/>
      <c r="HLQ952" s="477"/>
      <c r="HLR952" s="477"/>
      <c r="HLS952" s="477"/>
      <c r="HLT952" s="477"/>
      <c r="HLU952" s="477"/>
      <c r="HLV952" s="477"/>
      <c r="HLW952" s="477"/>
      <c r="HLX952" s="477"/>
      <c r="HLY952" s="477"/>
      <c r="HLZ952" s="477"/>
      <c r="HMA952" s="477"/>
      <c r="HMB952" s="477"/>
      <c r="HMC952" s="477"/>
      <c r="HMD952" s="477"/>
      <c r="HME952" s="477"/>
      <c r="HMF952" s="477"/>
      <c r="HMG952" s="477"/>
      <c r="HMH952" s="477"/>
      <c r="HMI952" s="477"/>
      <c r="HMJ952" s="477"/>
      <c r="HMK952" s="477"/>
      <c r="HML952" s="477"/>
      <c r="HMM952" s="477"/>
      <c r="HMN952" s="477"/>
      <c r="HMO952" s="477"/>
      <c r="HMP952" s="477"/>
      <c r="HMQ952" s="477"/>
      <c r="HMR952" s="477"/>
      <c r="HMS952" s="477"/>
      <c r="HMT952" s="477"/>
      <c r="HMU952" s="477"/>
      <c r="HMV952" s="477"/>
      <c r="HMW952" s="477"/>
      <c r="HMX952" s="477"/>
      <c r="HMY952" s="477"/>
      <c r="HMZ952" s="477"/>
      <c r="HNA952" s="477"/>
      <c r="HNB952" s="477"/>
      <c r="HNC952" s="477"/>
      <c r="HND952" s="477"/>
      <c r="HNE952" s="477"/>
      <c r="HNF952" s="477"/>
      <c r="HNG952" s="477"/>
      <c r="HNH952" s="477"/>
      <c r="HNI952" s="477"/>
      <c r="HNJ952" s="477"/>
      <c r="HNK952" s="477"/>
      <c r="HNL952" s="477"/>
      <c r="HNM952" s="477"/>
      <c r="HNN952" s="477"/>
      <c r="HNO952" s="477"/>
      <c r="HNP952" s="477"/>
      <c r="HNQ952" s="477"/>
      <c r="HNR952" s="477"/>
      <c r="HNS952" s="477"/>
      <c r="HNT952" s="477"/>
      <c r="HNU952" s="477"/>
      <c r="HNV952" s="477"/>
      <c r="HNW952" s="477"/>
      <c r="HNX952" s="477"/>
      <c r="HNY952" s="477"/>
      <c r="HNZ952" s="477"/>
      <c r="HOA952" s="477"/>
      <c r="HOB952" s="477"/>
      <c r="HOC952" s="477"/>
      <c r="HOD952" s="477"/>
      <c r="HOE952" s="477"/>
      <c r="HOF952" s="477"/>
      <c r="HOG952" s="477"/>
      <c r="HOH952" s="477"/>
      <c r="HOI952" s="477"/>
      <c r="HOJ952" s="477"/>
      <c r="HOK952" s="477"/>
      <c r="HOL952" s="477"/>
      <c r="HOM952" s="477"/>
      <c r="HON952" s="477"/>
      <c r="HOO952" s="477"/>
      <c r="HOP952" s="477"/>
      <c r="HOQ952" s="477"/>
      <c r="HOR952" s="477"/>
      <c r="HOS952" s="477"/>
      <c r="HOT952" s="477"/>
      <c r="HOU952" s="477"/>
      <c r="HOV952" s="477"/>
      <c r="HOW952" s="477"/>
      <c r="HOX952" s="477"/>
      <c r="HOY952" s="477"/>
      <c r="HOZ952" s="477"/>
      <c r="HPA952" s="477"/>
      <c r="HPB952" s="477"/>
      <c r="HPC952" s="477"/>
      <c r="HPD952" s="477"/>
      <c r="HPE952" s="477"/>
      <c r="HPF952" s="477"/>
      <c r="HPG952" s="477"/>
      <c r="HPH952" s="477"/>
      <c r="HPI952" s="477"/>
      <c r="HPJ952" s="477"/>
      <c r="HPK952" s="477"/>
      <c r="HPL952" s="477"/>
      <c r="HPM952" s="477"/>
      <c r="HPN952" s="477"/>
      <c r="HPO952" s="477"/>
      <c r="HPP952" s="477"/>
      <c r="HPQ952" s="477"/>
      <c r="HPR952" s="477"/>
      <c r="HPS952" s="477"/>
      <c r="HPT952" s="477"/>
      <c r="HPU952" s="477"/>
      <c r="HPV952" s="477"/>
      <c r="HPW952" s="477"/>
      <c r="HPX952" s="477"/>
      <c r="HPY952" s="477"/>
      <c r="HPZ952" s="477"/>
      <c r="HQA952" s="477"/>
      <c r="HQB952" s="477"/>
      <c r="HQC952" s="477"/>
      <c r="HQD952" s="477"/>
      <c r="HQE952" s="477"/>
      <c r="HQF952" s="477"/>
      <c r="HQG952" s="477"/>
      <c r="HQH952" s="477"/>
      <c r="HQI952" s="477"/>
      <c r="HQJ952" s="477"/>
      <c r="HQK952" s="477"/>
      <c r="HQL952" s="477"/>
      <c r="HQM952" s="477"/>
      <c r="HQN952" s="477"/>
      <c r="HQO952" s="477"/>
      <c r="HQP952" s="477"/>
      <c r="HQQ952" s="477"/>
      <c r="HQR952" s="477"/>
      <c r="HQS952" s="477"/>
      <c r="HQT952" s="477"/>
      <c r="HQU952" s="477"/>
      <c r="HQV952" s="477"/>
      <c r="HQW952" s="477"/>
      <c r="HQX952" s="477"/>
      <c r="HQY952" s="477"/>
      <c r="HQZ952" s="477"/>
      <c r="HRA952" s="477"/>
      <c r="HRB952" s="477"/>
      <c r="HRC952" s="477"/>
      <c r="HRD952" s="477"/>
      <c r="HRE952" s="477"/>
      <c r="HRF952" s="477"/>
      <c r="HRG952" s="477"/>
      <c r="HRH952" s="477"/>
      <c r="HRI952" s="477"/>
      <c r="HRJ952" s="477"/>
      <c r="HRK952" s="477"/>
      <c r="HRL952" s="477"/>
      <c r="HRM952" s="477"/>
      <c r="HRN952" s="477"/>
      <c r="HRO952" s="477"/>
      <c r="HRP952" s="477"/>
      <c r="HRQ952" s="477"/>
      <c r="HRR952" s="477"/>
      <c r="HRS952" s="477"/>
      <c r="HRT952" s="477"/>
      <c r="HRU952" s="477"/>
      <c r="HRV952" s="477"/>
      <c r="HRW952" s="477"/>
      <c r="HRX952" s="477"/>
      <c r="HRY952" s="477"/>
      <c r="HRZ952" s="477"/>
      <c r="HSA952" s="477"/>
      <c r="HSB952" s="477"/>
      <c r="HSC952" s="477"/>
      <c r="HSD952" s="477"/>
      <c r="HSE952" s="477"/>
      <c r="HSF952" s="477"/>
      <c r="HSG952" s="477"/>
      <c r="HSH952" s="477"/>
      <c r="HSI952" s="477"/>
      <c r="HSJ952" s="477"/>
      <c r="HSK952" s="477"/>
      <c r="HSL952" s="477"/>
      <c r="HSM952" s="477"/>
      <c r="HSN952" s="477"/>
      <c r="HSO952" s="477"/>
      <c r="HSP952" s="477"/>
      <c r="HSQ952" s="477"/>
      <c r="HSR952" s="477"/>
      <c r="HSS952" s="477"/>
      <c r="HST952" s="477"/>
      <c r="HSU952" s="477"/>
      <c r="HSV952" s="477"/>
      <c r="HSW952" s="477"/>
      <c r="HSX952" s="477"/>
      <c r="HSY952" s="477"/>
      <c r="HSZ952" s="477"/>
      <c r="HTA952" s="477"/>
      <c r="HTB952" s="477"/>
      <c r="HTC952" s="477"/>
      <c r="HTD952" s="477"/>
      <c r="HTE952" s="477"/>
      <c r="HTF952" s="477"/>
      <c r="HTG952" s="477"/>
      <c r="HTH952" s="477"/>
      <c r="HTI952" s="477"/>
      <c r="HTJ952" s="477"/>
      <c r="HTK952" s="477"/>
      <c r="HTL952" s="477"/>
      <c r="HTM952" s="477"/>
      <c r="HTN952" s="477"/>
      <c r="HTO952" s="477"/>
      <c r="HTP952" s="477"/>
      <c r="HTQ952" s="477"/>
      <c r="HTR952" s="477"/>
      <c r="HTS952" s="477"/>
      <c r="HTT952" s="477"/>
      <c r="HTU952" s="477"/>
      <c r="HTV952" s="477"/>
      <c r="HTW952" s="477"/>
      <c r="HTX952" s="477"/>
      <c r="HTY952" s="477"/>
      <c r="HTZ952" s="477"/>
      <c r="HUA952" s="477"/>
      <c r="HUB952" s="477"/>
      <c r="HUC952" s="477"/>
      <c r="HUD952" s="477"/>
      <c r="HUE952" s="477"/>
      <c r="HUF952" s="477"/>
      <c r="HUG952" s="477"/>
      <c r="HUH952" s="477"/>
      <c r="HUI952" s="477"/>
      <c r="HUJ952" s="477"/>
      <c r="HUK952" s="477"/>
      <c r="HUL952" s="477"/>
      <c r="HUM952" s="477"/>
      <c r="HUN952" s="477"/>
      <c r="HUO952" s="477"/>
      <c r="HUP952" s="477"/>
      <c r="HUQ952" s="477"/>
      <c r="HUR952" s="477"/>
      <c r="HUS952" s="477"/>
      <c r="HUT952" s="477"/>
      <c r="HUU952" s="477"/>
      <c r="HUV952" s="477"/>
      <c r="HUW952" s="477"/>
      <c r="HUX952" s="477"/>
      <c r="HUY952" s="477"/>
      <c r="HUZ952" s="477"/>
      <c r="HVA952" s="477"/>
      <c r="HVB952" s="477"/>
      <c r="HVC952" s="477"/>
      <c r="HVD952" s="477"/>
      <c r="HVE952" s="477"/>
      <c r="HVF952" s="477"/>
      <c r="HVG952" s="477"/>
      <c r="HVH952" s="477"/>
      <c r="HVI952" s="477"/>
      <c r="HVJ952" s="477"/>
      <c r="HVK952" s="477"/>
      <c r="HVL952" s="477"/>
      <c r="HVM952" s="477"/>
      <c r="HVN952" s="477"/>
      <c r="HVO952" s="477"/>
      <c r="HVP952" s="477"/>
      <c r="HVQ952" s="477"/>
      <c r="HVR952" s="477"/>
      <c r="HVS952" s="477"/>
      <c r="HVT952" s="477"/>
      <c r="HVU952" s="477"/>
      <c r="HVV952" s="477"/>
      <c r="HVW952" s="477"/>
      <c r="HVX952" s="477"/>
      <c r="HVY952" s="477"/>
      <c r="HVZ952" s="477"/>
      <c r="HWA952" s="477"/>
      <c r="HWB952" s="477"/>
      <c r="HWC952" s="477"/>
      <c r="HWD952" s="477"/>
      <c r="HWE952" s="477"/>
      <c r="HWF952" s="477"/>
      <c r="HWG952" s="477"/>
      <c r="HWH952" s="477"/>
      <c r="HWI952" s="477"/>
      <c r="HWJ952" s="477"/>
      <c r="HWK952" s="477"/>
      <c r="HWL952" s="477"/>
      <c r="HWM952" s="477"/>
      <c r="HWN952" s="477"/>
      <c r="HWO952" s="477"/>
      <c r="HWP952" s="477"/>
      <c r="HWQ952" s="477"/>
      <c r="HWR952" s="477"/>
      <c r="HWS952" s="477"/>
      <c r="HWT952" s="477"/>
      <c r="HWU952" s="477"/>
      <c r="HWV952" s="477"/>
      <c r="HWW952" s="477"/>
      <c r="HWX952" s="477"/>
      <c r="HWY952" s="477"/>
      <c r="HWZ952" s="477"/>
      <c r="HXA952" s="477"/>
      <c r="HXB952" s="477"/>
      <c r="HXC952" s="477"/>
      <c r="HXD952" s="477"/>
      <c r="HXE952" s="477"/>
      <c r="HXF952" s="477"/>
      <c r="HXG952" s="477"/>
      <c r="HXH952" s="477"/>
      <c r="HXI952" s="477"/>
      <c r="HXJ952" s="477"/>
      <c r="HXK952" s="477"/>
      <c r="HXL952" s="477"/>
      <c r="HXM952" s="477"/>
      <c r="HXN952" s="477"/>
      <c r="HXO952" s="477"/>
      <c r="HXP952" s="477"/>
      <c r="HXQ952" s="477"/>
      <c r="HXR952" s="477"/>
      <c r="HXS952" s="477"/>
      <c r="HXT952" s="477"/>
      <c r="HXU952" s="477"/>
      <c r="HXV952" s="477"/>
      <c r="HXW952" s="477"/>
      <c r="HXX952" s="477"/>
      <c r="HXY952" s="477"/>
      <c r="HXZ952" s="477"/>
      <c r="HYA952" s="477"/>
      <c r="HYB952" s="477"/>
      <c r="HYC952" s="477"/>
      <c r="HYD952" s="477"/>
      <c r="HYE952" s="477"/>
      <c r="HYF952" s="477"/>
      <c r="HYG952" s="477"/>
      <c r="HYH952" s="477"/>
      <c r="HYI952" s="477"/>
      <c r="HYJ952" s="477"/>
      <c r="HYK952" s="477"/>
      <c r="HYL952" s="477"/>
      <c r="HYM952" s="477"/>
      <c r="HYN952" s="477"/>
      <c r="HYO952" s="477"/>
      <c r="HYP952" s="477"/>
      <c r="HYQ952" s="477"/>
      <c r="HYR952" s="477"/>
      <c r="HYS952" s="477"/>
      <c r="HYT952" s="477"/>
      <c r="HYU952" s="477"/>
      <c r="HYV952" s="477"/>
      <c r="HYW952" s="477"/>
      <c r="HYX952" s="477"/>
      <c r="HYY952" s="477"/>
      <c r="HYZ952" s="477"/>
      <c r="HZA952" s="477"/>
      <c r="HZB952" s="477"/>
      <c r="HZC952" s="477"/>
      <c r="HZD952" s="477"/>
      <c r="HZE952" s="477"/>
      <c r="HZF952" s="477"/>
      <c r="HZG952" s="477"/>
      <c r="HZH952" s="477"/>
      <c r="HZI952" s="477"/>
      <c r="HZJ952" s="477"/>
      <c r="HZK952" s="477"/>
      <c r="HZL952" s="477"/>
      <c r="HZM952" s="477"/>
      <c r="HZN952" s="477"/>
      <c r="HZO952" s="477"/>
      <c r="HZP952" s="477"/>
      <c r="HZQ952" s="477"/>
      <c r="HZR952" s="477"/>
      <c r="HZS952" s="477"/>
      <c r="HZT952" s="477"/>
      <c r="HZU952" s="477"/>
      <c r="HZV952" s="477"/>
      <c r="HZW952" s="477"/>
      <c r="HZX952" s="477"/>
      <c r="HZY952" s="477"/>
      <c r="HZZ952" s="477"/>
      <c r="IAA952" s="477"/>
      <c r="IAB952" s="477"/>
      <c r="IAC952" s="477"/>
      <c r="IAD952" s="477"/>
      <c r="IAE952" s="477"/>
      <c r="IAF952" s="477"/>
      <c r="IAG952" s="477"/>
      <c r="IAH952" s="477"/>
      <c r="IAI952" s="477"/>
      <c r="IAJ952" s="477"/>
      <c r="IAK952" s="477"/>
      <c r="IAL952" s="477"/>
      <c r="IAM952" s="477"/>
      <c r="IAN952" s="477"/>
      <c r="IAO952" s="477"/>
      <c r="IAP952" s="477"/>
      <c r="IAQ952" s="477"/>
      <c r="IAR952" s="477"/>
      <c r="IAS952" s="477"/>
      <c r="IAT952" s="477"/>
      <c r="IAU952" s="477"/>
      <c r="IAV952" s="477"/>
      <c r="IAW952" s="477"/>
      <c r="IAX952" s="477"/>
      <c r="IAY952" s="477"/>
      <c r="IAZ952" s="477"/>
      <c r="IBA952" s="477"/>
      <c r="IBB952" s="477"/>
      <c r="IBC952" s="477"/>
      <c r="IBD952" s="477"/>
      <c r="IBE952" s="477"/>
      <c r="IBF952" s="477"/>
      <c r="IBG952" s="477"/>
      <c r="IBH952" s="477"/>
      <c r="IBI952" s="477"/>
      <c r="IBJ952" s="477"/>
      <c r="IBK952" s="477"/>
      <c r="IBL952" s="477"/>
      <c r="IBM952" s="477"/>
      <c r="IBN952" s="477"/>
      <c r="IBO952" s="477"/>
      <c r="IBP952" s="477"/>
      <c r="IBQ952" s="477"/>
      <c r="IBR952" s="477"/>
      <c r="IBS952" s="477"/>
      <c r="IBT952" s="477"/>
      <c r="IBU952" s="477"/>
      <c r="IBV952" s="477"/>
      <c r="IBW952" s="477"/>
      <c r="IBX952" s="477"/>
      <c r="IBY952" s="477"/>
      <c r="IBZ952" s="477"/>
      <c r="ICA952" s="477"/>
      <c r="ICB952" s="477"/>
      <c r="ICC952" s="477"/>
      <c r="ICD952" s="477"/>
      <c r="ICE952" s="477"/>
      <c r="ICF952" s="477"/>
      <c r="ICG952" s="477"/>
      <c r="ICH952" s="477"/>
      <c r="ICI952" s="477"/>
      <c r="ICJ952" s="477"/>
      <c r="ICK952" s="477"/>
      <c r="ICL952" s="477"/>
      <c r="ICM952" s="477"/>
      <c r="ICN952" s="477"/>
      <c r="ICO952" s="477"/>
      <c r="ICP952" s="477"/>
      <c r="ICQ952" s="477"/>
      <c r="ICR952" s="477"/>
      <c r="ICS952" s="477"/>
      <c r="ICT952" s="477"/>
      <c r="ICU952" s="477"/>
      <c r="ICV952" s="477"/>
      <c r="ICW952" s="477"/>
      <c r="ICX952" s="477"/>
      <c r="ICY952" s="477"/>
      <c r="ICZ952" s="477"/>
      <c r="IDA952" s="477"/>
      <c r="IDB952" s="477"/>
      <c r="IDC952" s="477"/>
      <c r="IDD952" s="477"/>
      <c r="IDE952" s="477"/>
      <c r="IDF952" s="477"/>
      <c r="IDG952" s="477"/>
      <c r="IDH952" s="477"/>
      <c r="IDI952" s="477"/>
      <c r="IDJ952" s="477"/>
      <c r="IDK952" s="477"/>
      <c r="IDL952" s="477"/>
      <c r="IDM952" s="477"/>
      <c r="IDN952" s="477"/>
      <c r="IDO952" s="477"/>
      <c r="IDP952" s="477"/>
      <c r="IDQ952" s="477"/>
      <c r="IDR952" s="477"/>
      <c r="IDS952" s="477"/>
      <c r="IDT952" s="477"/>
      <c r="IDU952" s="477"/>
      <c r="IDV952" s="477"/>
      <c r="IDW952" s="477"/>
      <c r="IDX952" s="477"/>
      <c r="IDY952" s="477"/>
      <c r="IDZ952" s="477"/>
      <c r="IEA952" s="477"/>
      <c r="IEB952" s="477"/>
      <c r="IEC952" s="477"/>
      <c r="IED952" s="477"/>
      <c r="IEE952" s="477"/>
      <c r="IEF952" s="477"/>
      <c r="IEG952" s="477"/>
      <c r="IEH952" s="477"/>
      <c r="IEI952" s="477"/>
      <c r="IEJ952" s="477"/>
      <c r="IEK952" s="477"/>
      <c r="IEL952" s="477"/>
      <c r="IEM952" s="477"/>
      <c r="IEN952" s="477"/>
      <c r="IEO952" s="477"/>
      <c r="IEP952" s="477"/>
      <c r="IEQ952" s="477"/>
      <c r="IER952" s="477"/>
      <c r="IES952" s="477"/>
      <c r="IET952" s="477"/>
      <c r="IEU952" s="477"/>
      <c r="IEV952" s="477"/>
      <c r="IEW952" s="477"/>
      <c r="IEX952" s="477"/>
      <c r="IEY952" s="477"/>
      <c r="IEZ952" s="477"/>
      <c r="IFA952" s="477"/>
      <c r="IFB952" s="477"/>
      <c r="IFC952" s="477"/>
      <c r="IFD952" s="477"/>
      <c r="IFE952" s="477"/>
      <c r="IFF952" s="477"/>
      <c r="IFG952" s="477"/>
      <c r="IFH952" s="477"/>
      <c r="IFI952" s="477"/>
      <c r="IFJ952" s="477"/>
      <c r="IFK952" s="477"/>
      <c r="IFL952" s="477"/>
      <c r="IFM952" s="477"/>
      <c r="IFN952" s="477"/>
      <c r="IFO952" s="477"/>
      <c r="IFP952" s="477"/>
      <c r="IFQ952" s="477"/>
      <c r="IFR952" s="477"/>
      <c r="IFS952" s="477"/>
      <c r="IFT952" s="477"/>
      <c r="IFU952" s="477"/>
      <c r="IFV952" s="477"/>
      <c r="IFW952" s="477"/>
      <c r="IFX952" s="477"/>
      <c r="IFY952" s="477"/>
      <c r="IFZ952" s="477"/>
      <c r="IGA952" s="477"/>
      <c r="IGB952" s="477"/>
      <c r="IGC952" s="477"/>
      <c r="IGD952" s="477"/>
      <c r="IGE952" s="477"/>
      <c r="IGF952" s="477"/>
      <c r="IGG952" s="477"/>
      <c r="IGH952" s="477"/>
      <c r="IGI952" s="477"/>
      <c r="IGJ952" s="477"/>
      <c r="IGK952" s="477"/>
      <c r="IGL952" s="477"/>
      <c r="IGM952" s="477"/>
      <c r="IGN952" s="477"/>
      <c r="IGO952" s="477"/>
      <c r="IGP952" s="477"/>
      <c r="IGQ952" s="477"/>
      <c r="IGR952" s="477"/>
      <c r="IGS952" s="477"/>
      <c r="IGT952" s="477"/>
      <c r="IGU952" s="477"/>
      <c r="IGV952" s="477"/>
      <c r="IGW952" s="477"/>
      <c r="IGX952" s="477"/>
      <c r="IGY952" s="477"/>
      <c r="IGZ952" s="477"/>
      <c r="IHA952" s="477"/>
      <c r="IHB952" s="477"/>
      <c r="IHC952" s="477"/>
      <c r="IHD952" s="477"/>
      <c r="IHE952" s="477"/>
      <c r="IHF952" s="477"/>
      <c r="IHG952" s="477"/>
      <c r="IHH952" s="477"/>
      <c r="IHI952" s="477"/>
      <c r="IHJ952" s="477"/>
      <c r="IHK952" s="477"/>
      <c r="IHL952" s="477"/>
      <c r="IHM952" s="477"/>
      <c r="IHN952" s="477"/>
      <c r="IHO952" s="477"/>
      <c r="IHP952" s="477"/>
      <c r="IHQ952" s="477"/>
      <c r="IHR952" s="477"/>
      <c r="IHS952" s="477"/>
      <c r="IHT952" s="477"/>
      <c r="IHU952" s="477"/>
      <c r="IHV952" s="477"/>
      <c r="IHW952" s="477"/>
      <c r="IHX952" s="477"/>
      <c r="IHY952" s="477"/>
      <c r="IHZ952" s="477"/>
      <c r="IIA952" s="477"/>
      <c r="IIB952" s="477"/>
      <c r="IIC952" s="477"/>
      <c r="IID952" s="477"/>
      <c r="IIE952" s="477"/>
      <c r="IIF952" s="477"/>
      <c r="IIG952" s="477"/>
      <c r="IIH952" s="477"/>
      <c r="III952" s="477"/>
      <c r="IIJ952" s="477"/>
      <c r="IIK952" s="477"/>
      <c r="IIL952" s="477"/>
      <c r="IIM952" s="477"/>
      <c r="IIN952" s="477"/>
      <c r="IIO952" s="477"/>
      <c r="IIP952" s="477"/>
      <c r="IIQ952" s="477"/>
      <c r="IIR952" s="477"/>
      <c r="IIS952" s="477"/>
      <c r="IIT952" s="477"/>
      <c r="IIU952" s="477"/>
      <c r="IIV952" s="477"/>
      <c r="IIW952" s="477"/>
      <c r="IIX952" s="477"/>
      <c r="IIY952" s="477"/>
      <c r="IIZ952" s="477"/>
      <c r="IJA952" s="477"/>
      <c r="IJB952" s="477"/>
      <c r="IJC952" s="477"/>
      <c r="IJD952" s="477"/>
      <c r="IJE952" s="477"/>
      <c r="IJF952" s="477"/>
      <c r="IJG952" s="477"/>
      <c r="IJH952" s="477"/>
      <c r="IJI952" s="477"/>
      <c r="IJJ952" s="477"/>
      <c r="IJK952" s="477"/>
      <c r="IJL952" s="477"/>
      <c r="IJM952" s="477"/>
      <c r="IJN952" s="477"/>
      <c r="IJO952" s="477"/>
      <c r="IJP952" s="477"/>
      <c r="IJQ952" s="477"/>
      <c r="IJR952" s="477"/>
      <c r="IJS952" s="477"/>
      <c r="IJT952" s="477"/>
      <c r="IJU952" s="477"/>
      <c r="IJV952" s="477"/>
      <c r="IJW952" s="477"/>
      <c r="IJX952" s="477"/>
      <c r="IJY952" s="477"/>
      <c r="IJZ952" s="477"/>
      <c r="IKA952" s="477"/>
      <c r="IKB952" s="477"/>
      <c r="IKC952" s="477"/>
      <c r="IKD952" s="477"/>
      <c r="IKE952" s="477"/>
      <c r="IKF952" s="477"/>
      <c r="IKG952" s="477"/>
      <c r="IKH952" s="477"/>
      <c r="IKI952" s="477"/>
      <c r="IKJ952" s="477"/>
      <c r="IKK952" s="477"/>
      <c r="IKL952" s="477"/>
      <c r="IKM952" s="477"/>
      <c r="IKN952" s="477"/>
      <c r="IKO952" s="477"/>
      <c r="IKP952" s="477"/>
      <c r="IKQ952" s="477"/>
      <c r="IKR952" s="477"/>
      <c r="IKS952" s="477"/>
      <c r="IKT952" s="477"/>
      <c r="IKU952" s="477"/>
      <c r="IKV952" s="477"/>
      <c r="IKW952" s="477"/>
      <c r="IKX952" s="477"/>
      <c r="IKY952" s="477"/>
      <c r="IKZ952" s="477"/>
      <c r="ILA952" s="477"/>
      <c r="ILB952" s="477"/>
      <c r="ILC952" s="477"/>
      <c r="ILD952" s="477"/>
      <c r="ILE952" s="477"/>
      <c r="ILF952" s="477"/>
      <c r="ILG952" s="477"/>
      <c r="ILH952" s="477"/>
      <c r="ILI952" s="477"/>
      <c r="ILJ952" s="477"/>
      <c r="ILK952" s="477"/>
      <c r="ILL952" s="477"/>
      <c r="ILM952" s="477"/>
      <c r="ILN952" s="477"/>
      <c r="ILO952" s="477"/>
      <c r="ILP952" s="477"/>
      <c r="ILQ952" s="477"/>
      <c r="ILR952" s="477"/>
      <c r="ILS952" s="477"/>
      <c r="ILT952" s="477"/>
      <c r="ILU952" s="477"/>
      <c r="ILV952" s="477"/>
      <c r="ILW952" s="477"/>
      <c r="ILX952" s="477"/>
      <c r="ILY952" s="477"/>
      <c r="ILZ952" s="477"/>
      <c r="IMA952" s="477"/>
      <c r="IMB952" s="477"/>
      <c r="IMC952" s="477"/>
      <c r="IMD952" s="477"/>
      <c r="IME952" s="477"/>
      <c r="IMF952" s="477"/>
      <c r="IMG952" s="477"/>
      <c r="IMH952" s="477"/>
      <c r="IMI952" s="477"/>
      <c r="IMJ952" s="477"/>
      <c r="IMK952" s="477"/>
      <c r="IML952" s="477"/>
      <c r="IMM952" s="477"/>
      <c r="IMN952" s="477"/>
      <c r="IMO952" s="477"/>
      <c r="IMP952" s="477"/>
      <c r="IMQ952" s="477"/>
      <c r="IMR952" s="477"/>
      <c r="IMS952" s="477"/>
      <c r="IMT952" s="477"/>
      <c r="IMU952" s="477"/>
      <c r="IMV952" s="477"/>
      <c r="IMW952" s="477"/>
      <c r="IMX952" s="477"/>
      <c r="IMY952" s="477"/>
      <c r="IMZ952" s="477"/>
      <c r="INA952" s="477"/>
      <c r="INB952" s="477"/>
      <c r="INC952" s="477"/>
      <c r="IND952" s="477"/>
      <c r="INE952" s="477"/>
      <c r="INF952" s="477"/>
      <c r="ING952" s="477"/>
      <c r="INH952" s="477"/>
      <c r="INI952" s="477"/>
      <c r="INJ952" s="477"/>
      <c r="INK952" s="477"/>
      <c r="INL952" s="477"/>
      <c r="INM952" s="477"/>
      <c r="INN952" s="477"/>
      <c r="INO952" s="477"/>
      <c r="INP952" s="477"/>
      <c r="INQ952" s="477"/>
      <c r="INR952" s="477"/>
      <c r="INS952" s="477"/>
      <c r="INT952" s="477"/>
      <c r="INU952" s="477"/>
      <c r="INV952" s="477"/>
      <c r="INW952" s="477"/>
      <c r="INX952" s="477"/>
      <c r="INY952" s="477"/>
      <c r="INZ952" s="477"/>
      <c r="IOA952" s="477"/>
      <c r="IOB952" s="477"/>
      <c r="IOC952" s="477"/>
      <c r="IOD952" s="477"/>
      <c r="IOE952" s="477"/>
      <c r="IOF952" s="477"/>
      <c r="IOG952" s="477"/>
      <c r="IOH952" s="477"/>
      <c r="IOI952" s="477"/>
      <c r="IOJ952" s="477"/>
      <c r="IOK952" s="477"/>
      <c r="IOL952" s="477"/>
      <c r="IOM952" s="477"/>
      <c r="ION952" s="477"/>
      <c r="IOO952" s="477"/>
      <c r="IOP952" s="477"/>
      <c r="IOQ952" s="477"/>
      <c r="IOR952" s="477"/>
      <c r="IOS952" s="477"/>
      <c r="IOT952" s="477"/>
      <c r="IOU952" s="477"/>
      <c r="IOV952" s="477"/>
      <c r="IOW952" s="477"/>
      <c r="IOX952" s="477"/>
      <c r="IOY952" s="477"/>
      <c r="IOZ952" s="477"/>
      <c r="IPA952" s="477"/>
      <c r="IPB952" s="477"/>
      <c r="IPC952" s="477"/>
      <c r="IPD952" s="477"/>
      <c r="IPE952" s="477"/>
      <c r="IPF952" s="477"/>
      <c r="IPG952" s="477"/>
      <c r="IPH952" s="477"/>
      <c r="IPI952" s="477"/>
      <c r="IPJ952" s="477"/>
      <c r="IPK952" s="477"/>
      <c r="IPL952" s="477"/>
      <c r="IPM952" s="477"/>
      <c r="IPN952" s="477"/>
      <c r="IPO952" s="477"/>
      <c r="IPP952" s="477"/>
      <c r="IPQ952" s="477"/>
      <c r="IPR952" s="477"/>
      <c r="IPS952" s="477"/>
      <c r="IPT952" s="477"/>
      <c r="IPU952" s="477"/>
      <c r="IPV952" s="477"/>
      <c r="IPW952" s="477"/>
      <c r="IPX952" s="477"/>
      <c r="IPY952" s="477"/>
      <c r="IPZ952" s="477"/>
      <c r="IQA952" s="477"/>
      <c r="IQB952" s="477"/>
      <c r="IQC952" s="477"/>
      <c r="IQD952" s="477"/>
      <c r="IQE952" s="477"/>
      <c r="IQF952" s="477"/>
      <c r="IQG952" s="477"/>
      <c r="IQH952" s="477"/>
      <c r="IQI952" s="477"/>
      <c r="IQJ952" s="477"/>
      <c r="IQK952" s="477"/>
      <c r="IQL952" s="477"/>
      <c r="IQM952" s="477"/>
      <c r="IQN952" s="477"/>
      <c r="IQO952" s="477"/>
      <c r="IQP952" s="477"/>
      <c r="IQQ952" s="477"/>
      <c r="IQR952" s="477"/>
      <c r="IQS952" s="477"/>
      <c r="IQT952" s="477"/>
      <c r="IQU952" s="477"/>
      <c r="IQV952" s="477"/>
      <c r="IQW952" s="477"/>
      <c r="IQX952" s="477"/>
      <c r="IQY952" s="477"/>
      <c r="IQZ952" s="477"/>
      <c r="IRA952" s="477"/>
      <c r="IRB952" s="477"/>
      <c r="IRC952" s="477"/>
      <c r="IRD952" s="477"/>
      <c r="IRE952" s="477"/>
      <c r="IRF952" s="477"/>
      <c r="IRG952" s="477"/>
      <c r="IRH952" s="477"/>
      <c r="IRI952" s="477"/>
      <c r="IRJ952" s="477"/>
      <c r="IRK952" s="477"/>
      <c r="IRL952" s="477"/>
      <c r="IRM952" s="477"/>
      <c r="IRN952" s="477"/>
      <c r="IRO952" s="477"/>
      <c r="IRP952" s="477"/>
      <c r="IRQ952" s="477"/>
      <c r="IRR952" s="477"/>
      <c r="IRS952" s="477"/>
      <c r="IRT952" s="477"/>
      <c r="IRU952" s="477"/>
      <c r="IRV952" s="477"/>
      <c r="IRW952" s="477"/>
      <c r="IRX952" s="477"/>
      <c r="IRY952" s="477"/>
      <c r="IRZ952" s="477"/>
      <c r="ISA952" s="477"/>
      <c r="ISB952" s="477"/>
      <c r="ISC952" s="477"/>
      <c r="ISD952" s="477"/>
      <c r="ISE952" s="477"/>
      <c r="ISF952" s="477"/>
      <c r="ISG952" s="477"/>
      <c r="ISH952" s="477"/>
      <c r="ISI952" s="477"/>
      <c r="ISJ952" s="477"/>
      <c r="ISK952" s="477"/>
      <c r="ISL952" s="477"/>
      <c r="ISM952" s="477"/>
      <c r="ISN952" s="477"/>
      <c r="ISO952" s="477"/>
      <c r="ISP952" s="477"/>
      <c r="ISQ952" s="477"/>
      <c r="ISR952" s="477"/>
      <c r="ISS952" s="477"/>
      <c r="IST952" s="477"/>
      <c r="ISU952" s="477"/>
      <c r="ISV952" s="477"/>
      <c r="ISW952" s="477"/>
      <c r="ISX952" s="477"/>
      <c r="ISY952" s="477"/>
      <c r="ISZ952" s="477"/>
      <c r="ITA952" s="477"/>
      <c r="ITB952" s="477"/>
      <c r="ITC952" s="477"/>
      <c r="ITD952" s="477"/>
      <c r="ITE952" s="477"/>
      <c r="ITF952" s="477"/>
      <c r="ITG952" s="477"/>
      <c r="ITH952" s="477"/>
      <c r="ITI952" s="477"/>
      <c r="ITJ952" s="477"/>
      <c r="ITK952" s="477"/>
      <c r="ITL952" s="477"/>
      <c r="ITM952" s="477"/>
      <c r="ITN952" s="477"/>
      <c r="ITO952" s="477"/>
      <c r="ITP952" s="477"/>
      <c r="ITQ952" s="477"/>
      <c r="ITR952" s="477"/>
      <c r="ITS952" s="477"/>
      <c r="ITT952" s="477"/>
      <c r="ITU952" s="477"/>
      <c r="ITV952" s="477"/>
      <c r="ITW952" s="477"/>
      <c r="ITX952" s="477"/>
      <c r="ITY952" s="477"/>
      <c r="ITZ952" s="477"/>
      <c r="IUA952" s="477"/>
      <c r="IUB952" s="477"/>
      <c r="IUC952" s="477"/>
      <c r="IUD952" s="477"/>
      <c r="IUE952" s="477"/>
      <c r="IUF952" s="477"/>
      <c r="IUG952" s="477"/>
      <c r="IUH952" s="477"/>
      <c r="IUI952" s="477"/>
      <c r="IUJ952" s="477"/>
      <c r="IUK952" s="477"/>
      <c r="IUL952" s="477"/>
      <c r="IUM952" s="477"/>
      <c r="IUN952" s="477"/>
      <c r="IUO952" s="477"/>
      <c r="IUP952" s="477"/>
      <c r="IUQ952" s="477"/>
      <c r="IUR952" s="477"/>
      <c r="IUS952" s="477"/>
      <c r="IUT952" s="477"/>
      <c r="IUU952" s="477"/>
      <c r="IUV952" s="477"/>
      <c r="IUW952" s="477"/>
      <c r="IUX952" s="477"/>
      <c r="IUY952" s="477"/>
      <c r="IUZ952" s="477"/>
      <c r="IVA952" s="477"/>
      <c r="IVB952" s="477"/>
      <c r="IVC952" s="477"/>
      <c r="IVD952" s="477"/>
      <c r="IVE952" s="477"/>
      <c r="IVF952" s="477"/>
      <c r="IVG952" s="477"/>
      <c r="IVH952" s="477"/>
      <c r="IVI952" s="477"/>
      <c r="IVJ952" s="477"/>
      <c r="IVK952" s="477"/>
      <c r="IVL952" s="477"/>
      <c r="IVM952" s="477"/>
      <c r="IVN952" s="477"/>
      <c r="IVO952" s="477"/>
      <c r="IVP952" s="477"/>
      <c r="IVQ952" s="477"/>
      <c r="IVR952" s="477"/>
      <c r="IVS952" s="477"/>
      <c r="IVT952" s="477"/>
      <c r="IVU952" s="477"/>
      <c r="IVV952" s="477"/>
      <c r="IVW952" s="477"/>
      <c r="IVX952" s="477"/>
      <c r="IVY952" s="477"/>
      <c r="IVZ952" s="477"/>
      <c r="IWA952" s="477"/>
      <c r="IWB952" s="477"/>
      <c r="IWC952" s="477"/>
      <c r="IWD952" s="477"/>
      <c r="IWE952" s="477"/>
      <c r="IWF952" s="477"/>
      <c r="IWG952" s="477"/>
      <c r="IWH952" s="477"/>
      <c r="IWI952" s="477"/>
      <c r="IWJ952" s="477"/>
      <c r="IWK952" s="477"/>
      <c r="IWL952" s="477"/>
      <c r="IWM952" s="477"/>
      <c r="IWN952" s="477"/>
      <c r="IWO952" s="477"/>
      <c r="IWP952" s="477"/>
      <c r="IWQ952" s="477"/>
      <c r="IWR952" s="477"/>
      <c r="IWS952" s="477"/>
      <c r="IWT952" s="477"/>
      <c r="IWU952" s="477"/>
      <c r="IWV952" s="477"/>
      <c r="IWW952" s="477"/>
      <c r="IWX952" s="477"/>
      <c r="IWY952" s="477"/>
      <c r="IWZ952" s="477"/>
      <c r="IXA952" s="477"/>
      <c r="IXB952" s="477"/>
      <c r="IXC952" s="477"/>
      <c r="IXD952" s="477"/>
      <c r="IXE952" s="477"/>
      <c r="IXF952" s="477"/>
      <c r="IXG952" s="477"/>
      <c r="IXH952" s="477"/>
      <c r="IXI952" s="477"/>
      <c r="IXJ952" s="477"/>
      <c r="IXK952" s="477"/>
      <c r="IXL952" s="477"/>
      <c r="IXM952" s="477"/>
      <c r="IXN952" s="477"/>
      <c r="IXO952" s="477"/>
      <c r="IXP952" s="477"/>
      <c r="IXQ952" s="477"/>
      <c r="IXR952" s="477"/>
      <c r="IXS952" s="477"/>
      <c r="IXT952" s="477"/>
      <c r="IXU952" s="477"/>
      <c r="IXV952" s="477"/>
      <c r="IXW952" s="477"/>
      <c r="IXX952" s="477"/>
      <c r="IXY952" s="477"/>
      <c r="IXZ952" s="477"/>
      <c r="IYA952" s="477"/>
      <c r="IYB952" s="477"/>
      <c r="IYC952" s="477"/>
      <c r="IYD952" s="477"/>
      <c r="IYE952" s="477"/>
      <c r="IYF952" s="477"/>
      <c r="IYG952" s="477"/>
      <c r="IYH952" s="477"/>
      <c r="IYI952" s="477"/>
      <c r="IYJ952" s="477"/>
      <c r="IYK952" s="477"/>
      <c r="IYL952" s="477"/>
      <c r="IYM952" s="477"/>
      <c r="IYN952" s="477"/>
      <c r="IYO952" s="477"/>
      <c r="IYP952" s="477"/>
      <c r="IYQ952" s="477"/>
      <c r="IYR952" s="477"/>
      <c r="IYS952" s="477"/>
      <c r="IYT952" s="477"/>
      <c r="IYU952" s="477"/>
      <c r="IYV952" s="477"/>
      <c r="IYW952" s="477"/>
      <c r="IYX952" s="477"/>
      <c r="IYY952" s="477"/>
      <c r="IYZ952" s="477"/>
      <c r="IZA952" s="477"/>
      <c r="IZB952" s="477"/>
      <c r="IZC952" s="477"/>
      <c r="IZD952" s="477"/>
      <c r="IZE952" s="477"/>
      <c r="IZF952" s="477"/>
      <c r="IZG952" s="477"/>
      <c r="IZH952" s="477"/>
      <c r="IZI952" s="477"/>
      <c r="IZJ952" s="477"/>
      <c r="IZK952" s="477"/>
      <c r="IZL952" s="477"/>
      <c r="IZM952" s="477"/>
      <c r="IZN952" s="477"/>
      <c r="IZO952" s="477"/>
      <c r="IZP952" s="477"/>
      <c r="IZQ952" s="477"/>
      <c r="IZR952" s="477"/>
      <c r="IZS952" s="477"/>
      <c r="IZT952" s="477"/>
      <c r="IZU952" s="477"/>
      <c r="IZV952" s="477"/>
      <c r="IZW952" s="477"/>
      <c r="IZX952" s="477"/>
      <c r="IZY952" s="477"/>
      <c r="IZZ952" s="477"/>
      <c r="JAA952" s="477"/>
      <c r="JAB952" s="477"/>
      <c r="JAC952" s="477"/>
      <c r="JAD952" s="477"/>
      <c r="JAE952" s="477"/>
      <c r="JAF952" s="477"/>
      <c r="JAG952" s="477"/>
      <c r="JAH952" s="477"/>
      <c r="JAI952" s="477"/>
      <c r="JAJ952" s="477"/>
      <c r="JAK952" s="477"/>
      <c r="JAL952" s="477"/>
      <c r="JAM952" s="477"/>
      <c r="JAN952" s="477"/>
      <c r="JAO952" s="477"/>
      <c r="JAP952" s="477"/>
      <c r="JAQ952" s="477"/>
      <c r="JAR952" s="477"/>
      <c r="JAS952" s="477"/>
      <c r="JAT952" s="477"/>
      <c r="JAU952" s="477"/>
      <c r="JAV952" s="477"/>
      <c r="JAW952" s="477"/>
      <c r="JAX952" s="477"/>
      <c r="JAY952" s="477"/>
      <c r="JAZ952" s="477"/>
      <c r="JBA952" s="477"/>
      <c r="JBB952" s="477"/>
      <c r="JBC952" s="477"/>
      <c r="JBD952" s="477"/>
      <c r="JBE952" s="477"/>
      <c r="JBF952" s="477"/>
      <c r="JBG952" s="477"/>
      <c r="JBH952" s="477"/>
      <c r="JBI952" s="477"/>
      <c r="JBJ952" s="477"/>
      <c r="JBK952" s="477"/>
      <c r="JBL952" s="477"/>
      <c r="JBM952" s="477"/>
      <c r="JBN952" s="477"/>
      <c r="JBO952" s="477"/>
      <c r="JBP952" s="477"/>
      <c r="JBQ952" s="477"/>
      <c r="JBR952" s="477"/>
      <c r="JBS952" s="477"/>
      <c r="JBT952" s="477"/>
      <c r="JBU952" s="477"/>
      <c r="JBV952" s="477"/>
      <c r="JBW952" s="477"/>
      <c r="JBX952" s="477"/>
      <c r="JBY952" s="477"/>
      <c r="JBZ952" s="477"/>
      <c r="JCA952" s="477"/>
      <c r="JCB952" s="477"/>
      <c r="JCC952" s="477"/>
      <c r="JCD952" s="477"/>
      <c r="JCE952" s="477"/>
      <c r="JCF952" s="477"/>
      <c r="JCG952" s="477"/>
      <c r="JCH952" s="477"/>
      <c r="JCI952" s="477"/>
      <c r="JCJ952" s="477"/>
      <c r="JCK952" s="477"/>
      <c r="JCL952" s="477"/>
      <c r="JCM952" s="477"/>
      <c r="JCN952" s="477"/>
      <c r="JCO952" s="477"/>
      <c r="JCP952" s="477"/>
      <c r="JCQ952" s="477"/>
      <c r="JCR952" s="477"/>
      <c r="JCS952" s="477"/>
      <c r="JCT952" s="477"/>
      <c r="JCU952" s="477"/>
      <c r="JCV952" s="477"/>
      <c r="JCW952" s="477"/>
      <c r="JCX952" s="477"/>
      <c r="JCY952" s="477"/>
      <c r="JCZ952" s="477"/>
      <c r="JDA952" s="477"/>
      <c r="JDB952" s="477"/>
      <c r="JDC952" s="477"/>
      <c r="JDD952" s="477"/>
      <c r="JDE952" s="477"/>
      <c r="JDF952" s="477"/>
      <c r="JDG952" s="477"/>
      <c r="JDH952" s="477"/>
      <c r="JDI952" s="477"/>
      <c r="JDJ952" s="477"/>
      <c r="JDK952" s="477"/>
      <c r="JDL952" s="477"/>
      <c r="JDM952" s="477"/>
      <c r="JDN952" s="477"/>
      <c r="JDO952" s="477"/>
      <c r="JDP952" s="477"/>
      <c r="JDQ952" s="477"/>
      <c r="JDR952" s="477"/>
      <c r="JDS952" s="477"/>
      <c r="JDT952" s="477"/>
      <c r="JDU952" s="477"/>
      <c r="JDV952" s="477"/>
      <c r="JDW952" s="477"/>
      <c r="JDX952" s="477"/>
      <c r="JDY952" s="477"/>
      <c r="JDZ952" s="477"/>
      <c r="JEA952" s="477"/>
      <c r="JEB952" s="477"/>
      <c r="JEC952" s="477"/>
      <c r="JED952" s="477"/>
      <c r="JEE952" s="477"/>
      <c r="JEF952" s="477"/>
      <c r="JEG952" s="477"/>
      <c r="JEH952" s="477"/>
      <c r="JEI952" s="477"/>
      <c r="JEJ952" s="477"/>
      <c r="JEK952" s="477"/>
      <c r="JEL952" s="477"/>
      <c r="JEM952" s="477"/>
      <c r="JEN952" s="477"/>
      <c r="JEO952" s="477"/>
      <c r="JEP952" s="477"/>
      <c r="JEQ952" s="477"/>
      <c r="JER952" s="477"/>
      <c r="JES952" s="477"/>
      <c r="JET952" s="477"/>
      <c r="JEU952" s="477"/>
      <c r="JEV952" s="477"/>
      <c r="JEW952" s="477"/>
      <c r="JEX952" s="477"/>
      <c r="JEY952" s="477"/>
      <c r="JEZ952" s="477"/>
      <c r="JFA952" s="477"/>
      <c r="JFB952" s="477"/>
      <c r="JFC952" s="477"/>
      <c r="JFD952" s="477"/>
      <c r="JFE952" s="477"/>
      <c r="JFF952" s="477"/>
      <c r="JFG952" s="477"/>
      <c r="JFH952" s="477"/>
      <c r="JFI952" s="477"/>
      <c r="JFJ952" s="477"/>
      <c r="JFK952" s="477"/>
      <c r="JFL952" s="477"/>
      <c r="JFM952" s="477"/>
      <c r="JFN952" s="477"/>
      <c r="JFO952" s="477"/>
      <c r="JFP952" s="477"/>
      <c r="JFQ952" s="477"/>
      <c r="JFR952" s="477"/>
      <c r="JFS952" s="477"/>
      <c r="JFT952" s="477"/>
      <c r="JFU952" s="477"/>
      <c r="JFV952" s="477"/>
      <c r="JFW952" s="477"/>
      <c r="JFX952" s="477"/>
      <c r="JFY952" s="477"/>
      <c r="JFZ952" s="477"/>
      <c r="JGA952" s="477"/>
      <c r="JGB952" s="477"/>
      <c r="JGC952" s="477"/>
      <c r="JGD952" s="477"/>
      <c r="JGE952" s="477"/>
      <c r="JGF952" s="477"/>
      <c r="JGG952" s="477"/>
      <c r="JGH952" s="477"/>
      <c r="JGI952" s="477"/>
      <c r="JGJ952" s="477"/>
      <c r="JGK952" s="477"/>
      <c r="JGL952" s="477"/>
      <c r="JGM952" s="477"/>
      <c r="JGN952" s="477"/>
      <c r="JGO952" s="477"/>
      <c r="JGP952" s="477"/>
      <c r="JGQ952" s="477"/>
      <c r="JGR952" s="477"/>
      <c r="JGS952" s="477"/>
      <c r="JGT952" s="477"/>
      <c r="JGU952" s="477"/>
      <c r="JGV952" s="477"/>
      <c r="JGW952" s="477"/>
      <c r="JGX952" s="477"/>
      <c r="JGY952" s="477"/>
      <c r="JGZ952" s="477"/>
      <c r="JHA952" s="477"/>
      <c r="JHB952" s="477"/>
      <c r="JHC952" s="477"/>
      <c r="JHD952" s="477"/>
      <c r="JHE952" s="477"/>
      <c r="JHF952" s="477"/>
      <c r="JHG952" s="477"/>
      <c r="JHH952" s="477"/>
      <c r="JHI952" s="477"/>
      <c r="JHJ952" s="477"/>
      <c r="JHK952" s="477"/>
      <c r="JHL952" s="477"/>
      <c r="JHM952" s="477"/>
      <c r="JHN952" s="477"/>
      <c r="JHO952" s="477"/>
      <c r="JHP952" s="477"/>
      <c r="JHQ952" s="477"/>
      <c r="JHR952" s="477"/>
      <c r="JHS952" s="477"/>
      <c r="JHT952" s="477"/>
      <c r="JHU952" s="477"/>
      <c r="JHV952" s="477"/>
      <c r="JHW952" s="477"/>
      <c r="JHX952" s="477"/>
      <c r="JHY952" s="477"/>
      <c r="JHZ952" s="477"/>
      <c r="JIA952" s="477"/>
      <c r="JIB952" s="477"/>
      <c r="JIC952" s="477"/>
      <c r="JID952" s="477"/>
      <c r="JIE952" s="477"/>
      <c r="JIF952" s="477"/>
      <c r="JIG952" s="477"/>
      <c r="JIH952" s="477"/>
      <c r="JII952" s="477"/>
      <c r="JIJ952" s="477"/>
      <c r="JIK952" s="477"/>
      <c r="JIL952" s="477"/>
      <c r="JIM952" s="477"/>
      <c r="JIN952" s="477"/>
      <c r="JIO952" s="477"/>
      <c r="JIP952" s="477"/>
      <c r="JIQ952" s="477"/>
      <c r="JIR952" s="477"/>
      <c r="JIS952" s="477"/>
      <c r="JIT952" s="477"/>
      <c r="JIU952" s="477"/>
      <c r="JIV952" s="477"/>
      <c r="JIW952" s="477"/>
      <c r="JIX952" s="477"/>
      <c r="JIY952" s="477"/>
      <c r="JIZ952" s="477"/>
      <c r="JJA952" s="477"/>
      <c r="JJB952" s="477"/>
      <c r="JJC952" s="477"/>
      <c r="JJD952" s="477"/>
      <c r="JJE952" s="477"/>
      <c r="JJF952" s="477"/>
      <c r="JJG952" s="477"/>
      <c r="JJH952" s="477"/>
      <c r="JJI952" s="477"/>
      <c r="JJJ952" s="477"/>
      <c r="JJK952" s="477"/>
      <c r="JJL952" s="477"/>
      <c r="JJM952" s="477"/>
      <c r="JJN952" s="477"/>
      <c r="JJO952" s="477"/>
      <c r="JJP952" s="477"/>
      <c r="JJQ952" s="477"/>
      <c r="JJR952" s="477"/>
      <c r="JJS952" s="477"/>
      <c r="JJT952" s="477"/>
      <c r="JJU952" s="477"/>
      <c r="JJV952" s="477"/>
      <c r="JJW952" s="477"/>
      <c r="JJX952" s="477"/>
      <c r="JJY952" s="477"/>
      <c r="JJZ952" s="477"/>
      <c r="JKA952" s="477"/>
      <c r="JKB952" s="477"/>
      <c r="JKC952" s="477"/>
      <c r="JKD952" s="477"/>
      <c r="JKE952" s="477"/>
      <c r="JKF952" s="477"/>
      <c r="JKG952" s="477"/>
      <c r="JKH952" s="477"/>
      <c r="JKI952" s="477"/>
      <c r="JKJ952" s="477"/>
      <c r="JKK952" s="477"/>
      <c r="JKL952" s="477"/>
      <c r="JKM952" s="477"/>
      <c r="JKN952" s="477"/>
      <c r="JKO952" s="477"/>
      <c r="JKP952" s="477"/>
      <c r="JKQ952" s="477"/>
      <c r="JKR952" s="477"/>
      <c r="JKS952" s="477"/>
      <c r="JKT952" s="477"/>
      <c r="JKU952" s="477"/>
      <c r="JKV952" s="477"/>
      <c r="JKW952" s="477"/>
      <c r="JKX952" s="477"/>
      <c r="JKY952" s="477"/>
      <c r="JKZ952" s="477"/>
      <c r="JLA952" s="477"/>
      <c r="JLB952" s="477"/>
      <c r="JLC952" s="477"/>
      <c r="JLD952" s="477"/>
      <c r="JLE952" s="477"/>
      <c r="JLF952" s="477"/>
      <c r="JLG952" s="477"/>
      <c r="JLH952" s="477"/>
      <c r="JLI952" s="477"/>
      <c r="JLJ952" s="477"/>
      <c r="JLK952" s="477"/>
      <c r="JLL952" s="477"/>
      <c r="JLM952" s="477"/>
      <c r="JLN952" s="477"/>
      <c r="JLO952" s="477"/>
      <c r="JLP952" s="477"/>
      <c r="JLQ952" s="477"/>
      <c r="JLR952" s="477"/>
      <c r="JLS952" s="477"/>
      <c r="JLT952" s="477"/>
      <c r="JLU952" s="477"/>
      <c r="JLV952" s="477"/>
      <c r="JLW952" s="477"/>
      <c r="JLX952" s="477"/>
      <c r="JLY952" s="477"/>
      <c r="JLZ952" s="477"/>
      <c r="JMA952" s="477"/>
      <c r="JMB952" s="477"/>
      <c r="JMC952" s="477"/>
      <c r="JMD952" s="477"/>
      <c r="JME952" s="477"/>
      <c r="JMF952" s="477"/>
      <c r="JMG952" s="477"/>
      <c r="JMH952" s="477"/>
      <c r="JMI952" s="477"/>
      <c r="JMJ952" s="477"/>
      <c r="JMK952" s="477"/>
      <c r="JML952" s="477"/>
      <c r="JMM952" s="477"/>
      <c r="JMN952" s="477"/>
      <c r="JMO952" s="477"/>
      <c r="JMP952" s="477"/>
      <c r="JMQ952" s="477"/>
      <c r="JMR952" s="477"/>
      <c r="JMS952" s="477"/>
      <c r="JMT952" s="477"/>
      <c r="JMU952" s="477"/>
      <c r="JMV952" s="477"/>
      <c r="JMW952" s="477"/>
      <c r="JMX952" s="477"/>
      <c r="JMY952" s="477"/>
      <c r="JMZ952" s="477"/>
      <c r="JNA952" s="477"/>
      <c r="JNB952" s="477"/>
      <c r="JNC952" s="477"/>
      <c r="JND952" s="477"/>
      <c r="JNE952" s="477"/>
      <c r="JNF952" s="477"/>
      <c r="JNG952" s="477"/>
      <c r="JNH952" s="477"/>
      <c r="JNI952" s="477"/>
      <c r="JNJ952" s="477"/>
      <c r="JNK952" s="477"/>
      <c r="JNL952" s="477"/>
      <c r="JNM952" s="477"/>
      <c r="JNN952" s="477"/>
      <c r="JNO952" s="477"/>
      <c r="JNP952" s="477"/>
      <c r="JNQ952" s="477"/>
      <c r="JNR952" s="477"/>
      <c r="JNS952" s="477"/>
      <c r="JNT952" s="477"/>
      <c r="JNU952" s="477"/>
      <c r="JNV952" s="477"/>
      <c r="JNW952" s="477"/>
      <c r="JNX952" s="477"/>
      <c r="JNY952" s="477"/>
      <c r="JNZ952" s="477"/>
      <c r="JOA952" s="477"/>
      <c r="JOB952" s="477"/>
      <c r="JOC952" s="477"/>
      <c r="JOD952" s="477"/>
      <c r="JOE952" s="477"/>
      <c r="JOF952" s="477"/>
      <c r="JOG952" s="477"/>
      <c r="JOH952" s="477"/>
      <c r="JOI952" s="477"/>
      <c r="JOJ952" s="477"/>
      <c r="JOK952" s="477"/>
      <c r="JOL952" s="477"/>
      <c r="JOM952" s="477"/>
      <c r="JON952" s="477"/>
      <c r="JOO952" s="477"/>
      <c r="JOP952" s="477"/>
      <c r="JOQ952" s="477"/>
      <c r="JOR952" s="477"/>
      <c r="JOS952" s="477"/>
      <c r="JOT952" s="477"/>
      <c r="JOU952" s="477"/>
      <c r="JOV952" s="477"/>
      <c r="JOW952" s="477"/>
      <c r="JOX952" s="477"/>
      <c r="JOY952" s="477"/>
      <c r="JOZ952" s="477"/>
      <c r="JPA952" s="477"/>
      <c r="JPB952" s="477"/>
      <c r="JPC952" s="477"/>
      <c r="JPD952" s="477"/>
      <c r="JPE952" s="477"/>
      <c r="JPF952" s="477"/>
      <c r="JPG952" s="477"/>
      <c r="JPH952" s="477"/>
      <c r="JPI952" s="477"/>
      <c r="JPJ952" s="477"/>
      <c r="JPK952" s="477"/>
      <c r="JPL952" s="477"/>
      <c r="JPM952" s="477"/>
      <c r="JPN952" s="477"/>
      <c r="JPO952" s="477"/>
      <c r="JPP952" s="477"/>
      <c r="JPQ952" s="477"/>
      <c r="JPR952" s="477"/>
      <c r="JPS952" s="477"/>
      <c r="JPT952" s="477"/>
      <c r="JPU952" s="477"/>
      <c r="JPV952" s="477"/>
      <c r="JPW952" s="477"/>
      <c r="JPX952" s="477"/>
      <c r="JPY952" s="477"/>
      <c r="JPZ952" s="477"/>
      <c r="JQA952" s="477"/>
      <c r="JQB952" s="477"/>
      <c r="JQC952" s="477"/>
      <c r="JQD952" s="477"/>
      <c r="JQE952" s="477"/>
      <c r="JQF952" s="477"/>
      <c r="JQG952" s="477"/>
      <c r="JQH952" s="477"/>
      <c r="JQI952" s="477"/>
      <c r="JQJ952" s="477"/>
      <c r="JQK952" s="477"/>
      <c r="JQL952" s="477"/>
      <c r="JQM952" s="477"/>
      <c r="JQN952" s="477"/>
      <c r="JQO952" s="477"/>
      <c r="JQP952" s="477"/>
      <c r="JQQ952" s="477"/>
      <c r="JQR952" s="477"/>
      <c r="JQS952" s="477"/>
      <c r="JQT952" s="477"/>
      <c r="JQU952" s="477"/>
      <c r="JQV952" s="477"/>
      <c r="JQW952" s="477"/>
      <c r="JQX952" s="477"/>
      <c r="JQY952" s="477"/>
      <c r="JQZ952" s="477"/>
      <c r="JRA952" s="477"/>
      <c r="JRB952" s="477"/>
      <c r="JRC952" s="477"/>
      <c r="JRD952" s="477"/>
      <c r="JRE952" s="477"/>
      <c r="JRF952" s="477"/>
      <c r="JRG952" s="477"/>
      <c r="JRH952" s="477"/>
      <c r="JRI952" s="477"/>
      <c r="JRJ952" s="477"/>
      <c r="JRK952" s="477"/>
      <c r="JRL952" s="477"/>
      <c r="JRM952" s="477"/>
      <c r="JRN952" s="477"/>
      <c r="JRO952" s="477"/>
      <c r="JRP952" s="477"/>
      <c r="JRQ952" s="477"/>
      <c r="JRR952" s="477"/>
      <c r="JRS952" s="477"/>
      <c r="JRT952" s="477"/>
      <c r="JRU952" s="477"/>
      <c r="JRV952" s="477"/>
      <c r="JRW952" s="477"/>
      <c r="JRX952" s="477"/>
      <c r="JRY952" s="477"/>
      <c r="JRZ952" s="477"/>
      <c r="JSA952" s="477"/>
      <c r="JSB952" s="477"/>
      <c r="JSC952" s="477"/>
      <c r="JSD952" s="477"/>
      <c r="JSE952" s="477"/>
      <c r="JSF952" s="477"/>
      <c r="JSG952" s="477"/>
      <c r="JSH952" s="477"/>
      <c r="JSI952" s="477"/>
      <c r="JSJ952" s="477"/>
      <c r="JSK952" s="477"/>
      <c r="JSL952" s="477"/>
      <c r="JSM952" s="477"/>
      <c r="JSN952" s="477"/>
      <c r="JSO952" s="477"/>
      <c r="JSP952" s="477"/>
      <c r="JSQ952" s="477"/>
      <c r="JSR952" s="477"/>
      <c r="JSS952" s="477"/>
      <c r="JST952" s="477"/>
      <c r="JSU952" s="477"/>
      <c r="JSV952" s="477"/>
      <c r="JSW952" s="477"/>
      <c r="JSX952" s="477"/>
      <c r="JSY952" s="477"/>
      <c r="JSZ952" s="477"/>
      <c r="JTA952" s="477"/>
      <c r="JTB952" s="477"/>
      <c r="JTC952" s="477"/>
      <c r="JTD952" s="477"/>
      <c r="JTE952" s="477"/>
      <c r="JTF952" s="477"/>
      <c r="JTG952" s="477"/>
      <c r="JTH952" s="477"/>
      <c r="JTI952" s="477"/>
      <c r="JTJ952" s="477"/>
      <c r="JTK952" s="477"/>
      <c r="JTL952" s="477"/>
      <c r="JTM952" s="477"/>
      <c r="JTN952" s="477"/>
      <c r="JTO952" s="477"/>
      <c r="JTP952" s="477"/>
      <c r="JTQ952" s="477"/>
      <c r="JTR952" s="477"/>
      <c r="JTS952" s="477"/>
      <c r="JTT952" s="477"/>
      <c r="JTU952" s="477"/>
      <c r="JTV952" s="477"/>
      <c r="JTW952" s="477"/>
      <c r="JTX952" s="477"/>
      <c r="JTY952" s="477"/>
      <c r="JTZ952" s="477"/>
      <c r="JUA952" s="477"/>
      <c r="JUB952" s="477"/>
      <c r="JUC952" s="477"/>
      <c r="JUD952" s="477"/>
      <c r="JUE952" s="477"/>
      <c r="JUF952" s="477"/>
      <c r="JUG952" s="477"/>
      <c r="JUH952" s="477"/>
      <c r="JUI952" s="477"/>
      <c r="JUJ952" s="477"/>
      <c r="JUK952" s="477"/>
      <c r="JUL952" s="477"/>
      <c r="JUM952" s="477"/>
      <c r="JUN952" s="477"/>
      <c r="JUO952" s="477"/>
      <c r="JUP952" s="477"/>
      <c r="JUQ952" s="477"/>
      <c r="JUR952" s="477"/>
      <c r="JUS952" s="477"/>
      <c r="JUT952" s="477"/>
      <c r="JUU952" s="477"/>
      <c r="JUV952" s="477"/>
      <c r="JUW952" s="477"/>
      <c r="JUX952" s="477"/>
      <c r="JUY952" s="477"/>
      <c r="JUZ952" s="477"/>
      <c r="JVA952" s="477"/>
      <c r="JVB952" s="477"/>
      <c r="JVC952" s="477"/>
      <c r="JVD952" s="477"/>
      <c r="JVE952" s="477"/>
      <c r="JVF952" s="477"/>
      <c r="JVG952" s="477"/>
      <c r="JVH952" s="477"/>
      <c r="JVI952" s="477"/>
      <c r="JVJ952" s="477"/>
      <c r="JVK952" s="477"/>
      <c r="JVL952" s="477"/>
      <c r="JVM952" s="477"/>
      <c r="JVN952" s="477"/>
      <c r="JVO952" s="477"/>
      <c r="JVP952" s="477"/>
      <c r="JVQ952" s="477"/>
      <c r="JVR952" s="477"/>
      <c r="JVS952" s="477"/>
      <c r="JVT952" s="477"/>
      <c r="JVU952" s="477"/>
      <c r="JVV952" s="477"/>
      <c r="JVW952" s="477"/>
      <c r="JVX952" s="477"/>
      <c r="JVY952" s="477"/>
      <c r="JVZ952" s="477"/>
      <c r="JWA952" s="477"/>
      <c r="JWB952" s="477"/>
      <c r="JWC952" s="477"/>
      <c r="JWD952" s="477"/>
      <c r="JWE952" s="477"/>
      <c r="JWF952" s="477"/>
      <c r="JWG952" s="477"/>
      <c r="JWH952" s="477"/>
      <c r="JWI952" s="477"/>
      <c r="JWJ952" s="477"/>
      <c r="JWK952" s="477"/>
      <c r="JWL952" s="477"/>
      <c r="JWM952" s="477"/>
      <c r="JWN952" s="477"/>
      <c r="JWO952" s="477"/>
      <c r="JWP952" s="477"/>
      <c r="JWQ952" s="477"/>
      <c r="JWR952" s="477"/>
      <c r="JWS952" s="477"/>
      <c r="JWT952" s="477"/>
      <c r="JWU952" s="477"/>
      <c r="JWV952" s="477"/>
      <c r="JWW952" s="477"/>
      <c r="JWX952" s="477"/>
      <c r="JWY952" s="477"/>
      <c r="JWZ952" s="477"/>
      <c r="JXA952" s="477"/>
      <c r="JXB952" s="477"/>
      <c r="JXC952" s="477"/>
      <c r="JXD952" s="477"/>
      <c r="JXE952" s="477"/>
      <c r="JXF952" s="477"/>
      <c r="JXG952" s="477"/>
      <c r="JXH952" s="477"/>
      <c r="JXI952" s="477"/>
      <c r="JXJ952" s="477"/>
      <c r="JXK952" s="477"/>
      <c r="JXL952" s="477"/>
      <c r="JXM952" s="477"/>
      <c r="JXN952" s="477"/>
      <c r="JXO952" s="477"/>
      <c r="JXP952" s="477"/>
      <c r="JXQ952" s="477"/>
      <c r="JXR952" s="477"/>
      <c r="JXS952" s="477"/>
      <c r="JXT952" s="477"/>
      <c r="JXU952" s="477"/>
      <c r="JXV952" s="477"/>
      <c r="JXW952" s="477"/>
      <c r="JXX952" s="477"/>
      <c r="JXY952" s="477"/>
      <c r="JXZ952" s="477"/>
      <c r="JYA952" s="477"/>
      <c r="JYB952" s="477"/>
      <c r="JYC952" s="477"/>
      <c r="JYD952" s="477"/>
      <c r="JYE952" s="477"/>
      <c r="JYF952" s="477"/>
      <c r="JYG952" s="477"/>
      <c r="JYH952" s="477"/>
      <c r="JYI952" s="477"/>
      <c r="JYJ952" s="477"/>
      <c r="JYK952" s="477"/>
      <c r="JYL952" s="477"/>
      <c r="JYM952" s="477"/>
      <c r="JYN952" s="477"/>
      <c r="JYO952" s="477"/>
      <c r="JYP952" s="477"/>
      <c r="JYQ952" s="477"/>
      <c r="JYR952" s="477"/>
      <c r="JYS952" s="477"/>
      <c r="JYT952" s="477"/>
      <c r="JYU952" s="477"/>
      <c r="JYV952" s="477"/>
      <c r="JYW952" s="477"/>
      <c r="JYX952" s="477"/>
      <c r="JYY952" s="477"/>
      <c r="JYZ952" s="477"/>
      <c r="JZA952" s="477"/>
      <c r="JZB952" s="477"/>
      <c r="JZC952" s="477"/>
      <c r="JZD952" s="477"/>
      <c r="JZE952" s="477"/>
      <c r="JZF952" s="477"/>
      <c r="JZG952" s="477"/>
      <c r="JZH952" s="477"/>
      <c r="JZI952" s="477"/>
      <c r="JZJ952" s="477"/>
      <c r="JZK952" s="477"/>
      <c r="JZL952" s="477"/>
      <c r="JZM952" s="477"/>
      <c r="JZN952" s="477"/>
      <c r="JZO952" s="477"/>
      <c r="JZP952" s="477"/>
      <c r="JZQ952" s="477"/>
      <c r="JZR952" s="477"/>
      <c r="JZS952" s="477"/>
      <c r="JZT952" s="477"/>
      <c r="JZU952" s="477"/>
      <c r="JZV952" s="477"/>
      <c r="JZW952" s="477"/>
      <c r="JZX952" s="477"/>
      <c r="JZY952" s="477"/>
      <c r="JZZ952" s="477"/>
      <c r="KAA952" s="477"/>
      <c r="KAB952" s="477"/>
      <c r="KAC952" s="477"/>
      <c r="KAD952" s="477"/>
      <c r="KAE952" s="477"/>
      <c r="KAF952" s="477"/>
      <c r="KAG952" s="477"/>
      <c r="KAH952" s="477"/>
      <c r="KAI952" s="477"/>
      <c r="KAJ952" s="477"/>
      <c r="KAK952" s="477"/>
      <c r="KAL952" s="477"/>
      <c r="KAM952" s="477"/>
      <c r="KAN952" s="477"/>
      <c r="KAO952" s="477"/>
      <c r="KAP952" s="477"/>
      <c r="KAQ952" s="477"/>
      <c r="KAR952" s="477"/>
      <c r="KAS952" s="477"/>
      <c r="KAT952" s="477"/>
      <c r="KAU952" s="477"/>
      <c r="KAV952" s="477"/>
      <c r="KAW952" s="477"/>
      <c r="KAX952" s="477"/>
      <c r="KAY952" s="477"/>
      <c r="KAZ952" s="477"/>
      <c r="KBA952" s="477"/>
      <c r="KBB952" s="477"/>
      <c r="KBC952" s="477"/>
      <c r="KBD952" s="477"/>
      <c r="KBE952" s="477"/>
      <c r="KBF952" s="477"/>
      <c r="KBG952" s="477"/>
      <c r="KBH952" s="477"/>
      <c r="KBI952" s="477"/>
      <c r="KBJ952" s="477"/>
      <c r="KBK952" s="477"/>
      <c r="KBL952" s="477"/>
      <c r="KBM952" s="477"/>
      <c r="KBN952" s="477"/>
      <c r="KBO952" s="477"/>
      <c r="KBP952" s="477"/>
      <c r="KBQ952" s="477"/>
      <c r="KBR952" s="477"/>
      <c r="KBS952" s="477"/>
      <c r="KBT952" s="477"/>
      <c r="KBU952" s="477"/>
      <c r="KBV952" s="477"/>
      <c r="KBW952" s="477"/>
      <c r="KBX952" s="477"/>
      <c r="KBY952" s="477"/>
      <c r="KBZ952" s="477"/>
      <c r="KCA952" s="477"/>
      <c r="KCB952" s="477"/>
      <c r="KCC952" s="477"/>
      <c r="KCD952" s="477"/>
      <c r="KCE952" s="477"/>
      <c r="KCF952" s="477"/>
      <c r="KCG952" s="477"/>
      <c r="KCH952" s="477"/>
      <c r="KCI952" s="477"/>
      <c r="KCJ952" s="477"/>
      <c r="KCK952" s="477"/>
      <c r="KCL952" s="477"/>
      <c r="KCM952" s="477"/>
      <c r="KCN952" s="477"/>
      <c r="KCO952" s="477"/>
      <c r="KCP952" s="477"/>
      <c r="KCQ952" s="477"/>
      <c r="KCR952" s="477"/>
      <c r="KCS952" s="477"/>
      <c r="KCT952" s="477"/>
      <c r="KCU952" s="477"/>
      <c r="KCV952" s="477"/>
      <c r="KCW952" s="477"/>
      <c r="KCX952" s="477"/>
      <c r="KCY952" s="477"/>
      <c r="KCZ952" s="477"/>
      <c r="KDA952" s="477"/>
      <c r="KDB952" s="477"/>
      <c r="KDC952" s="477"/>
      <c r="KDD952" s="477"/>
      <c r="KDE952" s="477"/>
      <c r="KDF952" s="477"/>
      <c r="KDG952" s="477"/>
      <c r="KDH952" s="477"/>
      <c r="KDI952" s="477"/>
      <c r="KDJ952" s="477"/>
      <c r="KDK952" s="477"/>
      <c r="KDL952" s="477"/>
      <c r="KDM952" s="477"/>
      <c r="KDN952" s="477"/>
      <c r="KDO952" s="477"/>
      <c r="KDP952" s="477"/>
      <c r="KDQ952" s="477"/>
      <c r="KDR952" s="477"/>
      <c r="KDS952" s="477"/>
      <c r="KDT952" s="477"/>
      <c r="KDU952" s="477"/>
      <c r="KDV952" s="477"/>
      <c r="KDW952" s="477"/>
      <c r="KDX952" s="477"/>
      <c r="KDY952" s="477"/>
      <c r="KDZ952" s="477"/>
      <c r="KEA952" s="477"/>
      <c r="KEB952" s="477"/>
      <c r="KEC952" s="477"/>
      <c r="KED952" s="477"/>
      <c r="KEE952" s="477"/>
      <c r="KEF952" s="477"/>
      <c r="KEG952" s="477"/>
      <c r="KEH952" s="477"/>
      <c r="KEI952" s="477"/>
      <c r="KEJ952" s="477"/>
      <c r="KEK952" s="477"/>
      <c r="KEL952" s="477"/>
      <c r="KEM952" s="477"/>
      <c r="KEN952" s="477"/>
      <c r="KEO952" s="477"/>
      <c r="KEP952" s="477"/>
      <c r="KEQ952" s="477"/>
      <c r="KER952" s="477"/>
      <c r="KES952" s="477"/>
      <c r="KET952" s="477"/>
      <c r="KEU952" s="477"/>
      <c r="KEV952" s="477"/>
      <c r="KEW952" s="477"/>
      <c r="KEX952" s="477"/>
      <c r="KEY952" s="477"/>
      <c r="KEZ952" s="477"/>
      <c r="KFA952" s="477"/>
      <c r="KFB952" s="477"/>
      <c r="KFC952" s="477"/>
      <c r="KFD952" s="477"/>
      <c r="KFE952" s="477"/>
      <c r="KFF952" s="477"/>
      <c r="KFG952" s="477"/>
      <c r="KFH952" s="477"/>
      <c r="KFI952" s="477"/>
      <c r="KFJ952" s="477"/>
      <c r="KFK952" s="477"/>
      <c r="KFL952" s="477"/>
      <c r="KFM952" s="477"/>
      <c r="KFN952" s="477"/>
      <c r="KFO952" s="477"/>
      <c r="KFP952" s="477"/>
      <c r="KFQ952" s="477"/>
      <c r="KFR952" s="477"/>
      <c r="KFS952" s="477"/>
      <c r="KFT952" s="477"/>
      <c r="KFU952" s="477"/>
      <c r="KFV952" s="477"/>
      <c r="KFW952" s="477"/>
      <c r="KFX952" s="477"/>
      <c r="KFY952" s="477"/>
      <c r="KFZ952" s="477"/>
      <c r="KGA952" s="477"/>
      <c r="KGB952" s="477"/>
      <c r="KGC952" s="477"/>
      <c r="KGD952" s="477"/>
      <c r="KGE952" s="477"/>
      <c r="KGF952" s="477"/>
      <c r="KGG952" s="477"/>
      <c r="KGH952" s="477"/>
      <c r="KGI952" s="477"/>
      <c r="KGJ952" s="477"/>
      <c r="KGK952" s="477"/>
      <c r="KGL952" s="477"/>
      <c r="KGM952" s="477"/>
      <c r="KGN952" s="477"/>
      <c r="KGO952" s="477"/>
      <c r="KGP952" s="477"/>
      <c r="KGQ952" s="477"/>
      <c r="KGR952" s="477"/>
      <c r="KGS952" s="477"/>
      <c r="KGT952" s="477"/>
      <c r="KGU952" s="477"/>
      <c r="KGV952" s="477"/>
      <c r="KGW952" s="477"/>
      <c r="KGX952" s="477"/>
      <c r="KGY952" s="477"/>
      <c r="KGZ952" s="477"/>
      <c r="KHA952" s="477"/>
      <c r="KHB952" s="477"/>
      <c r="KHC952" s="477"/>
      <c r="KHD952" s="477"/>
      <c r="KHE952" s="477"/>
      <c r="KHF952" s="477"/>
      <c r="KHG952" s="477"/>
      <c r="KHH952" s="477"/>
      <c r="KHI952" s="477"/>
      <c r="KHJ952" s="477"/>
      <c r="KHK952" s="477"/>
      <c r="KHL952" s="477"/>
      <c r="KHM952" s="477"/>
      <c r="KHN952" s="477"/>
      <c r="KHO952" s="477"/>
      <c r="KHP952" s="477"/>
      <c r="KHQ952" s="477"/>
      <c r="KHR952" s="477"/>
      <c r="KHS952" s="477"/>
      <c r="KHT952" s="477"/>
      <c r="KHU952" s="477"/>
      <c r="KHV952" s="477"/>
      <c r="KHW952" s="477"/>
      <c r="KHX952" s="477"/>
      <c r="KHY952" s="477"/>
      <c r="KHZ952" s="477"/>
      <c r="KIA952" s="477"/>
      <c r="KIB952" s="477"/>
      <c r="KIC952" s="477"/>
      <c r="KID952" s="477"/>
      <c r="KIE952" s="477"/>
      <c r="KIF952" s="477"/>
      <c r="KIG952" s="477"/>
      <c r="KIH952" s="477"/>
      <c r="KII952" s="477"/>
      <c r="KIJ952" s="477"/>
      <c r="KIK952" s="477"/>
      <c r="KIL952" s="477"/>
      <c r="KIM952" s="477"/>
      <c r="KIN952" s="477"/>
      <c r="KIO952" s="477"/>
      <c r="KIP952" s="477"/>
      <c r="KIQ952" s="477"/>
      <c r="KIR952" s="477"/>
      <c r="KIS952" s="477"/>
      <c r="KIT952" s="477"/>
      <c r="KIU952" s="477"/>
      <c r="KIV952" s="477"/>
      <c r="KIW952" s="477"/>
      <c r="KIX952" s="477"/>
      <c r="KIY952" s="477"/>
      <c r="KIZ952" s="477"/>
      <c r="KJA952" s="477"/>
      <c r="KJB952" s="477"/>
      <c r="KJC952" s="477"/>
      <c r="KJD952" s="477"/>
      <c r="KJE952" s="477"/>
      <c r="KJF952" s="477"/>
      <c r="KJG952" s="477"/>
      <c r="KJH952" s="477"/>
      <c r="KJI952" s="477"/>
      <c r="KJJ952" s="477"/>
      <c r="KJK952" s="477"/>
      <c r="KJL952" s="477"/>
      <c r="KJM952" s="477"/>
      <c r="KJN952" s="477"/>
      <c r="KJO952" s="477"/>
      <c r="KJP952" s="477"/>
      <c r="KJQ952" s="477"/>
      <c r="KJR952" s="477"/>
      <c r="KJS952" s="477"/>
      <c r="KJT952" s="477"/>
      <c r="KJU952" s="477"/>
      <c r="KJV952" s="477"/>
      <c r="KJW952" s="477"/>
      <c r="KJX952" s="477"/>
      <c r="KJY952" s="477"/>
      <c r="KJZ952" s="477"/>
      <c r="KKA952" s="477"/>
      <c r="KKB952" s="477"/>
      <c r="KKC952" s="477"/>
      <c r="KKD952" s="477"/>
      <c r="KKE952" s="477"/>
      <c r="KKF952" s="477"/>
      <c r="KKG952" s="477"/>
      <c r="KKH952" s="477"/>
      <c r="KKI952" s="477"/>
      <c r="KKJ952" s="477"/>
      <c r="KKK952" s="477"/>
      <c r="KKL952" s="477"/>
      <c r="KKM952" s="477"/>
      <c r="KKN952" s="477"/>
      <c r="KKO952" s="477"/>
      <c r="KKP952" s="477"/>
      <c r="KKQ952" s="477"/>
      <c r="KKR952" s="477"/>
      <c r="KKS952" s="477"/>
      <c r="KKT952" s="477"/>
      <c r="KKU952" s="477"/>
      <c r="KKV952" s="477"/>
      <c r="KKW952" s="477"/>
      <c r="KKX952" s="477"/>
      <c r="KKY952" s="477"/>
      <c r="KKZ952" s="477"/>
      <c r="KLA952" s="477"/>
      <c r="KLB952" s="477"/>
      <c r="KLC952" s="477"/>
      <c r="KLD952" s="477"/>
      <c r="KLE952" s="477"/>
      <c r="KLF952" s="477"/>
      <c r="KLG952" s="477"/>
      <c r="KLH952" s="477"/>
      <c r="KLI952" s="477"/>
      <c r="KLJ952" s="477"/>
      <c r="KLK952" s="477"/>
      <c r="KLL952" s="477"/>
      <c r="KLM952" s="477"/>
      <c r="KLN952" s="477"/>
      <c r="KLO952" s="477"/>
      <c r="KLP952" s="477"/>
      <c r="KLQ952" s="477"/>
      <c r="KLR952" s="477"/>
      <c r="KLS952" s="477"/>
      <c r="KLT952" s="477"/>
      <c r="KLU952" s="477"/>
      <c r="KLV952" s="477"/>
      <c r="KLW952" s="477"/>
      <c r="KLX952" s="477"/>
      <c r="KLY952" s="477"/>
      <c r="KLZ952" s="477"/>
      <c r="KMA952" s="477"/>
      <c r="KMB952" s="477"/>
      <c r="KMC952" s="477"/>
      <c r="KMD952" s="477"/>
      <c r="KME952" s="477"/>
      <c r="KMF952" s="477"/>
      <c r="KMG952" s="477"/>
      <c r="KMH952" s="477"/>
      <c r="KMI952" s="477"/>
      <c r="KMJ952" s="477"/>
      <c r="KMK952" s="477"/>
      <c r="KML952" s="477"/>
      <c r="KMM952" s="477"/>
      <c r="KMN952" s="477"/>
      <c r="KMO952" s="477"/>
      <c r="KMP952" s="477"/>
      <c r="KMQ952" s="477"/>
      <c r="KMR952" s="477"/>
      <c r="KMS952" s="477"/>
      <c r="KMT952" s="477"/>
      <c r="KMU952" s="477"/>
      <c r="KMV952" s="477"/>
      <c r="KMW952" s="477"/>
      <c r="KMX952" s="477"/>
      <c r="KMY952" s="477"/>
      <c r="KMZ952" s="477"/>
      <c r="KNA952" s="477"/>
      <c r="KNB952" s="477"/>
      <c r="KNC952" s="477"/>
      <c r="KND952" s="477"/>
      <c r="KNE952" s="477"/>
      <c r="KNF952" s="477"/>
      <c r="KNG952" s="477"/>
      <c r="KNH952" s="477"/>
      <c r="KNI952" s="477"/>
      <c r="KNJ952" s="477"/>
      <c r="KNK952" s="477"/>
      <c r="KNL952" s="477"/>
      <c r="KNM952" s="477"/>
      <c r="KNN952" s="477"/>
      <c r="KNO952" s="477"/>
      <c r="KNP952" s="477"/>
      <c r="KNQ952" s="477"/>
      <c r="KNR952" s="477"/>
      <c r="KNS952" s="477"/>
      <c r="KNT952" s="477"/>
      <c r="KNU952" s="477"/>
      <c r="KNV952" s="477"/>
      <c r="KNW952" s="477"/>
      <c r="KNX952" s="477"/>
      <c r="KNY952" s="477"/>
      <c r="KNZ952" s="477"/>
      <c r="KOA952" s="477"/>
      <c r="KOB952" s="477"/>
      <c r="KOC952" s="477"/>
      <c r="KOD952" s="477"/>
      <c r="KOE952" s="477"/>
      <c r="KOF952" s="477"/>
      <c r="KOG952" s="477"/>
      <c r="KOH952" s="477"/>
      <c r="KOI952" s="477"/>
      <c r="KOJ952" s="477"/>
      <c r="KOK952" s="477"/>
      <c r="KOL952" s="477"/>
      <c r="KOM952" s="477"/>
      <c r="KON952" s="477"/>
      <c r="KOO952" s="477"/>
      <c r="KOP952" s="477"/>
      <c r="KOQ952" s="477"/>
      <c r="KOR952" s="477"/>
      <c r="KOS952" s="477"/>
      <c r="KOT952" s="477"/>
      <c r="KOU952" s="477"/>
      <c r="KOV952" s="477"/>
      <c r="KOW952" s="477"/>
      <c r="KOX952" s="477"/>
      <c r="KOY952" s="477"/>
      <c r="KOZ952" s="477"/>
      <c r="KPA952" s="477"/>
      <c r="KPB952" s="477"/>
      <c r="KPC952" s="477"/>
      <c r="KPD952" s="477"/>
      <c r="KPE952" s="477"/>
      <c r="KPF952" s="477"/>
      <c r="KPG952" s="477"/>
      <c r="KPH952" s="477"/>
      <c r="KPI952" s="477"/>
      <c r="KPJ952" s="477"/>
      <c r="KPK952" s="477"/>
      <c r="KPL952" s="477"/>
      <c r="KPM952" s="477"/>
      <c r="KPN952" s="477"/>
      <c r="KPO952" s="477"/>
      <c r="KPP952" s="477"/>
      <c r="KPQ952" s="477"/>
      <c r="KPR952" s="477"/>
      <c r="KPS952" s="477"/>
      <c r="KPT952" s="477"/>
      <c r="KPU952" s="477"/>
      <c r="KPV952" s="477"/>
      <c r="KPW952" s="477"/>
      <c r="KPX952" s="477"/>
      <c r="KPY952" s="477"/>
      <c r="KPZ952" s="477"/>
      <c r="KQA952" s="477"/>
      <c r="KQB952" s="477"/>
      <c r="KQC952" s="477"/>
      <c r="KQD952" s="477"/>
      <c r="KQE952" s="477"/>
      <c r="KQF952" s="477"/>
      <c r="KQG952" s="477"/>
      <c r="KQH952" s="477"/>
      <c r="KQI952" s="477"/>
      <c r="KQJ952" s="477"/>
      <c r="KQK952" s="477"/>
      <c r="KQL952" s="477"/>
      <c r="KQM952" s="477"/>
      <c r="KQN952" s="477"/>
      <c r="KQO952" s="477"/>
      <c r="KQP952" s="477"/>
      <c r="KQQ952" s="477"/>
      <c r="KQR952" s="477"/>
      <c r="KQS952" s="477"/>
      <c r="KQT952" s="477"/>
      <c r="KQU952" s="477"/>
      <c r="KQV952" s="477"/>
      <c r="KQW952" s="477"/>
      <c r="KQX952" s="477"/>
      <c r="KQY952" s="477"/>
      <c r="KQZ952" s="477"/>
      <c r="KRA952" s="477"/>
      <c r="KRB952" s="477"/>
      <c r="KRC952" s="477"/>
      <c r="KRD952" s="477"/>
      <c r="KRE952" s="477"/>
      <c r="KRF952" s="477"/>
      <c r="KRG952" s="477"/>
      <c r="KRH952" s="477"/>
      <c r="KRI952" s="477"/>
      <c r="KRJ952" s="477"/>
      <c r="KRK952" s="477"/>
      <c r="KRL952" s="477"/>
      <c r="KRM952" s="477"/>
      <c r="KRN952" s="477"/>
      <c r="KRO952" s="477"/>
      <c r="KRP952" s="477"/>
      <c r="KRQ952" s="477"/>
      <c r="KRR952" s="477"/>
      <c r="KRS952" s="477"/>
      <c r="KRT952" s="477"/>
      <c r="KRU952" s="477"/>
      <c r="KRV952" s="477"/>
      <c r="KRW952" s="477"/>
      <c r="KRX952" s="477"/>
      <c r="KRY952" s="477"/>
      <c r="KRZ952" s="477"/>
      <c r="KSA952" s="477"/>
      <c r="KSB952" s="477"/>
      <c r="KSC952" s="477"/>
      <c r="KSD952" s="477"/>
      <c r="KSE952" s="477"/>
      <c r="KSF952" s="477"/>
      <c r="KSG952" s="477"/>
      <c r="KSH952" s="477"/>
      <c r="KSI952" s="477"/>
      <c r="KSJ952" s="477"/>
      <c r="KSK952" s="477"/>
      <c r="KSL952" s="477"/>
      <c r="KSM952" s="477"/>
      <c r="KSN952" s="477"/>
      <c r="KSO952" s="477"/>
      <c r="KSP952" s="477"/>
      <c r="KSQ952" s="477"/>
      <c r="KSR952" s="477"/>
      <c r="KSS952" s="477"/>
      <c r="KST952" s="477"/>
      <c r="KSU952" s="477"/>
      <c r="KSV952" s="477"/>
      <c r="KSW952" s="477"/>
      <c r="KSX952" s="477"/>
      <c r="KSY952" s="477"/>
      <c r="KSZ952" s="477"/>
      <c r="KTA952" s="477"/>
      <c r="KTB952" s="477"/>
      <c r="KTC952" s="477"/>
      <c r="KTD952" s="477"/>
      <c r="KTE952" s="477"/>
      <c r="KTF952" s="477"/>
      <c r="KTG952" s="477"/>
      <c r="KTH952" s="477"/>
      <c r="KTI952" s="477"/>
      <c r="KTJ952" s="477"/>
      <c r="KTK952" s="477"/>
      <c r="KTL952" s="477"/>
      <c r="KTM952" s="477"/>
      <c r="KTN952" s="477"/>
      <c r="KTO952" s="477"/>
      <c r="KTP952" s="477"/>
      <c r="KTQ952" s="477"/>
      <c r="KTR952" s="477"/>
      <c r="KTS952" s="477"/>
      <c r="KTT952" s="477"/>
      <c r="KTU952" s="477"/>
      <c r="KTV952" s="477"/>
      <c r="KTW952" s="477"/>
      <c r="KTX952" s="477"/>
      <c r="KTY952" s="477"/>
      <c r="KTZ952" s="477"/>
      <c r="KUA952" s="477"/>
      <c r="KUB952" s="477"/>
      <c r="KUC952" s="477"/>
      <c r="KUD952" s="477"/>
      <c r="KUE952" s="477"/>
      <c r="KUF952" s="477"/>
      <c r="KUG952" s="477"/>
      <c r="KUH952" s="477"/>
      <c r="KUI952" s="477"/>
      <c r="KUJ952" s="477"/>
      <c r="KUK952" s="477"/>
      <c r="KUL952" s="477"/>
      <c r="KUM952" s="477"/>
      <c r="KUN952" s="477"/>
      <c r="KUO952" s="477"/>
      <c r="KUP952" s="477"/>
      <c r="KUQ952" s="477"/>
      <c r="KUR952" s="477"/>
      <c r="KUS952" s="477"/>
      <c r="KUT952" s="477"/>
      <c r="KUU952" s="477"/>
      <c r="KUV952" s="477"/>
      <c r="KUW952" s="477"/>
      <c r="KUX952" s="477"/>
      <c r="KUY952" s="477"/>
      <c r="KUZ952" s="477"/>
      <c r="KVA952" s="477"/>
      <c r="KVB952" s="477"/>
      <c r="KVC952" s="477"/>
      <c r="KVD952" s="477"/>
      <c r="KVE952" s="477"/>
      <c r="KVF952" s="477"/>
      <c r="KVG952" s="477"/>
      <c r="KVH952" s="477"/>
      <c r="KVI952" s="477"/>
      <c r="KVJ952" s="477"/>
      <c r="KVK952" s="477"/>
      <c r="KVL952" s="477"/>
      <c r="KVM952" s="477"/>
      <c r="KVN952" s="477"/>
      <c r="KVO952" s="477"/>
      <c r="KVP952" s="477"/>
      <c r="KVQ952" s="477"/>
      <c r="KVR952" s="477"/>
      <c r="KVS952" s="477"/>
      <c r="KVT952" s="477"/>
      <c r="KVU952" s="477"/>
      <c r="KVV952" s="477"/>
      <c r="KVW952" s="477"/>
      <c r="KVX952" s="477"/>
      <c r="KVY952" s="477"/>
      <c r="KVZ952" s="477"/>
      <c r="KWA952" s="477"/>
      <c r="KWB952" s="477"/>
      <c r="KWC952" s="477"/>
      <c r="KWD952" s="477"/>
      <c r="KWE952" s="477"/>
      <c r="KWF952" s="477"/>
      <c r="KWG952" s="477"/>
      <c r="KWH952" s="477"/>
      <c r="KWI952" s="477"/>
      <c r="KWJ952" s="477"/>
      <c r="KWK952" s="477"/>
      <c r="KWL952" s="477"/>
      <c r="KWM952" s="477"/>
      <c r="KWN952" s="477"/>
      <c r="KWO952" s="477"/>
      <c r="KWP952" s="477"/>
      <c r="KWQ952" s="477"/>
      <c r="KWR952" s="477"/>
      <c r="KWS952" s="477"/>
      <c r="KWT952" s="477"/>
      <c r="KWU952" s="477"/>
      <c r="KWV952" s="477"/>
      <c r="KWW952" s="477"/>
      <c r="KWX952" s="477"/>
      <c r="KWY952" s="477"/>
      <c r="KWZ952" s="477"/>
      <c r="KXA952" s="477"/>
      <c r="KXB952" s="477"/>
      <c r="KXC952" s="477"/>
      <c r="KXD952" s="477"/>
      <c r="KXE952" s="477"/>
      <c r="KXF952" s="477"/>
      <c r="KXG952" s="477"/>
      <c r="KXH952" s="477"/>
      <c r="KXI952" s="477"/>
      <c r="KXJ952" s="477"/>
      <c r="KXK952" s="477"/>
      <c r="KXL952" s="477"/>
      <c r="KXM952" s="477"/>
      <c r="KXN952" s="477"/>
      <c r="KXO952" s="477"/>
      <c r="KXP952" s="477"/>
      <c r="KXQ952" s="477"/>
      <c r="KXR952" s="477"/>
      <c r="KXS952" s="477"/>
      <c r="KXT952" s="477"/>
      <c r="KXU952" s="477"/>
      <c r="KXV952" s="477"/>
      <c r="KXW952" s="477"/>
      <c r="KXX952" s="477"/>
      <c r="KXY952" s="477"/>
      <c r="KXZ952" s="477"/>
      <c r="KYA952" s="477"/>
      <c r="KYB952" s="477"/>
      <c r="KYC952" s="477"/>
      <c r="KYD952" s="477"/>
      <c r="KYE952" s="477"/>
      <c r="KYF952" s="477"/>
      <c r="KYG952" s="477"/>
      <c r="KYH952" s="477"/>
      <c r="KYI952" s="477"/>
      <c r="KYJ952" s="477"/>
      <c r="KYK952" s="477"/>
      <c r="KYL952" s="477"/>
      <c r="KYM952" s="477"/>
      <c r="KYN952" s="477"/>
      <c r="KYO952" s="477"/>
      <c r="KYP952" s="477"/>
      <c r="KYQ952" s="477"/>
      <c r="KYR952" s="477"/>
      <c r="KYS952" s="477"/>
      <c r="KYT952" s="477"/>
      <c r="KYU952" s="477"/>
      <c r="KYV952" s="477"/>
      <c r="KYW952" s="477"/>
      <c r="KYX952" s="477"/>
      <c r="KYY952" s="477"/>
      <c r="KYZ952" s="477"/>
      <c r="KZA952" s="477"/>
      <c r="KZB952" s="477"/>
      <c r="KZC952" s="477"/>
      <c r="KZD952" s="477"/>
      <c r="KZE952" s="477"/>
      <c r="KZF952" s="477"/>
      <c r="KZG952" s="477"/>
      <c r="KZH952" s="477"/>
      <c r="KZI952" s="477"/>
      <c r="KZJ952" s="477"/>
      <c r="KZK952" s="477"/>
      <c r="KZL952" s="477"/>
      <c r="KZM952" s="477"/>
      <c r="KZN952" s="477"/>
      <c r="KZO952" s="477"/>
      <c r="KZP952" s="477"/>
      <c r="KZQ952" s="477"/>
      <c r="KZR952" s="477"/>
      <c r="KZS952" s="477"/>
      <c r="KZT952" s="477"/>
      <c r="KZU952" s="477"/>
      <c r="KZV952" s="477"/>
      <c r="KZW952" s="477"/>
      <c r="KZX952" s="477"/>
      <c r="KZY952" s="477"/>
      <c r="KZZ952" s="477"/>
      <c r="LAA952" s="477"/>
      <c r="LAB952" s="477"/>
      <c r="LAC952" s="477"/>
      <c r="LAD952" s="477"/>
      <c r="LAE952" s="477"/>
      <c r="LAF952" s="477"/>
      <c r="LAG952" s="477"/>
      <c r="LAH952" s="477"/>
      <c r="LAI952" s="477"/>
      <c r="LAJ952" s="477"/>
      <c r="LAK952" s="477"/>
      <c r="LAL952" s="477"/>
      <c r="LAM952" s="477"/>
      <c r="LAN952" s="477"/>
      <c r="LAO952" s="477"/>
      <c r="LAP952" s="477"/>
      <c r="LAQ952" s="477"/>
      <c r="LAR952" s="477"/>
      <c r="LAS952" s="477"/>
      <c r="LAT952" s="477"/>
      <c r="LAU952" s="477"/>
      <c r="LAV952" s="477"/>
      <c r="LAW952" s="477"/>
      <c r="LAX952" s="477"/>
      <c r="LAY952" s="477"/>
      <c r="LAZ952" s="477"/>
      <c r="LBA952" s="477"/>
      <c r="LBB952" s="477"/>
      <c r="LBC952" s="477"/>
      <c r="LBD952" s="477"/>
      <c r="LBE952" s="477"/>
      <c r="LBF952" s="477"/>
      <c r="LBG952" s="477"/>
      <c r="LBH952" s="477"/>
      <c r="LBI952" s="477"/>
      <c r="LBJ952" s="477"/>
      <c r="LBK952" s="477"/>
      <c r="LBL952" s="477"/>
      <c r="LBM952" s="477"/>
      <c r="LBN952" s="477"/>
      <c r="LBO952" s="477"/>
      <c r="LBP952" s="477"/>
      <c r="LBQ952" s="477"/>
      <c r="LBR952" s="477"/>
      <c r="LBS952" s="477"/>
      <c r="LBT952" s="477"/>
      <c r="LBU952" s="477"/>
      <c r="LBV952" s="477"/>
      <c r="LBW952" s="477"/>
      <c r="LBX952" s="477"/>
      <c r="LBY952" s="477"/>
      <c r="LBZ952" s="477"/>
      <c r="LCA952" s="477"/>
      <c r="LCB952" s="477"/>
      <c r="LCC952" s="477"/>
      <c r="LCD952" s="477"/>
      <c r="LCE952" s="477"/>
      <c r="LCF952" s="477"/>
      <c r="LCG952" s="477"/>
      <c r="LCH952" s="477"/>
      <c r="LCI952" s="477"/>
      <c r="LCJ952" s="477"/>
      <c r="LCK952" s="477"/>
      <c r="LCL952" s="477"/>
      <c r="LCM952" s="477"/>
      <c r="LCN952" s="477"/>
      <c r="LCO952" s="477"/>
      <c r="LCP952" s="477"/>
      <c r="LCQ952" s="477"/>
      <c r="LCR952" s="477"/>
      <c r="LCS952" s="477"/>
      <c r="LCT952" s="477"/>
      <c r="LCU952" s="477"/>
      <c r="LCV952" s="477"/>
      <c r="LCW952" s="477"/>
      <c r="LCX952" s="477"/>
      <c r="LCY952" s="477"/>
      <c r="LCZ952" s="477"/>
      <c r="LDA952" s="477"/>
      <c r="LDB952" s="477"/>
      <c r="LDC952" s="477"/>
      <c r="LDD952" s="477"/>
      <c r="LDE952" s="477"/>
      <c r="LDF952" s="477"/>
      <c r="LDG952" s="477"/>
      <c r="LDH952" s="477"/>
      <c r="LDI952" s="477"/>
      <c r="LDJ952" s="477"/>
      <c r="LDK952" s="477"/>
      <c r="LDL952" s="477"/>
      <c r="LDM952" s="477"/>
      <c r="LDN952" s="477"/>
      <c r="LDO952" s="477"/>
      <c r="LDP952" s="477"/>
      <c r="LDQ952" s="477"/>
      <c r="LDR952" s="477"/>
      <c r="LDS952" s="477"/>
      <c r="LDT952" s="477"/>
      <c r="LDU952" s="477"/>
      <c r="LDV952" s="477"/>
      <c r="LDW952" s="477"/>
      <c r="LDX952" s="477"/>
      <c r="LDY952" s="477"/>
      <c r="LDZ952" s="477"/>
      <c r="LEA952" s="477"/>
      <c r="LEB952" s="477"/>
      <c r="LEC952" s="477"/>
      <c r="LED952" s="477"/>
      <c r="LEE952" s="477"/>
      <c r="LEF952" s="477"/>
      <c r="LEG952" s="477"/>
      <c r="LEH952" s="477"/>
      <c r="LEI952" s="477"/>
      <c r="LEJ952" s="477"/>
      <c r="LEK952" s="477"/>
      <c r="LEL952" s="477"/>
      <c r="LEM952" s="477"/>
      <c r="LEN952" s="477"/>
      <c r="LEO952" s="477"/>
      <c r="LEP952" s="477"/>
      <c r="LEQ952" s="477"/>
      <c r="LER952" s="477"/>
      <c r="LES952" s="477"/>
      <c r="LET952" s="477"/>
      <c r="LEU952" s="477"/>
      <c r="LEV952" s="477"/>
      <c r="LEW952" s="477"/>
      <c r="LEX952" s="477"/>
      <c r="LEY952" s="477"/>
      <c r="LEZ952" s="477"/>
      <c r="LFA952" s="477"/>
      <c r="LFB952" s="477"/>
      <c r="LFC952" s="477"/>
      <c r="LFD952" s="477"/>
      <c r="LFE952" s="477"/>
      <c r="LFF952" s="477"/>
      <c r="LFG952" s="477"/>
      <c r="LFH952" s="477"/>
      <c r="LFI952" s="477"/>
      <c r="LFJ952" s="477"/>
      <c r="LFK952" s="477"/>
      <c r="LFL952" s="477"/>
      <c r="LFM952" s="477"/>
      <c r="LFN952" s="477"/>
      <c r="LFO952" s="477"/>
      <c r="LFP952" s="477"/>
      <c r="LFQ952" s="477"/>
      <c r="LFR952" s="477"/>
      <c r="LFS952" s="477"/>
      <c r="LFT952" s="477"/>
      <c r="LFU952" s="477"/>
      <c r="LFV952" s="477"/>
      <c r="LFW952" s="477"/>
      <c r="LFX952" s="477"/>
      <c r="LFY952" s="477"/>
      <c r="LFZ952" s="477"/>
      <c r="LGA952" s="477"/>
      <c r="LGB952" s="477"/>
      <c r="LGC952" s="477"/>
      <c r="LGD952" s="477"/>
      <c r="LGE952" s="477"/>
      <c r="LGF952" s="477"/>
      <c r="LGG952" s="477"/>
      <c r="LGH952" s="477"/>
      <c r="LGI952" s="477"/>
      <c r="LGJ952" s="477"/>
      <c r="LGK952" s="477"/>
      <c r="LGL952" s="477"/>
      <c r="LGM952" s="477"/>
      <c r="LGN952" s="477"/>
      <c r="LGO952" s="477"/>
      <c r="LGP952" s="477"/>
      <c r="LGQ952" s="477"/>
      <c r="LGR952" s="477"/>
      <c r="LGS952" s="477"/>
      <c r="LGT952" s="477"/>
      <c r="LGU952" s="477"/>
      <c r="LGV952" s="477"/>
      <c r="LGW952" s="477"/>
      <c r="LGX952" s="477"/>
      <c r="LGY952" s="477"/>
      <c r="LGZ952" s="477"/>
      <c r="LHA952" s="477"/>
      <c r="LHB952" s="477"/>
      <c r="LHC952" s="477"/>
      <c r="LHD952" s="477"/>
      <c r="LHE952" s="477"/>
      <c r="LHF952" s="477"/>
      <c r="LHG952" s="477"/>
      <c r="LHH952" s="477"/>
      <c r="LHI952" s="477"/>
      <c r="LHJ952" s="477"/>
      <c r="LHK952" s="477"/>
      <c r="LHL952" s="477"/>
      <c r="LHM952" s="477"/>
      <c r="LHN952" s="477"/>
      <c r="LHO952" s="477"/>
      <c r="LHP952" s="477"/>
      <c r="LHQ952" s="477"/>
      <c r="LHR952" s="477"/>
      <c r="LHS952" s="477"/>
      <c r="LHT952" s="477"/>
      <c r="LHU952" s="477"/>
      <c r="LHV952" s="477"/>
      <c r="LHW952" s="477"/>
      <c r="LHX952" s="477"/>
      <c r="LHY952" s="477"/>
      <c r="LHZ952" s="477"/>
      <c r="LIA952" s="477"/>
      <c r="LIB952" s="477"/>
      <c r="LIC952" s="477"/>
      <c r="LID952" s="477"/>
      <c r="LIE952" s="477"/>
      <c r="LIF952" s="477"/>
      <c r="LIG952" s="477"/>
      <c r="LIH952" s="477"/>
      <c r="LII952" s="477"/>
      <c r="LIJ952" s="477"/>
      <c r="LIK952" s="477"/>
      <c r="LIL952" s="477"/>
      <c r="LIM952" s="477"/>
      <c r="LIN952" s="477"/>
      <c r="LIO952" s="477"/>
      <c r="LIP952" s="477"/>
      <c r="LIQ952" s="477"/>
      <c r="LIR952" s="477"/>
      <c r="LIS952" s="477"/>
      <c r="LIT952" s="477"/>
      <c r="LIU952" s="477"/>
      <c r="LIV952" s="477"/>
      <c r="LIW952" s="477"/>
      <c r="LIX952" s="477"/>
      <c r="LIY952" s="477"/>
      <c r="LIZ952" s="477"/>
      <c r="LJA952" s="477"/>
      <c r="LJB952" s="477"/>
      <c r="LJC952" s="477"/>
      <c r="LJD952" s="477"/>
      <c r="LJE952" s="477"/>
      <c r="LJF952" s="477"/>
      <c r="LJG952" s="477"/>
      <c r="LJH952" s="477"/>
      <c r="LJI952" s="477"/>
      <c r="LJJ952" s="477"/>
      <c r="LJK952" s="477"/>
      <c r="LJL952" s="477"/>
      <c r="LJM952" s="477"/>
      <c r="LJN952" s="477"/>
      <c r="LJO952" s="477"/>
      <c r="LJP952" s="477"/>
      <c r="LJQ952" s="477"/>
      <c r="LJR952" s="477"/>
      <c r="LJS952" s="477"/>
      <c r="LJT952" s="477"/>
      <c r="LJU952" s="477"/>
      <c r="LJV952" s="477"/>
      <c r="LJW952" s="477"/>
      <c r="LJX952" s="477"/>
      <c r="LJY952" s="477"/>
      <c r="LJZ952" s="477"/>
      <c r="LKA952" s="477"/>
      <c r="LKB952" s="477"/>
      <c r="LKC952" s="477"/>
      <c r="LKD952" s="477"/>
      <c r="LKE952" s="477"/>
      <c r="LKF952" s="477"/>
      <c r="LKG952" s="477"/>
      <c r="LKH952" s="477"/>
      <c r="LKI952" s="477"/>
      <c r="LKJ952" s="477"/>
      <c r="LKK952" s="477"/>
      <c r="LKL952" s="477"/>
      <c r="LKM952" s="477"/>
      <c r="LKN952" s="477"/>
      <c r="LKO952" s="477"/>
      <c r="LKP952" s="477"/>
      <c r="LKQ952" s="477"/>
      <c r="LKR952" s="477"/>
      <c r="LKS952" s="477"/>
      <c r="LKT952" s="477"/>
      <c r="LKU952" s="477"/>
      <c r="LKV952" s="477"/>
      <c r="LKW952" s="477"/>
      <c r="LKX952" s="477"/>
      <c r="LKY952" s="477"/>
      <c r="LKZ952" s="477"/>
      <c r="LLA952" s="477"/>
      <c r="LLB952" s="477"/>
      <c r="LLC952" s="477"/>
      <c r="LLD952" s="477"/>
      <c r="LLE952" s="477"/>
      <c r="LLF952" s="477"/>
      <c r="LLG952" s="477"/>
      <c r="LLH952" s="477"/>
      <c r="LLI952" s="477"/>
      <c r="LLJ952" s="477"/>
      <c r="LLK952" s="477"/>
      <c r="LLL952" s="477"/>
      <c r="LLM952" s="477"/>
      <c r="LLN952" s="477"/>
      <c r="LLO952" s="477"/>
      <c r="LLP952" s="477"/>
      <c r="LLQ952" s="477"/>
      <c r="LLR952" s="477"/>
      <c r="LLS952" s="477"/>
      <c r="LLT952" s="477"/>
      <c r="LLU952" s="477"/>
      <c r="LLV952" s="477"/>
      <c r="LLW952" s="477"/>
      <c r="LLX952" s="477"/>
      <c r="LLY952" s="477"/>
      <c r="LLZ952" s="477"/>
      <c r="LMA952" s="477"/>
      <c r="LMB952" s="477"/>
      <c r="LMC952" s="477"/>
      <c r="LMD952" s="477"/>
      <c r="LME952" s="477"/>
      <c r="LMF952" s="477"/>
      <c r="LMG952" s="477"/>
      <c r="LMH952" s="477"/>
      <c r="LMI952" s="477"/>
      <c r="LMJ952" s="477"/>
      <c r="LMK952" s="477"/>
      <c r="LML952" s="477"/>
      <c r="LMM952" s="477"/>
      <c r="LMN952" s="477"/>
      <c r="LMO952" s="477"/>
      <c r="LMP952" s="477"/>
      <c r="LMQ952" s="477"/>
      <c r="LMR952" s="477"/>
      <c r="LMS952" s="477"/>
      <c r="LMT952" s="477"/>
      <c r="LMU952" s="477"/>
      <c r="LMV952" s="477"/>
      <c r="LMW952" s="477"/>
      <c r="LMX952" s="477"/>
      <c r="LMY952" s="477"/>
      <c r="LMZ952" s="477"/>
      <c r="LNA952" s="477"/>
      <c r="LNB952" s="477"/>
      <c r="LNC952" s="477"/>
      <c r="LND952" s="477"/>
      <c r="LNE952" s="477"/>
      <c r="LNF952" s="477"/>
      <c r="LNG952" s="477"/>
      <c r="LNH952" s="477"/>
      <c r="LNI952" s="477"/>
      <c r="LNJ952" s="477"/>
      <c r="LNK952" s="477"/>
      <c r="LNL952" s="477"/>
      <c r="LNM952" s="477"/>
      <c r="LNN952" s="477"/>
      <c r="LNO952" s="477"/>
      <c r="LNP952" s="477"/>
      <c r="LNQ952" s="477"/>
      <c r="LNR952" s="477"/>
      <c r="LNS952" s="477"/>
      <c r="LNT952" s="477"/>
      <c r="LNU952" s="477"/>
      <c r="LNV952" s="477"/>
      <c r="LNW952" s="477"/>
      <c r="LNX952" s="477"/>
      <c r="LNY952" s="477"/>
      <c r="LNZ952" s="477"/>
      <c r="LOA952" s="477"/>
      <c r="LOB952" s="477"/>
      <c r="LOC952" s="477"/>
      <c r="LOD952" s="477"/>
      <c r="LOE952" s="477"/>
      <c r="LOF952" s="477"/>
      <c r="LOG952" s="477"/>
      <c r="LOH952" s="477"/>
      <c r="LOI952" s="477"/>
      <c r="LOJ952" s="477"/>
      <c r="LOK952" s="477"/>
      <c r="LOL952" s="477"/>
      <c r="LOM952" s="477"/>
      <c r="LON952" s="477"/>
      <c r="LOO952" s="477"/>
      <c r="LOP952" s="477"/>
      <c r="LOQ952" s="477"/>
      <c r="LOR952" s="477"/>
      <c r="LOS952" s="477"/>
      <c r="LOT952" s="477"/>
      <c r="LOU952" s="477"/>
      <c r="LOV952" s="477"/>
      <c r="LOW952" s="477"/>
      <c r="LOX952" s="477"/>
      <c r="LOY952" s="477"/>
      <c r="LOZ952" s="477"/>
      <c r="LPA952" s="477"/>
      <c r="LPB952" s="477"/>
      <c r="LPC952" s="477"/>
      <c r="LPD952" s="477"/>
      <c r="LPE952" s="477"/>
      <c r="LPF952" s="477"/>
      <c r="LPG952" s="477"/>
      <c r="LPH952" s="477"/>
      <c r="LPI952" s="477"/>
      <c r="LPJ952" s="477"/>
      <c r="LPK952" s="477"/>
      <c r="LPL952" s="477"/>
      <c r="LPM952" s="477"/>
      <c r="LPN952" s="477"/>
      <c r="LPO952" s="477"/>
      <c r="LPP952" s="477"/>
      <c r="LPQ952" s="477"/>
      <c r="LPR952" s="477"/>
      <c r="LPS952" s="477"/>
      <c r="LPT952" s="477"/>
      <c r="LPU952" s="477"/>
      <c r="LPV952" s="477"/>
      <c r="LPW952" s="477"/>
      <c r="LPX952" s="477"/>
      <c r="LPY952" s="477"/>
      <c r="LPZ952" s="477"/>
      <c r="LQA952" s="477"/>
      <c r="LQB952" s="477"/>
      <c r="LQC952" s="477"/>
      <c r="LQD952" s="477"/>
      <c r="LQE952" s="477"/>
      <c r="LQF952" s="477"/>
      <c r="LQG952" s="477"/>
      <c r="LQH952" s="477"/>
      <c r="LQI952" s="477"/>
      <c r="LQJ952" s="477"/>
      <c r="LQK952" s="477"/>
      <c r="LQL952" s="477"/>
      <c r="LQM952" s="477"/>
      <c r="LQN952" s="477"/>
      <c r="LQO952" s="477"/>
      <c r="LQP952" s="477"/>
      <c r="LQQ952" s="477"/>
      <c r="LQR952" s="477"/>
      <c r="LQS952" s="477"/>
      <c r="LQT952" s="477"/>
      <c r="LQU952" s="477"/>
      <c r="LQV952" s="477"/>
      <c r="LQW952" s="477"/>
      <c r="LQX952" s="477"/>
      <c r="LQY952" s="477"/>
      <c r="LQZ952" s="477"/>
      <c r="LRA952" s="477"/>
      <c r="LRB952" s="477"/>
      <c r="LRC952" s="477"/>
      <c r="LRD952" s="477"/>
      <c r="LRE952" s="477"/>
      <c r="LRF952" s="477"/>
      <c r="LRG952" s="477"/>
      <c r="LRH952" s="477"/>
      <c r="LRI952" s="477"/>
      <c r="LRJ952" s="477"/>
      <c r="LRK952" s="477"/>
      <c r="LRL952" s="477"/>
      <c r="LRM952" s="477"/>
      <c r="LRN952" s="477"/>
      <c r="LRO952" s="477"/>
      <c r="LRP952" s="477"/>
      <c r="LRQ952" s="477"/>
      <c r="LRR952" s="477"/>
      <c r="LRS952" s="477"/>
      <c r="LRT952" s="477"/>
      <c r="LRU952" s="477"/>
      <c r="LRV952" s="477"/>
      <c r="LRW952" s="477"/>
      <c r="LRX952" s="477"/>
      <c r="LRY952" s="477"/>
      <c r="LRZ952" s="477"/>
      <c r="LSA952" s="477"/>
      <c r="LSB952" s="477"/>
      <c r="LSC952" s="477"/>
      <c r="LSD952" s="477"/>
      <c r="LSE952" s="477"/>
      <c r="LSF952" s="477"/>
      <c r="LSG952" s="477"/>
      <c r="LSH952" s="477"/>
      <c r="LSI952" s="477"/>
      <c r="LSJ952" s="477"/>
      <c r="LSK952" s="477"/>
      <c r="LSL952" s="477"/>
      <c r="LSM952" s="477"/>
      <c r="LSN952" s="477"/>
      <c r="LSO952" s="477"/>
      <c r="LSP952" s="477"/>
      <c r="LSQ952" s="477"/>
      <c r="LSR952" s="477"/>
      <c r="LSS952" s="477"/>
      <c r="LST952" s="477"/>
      <c r="LSU952" s="477"/>
      <c r="LSV952" s="477"/>
      <c r="LSW952" s="477"/>
      <c r="LSX952" s="477"/>
      <c r="LSY952" s="477"/>
      <c r="LSZ952" s="477"/>
      <c r="LTA952" s="477"/>
      <c r="LTB952" s="477"/>
      <c r="LTC952" s="477"/>
      <c r="LTD952" s="477"/>
      <c r="LTE952" s="477"/>
      <c r="LTF952" s="477"/>
      <c r="LTG952" s="477"/>
      <c r="LTH952" s="477"/>
      <c r="LTI952" s="477"/>
      <c r="LTJ952" s="477"/>
      <c r="LTK952" s="477"/>
      <c r="LTL952" s="477"/>
      <c r="LTM952" s="477"/>
      <c r="LTN952" s="477"/>
      <c r="LTO952" s="477"/>
      <c r="LTP952" s="477"/>
      <c r="LTQ952" s="477"/>
      <c r="LTR952" s="477"/>
      <c r="LTS952" s="477"/>
      <c r="LTT952" s="477"/>
      <c r="LTU952" s="477"/>
      <c r="LTV952" s="477"/>
      <c r="LTW952" s="477"/>
      <c r="LTX952" s="477"/>
      <c r="LTY952" s="477"/>
      <c r="LTZ952" s="477"/>
      <c r="LUA952" s="477"/>
      <c r="LUB952" s="477"/>
      <c r="LUC952" s="477"/>
      <c r="LUD952" s="477"/>
      <c r="LUE952" s="477"/>
      <c r="LUF952" s="477"/>
      <c r="LUG952" s="477"/>
      <c r="LUH952" s="477"/>
      <c r="LUI952" s="477"/>
      <c r="LUJ952" s="477"/>
      <c r="LUK952" s="477"/>
      <c r="LUL952" s="477"/>
      <c r="LUM952" s="477"/>
      <c r="LUN952" s="477"/>
      <c r="LUO952" s="477"/>
      <c r="LUP952" s="477"/>
      <c r="LUQ952" s="477"/>
      <c r="LUR952" s="477"/>
      <c r="LUS952" s="477"/>
      <c r="LUT952" s="477"/>
      <c r="LUU952" s="477"/>
      <c r="LUV952" s="477"/>
      <c r="LUW952" s="477"/>
      <c r="LUX952" s="477"/>
      <c r="LUY952" s="477"/>
      <c r="LUZ952" s="477"/>
      <c r="LVA952" s="477"/>
      <c r="LVB952" s="477"/>
      <c r="LVC952" s="477"/>
      <c r="LVD952" s="477"/>
      <c r="LVE952" s="477"/>
      <c r="LVF952" s="477"/>
      <c r="LVG952" s="477"/>
      <c r="LVH952" s="477"/>
      <c r="LVI952" s="477"/>
      <c r="LVJ952" s="477"/>
      <c r="LVK952" s="477"/>
      <c r="LVL952" s="477"/>
      <c r="LVM952" s="477"/>
      <c r="LVN952" s="477"/>
      <c r="LVO952" s="477"/>
      <c r="LVP952" s="477"/>
      <c r="LVQ952" s="477"/>
      <c r="LVR952" s="477"/>
      <c r="LVS952" s="477"/>
      <c r="LVT952" s="477"/>
      <c r="LVU952" s="477"/>
      <c r="LVV952" s="477"/>
      <c r="LVW952" s="477"/>
      <c r="LVX952" s="477"/>
      <c r="LVY952" s="477"/>
      <c r="LVZ952" s="477"/>
      <c r="LWA952" s="477"/>
      <c r="LWB952" s="477"/>
      <c r="LWC952" s="477"/>
      <c r="LWD952" s="477"/>
      <c r="LWE952" s="477"/>
      <c r="LWF952" s="477"/>
      <c r="LWG952" s="477"/>
      <c r="LWH952" s="477"/>
      <c r="LWI952" s="477"/>
      <c r="LWJ952" s="477"/>
      <c r="LWK952" s="477"/>
      <c r="LWL952" s="477"/>
      <c r="LWM952" s="477"/>
      <c r="LWN952" s="477"/>
      <c r="LWO952" s="477"/>
      <c r="LWP952" s="477"/>
      <c r="LWQ952" s="477"/>
      <c r="LWR952" s="477"/>
      <c r="LWS952" s="477"/>
      <c r="LWT952" s="477"/>
      <c r="LWU952" s="477"/>
      <c r="LWV952" s="477"/>
      <c r="LWW952" s="477"/>
      <c r="LWX952" s="477"/>
      <c r="LWY952" s="477"/>
      <c r="LWZ952" s="477"/>
      <c r="LXA952" s="477"/>
      <c r="LXB952" s="477"/>
      <c r="LXC952" s="477"/>
      <c r="LXD952" s="477"/>
      <c r="LXE952" s="477"/>
      <c r="LXF952" s="477"/>
      <c r="LXG952" s="477"/>
      <c r="LXH952" s="477"/>
      <c r="LXI952" s="477"/>
      <c r="LXJ952" s="477"/>
      <c r="LXK952" s="477"/>
      <c r="LXL952" s="477"/>
      <c r="LXM952" s="477"/>
      <c r="LXN952" s="477"/>
      <c r="LXO952" s="477"/>
      <c r="LXP952" s="477"/>
      <c r="LXQ952" s="477"/>
      <c r="LXR952" s="477"/>
      <c r="LXS952" s="477"/>
      <c r="LXT952" s="477"/>
      <c r="LXU952" s="477"/>
      <c r="LXV952" s="477"/>
      <c r="LXW952" s="477"/>
      <c r="LXX952" s="477"/>
      <c r="LXY952" s="477"/>
      <c r="LXZ952" s="477"/>
      <c r="LYA952" s="477"/>
      <c r="LYB952" s="477"/>
      <c r="LYC952" s="477"/>
      <c r="LYD952" s="477"/>
      <c r="LYE952" s="477"/>
      <c r="LYF952" s="477"/>
      <c r="LYG952" s="477"/>
      <c r="LYH952" s="477"/>
      <c r="LYI952" s="477"/>
      <c r="LYJ952" s="477"/>
      <c r="LYK952" s="477"/>
      <c r="LYL952" s="477"/>
      <c r="LYM952" s="477"/>
      <c r="LYN952" s="477"/>
      <c r="LYO952" s="477"/>
      <c r="LYP952" s="477"/>
      <c r="LYQ952" s="477"/>
      <c r="LYR952" s="477"/>
      <c r="LYS952" s="477"/>
      <c r="LYT952" s="477"/>
      <c r="LYU952" s="477"/>
      <c r="LYV952" s="477"/>
      <c r="LYW952" s="477"/>
      <c r="LYX952" s="477"/>
      <c r="LYY952" s="477"/>
      <c r="LYZ952" s="477"/>
      <c r="LZA952" s="477"/>
      <c r="LZB952" s="477"/>
      <c r="LZC952" s="477"/>
      <c r="LZD952" s="477"/>
      <c r="LZE952" s="477"/>
      <c r="LZF952" s="477"/>
      <c r="LZG952" s="477"/>
      <c r="LZH952" s="477"/>
      <c r="LZI952" s="477"/>
      <c r="LZJ952" s="477"/>
      <c r="LZK952" s="477"/>
      <c r="LZL952" s="477"/>
      <c r="LZM952" s="477"/>
      <c r="LZN952" s="477"/>
      <c r="LZO952" s="477"/>
      <c r="LZP952" s="477"/>
      <c r="LZQ952" s="477"/>
      <c r="LZR952" s="477"/>
      <c r="LZS952" s="477"/>
      <c r="LZT952" s="477"/>
      <c r="LZU952" s="477"/>
      <c r="LZV952" s="477"/>
      <c r="LZW952" s="477"/>
      <c r="LZX952" s="477"/>
      <c r="LZY952" s="477"/>
      <c r="LZZ952" s="477"/>
      <c r="MAA952" s="477"/>
      <c r="MAB952" s="477"/>
      <c r="MAC952" s="477"/>
      <c r="MAD952" s="477"/>
      <c r="MAE952" s="477"/>
      <c r="MAF952" s="477"/>
      <c r="MAG952" s="477"/>
      <c r="MAH952" s="477"/>
      <c r="MAI952" s="477"/>
      <c r="MAJ952" s="477"/>
      <c r="MAK952" s="477"/>
      <c r="MAL952" s="477"/>
      <c r="MAM952" s="477"/>
      <c r="MAN952" s="477"/>
      <c r="MAO952" s="477"/>
      <c r="MAP952" s="477"/>
      <c r="MAQ952" s="477"/>
      <c r="MAR952" s="477"/>
      <c r="MAS952" s="477"/>
      <c r="MAT952" s="477"/>
      <c r="MAU952" s="477"/>
      <c r="MAV952" s="477"/>
      <c r="MAW952" s="477"/>
      <c r="MAX952" s="477"/>
      <c r="MAY952" s="477"/>
      <c r="MAZ952" s="477"/>
      <c r="MBA952" s="477"/>
      <c r="MBB952" s="477"/>
      <c r="MBC952" s="477"/>
      <c r="MBD952" s="477"/>
      <c r="MBE952" s="477"/>
      <c r="MBF952" s="477"/>
      <c r="MBG952" s="477"/>
      <c r="MBH952" s="477"/>
      <c r="MBI952" s="477"/>
      <c r="MBJ952" s="477"/>
      <c r="MBK952" s="477"/>
      <c r="MBL952" s="477"/>
      <c r="MBM952" s="477"/>
      <c r="MBN952" s="477"/>
      <c r="MBO952" s="477"/>
      <c r="MBP952" s="477"/>
      <c r="MBQ952" s="477"/>
      <c r="MBR952" s="477"/>
      <c r="MBS952" s="477"/>
      <c r="MBT952" s="477"/>
      <c r="MBU952" s="477"/>
      <c r="MBV952" s="477"/>
      <c r="MBW952" s="477"/>
      <c r="MBX952" s="477"/>
      <c r="MBY952" s="477"/>
      <c r="MBZ952" s="477"/>
      <c r="MCA952" s="477"/>
      <c r="MCB952" s="477"/>
      <c r="MCC952" s="477"/>
      <c r="MCD952" s="477"/>
      <c r="MCE952" s="477"/>
      <c r="MCF952" s="477"/>
      <c r="MCG952" s="477"/>
      <c r="MCH952" s="477"/>
      <c r="MCI952" s="477"/>
      <c r="MCJ952" s="477"/>
      <c r="MCK952" s="477"/>
      <c r="MCL952" s="477"/>
      <c r="MCM952" s="477"/>
      <c r="MCN952" s="477"/>
      <c r="MCO952" s="477"/>
      <c r="MCP952" s="477"/>
      <c r="MCQ952" s="477"/>
      <c r="MCR952" s="477"/>
      <c r="MCS952" s="477"/>
      <c r="MCT952" s="477"/>
      <c r="MCU952" s="477"/>
      <c r="MCV952" s="477"/>
      <c r="MCW952" s="477"/>
      <c r="MCX952" s="477"/>
      <c r="MCY952" s="477"/>
      <c r="MCZ952" s="477"/>
      <c r="MDA952" s="477"/>
      <c r="MDB952" s="477"/>
      <c r="MDC952" s="477"/>
      <c r="MDD952" s="477"/>
      <c r="MDE952" s="477"/>
      <c r="MDF952" s="477"/>
      <c r="MDG952" s="477"/>
      <c r="MDH952" s="477"/>
      <c r="MDI952" s="477"/>
      <c r="MDJ952" s="477"/>
      <c r="MDK952" s="477"/>
      <c r="MDL952" s="477"/>
      <c r="MDM952" s="477"/>
      <c r="MDN952" s="477"/>
      <c r="MDO952" s="477"/>
      <c r="MDP952" s="477"/>
      <c r="MDQ952" s="477"/>
      <c r="MDR952" s="477"/>
      <c r="MDS952" s="477"/>
      <c r="MDT952" s="477"/>
      <c r="MDU952" s="477"/>
      <c r="MDV952" s="477"/>
      <c r="MDW952" s="477"/>
      <c r="MDX952" s="477"/>
      <c r="MDY952" s="477"/>
      <c r="MDZ952" s="477"/>
      <c r="MEA952" s="477"/>
      <c r="MEB952" s="477"/>
      <c r="MEC952" s="477"/>
      <c r="MED952" s="477"/>
      <c r="MEE952" s="477"/>
      <c r="MEF952" s="477"/>
      <c r="MEG952" s="477"/>
      <c r="MEH952" s="477"/>
      <c r="MEI952" s="477"/>
      <c r="MEJ952" s="477"/>
      <c r="MEK952" s="477"/>
      <c r="MEL952" s="477"/>
      <c r="MEM952" s="477"/>
      <c r="MEN952" s="477"/>
      <c r="MEO952" s="477"/>
      <c r="MEP952" s="477"/>
      <c r="MEQ952" s="477"/>
      <c r="MER952" s="477"/>
      <c r="MES952" s="477"/>
      <c r="MET952" s="477"/>
      <c r="MEU952" s="477"/>
      <c r="MEV952" s="477"/>
      <c r="MEW952" s="477"/>
      <c r="MEX952" s="477"/>
      <c r="MEY952" s="477"/>
      <c r="MEZ952" s="477"/>
      <c r="MFA952" s="477"/>
      <c r="MFB952" s="477"/>
      <c r="MFC952" s="477"/>
      <c r="MFD952" s="477"/>
      <c r="MFE952" s="477"/>
      <c r="MFF952" s="477"/>
      <c r="MFG952" s="477"/>
      <c r="MFH952" s="477"/>
      <c r="MFI952" s="477"/>
      <c r="MFJ952" s="477"/>
      <c r="MFK952" s="477"/>
      <c r="MFL952" s="477"/>
      <c r="MFM952" s="477"/>
      <c r="MFN952" s="477"/>
      <c r="MFO952" s="477"/>
      <c r="MFP952" s="477"/>
      <c r="MFQ952" s="477"/>
      <c r="MFR952" s="477"/>
      <c r="MFS952" s="477"/>
      <c r="MFT952" s="477"/>
      <c r="MFU952" s="477"/>
      <c r="MFV952" s="477"/>
      <c r="MFW952" s="477"/>
      <c r="MFX952" s="477"/>
      <c r="MFY952" s="477"/>
      <c r="MFZ952" s="477"/>
      <c r="MGA952" s="477"/>
      <c r="MGB952" s="477"/>
      <c r="MGC952" s="477"/>
      <c r="MGD952" s="477"/>
      <c r="MGE952" s="477"/>
      <c r="MGF952" s="477"/>
      <c r="MGG952" s="477"/>
      <c r="MGH952" s="477"/>
      <c r="MGI952" s="477"/>
      <c r="MGJ952" s="477"/>
      <c r="MGK952" s="477"/>
      <c r="MGL952" s="477"/>
      <c r="MGM952" s="477"/>
      <c r="MGN952" s="477"/>
      <c r="MGO952" s="477"/>
      <c r="MGP952" s="477"/>
      <c r="MGQ952" s="477"/>
      <c r="MGR952" s="477"/>
      <c r="MGS952" s="477"/>
      <c r="MGT952" s="477"/>
      <c r="MGU952" s="477"/>
      <c r="MGV952" s="477"/>
      <c r="MGW952" s="477"/>
      <c r="MGX952" s="477"/>
      <c r="MGY952" s="477"/>
      <c r="MGZ952" s="477"/>
      <c r="MHA952" s="477"/>
      <c r="MHB952" s="477"/>
      <c r="MHC952" s="477"/>
      <c r="MHD952" s="477"/>
      <c r="MHE952" s="477"/>
      <c r="MHF952" s="477"/>
      <c r="MHG952" s="477"/>
      <c r="MHH952" s="477"/>
      <c r="MHI952" s="477"/>
      <c r="MHJ952" s="477"/>
      <c r="MHK952" s="477"/>
      <c r="MHL952" s="477"/>
      <c r="MHM952" s="477"/>
      <c r="MHN952" s="477"/>
      <c r="MHO952" s="477"/>
      <c r="MHP952" s="477"/>
      <c r="MHQ952" s="477"/>
      <c r="MHR952" s="477"/>
      <c r="MHS952" s="477"/>
      <c r="MHT952" s="477"/>
      <c r="MHU952" s="477"/>
      <c r="MHV952" s="477"/>
      <c r="MHW952" s="477"/>
      <c r="MHX952" s="477"/>
      <c r="MHY952" s="477"/>
      <c r="MHZ952" s="477"/>
      <c r="MIA952" s="477"/>
      <c r="MIB952" s="477"/>
      <c r="MIC952" s="477"/>
      <c r="MID952" s="477"/>
      <c r="MIE952" s="477"/>
      <c r="MIF952" s="477"/>
      <c r="MIG952" s="477"/>
      <c r="MIH952" s="477"/>
      <c r="MII952" s="477"/>
      <c r="MIJ952" s="477"/>
      <c r="MIK952" s="477"/>
      <c r="MIL952" s="477"/>
      <c r="MIM952" s="477"/>
      <c r="MIN952" s="477"/>
      <c r="MIO952" s="477"/>
      <c r="MIP952" s="477"/>
      <c r="MIQ952" s="477"/>
      <c r="MIR952" s="477"/>
      <c r="MIS952" s="477"/>
      <c r="MIT952" s="477"/>
      <c r="MIU952" s="477"/>
      <c r="MIV952" s="477"/>
      <c r="MIW952" s="477"/>
      <c r="MIX952" s="477"/>
      <c r="MIY952" s="477"/>
      <c r="MIZ952" s="477"/>
      <c r="MJA952" s="477"/>
      <c r="MJB952" s="477"/>
      <c r="MJC952" s="477"/>
      <c r="MJD952" s="477"/>
      <c r="MJE952" s="477"/>
      <c r="MJF952" s="477"/>
      <c r="MJG952" s="477"/>
      <c r="MJH952" s="477"/>
      <c r="MJI952" s="477"/>
      <c r="MJJ952" s="477"/>
      <c r="MJK952" s="477"/>
      <c r="MJL952" s="477"/>
      <c r="MJM952" s="477"/>
      <c r="MJN952" s="477"/>
      <c r="MJO952" s="477"/>
      <c r="MJP952" s="477"/>
      <c r="MJQ952" s="477"/>
      <c r="MJR952" s="477"/>
      <c r="MJS952" s="477"/>
      <c r="MJT952" s="477"/>
      <c r="MJU952" s="477"/>
      <c r="MJV952" s="477"/>
      <c r="MJW952" s="477"/>
      <c r="MJX952" s="477"/>
      <c r="MJY952" s="477"/>
      <c r="MJZ952" s="477"/>
      <c r="MKA952" s="477"/>
      <c r="MKB952" s="477"/>
      <c r="MKC952" s="477"/>
      <c r="MKD952" s="477"/>
      <c r="MKE952" s="477"/>
      <c r="MKF952" s="477"/>
      <c r="MKG952" s="477"/>
      <c r="MKH952" s="477"/>
      <c r="MKI952" s="477"/>
      <c r="MKJ952" s="477"/>
      <c r="MKK952" s="477"/>
      <c r="MKL952" s="477"/>
      <c r="MKM952" s="477"/>
      <c r="MKN952" s="477"/>
      <c r="MKO952" s="477"/>
      <c r="MKP952" s="477"/>
      <c r="MKQ952" s="477"/>
      <c r="MKR952" s="477"/>
      <c r="MKS952" s="477"/>
      <c r="MKT952" s="477"/>
      <c r="MKU952" s="477"/>
      <c r="MKV952" s="477"/>
      <c r="MKW952" s="477"/>
      <c r="MKX952" s="477"/>
      <c r="MKY952" s="477"/>
      <c r="MKZ952" s="477"/>
      <c r="MLA952" s="477"/>
      <c r="MLB952" s="477"/>
      <c r="MLC952" s="477"/>
      <c r="MLD952" s="477"/>
      <c r="MLE952" s="477"/>
      <c r="MLF952" s="477"/>
      <c r="MLG952" s="477"/>
      <c r="MLH952" s="477"/>
      <c r="MLI952" s="477"/>
      <c r="MLJ952" s="477"/>
      <c r="MLK952" s="477"/>
      <c r="MLL952" s="477"/>
      <c r="MLM952" s="477"/>
      <c r="MLN952" s="477"/>
      <c r="MLO952" s="477"/>
      <c r="MLP952" s="477"/>
      <c r="MLQ952" s="477"/>
      <c r="MLR952" s="477"/>
      <c r="MLS952" s="477"/>
      <c r="MLT952" s="477"/>
      <c r="MLU952" s="477"/>
      <c r="MLV952" s="477"/>
      <c r="MLW952" s="477"/>
      <c r="MLX952" s="477"/>
      <c r="MLY952" s="477"/>
      <c r="MLZ952" s="477"/>
      <c r="MMA952" s="477"/>
      <c r="MMB952" s="477"/>
      <c r="MMC952" s="477"/>
      <c r="MMD952" s="477"/>
      <c r="MME952" s="477"/>
      <c r="MMF952" s="477"/>
      <c r="MMG952" s="477"/>
      <c r="MMH952" s="477"/>
      <c r="MMI952" s="477"/>
      <c r="MMJ952" s="477"/>
      <c r="MMK952" s="477"/>
      <c r="MML952" s="477"/>
      <c r="MMM952" s="477"/>
      <c r="MMN952" s="477"/>
      <c r="MMO952" s="477"/>
      <c r="MMP952" s="477"/>
      <c r="MMQ952" s="477"/>
      <c r="MMR952" s="477"/>
      <c r="MMS952" s="477"/>
      <c r="MMT952" s="477"/>
      <c r="MMU952" s="477"/>
      <c r="MMV952" s="477"/>
      <c r="MMW952" s="477"/>
      <c r="MMX952" s="477"/>
      <c r="MMY952" s="477"/>
      <c r="MMZ952" s="477"/>
      <c r="MNA952" s="477"/>
      <c r="MNB952" s="477"/>
      <c r="MNC952" s="477"/>
      <c r="MND952" s="477"/>
      <c r="MNE952" s="477"/>
      <c r="MNF952" s="477"/>
      <c r="MNG952" s="477"/>
      <c r="MNH952" s="477"/>
      <c r="MNI952" s="477"/>
      <c r="MNJ952" s="477"/>
      <c r="MNK952" s="477"/>
      <c r="MNL952" s="477"/>
      <c r="MNM952" s="477"/>
      <c r="MNN952" s="477"/>
      <c r="MNO952" s="477"/>
      <c r="MNP952" s="477"/>
      <c r="MNQ952" s="477"/>
      <c r="MNR952" s="477"/>
      <c r="MNS952" s="477"/>
      <c r="MNT952" s="477"/>
      <c r="MNU952" s="477"/>
      <c r="MNV952" s="477"/>
      <c r="MNW952" s="477"/>
      <c r="MNX952" s="477"/>
      <c r="MNY952" s="477"/>
      <c r="MNZ952" s="477"/>
      <c r="MOA952" s="477"/>
      <c r="MOB952" s="477"/>
      <c r="MOC952" s="477"/>
      <c r="MOD952" s="477"/>
      <c r="MOE952" s="477"/>
      <c r="MOF952" s="477"/>
      <c r="MOG952" s="477"/>
      <c r="MOH952" s="477"/>
      <c r="MOI952" s="477"/>
      <c r="MOJ952" s="477"/>
      <c r="MOK952" s="477"/>
      <c r="MOL952" s="477"/>
      <c r="MOM952" s="477"/>
      <c r="MON952" s="477"/>
      <c r="MOO952" s="477"/>
      <c r="MOP952" s="477"/>
      <c r="MOQ952" s="477"/>
      <c r="MOR952" s="477"/>
      <c r="MOS952" s="477"/>
      <c r="MOT952" s="477"/>
      <c r="MOU952" s="477"/>
      <c r="MOV952" s="477"/>
      <c r="MOW952" s="477"/>
      <c r="MOX952" s="477"/>
      <c r="MOY952" s="477"/>
      <c r="MOZ952" s="477"/>
      <c r="MPA952" s="477"/>
      <c r="MPB952" s="477"/>
      <c r="MPC952" s="477"/>
      <c r="MPD952" s="477"/>
      <c r="MPE952" s="477"/>
      <c r="MPF952" s="477"/>
      <c r="MPG952" s="477"/>
      <c r="MPH952" s="477"/>
      <c r="MPI952" s="477"/>
      <c r="MPJ952" s="477"/>
      <c r="MPK952" s="477"/>
      <c r="MPL952" s="477"/>
      <c r="MPM952" s="477"/>
      <c r="MPN952" s="477"/>
      <c r="MPO952" s="477"/>
      <c r="MPP952" s="477"/>
      <c r="MPQ952" s="477"/>
      <c r="MPR952" s="477"/>
      <c r="MPS952" s="477"/>
      <c r="MPT952" s="477"/>
      <c r="MPU952" s="477"/>
      <c r="MPV952" s="477"/>
      <c r="MPW952" s="477"/>
      <c r="MPX952" s="477"/>
      <c r="MPY952" s="477"/>
      <c r="MPZ952" s="477"/>
      <c r="MQA952" s="477"/>
      <c r="MQB952" s="477"/>
      <c r="MQC952" s="477"/>
      <c r="MQD952" s="477"/>
      <c r="MQE952" s="477"/>
      <c r="MQF952" s="477"/>
      <c r="MQG952" s="477"/>
      <c r="MQH952" s="477"/>
      <c r="MQI952" s="477"/>
      <c r="MQJ952" s="477"/>
      <c r="MQK952" s="477"/>
      <c r="MQL952" s="477"/>
      <c r="MQM952" s="477"/>
      <c r="MQN952" s="477"/>
      <c r="MQO952" s="477"/>
      <c r="MQP952" s="477"/>
      <c r="MQQ952" s="477"/>
      <c r="MQR952" s="477"/>
      <c r="MQS952" s="477"/>
      <c r="MQT952" s="477"/>
      <c r="MQU952" s="477"/>
      <c r="MQV952" s="477"/>
      <c r="MQW952" s="477"/>
      <c r="MQX952" s="477"/>
      <c r="MQY952" s="477"/>
      <c r="MQZ952" s="477"/>
      <c r="MRA952" s="477"/>
      <c r="MRB952" s="477"/>
      <c r="MRC952" s="477"/>
      <c r="MRD952" s="477"/>
      <c r="MRE952" s="477"/>
      <c r="MRF952" s="477"/>
      <c r="MRG952" s="477"/>
      <c r="MRH952" s="477"/>
      <c r="MRI952" s="477"/>
      <c r="MRJ952" s="477"/>
      <c r="MRK952" s="477"/>
      <c r="MRL952" s="477"/>
      <c r="MRM952" s="477"/>
      <c r="MRN952" s="477"/>
      <c r="MRO952" s="477"/>
      <c r="MRP952" s="477"/>
      <c r="MRQ952" s="477"/>
      <c r="MRR952" s="477"/>
      <c r="MRS952" s="477"/>
      <c r="MRT952" s="477"/>
      <c r="MRU952" s="477"/>
      <c r="MRV952" s="477"/>
      <c r="MRW952" s="477"/>
      <c r="MRX952" s="477"/>
      <c r="MRY952" s="477"/>
      <c r="MRZ952" s="477"/>
      <c r="MSA952" s="477"/>
      <c r="MSB952" s="477"/>
      <c r="MSC952" s="477"/>
      <c r="MSD952" s="477"/>
      <c r="MSE952" s="477"/>
      <c r="MSF952" s="477"/>
      <c r="MSG952" s="477"/>
      <c r="MSH952" s="477"/>
      <c r="MSI952" s="477"/>
      <c r="MSJ952" s="477"/>
      <c r="MSK952" s="477"/>
      <c r="MSL952" s="477"/>
      <c r="MSM952" s="477"/>
      <c r="MSN952" s="477"/>
      <c r="MSO952" s="477"/>
      <c r="MSP952" s="477"/>
      <c r="MSQ952" s="477"/>
      <c r="MSR952" s="477"/>
      <c r="MSS952" s="477"/>
      <c r="MST952" s="477"/>
      <c r="MSU952" s="477"/>
      <c r="MSV952" s="477"/>
      <c r="MSW952" s="477"/>
      <c r="MSX952" s="477"/>
      <c r="MSY952" s="477"/>
      <c r="MSZ952" s="477"/>
      <c r="MTA952" s="477"/>
      <c r="MTB952" s="477"/>
      <c r="MTC952" s="477"/>
      <c r="MTD952" s="477"/>
      <c r="MTE952" s="477"/>
      <c r="MTF952" s="477"/>
      <c r="MTG952" s="477"/>
      <c r="MTH952" s="477"/>
      <c r="MTI952" s="477"/>
      <c r="MTJ952" s="477"/>
      <c r="MTK952" s="477"/>
      <c r="MTL952" s="477"/>
      <c r="MTM952" s="477"/>
      <c r="MTN952" s="477"/>
      <c r="MTO952" s="477"/>
      <c r="MTP952" s="477"/>
      <c r="MTQ952" s="477"/>
      <c r="MTR952" s="477"/>
      <c r="MTS952" s="477"/>
      <c r="MTT952" s="477"/>
      <c r="MTU952" s="477"/>
      <c r="MTV952" s="477"/>
      <c r="MTW952" s="477"/>
      <c r="MTX952" s="477"/>
      <c r="MTY952" s="477"/>
      <c r="MTZ952" s="477"/>
      <c r="MUA952" s="477"/>
      <c r="MUB952" s="477"/>
      <c r="MUC952" s="477"/>
      <c r="MUD952" s="477"/>
      <c r="MUE952" s="477"/>
      <c r="MUF952" s="477"/>
      <c r="MUG952" s="477"/>
      <c r="MUH952" s="477"/>
      <c r="MUI952" s="477"/>
      <c r="MUJ952" s="477"/>
      <c r="MUK952" s="477"/>
      <c r="MUL952" s="477"/>
      <c r="MUM952" s="477"/>
      <c r="MUN952" s="477"/>
      <c r="MUO952" s="477"/>
      <c r="MUP952" s="477"/>
      <c r="MUQ952" s="477"/>
      <c r="MUR952" s="477"/>
      <c r="MUS952" s="477"/>
      <c r="MUT952" s="477"/>
      <c r="MUU952" s="477"/>
      <c r="MUV952" s="477"/>
      <c r="MUW952" s="477"/>
      <c r="MUX952" s="477"/>
      <c r="MUY952" s="477"/>
      <c r="MUZ952" s="477"/>
      <c r="MVA952" s="477"/>
      <c r="MVB952" s="477"/>
      <c r="MVC952" s="477"/>
      <c r="MVD952" s="477"/>
      <c r="MVE952" s="477"/>
      <c r="MVF952" s="477"/>
      <c r="MVG952" s="477"/>
      <c r="MVH952" s="477"/>
      <c r="MVI952" s="477"/>
      <c r="MVJ952" s="477"/>
      <c r="MVK952" s="477"/>
      <c r="MVL952" s="477"/>
      <c r="MVM952" s="477"/>
      <c r="MVN952" s="477"/>
      <c r="MVO952" s="477"/>
      <c r="MVP952" s="477"/>
      <c r="MVQ952" s="477"/>
      <c r="MVR952" s="477"/>
      <c r="MVS952" s="477"/>
      <c r="MVT952" s="477"/>
      <c r="MVU952" s="477"/>
      <c r="MVV952" s="477"/>
      <c r="MVW952" s="477"/>
      <c r="MVX952" s="477"/>
      <c r="MVY952" s="477"/>
      <c r="MVZ952" s="477"/>
      <c r="MWA952" s="477"/>
      <c r="MWB952" s="477"/>
      <c r="MWC952" s="477"/>
      <c r="MWD952" s="477"/>
      <c r="MWE952" s="477"/>
      <c r="MWF952" s="477"/>
      <c r="MWG952" s="477"/>
      <c r="MWH952" s="477"/>
      <c r="MWI952" s="477"/>
      <c r="MWJ952" s="477"/>
      <c r="MWK952" s="477"/>
      <c r="MWL952" s="477"/>
      <c r="MWM952" s="477"/>
      <c r="MWN952" s="477"/>
      <c r="MWO952" s="477"/>
      <c r="MWP952" s="477"/>
      <c r="MWQ952" s="477"/>
      <c r="MWR952" s="477"/>
      <c r="MWS952" s="477"/>
      <c r="MWT952" s="477"/>
      <c r="MWU952" s="477"/>
      <c r="MWV952" s="477"/>
      <c r="MWW952" s="477"/>
      <c r="MWX952" s="477"/>
      <c r="MWY952" s="477"/>
      <c r="MWZ952" s="477"/>
      <c r="MXA952" s="477"/>
      <c r="MXB952" s="477"/>
      <c r="MXC952" s="477"/>
      <c r="MXD952" s="477"/>
      <c r="MXE952" s="477"/>
      <c r="MXF952" s="477"/>
      <c r="MXG952" s="477"/>
      <c r="MXH952" s="477"/>
      <c r="MXI952" s="477"/>
      <c r="MXJ952" s="477"/>
      <c r="MXK952" s="477"/>
      <c r="MXL952" s="477"/>
      <c r="MXM952" s="477"/>
      <c r="MXN952" s="477"/>
      <c r="MXO952" s="477"/>
      <c r="MXP952" s="477"/>
      <c r="MXQ952" s="477"/>
      <c r="MXR952" s="477"/>
      <c r="MXS952" s="477"/>
      <c r="MXT952" s="477"/>
      <c r="MXU952" s="477"/>
      <c r="MXV952" s="477"/>
      <c r="MXW952" s="477"/>
      <c r="MXX952" s="477"/>
      <c r="MXY952" s="477"/>
      <c r="MXZ952" s="477"/>
      <c r="MYA952" s="477"/>
      <c r="MYB952" s="477"/>
      <c r="MYC952" s="477"/>
      <c r="MYD952" s="477"/>
      <c r="MYE952" s="477"/>
      <c r="MYF952" s="477"/>
      <c r="MYG952" s="477"/>
      <c r="MYH952" s="477"/>
      <c r="MYI952" s="477"/>
      <c r="MYJ952" s="477"/>
      <c r="MYK952" s="477"/>
      <c r="MYL952" s="477"/>
      <c r="MYM952" s="477"/>
      <c r="MYN952" s="477"/>
      <c r="MYO952" s="477"/>
      <c r="MYP952" s="477"/>
      <c r="MYQ952" s="477"/>
      <c r="MYR952" s="477"/>
      <c r="MYS952" s="477"/>
      <c r="MYT952" s="477"/>
      <c r="MYU952" s="477"/>
      <c r="MYV952" s="477"/>
      <c r="MYW952" s="477"/>
      <c r="MYX952" s="477"/>
      <c r="MYY952" s="477"/>
      <c r="MYZ952" s="477"/>
      <c r="MZA952" s="477"/>
      <c r="MZB952" s="477"/>
      <c r="MZC952" s="477"/>
      <c r="MZD952" s="477"/>
      <c r="MZE952" s="477"/>
      <c r="MZF952" s="477"/>
      <c r="MZG952" s="477"/>
      <c r="MZH952" s="477"/>
      <c r="MZI952" s="477"/>
      <c r="MZJ952" s="477"/>
      <c r="MZK952" s="477"/>
      <c r="MZL952" s="477"/>
      <c r="MZM952" s="477"/>
      <c r="MZN952" s="477"/>
      <c r="MZO952" s="477"/>
      <c r="MZP952" s="477"/>
      <c r="MZQ952" s="477"/>
      <c r="MZR952" s="477"/>
      <c r="MZS952" s="477"/>
      <c r="MZT952" s="477"/>
      <c r="MZU952" s="477"/>
      <c r="MZV952" s="477"/>
      <c r="MZW952" s="477"/>
      <c r="MZX952" s="477"/>
      <c r="MZY952" s="477"/>
      <c r="MZZ952" s="477"/>
      <c r="NAA952" s="477"/>
      <c r="NAB952" s="477"/>
      <c r="NAC952" s="477"/>
      <c r="NAD952" s="477"/>
      <c r="NAE952" s="477"/>
      <c r="NAF952" s="477"/>
      <c r="NAG952" s="477"/>
      <c r="NAH952" s="477"/>
      <c r="NAI952" s="477"/>
      <c r="NAJ952" s="477"/>
      <c r="NAK952" s="477"/>
      <c r="NAL952" s="477"/>
      <c r="NAM952" s="477"/>
      <c r="NAN952" s="477"/>
      <c r="NAO952" s="477"/>
      <c r="NAP952" s="477"/>
      <c r="NAQ952" s="477"/>
      <c r="NAR952" s="477"/>
      <c r="NAS952" s="477"/>
      <c r="NAT952" s="477"/>
      <c r="NAU952" s="477"/>
      <c r="NAV952" s="477"/>
      <c r="NAW952" s="477"/>
      <c r="NAX952" s="477"/>
      <c r="NAY952" s="477"/>
      <c r="NAZ952" s="477"/>
      <c r="NBA952" s="477"/>
      <c r="NBB952" s="477"/>
      <c r="NBC952" s="477"/>
      <c r="NBD952" s="477"/>
      <c r="NBE952" s="477"/>
      <c r="NBF952" s="477"/>
      <c r="NBG952" s="477"/>
      <c r="NBH952" s="477"/>
      <c r="NBI952" s="477"/>
      <c r="NBJ952" s="477"/>
      <c r="NBK952" s="477"/>
      <c r="NBL952" s="477"/>
      <c r="NBM952" s="477"/>
      <c r="NBN952" s="477"/>
      <c r="NBO952" s="477"/>
      <c r="NBP952" s="477"/>
      <c r="NBQ952" s="477"/>
      <c r="NBR952" s="477"/>
      <c r="NBS952" s="477"/>
      <c r="NBT952" s="477"/>
      <c r="NBU952" s="477"/>
      <c r="NBV952" s="477"/>
      <c r="NBW952" s="477"/>
      <c r="NBX952" s="477"/>
      <c r="NBY952" s="477"/>
      <c r="NBZ952" s="477"/>
      <c r="NCA952" s="477"/>
      <c r="NCB952" s="477"/>
      <c r="NCC952" s="477"/>
      <c r="NCD952" s="477"/>
      <c r="NCE952" s="477"/>
      <c r="NCF952" s="477"/>
      <c r="NCG952" s="477"/>
      <c r="NCH952" s="477"/>
      <c r="NCI952" s="477"/>
      <c r="NCJ952" s="477"/>
      <c r="NCK952" s="477"/>
      <c r="NCL952" s="477"/>
      <c r="NCM952" s="477"/>
      <c r="NCN952" s="477"/>
      <c r="NCO952" s="477"/>
      <c r="NCP952" s="477"/>
      <c r="NCQ952" s="477"/>
      <c r="NCR952" s="477"/>
      <c r="NCS952" s="477"/>
      <c r="NCT952" s="477"/>
      <c r="NCU952" s="477"/>
      <c r="NCV952" s="477"/>
      <c r="NCW952" s="477"/>
      <c r="NCX952" s="477"/>
      <c r="NCY952" s="477"/>
      <c r="NCZ952" s="477"/>
      <c r="NDA952" s="477"/>
      <c r="NDB952" s="477"/>
      <c r="NDC952" s="477"/>
      <c r="NDD952" s="477"/>
      <c r="NDE952" s="477"/>
      <c r="NDF952" s="477"/>
      <c r="NDG952" s="477"/>
      <c r="NDH952" s="477"/>
      <c r="NDI952" s="477"/>
      <c r="NDJ952" s="477"/>
      <c r="NDK952" s="477"/>
      <c r="NDL952" s="477"/>
      <c r="NDM952" s="477"/>
      <c r="NDN952" s="477"/>
      <c r="NDO952" s="477"/>
      <c r="NDP952" s="477"/>
      <c r="NDQ952" s="477"/>
      <c r="NDR952" s="477"/>
      <c r="NDS952" s="477"/>
      <c r="NDT952" s="477"/>
      <c r="NDU952" s="477"/>
      <c r="NDV952" s="477"/>
      <c r="NDW952" s="477"/>
      <c r="NDX952" s="477"/>
      <c r="NDY952" s="477"/>
      <c r="NDZ952" s="477"/>
      <c r="NEA952" s="477"/>
      <c r="NEB952" s="477"/>
      <c r="NEC952" s="477"/>
      <c r="NED952" s="477"/>
      <c r="NEE952" s="477"/>
      <c r="NEF952" s="477"/>
      <c r="NEG952" s="477"/>
      <c r="NEH952" s="477"/>
      <c r="NEI952" s="477"/>
      <c r="NEJ952" s="477"/>
      <c r="NEK952" s="477"/>
      <c r="NEL952" s="477"/>
      <c r="NEM952" s="477"/>
      <c r="NEN952" s="477"/>
      <c r="NEO952" s="477"/>
      <c r="NEP952" s="477"/>
      <c r="NEQ952" s="477"/>
      <c r="NER952" s="477"/>
      <c r="NES952" s="477"/>
      <c r="NET952" s="477"/>
      <c r="NEU952" s="477"/>
      <c r="NEV952" s="477"/>
      <c r="NEW952" s="477"/>
      <c r="NEX952" s="477"/>
      <c r="NEY952" s="477"/>
      <c r="NEZ952" s="477"/>
      <c r="NFA952" s="477"/>
      <c r="NFB952" s="477"/>
      <c r="NFC952" s="477"/>
      <c r="NFD952" s="477"/>
      <c r="NFE952" s="477"/>
      <c r="NFF952" s="477"/>
      <c r="NFG952" s="477"/>
      <c r="NFH952" s="477"/>
      <c r="NFI952" s="477"/>
      <c r="NFJ952" s="477"/>
      <c r="NFK952" s="477"/>
      <c r="NFL952" s="477"/>
      <c r="NFM952" s="477"/>
      <c r="NFN952" s="477"/>
      <c r="NFO952" s="477"/>
      <c r="NFP952" s="477"/>
      <c r="NFQ952" s="477"/>
      <c r="NFR952" s="477"/>
      <c r="NFS952" s="477"/>
      <c r="NFT952" s="477"/>
      <c r="NFU952" s="477"/>
      <c r="NFV952" s="477"/>
      <c r="NFW952" s="477"/>
      <c r="NFX952" s="477"/>
      <c r="NFY952" s="477"/>
      <c r="NFZ952" s="477"/>
      <c r="NGA952" s="477"/>
      <c r="NGB952" s="477"/>
      <c r="NGC952" s="477"/>
      <c r="NGD952" s="477"/>
      <c r="NGE952" s="477"/>
      <c r="NGF952" s="477"/>
      <c r="NGG952" s="477"/>
      <c r="NGH952" s="477"/>
      <c r="NGI952" s="477"/>
      <c r="NGJ952" s="477"/>
      <c r="NGK952" s="477"/>
      <c r="NGL952" s="477"/>
      <c r="NGM952" s="477"/>
      <c r="NGN952" s="477"/>
      <c r="NGO952" s="477"/>
      <c r="NGP952" s="477"/>
      <c r="NGQ952" s="477"/>
      <c r="NGR952" s="477"/>
      <c r="NGS952" s="477"/>
      <c r="NGT952" s="477"/>
      <c r="NGU952" s="477"/>
      <c r="NGV952" s="477"/>
      <c r="NGW952" s="477"/>
      <c r="NGX952" s="477"/>
      <c r="NGY952" s="477"/>
      <c r="NGZ952" s="477"/>
      <c r="NHA952" s="477"/>
      <c r="NHB952" s="477"/>
      <c r="NHC952" s="477"/>
      <c r="NHD952" s="477"/>
      <c r="NHE952" s="477"/>
      <c r="NHF952" s="477"/>
      <c r="NHG952" s="477"/>
      <c r="NHH952" s="477"/>
      <c r="NHI952" s="477"/>
      <c r="NHJ952" s="477"/>
      <c r="NHK952" s="477"/>
      <c r="NHL952" s="477"/>
      <c r="NHM952" s="477"/>
      <c r="NHN952" s="477"/>
      <c r="NHO952" s="477"/>
      <c r="NHP952" s="477"/>
      <c r="NHQ952" s="477"/>
      <c r="NHR952" s="477"/>
      <c r="NHS952" s="477"/>
      <c r="NHT952" s="477"/>
      <c r="NHU952" s="477"/>
      <c r="NHV952" s="477"/>
      <c r="NHW952" s="477"/>
      <c r="NHX952" s="477"/>
      <c r="NHY952" s="477"/>
      <c r="NHZ952" s="477"/>
      <c r="NIA952" s="477"/>
      <c r="NIB952" s="477"/>
      <c r="NIC952" s="477"/>
      <c r="NID952" s="477"/>
      <c r="NIE952" s="477"/>
      <c r="NIF952" s="477"/>
      <c r="NIG952" s="477"/>
      <c r="NIH952" s="477"/>
      <c r="NII952" s="477"/>
      <c r="NIJ952" s="477"/>
      <c r="NIK952" s="477"/>
      <c r="NIL952" s="477"/>
      <c r="NIM952" s="477"/>
      <c r="NIN952" s="477"/>
      <c r="NIO952" s="477"/>
      <c r="NIP952" s="477"/>
      <c r="NIQ952" s="477"/>
      <c r="NIR952" s="477"/>
      <c r="NIS952" s="477"/>
      <c r="NIT952" s="477"/>
      <c r="NIU952" s="477"/>
      <c r="NIV952" s="477"/>
      <c r="NIW952" s="477"/>
      <c r="NIX952" s="477"/>
      <c r="NIY952" s="477"/>
      <c r="NIZ952" s="477"/>
      <c r="NJA952" s="477"/>
      <c r="NJB952" s="477"/>
      <c r="NJC952" s="477"/>
      <c r="NJD952" s="477"/>
      <c r="NJE952" s="477"/>
      <c r="NJF952" s="477"/>
      <c r="NJG952" s="477"/>
      <c r="NJH952" s="477"/>
      <c r="NJI952" s="477"/>
      <c r="NJJ952" s="477"/>
      <c r="NJK952" s="477"/>
      <c r="NJL952" s="477"/>
      <c r="NJM952" s="477"/>
      <c r="NJN952" s="477"/>
      <c r="NJO952" s="477"/>
      <c r="NJP952" s="477"/>
      <c r="NJQ952" s="477"/>
      <c r="NJR952" s="477"/>
      <c r="NJS952" s="477"/>
      <c r="NJT952" s="477"/>
      <c r="NJU952" s="477"/>
      <c r="NJV952" s="477"/>
      <c r="NJW952" s="477"/>
      <c r="NJX952" s="477"/>
      <c r="NJY952" s="477"/>
      <c r="NJZ952" s="477"/>
      <c r="NKA952" s="477"/>
      <c r="NKB952" s="477"/>
      <c r="NKC952" s="477"/>
      <c r="NKD952" s="477"/>
      <c r="NKE952" s="477"/>
      <c r="NKF952" s="477"/>
      <c r="NKG952" s="477"/>
      <c r="NKH952" s="477"/>
      <c r="NKI952" s="477"/>
      <c r="NKJ952" s="477"/>
      <c r="NKK952" s="477"/>
      <c r="NKL952" s="477"/>
      <c r="NKM952" s="477"/>
      <c r="NKN952" s="477"/>
      <c r="NKO952" s="477"/>
      <c r="NKP952" s="477"/>
      <c r="NKQ952" s="477"/>
      <c r="NKR952" s="477"/>
      <c r="NKS952" s="477"/>
      <c r="NKT952" s="477"/>
      <c r="NKU952" s="477"/>
      <c r="NKV952" s="477"/>
      <c r="NKW952" s="477"/>
      <c r="NKX952" s="477"/>
      <c r="NKY952" s="477"/>
      <c r="NKZ952" s="477"/>
      <c r="NLA952" s="477"/>
      <c r="NLB952" s="477"/>
      <c r="NLC952" s="477"/>
      <c r="NLD952" s="477"/>
      <c r="NLE952" s="477"/>
      <c r="NLF952" s="477"/>
      <c r="NLG952" s="477"/>
      <c r="NLH952" s="477"/>
      <c r="NLI952" s="477"/>
      <c r="NLJ952" s="477"/>
      <c r="NLK952" s="477"/>
      <c r="NLL952" s="477"/>
      <c r="NLM952" s="477"/>
      <c r="NLN952" s="477"/>
      <c r="NLO952" s="477"/>
      <c r="NLP952" s="477"/>
      <c r="NLQ952" s="477"/>
      <c r="NLR952" s="477"/>
      <c r="NLS952" s="477"/>
      <c r="NLT952" s="477"/>
      <c r="NLU952" s="477"/>
      <c r="NLV952" s="477"/>
      <c r="NLW952" s="477"/>
      <c r="NLX952" s="477"/>
      <c r="NLY952" s="477"/>
      <c r="NLZ952" s="477"/>
      <c r="NMA952" s="477"/>
      <c r="NMB952" s="477"/>
      <c r="NMC952" s="477"/>
      <c r="NMD952" s="477"/>
      <c r="NME952" s="477"/>
      <c r="NMF952" s="477"/>
      <c r="NMG952" s="477"/>
      <c r="NMH952" s="477"/>
      <c r="NMI952" s="477"/>
      <c r="NMJ952" s="477"/>
      <c r="NMK952" s="477"/>
      <c r="NML952" s="477"/>
      <c r="NMM952" s="477"/>
      <c r="NMN952" s="477"/>
      <c r="NMO952" s="477"/>
      <c r="NMP952" s="477"/>
      <c r="NMQ952" s="477"/>
      <c r="NMR952" s="477"/>
      <c r="NMS952" s="477"/>
      <c r="NMT952" s="477"/>
      <c r="NMU952" s="477"/>
      <c r="NMV952" s="477"/>
      <c r="NMW952" s="477"/>
      <c r="NMX952" s="477"/>
      <c r="NMY952" s="477"/>
      <c r="NMZ952" s="477"/>
      <c r="NNA952" s="477"/>
      <c r="NNB952" s="477"/>
      <c r="NNC952" s="477"/>
      <c r="NND952" s="477"/>
      <c r="NNE952" s="477"/>
      <c r="NNF952" s="477"/>
      <c r="NNG952" s="477"/>
      <c r="NNH952" s="477"/>
      <c r="NNI952" s="477"/>
      <c r="NNJ952" s="477"/>
      <c r="NNK952" s="477"/>
      <c r="NNL952" s="477"/>
      <c r="NNM952" s="477"/>
      <c r="NNN952" s="477"/>
      <c r="NNO952" s="477"/>
      <c r="NNP952" s="477"/>
      <c r="NNQ952" s="477"/>
      <c r="NNR952" s="477"/>
      <c r="NNS952" s="477"/>
      <c r="NNT952" s="477"/>
      <c r="NNU952" s="477"/>
      <c r="NNV952" s="477"/>
      <c r="NNW952" s="477"/>
      <c r="NNX952" s="477"/>
      <c r="NNY952" s="477"/>
      <c r="NNZ952" s="477"/>
      <c r="NOA952" s="477"/>
      <c r="NOB952" s="477"/>
      <c r="NOC952" s="477"/>
      <c r="NOD952" s="477"/>
      <c r="NOE952" s="477"/>
      <c r="NOF952" s="477"/>
      <c r="NOG952" s="477"/>
      <c r="NOH952" s="477"/>
      <c r="NOI952" s="477"/>
      <c r="NOJ952" s="477"/>
      <c r="NOK952" s="477"/>
      <c r="NOL952" s="477"/>
      <c r="NOM952" s="477"/>
      <c r="NON952" s="477"/>
      <c r="NOO952" s="477"/>
      <c r="NOP952" s="477"/>
      <c r="NOQ952" s="477"/>
      <c r="NOR952" s="477"/>
      <c r="NOS952" s="477"/>
      <c r="NOT952" s="477"/>
      <c r="NOU952" s="477"/>
      <c r="NOV952" s="477"/>
      <c r="NOW952" s="477"/>
      <c r="NOX952" s="477"/>
      <c r="NOY952" s="477"/>
      <c r="NOZ952" s="477"/>
      <c r="NPA952" s="477"/>
      <c r="NPB952" s="477"/>
      <c r="NPC952" s="477"/>
      <c r="NPD952" s="477"/>
      <c r="NPE952" s="477"/>
      <c r="NPF952" s="477"/>
      <c r="NPG952" s="477"/>
      <c r="NPH952" s="477"/>
      <c r="NPI952" s="477"/>
      <c r="NPJ952" s="477"/>
      <c r="NPK952" s="477"/>
      <c r="NPL952" s="477"/>
      <c r="NPM952" s="477"/>
      <c r="NPN952" s="477"/>
      <c r="NPO952" s="477"/>
      <c r="NPP952" s="477"/>
      <c r="NPQ952" s="477"/>
      <c r="NPR952" s="477"/>
      <c r="NPS952" s="477"/>
      <c r="NPT952" s="477"/>
      <c r="NPU952" s="477"/>
      <c r="NPV952" s="477"/>
      <c r="NPW952" s="477"/>
      <c r="NPX952" s="477"/>
      <c r="NPY952" s="477"/>
      <c r="NPZ952" s="477"/>
      <c r="NQA952" s="477"/>
      <c r="NQB952" s="477"/>
      <c r="NQC952" s="477"/>
      <c r="NQD952" s="477"/>
      <c r="NQE952" s="477"/>
      <c r="NQF952" s="477"/>
      <c r="NQG952" s="477"/>
      <c r="NQH952" s="477"/>
      <c r="NQI952" s="477"/>
      <c r="NQJ952" s="477"/>
      <c r="NQK952" s="477"/>
      <c r="NQL952" s="477"/>
      <c r="NQM952" s="477"/>
      <c r="NQN952" s="477"/>
      <c r="NQO952" s="477"/>
      <c r="NQP952" s="477"/>
      <c r="NQQ952" s="477"/>
      <c r="NQR952" s="477"/>
      <c r="NQS952" s="477"/>
      <c r="NQT952" s="477"/>
      <c r="NQU952" s="477"/>
      <c r="NQV952" s="477"/>
      <c r="NQW952" s="477"/>
      <c r="NQX952" s="477"/>
      <c r="NQY952" s="477"/>
      <c r="NQZ952" s="477"/>
      <c r="NRA952" s="477"/>
      <c r="NRB952" s="477"/>
      <c r="NRC952" s="477"/>
      <c r="NRD952" s="477"/>
      <c r="NRE952" s="477"/>
      <c r="NRF952" s="477"/>
      <c r="NRG952" s="477"/>
      <c r="NRH952" s="477"/>
      <c r="NRI952" s="477"/>
      <c r="NRJ952" s="477"/>
      <c r="NRK952" s="477"/>
      <c r="NRL952" s="477"/>
      <c r="NRM952" s="477"/>
      <c r="NRN952" s="477"/>
      <c r="NRO952" s="477"/>
      <c r="NRP952" s="477"/>
      <c r="NRQ952" s="477"/>
      <c r="NRR952" s="477"/>
      <c r="NRS952" s="477"/>
      <c r="NRT952" s="477"/>
      <c r="NRU952" s="477"/>
      <c r="NRV952" s="477"/>
      <c r="NRW952" s="477"/>
      <c r="NRX952" s="477"/>
      <c r="NRY952" s="477"/>
      <c r="NRZ952" s="477"/>
      <c r="NSA952" s="477"/>
      <c r="NSB952" s="477"/>
      <c r="NSC952" s="477"/>
      <c r="NSD952" s="477"/>
      <c r="NSE952" s="477"/>
      <c r="NSF952" s="477"/>
      <c r="NSG952" s="477"/>
      <c r="NSH952" s="477"/>
      <c r="NSI952" s="477"/>
      <c r="NSJ952" s="477"/>
      <c r="NSK952" s="477"/>
      <c r="NSL952" s="477"/>
      <c r="NSM952" s="477"/>
      <c r="NSN952" s="477"/>
      <c r="NSO952" s="477"/>
      <c r="NSP952" s="477"/>
      <c r="NSQ952" s="477"/>
      <c r="NSR952" s="477"/>
      <c r="NSS952" s="477"/>
      <c r="NST952" s="477"/>
      <c r="NSU952" s="477"/>
      <c r="NSV952" s="477"/>
      <c r="NSW952" s="477"/>
      <c r="NSX952" s="477"/>
      <c r="NSY952" s="477"/>
      <c r="NSZ952" s="477"/>
      <c r="NTA952" s="477"/>
      <c r="NTB952" s="477"/>
      <c r="NTC952" s="477"/>
      <c r="NTD952" s="477"/>
      <c r="NTE952" s="477"/>
      <c r="NTF952" s="477"/>
      <c r="NTG952" s="477"/>
      <c r="NTH952" s="477"/>
      <c r="NTI952" s="477"/>
      <c r="NTJ952" s="477"/>
      <c r="NTK952" s="477"/>
      <c r="NTL952" s="477"/>
      <c r="NTM952" s="477"/>
      <c r="NTN952" s="477"/>
      <c r="NTO952" s="477"/>
      <c r="NTP952" s="477"/>
      <c r="NTQ952" s="477"/>
      <c r="NTR952" s="477"/>
      <c r="NTS952" s="477"/>
      <c r="NTT952" s="477"/>
      <c r="NTU952" s="477"/>
      <c r="NTV952" s="477"/>
      <c r="NTW952" s="477"/>
      <c r="NTX952" s="477"/>
      <c r="NTY952" s="477"/>
      <c r="NTZ952" s="477"/>
      <c r="NUA952" s="477"/>
      <c r="NUB952" s="477"/>
      <c r="NUC952" s="477"/>
      <c r="NUD952" s="477"/>
      <c r="NUE952" s="477"/>
      <c r="NUF952" s="477"/>
      <c r="NUG952" s="477"/>
      <c r="NUH952" s="477"/>
      <c r="NUI952" s="477"/>
      <c r="NUJ952" s="477"/>
      <c r="NUK952" s="477"/>
      <c r="NUL952" s="477"/>
      <c r="NUM952" s="477"/>
      <c r="NUN952" s="477"/>
      <c r="NUO952" s="477"/>
      <c r="NUP952" s="477"/>
      <c r="NUQ952" s="477"/>
      <c r="NUR952" s="477"/>
      <c r="NUS952" s="477"/>
      <c r="NUT952" s="477"/>
      <c r="NUU952" s="477"/>
      <c r="NUV952" s="477"/>
      <c r="NUW952" s="477"/>
      <c r="NUX952" s="477"/>
      <c r="NUY952" s="477"/>
      <c r="NUZ952" s="477"/>
      <c r="NVA952" s="477"/>
      <c r="NVB952" s="477"/>
      <c r="NVC952" s="477"/>
      <c r="NVD952" s="477"/>
      <c r="NVE952" s="477"/>
      <c r="NVF952" s="477"/>
      <c r="NVG952" s="477"/>
      <c r="NVH952" s="477"/>
      <c r="NVI952" s="477"/>
      <c r="NVJ952" s="477"/>
      <c r="NVK952" s="477"/>
      <c r="NVL952" s="477"/>
      <c r="NVM952" s="477"/>
      <c r="NVN952" s="477"/>
      <c r="NVO952" s="477"/>
      <c r="NVP952" s="477"/>
      <c r="NVQ952" s="477"/>
      <c r="NVR952" s="477"/>
      <c r="NVS952" s="477"/>
      <c r="NVT952" s="477"/>
      <c r="NVU952" s="477"/>
      <c r="NVV952" s="477"/>
      <c r="NVW952" s="477"/>
      <c r="NVX952" s="477"/>
      <c r="NVY952" s="477"/>
      <c r="NVZ952" s="477"/>
      <c r="NWA952" s="477"/>
      <c r="NWB952" s="477"/>
      <c r="NWC952" s="477"/>
      <c r="NWD952" s="477"/>
      <c r="NWE952" s="477"/>
      <c r="NWF952" s="477"/>
      <c r="NWG952" s="477"/>
      <c r="NWH952" s="477"/>
      <c r="NWI952" s="477"/>
      <c r="NWJ952" s="477"/>
      <c r="NWK952" s="477"/>
      <c r="NWL952" s="477"/>
      <c r="NWM952" s="477"/>
      <c r="NWN952" s="477"/>
      <c r="NWO952" s="477"/>
      <c r="NWP952" s="477"/>
      <c r="NWQ952" s="477"/>
      <c r="NWR952" s="477"/>
      <c r="NWS952" s="477"/>
      <c r="NWT952" s="477"/>
      <c r="NWU952" s="477"/>
      <c r="NWV952" s="477"/>
      <c r="NWW952" s="477"/>
      <c r="NWX952" s="477"/>
      <c r="NWY952" s="477"/>
      <c r="NWZ952" s="477"/>
      <c r="NXA952" s="477"/>
      <c r="NXB952" s="477"/>
      <c r="NXC952" s="477"/>
      <c r="NXD952" s="477"/>
      <c r="NXE952" s="477"/>
      <c r="NXF952" s="477"/>
      <c r="NXG952" s="477"/>
      <c r="NXH952" s="477"/>
      <c r="NXI952" s="477"/>
      <c r="NXJ952" s="477"/>
      <c r="NXK952" s="477"/>
      <c r="NXL952" s="477"/>
      <c r="NXM952" s="477"/>
      <c r="NXN952" s="477"/>
      <c r="NXO952" s="477"/>
      <c r="NXP952" s="477"/>
      <c r="NXQ952" s="477"/>
      <c r="NXR952" s="477"/>
      <c r="NXS952" s="477"/>
      <c r="NXT952" s="477"/>
      <c r="NXU952" s="477"/>
      <c r="NXV952" s="477"/>
      <c r="NXW952" s="477"/>
      <c r="NXX952" s="477"/>
      <c r="NXY952" s="477"/>
      <c r="NXZ952" s="477"/>
      <c r="NYA952" s="477"/>
      <c r="NYB952" s="477"/>
      <c r="NYC952" s="477"/>
      <c r="NYD952" s="477"/>
      <c r="NYE952" s="477"/>
      <c r="NYF952" s="477"/>
      <c r="NYG952" s="477"/>
      <c r="NYH952" s="477"/>
      <c r="NYI952" s="477"/>
      <c r="NYJ952" s="477"/>
      <c r="NYK952" s="477"/>
      <c r="NYL952" s="477"/>
      <c r="NYM952" s="477"/>
      <c r="NYN952" s="477"/>
      <c r="NYO952" s="477"/>
      <c r="NYP952" s="477"/>
      <c r="NYQ952" s="477"/>
      <c r="NYR952" s="477"/>
      <c r="NYS952" s="477"/>
      <c r="NYT952" s="477"/>
      <c r="NYU952" s="477"/>
      <c r="NYV952" s="477"/>
      <c r="NYW952" s="477"/>
      <c r="NYX952" s="477"/>
      <c r="NYY952" s="477"/>
      <c r="NYZ952" s="477"/>
      <c r="NZA952" s="477"/>
      <c r="NZB952" s="477"/>
      <c r="NZC952" s="477"/>
      <c r="NZD952" s="477"/>
      <c r="NZE952" s="477"/>
      <c r="NZF952" s="477"/>
      <c r="NZG952" s="477"/>
      <c r="NZH952" s="477"/>
      <c r="NZI952" s="477"/>
      <c r="NZJ952" s="477"/>
      <c r="NZK952" s="477"/>
      <c r="NZL952" s="477"/>
      <c r="NZM952" s="477"/>
      <c r="NZN952" s="477"/>
      <c r="NZO952" s="477"/>
      <c r="NZP952" s="477"/>
      <c r="NZQ952" s="477"/>
      <c r="NZR952" s="477"/>
      <c r="NZS952" s="477"/>
      <c r="NZT952" s="477"/>
      <c r="NZU952" s="477"/>
      <c r="NZV952" s="477"/>
      <c r="NZW952" s="477"/>
      <c r="NZX952" s="477"/>
      <c r="NZY952" s="477"/>
      <c r="NZZ952" s="477"/>
      <c r="OAA952" s="477"/>
      <c r="OAB952" s="477"/>
      <c r="OAC952" s="477"/>
      <c r="OAD952" s="477"/>
      <c r="OAE952" s="477"/>
      <c r="OAF952" s="477"/>
      <c r="OAG952" s="477"/>
      <c r="OAH952" s="477"/>
      <c r="OAI952" s="477"/>
      <c r="OAJ952" s="477"/>
      <c r="OAK952" s="477"/>
      <c r="OAL952" s="477"/>
      <c r="OAM952" s="477"/>
      <c r="OAN952" s="477"/>
      <c r="OAO952" s="477"/>
      <c r="OAP952" s="477"/>
      <c r="OAQ952" s="477"/>
      <c r="OAR952" s="477"/>
      <c r="OAS952" s="477"/>
      <c r="OAT952" s="477"/>
      <c r="OAU952" s="477"/>
      <c r="OAV952" s="477"/>
      <c r="OAW952" s="477"/>
      <c r="OAX952" s="477"/>
      <c r="OAY952" s="477"/>
      <c r="OAZ952" s="477"/>
      <c r="OBA952" s="477"/>
      <c r="OBB952" s="477"/>
      <c r="OBC952" s="477"/>
      <c r="OBD952" s="477"/>
      <c r="OBE952" s="477"/>
      <c r="OBF952" s="477"/>
      <c r="OBG952" s="477"/>
      <c r="OBH952" s="477"/>
      <c r="OBI952" s="477"/>
      <c r="OBJ952" s="477"/>
      <c r="OBK952" s="477"/>
      <c r="OBL952" s="477"/>
      <c r="OBM952" s="477"/>
      <c r="OBN952" s="477"/>
      <c r="OBO952" s="477"/>
      <c r="OBP952" s="477"/>
      <c r="OBQ952" s="477"/>
      <c r="OBR952" s="477"/>
      <c r="OBS952" s="477"/>
      <c r="OBT952" s="477"/>
      <c r="OBU952" s="477"/>
      <c r="OBV952" s="477"/>
      <c r="OBW952" s="477"/>
      <c r="OBX952" s="477"/>
      <c r="OBY952" s="477"/>
      <c r="OBZ952" s="477"/>
      <c r="OCA952" s="477"/>
      <c r="OCB952" s="477"/>
      <c r="OCC952" s="477"/>
      <c r="OCD952" s="477"/>
      <c r="OCE952" s="477"/>
      <c r="OCF952" s="477"/>
      <c r="OCG952" s="477"/>
      <c r="OCH952" s="477"/>
      <c r="OCI952" s="477"/>
      <c r="OCJ952" s="477"/>
      <c r="OCK952" s="477"/>
      <c r="OCL952" s="477"/>
      <c r="OCM952" s="477"/>
      <c r="OCN952" s="477"/>
      <c r="OCO952" s="477"/>
      <c r="OCP952" s="477"/>
      <c r="OCQ952" s="477"/>
      <c r="OCR952" s="477"/>
      <c r="OCS952" s="477"/>
      <c r="OCT952" s="477"/>
      <c r="OCU952" s="477"/>
      <c r="OCV952" s="477"/>
      <c r="OCW952" s="477"/>
      <c r="OCX952" s="477"/>
      <c r="OCY952" s="477"/>
      <c r="OCZ952" s="477"/>
      <c r="ODA952" s="477"/>
      <c r="ODB952" s="477"/>
      <c r="ODC952" s="477"/>
      <c r="ODD952" s="477"/>
      <c r="ODE952" s="477"/>
      <c r="ODF952" s="477"/>
      <c r="ODG952" s="477"/>
      <c r="ODH952" s="477"/>
      <c r="ODI952" s="477"/>
      <c r="ODJ952" s="477"/>
      <c r="ODK952" s="477"/>
      <c r="ODL952" s="477"/>
      <c r="ODM952" s="477"/>
      <c r="ODN952" s="477"/>
      <c r="ODO952" s="477"/>
      <c r="ODP952" s="477"/>
      <c r="ODQ952" s="477"/>
      <c r="ODR952" s="477"/>
      <c r="ODS952" s="477"/>
      <c r="ODT952" s="477"/>
      <c r="ODU952" s="477"/>
      <c r="ODV952" s="477"/>
      <c r="ODW952" s="477"/>
      <c r="ODX952" s="477"/>
      <c r="ODY952" s="477"/>
      <c r="ODZ952" s="477"/>
      <c r="OEA952" s="477"/>
      <c r="OEB952" s="477"/>
      <c r="OEC952" s="477"/>
      <c r="OED952" s="477"/>
      <c r="OEE952" s="477"/>
      <c r="OEF952" s="477"/>
      <c r="OEG952" s="477"/>
      <c r="OEH952" s="477"/>
      <c r="OEI952" s="477"/>
      <c r="OEJ952" s="477"/>
      <c r="OEK952" s="477"/>
      <c r="OEL952" s="477"/>
      <c r="OEM952" s="477"/>
      <c r="OEN952" s="477"/>
      <c r="OEO952" s="477"/>
      <c r="OEP952" s="477"/>
      <c r="OEQ952" s="477"/>
      <c r="OER952" s="477"/>
      <c r="OES952" s="477"/>
      <c r="OET952" s="477"/>
      <c r="OEU952" s="477"/>
      <c r="OEV952" s="477"/>
      <c r="OEW952" s="477"/>
      <c r="OEX952" s="477"/>
      <c r="OEY952" s="477"/>
      <c r="OEZ952" s="477"/>
      <c r="OFA952" s="477"/>
      <c r="OFB952" s="477"/>
      <c r="OFC952" s="477"/>
      <c r="OFD952" s="477"/>
      <c r="OFE952" s="477"/>
      <c r="OFF952" s="477"/>
      <c r="OFG952" s="477"/>
      <c r="OFH952" s="477"/>
      <c r="OFI952" s="477"/>
      <c r="OFJ952" s="477"/>
      <c r="OFK952" s="477"/>
      <c r="OFL952" s="477"/>
      <c r="OFM952" s="477"/>
      <c r="OFN952" s="477"/>
      <c r="OFO952" s="477"/>
      <c r="OFP952" s="477"/>
      <c r="OFQ952" s="477"/>
      <c r="OFR952" s="477"/>
      <c r="OFS952" s="477"/>
      <c r="OFT952" s="477"/>
      <c r="OFU952" s="477"/>
      <c r="OFV952" s="477"/>
      <c r="OFW952" s="477"/>
      <c r="OFX952" s="477"/>
      <c r="OFY952" s="477"/>
      <c r="OFZ952" s="477"/>
      <c r="OGA952" s="477"/>
      <c r="OGB952" s="477"/>
      <c r="OGC952" s="477"/>
      <c r="OGD952" s="477"/>
      <c r="OGE952" s="477"/>
      <c r="OGF952" s="477"/>
      <c r="OGG952" s="477"/>
      <c r="OGH952" s="477"/>
      <c r="OGI952" s="477"/>
      <c r="OGJ952" s="477"/>
      <c r="OGK952" s="477"/>
      <c r="OGL952" s="477"/>
      <c r="OGM952" s="477"/>
      <c r="OGN952" s="477"/>
      <c r="OGO952" s="477"/>
      <c r="OGP952" s="477"/>
      <c r="OGQ952" s="477"/>
      <c r="OGR952" s="477"/>
      <c r="OGS952" s="477"/>
      <c r="OGT952" s="477"/>
      <c r="OGU952" s="477"/>
      <c r="OGV952" s="477"/>
      <c r="OGW952" s="477"/>
      <c r="OGX952" s="477"/>
      <c r="OGY952" s="477"/>
      <c r="OGZ952" s="477"/>
      <c r="OHA952" s="477"/>
      <c r="OHB952" s="477"/>
      <c r="OHC952" s="477"/>
      <c r="OHD952" s="477"/>
      <c r="OHE952" s="477"/>
      <c r="OHF952" s="477"/>
      <c r="OHG952" s="477"/>
      <c r="OHH952" s="477"/>
      <c r="OHI952" s="477"/>
      <c r="OHJ952" s="477"/>
      <c r="OHK952" s="477"/>
      <c r="OHL952" s="477"/>
      <c r="OHM952" s="477"/>
      <c r="OHN952" s="477"/>
      <c r="OHO952" s="477"/>
      <c r="OHP952" s="477"/>
      <c r="OHQ952" s="477"/>
      <c r="OHR952" s="477"/>
      <c r="OHS952" s="477"/>
      <c r="OHT952" s="477"/>
      <c r="OHU952" s="477"/>
      <c r="OHV952" s="477"/>
      <c r="OHW952" s="477"/>
      <c r="OHX952" s="477"/>
      <c r="OHY952" s="477"/>
      <c r="OHZ952" s="477"/>
      <c r="OIA952" s="477"/>
      <c r="OIB952" s="477"/>
      <c r="OIC952" s="477"/>
      <c r="OID952" s="477"/>
      <c r="OIE952" s="477"/>
      <c r="OIF952" s="477"/>
      <c r="OIG952" s="477"/>
      <c r="OIH952" s="477"/>
      <c r="OII952" s="477"/>
      <c r="OIJ952" s="477"/>
      <c r="OIK952" s="477"/>
      <c r="OIL952" s="477"/>
      <c r="OIM952" s="477"/>
      <c r="OIN952" s="477"/>
      <c r="OIO952" s="477"/>
      <c r="OIP952" s="477"/>
      <c r="OIQ952" s="477"/>
      <c r="OIR952" s="477"/>
      <c r="OIS952" s="477"/>
      <c r="OIT952" s="477"/>
      <c r="OIU952" s="477"/>
      <c r="OIV952" s="477"/>
      <c r="OIW952" s="477"/>
      <c r="OIX952" s="477"/>
      <c r="OIY952" s="477"/>
      <c r="OIZ952" s="477"/>
      <c r="OJA952" s="477"/>
      <c r="OJB952" s="477"/>
      <c r="OJC952" s="477"/>
      <c r="OJD952" s="477"/>
      <c r="OJE952" s="477"/>
      <c r="OJF952" s="477"/>
      <c r="OJG952" s="477"/>
      <c r="OJH952" s="477"/>
      <c r="OJI952" s="477"/>
      <c r="OJJ952" s="477"/>
      <c r="OJK952" s="477"/>
      <c r="OJL952" s="477"/>
      <c r="OJM952" s="477"/>
      <c r="OJN952" s="477"/>
      <c r="OJO952" s="477"/>
      <c r="OJP952" s="477"/>
      <c r="OJQ952" s="477"/>
      <c r="OJR952" s="477"/>
      <c r="OJS952" s="477"/>
      <c r="OJT952" s="477"/>
      <c r="OJU952" s="477"/>
      <c r="OJV952" s="477"/>
      <c r="OJW952" s="477"/>
      <c r="OJX952" s="477"/>
      <c r="OJY952" s="477"/>
      <c r="OJZ952" s="477"/>
      <c r="OKA952" s="477"/>
      <c r="OKB952" s="477"/>
      <c r="OKC952" s="477"/>
      <c r="OKD952" s="477"/>
      <c r="OKE952" s="477"/>
      <c r="OKF952" s="477"/>
      <c r="OKG952" s="477"/>
      <c r="OKH952" s="477"/>
      <c r="OKI952" s="477"/>
      <c r="OKJ952" s="477"/>
      <c r="OKK952" s="477"/>
      <c r="OKL952" s="477"/>
      <c r="OKM952" s="477"/>
      <c r="OKN952" s="477"/>
      <c r="OKO952" s="477"/>
      <c r="OKP952" s="477"/>
      <c r="OKQ952" s="477"/>
      <c r="OKR952" s="477"/>
      <c r="OKS952" s="477"/>
      <c r="OKT952" s="477"/>
      <c r="OKU952" s="477"/>
      <c r="OKV952" s="477"/>
      <c r="OKW952" s="477"/>
      <c r="OKX952" s="477"/>
      <c r="OKY952" s="477"/>
      <c r="OKZ952" s="477"/>
      <c r="OLA952" s="477"/>
      <c r="OLB952" s="477"/>
      <c r="OLC952" s="477"/>
      <c r="OLD952" s="477"/>
      <c r="OLE952" s="477"/>
      <c r="OLF952" s="477"/>
      <c r="OLG952" s="477"/>
      <c r="OLH952" s="477"/>
      <c r="OLI952" s="477"/>
      <c r="OLJ952" s="477"/>
      <c r="OLK952" s="477"/>
      <c r="OLL952" s="477"/>
      <c r="OLM952" s="477"/>
      <c r="OLN952" s="477"/>
      <c r="OLO952" s="477"/>
      <c r="OLP952" s="477"/>
      <c r="OLQ952" s="477"/>
      <c r="OLR952" s="477"/>
      <c r="OLS952" s="477"/>
      <c r="OLT952" s="477"/>
      <c r="OLU952" s="477"/>
      <c r="OLV952" s="477"/>
      <c r="OLW952" s="477"/>
      <c r="OLX952" s="477"/>
      <c r="OLY952" s="477"/>
      <c r="OLZ952" s="477"/>
      <c r="OMA952" s="477"/>
      <c r="OMB952" s="477"/>
      <c r="OMC952" s="477"/>
      <c r="OMD952" s="477"/>
      <c r="OME952" s="477"/>
      <c r="OMF952" s="477"/>
      <c r="OMG952" s="477"/>
      <c r="OMH952" s="477"/>
      <c r="OMI952" s="477"/>
      <c r="OMJ952" s="477"/>
      <c r="OMK952" s="477"/>
      <c r="OML952" s="477"/>
      <c r="OMM952" s="477"/>
      <c r="OMN952" s="477"/>
      <c r="OMO952" s="477"/>
      <c r="OMP952" s="477"/>
      <c r="OMQ952" s="477"/>
      <c r="OMR952" s="477"/>
      <c r="OMS952" s="477"/>
      <c r="OMT952" s="477"/>
      <c r="OMU952" s="477"/>
      <c r="OMV952" s="477"/>
      <c r="OMW952" s="477"/>
      <c r="OMX952" s="477"/>
      <c r="OMY952" s="477"/>
      <c r="OMZ952" s="477"/>
      <c r="ONA952" s="477"/>
      <c r="ONB952" s="477"/>
      <c r="ONC952" s="477"/>
      <c r="OND952" s="477"/>
      <c r="ONE952" s="477"/>
      <c r="ONF952" s="477"/>
      <c r="ONG952" s="477"/>
      <c r="ONH952" s="477"/>
      <c r="ONI952" s="477"/>
      <c r="ONJ952" s="477"/>
      <c r="ONK952" s="477"/>
      <c r="ONL952" s="477"/>
      <c r="ONM952" s="477"/>
      <c r="ONN952" s="477"/>
      <c r="ONO952" s="477"/>
      <c r="ONP952" s="477"/>
      <c r="ONQ952" s="477"/>
      <c r="ONR952" s="477"/>
      <c r="ONS952" s="477"/>
      <c r="ONT952" s="477"/>
      <c r="ONU952" s="477"/>
      <c r="ONV952" s="477"/>
      <c r="ONW952" s="477"/>
      <c r="ONX952" s="477"/>
      <c r="ONY952" s="477"/>
      <c r="ONZ952" s="477"/>
      <c r="OOA952" s="477"/>
      <c r="OOB952" s="477"/>
      <c r="OOC952" s="477"/>
      <c r="OOD952" s="477"/>
      <c r="OOE952" s="477"/>
      <c r="OOF952" s="477"/>
      <c r="OOG952" s="477"/>
      <c r="OOH952" s="477"/>
      <c r="OOI952" s="477"/>
      <c r="OOJ952" s="477"/>
      <c r="OOK952" s="477"/>
      <c r="OOL952" s="477"/>
      <c r="OOM952" s="477"/>
      <c r="OON952" s="477"/>
      <c r="OOO952" s="477"/>
      <c r="OOP952" s="477"/>
      <c r="OOQ952" s="477"/>
      <c r="OOR952" s="477"/>
      <c r="OOS952" s="477"/>
      <c r="OOT952" s="477"/>
      <c r="OOU952" s="477"/>
      <c r="OOV952" s="477"/>
      <c r="OOW952" s="477"/>
      <c r="OOX952" s="477"/>
      <c r="OOY952" s="477"/>
      <c r="OOZ952" s="477"/>
      <c r="OPA952" s="477"/>
      <c r="OPB952" s="477"/>
      <c r="OPC952" s="477"/>
      <c r="OPD952" s="477"/>
      <c r="OPE952" s="477"/>
      <c r="OPF952" s="477"/>
      <c r="OPG952" s="477"/>
      <c r="OPH952" s="477"/>
      <c r="OPI952" s="477"/>
      <c r="OPJ952" s="477"/>
      <c r="OPK952" s="477"/>
      <c r="OPL952" s="477"/>
      <c r="OPM952" s="477"/>
      <c r="OPN952" s="477"/>
      <c r="OPO952" s="477"/>
      <c r="OPP952" s="477"/>
      <c r="OPQ952" s="477"/>
      <c r="OPR952" s="477"/>
      <c r="OPS952" s="477"/>
      <c r="OPT952" s="477"/>
      <c r="OPU952" s="477"/>
      <c r="OPV952" s="477"/>
      <c r="OPW952" s="477"/>
      <c r="OPX952" s="477"/>
      <c r="OPY952" s="477"/>
      <c r="OPZ952" s="477"/>
      <c r="OQA952" s="477"/>
      <c r="OQB952" s="477"/>
      <c r="OQC952" s="477"/>
      <c r="OQD952" s="477"/>
      <c r="OQE952" s="477"/>
      <c r="OQF952" s="477"/>
      <c r="OQG952" s="477"/>
      <c r="OQH952" s="477"/>
      <c r="OQI952" s="477"/>
      <c r="OQJ952" s="477"/>
      <c r="OQK952" s="477"/>
      <c r="OQL952" s="477"/>
      <c r="OQM952" s="477"/>
      <c r="OQN952" s="477"/>
      <c r="OQO952" s="477"/>
      <c r="OQP952" s="477"/>
      <c r="OQQ952" s="477"/>
      <c r="OQR952" s="477"/>
      <c r="OQS952" s="477"/>
      <c r="OQT952" s="477"/>
      <c r="OQU952" s="477"/>
      <c r="OQV952" s="477"/>
      <c r="OQW952" s="477"/>
      <c r="OQX952" s="477"/>
      <c r="OQY952" s="477"/>
      <c r="OQZ952" s="477"/>
      <c r="ORA952" s="477"/>
      <c r="ORB952" s="477"/>
      <c r="ORC952" s="477"/>
      <c r="ORD952" s="477"/>
      <c r="ORE952" s="477"/>
      <c r="ORF952" s="477"/>
      <c r="ORG952" s="477"/>
      <c r="ORH952" s="477"/>
      <c r="ORI952" s="477"/>
      <c r="ORJ952" s="477"/>
      <c r="ORK952" s="477"/>
      <c r="ORL952" s="477"/>
      <c r="ORM952" s="477"/>
      <c r="ORN952" s="477"/>
      <c r="ORO952" s="477"/>
      <c r="ORP952" s="477"/>
      <c r="ORQ952" s="477"/>
      <c r="ORR952" s="477"/>
      <c r="ORS952" s="477"/>
      <c r="ORT952" s="477"/>
      <c r="ORU952" s="477"/>
      <c r="ORV952" s="477"/>
      <c r="ORW952" s="477"/>
      <c r="ORX952" s="477"/>
      <c r="ORY952" s="477"/>
      <c r="ORZ952" s="477"/>
      <c r="OSA952" s="477"/>
      <c r="OSB952" s="477"/>
      <c r="OSC952" s="477"/>
      <c r="OSD952" s="477"/>
      <c r="OSE952" s="477"/>
      <c r="OSF952" s="477"/>
      <c r="OSG952" s="477"/>
      <c r="OSH952" s="477"/>
      <c r="OSI952" s="477"/>
      <c r="OSJ952" s="477"/>
      <c r="OSK952" s="477"/>
      <c r="OSL952" s="477"/>
      <c r="OSM952" s="477"/>
      <c r="OSN952" s="477"/>
      <c r="OSO952" s="477"/>
      <c r="OSP952" s="477"/>
      <c r="OSQ952" s="477"/>
      <c r="OSR952" s="477"/>
      <c r="OSS952" s="477"/>
      <c r="OST952" s="477"/>
      <c r="OSU952" s="477"/>
      <c r="OSV952" s="477"/>
      <c r="OSW952" s="477"/>
      <c r="OSX952" s="477"/>
      <c r="OSY952" s="477"/>
      <c r="OSZ952" s="477"/>
      <c r="OTA952" s="477"/>
      <c r="OTB952" s="477"/>
      <c r="OTC952" s="477"/>
      <c r="OTD952" s="477"/>
      <c r="OTE952" s="477"/>
      <c r="OTF952" s="477"/>
      <c r="OTG952" s="477"/>
      <c r="OTH952" s="477"/>
      <c r="OTI952" s="477"/>
      <c r="OTJ952" s="477"/>
      <c r="OTK952" s="477"/>
      <c r="OTL952" s="477"/>
      <c r="OTM952" s="477"/>
      <c r="OTN952" s="477"/>
      <c r="OTO952" s="477"/>
      <c r="OTP952" s="477"/>
      <c r="OTQ952" s="477"/>
      <c r="OTR952" s="477"/>
      <c r="OTS952" s="477"/>
      <c r="OTT952" s="477"/>
      <c r="OTU952" s="477"/>
      <c r="OTV952" s="477"/>
      <c r="OTW952" s="477"/>
      <c r="OTX952" s="477"/>
      <c r="OTY952" s="477"/>
      <c r="OTZ952" s="477"/>
      <c r="OUA952" s="477"/>
      <c r="OUB952" s="477"/>
      <c r="OUC952" s="477"/>
      <c r="OUD952" s="477"/>
      <c r="OUE952" s="477"/>
      <c r="OUF952" s="477"/>
      <c r="OUG952" s="477"/>
      <c r="OUH952" s="477"/>
      <c r="OUI952" s="477"/>
      <c r="OUJ952" s="477"/>
      <c r="OUK952" s="477"/>
      <c r="OUL952" s="477"/>
      <c r="OUM952" s="477"/>
      <c r="OUN952" s="477"/>
      <c r="OUO952" s="477"/>
      <c r="OUP952" s="477"/>
      <c r="OUQ952" s="477"/>
      <c r="OUR952" s="477"/>
      <c r="OUS952" s="477"/>
      <c r="OUT952" s="477"/>
      <c r="OUU952" s="477"/>
      <c r="OUV952" s="477"/>
      <c r="OUW952" s="477"/>
      <c r="OUX952" s="477"/>
      <c r="OUY952" s="477"/>
      <c r="OUZ952" s="477"/>
      <c r="OVA952" s="477"/>
      <c r="OVB952" s="477"/>
      <c r="OVC952" s="477"/>
      <c r="OVD952" s="477"/>
      <c r="OVE952" s="477"/>
      <c r="OVF952" s="477"/>
      <c r="OVG952" s="477"/>
      <c r="OVH952" s="477"/>
      <c r="OVI952" s="477"/>
      <c r="OVJ952" s="477"/>
      <c r="OVK952" s="477"/>
      <c r="OVL952" s="477"/>
      <c r="OVM952" s="477"/>
      <c r="OVN952" s="477"/>
      <c r="OVO952" s="477"/>
      <c r="OVP952" s="477"/>
      <c r="OVQ952" s="477"/>
      <c r="OVR952" s="477"/>
      <c r="OVS952" s="477"/>
      <c r="OVT952" s="477"/>
      <c r="OVU952" s="477"/>
      <c r="OVV952" s="477"/>
      <c r="OVW952" s="477"/>
      <c r="OVX952" s="477"/>
      <c r="OVY952" s="477"/>
      <c r="OVZ952" s="477"/>
      <c r="OWA952" s="477"/>
      <c r="OWB952" s="477"/>
      <c r="OWC952" s="477"/>
      <c r="OWD952" s="477"/>
      <c r="OWE952" s="477"/>
      <c r="OWF952" s="477"/>
      <c r="OWG952" s="477"/>
      <c r="OWH952" s="477"/>
      <c r="OWI952" s="477"/>
      <c r="OWJ952" s="477"/>
      <c r="OWK952" s="477"/>
      <c r="OWL952" s="477"/>
      <c r="OWM952" s="477"/>
      <c r="OWN952" s="477"/>
      <c r="OWO952" s="477"/>
      <c r="OWP952" s="477"/>
      <c r="OWQ952" s="477"/>
      <c r="OWR952" s="477"/>
      <c r="OWS952" s="477"/>
      <c r="OWT952" s="477"/>
      <c r="OWU952" s="477"/>
      <c r="OWV952" s="477"/>
      <c r="OWW952" s="477"/>
      <c r="OWX952" s="477"/>
      <c r="OWY952" s="477"/>
      <c r="OWZ952" s="477"/>
      <c r="OXA952" s="477"/>
      <c r="OXB952" s="477"/>
      <c r="OXC952" s="477"/>
      <c r="OXD952" s="477"/>
      <c r="OXE952" s="477"/>
      <c r="OXF952" s="477"/>
      <c r="OXG952" s="477"/>
      <c r="OXH952" s="477"/>
      <c r="OXI952" s="477"/>
      <c r="OXJ952" s="477"/>
      <c r="OXK952" s="477"/>
      <c r="OXL952" s="477"/>
      <c r="OXM952" s="477"/>
      <c r="OXN952" s="477"/>
      <c r="OXO952" s="477"/>
      <c r="OXP952" s="477"/>
      <c r="OXQ952" s="477"/>
      <c r="OXR952" s="477"/>
      <c r="OXS952" s="477"/>
      <c r="OXT952" s="477"/>
      <c r="OXU952" s="477"/>
      <c r="OXV952" s="477"/>
      <c r="OXW952" s="477"/>
      <c r="OXX952" s="477"/>
      <c r="OXY952" s="477"/>
      <c r="OXZ952" s="477"/>
      <c r="OYA952" s="477"/>
      <c r="OYB952" s="477"/>
      <c r="OYC952" s="477"/>
      <c r="OYD952" s="477"/>
      <c r="OYE952" s="477"/>
      <c r="OYF952" s="477"/>
      <c r="OYG952" s="477"/>
      <c r="OYH952" s="477"/>
      <c r="OYI952" s="477"/>
      <c r="OYJ952" s="477"/>
      <c r="OYK952" s="477"/>
      <c r="OYL952" s="477"/>
      <c r="OYM952" s="477"/>
      <c r="OYN952" s="477"/>
      <c r="OYO952" s="477"/>
      <c r="OYP952" s="477"/>
      <c r="OYQ952" s="477"/>
      <c r="OYR952" s="477"/>
      <c r="OYS952" s="477"/>
      <c r="OYT952" s="477"/>
      <c r="OYU952" s="477"/>
      <c r="OYV952" s="477"/>
      <c r="OYW952" s="477"/>
      <c r="OYX952" s="477"/>
      <c r="OYY952" s="477"/>
      <c r="OYZ952" s="477"/>
      <c r="OZA952" s="477"/>
      <c r="OZB952" s="477"/>
      <c r="OZC952" s="477"/>
      <c r="OZD952" s="477"/>
      <c r="OZE952" s="477"/>
      <c r="OZF952" s="477"/>
      <c r="OZG952" s="477"/>
      <c r="OZH952" s="477"/>
      <c r="OZI952" s="477"/>
      <c r="OZJ952" s="477"/>
      <c r="OZK952" s="477"/>
      <c r="OZL952" s="477"/>
      <c r="OZM952" s="477"/>
      <c r="OZN952" s="477"/>
      <c r="OZO952" s="477"/>
      <c r="OZP952" s="477"/>
      <c r="OZQ952" s="477"/>
      <c r="OZR952" s="477"/>
      <c r="OZS952" s="477"/>
      <c r="OZT952" s="477"/>
      <c r="OZU952" s="477"/>
      <c r="OZV952" s="477"/>
      <c r="OZW952" s="477"/>
      <c r="OZX952" s="477"/>
      <c r="OZY952" s="477"/>
      <c r="OZZ952" s="477"/>
      <c r="PAA952" s="477"/>
      <c r="PAB952" s="477"/>
      <c r="PAC952" s="477"/>
      <c r="PAD952" s="477"/>
      <c r="PAE952" s="477"/>
      <c r="PAF952" s="477"/>
      <c r="PAG952" s="477"/>
      <c r="PAH952" s="477"/>
      <c r="PAI952" s="477"/>
      <c r="PAJ952" s="477"/>
      <c r="PAK952" s="477"/>
      <c r="PAL952" s="477"/>
      <c r="PAM952" s="477"/>
      <c r="PAN952" s="477"/>
      <c r="PAO952" s="477"/>
      <c r="PAP952" s="477"/>
      <c r="PAQ952" s="477"/>
      <c r="PAR952" s="477"/>
      <c r="PAS952" s="477"/>
      <c r="PAT952" s="477"/>
      <c r="PAU952" s="477"/>
      <c r="PAV952" s="477"/>
      <c r="PAW952" s="477"/>
      <c r="PAX952" s="477"/>
      <c r="PAY952" s="477"/>
      <c r="PAZ952" s="477"/>
      <c r="PBA952" s="477"/>
      <c r="PBB952" s="477"/>
      <c r="PBC952" s="477"/>
      <c r="PBD952" s="477"/>
      <c r="PBE952" s="477"/>
      <c r="PBF952" s="477"/>
      <c r="PBG952" s="477"/>
      <c r="PBH952" s="477"/>
      <c r="PBI952" s="477"/>
      <c r="PBJ952" s="477"/>
      <c r="PBK952" s="477"/>
      <c r="PBL952" s="477"/>
      <c r="PBM952" s="477"/>
      <c r="PBN952" s="477"/>
      <c r="PBO952" s="477"/>
      <c r="PBP952" s="477"/>
      <c r="PBQ952" s="477"/>
      <c r="PBR952" s="477"/>
      <c r="PBS952" s="477"/>
      <c r="PBT952" s="477"/>
      <c r="PBU952" s="477"/>
      <c r="PBV952" s="477"/>
      <c r="PBW952" s="477"/>
      <c r="PBX952" s="477"/>
      <c r="PBY952" s="477"/>
      <c r="PBZ952" s="477"/>
      <c r="PCA952" s="477"/>
      <c r="PCB952" s="477"/>
      <c r="PCC952" s="477"/>
      <c r="PCD952" s="477"/>
      <c r="PCE952" s="477"/>
      <c r="PCF952" s="477"/>
      <c r="PCG952" s="477"/>
      <c r="PCH952" s="477"/>
      <c r="PCI952" s="477"/>
      <c r="PCJ952" s="477"/>
      <c r="PCK952" s="477"/>
      <c r="PCL952" s="477"/>
      <c r="PCM952" s="477"/>
      <c r="PCN952" s="477"/>
      <c r="PCO952" s="477"/>
      <c r="PCP952" s="477"/>
      <c r="PCQ952" s="477"/>
      <c r="PCR952" s="477"/>
      <c r="PCS952" s="477"/>
      <c r="PCT952" s="477"/>
      <c r="PCU952" s="477"/>
      <c r="PCV952" s="477"/>
      <c r="PCW952" s="477"/>
      <c r="PCX952" s="477"/>
      <c r="PCY952" s="477"/>
      <c r="PCZ952" s="477"/>
      <c r="PDA952" s="477"/>
      <c r="PDB952" s="477"/>
      <c r="PDC952" s="477"/>
      <c r="PDD952" s="477"/>
      <c r="PDE952" s="477"/>
      <c r="PDF952" s="477"/>
      <c r="PDG952" s="477"/>
      <c r="PDH952" s="477"/>
      <c r="PDI952" s="477"/>
      <c r="PDJ952" s="477"/>
      <c r="PDK952" s="477"/>
      <c r="PDL952" s="477"/>
      <c r="PDM952" s="477"/>
      <c r="PDN952" s="477"/>
      <c r="PDO952" s="477"/>
      <c r="PDP952" s="477"/>
      <c r="PDQ952" s="477"/>
      <c r="PDR952" s="477"/>
      <c r="PDS952" s="477"/>
      <c r="PDT952" s="477"/>
      <c r="PDU952" s="477"/>
      <c r="PDV952" s="477"/>
      <c r="PDW952" s="477"/>
      <c r="PDX952" s="477"/>
      <c r="PDY952" s="477"/>
      <c r="PDZ952" s="477"/>
      <c r="PEA952" s="477"/>
      <c r="PEB952" s="477"/>
      <c r="PEC952" s="477"/>
      <c r="PED952" s="477"/>
      <c r="PEE952" s="477"/>
      <c r="PEF952" s="477"/>
      <c r="PEG952" s="477"/>
      <c r="PEH952" s="477"/>
      <c r="PEI952" s="477"/>
      <c r="PEJ952" s="477"/>
      <c r="PEK952" s="477"/>
      <c r="PEL952" s="477"/>
      <c r="PEM952" s="477"/>
      <c r="PEN952" s="477"/>
      <c r="PEO952" s="477"/>
      <c r="PEP952" s="477"/>
      <c r="PEQ952" s="477"/>
      <c r="PER952" s="477"/>
      <c r="PES952" s="477"/>
      <c r="PET952" s="477"/>
      <c r="PEU952" s="477"/>
      <c r="PEV952" s="477"/>
      <c r="PEW952" s="477"/>
      <c r="PEX952" s="477"/>
      <c r="PEY952" s="477"/>
      <c r="PEZ952" s="477"/>
      <c r="PFA952" s="477"/>
      <c r="PFB952" s="477"/>
      <c r="PFC952" s="477"/>
      <c r="PFD952" s="477"/>
      <c r="PFE952" s="477"/>
      <c r="PFF952" s="477"/>
      <c r="PFG952" s="477"/>
      <c r="PFH952" s="477"/>
      <c r="PFI952" s="477"/>
      <c r="PFJ952" s="477"/>
      <c r="PFK952" s="477"/>
      <c r="PFL952" s="477"/>
      <c r="PFM952" s="477"/>
      <c r="PFN952" s="477"/>
      <c r="PFO952" s="477"/>
      <c r="PFP952" s="477"/>
      <c r="PFQ952" s="477"/>
      <c r="PFR952" s="477"/>
      <c r="PFS952" s="477"/>
      <c r="PFT952" s="477"/>
      <c r="PFU952" s="477"/>
      <c r="PFV952" s="477"/>
      <c r="PFW952" s="477"/>
      <c r="PFX952" s="477"/>
      <c r="PFY952" s="477"/>
      <c r="PFZ952" s="477"/>
      <c r="PGA952" s="477"/>
      <c r="PGB952" s="477"/>
      <c r="PGC952" s="477"/>
      <c r="PGD952" s="477"/>
      <c r="PGE952" s="477"/>
      <c r="PGF952" s="477"/>
      <c r="PGG952" s="477"/>
      <c r="PGH952" s="477"/>
      <c r="PGI952" s="477"/>
      <c r="PGJ952" s="477"/>
      <c r="PGK952" s="477"/>
      <c r="PGL952" s="477"/>
      <c r="PGM952" s="477"/>
      <c r="PGN952" s="477"/>
      <c r="PGO952" s="477"/>
      <c r="PGP952" s="477"/>
      <c r="PGQ952" s="477"/>
      <c r="PGR952" s="477"/>
      <c r="PGS952" s="477"/>
      <c r="PGT952" s="477"/>
      <c r="PGU952" s="477"/>
      <c r="PGV952" s="477"/>
      <c r="PGW952" s="477"/>
      <c r="PGX952" s="477"/>
      <c r="PGY952" s="477"/>
      <c r="PGZ952" s="477"/>
      <c r="PHA952" s="477"/>
      <c r="PHB952" s="477"/>
      <c r="PHC952" s="477"/>
      <c r="PHD952" s="477"/>
      <c r="PHE952" s="477"/>
      <c r="PHF952" s="477"/>
      <c r="PHG952" s="477"/>
      <c r="PHH952" s="477"/>
      <c r="PHI952" s="477"/>
      <c r="PHJ952" s="477"/>
      <c r="PHK952" s="477"/>
      <c r="PHL952" s="477"/>
      <c r="PHM952" s="477"/>
      <c r="PHN952" s="477"/>
      <c r="PHO952" s="477"/>
      <c r="PHP952" s="477"/>
      <c r="PHQ952" s="477"/>
      <c r="PHR952" s="477"/>
      <c r="PHS952" s="477"/>
      <c r="PHT952" s="477"/>
      <c r="PHU952" s="477"/>
      <c r="PHV952" s="477"/>
      <c r="PHW952" s="477"/>
      <c r="PHX952" s="477"/>
      <c r="PHY952" s="477"/>
      <c r="PHZ952" s="477"/>
      <c r="PIA952" s="477"/>
      <c r="PIB952" s="477"/>
      <c r="PIC952" s="477"/>
      <c r="PID952" s="477"/>
      <c r="PIE952" s="477"/>
      <c r="PIF952" s="477"/>
      <c r="PIG952" s="477"/>
      <c r="PIH952" s="477"/>
      <c r="PII952" s="477"/>
      <c r="PIJ952" s="477"/>
      <c r="PIK952" s="477"/>
      <c r="PIL952" s="477"/>
      <c r="PIM952" s="477"/>
      <c r="PIN952" s="477"/>
      <c r="PIO952" s="477"/>
      <c r="PIP952" s="477"/>
      <c r="PIQ952" s="477"/>
      <c r="PIR952" s="477"/>
      <c r="PIS952" s="477"/>
      <c r="PIT952" s="477"/>
      <c r="PIU952" s="477"/>
      <c r="PIV952" s="477"/>
      <c r="PIW952" s="477"/>
      <c r="PIX952" s="477"/>
      <c r="PIY952" s="477"/>
      <c r="PIZ952" s="477"/>
      <c r="PJA952" s="477"/>
      <c r="PJB952" s="477"/>
      <c r="PJC952" s="477"/>
      <c r="PJD952" s="477"/>
      <c r="PJE952" s="477"/>
      <c r="PJF952" s="477"/>
      <c r="PJG952" s="477"/>
      <c r="PJH952" s="477"/>
      <c r="PJI952" s="477"/>
      <c r="PJJ952" s="477"/>
      <c r="PJK952" s="477"/>
      <c r="PJL952" s="477"/>
      <c r="PJM952" s="477"/>
      <c r="PJN952" s="477"/>
      <c r="PJO952" s="477"/>
      <c r="PJP952" s="477"/>
      <c r="PJQ952" s="477"/>
      <c r="PJR952" s="477"/>
      <c r="PJS952" s="477"/>
      <c r="PJT952" s="477"/>
      <c r="PJU952" s="477"/>
      <c r="PJV952" s="477"/>
      <c r="PJW952" s="477"/>
      <c r="PJX952" s="477"/>
      <c r="PJY952" s="477"/>
      <c r="PJZ952" s="477"/>
      <c r="PKA952" s="477"/>
      <c r="PKB952" s="477"/>
      <c r="PKC952" s="477"/>
      <c r="PKD952" s="477"/>
      <c r="PKE952" s="477"/>
      <c r="PKF952" s="477"/>
      <c r="PKG952" s="477"/>
      <c r="PKH952" s="477"/>
      <c r="PKI952" s="477"/>
      <c r="PKJ952" s="477"/>
      <c r="PKK952" s="477"/>
      <c r="PKL952" s="477"/>
      <c r="PKM952" s="477"/>
      <c r="PKN952" s="477"/>
      <c r="PKO952" s="477"/>
      <c r="PKP952" s="477"/>
      <c r="PKQ952" s="477"/>
      <c r="PKR952" s="477"/>
      <c r="PKS952" s="477"/>
      <c r="PKT952" s="477"/>
      <c r="PKU952" s="477"/>
      <c r="PKV952" s="477"/>
      <c r="PKW952" s="477"/>
      <c r="PKX952" s="477"/>
      <c r="PKY952" s="477"/>
      <c r="PKZ952" s="477"/>
      <c r="PLA952" s="477"/>
      <c r="PLB952" s="477"/>
      <c r="PLC952" s="477"/>
      <c r="PLD952" s="477"/>
      <c r="PLE952" s="477"/>
      <c r="PLF952" s="477"/>
      <c r="PLG952" s="477"/>
      <c r="PLH952" s="477"/>
      <c r="PLI952" s="477"/>
      <c r="PLJ952" s="477"/>
      <c r="PLK952" s="477"/>
      <c r="PLL952" s="477"/>
      <c r="PLM952" s="477"/>
      <c r="PLN952" s="477"/>
      <c r="PLO952" s="477"/>
      <c r="PLP952" s="477"/>
      <c r="PLQ952" s="477"/>
      <c r="PLR952" s="477"/>
      <c r="PLS952" s="477"/>
      <c r="PLT952" s="477"/>
      <c r="PLU952" s="477"/>
      <c r="PLV952" s="477"/>
      <c r="PLW952" s="477"/>
      <c r="PLX952" s="477"/>
      <c r="PLY952" s="477"/>
      <c r="PLZ952" s="477"/>
      <c r="PMA952" s="477"/>
      <c r="PMB952" s="477"/>
      <c r="PMC952" s="477"/>
      <c r="PMD952" s="477"/>
      <c r="PME952" s="477"/>
      <c r="PMF952" s="477"/>
      <c r="PMG952" s="477"/>
      <c r="PMH952" s="477"/>
      <c r="PMI952" s="477"/>
      <c r="PMJ952" s="477"/>
      <c r="PMK952" s="477"/>
      <c r="PML952" s="477"/>
      <c r="PMM952" s="477"/>
      <c r="PMN952" s="477"/>
      <c r="PMO952" s="477"/>
      <c r="PMP952" s="477"/>
      <c r="PMQ952" s="477"/>
      <c r="PMR952" s="477"/>
      <c r="PMS952" s="477"/>
      <c r="PMT952" s="477"/>
      <c r="PMU952" s="477"/>
      <c r="PMV952" s="477"/>
      <c r="PMW952" s="477"/>
      <c r="PMX952" s="477"/>
      <c r="PMY952" s="477"/>
      <c r="PMZ952" s="477"/>
      <c r="PNA952" s="477"/>
      <c r="PNB952" s="477"/>
      <c r="PNC952" s="477"/>
      <c r="PND952" s="477"/>
      <c r="PNE952" s="477"/>
      <c r="PNF952" s="477"/>
      <c r="PNG952" s="477"/>
      <c r="PNH952" s="477"/>
      <c r="PNI952" s="477"/>
      <c r="PNJ952" s="477"/>
      <c r="PNK952" s="477"/>
      <c r="PNL952" s="477"/>
      <c r="PNM952" s="477"/>
      <c r="PNN952" s="477"/>
      <c r="PNO952" s="477"/>
      <c r="PNP952" s="477"/>
      <c r="PNQ952" s="477"/>
      <c r="PNR952" s="477"/>
      <c r="PNS952" s="477"/>
      <c r="PNT952" s="477"/>
      <c r="PNU952" s="477"/>
      <c r="PNV952" s="477"/>
      <c r="PNW952" s="477"/>
      <c r="PNX952" s="477"/>
      <c r="PNY952" s="477"/>
      <c r="PNZ952" s="477"/>
      <c r="POA952" s="477"/>
      <c r="POB952" s="477"/>
      <c r="POC952" s="477"/>
      <c r="POD952" s="477"/>
      <c r="POE952" s="477"/>
      <c r="POF952" s="477"/>
      <c r="POG952" s="477"/>
      <c r="POH952" s="477"/>
      <c r="POI952" s="477"/>
      <c r="POJ952" s="477"/>
      <c r="POK952" s="477"/>
      <c r="POL952" s="477"/>
      <c r="POM952" s="477"/>
      <c r="PON952" s="477"/>
      <c r="POO952" s="477"/>
      <c r="POP952" s="477"/>
      <c r="POQ952" s="477"/>
      <c r="POR952" s="477"/>
      <c r="POS952" s="477"/>
      <c r="POT952" s="477"/>
      <c r="POU952" s="477"/>
      <c r="POV952" s="477"/>
      <c r="POW952" s="477"/>
      <c r="POX952" s="477"/>
      <c r="POY952" s="477"/>
      <c r="POZ952" s="477"/>
      <c r="PPA952" s="477"/>
      <c r="PPB952" s="477"/>
      <c r="PPC952" s="477"/>
      <c r="PPD952" s="477"/>
      <c r="PPE952" s="477"/>
      <c r="PPF952" s="477"/>
      <c r="PPG952" s="477"/>
      <c r="PPH952" s="477"/>
      <c r="PPI952" s="477"/>
      <c r="PPJ952" s="477"/>
      <c r="PPK952" s="477"/>
      <c r="PPL952" s="477"/>
      <c r="PPM952" s="477"/>
      <c r="PPN952" s="477"/>
      <c r="PPO952" s="477"/>
      <c r="PPP952" s="477"/>
      <c r="PPQ952" s="477"/>
      <c r="PPR952" s="477"/>
      <c r="PPS952" s="477"/>
      <c r="PPT952" s="477"/>
      <c r="PPU952" s="477"/>
      <c r="PPV952" s="477"/>
      <c r="PPW952" s="477"/>
      <c r="PPX952" s="477"/>
      <c r="PPY952" s="477"/>
      <c r="PPZ952" s="477"/>
      <c r="PQA952" s="477"/>
      <c r="PQB952" s="477"/>
      <c r="PQC952" s="477"/>
      <c r="PQD952" s="477"/>
      <c r="PQE952" s="477"/>
      <c r="PQF952" s="477"/>
      <c r="PQG952" s="477"/>
      <c r="PQH952" s="477"/>
      <c r="PQI952" s="477"/>
      <c r="PQJ952" s="477"/>
      <c r="PQK952" s="477"/>
      <c r="PQL952" s="477"/>
      <c r="PQM952" s="477"/>
      <c r="PQN952" s="477"/>
      <c r="PQO952" s="477"/>
      <c r="PQP952" s="477"/>
      <c r="PQQ952" s="477"/>
      <c r="PQR952" s="477"/>
      <c r="PQS952" s="477"/>
      <c r="PQT952" s="477"/>
      <c r="PQU952" s="477"/>
      <c r="PQV952" s="477"/>
      <c r="PQW952" s="477"/>
      <c r="PQX952" s="477"/>
      <c r="PQY952" s="477"/>
      <c r="PQZ952" s="477"/>
      <c r="PRA952" s="477"/>
      <c r="PRB952" s="477"/>
      <c r="PRC952" s="477"/>
      <c r="PRD952" s="477"/>
      <c r="PRE952" s="477"/>
      <c r="PRF952" s="477"/>
      <c r="PRG952" s="477"/>
      <c r="PRH952" s="477"/>
      <c r="PRI952" s="477"/>
      <c r="PRJ952" s="477"/>
      <c r="PRK952" s="477"/>
      <c r="PRL952" s="477"/>
      <c r="PRM952" s="477"/>
      <c r="PRN952" s="477"/>
      <c r="PRO952" s="477"/>
      <c r="PRP952" s="477"/>
      <c r="PRQ952" s="477"/>
      <c r="PRR952" s="477"/>
      <c r="PRS952" s="477"/>
      <c r="PRT952" s="477"/>
      <c r="PRU952" s="477"/>
      <c r="PRV952" s="477"/>
      <c r="PRW952" s="477"/>
      <c r="PRX952" s="477"/>
      <c r="PRY952" s="477"/>
      <c r="PRZ952" s="477"/>
      <c r="PSA952" s="477"/>
      <c r="PSB952" s="477"/>
      <c r="PSC952" s="477"/>
      <c r="PSD952" s="477"/>
      <c r="PSE952" s="477"/>
      <c r="PSF952" s="477"/>
      <c r="PSG952" s="477"/>
      <c r="PSH952" s="477"/>
      <c r="PSI952" s="477"/>
      <c r="PSJ952" s="477"/>
      <c r="PSK952" s="477"/>
      <c r="PSL952" s="477"/>
      <c r="PSM952" s="477"/>
      <c r="PSN952" s="477"/>
      <c r="PSO952" s="477"/>
      <c r="PSP952" s="477"/>
      <c r="PSQ952" s="477"/>
      <c r="PSR952" s="477"/>
      <c r="PSS952" s="477"/>
      <c r="PST952" s="477"/>
      <c r="PSU952" s="477"/>
      <c r="PSV952" s="477"/>
      <c r="PSW952" s="477"/>
      <c r="PSX952" s="477"/>
      <c r="PSY952" s="477"/>
      <c r="PSZ952" s="477"/>
      <c r="PTA952" s="477"/>
      <c r="PTB952" s="477"/>
      <c r="PTC952" s="477"/>
      <c r="PTD952" s="477"/>
      <c r="PTE952" s="477"/>
      <c r="PTF952" s="477"/>
      <c r="PTG952" s="477"/>
      <c r="PTH952" s="477"/>
      <c r="PTI952" s="477"/>
      <c r="PTJ952" s="477"/>
      <c r="PTK952" s="477"/>
      <c r="PTL952" s="477"/>
      <c r="PTM952" s="477"/>
      <c r="PTN952" s="477"/>
      <c r="PTO952" s="477"/>
      <c r="PTP952" s="477"/>
      <c r="PTQ952" s="477"/>
      <c r="PTR952" s="477"/>
      <c r="PTS952" s="477"/>
      <c r="PTT952" s="477"/>
      <c r="PTU952" s="477"/>
      <c r="PTV952" s="477"/>
      <c r="PTW952" s="477"/>
      <c r="PTX952" s="477"/>
      <c r="PTY952" s="477"/>
      <c r="PTZ952" s="477"/>
      <c r="PUA952" s="477"/>
      <c r="PUB952" s="477"/>
      <c r="PUC952" s="477"/>
      <c r="PUD952" s="477"/>
      <c r="PUE952" s="477"/>
      <c r="PUF952" s="477"/>
      <c r="PUG952" s="477"/>
      <c r="PUH952" s="477"/>
      <c r="PUI952" s="477"/>
      <c r="PUJ952" s="477"/>
      <c r="PUK952" s="477"/>
      <c r="PUL952" s="477"/>
      <c r="PUM952" s="477"/>
      <c r="PUN952" s="477"/>
      <c r="PUO952" s="477"/>
      <c r="PUP952" s="477"/>
      <c r="PUQ952" s="477"/>
      <c r="PUR952" s="477"/>
      <c r="PUS952" s="477"/>
      <c r="PUT952" s="477"/>
      <c r="PUU952" s="477"/>
      <c r="PUV952" s="477"/>
      <c r="PUW952" s="477"/>
      <c r="PUX952" s="477"/>
      <c r="PUY952" s="477"/>
      <c r="PUZ952" s="477"/>
      <c r="PVA952" s="477"/>
      <c r="PVB952" s="477"/>
      <c r="PVC952" s="477"/>
      <c r="PVD952" s="477"/>
      <c r="PVE952" s="477"/>
      <c r="PVF952" s="477"/>
      <c r="PVG952" s="477"/>
      <c r="PVH952" s="477"/>
      <c r="PVI952" s="477"/>
      <c r="PVJ952" s="477"/>
      <c r="PVK952" s="477"/>
      <c r="PVL952" s="477"/>
      <c r="PVM952" s="477"/>
      <c r="PVN952" s="477"/>
      <c r="PVO952" s="477"/>
      <c r="PVP952" s="477"/>
      <c r="PVQ952" s="477"/>
      <c r="PVR952" s="477"/>
      <c r="PVS952" s="477"/>
      <c r="PVT952" s="477"/>
      <c r="PVU952" s="477"/>
      <c r="PVV952" s="477"/>
      <c r="PVW952" s="477"/>
      <c r="PVX952" s="477"/>
      <c r="PVY952" s="477"/>
      <c r="PVZ952" s="477"/>
      <c r="PWA952" s="477"/>
      <c r="PWB952" s="477"/>
      <c r="PWC952" s="477"/>
      <c r="PWD952" s="477"/>
      <c r="PWE952" s="477"/>
      <c r="PWF952" s="477"/>
      <c r="PWG952" s="477"/>
      <c r="PWH952" s="477"/>
      <c r="PWI952" s="477"/>
      <c r="PWJ952" s="477"/>
      <c r="PWK952" s="477"/>
      <c r="PWL952" s="477"/>
      <c r="PWM952" s="477"/>
      <c r="PWN952" s="477"/>
      <c r="PWO952" s="477"/>
      <c r="PWP952" s="477"/>
      <c r="PWQ952" s="477"/>
      <c r="PWR952" s="477"/>
      <c r="PWS952" s="477"/>
      <c r="PWT952" s="477"/>
      <c r="PWU952" s="477"/>
      <c r="PWV952" s="477"/>
      <c r="PWW952" s="477"/>
      <c r="PWX952" s="477"/>
      <c r="PWY952" s="477"/>
      <c r="PWZ952" s="477"/>
      <c r="PXA952" s="477"/>
      <c r="PXB952" s="477"/>
      <c r="PXC952" s="477"/>
      <c r="PXD952" s="477"/>
      <c r="PXE952" s="477"/>
      <c r="PXF952" s="477"/>
      <c r="PXG952" s="477"/>
      <c r="PXH952" s="477"/>
      <c r="PXI952" s="477"/>
      <c r="PXJ952" s="477"/>
      <c r="PXK952" s="477"/>
      <c r="PXL952" s="477"/>
      <c r="PXM952" s="477"/>
      <c r="PXN952" s="477"/>
      <c r="PXO952" s="477"/>
      <c r="PXP952" s="477"/>
      <c r="PXQ952" s="477"/>
      <c r="PXR952" s="477"/>
      <c r="PXS952" s="477"/>
      <c r="PXT952" s="477"/>
      <c r="PXU952" s="477"/>
      <c r="PXV952" s="477"/>
      <c r="PXW952" s="477"/>
      <c r="PXX952" s="477"/>
      <c r="PXY952" s="477"/>
      <c r="PXZ952" s="477"/>
      <c r="PYA952" s="477"/>
      <c r="PYB952" s="477"/>
      <c r="PYC952" s="477"/>
      <c r="PYD952" s="477"/>
      <c r="PYE952" s="477"/>
      <c r="PYF952" s="477"/>
      <c r="PYG952" s="477"/>
      <c r="PYH952" s="477"/>
      <c r="PYI952" s="477"/>
      <c r="PYJ952" s="477"/>
      <c r="PYK952" s="477"/>
      <c r="PYL952" s="477"/>
      <c r="PYM952" s="477"/>
      <c r="PYN952" s="477"/>
      <c r="PYO952" s="477"/>
      <c r="PYP952" s="477"/>
      <c r="PYQ952" s="477"/>
      <c r="PYR952" s="477"/>
      <c r="PYS952" s="477"/>
      <c r="PYT952" s="477"/>
      <c r="PYU952" s="477"/>
      <c r="PYV952" s="477"/>
      <c r="PYW952" s="477"/>
      <c r="PYX952" s="477"/>
      <c r="PYY952" s="477"/>
      <c r="PYZ952" s="477"/>
      <c r="PZA952" s="477"/>
      <c r="PZB952" s="477"/>
      <c r="PZC952" s="477"/>
      <c r="PZD952" s="477"/>
      <c r="PZE952" s="477"/>
      <c r="PZF952" s="477"/>
      <c r="PZG952" s="477"/>
      <c r="PZH952" s="477"/>
      <c r="PZI952" s="477"/>
      <c r="PZJ952" s="477"/>
      <c r="PZK952" s="477"/>
      <c r="PZL952" s="477"/>
      <c r="PZM952" s="477"/>
      <c r="PZN952" s="477"/>
      <c r="PZO952" s="477"/>
      <c r="PZP952" s="477"/>
      <c r="PZQ952" s="477"/>
      <c r="PZR952" s="477"/>
      <c r="PZS952" s="477"/>
      <c r="PZT952" s="477"/>
      <c r="PZU952" s="477"/>
      <c r="PZV952" s="477"/>
      <c r="PZW952" s="477"/>
      <c r="PZX952" s="477"/>
      <c r="PZY952" s="477"/>
      <c r="PZZ952" s="477"/>
      <c r="QAA952" s="477"/>
      <c r="QAB952" s="477"/>
      <c r="QAC952" s="477"/>
      <c r="QAD952" s="477"/>
      <c r="QAE952" s="477"/>
      <c r="QAF952" s="477"/>
      <c r="QAG952" s="477"/>
      <c r="QAH952" s="477"/>
      <c r="QAI952" s="477"/>
      <c r="QAJ952" s="477"/>
      <c r="QAK952" s="477"/>
      <c r="QAL952" s="477"/>
      <c r="QAM952" s="477"/>
      <c r="QAN952" s="477"/>
      <c r="QAO952" s="477"/>
      <c r="QAP952" s="477"/>
      <c r="QAQ952" s="477"/>
      <c r="QAR952" s="477"/>
      <c r="QAS952" s="477"/>
      <c r="QAT952" s="477"/>
      <c r="QAU952" s="477"/>
      <c r="QAV952" s="477"/>
      <c r="QAW952" s="477"/>
      <c r="QAX952" s="477"/>
      <c r="QAY952" s="477"/>
      <c r="QAZ952" s="477"/>
      <c r="QBA952" s="477"/>
      <c r="QBB952" s="477"/>
      <c r="QBC952" s="477"/>
      <c r="QBD952" s="477"/>
      <c r="QBE952" s="477"/>
      <c r="QBF952" s="477"/>
      <c r="QBG952" s="477"/>
      <c r="QBH952" s="477"/>
      <c r="QBI952" s="477"/>
      <c r="QBJ952" s="477"/>
      <c r="QBK952" s="477"/>
      <c r="QBL952" s="477"/>
      <c r="QBM952" s="477"/>
      <c r="QBN952" s="477"/>
      <c r="QBO952" s="477"/>
      <c r="QBP952" s="477"/>
      <c r="QBQ952" s="477"/>
      <c r="QBR952" s="477"/>
      <c r="QBS952" s="477"/>
      <c r="QBT952" s="477"/>
      <c r="QBU952" s="477"/>
      <c r="QBV952" s="477"/>
      <c r="QBW952" s="477"/>
      <c r="QBX952" s="477"/>
      <c r="QBY952" s="477"/>
      <c r="QBZ952" s="477"/>
      <c r="QCA952" s="477"/>
      <c r="QCB952" s="477"/>
      <c r="QCC952" s="477"/>
      <c r="QCD952" s="477"/>
      <c r="QCE952" s="477"/>
      <c r="QCF952" s="477"/>
      <c r="QCG952" s="477"/>
      <c r="QCH952" s="477"/>
      <c r="QCI952" s="477"/>
      <c r="QCJ952" s="477"/>
      <c r="QCK952" s="477"/>
      <c r="QCL952" s="477"/>
      <c r="QCM952" s="477"/>
      <c r="QCN952" s="477"/>
      <c r="QCO952" s="477"/>
      <c r="QCP952" s="477"/>
      <c r="QCQ952" s="477"/>
      <c r="QCR952" s="477"/>
      <c r="QCS952" s="477"/>
      <c r="QCT952" s="477"/>
      <c r="QCU952" s="477"/>
      <c r="QCV952" s="477"/>
      <c r="QCW952" s="477"/>
      <c r="QCX952" s="477"/>
      <c r="QCY952" s="477"/>
      <c r="QCZ952" s="477"/>
      <c r="QDA952" s="477"/>
      <c r="QDB952" s="477"/>
      <c r="QDC952" s="477"/>
      <c r="QDD952" s="477"/>
      <c r="QDE952" s="477"/>
      <c r="QDF952" s="477"/>
      <c r="QDG952" s="477"/>
      <c r="QDH952" s="477"/>
      <c r="QDI952" s="477"/>
      <c r="QDJ952" s="477"/>
      <c r="QDK952" s="477"/>
      <c r="QDL952" s="477"/>
      <c r="QDM952" s="477"/>
      <c r="QDN952" s="477"/>
      <c r="QDO952" s="477"/>
      <c r="QDP952" s="477"/>
      <c r="QDQ952" s="477"/>
      <c r="QDR952" s="477"/>
      <c r="QDS952" s="477"/>
      <c r="QDT952" s="477"/>
      <c r="QDU952" s="477"/>
      <c r="QDV952" s="477"/>
      <c r="QDW952" s="477"/>
      <c r="QDX952" s="477"/>
      <c r="QDY952" s="477"/>
      <c r="QDZ952" s="477"/>
      <c r="QEA952" s="477"/>
      <c r="QEB952" s="477"/>
      <c r="QEC952" s="477"/>
      <c r="QED952" s="477"/>
      <c r="QEE952" s="477"/>
      <c r="QEF952" s="477"/>
      <c r="QEG952" s="477"/>
      <c r="QEH952" s="477"/>
      <c r="QEI952" s="477"/>
      <c r="QEJ952" s="477"/>
      <c r="QEK952" s="477"/>
      <c r="QEL952" s="477"/>
      <c r="QEM952" s="477"/>
      <c r="QEN952" s="477"/>
      <c r="QEO952" s="477"/>
      <c r="QEP952" s="477"/>
      <c r="QEQ952" s="477"/>
      <c r="QER952" s="477"/>
      <c r="QES952" s="477"/>
      <c r="QET952" s="477"/>
      <c r="QEU952" s="477"/>
      <c r="QEV952" s="477"/>
      <c r="QEW952" s="477"/>
      <c r="QEX952" s="477"/>
      <c r="QEY952" s="477"/>
      <c r="QEZ952" s="477"/>
      <c r="QFA952" s="477"/>
      <c r="QFB952" s="477"/>
      <c r="QFC952" s="477"/>
      <c r="QFD952" s="477"/>
      <c r="QFE952" s="477"/>
      <c r="QFF952" s="477"/>
      <c r="QFG952" s="477"/>
      <c r="QFH952" s="477"/>
      <c r="QFI952" s="477"/>
      <c r="QFJ952" s="477"/>
      <c r="QFK952" s="477"/>
      <c r="QFL952" s="477"/>
      <c r="QFM952" s="477"/>
      <c r="QFN952" s="477"/>
      <c r="QFO952" s="477"/>
      <c r="QFP952" s="477"/>
      <c r="QFQ952" s="477"/>
      <c r="QFR952" s="477"/>
      <c r="QFS952" s="477"/>
      <c r="QFT952" s="477"/>
      <c r="QFU952" s="477"/>
      <c r="QFV952" s="477"/>
      <c r="QFW952" s="477"/>
      <c r="QFX952" s="477"/>
      <c r="QFY952" s="477"/>
      <c r="QFZ952" s="477"/>
      <c r="QGA952" s="477"/>
      <c r="QGB952" s="477"/>
      <c r="QGC952" s="477"/>
      <c r="QGD952" s="477"/>
      <c r="QGE952" s="477"/>
      <c r="QGF952" s="477"/>
      <c r="QGG952" s="477"/>
      <c r="QGH952" s="477"/>
      <c r="QGI952" s="477"/>
      <c r="QGJ952" s="477"/>
      <c r="QGK952" s="477"/>
      <c r="QGL952" s="477"/>
      <c r="QGM952" s="477"/>
      <c r="QGN952" s="477"/>
      <c r="QGO952" s="477"/>
      <c r="QGP952" s="477"/>
      <c r="QGQ952" s="477"/>
      <c r="QGR952" s="477"/>
      <c r="QGS952" s="477"/>
      <c r="QGT952" s="477"/>
      <c r="QGU952" s="477"/>
      <c r="QGV952" s="477"/>
      <c r="QGW952" s="477"/>
      <c r="QGX952" s="477"/>
      <c r="QGY952" s="477"/>
      <c r="QGZ952" s="477"/>
      <c r="QHA952" s="477"/>
      <c r="QHB952" s="477"/>
      <c r="QHC952" s="477"/>
      <c r="QHD952" s="477"/>
      <c r="QHE952" s="477"/>
      <c r="QHF952" s="477"/>
      <c r="QHG952" s="477"/>
      <c r="QHH952" s="477"/>
      <c r="QHI952" s="477"/>
      <c r="QHJ952" s="477"/>
      <c r="QHK952" s="477"/>
      <c r="QHL952" s="477"/>
      <c r="QHM952" s="477"/>
      <c r="QHN952" s="477"/>
      <c r="QHO952" s="477"/>
      <c r="QHP952" s="477"/>
      <c r="QHQ952" s="477"/>
      <c r="QHR952" s="477"/>
      <c r="QHS952" s="477"/>
      <c r="QHT952" s="477"/>
      <c r="QHU952" s="477"/>
      <c r="QHV952" s="477"/>
      <c r="QHW952" s="477"/>
      <c r="QHX952" s="477"/>
      <c r="QHY952" s="477"/>
      <c r="QHZ952" s="477"/>
      <c r="QIA952" s="477"/>
      <c r="QIB952" s="477"/>
      <c r="QIC952" s="477"/>
      <c r="QID952" s="477"/>
      <c r="QIE952" s="477"/>
      <c r="QIF952" s="477"/>
      <c r="QIG952" s="477"/>
      <c r="QIH952" s="477"/>
      <c r="QII952" s="477"/>
      <c r="QIJ952" s="477"/>
      <c r="QIK952" s="477"/>
      <c r="QIL952" s="477"/>
      <c r="QIM952" s="477"/>
      <c r="QIN952" s="477"/>
      <c r="QIO952" s="477"/>
      <c r="QIP952" s="477"/>
      <c r="QIQ952" s="477"/>
      <c r="QIR952" s="477"/>
      <c r="QIS952" s="477"/>
      <c r="QIT952" s="477"/>
      <c r="QIU952" s="477"/>
      <c r="QIV952" s="477"/>
      <c r="QIW952" s="477"/>
      <c r="QIX952" s="477"/>
      <c r="QIY952" s="477"/>
      <c r="QIZ952" s="477"/>
      <c r="QJA952" s="477"/>
      <c r="QJB952" s="477"/>
      <c r="QJC952" s="477"/>
      <c r="QJD952" s="477"/>
      <c r="QJE952" s="477"/>
      <c r="QJF952" s="477"/>
      <c r="QJG952" s="477"/>
      <c r="QJH952" s="477"/>
      <c r="QJI952" s="477"/>
      <c r="QJJ952" s="477"/>
      <c r="QJK952" s="477"/>
      <c r="QJL952" s="477"/>
      <c r="QJM952" s="477"/>
      <c r="QJN952" s="477"/>
      <c r="QJO952" s="477"/>
      <c r="QJP952" s="477"/>
      <c r="QJQ952" s="477"/>
      <c r="QJR952" s="477"/>
      <c r="QJS952" s="477"/>
      <c r="QJT952" s="477"/>
      <c r="QJU952" s="477"/>
      <c r="QJV952" s="477"/>
      <c r="QJW952" s="477"/>
      <c r="QJX952" s="477"/>
      <c r="QJY952" s="477"/>
      <c r="QJZ952" s="477"/>
      <c r="QKA952" s="477"/>
      <c r="QKB952" s="477"/>
      <c r="QKC952" s="477"/>
      <c r="QKD952" s="477"/>
      <c r="QKE952" s="477"/>
      <c r="QKF952" s="477"/>
      <c r="QKG952" s="477"/>
      <c r="QKH952" s="477"/>
      <c r="QKI952" s="477"/>
      <c r="QKJ952" s="477"/>
      <c r="QKK952" s="477"/>
      <c r="QKL952" s="477"/>
      <c r="QKM952" s="477"/>
      <c r="QKN952" s="477"/>
      <c r="QKO952" s="477"/>
      <c r="QKP952" s="477"/>
      <c r="QKQ952" s="477"/>
      <c r="QKR952" s="477"/>
      <c r="QKS952" s="477"/>
      <c r="QKT952" s="477"/>
      <c r="QKU952" s="477"/>
      <c r="QKV952" s="477"/>
      <c r="QKW952" s="477"/>
      <c r="QKX952" s="477"/>
      <c r="QKY952" s="477"/>
      <c r="QKZ952" s="477"/>
      <c r="QLA952" s="477"/>
      <c r="QLB952" s="477"/>
      <c r="QLC952" s="477"/>
      <c r="QLD952" s="477"/>
      <c r="QLE952" s="477"/>
      <c r="QLF952" s="477"/>
      <c r="QLG952" s="477"/>
      <c r="QLH952" s="477"/>
      <c r="QLI952" s="477"/>
      <c r="QLJ952" s="477"/>
      <c r="QLK952" s="477"/>
      <c r="QLL952" s="477"/>
      <c r="QLM952" s="477"/>
      <c r="QLN952" s="477"/>
      <c r="QLO952" s="477"/>
      <c r="QLP952" s="477"/>
      <c r="QLQ952" s="477"/>
      <c r="QLR952" s="477"/>
      <c r="QLS952" s="477"/>
      <c r="QLT952" s="477"/>
      <c r="QLU952" s="477"/>
      <c r="QLV952" s="477"/>
      <c r="QLW952" s="477"/>
      <c r="QLX952" s="477"/>
      <c r="QLY952" s="477"/>
      <c r="QLZ952" s="477"/>
      <c r="QMA952" s="477"/>
      <c r="QMB952" s="477"/>
      <c r="QMC952" s="477"/>
      <c r="QMD952" s="477"/>
      <c r="QME952" s="477"/>
      <c r="QMF952" s="477"/>
      <c r="QMG952" s="477"/>
      <c r="QMH952" s="477"/>
      <c r="QMI952" s="477"/>
      <c r="QMJ952" s="477"/>
      <c r="QMK952" s="477"/>
      <c r="QML952" s="477"/>
      <c r="QMM952" s="477"/>
      <c r="QMN952" s="477"/>
      <c r="QMO952" s="477"/>
      <c r="QMP952" s="477"/>
      <c r="QMQ952" s="477"/>
      <c r="QMR952" s="477"/>
      <c r="QMS952" s="477"/>
      <c r="QMT952" s="477"/>
      <c r="QMU952" s="477"/>
      <c r="QMV952" s="477"/>
      <c r="QMW952" s="477"/>
      <c r="QMX952" s="477"/>
      <c r="QMY952" s="477"/>
      <c r="QMZ952" s="477"/>
      <c r="QNA952" s="477"/>
      <c r="QNB952" s="477"/>
      <c r="QNC952" s="477"/>
      <c r="QND952" s="477"/>
      <c r="QNE952" s="477"/>
      <c r="QNF952" s="477"/>
      <c r="QNG952" s="477"/>
      <c r="QNH952" s="477"/>
      <c r="QNI952" s="477"/>
      <c r="QNJ952" s="477"/>
      <c r="QNK952" s="477"/>
      <c r="QNL952" s="477"/>
      <c r="QNM952" s="477"/>
      <c r="QNN952" s="477"/>
      <c r="QNO952" s="477"/>
      <c r="QNP952" s="477"/>
      <c r="QNQ952" s="477"/>
      <c r="QNR952" s="477"/>
      <c r="QNS952" s="477"/>
      <c r="QNT952" s="477"/>
      <c r="QNU952" s="477"/>
      <c r="QNV952" s="477"/>
      <c r="QNW952" s="477"/>
      <c r="QNX952" s="477"/>
      <c r="QNY952" s="477"/>
      <c r="QNZ952" s="477"/>
      <c r="QOA952" s="477"/>
      <c r="QOB952" s="477"/>
      <c r="QOC952" s="477"/>
      <c r="QOD952" s="477"/>
      <c r="QOE952" s="477"/>
      <c r="QOF952" s="477"/>
      <c r="QOG952" s="477"/>
      <c r="QOH952" s="477"/>
      <c r="QOI952" s="477"/>
      <c r="QOJ952" s="477"/>
      <c r="QOK952" s="477"/>
      <c r="QOL952" s="477"/>
      <c r="QOM952" s="477"/>
      <c r="QON952" s="477"/>
      <c r="QOO952" s="477"/>
      <c r="QOP952" s="477"/>
      <c r="QOQ952" s="477"/>
      <c r="QOR952" s="477"/>
      <c r="QOS952" s="477"/>
      <c r="QOT952" s="477"/>
      <c r="QOU952" s="477"/>
      <c r="QOV952" s="477"/>
      <c r="QOW952" s="477"/>
      <c r="QOX952" s="477"/>
      <c r="QOY952" s="477"/>
      <c r="QOZ952" s="477"/>
      <c r="QPA952" s="477"/>
      <c r="QPB952" s="477"/>
      <c r="QPC952" s="477"/>
      <c r="QPD952" s="477"/>
      <c r="QPE952" s="477"/>
      <c r="QPF952" s="477"/>
      <c r="QPG952" s="477"/>
      <c r="QPH952" s="477"/>
      <c r="QPI952" s="477"/>
      <c r="QPJ952" s="477"/>
      <c r="QPK952" s="477"/>
      <c r="QPL952" s="477"/>
      <c r="QPM952" s="477"/>
      <c r="QPN952" s="477"/>
      <c r="QPO952" s="477"/>
      <c r="QPP952" s="477"/>
      <c r="QPQ952" s="477"/>
      <c r="QPR952" s="477"/>
      <c r="QPS952" s="477"/>
      <c r="QPT952" s="477"/>
      <c r="QPU952" s="477"/>
      <c r="QPV952" s="477"/>
      <c r="QPW952" s="477"/>
      <c r="QPX952" s="477"/>
      <c r="QPY952" s="477"/>
      <c r="QPZ952" s="477"/>
      <c r="QQA952" s="477"/>
      <c r="QQB952" s="477"/>
      <c r="QQC952" s="477"/>
      <c r="QQD952" s="477"/>
      <c r="QQE952" s="477"/>
      <c r="QQF952" s="477"/>
      <c r="QQG952" s="477"/>
      <c r="QQH952" s="477"/>
      <c r="QQI952" s="477"/>
      <c r="QQJ952" s="477"/>
      <c r="QQK952" s="477"/>
      <c r="QQL952" s="477"/>
      <c r="QQM952" s="477"/>
      <c r="QQN952" s="477"/>
      <c r="QQO952" s="477"/>
      <c r="QQP952" s="477"/>
      <c r="QQQ952" s="477"/>
      <c r="QQR952" s="477"/>
      <c r="QQS952" s="477"/>
      <c r="QQT952" s="477"/>
      <c r="QQU952" s="477"/>
      <c r="QQV952" s="477"/>
      <c r="QQW952" s="477"/>
      <c r="QQX952" s="477"/>
      <c r="QQY952" s="477"/>
      <c r="QQZ952" s="477"/>
      <c r="QRA952" s="477"/>
      <c r="QRB952" s="477"/>
      <c r="QRC952" s="477"/>
      <c r="QRD952" s="477"/>
      <c r="QRE952" s="477"/>
      <c r="QRF952" s="477"/>
      <c r="QRG952" s="477"/>
      <c r="QRH952" s="477"/>
      <c r="QRI952" s="477"/>
      <c r="QRJ952" s="477"/>
      <c r="QRK952" s="477"/>
      <c r="QRL952" s="477"/>
      <c r="QRM952" s="477"/>
      <c r="QRN952" s="477"/>
      <c r="QRO952" s="477"/>
      <c r="QRP952" s="477"/>
      <c r="QRQ952" s="477"/>
      <c r="QRR952" s="477"/>
      <c r="QRS952" s="477"/>
      <c r="QRT952" s="477"/>
      <c r="QRU952" s="477"/>
      <c r="QRV952" s="477"/>
      <c r="QRW952" s="477"/>
      <c r="QRX952" s="477"/>
      <c r="QRY952" s="477"/>
      <c r="QRZ952" s="477"/>
      <c r="QSA952" s="477"/>
      <c r="QSB952" s="477"/>
      <c r="QSC952" s="477"/>
      <c r="QSD952" s="477"/>
      <c r="QSE952" s="477"/>
      <c r="QSF952" s="477"/>
      <c r="QSG952" s="477"/>
      <c r="QSH952" s="477"/>
      <c r="QSI952" s="477"/>
      <c r="QSJ952" s="477"/>
      <c r="QSK952" s="477"/>
      <c r="QSL952" s="477"/>
      <c r="QSM952" s="477"/>
      <c r="QSN952" s="477"/>
      <c r="QSO952" s="477"/>
      <c r="QSP952" s="477"/>
      <c r="QSQ952" s="477"/>
      <c r="QSR952" s="477"/>
      <c r="QSS952" s="477"/>
      <c r="QST952" s="477"/>
      <c r="QSU952" s="477"/>
      <c r="QSV952" s="477"/>
      <c r="QSW952" s="477"/>
      <c r="QSX952" s="477"/>
      <c r="QSY952" s="477"/>
      <c r="QSZ952" s="477"/>
      <c r="QTA952" s="477"/>
      <c r="QTB952" s="477"/>
      <c r="QTC952" s="477"/>
      <c r="QTD952" s="477"/>
      <c r="QTE952" s="477"/>
      <c r="QTF952" s="477"/>
      <c r="QTG952" s="477"/>
      <c r="QTH952" s="477"/>
      <c r="QTI952" s="477"/>
      <c r="QTJ952" s="477"/>
      <c r="QTK952" s="477"/>
      <c r="QTL952" s="477"/>
      <c r="QTM952" s="477"/>
      <c r="QTN952" s="477"/>
      <c r="QTO952" s="477"/>
      <c r="QTP952" s="477"/>
      <c r="QTQ952" s="477"/>
      <c r="QTR952" s="477"/>
      <c r="QTS952" s="477"/>
      <c r="QTT952" s="477"/>
      <c r="QTU952" s="477"/>
      <c r="QTV952" s="477"/>
      <c r="QTW952" s="477"/>
      <c r="QTX952" s="477"/>
      <c r="QTY952" s="477"/>
      <c r="QTZ952" s="477"/>
      <c r="QUA952" s="477"/>
      <c r="QUB952" s="477"/>
      <c r="QUC952" s="477"/>
      <c r="QUD952" s="477"/>
      <c r="QUE952" s="477"/>
      <c r="QUF952" s="477"/>
      <c r="QUG952" s="477"/>
      <c r="QUH952" s="477"/>
      <c r="QUI952" s="477"/>
      <c r="QUJ952" s="477"/>
      <c r="QUK952" s="477"/>
      <c r="QUL952" s="477"/>
      <c r="QUM952" s="477"/>
      <c r="QUN952" s="477"/>
      <c r="QUO952" s="477"/>
      <c r="QUP952" s="477"/>
      <c r="QUQ952" s="477"/>
      <c r="QUR952" s="477"/>
      <c r="QUS952" s="477"/>
      <c r="QUT952" s="477"/>
      <c r="QUU952" s="477"/>
      <c r="QUV952" s="477"/>
      <c r="QUW952" s="477"/>
      <c r="QUX952" s="477"/>
      <c r="QUY952" s="477"/>
      <c r="QUZ952" s="477"/>
      <c r="QVA952" s="477"/>
      <c r="QVB952" s="477"/>
      <c r="QVC952" s="477"/>
      <c r="QVD952" s="477"/>
      <c r="QVE952" s="477"/>
      <c r="QVF952" s="477"/>
      <c r="QVG952" s="477"/>
      <c r="QVH952" s="477"/>
      <c r="QVI952" s="477"/>
      <c r="QVJ952" s="477"/>
      <c r="QVK952" s="477"/>
      <c r="QVL952" s="477"/>
      <c r="QVM952" s="477"/>
      <c r="QVN952" s="477"/>
      <c r="QVO952" s="477"/>
      <c r="QVP952" s="477"/>
      <c r="QVQ952" s="477"/>
      <c r="QVR952" s="477"/>
      <c r="QVS952" s="477"/>
      <c r="QVT952" s="477"/>
      <c r="QVU952" s="477"/>
      <c r="QVV952" s="477"/>
      <c r="QVW952" s="477"/>
      <c r="QVX952" s="477"/>
      <c r="QVY952" s="477"/>
      <c r="QVZ952" s="477"/>
      <c r="QWA952" s="477"/>
      <c r="QWB952" s="477"/>
      <c r="QWC952" s="477"/>
      <c r="QWD952" s="477"/>
      <c r="QWE952" s="477"/>
      <c r="QWF952" s="477"/>
      <c r="QWG952" s="477"/>
      <c r="QWH952" s="477"/>
      <c r="QWI952" s="477"/>
      <c r="QWJ952" s="477"/>
      <c r="QWK952" s="477"/>
      <c r="QWL952" s="477"/>
      <c r="QWM952" s="477"/>
      <c r="QWN952" s="477"/>
      <c r="QWO952" s="477"/>
      <c r="QWP952" s="477"/>
      <c r="QWQ952" s="477"/>
      <c r="QWR952" s="477"/>
      <c r="QWS952" s="477"/>
      <c r="QWT952" s="477"/>
      <c r="QWU952" s="477"/>
      <c r="QWV952" s="477"/>
      <c r="QWW952" s="477"/>
      <c r="QWX952" s="477"/>
      <c r="QWY952" s="477"/>
      <c r="QWZ952" s="477"/>
      <c r="QXA952" s="477"/>
      <c r="QXB952" s="477"/>
      <c r="QXC952" s="477"/>
      <c r="QXD952" s="477"/>
      <c r="QXE952" s="477"/>
      <c r="QXF952" s="477"/>
      <c r="QXG952" s="477"/>
      <c r="QXH952" s="477"/>
      <c r="QXI952" s="477"/>
      <c r="QXJ952" s="477"/>
      <c r="QXK952" s="477"/>
      <c r="QXL952" s="477"/>
      <c r="QXM952" s="477"/>
      <c r="QXN952" s="477"/>
      <c r="QXO952" s="477"/>
      <c r="QXP952" s="477"/>
      <c r="QXQ952" s="477"/>
      <c r="QXR952" s="477"/>
      <c r="QXS952" s="477"/>
      <c r="QXT952" s="477"/>
      <c r="QXU952" s="477"/>
      <c r="QXV952" s="477"/>
      <c r="QXW952" s="477"/>
      <c r="QXX952" s="477"/>
      <c r="QXY952" s="477"/>
      <c r="QXZ952" s="477"/>
      <c r="QYA952" s="477"/>
      <c r="QYB952" s="477"/>
      <c r="QYC952" s="477"/>
      <c r="QYD952" s="477"/>
      <c r="QYE952" s="477"/>
      <c r="QYF952" s="477"/>
      <c r="QYG952" s="477"/>
      <c r="QYH952" s="477"/>
      <c r="QYI952" s="477"/>
      <c r="QYJ952" s="477"/>
      <c r="QYK952" s="477"/>
      <c r="QYL952" s="477"/>
      <c r="QYM952" s="477"/>
      <c r="QYN952" s="477"/>
      <c r="QYO952" s="477"/>
      <c r="QYP952" s="477"/>
      <c r="QYQ952" s="477"/>
      <c r="QYR952" s="477"/>
      <c r="QYS952" s="477"/>
      <c r="QYT952" s="477"/>
      <c r="QYU952" s="477"/>
      <c r="QYV952" s="477"/>
      <c r="QYW952" s="477"/>
      <c r="QYX952" s="477"/>
      <c r="QYY952" s="477"/>
      <c r="QYZ952" s="477"/>
      <c r="QZA952" s="477"/>
      <c r="QZB952" s="477"/>
      <c r="QZC952" s="477"/>
      <c r="QZD952" s="477"/>
      <c r="QZE952" s="477"/>
      <c r="QZF952" s="477"/>
      <c r="QZG952" s="477"/>
      <c r="QZH952" s="477"/>
      <c r="QZI952" s="477"/>
      <c r="QZJ952" s="477"/>
      <c r="QZK952" s="477"/>
      <c r="QZL952" s="477"/>
      <c r="QZM952" s="477"/>
      <c r="QZN952" s="477"/>
      <c r="QZO952" s="477"/>
      <c r="QZP952" s="477"/>
      <c r="QZQ952" s="477"/>
      <c r="QZR952" s="477"/>
      <c r="QZS952" s="477"/>
      <c r="QZT952" s="477"/>
      <c r="QZU952" s="477"/>
      <c r="QZV952" s="477"/>
      <c r="QZW952" s="477"/>
      <c r="QZX952" s="477"/>
      <c r="QZY952" s="477"/>
      <c r="QZZ952" s="477"/>
      <c r="RAA952" s="477"/>
      <c r="RAB952" s="477"/>
      <c r="RAC952" s="477"/>
      <c r="RAD952" s="477"/>
      <c r="RAE952" s="477"/>
      <c r="RAF952" s="477"/>
      <c r="RAG952" s="477"/>
      <c r="RAH952" s="477"/>
      <c r="RAI952" s="477"/>
      <c r="RAJ952" s="477"/>
      <c r="RAK952" s="477"/>
      <c r="RAL952" s="477"/>
      <c r="RAM952" s="477"/>
      <c r="RAN952" s="477"/>
      <c r="RAO952" s="477"/>
      <c r="RAP952" s="477"/>
      <c r="RAQ952" s="477"/>
      <c r="RAR952" s="477"/>
      <c r="RAS952" s="477"/>
      <c r="RAT952" s="477"/>
      <c r="RAU952" s="477"/>
      <c r="RAV952" s="477"/>
      <c r="RAW952" s="477"/>
      <c r="RAX952" s="477"/>
      <c r="RAY952" s="477"/>
      <c r="RAZ952" s="477"/>
      <c r="RBA952" s="477"/>
      <c r="RBB952" s="477"/>
      <c r="RBC952" s="477"/>
      <c r="RBD952" s="477"/>
      <c r="RBE952" s="477"/>
      <c r="RBF952" s="477"/>
      <c r="RBG952" s="477"/>
      <c r="RBH952" s="477"/>
      <c r="RBI952" s="477"/>
      <c r="RBJ952" s="477"/>
      <c r="RBK952" s="477"/>
      <c r="RBL952" s="477"/>
      <c r="RBM952" s="477"/>
      <c r="RBN952" s="477"/>
      <c r="RBO952" s="477"/>
      <c r="RBP952" s="477"/>
      <c r="RBQ952" s="477"/>
      <c r="RBR952" s="477"/>
      <c r="RBS952" s="477"/>
      <c r="RBT952" s="477"/>
      <c r="RBU952" s="477"/>
      <c r="RBV952" s="477"/>
      <c r="RBW952" s="477"/>
      <c r="RBX952" s="477"/>
      <c r="RBY952" s="477"/>
      <c r="RBZ952" s="477"/>
      <c r="RCA952" s="477"/>
      <c r="RCB952" s="477"/>
      <c r="RCC952" s="477"/>
      <c r="RCD952" s="477"/>
      <c r="RCE952" s="477"/>
      <c r="RCF952" s="477"/>
      <c r="RCG952" s="477"/>
      <c r="RCH952" s="477"/>
      <c r="RCI952" s="477"/>
      <c r="RCJ952" s="477"/>
      <c r="RCK952" s="477"/>
      <c r="RCL952" s="477"/>
      <c r="RCM952" s="477"/>
      <c r="RCN952" s="477"/>
      <c r="RCO952" s="477"/>
      <c r="RCP952" s="477"/>
      <c r="RCQ952" s="477"/>
      <c r="RCR952" s="477"/>
      <c r="RCS952" s="477"/>
      <c r="RCT952" s="477"/>
      <c r="RCU952" s="477"/>
      <c r="RCV952" s="477"/>
      <c r="RCW952" s="477"/>
      <c r="RCX952" s="477"/>
      <c r="RCY952" s="477"/>
      <c r="RCZ952" s="477"/>
      <c r="RDA952" s="477"/>
      <c r="RDB952" s="477"/>
      <c r="RDC952" s="477"/>
      <c r="RDD952" s="477"/>
      <c r="RDE952" s="477"/>
      <c r="RDF952" s="477"/>
      <c r="RDG952" s="477"/>
      <c r="RDH952" s="477"/>
      <c r="RDI952" s="477"/>
      <c r="RDJ952" s="477"/>
      <c r="RDK952" s="477"/>
      <c r="RDL952" s="477"/>
      <c r="RDM952" s="477"/>
      <c r="RDN952" s="477"/>
      <c r="RDO952" s="477"/>
      <c r="RDP952" s="477"/>
      <c r="RDQ952" s="477"/>
      <c r="RDR952" s="477"/>
      <c r="RDS952" s="477"/>
      <c r="RDT952" s="477"/>
      <c r="RDU952" s="477"/>
      <c r="RDV952" s="477"/>
      <c r="RDW952" s="477"/>
      <c r="RDX952" s="477"/>
      <c r="RDY952" s="477"/>
      <c r="RDZ952" s="477"/>
      <c r="REA952" s="477"/>
      <c r="REB952" s="477"/>
      <c r="REC952" s="477"/>
      <c r="RED952" s="477"/>
      <c r="REE952" s="477"/>
      <c r="REF952" s="477"/>
      <c r="REG952" s="477"/>
      <c r="REH952" s="477"/>
      <c r="REI952" s="477"/>
      <c r="REJ952" s="477"/>
      <c r="REK952" s="477"/>
      <c r="REL952" s="477"/>
      <c r="REM952" s="477"/>
      <c r="REN952" s="477"/>
      <c r="REO952" s="477"/>
      <c r="REP952" s="477"/>
      <c r="REQ952" s="477"/>
      <c r="RER952" s="477"/>
      <c r="RES952" s="477"/>
      <c r="RET952" s="477"/>
      <c r="REU952" s="477"/>
      <c r="REV952" s="477"/>
      <c r="REW952" s="477"/>
      <c r="REX952" s="477"/>
      <c r="REY952" s="477"/>
      <c r="REZ952" s="477"/>
      <c r="RFA952" s="477"/>
      <c r="RFB952" s="477"/>
      <c r="RFC952" s="477"/>
      <c r="RFD952" s="477"/>
      <c r="RFE952" s="477"/>
      <c r="RFF952" s="477"/>
      <c r="RFG952" s="477"/>
      <c r="RFH952" s="477"/>
      <c r="RFI952" s="477"/>
      <c r="RFJ952" s="477"/>
      <c r="RFK952" s="477"/>
      <c r="RFL952" s="477"/>
      <c r="RFM952" s="477"/>
      <c r="RFN952" s="477"/>
      <c r="RFO952" s="477"/>
      <c r="RFP952" s="477"/>
      <c r="RFQ952" s="477"/>
      <c r="RFR952" s="477"/>
      <c r="RFS952" s="477"/>
      <c r="RFT952" s="477"/>
      <c r="RFU952" s="477"/>
      <c r="RFV952" s="477"/>
      <c r="RFW952" s="477"/>
      <c r="RFX952" s="477"/>
      <c r="RFY952" s="477"/>
      <c r="RFZ952" s="477"/>
      <c r="RGA952" s="477"/>
      <c r="RGB952" s="477"/>
      <c r="RGC952" s="477"/>
      <c r="RGD952" s="477"/>
      <c r="RGE952" s="477"/>
      <c r="RGF952" s="477"/>
      <c r="RGG952" s="477"/>
      <c r="RGH952" s="477"/>
      <c r="RGI952" s="477"/>
      <c r="RGJ952" s="477"/>
      <c r="RGK952" s="477"/>
      <c r="RGL952" s="477"/>
      <c r="RGM952" s="477"/>
      <c r="RGN952" s="477"/>
      <c r="RGO952" s="477"/>
      <c r="RGP952" s="477"/>
      <c r="RGQ952" s="477"/>
      <c r="RGR952" s="477"/>
      <c r="RGS952" s="477"/>
      <c r="RGT952" s="477"/>
      <c r="RGU952" s="477"/>
      <c r="RGV952" s="477"/>
      <c r="RGW952" s="477"/>
      <c r="RGX952" s="477"/>
      <c r="RGY952" s="477"/>
      <c r="RGZ952" s="477"/>
      <c r="RHA952" s="477"/>
      <c r="RHB952" s="477"/>
      <c r="RHC952" s="477"/>
      <c r="RHD952" s="477"/>
      <c r="RHE952" s="477"/>
      <c r="RHF952" s="477"/>
      <c r="RHG952" s="477"/>
      <c r="RHH952" s="477"/>
      <c r="RHI952" s="477"/>
      <c r="RHJ952" s="477"/>
      <c r="RHK952" s="477"/>
      <c r="RHL952" s="477"/>
      <c r="RHM952" s="477"/>
      <c r="RHN952" s="477"/>
      <c r="RHO952" s="477"/>
      <c r="RHP952" s="477"/>
      <c r="RHQ952" s="477"/>
      <c r="RHR952" s="477"/>
      <c r="RHS952" s="477"/>
      <c r="RHT952" s="477"/>
      <c r="RHU952" s="477"/>
      <c r="RHV952" s="477"/>
      <c r="RHW952" s="477"/>
      <c r="RHX952" s="477"/>
      <c r="RHY952" s="477"/>
      <c r="RHZ952" s="477"/>
      <c r="RIA952" s="477"/>
      <c r="RIB952" s="477"/>
      <c r="RIC952" s="477"/>
      <c r="RID952" s="477"/>
      <c r="RIE952" s="477"/>
      <c r="RIF952" s="477"/>
      <c r="RIG952" s="477"/>
      <c r="RIH952" s="477"/>
      <c r="RII952" s="477"/>
      <c r="RIJ952" s="477"/>
      <c r="RIK952" s="477"/>
      <c r="RIL952" s="477"/>
      <c r="RIM952" s="477"/>
      <c r="RIN952" s="477"/>
      <c r="RIO952" s="477"/>
      <c r="RIP952" s="477"/>
      <c r="RIQ952" s="477"/>
      <c r="RIR952" s="477"/>
      <c r="RIS952" s="477"/>
      <c r="RIT952" s="477"/>
      <c r="RIU952" s="477"/>
      <c r="RIV952" s="477"/>
      <c r="RIW952" s="477"/>
      <c r="RIX952" s="477"/>
      <c r="RIY952" s="477"/>
      <c r="RIZ952" s="477"/>
      <c r="RJA952" s="477"/>
      <c r="RJB952" s="477"/>
      <c r="RJC952" s="477"/>
      <c r="RJD952" s="477"/>
      <c r="RJE952" s="477"/>
      <c r="RJF952" s="477"/>
      <c r="RJG952" s="477"/>
      <c r="RJH952" s="477"/>
      <c r="RJI952" s="477"/>
      <c r="RJJ952" s="477"/>
      <c r="RJK952" s="477"/>
      <c r="RJL952" s="477"/>
      <c r="RJM952" s="477"/>
      <c r="RJN952" s="477"/>
      <c r="RJO952" s="477"/>
      <c r="RJP952" s="477"/>
      <c r="RJQ952" s="477"/>
      <c r="RJR952" s="477"/>
      <c r="RJS952" s="477"/>
      <c r="RJT952" s="477"/>
      <c r="RJU952" s="477"/>
      <c r="RJV952" s="477"/>
      <c r="RJW952" s="477"/>
      <c r="RJX952" s="477"/>
      <c r="RJY952" s="477"/>
      <c r="RJZ952" s="477"/>
      <c r="RKA952" s="477"/>
      <c r="RKB952" s="477"/>
      <c r="RKC952" s="477"/>
      <c r="RKD952" s="477"/>
      <c r="RKE952" s="477"/>
      <c r="RKF952" s="477"/>
      <c r="RKG952" s="477"/>
      <c r="RKH952" s="477"/>
      <c r="RKI952" s="477"/>
      <c r="RKJ952" s="477"/>
      <c r="RKK952" s="477"/>
      <c r="RKL952" s="477"/>
      <c r="RKM952" s="477"/>
      <c r="RKN952" s="477"/>
      <c r="RKO952" s="477"/>
      <c r="RKP952" s="477"/>
      <c r="RKQ952" s="477"/>
      <c r="RKR952" s="477"/>
      <c r="RKS952" s="477"/>
      <c r="RKT952" s="477"/>
      <c r="RKU952" s="477"/>
      <c r="RKV952" s="477"/>
      <c r="RKW952" s="477"/>
      <c r="RKX952" s="477"/>
      <c r="RKY952" s="477"/>
      <c r="RKZ952" s="477"/>
      <c r="RLA952" s="477"/>
      <c r="RLB952" s="477"/>
      <c r="RLC952" s="477"/>
      <c r="RLD952" s="477"/>
      <c r="RLE952" s="477"/>
      <c r="RLF952" s="477"/>
      <c r="RLG952" s="477"/>
      <c r="RLH952" s="477"/>
      <c r="RLI952" s="477"/>
      <c r="RLJ952" s="477"/>
      <c r="RLK952" s="477"/>
      <c r="RLL952" s="477"/>
      <c r="RLM952" s="477"/>
      <c r="RLN952" s="477"/>
      <c r="RLO952" s="477"/>
      <c r="RLP952" s="477"/>
      <c r="RLQ952" s="477"/>
      <c r="RLR952" s="477"/>
      <c r="RLS952" s="477"/>
      <c r="RLT952" s="477"/>
      <c r="RLU952" s="477"/>
      <c r="RLV952" s="477"/>
      <c r="RLW952" s="477"/>
      <c r="RLX952" s="477"/>
      <c r="RLY952" s="477"/>
      <c r="RLZ952" s="477"/>
      <c r="RMA952" s="477"/>
      <c r="RMB952" s="477"/>
      <c r="RMC952" s="477"/>
      <c r="RMD952" s="477"/>
      <c r="RME952" s="477"/>
      <c r="RMF952" s="477"/>
      <c r="RMG952" s="477"/>
      <c r="RMH952" s="477"/>
      <c r="RMI952" s="477"/>
      <c r="RMJ952" s="477"/>
      <c r="RMK952" s="477"/>
      <c r="RML952" s="477"/>
      <c r="RMM952" s="477"/>
      <c r="RMN952" s="477"/>
      <c r="RMO952" s="477"/>
      <c r="RMP952" s="477"/>
      <c r="RMQ952" s="477"/>
      <c r="RMR952" s="477"/>
      <c r="RMS952" s="477"/>
      <c r="RMT952" s="477"/>
      <c r="RMU952" s="477"/>
      <c r="RMV952" s="477"/>
      <c r="RMW952" s="477"/>
      <c r="RMX952" s="477"/>
      <c r="RMY952" s="477"/>
      <c r="RMZ952" s="477"/>
      <c r="RNA952" s="477"/>
      <c r="RNB952" s="477"/>
      <c r="RNC952" s="477"/>
      <c r="RND952" s="477"/>
      <c r="RNE952" s="477"/>
      <c r="RNF952" s="477"/>
      <c r="RNG952" s="477"/>
      <c r="RNH952" s="477"/>
      <c r="RNI952" s="477"/>
      <c r="RNJ952" s="477"/>
      <c r="RNK952" s="477"/>
      <c r="RNL952" s="477"/>
      <c r="RNM952" s="477"/>
      <c r="RNN952" s="477"/>
      <c r="RNO952" s="477"/>
      <c r="RNP952" s="477"/>
      <c r="RNQ952" s="477"/>
      <c r="RNR952" s="477"/>
      <c r="RNS952" s="477"/>
      <c r="RNT952" s="477"/>
      <c r="RNU952" s="477"/>
      <c r="RNV952" s="477"/>
      <c r="RNW952" s="477"/>
      <c r="RNX952" s="477"/>
      <c r="RNY952" s="477"/>
      <c r="RNZ952" s="477"/>
      <c r="ROA952" s="477"/>
      <c r="ROB952" s="477"/>
      <c r="ROC952" s="477"/>
      <c r="ROD952" s="477"/>
      <c r="ROE952" s="477"/>
      <c r="ROF952" s="477"/>
      <c r="ROG952" s="477"/>
      <c r="ROH952" s="477"/>
      <c r="ROI952" s="477"/>
      <c r="ROJ952" s="477"/>
      <c r="ROK952" s="477"/>
      <c r="ROL952" s="477"/>
      <c r="ROM952" s="477"/>
      <c r="RON952" s="477"/>
      <c r="ROO952" s="477"/>
      <c r="ROP952" s="477"/>
      <c r="ROQ952" s="477"/>
      <c r="ROR952" s="477"/>
      <c r="ROS952" s="477"/>
      <c r="ROT952" s="477"/>
      <c r="ROU952" s="477"/>
      <c r="ROV952" s="477"/>
      <c r="ROW952" s="477"/>
      <c r="ROX952" s="477"/>
      <c r="ROY952" s="477"/>
      <c r="ROZ952" s="477"/>
      <c r="RPA952" s="477"/>
      <c r="RPB952" s="477"/>
      <c r="RPC952" s="477"/>
      <c r="RPD952" s="477"/>
      <c r="RPE952" s="477"/>
      <c r="RPF952" s="477"/>
      <c r="RPG952" s="477"/>
      <c r="RPH952" s="477"/>
      <c r="RPI952" s="477"/>
      <c r="RPJ952" s="477"/>
      <c r="RPK952" s="477"/>
      <c r="RPL952" s="477"/>
      <c r="RPM952" s="477"/>
      <c r="RPN952" s="477"/>
      <c r="RPO952" s="477"/>
      <c r="RPP952" s="477"/>
      <c r="RPQ952" s="477"/>
      <c r="RPR952" s="477"/>
      <c r="RPS952" s="477"/>
      <c r="RPT952" s="477"/>
      <c r="RPU952" s="477"/>
      <c r="RPV952" s="477"/>
      <c r="RPW952" s="477"/>
      <c r="RPX952" s="477"/>
      <c r="RPY952" s="477"/>
      <c r="RPZ952" s="477"/>
      <c r="RQA952" s="477"/>
      <c r="RQB952" s="477"/>
      <c r="RQC952" s="477"/>
      <c r="RQD952" s="477"/>
      <c r="RQE952" s="477"/>
      <c r="RQF952" s="477"/>
      <c r="RQG952" s="477"/>
      <c r="RQH952" s="477"/>
      <c r="RQI952" s="477"/>
      <c r="RQJ952" s="477"/>
      <c r="RQK952" s="477"/>
      <c r="RQL952" s="477"/>
      <c r="RQM952" s="477"/>
      <c r="RQN952" s="477"/>
      <c r="RQO952" s="477"/>
      <c r="RQP952" s="477"/>
      <c r="RQQ952" s="477"/>
      <c r="RQR952" s="477"/>
      <c r="RQS952" s="477"/>
      <c r="RQT952" s="477"/>
      <c r="RQU952" s="477"/>
      <c r="RQV952" s="477"/>
      <c r="RQW952" s="477"/>
      <c r="RQX952" s="477"/>
      <c r="RQY952" s="477"/>
      <c r="RQZ952" s="477"/>
      <c r="RRA952" s="477"/>
      <c r="RRB952" s="477"/>
      <c r="RRC952" s="477"/>
      <c r="RRD952" s="477"/>
      <c r="RRE952" s="477"/>
      <c r="RRF952" s="477"/>
      <c r="RRG952" s="477"/>
      <c r="RRH952" s="477"/>
      <c r="RRI952" s="477"/>
      <c r="RRJ952" s="477"/>
      <c r="RRK952" s="477"/>
      <c r="RRL952" s="477"/>
      <c r="RRM952" s="477"/>
      <c r="RRN952" s="477"/>
      <c r="RRO952" s="477"/>
      <c r="RRP952" s="477"/>
      <c r="RRQ952" s="477"/>
      <c r="RRR952" s="477"/>
      <c r="RRS952" s="477"/>
      <c r="RRT952" s="477"/>
      <c r="RRU952" s="477"/>
      <c r="RRV952" s="477"/>
      <c r="RRW952" s="477"/>
      <c r="RRX952" s="477"/>
      <c r="RRY952" s="477"/>
      <c r="RRZ952" s="477"/>
      <c r="RSA952" s="477"/>
      <c r="RSB952" s="477"/>
      <c r="RSC952" s="477"/>
      <c r="RSD952" s="477"/>
      <c r="RSE952" s="477"/>
      <c r="RSF952" s="477"/>
      <c r="RSG952" s="477"/>
      <c r="RSH952" s="477"/>
      <c r="RSI952" s="477"/>
      <c r="RSJ952" s="477"/>
      <c r="RSK952" s="477"/>
      <c r="RSL952" s="477"/>
      <c r="RSM952" s="477"/>
      <c r="RSN952" s="477"/>
      <c r="RSO952" s="477"/>
      <c r="RSP952" s="477"/>
      <c r="RSQ952" s="477"/>
      <c r="RSR952" s="477"/>
      <c r="RSS952" s="477"/>
      <c r="RST952" s="477"/>
      <c r="RSU952" s="477"/>
      <c r="RSV952" s="477"/>
      <c r="RSW952" s="477"/>
      <c r="RSX952" s="477"/>
      <c r="RSY952" s="477"/>
      <c r="RSZ952" s="477"/>
      <c r="RTA952" s="477"/>
      <c r="RTB952" s="477"/>
      <c r="RTC952" s="477"/>
      <c r="RTD952" s="477"/>
      <c r="RTE952" s="477"/>
      <c r="RTF952" s="477"/>
      <c r="RTG952" s="477"/>
      <c r="RTH952" s="477"/>
      <c r="RTI952" s="477"/>
      <c r="RTJ952" s="477"/>
      <c r="RTK952" s="477"/>
      <c r="RTL952" s="477"/>
      <c r="RTM952" s="477"/>
      <c r="RTN952" s="477"/>
      <c r="RTO952" s="477"/>
      <c r="RTP952" s="477"/>
      <c r="RTQ952" s="477"/>
      <c r="RTR952" s="477"/>
      <c r="RTS952" s="477"/>
      <c r="RTT952" s="477"/>
      <c r="RTU952" s="477"/>
      <c r="RTV952" s="477"/>
      <c r="RTW952" s="477"/>
      <c r="RTX952" s="477"/>
      <c r="RTY952" s="477"/>
      <c r="RTZ952" s="477"/>
      <c r="RUA952" s="477"/>
      <c r="RUB952" s="477"/>
      <c r="RUC952" s="477"/>
      <c r="RUD952" s="477"/>
      <c r="RUE952" s="477"/>
      <c r="RUF952" s="477"/>
      <c r="RUG952" s="477"/>
      <c r="RUH952" s="477"/>
      <c r="RUI952" s="477"/>
      <c r="RUJ952" s="477"/>
      <c r="RUK952" s="477"/>
      <c r="RUL952" s="477"/>
      <c r="RUM952" s="477"/>
      <c r="RUN952" s="477"/>
      <c r="RUO952" s="477"/>
      <c r="RUP952" s="477"/>
      <c r="RUQ952" s="477"/>
      <c r="RUR952" s="477"/>
      <c r="RUS952" s="477"/>
      <c r="RUT952" s="477"/>
      <c r="RUU952" s="477"/>
      <c r="RUV952" s="477"/>
      <c r="RUW952" s="477"/>
      <c r="RUX952" s="477"/>
      <c r="RUY952" s="477"/>
      <c r="RUZ952" s="477"/>
      <c r="RVA952" s="477"/>
      <c r="RVB952" s="477"/>
      <c r="RVC952" s="477"/>
      <c r="RVD952" s="477"/>
      <c r="RVE952" s="477"/>
      <c r="RVF952" s="477"/>
      <c r="RVG952" s="477"/>
      <c r="RVH952" s="477"/>
      <c r="RVI952" s="477"/>
      <c r="RVJ952" s="477"/>
      <c r="RVK952" s="477"/>
      <c r="RVL952" s="477"/>
      <c r="RVM952" s="477"/>
      <c r="RVN952" s="477"/>
      <c r="RVO952" s="477"/>
      <c r="RVP952" s="477"/>
      <c r="RVQ952" s="477"/>
      <c r="RVR952" s="477"/>
      <c r="RVS952" s="477"/>
      <c r="RVT952" s="477"/>
      <c r="RVU952" s="477"/>
      <c r="RVV952" s="477"/>
      <c r="RVW952" s="477"/>
      <c r="RVX952" s="477"/>
      <c r="RVY952" s="477"/>
      <c r="RVZ952" s="477"/>
      <c r="RWA952" s="477"/>
      <c r="RWB952" s="477"/>
      <c r="RWC952" s="477"/>
      <c r="RWD952" s="477"/>
      <c r="RWE952" s="477"/>
      <c r="RWF952" s="477"/>
      <c r="RWG952" s="477"/>
      <c r="RWH952" s="477"/>
      <c r="RWI952" s="477"/>
      <c r="RWJ952" s="477"/>
      <c r="RWK952" s="477"/>
      <c r="RWL952" s="477"/>
      <c r="RWM952" s="477"/>
      <c r="RWN952" s="477"/>
      <c r="RWO952" s="477"/>
      <c r="RWP952" s="477"/>
      <c r="RWQ952" s="477"/>
      <c r="RWR952" s="477"/>
      <c r="RWS952" s="477"/>
      <c r="RWT952" s="477"/>
      <c r="RWU952" s="477"/>
      <c r="RWV952" s="477"/>
      <c r="RWW952" s="477"/>
      <c r="RWX952" s="477"/>
      <c r="RWY952" s="477"/>
      <c r="RWZ952" s="477"/>
      <c r="RXA952" s="477"/>
      <c r="RXB952" s="477"/>
      <c r="RXC952" s="477"/>
      <c r="RXD952" s="477"/>
      <c r="RXE952" s="477"/>
      <c r="RXF952" s="477"/>
      <c r="RXG952" s="477"/>
      <c r="RXH952" s="477"/>
      <c r="RXI952" s="477"/>
      <c r="RXJ952" s="477"/>
      <c r="RXK952" s="477"/>
      <c r="RXL952" s="477"/>
      <c r="RXM952" s="477"/>
      <c r="RXN952" s="477"/>
      <c r="RXO952" s="477"/>
      <c r="RXP952" s="477"/>
      <c r="RXQ952" s="477"/>
      <c r="RXR952" s="477"/>
      <c r="RXS952" s="477"/>
      <c r="RXT952" s="477"/>
      <c r="RXU952" s="477"/>
      <c r="RXV952" s="477"/>
      <c r="RXW952" s="477"/>
      <c r="RXX952" s="477"/>
      <c r="RXY952" s="477"/>
      <c r="RXZ952" s="477"/>
      <c r="RYA952" s="477"/>
      <c r="RYB952" s="477"/>
      <c r="RYC952" s="477"/>
      <c r="RYD952" s="477"/>
      <c r="RYE952" s="477"/>
      <c r="RYF952" s="477"/>
      <c r="RYG952" s="477"/>
      <c r="RYH952" s="477"/>
      <c r="RYI952" s="477"/>
      <c r="RYJ952" s="477"/>
      <c r="RYK952" s="477"/>
      <c r="RYL952" s="477"/>
      <c r="RYM952" s="477"/>
      <c r="RYN952" s="477"/>
      <c r="RYO952" s="477"/>
      <c r="RYP952" s="477"/>
      <c r="RYQ952" s="477"/>
      <c r="RYR952" s="477"/>
      <c r="RYS952" s="477"/>
      <c r="RYT952" s="477"/>
      <c r="RYU952" s="477"/>
      <c r="RYV952" s="477"/>
      <c r="RYW952" s="477"/>
      <c r="RYX952" s="477"/>
      <c r="RYY952" s="477"/>
      <c r="RYZ952" s="477"/>
      <c r="RZA952" s="477"/>
      <c r="RZB952" s="477"/>
      <c r="RZC952" s="477"/>
      <c r="RZD952" s="477"/>
      <c r="RZE952" s="477"/>
      <c r="RZF952" s="477"/>
      <c r="RZG952" s="477"/>
      <c r="RZH952" s="477"/>
      <c r="RZI952" s="477"/>
      <c r="RZJ952" s="477"/>
      <c r="RZK952" s="477"/>
      <c r="RZL952" s="477"/>
      <c r="RZM952" s="477"/>
      <c r="RZN952" s="477"/>
      <c r="RZO952" s="477"/>
      <c r="RZP952" s="477"/>
      <c r="RZQ952" s="477"/>
      <c r="RZR952" s="477"/>
      <c r="RZS952" s="477"/>
      <c r="RZT952" s="477"/>
      <c r="RZU952" s="477"/>
      <c r="RZV952" s="477"/>
      <c r="RZW952" s="477"/>
      <c r="RZX952" s="477"/>
      <c r="RZY952" s="477"/>
      <c r="RZZ952" s="477"/>
      <c r="SAA952" s="477"/>
      <c r="SAB952" s="477"/>
      <c r="SAC952" s="477"/>
      <c r="SAD952" s="477"/>
      <c r="SAE952" s="477"/>
      <c r="SAF952" s="477"/>
      <c r="SAG952" s="477"/>
      <c r="SAH952" s="477"/>
      <c r="SAI952" s="477"/>
      <c r="SAJ952" s="477"/>
      <c r="SAK952" s="477"/>
      <c r="SAL952" s="477"/>
      <c r="SAM952" s="477"/>
      <c r="SAN952" s="477"/>
      <c r="SAO952" s="477"/>
      <c r="SAP952" s="477"/>
      <c r="SAQ952" s="477"/>
      <c r="SAR952" s="477"/>
      <c r="SAS952" s="477"/>
      <c r="SAT952" s="477"/>
      <c r="SAU952" s="477"/>
      <c r="SAV952" s="477"/>
      <c r="SAW952" s="477"/>
      <c r="SAX952" s="477"/>
      <c r="SAY952" s="477"/>
      <c r="SAZ952" s="477"/>
      <c r="SBA952" s="477"/>
      <c r="SBB952" s="477"/>
      <c r="SBC952" s="477"/>
      <c r="SBD952" s="477"/>
      <c r="SBE952" s="477"/>
      <c r="SBF952" s="477"/>
      <c r="SBG952" s="477"/>
      <c r="SBH952" s="477"/>
      <c r="SBI952" s="477"/>
      <c r="SBJ952" s="477"/>
      <c r="SBK952" s="477"/>
      <c r="SBL952" s="477"/>
      <c r="SBM952" s="477"/>
      <c r="SBN952" s="477"/>
      <c r="SBO952" s="477"/>
      <c r="SBP952" s="477"/>
      <c r="SBQ952" s="477"/>
      <c r="SBR952" s="477"/>
      <c r="SBS952" s="477"/>
      <c r="SBT952" s="477"/>
      <c r="SBU952" s="477"/>
      <c r="SBV952" s="477"/>
      <c r="SBW952" s="477"/>
      <c r="SBX952" s="477"/>
      <c r="SBY952" s="477"/>
      <c r="SBZ952" s="477"/>
      <c r="SCA952" s="477"/>
      <c r="SCB952" s="477"/>
      <c r="SCC952" s="477"/>
      <c r="SCD952" s="477"/>
      <c r="SCE952" s="477"/>
      <c r="SCF952" s="477"/>
      <c r="SCG952" s="477"/>
      <c r="SCH952" s="477"/>
      <c r="SCI952" s="477"/>
      <c r="SCJ952" s="477"/>
      <c r="SCK952" s="477"/>
      <c r="SCL952" s="477"/>
      <c r="SCM952" s="477"/>
      <c r="SCN952" s="477"/>
      <c r="SCO952" s="477"/>
      <c r="SCP952" s="477"/>
      <c r="SCQ952" s="477"/>
      <c r="SCR952" s="477"/>
      <c r="SCS952" s="477"/>
      <c r="SCT952" s="477"/>
      <c r="SCU952" s="477"/>
      <c r="SCV952" s="477"/>
      <c r="SCW952" s="477"/>
      <c r="SCX952" s="477"/>
      <c r="SCY952" s="477"/>
      <c r="SCZ952" s="477"/>
      <c r="SDA952" s="477"/>
      <c r="SDB952" s="477"/>
      <c r="SDC952" s="477"/>
      <c r="SDD952" s="477"/>
      <c r="SDE952" s="477"/>
      <c r="SDF952" s="477"/>
      <c r="SDG952" s="477"/>
      <c r="SDH952" s="477"/>
      <c r="SDI952" s="477"/>
      <c r="SDJ952" s="477"/>
      <c r="SDK952" s="477"/>
      <c r="SDL952" s="477"/>
      <c r="SDM952" s="477"/>
      <c r="SDN952" s="477"/>
      <c r="SDO952" s="477"/>
      <c r="SDP952" s="477"/>
      <c r="SDQ952" s="477"/>
      <c r="SDR952" s="477"/>
      <c r="SDS952" s="477"/>
      <c r="SDT952" s="477"/>
      <c r="SDU952" s="477"/>
      <c r="SDV952" s="477"/>
      <c r="SDW952" s="477"/>
      <c r="SDX952" s="477"/>
      <c r="SDY952" s="477"/>
      <c r="SDZ952" s="477"/>
      <c r="SEA952" s="477"/>
      <c r="SEB952" s="477"/>
      <c r="SEC952" s="477"/>
      <c r="SED952" s="477"/>
      <c r="SEE952" s="477"/>
      <c r="SEF952" s="477"/>
      <c r="SEG952" s="477"/>
      <c r="SEH952" s="477"/>
      <c r="SEI952" s="477"/>
      <c r="SEJ952" s="477"/>
      <c r="SEK952" s="477"/>
      <c r="SEL952" s="477"/>
      <c r="SEM952" s="477"/>
      <c r="SEN952" s="477"/>
      <c r="SEO952" s="477"/>
      <c r="SEP952" s="477"/>
      <c r="SEQ952" s="477"/>
      <c r="SER952" s="477"/>
      <c r="SES952" s="477"/>
      <c r="SET952" s="477"/>
      <c r="SEU952" s="477"/>
      <c r="SEV952" s="477"/>
      <c r="SEW952" s="477"/>
      <c r="SEX952" s="477"/>
      <c r="SEY952" s="477"/>
      <c r="SEZ952" s="477"/>
      <c r="SFA952" s="477"/>
      <c r="SFB952" s="477"/>
      <c r="SFC952" s="477"/>
      <c r="SFD952" s="477"/>
      <c r="SFE952" s="477"/>
      <c r="SFF952" s="477"/>
      <c r="SFG952" s="477"/>
      <c r="SFH952" s="477"/>
      <c r="SFI952" s="477"/>
      <c r="SFJ952" s="477"/>
      <c r="SFK952" s="477"/>
      <c r="SFL952" s="477"/>
      <c r="SFM952" s="477"/>
      <c r="SFN952" s="477"/>
      <c r="SFO952" s="477"/>
      <c r="SFP952" s="477"/>
      <c r="SFQ952" s="477"/>
      <c r="SFR952" s="477"/>
      <c r="SFS952" s="477"/>
      <c r="SFT952" s="477"/>
      <c r="SFU952" s="477"/>
      <c r="SFV952" s="477"/>
      <c r="SFW952" s="477"/>
      <c r="SFX952" s="477"/>
      <c r="SFY952" s="477"/>
      <c r="SFZ952" s="477"/>
      <c r="SGA952" s="477"/>
      <c r="SGB952" s="477"/>
      <c r="SGC952" s="477"/>
      <c r="SGD952" s="477"/>
      <c r="SGE952" s="477"/>
      <c r="SGF952" s="477"/>
      <c r="SGG952" s="477"/>
      <c r="SGH952" s="477"/>
      <c r="SGI952" s="477"/>
      <c r="SGJ952" s="477"/>
      <c r="SGK952" s="477"/>
      <c r="SGL952" s="477"/>
      <c r="SGM952" s="477"/>
      <c r="SGN952" s="477"/>
      <c r="SGO952" s="477"/>
      <c r="SGP952" s="477"/>
      <c r="SGQ952" s="477"/>
      <c r="SGR952" s="477"/>
      <c r="SGS952" s="477"/>
      <c r="SGT952" s="477"/>
      <c r="SGU952" s="477"/>
      <c r="SGV952" s="477"/>
      <c r="SGW952" s="477"/>
      <c r="SGX952" s="477"/>
      <c r="SGY952" s="477"/>
      <c r="SGZ952" s="477"/>
      <c r="SHA952" s="477"/>
      <c r="SHB952" s="477"/>
      <c r="SHC952" s="477"/>
      <c r="SHD952" s="477"/>
      <c r="SHE952" s="477"/>
      <c r="SHF952" s="477"/>
      <c r="SHG952" s="477"/>
      <c r="SHH952" s="477"/>
      <c r="SHI952" s="477"/>
      <c r="SHJ952" s="477"/>
      <c r="SHK952" s="477"/>
      <c r="SHL952" s="477"/>
      <c r="SHM952" s="477"/>
      <c r="SHN952" s="477"/>
      <c r="SHO952" s="477"/>
      <c r="SHP952" s="477"/>
      <c r="SHQ952" s="477"/>
      <c r="SHR952" s="477"/>
      <c r="SHS952" s="477"/>
      <c r="SHT952" s="477"/>
      <c r="SHU952" s="477"/>
      <c r="SHV952" s="477"/>
      <c r="SHW952" s="477"/>
      <c r="SHX952" s="477"/>
      <c r="SHY952" s="477"/>
      <c r="SHZ952" s="477"/>
      <c r="SIA952" s="477"/>
      <c r="SIB952" s="477"/>
      <c r="SIC952" s="477"/>
      <c r="SID952" s="477"/>
      <c r="SIE952" s="477"/>
      <c r="SIF952" s="477"/>
      <c r="SIG952" s="477"/>
      <c r="SIH952" s="477"/>
      <c r="SII952" s="477"/>
      <c r="SIJ952" s="477"/>
      <c r="SIK952" s="477"/>
      <c r="SIL952" s="477"/>
      <c r="SIM952" s="477"/>
      <c r="SIN952" s="477"/>
      <c r="SIO952" s="477"/>
      <c r="SIP952" s="477"/>
      <c r="SIQ952" s="477"/>
      <c r="SIR952" s="477"/>
      <c r="SIS952" s="477"/>
      <c r="SIT952" s="477"/>
      <c r="SIU952" s="477"/>
      <c r="SIV952" s="477"/>
      <c r="SIW952" s="477"/>
      <c r="SIX952" s="477"/>
      <c r="SIY952" s="477"/>
      <c r="SIZ952" s="477"/>
      <c r="SJA952" s="477"/>
      <c r="SJB952" s="477"/>
      <c r="SJC952" s="477"/>
      <c r="SJD952" s="477"/>
      <c r="SJE952" s="477"/>
      <c r="SJF952" s="477"/>
      <c r="SJG952" s="477"/>
      <c r="SJH952" s="477"/>
      <c r="SJI952" s="477"/>
      <c r="SJJ952" s="477"/>
      <c r="SJK952" s="477"/>
      <c r="SJL952" s="477"/>
      <c r="SJM952" s="477"/>
      <c r="SJN952" s="477"/>
      <c r="SJO952" s="477"/>
      <c r="SJP952" s="477"/>
      <c r="SJQ952" s="477"/>
      <c r="SJR952" s="477"/>
      <c r="SJS952" s="477"/>
      <c r="SJT952" s="477"/>
      <c r="SJU952" s="477"/>
      <c r="SJV952" s="477"/>
      <c r="SJW952" s="477"/>
      <c r="SJX952" s="477"/>
      <c r="SJY952" s="477"/>
      <c r="SJZ952" s="477"/>
      <c r="SKA952" s="477"/>
      <c r="SKB952" s="477"/>
      <c r="SKC952" s="477"/>
      <c r="SKD952" s="477"/>
      <c r="SKE952" s="477"/>
      <c r="SKF952" s="477"/>
      <c r="SKG952" s="477"/>
      <c r="SKH952" s="477"/>
      <c r="SKI952" s="477"/>
      <c r="SKJ952" s="477"/>
      <c r="SKK952" s="477"/>
      <c r="SKL952" s="477"/>
      <c r="SKM952" s="477"/>
      <c r="SKN952" s="477"/>
      <c r="SKO952" s="477"/>
      <c r="SKP952" s="477"/>
      <c r="SKQ952" s="477"/>
      <c r="SKR952" s="477"/>
      <c r="SKS952" s="477"/>
      <c r="SKT952" s="477"/>
      <c r="SKU952" s="477"/>
      <c r="SKV952" s="477"/>
      <c r="SKW952" s="477"/>
      <c r="SKX952" s="477"/>
      <c r="SKY952" s="477"/>
      <c r="SKZ952" s="477"/>
      <c r="SLA952" s="477"/>
      <c r="SLB952" s="477"/>
      <c r="SLC952" s="477"/>
      <c r="SLD952" s="477"/>
      <c r="SLE952" s="477"/>
      <c r="SLF952" s="477"/>
      <c r="SLG952" s="477"/>
      <c r="SLH952" s="477"/>
      <c r="SLI952" s="477"/>
      <c r="SLJ952" s="477"/>
      <c r="SLK952" s="477"/>
      <c r="SLL952" s="477"/>
      <c r="SLM952" s="477"/>
      <c r="SLN952" s="477"/>
      <c r="SLO952" s="477"/>
      <c r="SLP952" s="477"/>
      <c r="SLQ952" s="477"/>
      <c r="SLR952" s="477"/>
      <c r="SLS952" s="477"/>
      <c r="SLT952" s="477"/>
      <c r="SLU952" s="477"/>
      <c r="SLV952" s="477"/>
      <c r="SLW952" s="477"/>
      <c r="SLX952" s="477"/>
      <c r="SLY952" s="477"/>
      <c r="SLZ952" s="477"/>
      <c r="SMA952" s="477"/>
      <c r="SMB952" s="477"/>
      <c r="SMC952" s="477"/>
      <c r="SMD952" s="477"/>
      <c r="SME952" s="477"/>
      <c r="SMF952" s="477"/>
      <c r="SMG952" s="477"/>
      <c r="SMH952" s="477"/>
      <c r="SMI952" s="477"/>
      <c r="SMJ952" s="477"/>
      <c r="SMK952" s="477"/>
      <c r="SML952" s="477"/>
      <c r="SMM952" s="477"/>
      <c r="SMN952" s="477"/>
      <c r="SMO952" s="477"/>
      <c r="SMP952" s="477"/>
      <c r="SMQ952" s="477"/>
      <c r="SMR952" s="477"/>
      <c r="SMS952" s="477"/>
      <c r="SMT952" s="477"/>
      <c r="SMU952" s="477"/>
      <c r="SMV952" s="477"/>
      <c r="SMW952" s="477"/>
      <c r="SMX952" s="477"/>
      <c r="SMY952" s="477"/>
      <c r="SMZ952" s="477"/>
      <c r="SNA952" s="477"/>
      <c r="SNB952" s="477"/>
      <c r="SNC952" s="477"/>
      <c r="SND952" s="477"/>
      <c r="SNE952" s="477"/>
      <c r="SNF952" s="477"/>
      <c r="SNG952" s="477"/>
      <c r="SNH952" s="477"/>
      <c r="SNI952" s="477"/>
      <c r="SNJ952" s="477"/>
      <c r="SNK952" s="477"/>
      <c r="SNL952" s="477"/>
      <c r="SNM952" s="477"/>
      <c r="SNN952" s="477"/>
      <c r="SNO952" s="477"/>
      <c r="SNP952" s="477"/>
      <c r="SNQ952" s="477"/>
      <c r="SNR952" s="477"/>
      <c r="SNS952" s="477"/>
      <c r="SNT952" s="477"/>
      <c r="SNU952" s="477"/>
      <c r="SNV952" s="477"/>
      <c r="SNW952" s="477"/>
      <c r="SNX952" s="477"/>
      <c r="SNY952" s="477"/>
      <c r="SNZ952" s="477"/>
      <c r="SOA952" s="477"/>
      <c r="SOB952" s="477"/>
      <c r="SOC952" s="477"/>
      <c r="SOD952" s="477"/>
      <c r="SOE952" s="477"/>
      <c r="SOF952" s="477"/>
      <c r="SOG952" s="477"/>
      <c r="SOH952" s="477"/>
      <c r="SOI952" s="477"/>
      <c r="SOJ952" s="477"/>
      <c r="SOK952" s="477"/>
      <c r="SOL952" s="477"/>
      <c r="SOM952" s="477"/>
      <c r="SON952" s="477"/>
      <c r="SOO952" s="477"/>
      <c r="SOP952" s="477"/>
      <c r="SOQ952" s="477"/>
      <c r="SOR952" s="477"/>
      <c r="SOS952" s="477"/>
      <c r="SOT952" s="477"/>
      <c r="SOU952" s="477"/>
      <c r="SOV952" s="477"/>
      <c r="SOW952" s="477"/>
      <c r="SOX952" s="477"/>
      <c r="SOY952" s="477"/>
      <c r="SOZ952" s="477"/>
      <c r="SPA952" s="477"/>
      <c r="SPB952" s="477"/>
      <c r="SPC952" s="477"/>
      <c r="SPD952" s="477"/>
      <c r="SPE952" s="477"/>
      <c r="SPF952" s="477"/>
      <c r="SPG952" s="477"/>
      <c r="SPH952" s="477"/>
      <c r="SPI952" s="477"/>
      <c r="SPJ952" s="477"/>
      <c r="SPK952" s="477"/>
      <c r="SPL952" s="477"/>
      <c r="SPM952" s="477"/>
      <c r="SPN952" s="477"/>
      <c r="SPO952" s="477"/>
      <c r="SPP952" s="477"/>
      <c r="SPQ952" s="477"/>
      <c r="SPR952" s="477"/>
      <c r="SPS952" s="477"/>
      <c r="SPT952" s="477"/>
      <c r="SPU952" s="477"/>
      <c r="SPV952" s="477"/>
      <c r="SPW952" s="477"/>
      <c r="SPX952" s="477"/>
      <c r="SPY952" s="477"/>
      <c r="SPZ952" s="477"/>
      <c r="SQA952" s="477"/>
      <c r="SQB952" s="477"/>
      <c r="SQC952" s="477"/>
      <c r="SQD952" s="477"/>
      <c r="SQE952" s="477"/>
      <c r="SQF952" s="477"/>
      <c r="SQG952" s="477"/>
      <c r="SQH952" s="477"/>
      <c r="SQI952" s="477"/>
      <c r="SQJ952" s="477"/>
      <c r="SQK952" s="477"/>
      <c r="SQL952" s="477"/>
      <c r="SQM952" s="477"/>
      <c r="SQN952" s="477"/>
      <c r="SQO952" s="477"/>
      <c r="SQP952" s="477"/>
      <c r="SQQ952" s="477"/>
      <c r="SQR952" s="477"/>
      <c r="SQS952" s="477"/>
      <c r="SQT952" s="477"/>
      <c r="SQU952" s="477"/>
      <c r="SQV952" s="477"/>
      <c r="SQW952" s="477"/>
      <c r="SQX952" s="477"/>
      <c r="SQY952" s="477"/>
      <c r="SQZ952" s="477"/>
      <c r="SRA952" s="477"/>
      <c r="SRB952" s="477"/>
      <c r="SRC952" s="477"/>
      <c r="SRD952" s="477"/>
      <c r="SRE952" s="477"/>
      <c r="SRF952" s="477"/>
      <c r="SRG952" s="477"/>
      <c r="SRH952" s="477"/>
      <c r="SRI952" s="477"/>
      <c r="SRJ952" s="477"/>
      <c r="SRK952" s="477"/>
      <c r="SRL952" s="477"/>
      <c r="SRM952" s="477"/>
      <c r="SRN952" s="477"/>
      <c r="SRO952" s="477"/>
      <c r="SRP952" s="477"/>
      <c r="SRQ952" s="477"/>
      <c r="SRR952" s="477"/>
      <c r="SRS952" s="477"/>
      <c r="SRT952" s="477"/>
      <c r="SRU952" s="477"/>
      <c r="SRV952" s="477"/>
      <c r="SRW952" s="477"/>
      <c r="SRX952" s="477"/>
      <c r="SRY952" s="477"/>
      <c r="SRZ952" s="477"/>
      <c r="SSA952" s="477"/>
      <c r="SSB952" s="477"/>
      <c r="SSC952" s="477"/>
      <c r="SSD952" s="477"/>
      <c r="SSE952" s="477"/>
      <c r="SSF952" s="477"/>
      <c r="SSG952" s="477"/>
      <c r="SSH952" s="477"/>
      <c r="SSI952" s="477"/>
      <c r="SSJ952" s="477"/>
      <c r="SSK952" s="477"/>
      <c r="SSL952" s="477"/>
      <c r="SSM952" s="477"/>
      <c r="SSN952" s="477"/>
      <c r="SSO952" s="477"/>
      <c r="SSP952" s="477"/>
      <c r="SSQ952" s="477"/>
      <c r="SSR952" s="477"/>
      <c r="SSS952" s="477"/>
      <c r="SST952" s="477"/>
      <c r="SSU952" s="477"/>
      <c r="SSV952" s="477"/>
      <c r="SSW952" s="477"/>
      <c r="SSX952" s="477"/>
      <c r="SSY952" s="477"/>
      <c r="SSZ952" s="477"/>
      <c r="STA952" s="477"/>
      <c r="STB952" s="477"/>
      <c r="STC952" s="477"/>
      <c r="STD952" s="477"/>
      <c r="STE952" s="477"/>
      <c r="STF952" s="477"/>
      <c r="STG952" s="477"/>
      <c r="STH952" s="477"/>
      <c r="STI952" s="477"/>
      <c r="STJ952" s="477"/>
      <c r="STK952" s="477"/>
      <c r="STL952" s="477"/>
      <c r="STM952" s="477"/>
      <c r="STN952" s="477"/>
      <c r="STO952" s="477"/>
      <c r="STP952" s="477"/>
      <c r="STQ952" s="477"/>
      <c r="STR952" s="477"/>
      <c r="STS952" s="477"/>
      <c r="STT952" s="477"/>
      <c r="STU952" s="477"/>
      <c r="STV952" s="477"/>
      <c r="STW952" s="477"/>
      <c r="STX952" s="477"/>
      <c r="STY952" s="477"/>
      <c r="STZ952" s="477"/>
      <c r="SUA952" s="477"/>
      <c r="SUB952" s="477"/>
      <c r="SUC952" s="477"/>
      <c r="SUD952" s="477"/>
      <c r="SUE952" s="477"/>
      <c r="SUF952" s="477"/>
      <c r="SUG952" s="477"/>
      <c r="SUH952" s="477"/>
      <c r="SUI952" s="477"/>
      <c r="SUJ952" s="477"/>
      <c r="SUK952" s="477"/>
      <c r="SUL952" s="477"/>
      <c r="SUM952" s="477"/>
      <c r="SUN952" s="477"/>
      <c r="SUO952" s="477"/>
      <c r="SUP952" s="477"/>
      <c r="SUQ952" s="477"/>
      <c r="SUR952" s="477"/>
      <c r="SUS952" s="477"/>
      <c r="SUT952" s="477"/>
      <c r="SUU952" s="477"/>
      <c r="SUV952" s="477"/>
      <c r="SUW952" s="477"/>
      <c r="SUX952" s="477"/>
      <c r="SUY952" s="477"/>
      <c r="SUZ952" s="477"/>
      <c r="SVA952" s="477"/>
      <c r="SVB952" s="477"/>
      <c r="SVC952" s="477"/>
      <c r="SVD952" s="477"/>
      <c r="SVE952" s="477"/>
      <c r="SVF952" s="477"/>
      <c r="SVG952" s="477"/>
      <c r="SVH952" s="477"/>
      <c r="SVI952" s="477"/>
      <c r="SVJ952" s="477"/>
      <c r="SVK952" s="477"/>
      <c r="SVL952" s="477"/>
      <c r="SVM952" s="477"/>
      <c r="SVN952" s="477"/>
      <c r="SVO952" s="477"/>
      <c r="SVP952" s="477"/>
      <c r="SVQ952" s="477"/>
      <c r="SVR952" s="477"/>
      <c r="SVS952" s="477"/>
      <c r="SVT952" s="477"/>
      <c r="SVU952" s="477"/>
      <c r="SVV952" s="477"/>
      <c r="SVW952" s="477"/>
      <c r="SVX952" s="477"/>
      <c r="SVY952" s="477"/>
      <c r="SVZ952" s="477"/>
      <c r="SWA952" s="477"/>
      <c r="SWB952" s="477"/>
      <c r="SWC952" s="477"/>
      <c r="SWD952" s="477"/>
      <c r="SWE952" s="477"/>
      <c r="SWF952" s="477"/>
      <c r="SWG952" s="477"/>
      <c r="SWH952" s="477"/>
      <c r="SWI952" s="477"/>
      <c r="SWJ952" s="477"/>
      <c r="SWK952" s="477"/>
      <c r="SWL952" s="477"/>
      <c r="SWM952" s="477"/>
      <c r="SWN952" s="477"/>
      <c r="SWO952" s="477"/>
      <c r="SWP952" s="477"/>
      <c r="SWQ952" s="477"/>
      <c r="SWR952" s="477"/>
      <c r="SWS952" s="477"/>
      <c r="SWT952" s="477"/>
      <c r="SWU952" s="477"/>
      <c r="SWV952" s="477"/>
      <c r="SWW952" s="477"/>
      <c r="SWX952" s="477"/>
      <c r="SWY952" s="477"/>
      <c r="SWZ952" s="477"/>
      <c r="SXA952" s="477"/>
      <c r="SXB952" s="477"/>
      <c r="SXC952" s="477"/>
      <c r="SXD952" s="477"/>
      <c r="SXE952" s="477"/>
      <c r="SXF952" s="477"/>
      <c r="SXG952" s="477"/>
      <c r="SXH952" s="477"/>
      <c r="SXI952" s="477"/>
      <c r="SXJ952" s="477"/>
      <c r="SXK952" s="477"/>
      <c r="SXL952" s="477"/>
      <c r="SXM952" s="477"/>
      <c r="SXN952" s="477"/>
      <c r="SXO952" s="477"/>
      <c r="SXP952" s="477"/>
      <c r="SXQ952" s="477"/>
      <c r="SXR952" s="477"/>
      <c r="SXS952" s="477"/>
      <c r="SXT952" s="477"/>
      <c r="SXU952" s="477"/>
      <c r="SXV952" s="477"/>
      <c r="SXW952" s="477"/>
      <c r="SXX952" s="477"/>
      <c r="SXY952" s="477"/>
      <c r="SXZ952" s="477"/>
      <c r="SYA952" s="477"/>
      <c r="SYB952" s="477"/>
      <c r="SYC952" s="477"/>
      <c r="SYD952" s="477"/>
      <c r="SYE952" s="477"/>
      <c r="SYF952" s="477"/>
      <c r="SYG952" s="477"/>
      <c r="SYH952" s="477"/>
      <c r="SYI952" s="477"/>
      <c r="SYJ952" s="477"/>
      <c r="SYK952" s="477"/>
      <c r="SYL952" s="477"/>
      <c r="SYM952" s="477"/>
      <c r="SYN952" s="477"/>
      <c r="SYO952" s="477"/>
      <c r="SYP952" s="477"/>
      <c r="SYQ952" s="477"/>
      <c r="SYR952" s="477"/>
      <c r="SYS952" s="477"/>
      <c r="SYT952" s="477"/>
      <c r="SYU952" s="477"/>
      <c r="SYV952" s="477"/>
      <c r="SYW952" s="477"/>
      <c r="SYX952" s="477"/>
      <c r="SYY952" s="477"/>
      <c r="SYZ952" s="477"/>
      <c r="SZA952" s="477"/>
      <c r="SZB952" s="477"/>
      <c r="SZC952" s="477"/>
      <c r="SZD952" s="477"/>
      <c r="SZE952" s="477"/>
      <c r="SZF952" s="477"/>
      <c r="SZG952" s="477"/>
      <c r="SZH952" s="477"/>
      <c r="SZI952" s="477"/>
      <c r="SZJ952" s="477"/>
      <c r="SZK952" s="477"/>
      <c r="SZL952" s="477"/>
      <c r="SZM952" s="477"/>
      <c r="SZN952" s="477"/>
      <c r="SZO952" s="477"/>
      <c r="SZP952" s="477"/>
      <c r="SZQ952" s="477"/>
      <c r="SZR952" s="477"/>
      <c r="SZS952" s="477"/>
      <c r="SZT952" s="477"/>
      <c r="SZU952" s="477"/>
      <c r="SZV952" s="477"/>
      <c r="SZW952" s="477"/>
      <c r="SZX952" s="477"/>
      <c r="SZY952" s="477"/>
      <c r="SZZ952" s="477"/>
      <c r="TAA952" s="477"/>
      <c r="TAB952" s="477"/>
      <c r="TAC952" s="477"/>
      <c r="TAD952" s="477"/>
      <c r="TAE952" s="477"/>
      <c r="TAF952" s="477"/>
      <c r="TAG952" s="477"/>
      <c r="TAH952" s="477"/>
      <c r="TAI952" s="477"/>
      <c r="TAJ952" s="477"/>
      <c r="TAK952" s="477"/>
      <c r="TAL952" s="477"/>
      <c r="TAM952" s="477"/>
      <c r="TAN952" s="477"/>
      <c r="TAO952" s="477"/>
      <c r="TAP952" s="477"/>
      <c r="TAQ952" s="477"/>
      <c r="TAR952" s="477"/>
      <c r="TAS952" s="477"/>
      <c r="TAT952" s="477"/>
      <c r="TAU952" s="477"/>
      <c r="TAV952" s="477"/>
      <c r="TAW952" s="477"/>
      <c r="TAX952" s="477"/>
      <c r="TAY952" s="477"/>
      <c r="TAZ952" s="477"/>
      <c r="TBA952" s="477"/>
      <c r="TBB952" s="477"/>
      <c r="TBC952" s="477"/>
      <c r="TBD952" s="477"/>
      <c r="TBE952" s="477"/>
      <c r="TBF952" s="477"/>
      <c r="TBG952" s="477"/>
      <c r="TBH952" s="477"/>
      <c r="TBI952" s="477"/>
      <c r="TBJ952" s="477"/>
      <c r="TBK952" s="477"/>
      <c r="TBL952" s="477"/>
      <c r="TBM952" s="477"/>
      <c r="TBN952" s="477"/>
      <c r="TBO952" s="477"/>
      <c r="TBP952" s="477"/>
      <c r="TBQ952" s="477"/>
      <c r="TBR952" s="477"/>
      <c r="TBS952" s="477"/>
      <c r="TBT952" s="477"/>
      <c r="TBU952" s="477"/>
      <c r="TBV952" s="477"/>
      <c r="TBW952" s="477"/>
      <c r="TBX952" s="477"/>
      <c r="TBY952" s="477"/>
      <c r="TBZ952" s="477"/>
      <c r="TCA952" s="477"/>
      <c r="TCB952" s="477"/>
      <c r="TCC952" s="477"/>
      <c r="TCD952" s="477"/>
      <c r="TCE952" s="477"/>
      <c r="TCF952" s="477"/>
      <c r="TCG952" s="477"/>
      <c r="TCH952" s="477"/>
      <c r="TCI952" s="477"/>
      <c r="TCJ952" s="477"/>
      <c r="TCK952" s="477"/>
      <c r="TCL952" s="477"/>
      <c r="TCM952" s="477"/>
      <c r="TCN952" s="477"/>
      <c r="TCO952" s="477"/>
      <c r="TCP952" s="477"/>
      <c r="TCQ952" s="477"/>
      <c r="TCR952" s="477"/>
      <c r="TCS952" s="477"/>
      <c r="TCT952" s="477"/>
      <c r="TCU952" s="477"/>
      <c r="TCV952" s="477"/>
      <c r="TCW952" s="477"/>
      <c r="TCX952" s="477"/>
      <c r="TCY952" s="477"/>
      <c r="TCZ952" s="477"/>
      <c r="TDA952" s="477"/>
      <c r="TDB952" s="477"/>
      <c r="TDC952" s="477"/>
      <c r="TDD952" s="477"/>
      <c r="TDE952" s="477"/>
      <c r="TDF952" s="477"/>
      <c r="TDG952" s="477"/>
      <c r="TDH952" s="477"/>
      <c r="TDI952" s="477"/>
      <c r="TDJ952" s="477"/>
      <c r="TDK952" s="477"/>
      <c r="TDL952" s="477"/>
      <c r="TDM952" s="477"/>
      <c r="TDN952" s="477"/>
      <c r="TDO952" s="477"/>
      <c r="TDP952" s="477"/>
      <c r="TDQ952" s="477"/>
      <c r="TDR952" s="477"/>
      <c r="TDS952" s="477"/>
      <c r="TDT952" s="477"/>
      <c r="TDU952" s="477"/>
      <c r="TDV952" s="477"/>
      <c r="TDW952" s="477"/>
      <c r="TDX952" s="477"/>
      <c r="TDY952" s="477"/>
      <c r="TDZ952" s="477"/>
      <c r="TEA952" s="477"/>
      <c r="TEB952" s="477"/>
      <c r="TEC952" s="477"/>
      <c r="TED952" s="477"/>
      <c r="TEE952" s="477"/>
      <c r="TEF952" s="477"/>
      <c r="TEG952" s="477"/>
      <c r="TEH952" s="477"/>
      <c r="TEI952" s="477"/>
      <c r="TEJ952" s="477"/>
      <c r="TEK952" s="477"/>
      <c r="TEL952" s="477"/>
      <c r="TEM952" s="477"/>
      <c r="TEN952" s="477"/>
      <c r="TEO952" s="477"/>
      <c r="TEP952" s="477"/>
      <c r="TEQ952" s="477"/>
      <c r="TER952" s="477"/>
      <c r="TES952" s="477"/>
      <c r="TET952" s="477"/>
      <c r="TEU952" s="477"/>
      <c r="TEV952" s="477"/>
      <c r="TEW952" s="477"/>
      <c r="TEX952" s="477"/>
      <c r="TEY952" s="477"/>
      <c r="TEZ952" s="477"/>
      <c r="TFA952" s="477"/>
      <c r="TFB952" s="477"/>
      <c r="TFC952" s="477"/>
      <c r="TFD952" s="477"/>
      <c r="TFE952" s="477"/>
      <c r="TFF952" s="477"/>
      <c r="TFG952" s="477"/>
      <c r="TFH952" s="477"/>
      <c r="TFI952" s="477"/>
      <c r="TFJ952" s="477"/>
      <c r="TFK952" s="477"/>
      <c r="TFL952" s="477"/>
      <c r="TFM952" s="477"/>
      <c r="TFN952" s="477"/>
      <c r="TFO952" s="477"/>
      <c r="TFP952" s="477"/>
      <c r="TFQ952" s="477"/>
      <c r="TFR952" s="477"/>
      <c r="TFS952" s="477"/>
      <c r="TFT952" s="477"/>
      <c r="TFU952" s="477"/>
      <c r="TFV952" s="477"/>
      <c r="TFW952" s="477"/>
      <c r="TFX952" s="477"/>
      <c r="TFY952" s="477"/>
      <c r="TFZ952" s="477"/>
      <c r="TGA952" s="477"/>
      <c r="TGB952" s="477"/>
      <c r="TGC952" s="477"/>
      <c r="TGD952" s="477"/>
      <c r="TGE952" s="477"/>
      <c r="TGF952" s="477"/>
      <c r="TGG952" s="477"/>
      <c r="TGH952" s="477"/>
      <c r="TGI952" s="477"/>
      <c r="TGJ952" s="477"/>
      <c r="TGK952" s="477"/>
      <c r="TGL952" s="477"/>
      <c r="TGM952" s="477"/>
      <c r="TGN952" s="477"/>
      <c r="TGO952" s="477"/>
      <c r="TGP952" s="477"/>
      <c r="TGQ952" s="477"/>
      <c r="TGR952" s="477"/>
      <c r="TGS952" s="477"/>
      <c r="TGT952" s="477"/>
      <c r="TGU952" s="477"/>
      <c r="TGV952" s="477"/>
      <c r="TGW952" s="477"/>
      <c r="TGX952" s="477"/>
      <c r="TGY952" s="477"/>
      <c r="TGZ952" s="477"/>
      <c r="THA952" s="477"/>
      <c r="THB952" s="477"/>
      <c r="THC952" s="477"/>
      <c r="THD952" s="477"/>
      <c r="THE952" s="477"/>
      <c r="THF952" s="477"/>
      <c r="THG952" s="477"/>
      <c r="THH952" s="477"/>
      <c r="THI952" s="477"/>
      <c r="THJ952" s="477"/>
      <c r="THK952" s="477"/>
      <c r="THL952" s="477"/>
      <c r="THM952" s="477"/>
      <c r="THN952" s="477"/>
      <c r="THO952" s="477"/>
      <c r="THP952" s="477"/>
      <c r="THQ952" s="477"/>
      <c r="THR952" s="477"/>
      <c r="THS952" s="477"/>
      <c r="THT952" s="477"/>
      <c r="THU952" s="477"/>
      <c r="THV952" s="477"/>
      <c r="THW952" s="477"/>
      <c r="THX952" s="477"/>
      <c r="THY952" s="477"/>
      <c r="THZ952" s="477"/>
      <c r="TIA952" s="477"/>
      <c r="TIB952" s="477"/>
      <c r="TIC952" s="477"/>
      <c r="TID952" s="477"/>
      <c r="TIE952" s="477"/>
      <c r="TIF952" s="477"/>
      <c r="TIG952" s="477"/>
      <c r="TIH952" s="477"/>
      <c r="TII952" s="477"/>
      <c r="TIJ952" s="477"/>
      <c r="TIK952" s="477"/>
      <c r="TIL952" s="477"/>
      <c r="TIM952" s="477"/>
      <c r="TIN952" s="477"/>
      <c r="TIO952" s="477"/>
      <c r="TIP952" s="477"/>
      <c r="TIQ952" s="477"/>
      <c r="TIR952" s="477"/>
      <c r="TIS952" s="477"/>
      <c r="TIT952" s="477"/>
      <c r="TIU952" s="477"/>
      <c r="TIV952" s="477"/>
      <c r="TIW952" s="477"/>
      <c r="TIX952" s="477"/>
      <c r="TIY952" s="477"/>
      <c r="TIZ952" s="477"/>
      <c r="TJA952" s="477"/>
      <c r="TJB952" s="477"/>
      <c r="TJC952" s="477"/>
      <c r="TJD952" s="477"/>
      <c r="TJE952" s="477"/>
      <c r="TJF952" s="477"/>
      <c r="TJG952" s="477"/>
      <c r="TJH952" s="477"/>
      <c r="TJI952" s="477"/>
      <c r="TJJ952" s="477"/>
      <c r="TJK952" s="477"/>
      <c r="TJL952" s="477"/>
      <c r="TJM952" s="477"/>
      <c r="TJN952" s="477"/>
      <c r="TJO952" s="477"/>
      <c r="TJP952" s="477"/>
      <c r="TJQ952" s="477"/>
      <c r="TJR952" s="477"/>
      <c r="TJS952" s="477"/>
      <c r="TJT952" s="477"/>
      <c r="TJU952" s="477"/>
      <c r="TJV952" s="477"/>
      <c r="TJW952" s="477"/>
      <c r="TJX952" s="477"/>
      <c r="TJY952" s="477"/>
      <c r="TJZ952" s="477"/>
      <c r="TKA952" s="477"/>
      <c r="TKB952" s="477"/>
      <c r="TKC952" s="477"/>
      <c r="TKD952" s="477"/>
      <c r="TKE952" s="477"/>
      <c r="TKF952" s="477"/>
      <c r="TKG952" s="477"/>
      <c r="TKH952" s="477"/>
      <c r="TKI952" s="477"/>
      <c r="TKJ952" s="477"/>
      <c r="TKK952" s="477"/>
      <c r="TKL952" s="477"/>
      <c r="TKM952" s="477"/>
      <c r="TKN952" s="477"/>
      <c r="TKO952" s="477"/>
      <c r="TKP952" s="477"/>
      <c r="TKQ952" s="477"/>
      <c r="TKR952" s="477"/>
      <c r="TKS952" s="477"/>
      <c r="TKT952" s="477"/>
      <c r="TKU952" s="477"/>
      <c r="TKV952" s="477"/>
      <c r="TKW952" s="477"/>
      <c r="TKX952" s="477"/>
      <c r="TKY952" s="477"/>
      <c r="TKZ952" s="477"/>
      <c r="TLA952" s="477"/>
      <c r="TLB952" s="477"/>
      <c r="TLC952" s="477"/>
      <c r="TLD952" s="477"/>
      <c r="TLE952" s="477"/>
      <c r="TLF952" s="477"/>
      <c r="TLG952" s="477"/>
      <c r="TLH952" s="477"/>
      <c r="TLI952" s="477"/>
      <c r="TLJ952" s="477"/>
      <c r="TLK952" s="477"/>
      <c r="TLL952" s="477"/>
      <c r="TLM952" s="477"/>
      <c r="TLN952" s="477"/>
      <c r="TLO952" s="477"/>
      <c r="TLP952" s="477"/>
      <c r="TLQ952" s="477"/>
      <c r="TLR952" s="477"/>
      <c r="TLS952" s="477"/>
      <c r="TLT952" s="477"/>
      <c r="TLU952" s="477"/>
      <c r="TLV952" s="477"/>
      <c r="TLW952" s="477"/>
      <c r="TLX952" s="477"/>
      <c r="TLY952" s="477"/>
      <c r="TLZ952" s="477"/>
      <c r="TMA952" s="477"/>
      <c r="TMB952" s="477"/>
      <c r="TMC952" s="477"/>
      <c r="TMD952" s="477"/>
      <c r="TME952" s="477"/>
      <c r="TMF952" s="477"/>
      <c r="TMG952" s="477"/>
      <c r="TMH952" s="477"/>
      <c r="TMI952" s="477"/>
      <c r="TMJ952" s="477"/>
      <c r="TMK952" s="477"/>
      <c r="TML952" s="477"/>
      <c r="TMM952" s="477"/>
      <c r="TMN952" s="477"/>
      <c r="TMO952" s="477"/>
      <c r="TMP952" s="477"/>
      <c r="TMQ952" s="477"/>
      <c r="TMR952" s="477"/>
      <c r="TMS952" s="477"/>
      <c r="TMT952" s="477"/>
      <c r="TMU952" s="477"/>
      <c r="TMV952" s="477"/>
      <c r="TMW952" s="477"/>
      <c r="TMX952" s="477"/>
      <c r="TMY952" s="477"/>
      <c r="TMZ952" s="477"/>
      <c r="TNA952" s="477"/>
      <c r="TNB952" s="477"/>
      <c r="TNC952" s="477"/>
      <c r="TND952" s="477"/>
      <c r="TNE952" s="477"/>
      <c r="TNF952" s="477"/>
      <c r="TNG952" s="477"/>
      <c r="TNH952" s="477"/>
      <c r="TNI952" s="477"/>
      <c r="TNJ952" s="477"/>
      <c r="TNK952" s="477"/>
      <c r="TNL952" s="477"/>
      <c r="TNM952" s="477"/>
      <c r="TNN952" s="477"/>
      <c r="TNO952" s="477"/>
      <c r="TNP952" s="477"/>
      <c r="TNQ952" s="477"/>
      <c r="TNR952" s="477"/>
      <c r="TNS952" s="477"/>
      <c r="TNT952" s="477"/>
      <c r="TNU952" s="477"/>
      <c r="TNV952" s="477"/>
      <c r="TNW952" s="477"/>
      <c r="TNX952" s="477"/>
      <c r="TNY952" s="477"/>
      <c r="TNZ952" s="477"/>
      <c r="TOA952" s="477"/>
      <c r="TOB952" s="477"/>
      <c r="TOC952" s="477"/>
      <c r="TOD952" s="477"/>
      <c r="TOE952" s="477"/>
      <c r="TOF952" s="477"/>
      <c r="TOG952" s="477"/>
      <c r="TOH952" s="477"/>
      <c r="TOI952" s="477"/>
      <c r="TOJ952" s="477"/>
      <c r="TOK952" s="477"/>
      <c r="TOL952" s="477"/>
      <c r="TOM952" s="477"/>
      <c r="TON952" s="477"/>
      <c r="TOO952" s="477"/>
      <c r="TOP952" s="477"/>
      <c r="TOQ952" s="477"/>
      <c r="TOR952" s="477"/>
      <c r="TOS952" s="477"/>
      <c r="TOT952" s="477"/>
      <c r="TOU952" s="477"/>
      <c r="TOV952" s="477"/>
      <c r="TOW952" s="477"/>
      <c r="TOX952" s="477"/>
      <c r="TOY952" s="477"/>
      <c r="TOZ952" s="477"/>
      <c r="TPA952" s="477"/>
      <c r="TPB952" s="477"/>
      <c r="TPC952" s="477"/>
      <c r="TPD952" s="477"/>
      <c r="TPE952" s="477"/>
      <c r="TPF952" s="477"/>
      <c r="TPG952" s="477"/>
      <c r="TPH952" s="477"/>
      <c r="TPI952" s="477"/>
      <c r="TPJ952" s="477"/>
      <c r="TPK952" s="477"/>
      <c r="TPL952" s="477"/>
      <c r="TPM952" s="477"/>
      <c r="TPN952" s="477"/>
      <c r="TPO952" s="477"/>
      <c r="TPP952" s="477"/>
      <c r="TPQ952" s="477"/>
      <c r="TPR952" s="477"/>
      <c r="TPS952" s="477"/>
      <c r="TPT952" s="477"/>
      <c r="TPU952" s="477"/>
      <c r="TPV952" s="477"/>
      <c r="TPW952" s="477"/>
      <c r="TPX952" s="477"/>
      <c r="TPY952" s="477"/>
      <c r="TPZ952" s="477"/>
      <c r="TQA952" s="477"/>
      <c r="TQB952" s="477"/>
      <c r="TQC952" s="477"/>
      <c r="TQD952" s="477"/>
      <c r="TQE952" s="477"/>
      <c r="TQF952" s="477"/>
      <c r="TQG952" s="477"/>
      <c r="TQH952" s="477"/>
      <c r="TQI952" s="477"/>
      <c r="TQJ952" s="477"/>
      <c r="TQK952" s="477"/>
      <c r="TQL952" s="477"/>
      <c r="TQM952" s="477"/>
      <c r="TQN952" s="477"/>
      <c r="TQO952" s="477"/>
      <c r="TQP952" s="477"/>
      <c r="TQQ952" s="477"/>
      <c r="TQR952" s="477"/>
      <c r="TQS952" s="477"/>
      <c r="TQT952" s="477"/>
      <c r="TQU952" s="477"/>
      <c r="TQV952" s="477"/>
      <c r="TQW952" s="477"/>
      <c r="TQX952" s="477"/>
      <c r="TQY952" s="477"/>
      <c r="TQZ952" s="477"/>
      <c r="TRA952" s="477"/>
      <c r="TRB952" s="477"/>
      <c r="TRC952" s="477"/>
      <c r="TRD952" s="477"/>
      <c r="TRE952" s="477"/>
      <c r="TRF952" s="477"/>
      <c r="TRG952" s="477"/>
      <c r="TRH952" s="477"/>
      <c r="TRI952" s="477"/>
      <c r="TRJ952" s="477"/>
      <c r="TRK952" s="477"/>
      <c r="TRL952" s="477"/>
      <c r="TRM952" s="477"/>
      <c r="TRN952" s="477"/>
      <c r="TRO952" s="477"/>
      <c r="TRP952" s="477"/>
      <c r="TRQ952" s="477"/>
      <c r="TRR952" s="477"/>
      <c r="TRS952" s="477"/>
      <c r="TRT952" s="477"/>
      <c r="TRU952" s="477"/>
      <c r="TRV952" s="477"/>
      <c r="TRW952" s="477"/>
      <c r="TRX952" s="477"/>
      <c r="TRY952" s="477"/>
      <c r="TRZ952" s="477"/>
      <c r="TSA952" s="477"/>
      <c r="TSB952" s="477"/>
      <c r="TSC952" s="477"/>
      <c r="TSD952" s="477"/>
      <c r="TSE952" s="477"/>
      <c r="TSF952" s="477"/>
      <c r="TSG952" s="477"/>
      <c r="TSH952" s="477"/>
      <c r="TSI952" s="477"/>
      <c r="TSJ952" s="477"/>
      <c r="TSK952" s="477"/>
      <c r="TSL952" s="477"/>
      <c r="TSM952" s="477"/>
      <c r="TSN952" s="477"/>
      <c r="TSO952" s="477"/>
      <c r="TSP952" s="477"/>
      <c r="TSQ952" s="477"/>
      <c r="TSR952" s="477"/>
      <c r="TSS952" s="477"/>
      <c r="TST952" s="477"/>
      <c r="TSU952" s="477"/>
      <c r="TSV952" s="477"/>
      <c r="TSW952" s="477"/>
      <c r="TSX952" s="477"/>
      <c r="TSY952" s="477"/>
      <c r="TSZ952" s="477"/>
      <c r="TTA952" s="477"/>
      <c r="TTB952" s="477"/>
      <c r="TTC952" s="477"/>
      <c r="TTD952" s="477"/>
      <c r="TTE952" s="477"/>
      <c r="TTF952" s="477"/>
      <c r="TTG952" s="477"/>
      <c r="TTH952" s="477"/>
      <c r="TTI952" s="477"/>
      <c r="TTJ952" s="477"/>
      <c r="TTK952" s="477"/>
      <c r="TTL952" s="477"/>
      <c r="TTM952" s="477"/>
      <c r="TTN952" s="477"/>
      <c r="TTO952" s="477"/>
      <c r="TTP952" s="477"/>
      <c r="TTQ952" s="477"/>
      <c r="TTR952" s="477"/>
      <c r="TTS952" s="477"/>
      <c r="TTT952" s="477"/>
      <c r="TTU952" s="477"/>
      <c r="TTV952" s="477"/>
      <c r="TTW952" s="477"/>
      <c r="TTX952" s="477"/>
      <c r="TTY952" s="477"/>
      <c r="TTZ952" s="477"/>
      <c r="TUA952" s="477"/>
      <c r="TUB952" s="477"/>
      <c r="TUC952" s="477"/>
      <c r="TUD952" s="477"/>
      <c r="TUE952" s="477"/>
      <c r="TUF952" s="477"/>
      <c r="TUG952" s="477"/>
      <c r="TUH952" s="477"/>
      <c r="TUI952" s="477"/>
      <c r="TUJ952" s="477"/>
      <c r="TUK952" s="477"/>
      <c r="TUL952" s="477"/>
      <c r="TUM952" s="477"/>
      <c r="TUN952" s="477"/>
      <c r="TUO952" s="477"/>
      <c r="TUP952" s="477"/>
      <c r="TUQ952" s="477"/>
      <c r="TUR952" s="477"/>
      <c r="TUS952" s="477"/>
      <c r="TUT952" s="477"/>
      <c r="TUU952" s="477"/>
      <c r="TUV952" s="477"/>
      <c r="TUW952" s="477"/>
      <c r="TUX952" s="477"/>
      <c r="TUY952" s="477"/>
      <c r="TUZ952" s="477"/>
      <c r="TVA952" s="477"/>
      <c r="TVB952" s="477"/>
      <c r="TVC952" s="477"/>
      <c r="TVD952" s="477"/>
      <c r="TVE952" s="477"/>
      <c r="TVF952" s="477"/>
      <c r="TVG952" s="477"/>
      <c r="TVH952" s="477"/>
      <c r="TVI952" s="477"/>
      <c r="TVJ952" s="477"/>
      <c r="TVK952" s="477"/>
      <c r="TVL952" s="477"/>
      <c r="TVM952" s="477"/>
      <c r="TVN952" s="477"/>
      <c r="TVO952" s="477"/>
      <c r="TVP952" s="477"/>
      <c r="TVQ952" s="477"/>
      <c r="TVR952" s="477"/>
      <c r="TVS952" s="477"/>
      <c r="TVT952" s="477"/>
      <c r="TVU952" s="477"/>
      <c r="TVV952" s="477"/>
      <c r="TVW952" s="477"/>
      <c r="TVX952" s="477"/>
      <c r="TVY952" s="477"/>
      <c r="TVZ952" s="477"/>
      <c r="TWA952" s="477"/>
      <c r="TWB952" s="477"/>
      <c r="TWC952" s="477"/>
      <c r="TWD952" s="477"/>
      <c r="TWE952" s="477"/>
      <c r="TWF952" s="477"/>
      <c r="TWG952" s="477"/>
      <c r="TWH952" s="477"/>
      <c r="TWI952" s="477"/>
      <c r="TWJ952" s="477"/>
      <c r="TWK952" s="477"/>
      <c r="TWL952" s="477"/>
      <c r="TWM952" s="477"/>
      <c r="TWN952" s="477"/>
      <c r="TWO952" s="477"/>
      <c r="TWP952" s="477"/>
      <c r="TWQ952" s="477"/>
      <c r="TWR952" s="477"/>
      <c r="TWS952" s="477"/>
      <c r="TWT952" s="477"/>
      <c r="TWU952" s="477"/>
      <c r="TWV952" s="477"/>
      <c r="TWW952" s="477"/>
      <c r="TWX952" s="477"/>
      <c r="TWY952" s="477"/>
      <c r="TWZ952" s="477"/>
      <c r="TXA952" s="477"/>
      <c r="TXB952" s="477"/>
      <c r="TXC952" s="477"/>
      <c r="TXD952" s="477"/>
      <c r="TXE952" s="477"/>
      <c r="TXF952" s="477"/>
      <c r="TXG952" s="477"/>
      <c r="TXH952" s="477"/>
      <c r="TXI952" s="477"/>
      <c r="TXJ952" s="477"/>
      <c r="TXK952" s="477"/>
      <c r="TXL952" s="477"/>
      <c r="TXM952" s="477"/>
      <c r="TXN952" s="477"/>
      <c r="TXO952" s="477"/>
      <c r="TXP952" s="477"/>
      <c r="TXQ952" s="477"/>
      <c r="TXR952" s="477"/>
      <c r="TXS952" s="477"/>
      <c r="TXT952" s="477"/>
      <c r="TXU952" s="477"/>
      <c r="TXV952" s="477"/>
      <c r="TXW952" s="477"/>
      <c r="TXX952" s="477"/>
      <c r="TXY952" s="477"/>
      <c r="TXZ952" s="477"/>
      <c r="TYA952" s="477"/>
      <c r="TYB952" s="477"/>
      <c r="TYC952" s="477"/>
      <c r="TYD952" s="477"/>
      <c r="TYE952" s="477"/>
      <c r="TYF952" s="477"/>
      <c r="TYG952" s="477"/>
      <c r="TYH952" s="477"/>
      <c r="TYI952" s="477"/>
      <c r="TYJ952" s="477"/>
      <c r="TYK952" s="477"/>
      <c r="TYL952" s="477"/>
      <c r="TYM952" s="477"/>
      <c r="TYN952" s="477"/>
      <c r="TYO952" s="477"/>
      <c r="TYP952" s="477"/>
      <c r="TYQ952" s="477"/>
      <c r="TYR952" s="477"/>
      <c r="TYS952" s="477"/>
      <c r="TYT952" s="477"/>
      <c r="TYU952" s="477"/>
      <c r="TYV952" s="477"/>
      <c r="TYW952" s="477"/>
      <c r="TYX952" s="477"/>
      <c r="TYY952" s="477"/>
      <c r="TYZ952" s="477"/>
      <c r="TZA952" s="477"/>
      <c r="TZB952" s="477"/>
      <c r="TZC952" s="477"/>
      <c r="TZD952" s="477"/>
      <c r="TZE952" s="477"/>
      <c r="TZF952" s="477"/>
      <c r="TZG952" s="477"/>
      <c r="TZH952" s="477"/>
      <c r="TZI952" s="477"/>
      <c r="TZJ952" s="477"/>
      <c r="TZK952" s="477"/>
      <c r="TZL952" s="477"/>
      <c r="TZM952" s="477"/>
      <c r="TZN952" s="477"/>
      <c r="TZO952" s="477"/>
      <c r="TZP952" s="477"/>
      <c r="TZQ952" s="477"/>
      <c r="TZR952" s="477"/>
      <c r="TZS952" s="477"/>
      <c r="TZT952" s="477"/>
      <c r="TZU952" s="477"/>
      <c r="TZV952" s="477"/>
      <c r="TZW952" s="477"/>
      <c r="TZX952" s="477"/>
      <c r="TZY952" s="477"/>
      <c r="TZZ952" s="477"/>
      <c r="UAA952" s="477"/>
      <c r="UAB952" s="477"/>
      <c r="UAC952" s="477"/>
      <c r="UAD952" s="477"/>
      <c r="UAE952" s="477"/>
      <c r="UAF952" s="477"/>
      <c r="UAG952" s="477"/>
      <c r="UAH952" s="477"/>
      <c r="UAI952" s="477"/>
      <c r="UAJ952" s="477"/>
      <c r="UAK952" s="477"/>
      <c r="UAL952" s="477"/>
      <c r="UAM952" s="477"/>
      <c r="UAN952" s="477"/>
      <c r="UAO952" s="477"/>
      <c r="UAP952" s="477"/>
      <c r="UAQ952" s="477"/>
      <c r="UAR952" s="477"/>
      <c r="UAS952" s="477"/>
      <c r="UAT952" s="477"/>
      <c r="UAU952" s="477"/>
      <c r="UAV952" s="477"/>
      <c r="UAW952" s="477"/>
      <c r="UAX952" s="477"/>
      <c r="UAY952" s="477"/>
      <c r="UAZ952" s="477"/>
      <c r="UBA952" s="477"/>
      <c r="UBB952" s="477"/>
      <c r="UBC952" s="477"/>
      <c r="UBD952" s="477"/>
      <c r="UBE952" s="477"/>
      <c r="UBF952" s="477"/>
      <c r="UBG952" s="477"/>
      <c r="UBH952" s="477"/>
      <c r="UBI952" s="477"/>
      <c r="UBJ952" s="477"/>
      <c r="UBK952" s="477"/>
      <c r="UBL952" s="477"/>
      <c r="UBM952" s="477"/>
      <c r="UBN952" s="477"/>
      <c r="UBO952" s="477"/>
      <c r="UBP952" s="477"/>
      <c r="UBQ952" s="477"/>
      <c r="UBR952" s="477"/>
      <c r="UBS952" s="477"/>
      <c r="UBT952" s="477"/>
      <c r="UBU952" s="477"/>
      <c r="UBV952" s="477"/>
      <c r="UBW952" s="477"/>
      <c r="UBX952" s="477"/>
      <c r="UBY952" s="477"/>
      <c r="UBZ952" s="477"/>
      <c r="UCA952" s="477"/>
      <c r="UCB952" s="477"/>
      <c r="UCC952" s="477"/>
      <c r="UCD952" s="477"/>
      <c r="UCE952" s="477"/>
      <c r="UCF952" s="477"/>
      <c r="UCG952" s="477"/>
      <c r="UCH952" s="477"/>
      <c r="UCI952" s="477"/>
      <c r="UCJ952" s="477"/>
      <c r="UCK952" s="477"/>
      <c r="UCL952" s="477"/>
      <c r="UCM952" s="477"/>
      <c r="UCN952" s="477"/>
      <c r="UCO952" s="477"/>
      <c r="UCP952" s="477"/>
      <c r="UCQ952" s="477"/>
      <c r="UCR952" s="477"/>
      <c r="UCS952" s="477"/>
      <c r="UCT952" s="477"/>
      <c r="UCU952" s="477"/>
      <c r="UCV952" s="477"/>
      <c r="UCW952" s="477"/>
      <c r="UCX952" s="477"/>
      <c r="UCY952" s="477"/>
      <c r="UCZ952" s="477"/>
      <c r="UDA952" s="477"/>
      <c r="UDB952" s="477"/>
      <c r="UDC952" s="477"/>
      <c r="UDD952" s="477"/>
      <c r="UDE952" s="477"/>
      <c r="UDF952" s="477"/>
      <c r="UDG952" s="477"/>
      <c r="UDH952" s="477"/>
      <c r="UDI952" s="477"/>
      <c r="UDJ952" s="477"/>
      <c r="UDK952" s="477"/>
      <c r="UDL952" s="477"/>
      <c r="UDM952" s="477"/>
      <c r="UDN952" s="477"/>
      <c r="UDO952" s="477"/>
      <c r="UDP952" s="477"/>
      <c r="UDQ952" s="477"/>
      <c r="UDR952" s="477"/>
      <c r="UDS952" s="477"/>
      <c r="UDT952" s="477"/>
      <c r="UDU952" s="477"/>
      <c r="UDV952" s="477"/>
      <c r="UDW952" s="477"/>
      <c r="UDX952" s="477"/>
      <c r="UDY952" s="477"/>
      <c r="UDZ952" s="477"/>
      <c r="UEA952" s="477"/>
      <c r="UEB952" s="477"/>
      <c r="UEC952" s="477"/>
      <c r="UED952" s="477"/>
      <c r="UEE952" s="477"/>
      <c r="UEF952" s="477"/>
      <c r="UEG952" s="477"/>
      <c r="UEH952" s="477"/>
      <c r="UEI952" s="477"/>
      <c r="UEJ952" s="477"/>
      <c r="UEK952" s="477"/>
      <c r="UEL952" s="477"/>
      <c r="UEM952" s="477"/>
      <c r="UEN952" s="477"/>
      <c r="UEO952" s="477"/>
      <c r="UEP952" s="477"/>
      <c r="UEQ952" s="477"/>
      <c r="UER952" s="477"/>
      <c r="UES952" s="477"/>
      <c r="UET952" s="477"/>
      <c r="UEU952" s="477"/>
      <c r="UEV952" s="477"/>
      <c r="UEW952" s="477"/>
      <c r="UEX952" s="477"/>
      <c r="UEY952" s="477"/>
      <c r="UEZ952" s="477"/>
      <c r="UFA952" s="477"/>
      <c r="UFB952" s="477"/>
      <c r="UFC952" s="477"/>
      <c r="UFD952" s="477"/>
      <c r="UFE952" s="477"/>
      <c r="UFF952" s="477"/>
      <c r="UFG952" s="477"/>
      <c r="UFH952" s="477"/>
      <c r="UFI952" s="477"/>
      <c r="UFJ952" s="477"/>
      <c r="UFK952" s="477"/>
      <c r="UFL952" s="477"/>
      <c r="UFM952" s="477"/>
      <c r="UFN952" s="477"/>
      <c r="UFO952" s="477"/>
      <c r="UFP952" s="477"/>
      <c r="UFQ952" s="477"/>
      <c r="UFR952" s="477"/>
      <c r="UFS952" s="477"/>
      <c r="UFT952" s="477"/>
      <c r="UFU952" s="477"/>
      <c r="UFV952" s="477"/>
      <c r="UFW952" s="477"/>
      <c r="UFX952" s="477"/>
      <c r="UFY952" s="477"/>
      <c r="UFZ952" s="477"/>
      <c r="UGA952" s="477"/>
      <c r="UGB952" s="477"/>
      <c r="UGC952" s="477"/>
      <c r="UGD952" s="477"/>
      <c r="UGE952" s="477"/>
      <c r="UGF952" s="477"/>
      <c r="UGG952" s="477"/>
      <c r="UGH952" s="477"/>
      <c r="UGI952" s="477"/>
      <c r="UGJ952" s="477"/>
      <c r="UGK952" s="477"/>
      <c r="UGL952" s="477"/>
      <c r="UGM952" s="477"/>
      <c r="UGN952" s="477"/>
      <c r="UGO952" s="477"/>
      <c r="UGP952" s="477"/>
      <c r="UGQ952" s="477"/>
      <c r="UGR952" s="477"/>
      <c r="UGS952" s="477"/>
      <c r="UGT952" s="477"/>
      <c r="UGU952" s="477"/>
      <c r="UGV952" s="477"/>
      <c r="UGW952" s="477"/>
      <c r="UGX952" s="477"/>
      <c r="UGY952" s="477"/>
      <c r="UGZ952" s="477"/>
      <c r="UHA952" s="477"/>
      <c r="UHB952" s="477"/>
      <c r="UHC952" s="477"/>
      <c r="UHD952" s="477"/>
      <c r="UHE952" s="477"/>
      <c r="UHF952" s="477"/>
      <c r="UHG952" s="477"/>
      <c r="UHH952" s="477"/>
      <c r="UHI952" s="477"/>
      <c r="UHJ952" s="477"/>
      <c r="UHK952" s="477"/>
      <c r="UHL952" s="477"/>
      <c r="UHM952" s="477"/>
      <c r="UHN952" s="477"/>
      <c r="UHO952" s="477"/>
      <c r="UHP952" s="477"/>
      <c r="UHQ952" s="477"/>
      <c r="UHR952" s="477"/>
      <c r="UHS952" s="477"/>
      <c r="UHT952" s="477"/>
      <c r="UHU952" s="477"/>
      <c r="UHV952" s="477"/>
      <c r="UHW952" s="477"/>
      <c r="UHX952" s="477"/>
      <c r="UHY952" s="477"/>
      <c r="UHZ952" s="477"/>
      <c r="UIA952" s="477"/>
      <c r="UIB952" s="477"/>
      <c r="UIC952" s="477"/>
      <c r="UID952" s="477"/>
      <c r="UIE952" s="477"/>
      <c r="UIF952" s="477"/>
      <c r="UIG952" s="477"/>
      <c r="UIH952" s="477"/>
      <c r="UII952" s="477"/>
      <c r="UIJ952" s="477"/>
      <c r="UIK952" s="477"/>
      <c r="UIL952" s="477"/>
      <c r="UIM952" s="477"/>
      <c r="UIN952" s="477"/>
      <c r="UIO952" s="477"/>
      <c r="UIP952" s="477"/>
      <c r="UIQ952" s="477"/>
      <c r="UIR952" s="477"/>
      <c r="UIS952" s="477"/>
      <c r="UIT952" s="477"/>
      <c r="UIU952" s="477"/>
      <c r="UIV952" s="477"/>
      <c r="UIW952" s="477"/>
      <c r="UIX952" s="477"/>
      <c r="UIY952" s="477"/>
      <c r="UIZ952" s="477"/>
      <c r="UJA952" s="477"/>
      <c r="UJB952" s="477"/>
      <c r="UJC952" s="477"/>
      <c r="UJD952" s="477"/>
      <c r="UJE952" s="477"/>
      <c r="UJF952" s="477"/>
      <c r="UJG952" s="477"/>
      <c r="UJH952" s="477"/>
      <c r="UJI952" s="477"/>
      <c r="UJJ952" s="477"/>
      <c r="UJK952" s="477"/>
      <c r="UJL952" s="477"/>
      <c r="UJM952" s="477"/>
      <c r="UJN952" s="477"/>
      <c r="UJO952" s="477"/>
      <c r="UJP952" s="477"/>
      <c r="UJQ952" s="477"/>
      <c r="UJR952" s="477"/>
      <c r="UJS952" s="477"/>
      <c r="UJT952" s="477"/>
      <c r="UJU952" s="477"/>
      <c r="UJV952" s="477"/>
      <c r="UJW952" s="477"/>
      <c r="UJX952" s="477"/>
      <c r="UJY952" s="477"/>
      <c r="UJZ952" s="477"/>
      <c r="UKA952" s="477"/>
      <c r="UKB952" s="477"/>
      <c r="UKC952" s="477"/>
      <c r="UKD952" s="477"/>
      <c r="UKE952" s="477"/>
      <c r="UKF952" s="477"/>
      <c r="UKG952" s="477"/>
      <c r="UKH952" s="477"/>
      <c r="UKI952" s="477"/>
      <c r="UKJ952" s="477"/>
      <c r="UKK952" s="477"/>
      <c r="UKL952" s="477"/>
      <c r="UKM952" s="477"/>
      <c r="UKN952" s="477"/>
      <c r="UKO952" s="477"/>
      <c r="UKP952" s="477"/>
      <c r="UKQ952" s="477"/>
      <c r="UKR952" s="477"/>
      <c r="UKS952" s="477"/>
      <c r="UKT952" s="477"/>
      <c r="UKU952" s="477"/>
      <c r="UKV952" s="477"/>
      <c r="UKW952" s="477"/>
      <c r="UKX952" s="477"/>
      <c r="UKY952" s="477"/>
      <c r="UKZ952" s="477"/>
      <c r="ULA952" s="477"/>
      <c r="ULB952" s="477"/>
      <c r="ULC952" s="477"/>
      <c r="ULD952" s="477"/>
      <c r="ULE952" s="477"/>
      <c r="ULF952" s="477"/>
      <c r="ULG952" s="477"/>
      <c r="ULH952" s="477"/>
      <c r="ULI952" s="477"/>
      <c r="ULJ952" s="477"/>
      <c r="ULK952" s="477"/>
      <c r="ULL952" s="477"/>
      <c r="ULM952" s="477"/>
      <c r="ULN952" s="477"/>
      <c r="ULO952" s="477"/>
      <c r="ULP952" s="477"/>
      <c r="ULQ952" s="477"/>
      <c r="ULR952" s="477"/>
      <c r="ULS952" s="477"/>
      <c r="ULT952" s="477"/>
      <c r="ULU952" s="477"/>
      <c r="ULV952" s="477"/>
      <c r="ULW952" s="477"/>
      <c r="ULX952" s="477"/>
      <c r="ULY952" s="477"/>
      <c r="ULZ952" s="477"/>
      <c r="UMA952" s="477"/>
      <c r="UMB952" s="477"/>
      <c r="UMC952" s="477"/>
      <c r="UMD952" s="477"/>
      <c r="UME952" s="477"/>
      <c r="UMF952" s="477"/>
      <c r="UMG952" s="477"/>
      <c r="UMH952" s="477"/>
      <c r="UMI952" s="477"/>
      <c r="UMJ952" s="477"/>
      <c r="UMK952" s="477"/>
      <c r="UML952" s="477"/>
      <c r="UMM952" s="477"/>
      <c r="UMN952" s="477"/>
      <c r="UMO952" s="477"/>
      <c r="UMP952" s="477"/>
      <c r="UMQ952" s="477"/>
      <c r="UMR952" s="477"/>
      <c r="UMS952" s="477"/>
      <c r="UMT952" s="477"/>
      <c r="UMU952" s="477"/>
      <c r="UMV952" s="477"/>
      <c r="UMW952" s="477"/>
      <c r="UMX952" s="477"/>
      <c r="UMY952" s="477"/>
      <c r="UMZ952" s="477"/>
      <c r="UNA952" s="477"/>
      <c r="UNB952" s="477"/>
      <c r="UNC952" s="477"/>
      <c r="UND952" s="477"/>
      <c r="UNE952" s="477"/>
      <c r="UNF952" s="477"/>
      <c r="UNG952" s="477"/>
      <c r="UNH952" s="477"/>
      <c r="UNI952" s="477"/>
      <c r="UNJ952" s="477"/>
      <c r="UNK952" s="477"/>
      <c r="UNL952" s="477"/>
      <c r="UNM952" s="477"/>
      <c r="UNN952" s="477"/>
      <c r="UNO952" s="477"/>
      <c r="UNP952" s="477"/>
      <c r="UNQ952" s="477"/>
      <c r="UNR952" s="477"/>
      <c r="UNS952" s="477"/>
      <c r="UNT952" s="477"/>
      <c r="UNU952" s="477"/>
      <c r="UNV952" s="477"/>
      <c r="UNW952" s="477"/>
      <c r="UNX952" s="477"/>
      <c r="UNY952" s="477"/>
      <c r="UNZ952" s="477"/>
      <c r="UOA952" s="477"/>
      <c r="UOB952" s="477"/>
      <c r="UOC952" s="477"/>
      <c r="UOD952" s="477"/>
      <c r="UOE952" s="477"/>
      <c r="UOF952" s="477"/>
      <c r="UOG952" s="477"/>
      <c r="UOH952" s="477"/>
      <c r="UOI952" s="477"/>
      <c r="UOJ952" s="477"/>
      <c r="UOK952" s="477"/>
      <c r="UOL952" s="477"/>
      <c r="UOM952" s="477"/>
      <c r="UON952" s="477"/>
      <c r="UOO952" s="477"/>
      <c r="UOP952" s="477"/>
      <c r="UOQ952" s="477"/>
      <c r="UOR952" s="477"/>
      <c r="UOS952" s="477"/>
      <c r="UOT952" s="477"/>
      <c r="UOU952" s="477"/>
      <c r="UOV952" s="477"/>
      <c r="UOW952" s="477"/>
      <c r="UOX952" s="477"/>
      <c r="UOY952" s="477"/>
      <c r="UOZ952" s="477"/>
      <c r="UPA952" s="477"/>
      <c r="UPB952" s="477"/>
      <c r="UPC952" s="477"/>
      <c r="UPD952" s="477"/>
      <c r="UPE952" s="477"/>
      <c r="UPF952" s="477"/>
      <c r="UPG952" s="477"/>
      <c r="UPH952" s="477"/>
      <c r="UPI952" s="477"/>
      <c r="UPJ952" s="477"/>
      <c r="UPK952" s="477"/>
      <c r="UPL952" s="477"/>
      <c r="UPM952" s="477"/>
      <c r="UPN952" s="477"/>
      <c r="UPO952" s="477"/>
      <c r="UPP952" s="477"/>
      <c r="UPQ952" s="477"/>
      <c r="UPR952" s="477"/>
      <c r="UPS952" s="477"/>
      <c r="UPT952" s="477"/>
      <c r="UPU952" s="477"/>
      <c r="UPV952" s="477"/>
      <c r="UPW952" s="477"/>
      <c r="UPX952" s="477"/>
      <c r="UPY952" s="477"/>
      <c r="UPZ952" s="477"/>
      <c r="UQA952" s="477"/>
      <c r="UQB952" s="477"/>
      <c r="UQC952" s="477"/>
      <c r="UQD952" s="477"/>
      <c r="UQE952" s="477"/>
      <c r="UQF952" s="477"/>
      <c r="UQG952" s="477"/>
      <c r="UQH952" s="477"/>
      <c r="UQI952" s="477"/>
      <c r="UQJ952" s="477"/>
      <c r="UQK952" s="477"/>
      <c r="UQL952" s="477"/>
      <c r="UQM952" s="477"/>
      <c r="UQN952" s="477"/>
      <c r="UQO952" s="477"/>
      <c r="UQP952" s="477"/>
      <c r="UQQ952" s="477"/>
      <c r="UQR952" s="477"/>
      <c r="UQS952" s="477"/>
      <c r="UQT952" s="477"/>
      <c r="UQU952" s="477"/>
      <c r="UQV952" s="477"/>
      <c r="UQW952" s="477"/>
      <c r="UQX952" s="477"/>
      <c r="UQY952" s="477"/>
      <c r="UQZ952" s="477"/>
      <c r="URA952" s="477"/>
      <c r="URB952" s="477"/>
      <c r="URC952" s="477"/>
      <c r="URD952" s="477"/>
      <c r="URE952" s="477"/>
      <c r="URF952" s="477"/>
      <c r="URG952" s="477"/>
      <c r="URH952" s="477"/>
      <c r="URI952" s="477"/>
      <c r="URJ952" s="477"/>
      <c r="URK952" s="477"/>
      <c r="URL952" s="477"/>
      <c r="URM952" s="477"/>
      <c r="URN952" s="477"/>
      <c r="URO952" s="477"/>
      <c r="URP952" s="477"/>
      <c r="URQ952" s="477"/>
      <c r="URR952" s="477"/>
      <c r="URS952" s="477"/>
      <c r="URT952" s="477"/>
      <c r="URU952" s="477"/>
      <c r="URV952" s="477"/>
      <c r="URW952" s="477"/>
      <c r="URX952" s="477"/>
      <c r="URY952" s="477"/>
      <c r="URZ952" s="477"/>
      <c r="USA952" s="477"/>
      <c r="USB952" s="477"/>
      <c r="USC952" s="477"/>
      <c r="USD952" s="477"/>
      <c r="USE952" s="477"/>
      <c r="USF952" s="477"/>
      <c r="USG952" s="477"/>
      <c r="USH952" s="477"/>
      <c r="USI952" s="477"/>
      <c r="USJ952" s="477"/>
      <c r="USK952" s="477"/>
      <c r="USL952" s="477"/>
      <c r="USM952" s="477"/>
      <c r="USN952" s="477"/>
      <c r="USO952" s="477"/>
      <c r="USP952" s="477"/>
      <c r="USQ952" s="477"/>
      <c r="USR952" s="477"/>
      <c r="USS952" s="477"/>
      <c r="UST952" s="477"/>
      <c r="USU952" s="477"/>
      <c r="USV952" s="477"/>
      <c r="USW952" s="477"/>
      <c r="USX952" s="477"/>
      <c r="USY952" s="477"/>
      <c r="USZ952" s="477"/>
      <c r="UTA952" s="477"/>
      <c r="UTB952" s="477"/>
      <c r="UTC952" s="477"/>
      <c r="UTD952" s="477"/>
      <c r="UTE952" s="477"/>
      <c r="UTF952" s="477"/>
      <c r="UTG952" s="477"/>
      <c r="UTH952" s="477"/>
      <c r="UTI952" s="477"/>
      <c r="UTJ952" s="477"/>
      <c r="UTK952" s="477"/>
      <c r="UTL952" s="477"/>
      <c r="UTM952" s="477"/>
      <c r="UTN952" s="477"/>
      <c r="UTO952" s="477"/>
      <c r="UTP952" s="477"/>
      <c r="UTQ952" s="477"/>
      <c r="UTR952" s="477"/>
      <c r="UTS952" s="477"/>
      <c r="UTT952" s="477"/>
      <c r="UTU952" s="477"/>
      <c r="UTV952" s="477"/>
      <c r="UTW952" s="477"/>
      <c r="UTX952" s="477"/>
      <c r="UTY952" s="477"/>
      <c r="UTZ952" s="477"/>
      <c r="UUA952" s="477"/>
      <c r="UUB952" s="477"/>
      <c r="UUC952" s="477"/>
      <c r="UUD952" s="477"/>
      <c r="UUE952" s="477"/>
      <c r="UUF952" s="477"/>
      <c r="UUG952" s="477"/>
      <c r="UUH952" s="477"/>
      <c r="UUI952" s="477"/>
      <c r="UUJ952" s="477"/>
      <c r="UUK952" s="477"/>
      <c r="UUL952" s="477"/>
      <c r="UUM952" s="477"/>
      <c r="UUN952" s="477"/>
      <c r="UUO952" s="477"/>
      <c r="UUP952" s="477"/>
      <c r="UUQ952" s="477"/>
      <c r="UUR952" s="477"/>
      <c r="UUS952" s="477"/>
      <c r="UUT952" s="477"/>
      <c r="UUU952" s="477"/>
      <c r="UUV952" s="477"/>
      <c r="UUW952" s="477"/>
      <c r="UUX952" s="477"/>
      <c r="UUY952" s="477"/>
      <c r="UUZ952" s="477"/>
      <c r="UVA952" s="477"/>
      <c r="UVB952" s="477"/>
      <c r="UVC952" s="477"/>
      <c r="UVD952" s="477"/>
      <c r="UVE952" s="477"/>
      <c r="UVF952" s="477"/>
      <c r="UVG952" s="477"/>
      <c r="UVH952" s="477"/>
      <c r="UVI952" s="477"/>
      <c r="UVJ952" s="477"/>
      <c r="UVK952" s="477"/>
      <c r="UVL952" s="477"/>
      <c r="UVM952" s="477"/>
      <c r="UVN952" s="477"/>
      <c r="UVO952" s="477"/>
      <c r="UVP952" s="477"/>
      <c r="UVQ952" s="477"/>
      <c r="UVR952" s="477"/>
      <c r="UVS952" s="477"/>
      <c r="UVT952" s="477"/>
      <c r="UVU952" s="477"/>
      <c r="UVV952" s="477"/>
      <c r="UVW952" s="477"/>
      <c r="UVX952" s="477"/>
      <c r="UVY952" s="477"/>
      <c r="UVZ952" s="477"/>
      <c r="UWA952" s="477"/>
      <c r="UWB952" s="477"/>
      <c r="UWC952" s="477"/>
      <c r="UWD952" s="477"/>
      <c r="UWE952" s="477"/>
      <c r="UWF952" s="477"/>
      <c r="UWG952" s="477"/>
      <c r="UWH952" s="477"/>
      <c r="UWI952" s="477"/>
      <c r="UWJ952" s="477"/>
      <c r="UWK952" s="477"/>
      <c r="UWL952" s="477"/>
      <c r="UWM952" s="477"/>
      <c r="UWN952" s="477"/>
      <c r="UWO952" s="477"/>
      <c r="UWP952" s="477"/>
      <c r="UWQ952" s="477"/>
      <c r="UWR952" s="477"/>
      <c r="UWS952" s="477"/>
      <c r="UWT952" s="477"/>
      <c r="UWU952" s="477"/>
      <c r="UWV952" s="477"/>
      <c r="UWW952" s="477"/>
      <c r="UWX952" s="477"/>
      <c r="UWY952" s="477"/>
      <c r="UWZ952" s="477"/>
      <c r="UXA952" s="477"/>
      <c r="UXB952" s="477"/>
      <c r="UXC952" s="477"/>
      <c r="UXD952" s="477"/>
      <c r="UXE952" s="477"/>
      <c r="UXF952" s="477"/>
      <c r="UXG952" s="477"/>
      <c r="UXH952" s="477"/>
      <c r="UXI952" s="477"/>
      <c r="UXJ952" s="477"/>
      <c r="UXK952" s="477"/>
      <c r="UXL952" s="477"/>
      <c r="UXM952" s="477"/>
      <c r="UXN952" s="477"/>
      <c r="UXO952" s="477"/>
      <c r="UXP952" s="477"/>
      <c r="UXQ952" s="477"/>
      <c r="UXR952" s="477"/>
      <c r="UXS952" s="477"/>
      <c r="UXT952" s="477"/>
      <c r="UXU952" s="477"/>
      <c r="UXV952" s="477"/>
      <c r="UXW952" s="477"/>
      <c r="UXX952" s="477"/>
      <c r="UXY952" s="477"/>
      <c r="UXZ952" s="477"/>
      <c r="UYA952" s="477"/>
      <c r="UYB952" s="477"/>
      <c r="UYC952" s="477"/>
      <c r="UYD952" s="477"/>
      <c r="UYE952" s="477"/>
      <c r="UYF952" s="477"/>
      <c r="UYG952" s="477"/>
      <c r="UYH952" s="477"/>
      <c r="UYI952" s="477"/>
      <c r="UYJ952" s="477"/>
      <c r="UYK952" s="477"/>
      <c r="UYL952" s="477"/>
      <c r="UYM952" s="477"/>
      <c r="UYN952" s="477"/>
      <c r="UYO952" s="477"/>
      <c r="UYP952" s="477"/>
      <c r="UYQ952" s="477"/>
      <c r="UYR952" s="477"/>
      <c r="UYS952" s="477"/>
      <c r="UYT952" s="477"/>
      <c r="UYU952" s="477"/>
      <c r="UYV952" s="477"/>
      <c r="UYW952" s="477"/>
      <c r="UYX952" s="477"/>
      <c r="UYY952" s="477"/>
      <c r="UYZ952" s="477"/>
      <c r="UZA952" s="477"/>
      <c r="UZB952" s="477"/>
      <c r="UZC952" s="477"/>
      <c r="UZD952" s="477"/>
      <c r="UZE952" s="477"/>
      <c r="UZF952" s="477"/>
      <c r="UZG952" s="477"/>
      <c r="UZH952" s="477"/>
      <c r="UZI952" s="477"/>
      <c r="UZJ952" s="477"/>
      <c r="UZK952" s="477"/>
      <c r="UZL952" s="477"/>
      <c r="UZM952" s="477"/>
      <c r="UZN952" s="477"/>
      <c r="UZO952" s="477"/>
      <c r="UZP952" s="477"/>
      <c r="UZQ952" s="477"/>
      <c r="UZR952" s="477"/>
      <c r="UZS952" s="477"/>
      <c r="UZT952" s="477"/>
      <c r="UZU952" s="477"/>
      <c r="UZV952" s="477"/>
      <c r="UZW952" s="477"/>
      <c r="UZX952" s="477"/>
      <c r="UZY952" s="477"/>
      <c r="UZZ952" s="477"/>
      <c r="VAA952" s="477"/>
      <c r="VAB952" s="477"/>
      <c r="VAC952" s="477"/>
      <c r="VAD952" s="477"/>
      <c r="VAE952" s="477"/>
      <c r="VAF952" s="477"/>
      <c r="VAG952" s="477"/>
      <c r="VAH952" s="477"/>
      <c r="VAI952" s="477"/>
      <c r="VAJ952" s="477"/>
      <c r="VAK952" s="477"/>
      <c r="VAL952" s="477"/>
      <c r="VAM952" s="477"/>
      <c r="VAN952" s="477"/>
      <c r="VAO952" s="477"/>
      <c r="VAP952" s="477"/>
      <c r="VAQ952" s="477"/>
      <c r="VAR952" s="477"/>
      <c r="VAS952" s="477"/>
      <c r="VAT952" s="477"/>
      <c r="VAU952" s="477"/>
      <c r="VAV952" s="477"/>
      <c r="VAW952" s="477"/>
      <c r="VAX952" s="477"/>
      <c r="VAY952" s="477"/>
      <c r="VAZ952" s="477"/>
      <c r="VBA952" s="477"/>
      <c r="VBB952" s="477"/>
      <c r="VBC952" s="477"/>
      <c r="VBD952" s="477"/>
      <c r="VBE952" s="477"/>
      <c r="VBF952" s="477"/>
      <c r="VBG952" s="477"/>
      <c r="VBH952" s="477"/>
      <c r="VBI952" s="477"/>
      <c r="VBJ952" s="477"/>
      <c r="VBK952" s="477"/>
      <c r="VBL952" s="477"/>
      <c r="VBM952" s="477"/>
      <c r="VBN952" s="477"/>
      <c r="VBO952" s="477"/>
      <c r="VBP952" s="477"/>
      <c r="VBQ952" s="477"/>
      <c r="VBR952" s="477"/>
      <c r="VBS952" s="477"/>
      <c r="VBT952" s="477"/>
      <c r="VBU952" s="477"/>
      <c r="VBV952" s="477"/>
      <c r="VBW952" s="477"/>
      <c r="VBX952" s="477"/>
      <c r="VBY952" s="477"/>
      <c r="VBZ952" s="477"/>
      <c r="VCA952" s="477"/>
      <c r="VCB952" s="477"/>
      <c r="VCC952" s="477"/>
      <c r="VCD952" s="477"/>
      <c r="VCE952" s="477"/>
      <c r="VCF952" s="477"/>
      <c r="VCG952" s="477"/>
      <c r="VCH952" s="477"/>
      <c r="VCI952" s="477"/>
      <c r="VCJ952" s="477"/>
      <c r="VCK952" s="477"/>
      <c r="VCL952" s="477"/>
      <c r="VCM952" s="477"/>
      <c r="VCN952" s="477"/>
      <c r="VCO952" s="477"/>
      <c r="VCP952" s="477"/>
      <c r="VCQ952" s="477"/>
      <c r="VCR952" s="477"/>
      <c r="VCS952" s="477"/>
      <c r="VCT952" s="477"/>
      <c r="VCU952" s="477"/>
      <c r="VCV952" s="477"/>
      <c r="VCW952" s="477"/>
      <c r="VCX952" s="477"/>
      <c r="VCY952" s="477"/>
      <c r="VCZ952" s="477"/>
      <c r="VDA952" s="477"/>
      <c r="VDB952" s="477"/>
      <c r="VDC952" s="477"/>
      <c r="VDD952" s="477"/>
      <c r="VDE952" s="477"/>
      <c r="VDF952" s="477"/>
      <c r="VDG952" s="477"/>
      <c r="VDH952" s="477"/>
      <c r="VDI952" s="477"/>
      <c r="VDJ952" s="477"/>
      <c r="VDK952" s="477"/>
      <c r="VDL952" s="477"/>
      <c r="VDM952" s="477"/>
      <c r="VDN952" s="477"/>
      <c r="VDO952" s="477"/>
      <c r="VDP952" s="477"/>
      <c r="VDQ952" s="477"/>
      <c r="VDR952" s="477"/>
      <c r="VDS952" s="477"/>
      <c r="VDT952" s="477"/>
      <c r="VDU952" s="477"/>
      <c r="VDV952" s="477"/>
      <c r="VDW952" s="477"/>
      <c r="VDX952" s="477"/>
      <c r="VDY952" s="477"/>
      <c r="VDZ952" s="477"/>
      <c r="VEA952" s="477"/>
      <c r="VEB952" s="477"/>
      <c r="VEC952" s="477"/>
      <c r="VED952" s="477"/>
      <c r="VEE952" s="477"/>
      <c r="VEF952" s="477"/>
      <c r="VEG952" s="477"/>
      <c r="VEH952" s="477"/>
      <c r="VEI952" s="477"/>
      <c r="VEJ952" s="477"/>
      <c r="VEK952" s="477"/>
      <c r="VEL952" s="477"/>
      <c r="VEM952" s="477"/>
      <c r="VEN952" s="477"/>
      <c r="VEO952" s="477"/>
      <c r="VEP952" s="477"/>
      <c r="VEQ952" s="477"/>
      <c r="VER952" s="477"/>
      <c r="VES952" s="477"/>
      <c r="VET952" s="477"/>
      <c r="VEU952" s="477"/>
      <c r="VEV952" s="477"/>
      <c r="VEW952" s="477"/>
      <c r="VEX952" s="477"/>
      <c r="VEY952" s="477"/>
      <c r="VEZ952" s="477"/>
      <c r="VFA952" s="477"/>
      <c r="VFB952" s="477"/>
      <c r="VFC952" s="477"/>
      <c r="VFD952" s="477"/>
      <c r="VFE952" s="477"/>
      <c r="VFF952" s="477"/>
      <c r="VFG952" s="477"/>
      <c r="VFH952" s="477"/>
      <c r="VFI952" s="477"/>
      <c r="VFJ952" s="477"/>
      <c r="VFK952" s="477"/>
      <c r="VFL952" s="477"/>
      <c r="VFM952" s="477"/>
      <c r="VFN952" s="477"/>
      <c r="VFO952" s="477"/>
      <c r="VFP952" s="477"/>
      <c r="VFQ952" s="477"/>
      <c r="VFR952" s="477"/>
      <c r="VFS952" s="477"/>
      <c r="VFT952" s="477"/>
      <c r="VFU952" s="477"/>
      <c r="VFV952" s="477"/>
      <c r="VFW952" s="477"/>
      <c r="VFX952" s="477"/>
      <c r="VFY952" s="477"/>
      <c r="VFZ952" s="477"/>
      <c r="VGA952" s="477"/>
      <c r="VGB952" s="477"/>
      <c r="VGC952" s="477"/>
      <c r="VGD952" s="477"/>
      <c r="VGE952" s="477"/>
      <c r="VGF952" s="477"/>
      <c r="VGG952" s="477"/>
      <c r="VGH952" s="477"/>
      <c r="VGI952" s="477"/>
      <c r="VGJ952" s="477"/>
      <c r="VGK952" s="477"/>
      <c r="VGL952" s="477"/>
      <c r="VGM952" s="477"/>
      <c r="VGN952" s="477"/>
      <c r="VGO952" s="477"/>
      <c r="VGP952" s="477"/>
      <c r="VGQ952" s="477"/>
      <c r="VGR952" s="477"/>
      <c r="VGS952" s="477"/>
      <c r="VGT952" s="477"/>
      <c r="VGU952" s="477"/>
      <c r="VGV952" s="477"/>
      <c r="VGW952" s="477"/>
      <c r="VGX952" s="477"/>
      <c r="VGY952" s="477"/>
      <c r="VGZ952" s="477"/>
      <c r="VHA952" s="477"/>
      <c r="VHB952" s="477"/>
      <c r="VHC952" s="477"/>
      <c r="VHD952" s="477"/>
      <c r="VHE952" s="477"/>
      <c r="VHF952" s="477"/>
      <c r="VHG952" s="477"/>
      <c r="VHH952" s="477"/>
      <c r="VHI952" s="477"/>
      <c r="VHJ952" s="477"/>
      <c r="VHK952" s="477"/>
      <c r="VHL952" s="477"/>
      <c r="VHM952" s="477"/>
      <c r="VHN952" s="477"/>
      <c r="VHO952" s="477"/>
      <c r="VHP952" s="477"/>
      <c r="VHQ952" s="477"/>
      <c r="VHR952" s="477"/>
      <c r="VHS952" s="477"/>
      <c r="VHT952" s="477"/>
      <c r="VHU952" s="477"/>
      <c r="VHV952" s="477"/>
      <c r="VHW952" s="477"/>
      <c r="VHX952" s="477"/>
      <c r="VHY952" s="477"/>
      <c r="VHZ952" s="477"/>
      <c r="VIA952" s="477"/>
      <c r="VIB952" s="477"/>
      <c r="VIC952" s="477"/>
      <c r="VID952" s="477"/>
      <c r="VIE952" s="477"/>
      <c r="VIF952" s="477"/>
      <c r="VIG952" s="477"/>
      <c r="VIH952" s="477"/>
      <c r="VII952" s="477"/>
      <c r="VIJ952" s="477"/>
      <c r="VIK952" s="477"/>
      <c r="VIL952" s="477"/>
      <c r="VIM952" s="477"/>
      <c r="VIN952" s="477"/>
      <c r="VIO952" s="477"/>
      <c r="VIP952" s="477"/>
      <c r="VIQ952" s="477"/>
      <c r="VIR952" s="477"/>
      <c r="VIS952" s="477"/>
      <c r="VIT952" s="477"/>
      <c r="VIU952" s="477"/>
      <c r="VIV952" s="477"/>
      <c r="VIW952" s="477"/>
      <c r="VIX952" s="477"/>
      <c r="VIY952" s="477"/>
      <c r="VIZ952" s="477"/>
      <c r="VJA952" s="477"/>
      <c r="VJB952" s="477"/>
      <c r="VJC952" s="477"/>
      <c r="VJD952" s="477"/>
      <c r="VJE952" s="477"/>
      <c r="VJF952" s="477"/>
      <c r="VJG952" s="477"/>
      <c r="VJH952" s="477"/>
      <c r="VJI952" s="477"/>
      <c r="VJJ952" s="477"/>
      <c r="VJK952" s="477"/>
      <c r="VJL952" s="477"/>
      <c r="VJM952" s="477"/>
      <c r="VJN952" s="477"/>
      <c r="VJO952" s="477"/>
      <c r="VJP952" s="477"/>
      <c r="VJQ952" s="477"/>
      <c r="VJR952" s="477"/>
      <c r="VJS952" s="477"/>
      <c r="VJT952" s="477"/>
      <c r="VJU952" s="477"/>
      <c r="VJV952" s="477"/>
      <c r="VJW952" s="477"/>
      <c r="VJX952" s="477"/>
      <c r="VJY952" s="477"/>
      <c r="VJZ952" s="477"/>
      <c r="VKA952" s="477"/>
      <c r="VKB952" s="477"/>
      <c r="VKC952" s="477"/>
      <c r="VKD952" s="477"/>
      <c r="VKE952" s="477"/>
      <c r="VKF952" s="477"/>
      <c r="VKG952" s="477"/>
      <c r="VKH952" s="477"/>
      <c r="VKI952" s="477"/>
      <c r="VKJ952" s="477"/>
      <c r="VKK952" s="477"/>
      <c r="VKL952" s="477"/>
      <c r="VKM952" s="477"/>
      <c r="VKN952" s="477"/>
      <c r="VKO952" s="477"/>
      <c r="VKP952" s="477"/>
      <c r="VKQ952" s="477"/>
      <c r="VKR952" s="477"/>
      <c r="VKS952" s="477"/>
      <c r="VKT952" s="477"/>
      <c r="VKU952" s="477"/>
      <c r="VKV952" s="477"/>
      <c r="VKW952" s="477"/>
      <c r="VKX952" s="477"/>
      <c r="VKY952" s="477"/>
      <c r="VKZ952" s="477"/>
      <c r="VLA952" s="477"/>
      <c r="VLB952" s="477"/>
      <c r="VLC952" s="477"/>
      <c r="VLD952" s="477"/>
      <c r="VLE952" s="477"/>
      <c r="VLF952" s="477"/>
      <c r="VLG952" s="477"/>
      <c r="VLH952" s="477"/>
      <c r="VLI952" s="477"/>
      <c r="VLJ952" s="477"/>
      <c r="VLK952" s="477"/>
      <c r="VLL952" s="477"/>
      <c r="VLM952" s="477"/>
      <c r="VLN952" s="477"/>
      <c r="VLO952" s="477"/>
      <c r="VLP952" s="477"/>
      <c r="VLQ952" s="477"/>
      <c r="VLR952" s="477"/>
      <c r="VLS952" s="477"/>
      <c r="VLT952" s="477"/>
      <c r="VLU952" s="477"/>
      <c r="VLV952" s="477"/>
      <c r="VLW952" s="477"/>
      <c r="VLX952" s="477"/>
      <c r="VLY952" s="477"/>
      <c r="VLZ952" s="477"/>
      <c r="VMA952" s="477"/>
      <c r="VMB952" s="477"/>
      <c r="VMC952" s="477"/>
      <c r="VMD952" s="477"/>
      <c r="VME952" s="477"/>
      <c r="VMF952" s="477"/>
      <c r="VMG952" s="477"/>
      <c r="VMH952" s="477"/>
      <c r="VMI952" s="477"/>
      <c r="VMJ952" s="477"/>
      <c r="VMK952" s="477"/>
      <c r="VML952" s="477"/>
      <c r="VMM952" s="477"/>
      <c r="VMN952" s="477"/>
      <c r="VMO952" s="477"/>
      <c r="VMP952" s="477"/>
      <c r="VMQ952" s="477"/>
      <c r="VMR952" s="477"/>
      <c r="VMS952" s="477"/>
      <c r="VMT952" s="477"/>
      <c r="VMU952" s="477"/>
      <c r="VMV952" s="477"/>
      <c r="VMW952" s="477"/>
      <c r="VMX952" s="477"/>
      <c r="VMY952" s="477"/>
      <c r="VMZ952" s="477"/>
      <c r="VNA952" s="477"/>
      <c r="VNB952" s="477"/>
      <c r="VNC952" s="477"/>
      <c r="VND952" s="477"/>
      <c r="VNE952" s="477"/>
      <c r="VNF952" s="477"/>
      <c r="VNG952" s="477"/>
      <c r="VNH952" s="477"/>
      <c r="VNI952" s="477"/>
      <c r="VNJ952" s="477"/>
      <c r="VNK952" s="477"/>
      <c r="VNL952" s="477"/>
      <c r="VNM952" s="477"/>
      <c r="VNN952" s="477"/>
      <c r="VNO952" s="477"/>
      <c r="VNP952" s="477"/>
      <c r="VNQ952" s="477"/>
      <c r="VNR952" s="477"/>
      <c r="VNS952" s="477"/>
      <c r="VNT952" s="477"/>
      <c r="VNU952" s="477"/>
      <c r="VNV952" s="477"/>
      <c r="VNW952" s="477"/>
      <c r="VNX952" s="477"/>
      <c r="VNY952" s="477"/>
      <c r="VNZ952" s="477"/>
      <c r="VOA952" s="477"/>
      <c r="VOB952" s="477"/>
      <c r="VOC952" s="477"/>
      <c r="VOD952" s="477"/>
      <c r="VOE952" s="477"/>
      <c r="VOF952" s="477"/>
      <c r="VOG952" s="477"/>
      <c r="VOH952" s="477"/>
      <c r="VOI952" s="477"/>
      <c r="VOJ952" s="477"/>
      <c r="VOK952" s="477"/>
      <c r="VOL952" s="477"/>
      <c r="VOM952" s="477"/>
      <c r="VON952" s="477"/>
      <c r="VOO952" s="477"/>
      <c r="VOP952" s="477"/>
      <c r="VOQ952" s="477"/>
      <c r="VOR952" s="477"/>
      <c r="VOS952" s="477"/>
      <c r="VOT952" s="477"/>
      <c r="VOU952" s="477"/>
      <c r="VOV952" s="477"/>
      <c r="VOW952" s="477"/>
      <c r="VOX952" s="477"/>
      <c r="VOY952" s="477"/>
      <c r="VOZ952" s="477"/>
      <c r="VPA952" s="477"/>
      <c r="VPB952" s="477"/>
      <c r="VPC952" s="477"/>
      <c r="VPD952" s="477"/>
      <c r="VPE952" s="477"/>
      <c r="VPF952" s="477"/>
      <c r="VPG952" s="477"/>
      <c r="VPH952" s="477"/>
      <c r="VPI952" s="477"/>
      <c r="VPJ952" s="477"/>
      <c r="VPK952" s="477"/>
      <c r="VPL952" s="477"/>
      <c r="VPM952" s="477"/>
      <c r="VPN952" s="477"/>
      <c r="VPO952" s="477"/>
      <c r="VPP952" s="477"/>
      <c r="VPQ952" s="477"/>
      <c r="VPR952" s="477"/>
      <c r="VPS952" s="477"/>
      <c r="VPT952" s="477"/>
      <c r="VPU952" s="477"/>
      <c r="VPV952" s="477"/>
      <c r="VPW952" s="477"/>
      <c r="VPX952" s="477"/>
      <c r="VPY952" s="477"/>
      <c r="VPZ952" s="477"/>
      <c r="VQA952" s="477"/>
      <c r="VQB952" s="477"/>
      <c r="VQC952" s="477"/>
      <c r="VQD952" s="477"/>
      <c r="VQE952" s="477"/>
      <c r="VQF952" s="477"/>
      <c r="VQG952" s="477"/>
      <c r="VQH952" s="477"/>
      <c r="VQI952" s="477"/>
      <c r="VQJ952" s="477"/>
      <c r="VQK952" s="477"/>
      <c r="VQL952" s="477"/>
      <c r="VQM952" s="477"/>
      <c r="VQN952" s="477"/>
      <c r="VQO952" s="477"/>
      <c r="VQP952" s="477"/>
      <c r="VQQ952" s="477"/>
      <c r="VQR952" s="477"/>
      <c r="VQS952" s="477"/>
      <c r="VQT952" s="477"/>
      <c r="VQU952" s="477"/>
      <c r="VQV952" s="477"/>
      <c r="VQW952" s="477"/>
      <c r="VQX952" s="477"/>
      <c r="VQY952" s="477"/>
      <c r="VQZ952" s="477"/>
      <c r="VRA952" s="477"/>
      <c r="VRB952" s="477"/>
      <c r="VRC952" s="477"/>
      <c r="VRD952" s="477"/>
      <c r="VRE952" s="477"/>
      <c r="VRF952" s="477"/>
      <c r="VRG952" s="477"/>
      <c r="VRH952" s="477"/>
      <c r="VRI952" s="477"/>
      <c r="VRJ952" s="477"/>
      <c r="VRK952" s="477"/>
      <c r="VRL952" s="477"/>
      <c r="VRM952" s="477"/>
      <c r="VRN952" s="477"/>
      <c r="VRO952" s="477"/>
      <c r="VRP952" s="477"/>
      <c r="VRQ952" s="477"/>
      <c r="VRR952" s="477"/>
      <c r="VRS952" s="477"/>
      <c r="VRT952" s="477"/>
      <c r="VRU952" s="477"/>
      <c r="VRV952" s="477"/>
      <c r="VRW952" s="477"/>
      <c r="VRX952" s="477"/>
      <c r="VRY952" s="477"/>
      <c r="VRZ952" s="477"/>
      <c r="VSA952" s="477"/>
      <c r="VSB952" s="477"/>
      <c r="VSC952" s="477"/>
      <c r="VSD952" s="477"/>
      <c r="VSE952" s="477"/>
      <c r="VSF952" s="477"/>
      <c r="VSG952" s="477"/>
      <c r="VSH952" s="477"/>
      <c r="VSI952" s="477"/>
      <c r="VSJ952" s="477"/>
      <c r="VSK952" s="477"/>
      <c r="VSL952" s="477"/>
      <c r="VSM952" s="477"/>
      <c r="VSN952" s="477"/>
      <c r="VSO952" s="477"/>
      <c r="VSP952" s="477"/>
      <c r="VSQ952" s="477"/>
      <c r="VSR952" s="477"/>
      <c r="VSS952" s="477"/>
      <c r="VST952" s="477"/>
      <c r="VSU952" s="477"/>
      <c r="VSV952" s="477"/>
      <c r="VSW952" s="477"/>
      <c r="VSX952" s="477"/>
      <c r="VSY952" s="477"/>
      <c r="VSZ952" s="477"/>
      <c r="VTA952" s="477"/>
      <c r="VTB952" s="477"/>
      <c r="VTC952" s="477"/>
      <c r="VTD952" s="477"/>
      <c r="VTE952" s="477"/>
      <c r="VTF952" s="477"/>
      <c r="VTG952" s="477"/>
      <c r="VTH952" s="477"/>
      <c r="VTI952" s="477"/>
      <c r="VTJ952" s="477"/>
      <c r="VTK952" s="477"/>
      <c r="VTL952" s="477"/>
      <c r="VTM952" s="477"/>
      <c r="VTN952" s="477"/>
      <c r="VTO952" s="477"/>
      <c r="VTP952" s="477"/>
      <c r="VTQ952" s="477"/>
      <c r="VTR952" s="477"/>
      <c r="VTS952" s="477"/>
      <c r="VTT952" s="477"/>
      <c r="VTU952" s="477"/>
      <c r="VTV952" s="477"/>
      <c r="VTW952" s="477"/>
      <c r="VTX952" s="477"/>
      <c r="VTY952" s="477"/>
      <c r="VTZ952" s="477"/>
      <c r="VUA952" s="477"/>
      <c r="VUB952" s="477"/>
      <c r="VUC952" s="477"/>
      <c r="VUD952" s="477"/>
      <c r="VUE952" s="477"/>
      <c r="VUF952" s="477"/>
      <c r="VUG952" s="477"/>
      <c r="VUH952" s="477"/>
      <c r="VUI952" s="477"/>
      <c r="VUJ952" s="477"/>
      <c r="VUK952" s="477"/>
      <c r="VUL952" s="477"/>
      <c r="VUM952" s="477"/>
      <c r="VUN952" s="477"/>
      <c r="VUO952" s="477"/>
      <c r="VUP952" s="477"/>
      <c r="VUQ952" s="477"/>
      <c r="VUR952" s="477"/>
      <c r="VUS952" s="477"/>
      <c r="VUT952" s="477"/>
      <c r="VUU952" s="477"/>
      <c r="VUV952" s="477"/>
      <c r="VUW952" s="477"/>
      <c r="VUX952" s="477"/>
      <c r="VUY952" s="477"/>
      <c r="VUZ952" s="477"/>
      <c r="VVA952" s="477"/>
      <c r="VVB952" s="477"/>
      <c r="VVC952" s="477"/>
      <c r="VVD952" s="477"/>
      <c r="VVE952" s="477"/>
      <c r="VVF952" s="477"/>
      <c r="VVG952" s="477"/>
      <c r="VVH952" s="477"/>
      <c r="VVI952" s="477"/>
      <c r="VVJ952" s="477"/>
      <c r="VVK952" s="477"/>
      <c r="VVL952" s="477"/>
      <c r="VVM952" s="477"/>
      <c r="VVN952" s="477"/>
      <c r="VVO952" s="477"/>
      <c r="VVP952" s="477"/>
      <c r="VVQ952" s="477"/>
      <c r="VVR952" s="477"/>
      <c r="VVS952" s="477"/>
      <c r="VVT952" s="477"/>
      <c r="VVU952" s="477"/>
      <c r="VVV952" s="477"/>
      <c r="VVW952" s="477"/>
      <c r="VVX952" s="477"/>
      <c r="VVY952" s="477"/>
      <c r="VVZ952" s="477"/>
      <c r="VWA952" s="477"/>
      <c r="VWB952" s="477"/>
      <c r="VWC952" s="477"/>
      <c r="VWD952" s="477"/>
      <c r="VWE952" s="477"/>
      <c r="VWF952" s="477"/>
      <c r="VWG952" s="477"/>
      <c r="VWH952" s="477"/>
      <c r="VWI952" s="477"/>
      <c r="VWJ952" s="477"/>
      <c r="VWK952" s="477"/>
      <c r="VWL952" s="477"/>
      <c r="VWM952" s="477"/>
      <c r="VWN952" s="477"/>
      <c r="VWO952" s="477"/>
      <c r="VWP952" s="477"/>
      <c r="VWQ952" s="477"/>
      <c r="VWR952" s="477"/>
      <c r="VWS952" s="477"/>
      <c r="VWT952" s="477"/>
      <c r="VWU952" s="477"/>
      <c r="VWV952" s="477"/>
      <c r="VWW952" s="477"/>
      <c r="VWX952" s="477"/>
      <c r="VWY952" s="477"/>
      <c r="VWZ952" s="477"/>
      <c r="VXA952" s="477"/>
      <c r="VXB952" s="477"/>
      <c r="VXC952" s="477"/>
      <c r="VXD952" s="477"/>
      <c r="VXE952" s="477"/>
      <c r="VXF952" s="477"/>
      <c r="VXG952" s="477"/>
      <c r="VXH952" s="477"/>
      <c r="VXI952" s="477"/>
      <c r="VXJ952" s="477"/>
      <c r="VXK952" s="477"/>
      <c r="VXL952" s="477"/>
      <c r="VXM952" s="477"/>
      <c r="VXN952" s="477"/>
      <c r="VXO952" s="477"/>
      <c r="VXP952" s="477"/>
      <c r="VXQ952" s="477"/>
      <c r="VXR952" s="477"/>
      <c r="VXS952" s="477"/>
      <c r="VXT952" s="477"/>
      <c r="VXU952" s="477"/>
      <c r="VXV952" s="477"/>
      <c r="VXW952" s="477"/>
      <c r="VXX952" s="477"/>
      <c r="VXY952" s="477"/>
      <c r="VXZ952" s="477"/>
      <c r="VYA952" s="477"/>
      <c r="VYB952" s="477"/>
      <c r="VYC952" s="477"/>
      <c r="VYD952" s="477"/>
      <c r="VYE952" s="477"/>
      <c r="VYF952" s="477"/>
      <c r="VYG952" s="477"/>
      <c r="VYH952" s="477"/>
      <c r="VYI952" s="477"/>
      <c r="VYJ952" s="477"/>
      <c r="VYK952" s="477"/>
      <c r="VYL952" s="477"/>
      <c r="VYM952" s="477"/>
      <c r="VYN952" s="477"/>
      <c r="VYO952" s="477"/>
      <c r="VYP952" s="477"/>
      <c r="VYQ952" s="477"/>
      <c r="VYR952" s="477"/>
      <c r="VYS952" s="477"/>
      <c r="VYT952" s="477"/>
      <c r="VYU952" s="477"/>
      <c r="VYV952" s="477"/>
      <c r="VYW952" s="477"/>
      <c r="VYX952" s="477"/>
      <c r="VYY952" s="477"/>
      <c r="VYZ952" s="477"/>
      <c r="VZA952" s="477"/>
      <c r="VZB952" s="477"/>
      <c r="VZC952" s="477"/>
      <c r="VZD952" s="477"/>
      <c r="VZE952" s="477"/>
      <c r="VZF952" s="477"/>
      <c r="VZG952" s="477"/>
      <c r="VZH952" s="477"/>
      <c r="VZI952" s="477"/>
      <c r="VZJ952" s="477"/>
      <c r="VZK952" s="477"/>
      <c r="VZL952" s="477"/>
      <c r="VZM952" s="477"/>
      <c r="VZN952" s="477"/>
      <c r="VZO952" s="477"/>
      <c r="VZP952" s="477"/>
      <c r="VZQ952" s="477"/>
      <c r="VZR952" s="477"/>
      <c r="VZS952" s="477"/>
      <c r="VZT952" s="477"/>
      <c r="VZU952" s="477"/>
      <c r="VZV952" s="477"/>
      <c r="VZW952" s="477"/>
      <c r="VZX952" s="477"/>
      <c r="VZY952" s="477"/>
      <c r="VZZ952" s="477"/>
      <c r="WAA952" s="477"/>
      <c r="WAB952" s="477"/>
      <c r="WAC952" s="477"/>
      <c r="WAD952" s="477"/>
      <c r="WAE952" s="477"/>
      <c r="WAF952" s="477"/>
      <c r="WAG952" s="477"/>
      <c r="WAH952" s="477"/>
      <c r="WAI952" s="477"/>
      <c r="WAJ952" s="477"/>
      <c r="WAK952" s="477"/>
      <c r="WAL952" s="477"/>
      <c r="WAM952" s="477"/>
      <c r="WAN952" s="477"/>
      <c r="WAO952" s="477"/>
      <c r="WAP952" s="477"/>
      <c r="WAQ952" s="477"/>
      <c r="WAR952" s="477"/>
      <c r="WAS952" s="477"/>
      <c r="WAT952" s="477"/>
      <c r="WAU952" s="477"/>
      <c r="WAV952" s="477"/>
      <c r="WAW952" s="477"/>
      <c r="WAX952" s="477"/>
      <c r="WAY952" s="477"/>
      <c r="WAZ952" s="477"/>
      <c r="WBA952" s="477"/>
      <c r="WBB952" s="477"/>
      <c r="WBC952" s="477"/>
      <c r="WBD952" s="477"/>
      <c r="WBE952" s="477"/>
      <c r="WBF952" s="477"/>
      <c r="WBG952" s="477"/>
      <c r="WBH952" s="477"/>
      <c r="WBI952" s="477"/>
      <c r="WBJ952" s="477"/>
      <c r="WBK952" s="477"/>
      <c r="WBL952" s="477"/>
      <c r="WBM952" s="477"/>
      <c r="WBN952" s="477"/>
      <c r="WBO952" s="477"/>
      <c r="WBP952" s="477"/>
      <c r="WBQ952" s="477"/>
      <c r="WBR952" s="477"/>
      <c r="WBS952" s="477"/>
      <c r="WBT952" s="477"/>
      <c r="WBU952" s="477"/>
      <c r="WBV952" s="477"/>
      <c r="WBW952" s="477"/>
      <c r="WBX952" s="477"/>
      <c r="WBY952" s="477"/>
      <c r="WBZ952" s="477"/>
      <c r="WCA952" s="477"/>
      <c r="WCB952" s="477"/>
      <c r="WCC952" s="477"/>
      <c r="WCD952" s="477"/>
      <c r="WCE952" s="477"/>
      <c r="WCF952" s="477"/>
      <c r="WCG952" s="477"/>
      <c r="WCH952" s="477"/>
      <c r="WCI952" s="477"/>
      <c r="WCJ952" s="477"/>
      <c r="WCK952" s="477"/>
      <c r="WCL952" s="477"/>
      <c r="WCM952" s="477"/>
      <c r="WCN952" s="477"/>
      <c r="WCO952" s="477"/>
      <c r="WCP952" s="477"/>
      <c r="WCQ952" s="477"/>
      <c r="WCR952" s="477"/>
      <c r="WCS952" s="477"/>
      <c r="WCT952" s="477"/>
      <c r="WCU952" s="477"/>
      <c r="WCV952" s="477"/>
      <c r="WCW952" s="477"/>
      <c r="WCX952" s="477"/>
      <c r="WCY952" s="477"/>
      <c r="WCZ952" s="477"/>
      <c r="WDA952" s="477"/>
      <c r="WDB952" s="477"/>
      <c r="WDC952" s="477"/>
      <c r="WDD952" s="477"/>
      <c r="WDE952" s="477"/>
      <c r="WDF952" s="477"/>
      <c r="WDG952" s="477"/>
      <c r="WDH952" s="477"/>
      <c r="WDI952" s="477"/>
      <c r="WDJ952" s="477"/>
      <c r="WDK952" s="477"/>
      <c r="WDL952" s="477"/>
      <c r="WDM952" s="477"/>
      <c r="WDN952" s="477"/>
      <c r="WDO952" s="477"/>
      <c r="WDP952" s="477"/>
      <c r="WDQ952" s="477"/>
      <c r="WDR952" s="477"/>
      <c r="WDS952" s="477"/>
      <c r="WDT952" s="477"/>
      <c r="WDU952" s="477"/>
      <c r="WDV952" s="477"/>
      <c r="WDW952" s="477"/>
      <c r="WDX952" s="477"/>
      <c r="WDY952" s="477"/>
      <c r="WDZ952" s="477"/>
      <c r="WEA952" s="477"/>
      <c r="WEB952" s="477"/>
      <c r="WEC952" s="477"/>
      <c r="WED952" s="477"/>
      <c r="WEE952" s="477"/>
      <c r="WEF952" s="477"/>
      <c r="WEG952" s="477"/>
      <c r="WEH952" s="477"/>
      <c r="WEI952" s="477"/>
      <c r="WEJ952" s="477"/>
      <c r="WEK952" s="477"/>
      <c r="WEL952" s="477"/>
      <c r="WEM952" s="477"/>
      <c r="WEN952" s="477"/>
      <c r="WEO952" s="477"/>
      <c r="WEP952" s="477"/>
      <c r="WEQ952" s="477"/>
      <c r="WER952" s="477"/>
      <c r="WES952" s="477"/>
      <c r="WET952" s="477"/>
      <c r="WEU952" s="477"/>
      <c r="WEV952" s="477"/>
      <c r="WEW952" s="477"/>
      <c r="WEX952" s="477"/>
      <c r="WEY952" s="477"/>
      <c r="WEZ952" s="477"/>
      <c r="WFA952" s="477"/>
      <c r="WFB952" s="477"/>
      <c r="WFC952" s="477"/>
      <c r="WFD952" s="477"/>
      <c r="WFE952" s="477"/>
      <c r="WFF952" s="477"/>
      <c r="WFG952" s="477"/>
      <c r="WFH952" s="477"/>
      <c r="WFI952" s="477"/>
      <c r="WFJ952" s="477"/>
      <c r="WFK952" s="477"/>
      <c r="WFL952" s="477"/>
      <c r="WFM952" s="477"/>
      <c r="WFN952" s="477"/>
      <c r="WFO952" s="477"/>
      <c r="WFP952" s="477"/>
      <c r="WFQ952" s="477"/>
      <c r="WFR952" s="477"/>
      <c r="WFS952" s="477"/>
      <c r="WFT952" s="477"/>
      <c r="WFU952" s="477"/>
      <c r="WFV952" s="477"/>
      <c r="WFW952" s="477"/>
      <c r="WFX952" s="477"/>
      <c r="WFY952" s="477"/>
      <c r="WFZ952" s="477"/>
      <c r="WGA952" s="477"/>
      <c r="WGB952" s="477"/>
      <c r="WGC952" s="477"/>
      <c r="WGD952" s="477"/>
      <c r="WGE952" s="477"/>
      <c r="WGF952" s="477"/>
      <c r="WGG952" s="477"/>
      <c r="WGH952" s="477"/>
      <c r="WGI952" s="477"/>
      <c r="WGJ952" s="477"/>
      <c r="WGK952" s="477"/>
      <c r="WGL952" s="477"/>
      <c r="WGM952" s="477"/>
      <c r="WGN952" s="477"/>
      <c r="WGO952" s="477"/>
      <c r="WGP952" s="477"/>
      <c r="WGQ952" s="477"/>
      <c r="WGR952" s="477"/>
      <c r="WGS952" s="477"/>
      <c r="WGT952" s="477"/>
      <c r="WGU952" s="477"/>
      <c r="WGV952" s="477"/>
      <c r="WGW952" s="477"/>
      <c r="WGX952" s="477"/>
      <c r="WGY952" s="477"/>
      <c r="WGZ952" s="477"/>
      <c r="WHA952" s="477"/>
      <c r="WHB952" s="477"/>
      <c r="WHC952" s="477"/>
      <c r="WHD952" s="477"/>
      <c r="WHE952" s="477"/>
      <c r="WHF952" s="477"/>
      <c r="WHG952" s="477"/>
      <c r="WHH952" s="477"/>
      <c r="WHI952" s="477"/>
      <c r="WHJ952" s="477"/>
      <c r="WHK952" s="477"/>
      <c r="WHL952" s="477"/>
      <c r="WHM952" s="477"/>
      <c r="WHN952" s="477"/>
      <c r="WHO952" s="477"/>
      <c r="WHP952" s="477"/>
      <c r="WHQ952" s="477"/>
      <c r="WHR952" s="477"/>
      <c r="WHS952" s="477"/>
      <c r="WHT952" s="477"/>
      <c r="WHU952" s="477"/>
      <c r="WHV952" s="477"/>
      <c r="WHW952" s="477"/>
      <c r="WHX952" s="477"/>
      <c r="WHY952" s="477"/>
      <c r="WHZ952" s="477"/>
      <c r="WIA952" s="477"/>
      <c r="WIB952" s="477"/>
      <c r="WIC952" s="477"/>
      <c r="WID952" s="477"/>
      <c r="WIE952" s="477"/>
      <c r="WIF952" s="477"/>
      <c r="WIG952" s="477"/>
      <c r="WIH952" s="477"/>
      <c r="WII952" s="477"/>
      <c r="WIJ952" s="477"/>
      <c r="WIK952" s="477"/>
      <c r="WIL952" s="477"/>
      <c r="WIM952" s="477"/>
      <c r="WIN952" s="477"/>
      <c r="WIO952" s="477"/>
      <c r="WIP952" s="477"/>
      <c r="WIQ952" s="477"/>
      <c r="WIR952" s="477"/>
      <c r="WIS952" s="477"/>
      <c r="WIT952" s="477"/>
      <c r="WIU952" s="477"/>
      <c r="WIV952" s="477"/>
      <c r="WIW952" s="477"/>
      <c r="WIX952" s="477"/>
      <c r="WIY952" s="477"/>
      <c r="WIZ952" s="477"/>
      <c r="WJA952" s="477"/>
      <c r="WJB952" s="477"/>
      <c r="WJC952" s="477"/>
      <c r="WJD952" s="477"/>
      <c r="WJE952" s="477"/>
      <c r="WJF952" s="477"/>
      <c r="WJG952" s="477"/>
      <c r="WJH952" s="477"/>
      <c r="WJI952" s="477"/>
      <c r="WJJ952" s="477"/>
      <c r="WJK952" s="477"/>
      <c r="WJL952" s="477"/>
      <c r="WJM952" s="477"/>
      <c r="WJN952" s="477"/>
      <c r="WJO952" s="477"/>
      <c r="WJP952" s="477"/>
      <c r="WJQ952" s="477"/>
      <c r="WJR952" s="477"/>
      <c r="WJS952" s="477"/>
      <c r="WJT952" s="477"/>
      <c r="WJU952" s="477"/>
      <c r="WJV952" s="477"/>
      <c r="WJW952" s="477"/>
      <c r="WJX952" s="477"/>
      <c r="WJY952" s="477"/>
      <c r="WJZ952" s="477"/>
      <c r="WKA952" s="477"/>
      <c r="WKB952" s="477"/>
      <c r="WKC952" s="477"/>
      <c r="WKD952" s="477"/>
      <c r="WKE952" s="477"/>
      <c r="WKF952" s="477"/>
      <c r="WKG952" s="477"/>
      <c r="WKH952" s="477"/>
      <c r="WKI952" s="477"/>
      <c r="WKJ952" s="477"/>
      <c r="WKK952" s="477"/>
      <c r="WKL952" s="477"/>
      <c r="WKM952" s="477"/>
      <c r="WKN952" s="477"/>
      <c r="WKO952" s="477"/>
      <c r="WKP952" s="477"/>
      <c r="WKQ952" s="477"/>
      <c r="WKR952" s="477"/>
      <c r="WKS952" s="477"/>
      <c r="WKT952" s="477"/>
      <c r="WKU952" s="477"/>
      <c r="WKV952" s="477"/>
      <c r="WKW952" s="477"/>
      <c r="WKX952" s="477"/>
      <c r="WKY952" s="477"/>
      <c r="WKZ952" s="477"/>
      <c r="WLA952" s="477"/>
      <c r="WLB952" s="477"/>
      <c r="WLC952" s="477"/>
      <c r="WLD952" s="477"/>
      <c r="WLE952" s="477"/>
      <c r="WLF952" s="477"/>
      <c r="WLG952" s="477"/>
      <c r="WLH952" s="477"/>
      <c r="WLI952" s="477"/>
      <c r="WLJ952" s="477"/>
      <c r="WLK952" s="477"/>
      <c r="WLL952" s="477"/>
      <c r="WLM952" s="477"/>
      <c r="WLN952" s="477"/>
      <c r="WLO952" s="477"/>
      <c r="WLP952" s="477"/>
      <c r="WLQ952" s="477"/>
      <c r="WLR952" s="477"/>
      <c r="WLS952" s="477"/>
      <c r="WLT952" s="477"/>
      <c r="WLU952" s="477"/>
      <c r="WLV952" s="477"/>
      <c r="WLW952" s="477"/>
      <c r="WLX952" s="477"/>
      <c r="WLY952" s="477"/>
      <c r="WLZ952" s="477"/>
      <c r="WMA952" s="477"/>
      <c r="WMB952" s="477"/>
      <c r="WMC952" s="477"/>
      <c r="WMD952" s="477"/>
      <c r="WME952" s="477"/>
      <c r="WMF952" s="477"/>
      <c r="WMG952" s="477"/>
      <c r="WMH952" s="477"/>
      <c r="WMI952" s="477"/>
      <c r="WMJ952" s="477"/>
      <c r="WMK952" s="477"/>
      <c r="WML952" s="477"/>
      <c r="WMM952" s="477"/>
      <c r="WMN952" s="477"/>
      <c r="WMO952" s="477"/>
      <c r="WMP952" s="477"/>
      <c r="WMQ952" s="477"/>
      <c r="WMR952" s="477"/>
      <c r="WMS952" s="477"/>
      <c r="WMT952" s="477"/>
      <c r="WMU952" s="477"/>
      <c r="WMV952" s="477"/>
      <c r="WMW952" s="477"/>
      <c r="WMX952" s="477"/>
      <c r="WMY952" s="477"/>
      <c r="WMZ952" s="477"/>
      <c r="WNA952" s="477"/>
      <c r="WNB952" s="477"/>
      <c r="WNC952" s="477"/>
      <c r="WND952" s="477"/>
      <c r="WNE952" s="477"/>
      <c r="WNF952" s="477"/>
      <c r="WNG952" s="477"/>
      <c r="WNH952" s="477"/>
      <c r="WNI952" s="477"/>
      <c r="WNJ952" s="477"/>
      <c r="WNK952" s="477"/>
      <c r="WNL952" s="477"/>
      <c r="WNM952" s="477"/>
      <c r="WNN952" s="477"/>
      <c r="WNO952" s="477"/>
      <c r="WNP952" s="477"/>
      <c r="WNQ952" s="477"/>
      <c r="WNR952" s="477"/>
      <c r="WNS952" s="477"/>
      <c r="WNT952" s="477"/>
      <c r="WNU952" s="477"/>
      <c r="WNV952" s="477"/>
      <c r="WNW952" s="477"/>
      <c r="WNX952" s="477"/>
      <c r="WNY952" s="477"/>
      <c r="WNZ952" s="477"/>
      <c r="WOA952" s="477"/>
      <c r="WOB952" s="477"/>
      <c r="WOC952" s="477"/>
      <c r="WOD952" s="477"/>
      <c r="WOE952" s="477"/>
      <c r="WOF952" s="477"/>
      <c r="WOG952" s="477"/>
      <c r="WOH952" s="477"/>
      <c r="WOI952" s="477"/>
      <c r="WOJ952" s="477"/>
      <c r="WOK952" s="477"/>
      <c r="WOL952" s="477"/>
      <c r="WOM952" s="477"/>
      <c r="WON952" s="477"/>
      <c r="WOO952" s="477"/>
      <c r="WOP952" s="477"/>
      <c r="WOQ952" s="477"/>
      <c r="WOR952" s="477"/>
      <c r="WOS952" s="477"/>
      <c r="WOT952" s="477"/>
      <c r="WOU952" s="477"/>
      <c r="WOV952" s="477"/>
      <c r="WOW952" s="477"/>
      <c r="WOX952" s="477"/>
      <c r="WOY952" s="477"/>
      <c r="WOZ952" s="477"/>
      <c r="WPA952" s="477"/>
      <c r="WPB952" s="477"/>
      <c r="WPC952" s="477"/>
      <c r="WPD952" s="477"/>
      <c r="WPE952" s="477"/>
      <c r="WPF952" s="477"/>
      <c r="WPG952" s="477"/>
      <c r="WPH952" s="477"/>
      <c r="WPI952" s="477"/>
      <c r="WPJ952" s="477"/>
      <c r="WPK952" s="477"/>
      <c r="WPL952" s="477"/>
      <c r="WPM952" s="477"/>
      <c r="WPN952" s="477"/>
      <c r="WPO952" s="477"/>
      <c r="WPP952" s="477"/>
      <c r="WPQ952" s="477"/>
      <c r="WPR952" s="477"/>
      <c r="WPS952" s="477"/>
      <c r="WPT952" s="477"/>
      <c r="WPU952" s="477"/>
      <c r="WPV952" s="477"/>
      <c r="WPW952" s="477"/>
      <c r="WPX952" s="477"/>
      <c r="WPY952" s="477"/>
      <c r="WPZ952" s="477"/>
      <c r="WQA952" s="477"/>
      <c r="WQB952" s="477"/>
      <c r="WQC952" s="477"/>
      <c r="WQD952" s="477"/>
      <c r="WQE952" s="477"/>
      <c r="WQF952" s="477"/>
      <c r="WQG952" s="477"/>
      <c r="WQH952" s="477"/>
      <c r="WQI952" s="477"/>
      <c r="WQJ952" s="477"/>
      <c r="WQK952" s="477"/>
      <c r="WQL952" s="477"/>
      <c r="WQM952" s="477"/>
      <c r="WQN952" s="477"/>
      <c r="WQO952" s="477"/>
      <c r="WQP952" s="477"/>
      <c r="WQQ952" s="477"/>
      <c r="WQR952" s="477"/>
      <c r="WQS952" s="477"/>
      <c r="WQT952" s="477"/>
      <c r="WQU952" s="477"/>
      <c r="WQV952" s="477"/>
      <c r="WQW952" s="477"/>
      <c r="WQX952" s="477"/>
      <c r="WQY952" s="477"/>
      <c r="WQZ952" s="477"/>
      <c r="WRA952" s="477"/>
      <c r="WRB952" s="477"/>
      <c r="WRC952" s="477"/>
      <c r="WRD952" s="477"/>
      <c r="WRE952" s="477"/>
      <c r="WRF952" s="477"/>
      <c r="WRG952" s="477"/>
      <c r="WRH952" s="477"/>
      <c r="WRI952" s="477"/>
      <c r="WRJ952" s="477"/>
      <c r="WRK952" s="477"/>
      <c r="WRL952" s="477"/>
      <c r="WRM952" s="477"/>
      <c r="WRN952" s="477"/>
      <c r="WRO952" s="477"/>
      <c r="WRP952" s="477"/>
      <c r="WRQ952" s="477"/>
      <c r="WRR952" s="477"/>
      <c r="WRS952" s="477"/>
      <c r="WRT952" s="477"/>
      <c r="WRU952" s="477"/>
      <c r="WRV952" s="477"/>
      <c r="WRW952" s="477"/>
      <c r="WRX952" s="477"/>
      <c r="WRY952" s="477"/>
      <c r="WRZ952" s="477"/>
      <c r="WSA952" s="477"/>
      <c r="WSB952" s="477"/>
      <c r="WSC952" s="477"/>
      <c r="WSD952" s="477"/>
      <c r="WSE952" s="477"/>
      <c r="WSF952" s="477"/>
      <c r="WSG952" s="477"/>
      <c r="WSH952" s="477"/>
      <c r="WSI952" s="477"/>
      <c r="WSJ952" s="477"/>
      <c r="WSK952" s="477"/>
      <c r="WSL952" s="477"/>
      <c r="WSM952" s="477"/>
      <c r="WSN952" s="477"/>
      <c r="WSO952" s="477"/>
      <c r="WSP952" s="477"/>
      <c r="WSQ952" s="477"/>
      <c r="WSR952" s="477"/>
      <c r="WSS952" s="477"/>
      <c r="WST952" s="477"/>
      <c r="WSU952" s="477"/>
      <c r="WSV952" s="477"/>
      <c r="WSW952" s="477"/>
      <c r="WSX952" s="477"/>
      <c r="WSY952" s="477"/>
      <c r="WSZ952" s="477"/>
      <c r="WTA952" s="477"/>
      <c r="WTB952" s="477"/>
      <c r="WTC952" s="477"/>
      <c r="WTD952" s="477"/>
      <c r="WTE952" s="477"/>
      <c r="WTF952" s="477"/>
      <c r="WTG952" s="477"/>
      <c r="WTH952" s="477"/>
      <c r="WTI952" s="477"/>
      <c r="WTJ952" s="477"/>
      <c r="WTK952" s="477"/>
      <c r="WTL952" s="477"/>
      <c r="WTM952" s="477"/>
      <c r="WTN952" s="477"/>
      <c r="WTO952" s="477"/>
      <c r="WTP952" s="477"/>
      <c r="WTQ952" s="477"/>
      <c r="WTR952" s="477"/>
      <c r="WTS952" s="477"/>
      <c r="WTT952" s="477"/>
      <c r="WTU952" s="477"/>
      <c r="WTV952" s="477"/>
      <c r="WTW952" s="477"/>
      <c r="WTX952" s="477"/>
      <c r="WTY952" s="477"/>
      <c r="WTZ952" s="477"/>
      <c r="WUA952" s="477"/>
      <c r="WUB952" s="477"/>
      <c r="WUC952" s="477"/>
      <c r="WUD952" s="477"/>
      <c r="WUE952" s="477"/>
      <c r="WUF952" s="477"/>
      <c r="WUG952" s="477"/>
      <c r="WUH952" s="477"/>
      <c r="WUI952" s="477"/>
      <c r="WUJ952" s="477"/>
      <c r="WUK952" s="477"/>
      <c r="WUL952" s="477"/>
      <c r="WUM952" s="477"/>
      <c r="WUN952" s="477"/>
      <c r="WUO952" s="477"/>
      <c r="WUP952" s="477"/>
      <c r="WUQ952" s="477"/>
      <c r="WUR952" s="477"/>
      <c r="WUS952" s="477"/>
      <c r="WUT952" s="477"/>
      <c r="WUU952" s="477"/>
      <c r="WUV952" s="477"/>
      <c r="WUW952" s="477"/>
      <c r="WUX952" s="477"/>
      <c r="WUY952" s="477"/>
      <c r="WUZ952" s="477"/>
      <c r="WVA952" s="477"/>
      <c r="WVB952" s="477"/>
      <c r="WVC952" s="477"/>
      <c r="WVD952" s="477"/>
      <c r="WVE952" s="477"/>
      <c r="WVF952" s="477"/>
      <c r="WVG952" s="477"/>
      <c r="WVH952" s="477"/>
      <c r="WVI952" s="477"/>
      <c r="WVJ952" s="477"/>
      <c r="WVK952" s="477"/>
      <c r="WVL952" s="477"/>
      <c r="WVM952" s="477"/>
      <c r="WVN952" s="477"/>
      <c r="WVO952" s="477"/>
      <c r="WVP952" s="477"/>
      <c r="WVQ952" s="477"/>
      <c r="WVR952" s="477"/>
      <c r="WVS952" s="477"/>
      <c r="WVT952" s="477"/>
      <c r="WVU952" s="477"/>
      <c r="WVV952" s="477"/>
      <c r="WVW952" s="477"/>
      <c r="WVX952" s="477"/>
      <c r="WVY952" s="477"/>
      <c r="WVZ952" s="477"/>
      <c r="WWA952" s="477"/>
      <c r="WWB952" s="477"/>
      <c r="WWC952" s="477"/>
      <c r="WWD952" s="477"/>
      <c r="WWE952" s="477"/>
      <c r="WWF952" s="477"/>
      <c r="WWG952" s="477"/>
      <c r="WWH952" s="477"/>
      <c r="WWI952" s="477"/>
      <c r="WWJ952" s="477"/>
      <c r="WWK952" s="477"/>
      <c r="WWL952" s="477"/>
      <c r="WWM952" s="477"/>
      <c r="WWN952" s="477"/>
      <c r="WWO952" s="477"/>
      <c r="WWP952" s="477"/>
      <c r="WWQ952" s="477"/>
      <c r="WWR952" s="477"/>
      <c r="WWS952" s="477"/>
      <c r="WWT952" s="477"/>
      <c r="WWU952" s="477"/>
      <c r="WWV952" s="477"/>
      <c r="WWW952" s="477"/>
      <c r="WWX952" s="477"/>
      <c r="WWY952" s="477"/>
      <c r="WWZ952" s="477"/>
      <c r="WXA952" s="477"/>
      <c r="WXB952" s="477"/>
      <c r="WXC952" s="477"/>
      <c r="WXD952" s="477"/>
      <c r="WXE952" s="477"/>
      <c r="WXF952" s="477"/>
      <c r="WXG952" s="477"/>
      <c r="WXH952" s="477"/>
      <c r="WXI952" s="477"/>
      <c r="WXJ952" s="477"/>
      <c r="WXK952" s="477"/>
      <c r="WXL952" s="477"/>
      <c r="WXM952" s="477"/>
      <c r="WXN952" s="477"/>
      <c r="WXO952" s="477"/>
      <c r="WXP952" s="477"/>
      <c r="WXQ952" s="477"/>
      <c r="WXR952" s="477"/>
      <c r="WXS952" s="477"/>
      <c r="WXT952" s="477"/>
      <c r="WXU952" s="477"/>
      <c r="WXV952" s="477"/>
      <c r="WXW952" s="477"/>
      <c r="WXX952" s="477"/>
      <c r="WXY952" s="477"/>
      <c r="WXZ952" s="477"/>
      <c r="WYA952" s="477"/>
      <c r="WYB952" s="477"/>
      <c r="WYC952" s="477"/>
      <c r="WYD952" s="477"/>
      <c r="WYE952" s="477"/>
      <c r="WYF952" s="477"/>
      <c r="WYG952" s="477"/>
      <c r="WYH952" s="477"/>
      <c r="WYI952" s="477"/>
      <c r="WYJ952" s="477"/>
      <c r="WYK952" s="477"/>
      <c r="WYL952" s="477"/>
      <c r="WYM952" s="477"/>
      <c r="WYN952" s="477"/>
      <c r="WYO952" s="477"/>
      <c r="WYP952" s="477"/>
      <c r="WYQ952" s="477"/>
      <c r="WYR952" s="477"/>
      <c r="WYS952" s="477"/>
      <c r="WYT952" s="477"/>
      <c r="WYU952" s="477"/>
      <c r="WYV952" s="477"/>
      <c r="WYW952" s="477"/>
      <c r="WYX952" s="477"/>
      <c r="WYY952" s="477"/>
      <c r="WYZ952" s="477"/>
      <c r="WZA952" s="477"/>
      <c r="WZB952" s="477"/>
      <c r="WZC952" s="477"/>
      <c r="WZD952" s="477"/>
      <c r="WZE952" s="477"/>
      <c r="WZF952" s="477"/>
      <c r="WZG952" s="477"/>
      <c r="WZH952" s="477"/>
      <c r="WZI952" s="477"/>
      <c r="WZJ952" s="477"/>
      <c r="WZK952" s="477"/>
      <c r="WZL952" s="477"/>
      <c r="WZM952" s="477"/>
      <c r="WZN952" s="477"/>
      <c r="WZO952" s="477"/>
      <c r="WZP952" s="477"/>
      <c r="WZQ952" s="477"/>
      <c r="WZR952" s="477"/>
      <c r="WZS952" s="477"/>
      <c r="WZT952" s="477"/>
      <c r="WZU952" s="477"/>
      <c r="WZV952" s="477"/>
      <c r="WZW952" s="477"/>
      <c r="WZX952" s="477"/>
      <c r="WZY952" s="477"/>
      <c r="WZZ952" s="477"/>
      <c r="XAA952" s="477"/>
      <c r="XAB952" s="477"/>
      <c r="XAC952" s="477"/>
      <c r="XAD952" s="477"/>
      <c r="XAE952" s="477"/>
      <c r="XAF952" s="477"/>
      <c r="XAG952" s="477"/>
      <c r="XAH952" s="477"/>
      <c r="XAI952" s="477"/>
      <c r="XAJ952" s="477"/>
      <c r="XAK952" s="477"/>
      <c r="XAL952" s="477"/>
      <c r="XAM952" s="477"/>
      <c r="XAN952" s="477"/>
      <c r="XAO952" s="477"/>
      <c r="XAP952" s="477"/>
      <c r="XAQ952" s="477"/>
      <c r="XAR952" s="477"/>
      <c r="XAS952" s="477"/>
      <c r="XAT952" s="477"/>
      <c r="XAU952" s="477"/>
      <c r="XAV952" s="477"/>
      <c r="XAW952" s="477"/>
      <c r="XAX952" s="477"/>
      <c r="XAY952" s="477"/>
      <c r="XAZ952" s="477"/>
      <c r="XBA952" s="477"/>
      <c r="XBB952" s="477"/>
      <c r="XBC952" s="477"/>
      <c r="XBD952" s="477"/>
      <c r="XBE952" s="477"/>
      <c r="XBF952" s="477"/>
      <c r="XBG952" s="477"/>
      <c r="XBH952" s="477"/>
      <c r="XBI952" s="477"/>
      <c r="XBJ952" s="477"/>
      <c r="XBK952" s="477"/>
      <c r="XBL952" s="477"/>
      <c r="XBM952" s="477"/>
      <c r="XBN952" s="477"/>
      <c r="XBO952" s="477"/>
      <c r="XBP952" s="477"/>
      <c r="XBQ952" s="477"/>
      <c r="XBR952" s="477"/>
      <c r="XBS952" s="477"/>
      <c r="XBT952" s="477"/>
      <c r="XBU952" s="477"/>
      <c r="XBV952" s="477"/>
      <c r="XBW952" s="477"/>
      <c r="XBX952" s="477"/>
      <c r="XBY952" s="477"/>
      <c r="XBZ952" s="477"/>
      <c r="XCA952" s="477"/>
      <c r="XCB952" s="477"/>
      <c r="XCC952" s="477"/>
      <c r="XCD952" s="477"/>
      <c r="XCE952" s="477"/>
      <c r="XCF952" s="477"/>
      <c r="XCG952" s="477"/>
      <c r="XCH952" s="477"/>
      <c r="XCI952" s="477"/>
      <c r="XCJ952" s="477"/>
      <c r="XCK952" s="477"/>
      <c r="XCL952" s="477"/>
      <c r="XCM952" s="477"/>
      <c r="XCN952" s="477"/>
      <c r="XCO952" s="477"/>
      <c r="XCP952" s="477"/>
      <c r="XCQ952" s="477"/>
      <c r="XCR952" s="477"/>
      <c r="XCS952" s="477"/>
      <c r="XCT952" s="477"/>
      <c r="XCU952" s="477"/>
      <c r="XCV952" s="477"/>
      <c r="XCW952" s="477"/>
      <c r="XCX952" s="477"/>
      <c r="XCY952" s="477"/>
      <c r="XCZ952" s="477"/>
      <c r="XDA952" s="477"/>
      <c r="XDB952" s="477"/>
      <c r="XDC952" s="477"/>
      <c r="XDD952" s="477"/>
      <c r="XDE952" s="477"/>
      <c r="XDF952" s="477"/>
      <c r="XDG952" s="477"/>
      <c r="XDH952" s="477"/>
      <c r="XDI952" s="477"/>
      <c r="XDJ952" s="477"/>
      <c r="XDK952" s="477"/>
      <c r="XDL952" s="477"/>
      <c r="XDM952" s="477"/>
      <c r="XDN952" s="477"/>
      <c r="XDO952" s="477"/>
      <c r="XDP952" s="477"/>
      <c r="XDQ952" s="477"/>
      <c r="XDR952" s="477"/>
      <c r="XDS952" s="477"/>
      <c r="XDT952" s="477"/>
      <c r="XDU952" s="477"/>
      <c r="XDV952" s="477"/>
      <c r="XDW952" s="477"/>
      <c r="XDX952" s="477"/>
      <c r="XDY952" s="477"/>
      <c r="XDZ952" s="477"/>
      <c r="XEA952" s="477"/>
      <c r="XEB952" s="477"/>
      <c r="XEC952" s="477"/>
      <c r="XED952" s="477"/>
      <c r="XEE952" s="477"/>
      <c r="XEF952" s="477"/>
      <c r="XEG952" s="477"/>
      <c r="XEH952" s="477"/>
      <c r="XEI952" s="477"/>
      <c r="XEJ952" s="477"/>
      <c r="XEK952" s="477"/>
      <c r="XEL952" s="477"/>
      <c r="XEM952" s="477"/>
      <c r="XEN952" s="477"/>
      <c r="XEO952" s="477"/>
      <c r="XEP952" s="477"/>
      <c r="XEQ952" s="477"/>
      <c r="XER952" s="477"/>
      <c r="XES952" s="477"/>
      <c r="XET952" s="477"/>
      <c r="XEU952" s="477"/>
      <c r="XEV952" s="477"/>
      <c r="XEW952" s="477"/>
      <c r="XEX952" s="477"/>
      <c r="XEY952" s="477"/>
      <c r="XEZ952" s="477"/>
      <c r="XFA952" s="477"/>
      <c r="XFB952" s="477"/>
    </row>
  </sheetData>
  <mergeCells count="5">
    <mergeCell ref="B1:I1"/>
    <mergeCell ref="B2:I2"/>
    <mergeCell ref="B3:I3"/>
    <mergeCell ref="G4:H4"/>
    <mergeCell ref="B927:I927"/>
  </mergeCells>
  <pageMargins left="0.62992125984251968" right="0.23622047244094491" top="0.55118110236220474" bottom="0.74803149606299213" header="0.31496062992125984" footer="0.31496062992125984"/>
  <pageSetup paperSize="9" scale="45" fitToHeight="0" orientation="landscape" r:id="rId1"/>
  <rowBreaks count="4" manualBreakCount="4">
    <brk id="341" min="1" max="9" man="1"/>
    <brk id="409" min="1" max="9" man="1"/>
    <brk id="665" min="1" max="9" man="1"/>
    <brk id="670" min="1" max="9" man="1"/>
  </rowBreaks>
  <colBreaks count="1" manualBreakCount="1">
    <brk id="9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60" workbookViewId="0">
      <selection activeCell="L46" sqref="L46"/>
    </sheetView>
  </sheetViews>
  <sheetFormatPr defaultRowHeight="14.25" x14ac:dyDescent="0.2"/>
  <sheetData/>
  <pageMargins left="0" right="0" top="0" bottom="0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120" zoomScaleSheetLayoutView="120" workbookViewId="0">
      <selection activeCell="I3" sqref="I3:I52"/>
    </sheetView>
  </sheetViews>
  <sheetFormatPr defaultRowHeight="14.25" x14ac:dyDescent="0.2"/>
  <cols>
    <col min="1" max="1" width="13.25" customWidth="1"/>
    <col min="2" max="2" width="36" customWidth="1"/>
    <col min="6" max="6" width="26.375" customWidth="1"/>
    <col min="8" max="8" width="24.125" customWidth="1"/>
    <col min="11" max="11" width="9" style="264"/>
    <col min="12" max="12" width="11.375" customWidth="1"/>
  </cols>
  <sheetData>
    <row r="1" spans="1:12" ht="17.25" x14ac:dyDescent="0.2">
      <c r="A1" s="780" t="s">
        <v>5</v>
      </c>
      <c r="B1" s="780" t="s">
        <v>983</v>
      </c>
      <c r="C1" s="780" t="s">
        <v>984</v>
      </c>
      <c r="D1" s="780" t="s">
        <v>985</v>
      </c>
      <c r="E1" s="780" t="s">
        <v>986</v>
      </c>
      <c r="F1" s="780" t="s">
        <v>987</v>
      </c>
      <c r="G1" s="780" t="s">
        <v>988</v>
      </c>
      <c r="H1" s="780" t="s">
        <v>989</v>
      </c>
      <c r="I1" s="247" t="s">
        <v>990</v>
      </c>
      <c r="J1" s="780" t="s">
        <v>992</v>
      </c>
      <c r="K1" s="259"/>
      <c r="L1" s="780" t="s">
        <v>993</v>
      </c>
    </row>
    <row r="2" spans="1:12" ht="18" thickBot="1" x14ac:dyDescent="0.25">
      <c r="A2" s="781"/>
      <c r="B2" s="781"/>
      <c r="C2" s="781"/>
      <c r="D2" s="781"/>
      <c r="E2" s="781"/>
      <c r="F2" s="781"/>
      <c r="G2" s="781"/>
      <c r="H2" s="781"/>
      <c r="I2" s="248" t="s">
        <v>991</v>
      </c>
      <c r="J2" s="781"/>
      <c r="K2" s="260"/>
      <c r="L2" s="781"/>
    </row>
    <row r="3" spans="1:12" ht="38.25" thickBot="1" x14ac:dyDescent="0.25">
      <c r="A3" s="249">
        <v>1</v>
      </c>
      <c r="B3" s="250" t="s">
        <v>994</v>
      </c>
      <c r="C3" s="251">
        <v>48200</v>
      </c>
      <c r="D3" s="251">
        <v>10229.200000000001</v>
      </c>
      <c r="E3" s="250" t="s">
        <v>995</v>
      </c>
      <c r="F3" s="250" t="s">
        <v>996</v>
      </c>
      <c r="G3" s="251">
        <v>12786.5</v>
      </c>
      <c r="H3" s="250" t="s">
        <v>996</v>
      </c>
      <c r="I3" s="251">
        <v>10229.200000000001</v>
      </c>
      <c r="J3" s="250" t="s">
        <v>997</v>
      </c>
      <c r="K3" s="265">
        <v>242949</v>
      </c>
      <c r="L3" s="250" t="s">
        <v>998</v>
      </c>
    </row>
    <row r="4" spans="1:12" ht="38.25" thickBot="1" x14ac:dyDescent="0.25">
      <c r="A4" s="249">
        <v>2</v>
      </c>
      <c r="B4" s="250" t="s">
        <v>999</v>
      </c>
      <c r="C4" s="251">
        <v>9560</v>
      </c>
      <c r="D4" s="251">
        <v>84316</v>
      </c>
      <c r="E4" s="250" t="s">
        <v>995</v>
      </c>
      <c r="F4" s="250" t="s">
        <v>1000</v>
      </c>
      <c r="G4" s="251">
        <v>86028</v>
      </c>
      <c r="H4" s="250" t="s">
        <v>1000</v>
      </c>
      <c r="I4" s="251">
        <v>84316</v>
      </c>
      <c r="J4" s="250" t="s">
        <v>997</v>
      </c>
      <c r="K4" s="266">
        <v>242949</v>
      </c>
      <c r="L4" s="250" t="s">
        <v>1001</v>
      </c>
    </row>
    <row r="5" spans="1:12" ht="18.75" x14ac:dyDescent="0.2">
      <c r="A5" s="782">
        <v>3</v>
      </c>
      <c r="B5" s="252" t="s">
        <v>1002</v>
      </c>
      <c r="C5" s="774">
        <v>75600</v>
      </c>
      <c r="D5" s="774">
        <v>80892</v>
      </c>
      <c r="E5" s="772" t="s">
        <v>995</v>
      </c>
      <c r="F5" s="772" t="s">
        <v>1004</v>
      </c>
      <c r="G5" s="774">
        <v>83032</v>
      </c>
      <c r="H5" s="772" t="s">
        <v>1004</v>
      </c>
      <c r="I5" s="774">
        <v>80892</v>
      </c>
      <c r="J5" s="776" t="s">
        <v>997</v>
      </c>
      <c r="K5" s="267">
        <v>242950</v>
      </c>
      <c r="L5" s="778" t="s">
        <v>1005</v>
      </c>
    </row>
    <row r="6" spans="1:12" ht="19.5" thickBot="1" x14ac:dyDescent="0.25">
      <c r="A6" s="783"/>
      <c r="B6" s="250" t="s">
        <v>1003</v>
      </c>
      <c r="C6" s="775"/>
      <c r="D6" s="775"/>
      <c r="E6" s="773"/>
      <c r="F6" s="773"/>
      <c r="G6" s="775"/>
      <c r="H6" s="773"/>
      <c r="I6" s="775"/>
      <c r="J6" s="777"/>
      <c r="K6" s="268"/>
      <c r="L6" s="779"/>
    </row>
    <row r="7" spans="1:12" ht="38.25" thickBot="1" x14ac:dyDescent="0.25">
      <c r="A7" s="249">
        <v>4</v>
      </c>
      <c r="B7" s="250" t="s">
        <v>1006</v>
      </c>
      <c r="C7" s="251">
        <v>25406</v>
      </c>
      <c r="D7" s="251">
        <v>27184.42</v>
      </c>
      <c r="E7" s="250" t="s">
        <v>995</v>
      </c>
      <c r="F7" s="250" t="s">
        <v>1007</v>
      </c>
      <c r="G7" s="251">
        <v>30437.22</v>
      </c>
      <c r="H7" s="250" t="s">
        <v>1007</v>
      </c>
      <c r="I7" s="251">
        <v>27184.42</v>
      </c>
      <c r="J7" s="250" t="s">
        <v>997</v>
      </c>
      <c r="K7" s="267">
        <v>242950</v>
      </c>
      <c r="L7" s="250" t="s">
        <v>1008</v>
      </c>
    </row>
    <row r="8" spans="1:12" ht="38.25" thickBot="1" x14ac:dyDescent="0.25">
      <c r="A8" s="253">
        <v>5</v>
      </c>
      <c r="B8" s="250" t="s">
        <v>1009</v>
      </c>
      <c r="C8" s="251">
        <v>3700</v>
      </c>
      <c r="D8" s="251">
        <v>3959</v>
      </c>
      <c r="E8" s="250" t="s">
        <v>995</v>
      </c>
      <c r="F8" s="250" t="s">
        <v>1010</v>
      </c>
      <c r="G8" s="251">
        <v>4922</v>
      </c>
      <c r="H8" s="250" t="s">
        <v>1010</v>
      </c>
      <c r="I8" s="251">
        <v>3959</v>
      </c>
      <c r="J8" s="250" t="s">
        <v>997</v>
      </c>
      <c r="K8" s="267">
        <v>242954</v>
      </c>
      <c r="L8" s="250" t="s">
        <v>1011</v>
      </c>
    </row>
    <row r="9" spans="1:12" ht="38.25" thickBot="1" x14ac:dyDescent="0.25">
      <c r="A9" s="249">
        <v>6</v>
      </c>
      <c r="B9" s="250" t="s">
        <v>1012</v>
      </c>
      <c r="C9" s="251">
        <v>70000</v>
      </c>
      <c r="D9" s="251">
        <v>74900</v>
      </c>
      <c r="E9" s="250" t="s">
        <v>995</v>
      </c>
      <c r="F9" s="250" t="s">
        <v>1013</v>
      </c>
      <c r="G9" s="251">
        <v>85600</v>
      </c>
      <c r="H9" s="250" t="s">
        <v>1013</v>
      </c>
      <c r="I9" s="251">
        <v>74900</v>
      </c>
      <c r="J9" s="250" t="s">
        <v>997</v>
      </c>
      <c r="K9" s="267">
        <v>242955</v>
      </c>
      <c r="L9" s="250" t="s">
        <v>1014</v>
      </c>
    </row>
    <row r="10" spans="1:12" ht="38.25" thickBot="1" x14ac:dyDescent="0.25">
      <c r="A10" s="249">
        <v>7</v>
      </c>
      <c r="B10" s="250" t="s">
        <v>1015</v>
      </c>
      <c r="C10" s="251">
        <v>67240</v>
      </c>
      <c r="D10" s="251">
        <v>71946.8</v>
      </c>
      <c r="E10" s="250" t="s">
        <v>995</v>
      </c>
      <c r="F10" s="250" t="s">
        <v>1016</v>
      </c>
      <c r="G10" s="251">
        <v>143850.79999999999</v>
      </c>
      <c r="H10" s="250" t="s">
        <v>1016</v>
      </c>
      <c r="I10" s="251">
        <v>71946.8</v>
      </c>
      <c r="J10" s="250" t="s">
        <v>997</v>
      </c>
      <c r="K10" s="267">
        <v>242955</v>
      </c>
      <c r="L10" s="250" t="s">
        <v>1017</v>
      </c>
    </row>
    <row r="11" spans="1:12" ht="38.25" thickBot="1" x14ac:dyDescent="0.25">
      <c r="A11" s="249">
        <v>8</v>
      </c>
      <c r="B11" s="250" t="s">
        <v>1018</v>
      </c>
      <c r="C11" s="251">
        <v>12800</v>
      </c>
      <c r="D11" s="251">
        <v>13696</v>
      </c>
      <c r="E11" s="250" t="s">
        <v>995</v>
      </c>
      <c r="F11" s="250" t="s">
        <v>1019</v>
      </c>
      <c r="G11" s="251">
        <v>14980</v>
      </c>
      <c r="H11" s="250" t="s">
        <v>1019</v>
      </c>
      <c r="I11" s="251">
        <v>13696</v>
      </c>
      <c r="J11" s="250" t="s">
        <v>997</v>
      </c>
      <c r="K11" s="267">
        <v>242957</v>
      </c>
      <c r="L11" s="250" t="s">
        <v>1020</v>
      </c>
    </row>
    <row r="12" spans="1:12" ht="37.5" customHeight="1" thickBot="1" x14ac:dyDescent="0.25">
      <c r="A12" s="269">
        <v>9</v>
      </c>
      <c r="B12" s="257" t="s">
        <v>1021</v>
      </c>
      <c r="C12" s="258">
        <v>47500</v>
      </c>
      <c r="D12" s="258">
        <v>50825</v>
      </c>
      <c r="E12" s="257" t="s">
        <v>995</v>
      </c>
      <c r="F12" s="257" t="s">
        <v>1022</v>
      </c>
      <c r="G12" s="258">
        <v>52697.5</v>
      </c>
      <c r="H12" s="257" t="s">
        <v>1022</v>
      </c>
      <c r="I12" s="258">
        <v>50825</v>
      </c>
      <c r="J12" s="257" t="s">
        <v>997</v>
      </c>
      <c r="K12" s="267">
        <v>242957</v>
      </c>
      <c r="L12" s="257" t="s">
        <v>1023</v>
      </c>
    </row>
    <row r="13" spans="1:12" ht="49.5" customHeight="1" thickBot="1" x14ac:dyDescent="0.25">
      <c r="A13" s="269">
        <v>10</v>
      </c>
      <c r="B13" s="257" t="s">
        <v>1024</v>
      </c>
      <c r="C13" s="258">
        <v>13000</v>
      </c>
      <c r="D13" s="258">
        <v>13910</v>
      </c>
      <c r="E13" s="257" t="s">
        <v>995</v>
      </c>
      <c r="F13" s="257" t="s">
        <v>1025</v>
      </c>
      <c r="G13" s="258">
        <v>16050</v>
      </c>
      <c r="H13" s="257" t="s">
        <v>1025</v>
      </c>
      <c r="I13" s="258">
        <v>13910</v>
      </c>
      <c r="J13" s="257" t="s">
        <v>997</v>
      </c>
      <c r="K13" s="267">
        <v>242961</v>
      </c>
      <c r="L13" s="257" t="s">
        <v>1026</v>
      </c>
    </row>
    <row r="14" spans="1:12" ht="51.75" customHeight="1" thickBot="1" x14ac:dyDescent="0.25">
      <c r="A14" s="269">
        <v>11</v>
      </c>
      <c r="B14" s="257" t="s">
        <v>1027</v>
      </c>
      <c r="C14" s="258">
        <v>88500</v>
      </c>
      <c r="D14" s="258">
        <v>94695</v>
      </c>
      <c r="E14" s="272" t="s">
        <v>995</v>
      </c>
      <c r="F14" s="271" t="s">
        <v>1028</v>
      </c>
      <c r="G14" s="273">
        <v>95230</v>
      </c>
      <c r="H14" s="271" t="s">
        <v>1028</v>
      </c>
      <c r="I14" s="270">
        <v>94695</v>
      </c>
      <c r="J14" s="257" t="s">
        <v>997</v>
      </c>
      <c r="K14" s="267">
        <v>242961</v>
      </c>
      <c r="L14" s="257" t="s">
        <v>1029</v>
      </c>
    </row>
    <row r="15" spans="1:12" ht="35.25" customHeight="1" x14ac:dyDescent="0.2">
      <c r="A15" s="782">
        <v>12</v>
      </c>
      <c r="B15" s="772" t="s">
        <v>1030</v>
      </c>
      <c r="C15" s="774">
        <v>86500</v>
      </c>
      <c r="D15" s="774">
        <v>92555</v>
      </c>
      <c r="E15" s="772" t="s">
        <v>995</v>
      </c>
      <c r="F15" s="252" t="s">
        <v>1101</v>
      </c>
      <c r="G15" s="774">
        <v>93625</v>
      </c>
      <c r="H15" s="252" t="s">
        <v>1101</v>
      </c>
      <c r="I15" s="774">
        <v>92555</v>
      </c>
      <c r="J15" s="772" t="s">
        <v>997</v>
      </c>
      <c r="K15" s="267">
        <v>242961</v>
      </c>
      <c r="L15" s="772" t="s">
        <v>1031</v>
      </c>
    </row>
    <row r="16" spans="1:12" ht="19.5" thickBot="1" x14ac:dyDescent="0.25">
      <c r="A16" s="783"/>
      <c r="B16" s="773"/>
      <c r="C16" s="775"/>
      <c r="D16" s="775"/>
      <c r="E16" s="773"/>
      <c r="F16" s="250"/>
      <c r="G16" s="775"/>
      <c r="H16" s="250"/>
      <c r="I16" s="775"/>
      <c r="J16" s="773"/>
      <c r="K16" s="262"/>
      <c r="L16" s="773"/>
    </row>
    <row r="17" spans="1:12" ht="18.75" x14ac:dyDescent="0.2">
      <c r="A17" s="772">
        <v>13</v>
      </c>
      <c r="B17" s="252" t="s">
        <v>1032</v>
      </c>
      <c r="C17" s="774">
        <v>30680</v>
      </c>
      <c r="D17" s="774">
        <v>28376.400000000001</v>
      </c>
      <c r="E17" s="772" t="s">
        <v>995</v>
      </c>
      <c r="F17" s="772" t="s">
        <v>996</v>
      </c>
      <c r="G17" s="774">
        <v>41034.5</v>
      </c>
      <c r="H17" s="772" t="s">
        <v>996</v>
      </c>
      <c r="I17" s="774">
        <v>32827.599999999999</v>
      </c>
      <c r="J17" s="772" t="s">
        <v>997</v>
      </c>
      <c r="K17" s="267">
        <v>242962</v>
      </c>
      <c r="L17" s="784" t="s">
        <v>1034</v>
      </c>
    </row>
    <row r="18" spans="1:12" ht="19.5" thickBot="1" x14ac:dyDescent="0.25">
      <c r="A18" s="773"/>
      <c r="B18" s="250" t="s">
        <v>1033</v>
      </c>
      <c r="C18" s="775"/>
      <c r="D18" s="775"/>
      <c r="E18" s="773"/>
      <c r="F18" s="773"/>
      <c r="G18" s="775"/>
      <c r="H18" s="773"/>
      <c r="I18" s="775"/>
      <c r="J18" s="773"/>
      <c r="K18" s="262"/>
      <c r="L18" s="785"/>
    </row>
    <row r="19" spans="1:12" ht="18.75" x14ac:dyDescent="0.2">
      <c r="A19" s="782">
        <v>14</v>
      </c>
      <c r="B19" s="252" t="s">
        <v>1035</v>
      </c>
      <c r="C19" s="786">
        <v>93240</v>
      </c>
      <c r="D19" s="786">
        <v>96300</v>
      </c>
      <c r="E19" s="772" t="s">
        <v>995</v>
      </c>
      <c r="F19" s="772" t="s">
        <v>1019</v>
      </c>
      <c r="G19" s="786">
        <v>100152</v>
      </c>
      <c r="H19" s="772" t="s">
        <v>1019</v>
      </c>
      <c r="I19" s="786">
        <v>99766.8</v>
      </c>
      <c r="J19" s="772" t="s">
        <v>997</v>
      </c>
      <c r="K19" s="267">
        <v>242962</v>
      </c>
      <c r="L19" s="784" t="s">
        <v>1037</v>
      </c>
    </row>
    <row r="20" spans="1:12" ht="19.5" thickBot="1" x14ac:dyDescent="0.25">
      <c r="A20" s="783"/>
      <c r="B20" s="250" t="s">
        <v>1036</v>
      </c>
      <c r="C20" s="787"/>
      <c r="D20" s="787"/>
      <c r="E20" s="773"/>
      <c r="F20" s="773"/>
      <c r="G20" s="787"/>
      <c r="H20" s="773"/>
      <c r="I20" s="787"/>
      <c r="J20" s="773"/>
      <c r="K20" s="262"/>
      <c r="L20" s="785"/>
    </row>
    <row r="21" spans="1:12" ht="38.25" thickBot="1" x14ac:dyDescent="0.25">
      <c r="A21" s="253">
        <v>4</v>
      </c>
      <c r="B21" s="250" t="s">
        <v>1038</v>
      </c>
      <c r="C21" s="251">
        <v>30920</v>
      </c>
      <c r="D21" s="251">
        <v>33084.400000000001</v>
      </c>
      <c r="E21" s="250" t="s">
        <v>995</v>
      </c>
      <c r="F21" s="250" t="s">
        <v>1039</v>
      </c>
      <c r="G21" s="251">
        <v>35245.800000000003</v>
      </c>
      <c r="H21" s="250" t="s">
        <v>1039</v>
      </c>
      <c r="I21" s="251">
        <v>33084.400000000001</v>
      </c>
      <c r="J21" s="250" t="s">
        <v>997</v>
      </c>
      <c r="K21" s="267">
        <v>242963</v>
      </c>
      <c r="L21" s="255" t="s">
        <v>1040</v>
      </c>
    </row>
    <row r="22" spans="1:12" ht="38.25" thickBot="1" x14ac:dyDescent="0.25">
      <c r="A22" s="253">
        <v>5</v>
      </c>
      <c r="B22" s="250" t="s">
        <v>1041</v>
      </c>
      <c r="C22" s="251">
        <v>6625</v>
      </c>
      <c r="D22" s="251">
        <v>16097.08</v>
      </c>
      <c r="E22" s="250" t="s">
        <v>995</v>
      </c>
      <c r="F22" s="250" t="s">
        <v>1042</v>
      </c>
      <c r="G22" s="251">
        <v>16097.08</v>
      </c>
      <c r="H22" s="250" t="s">
        <v>1042</v>
      </c>
      <c r="I22" s="251">
        <v>7088.75</v>
      </c>
      <c r="J22" s="250" t="s">
        <v>997</v>
      </c>
      <c r="K22" s="267">
        <v>242964</v>
      </c>
      <c r="L22" s="255" t="s">
        <v>1043</v>
      </c>
    </row>
    <row r="23" spans="1:12" ht="38.25" thickBot="1" x14ac:dyDescent="0.25">
      <c r="A23" s="253">
        <v>6</v>
      </c>
      <c r="B23" s="250" t="s">
        <v>1044</v>
      </c>
      <c r="C23" s="251">
        <v>21200</v>
      </c>
      <c r="D23" s="251">
        <v>22684</v>
      </c>
      <c r="E23" s="250" t="s">
        <v>995</v>
      </c>
      <c r="F23" s="250" t="s">
        <v>1045</v>
      </c>
      <c r="G23" s="251">
        <v>26322</v>
      </c>
      <c r="H23" s="250" t="s">
        <v>1045</v>
      </c>
      <c r="I23" s="251">
        <v>22684</v>
      </c>
      <c r="J23" s="250" t="s">
        <v>997</v>
      </c>
      <c r="K23" s="267">
        <v>242964</v>
      </c>
      <c r="L23" s="250" t="s">
        <v>1046</v>
      </c>
    </row>
    <row r="24" spans="1:12" ht="38.25" thickBot="1" x14ac:dyDescent="0.25">
      <c r="A24" s="253">
        <v>7</v>
      </c>
      <c r="B24" s="250" t="s">
        <v>1030</v>
      </c>
      <c r="C24" s="251">
        <v>54000</v>
      </c>
      <c r="D24" s="251">
        <v>46010</v>
      </c>
      <c r="E24" s="250" t="s">
        <v>995</v>
      </c>
      <c r="F24" s="250" t="s">
        <v>1047</v>
      </c>
      <c r="G24" s="251">
        <v>60669</v>
      </c>
      <c r="H24" s="250" t="s">
        <v>1047</v>
      </c>
      <c r="I24" s="251">
        <v>57780</v>
      </c>
      <c r="J24" s="250" t="s">
        <v>997</v>
      </c>
      <c r="K24" s="267">
        <v>242964</v>
      </c>
      <c r="L24" s="255" t="s">
        <v>1048</v>
      </c>
    </row>
    <row r="25" spans="1:12" ht="38.25" thickBot="1" x14ac:dyDescent="0.25">
      <c r="A25" s="253">
        <v>8</v>
      </c>
      <c r="B25" s="250" t="s">
        <v>1049</v>
      </c>
      <c r="C25" s="251">
        <v>93065.55</v>
      </c>
      <c r="D25" s="251">
        <v>99580.14</v>
      </c>
      <c r="E25" s="250" t="s">
        <v>995</v>
      </c>
      <c r="F25" s="250" t="s">
        <v>1007</v>
      </c>
      <c r="G25" s="251">
        <v>114297.4</v>
      </c>
      <c r="H25" s="250" t="s">
        <v>1007</v>
      </c>
      <c r="I25" s="251">
        <v>99580.14</v>
      </c>
      <c r="J25" s="250" t="s">
        <v>997</v>
      </c>
      <c r="K25" s="267">
        <v>242964</v>
      </c>
      <c r="L25" s="255" t="s">
        <v>1050</v>
      </c>
    </row>
    <row r="26" spans="1:12" ht="38.25" thickBot="1" x14ac:dyDescent="0.25">
      <c r="A26" s="253">
        <v>9</v>
      </c>
      <c r="B26" s="250" t="s">
        <v>1051</v>
      </c>
      <c r="C26" s="251">
        <v>93000</v>
      </c>
      <c r="D26" s="251">
        <v>99510</v>
      </c>
      <c r="E26" s="250" t="s">
        <v>995</v>
      </c>
      <c r="F26" s="250" t="s">
        <v>1052</v>
      </c>
      <c r="G26" s="251">
        <v>102078</v>
      </c>
      <c r="H26" s="250" t="s">
        <v>1052</v>
      </c>
      <c r="I26" s="251">
        <v>99510</v>
      </c>
      <c r="J26" s="250" t="s">
        <v>997</v>
      </c>
      <c r="K26" s="267">
        <v>242964</v>
      </c>
      <c r="L26" s="250" t="s">
        <v>1053</v>
      </c>
    </row>
    <row r="27" spans="1:12" ht="38.25" thickBot="1" x14ac:dyDescent="0.25">
      <c r="A27" s="249">
        <v>10</v>
      </c>
      <c r="B27" s="250" t="s">
        <v>1054</v>
      </c>
      <c r="C27" s="251">
        <v>27770</v>
      </c>
      <c r="D27" s="251">
        <v>27135.200000000001</v>
      </c>
      <c r="E27" s="250" t="s">
        <v>995</v>
      </c>
      <c r="F27" s="250" t="s">
        <v>1055</v>
      </c>
      <c r="G27" s="251">
        <v>34967.599999999999</v>
      </c>
      <c r="H27" s="250" t="s">
        <v>1055</v>
      </c>
      <c r="I27" s="251">
        <v>29713.9</v>
      </c>
      <c r="J27" s="250" t="s">
        <v>997</v>
      </c>
      <c r="K27" s="267">
        <v>242968</v>
      </c>
      <c r="L27" s="250" t="s">
        <v>1056</v>
      </c>
    </row>
    <row r="28" spans="1:12" ht="38.25" thickBot="1" x14ac:dyDescent="0.25">
      <c r="A28" s="253">
        <v>11</v>
      </c>
      <c r="B28" s="250" t="s">
        <v>1057</v>
      </c>
      <c r="C28" s="251">
        <v>68500</v>
      </c>
      <c r="D28" s="251">
        <v>73295</v>
      </c>
      <c r="E28" s="250" t="s">
        <v>995</v>
      </c>
      <c r="F28" s="250" t="s">
        <v>1058</v>
      </c>
      <c r="G28" s="251">
        <v>74900</v>
      </c>
      <c r="H28" s="250" t="s">
        <v>1058</v>
      </c>
      <c r="I28" s="251">
        <v>73295</v>
      </c>
      <c r="J28" s="250" t="s">
        <v>997</v>
      </c>
      <c r="K28" s="267">
        <v>242968</v>
      </c>
      <c r="L28" s="250" t="s">
        <v>1059</v>
      </c>
    </row>
    <row r="29" spans="1:12" ht="18.75" x14ac:dyDescent="0.2">
      <c r="A29" s="772">
        <v>12</v>
      </c>
      <c r="B29" s="252" t="s">
        <v>1060</v>
      </c>
      <c r="C29" s="774">
        <v>56000</v>
      </c>
      <c r="D29" s="774">
        <v>59920</v>
      </c>
      <c r="E29" s="772" t="s">
        <v>995</v>
      </c>
      <c r="F29" s="772" t="s">
        <v>1062</v>
      </c>
      <c r="G29" s="774">
        <v>62595</v>
      </c>
      <c r="H29" s="772" t="s">
        <v>1062</v>
      </c>
      <c r="I29" s="774">
        <v>59920</v>
      </c>
      <c r="J29" s="772" t="s">
        <v>997</v>
      </c>
      <c r="K29" s="788">
        <v>242968</v>
      </c>
      <c r="L29" s="772" t="s">
        <v>1063</v>
      </c>
    </row>
    <row r="30" spans="1:12" ht="19.5" thickBot="1" x14ac:dyDescent="0.25">
      <c r="A30" s="773"/>
      <c r="B30" s="250" t="s">
        <v>1061</v>
      </c>
      <c r="C30" s="775"/>
      <c r="D30" s="775"/>
      <c r="E30" s="773"/>
      <c r="F30" s="773"/>
      <c r="G30" s="775"/>
      <c r="H30" s="773"/>
      <c r="I30" s="775"/>
      <c r="J30" s="773"/>
      <c r="K30" s="789"/>
      <c r="L30" s="773"/>
    </row>
    <row r="31" spans="1:12" ht="22.5" thickBot="1" x14ac:dyDescent="0.25">
      <c r="A31" s="249"/>
      <c r="B31" s="255"/>
      <c r="C31" s="256">
        <v>575000.55000000005</v>
      </c>
      <c r="D31" s="256">
        <v>601992.22</v>
      </c>
      <c r="E31" s="250"/>
      <c r="F31" s="255"/>
      <c r="G31" s="256">
        <v>668358.38</v>
      </c>
      <c r="H31" s="255"/>
      <c r="I31" s="256">
        <v>615250.59</v>
      </c>
      <c r="J31" s="255"/>
      <c r="K31" s="263"/>
      <c r="L31" s="255"/>
    </row>
    <row r="32" spans="1:12" ht="38.25" thickBot="1" x14ac:dyDescent="0.25">
      <c r="A32" s="253">
        <v>13</v>
      </c>
      <c r="B32" s="250" t="s">
        <v>1064</v>
      </c>
      <c r="C32" s="251">
        <v>62900</v>
      </c>
      <c r="D32" s="251">
        <v>67303</v>
      </c>
      <c r="E32" s="250" t="s">
        <v>995</v>
      </c>
      <c r="F32" s="250" t="s">
        <v>1010</v>
      </c>
      <c r="G32" s="251">
        <v>69550</v>
      </c>
      <c r="H32" s="250" t="s">
        <v>1010</v>
      </c>
      <c r="I32" s="251">
        <v>67303</v>
      </c>
      <c r="J32" s="274" t="s">
        <v>997</v>
      </c>
      <c r="K32" s="275">
        <v>242969</v>
      </c>
      <c r="L32" s="250" t="s">
        <v>1065</v>
      </c>
    </row>
    <row r="33" spans="1:12" ht="38.25" thickBot="1" x14ac:dyDescent="0.25">
      <c r="A33" s="253">
        <v>14</v>
      </c>
      <c r="B33" s="250" t="s">
        <v>1066</v>
      </c>
      <c r="C33" s="251">
        <v>3400</v>
      </c>
      <c r="D33" s="251">
        <v>3638</v>
      </c>
      <c r="E33" s="250" t="s">
        <v>995</v>
      </c>
      <c r="F33" s="250" t="s">
        <v>1067</v>
      </c>
      <c r="G33" s="251">
        <v>4729.3999999999996</v>
      </c>
      <c r="H33" s="250" t="s">
        <v>1067</v>
      </c>
      <c r="I33" s="251">
        <v>3638</v>
      </c>
      <c r="J33" s="250" t="s">
        <v>997</v>
      </c>
      <c r="K33" s="275">
        <v>242969</v>
      </c>
      <c r="L33" s="250" t="s">
        <v>1068</v>
      </c>
    </row>
    <row r="34" spans="1:12" ht="18.75" x14ac:dyDescent="0.2">
      <c r="A34" s="772">
        <v>15</v>
      </c>
      <c r="B34" s="252" t="s">
        <v>1069</v>
      </c>
      <c r="C34" s="774">
        <v>50000</v>
      </c>
      <c r="D34" s="774">
        <v>5350</v>
      </c>
      <c r="E34" s="772" t="s">
        <v>995</v>
      </c>
      <c r="F34" s="772" t="s">
        <v>1071</v>
      </c>
      <c r="G34" s="774">
        <v>56175</v>
      </c>
      <c r="H34" s="772" t="s">
        <v>1071</v>
      </c>
      <c r="I34" s="774">
        <v>53500</v>
      </c>
      <c r="J34" s="772" t="s">
        <v>997</v>
      </c>
      <c r="K34" s="788">
        <v>242970</v>
      </c>
      <c r="L34" s="772" t="s">
        <v>1072</v>
      </c>
    </row>
    <row r="35" spans="1:12" ht="19.5" thickBot="1" x14ac:dyDescent="0.25">
      <c r="A35" s="773"/>
      <c r="B35" s="250" t="s">
        <v>1070</v>
      </c>
      <c r="C35" s="775"/>
      <c r="D35" s="775"/>
      <c r="E35" s="773"/>
      <c r="F35" s="773"/>
      <c r="G35" s="775"/>
      <c r="H35" s="773"/>
      <c r="I35" s="775"/>
      <c r="J35" s="773"/>
      <c r="K35" s="790"/>
      <c r="L35" s="773"/>
    </row>
    <row r="36" spans="1:12" ht="18.75" x14ac:dyDescent="0.2">
      <c r="A36" s="772">
        <v>16</v>
      </c>
      <c r="B36" s="252" t="s">
        <v>1073</v>
      </c>
      <c r="C36" s="774">
        <v>86000</v>
      </c>
      <c r="D36" s="774">
        <v>92020</v>
      </c>
      <c r="E36" s="772" t="s">
        <v>995</v>
      </c>
      <c r="F36" s="252" t="s">
        <v>1075</v>
      </c>
      <c r="G36" s="774">
        <v>95551</v>
      </c>
      <c r="H36" s="252" t="s">
        <v>1075</v>
      </c>
      <c r="I36" s="774">
        <v>92020</v>
      </c>
      <c r="J36" s="772" t="s">
        <v>997</v>
      </c>
      <c r="K36" s="788">
        <v>242970</v>
      </c>
      <c r="L36" s="772" t="s">
        <v>1077</v>
      </c>
    </row>
    <row r="37" spans="1:12" ht="19.5" thickBot="1" x14ac:dyDescent="0.25">
      <c r="A37" s="773"/>
      <c r="B37" s="250" t="s">
        <v>1074</v>
      </c>
      <c r="C37" s="775"/>
      <c r="D37" s="775"/>
      <c r="E37" s="773"/>
      <c r="F37" s="250" t="s">
        <v>1076</v>
      </c>
      <c r="G37" s="775"/>
      <c r="H37" s="250" t="s">
        <v>1076</v>
      </c>
      <c r="I37" s="775"/>
      <c r="J37" s="773"/>
      <c r="K37" s="790"/>
      <c r="L37" s="773"/>
    </row>
    <row r="38" spans="1:12" ht="36.75" customHeight="1" x14ac:dyDescent="0.2">
      <c r="A38" s="772">
        <v>17</v>
      </c>
      <c r="B38" s="252" t="s">
        <v>1078</v>
      </c>
      <c r="C38" s="774">
        <v>64000</v>
      </c>
      <c r="D38" s="774">
        <v>71904</v>
      </c>
      <c r="E38" s="772" t="s">
        <v>995</v>
      </c>
      <c r="F38" s="772" t="s">
        <v>1004</v>
      </c>
      <c r="G38" s="774">
        <v>71904</v>
      </c>
      <c r="H38" s="772" t="s">
        <v>1004</v>
      </c>
      <c r="I38" s="774">
        <v>68480</v>
      </c>
      <c r="J38" s="772" t="s">
        <v>997</v>
      </c>
      <c r="K38" s="788">
        <v>242970</v>
      </c>
      <c r="L38" s="772" t="s">
        <v>1079</v>
      </c>
    </row>
    <row r="39" spans="1:12" ht="19.5" thickBot="1" x14ac:dyDescent="0.25">
      <c r="A39" s="773"/>
      <c r="B39" s="250" t="s">
        <v>1036</v>
      </c>
      <c r="C39" s="775"/>
      <c r="D39" s="775"/>
      <c r="E39" s="773"/>
      <c r="F39" s="773"/>
      <c r="G39" s="775"/>
      <c r="H39" s="773"/>
      <c r="I39" s="775"/>
      <c r="J39" s="773"/>
      <c r="K39" s="790"/>
      <c r="L39" s="773"/>
    </row>
    <row r="40" spans="1:12" ht="18.75" x14ac:dyDescent="0.2">
      <c r="A40" s="772">
        <v>18</v>
      </c>
      <c r="B40" s="252" t="s">
        <v>1080</v>
      </c>
      <c r="C40" s="774">
        <v>72350</v>
      </c>
      <c r="D40" s="774">
        <v>84647.7</v>
      </c>
      <c r="E40" s="772" t="s">
        <v>995</v>
      </c>
      <c r="F40" s="252" t="s">
        <v>1081</v>
      </c>
      <c r="G40" s="774">
        <v>86135</v>
      </c>
      <c r="H40" s="252" t="s">
        <v>1081</v>
      </c>
      <c r="I40" s="772" t="s">
        <v>1083</v>
      </c>
      <c r="J40" s="772" t="s">
        <v>997</v>
      </c>
      <c r="K40" s="788">
        <v>242971</v>
      </c>
      <c r="L40" s="772" t="s">
        <v>1084</v>
      </c>
    </row>
    <row r="41" spans="1:12" ht="19.5" thickBot="1" x14ac:dyDescent="0.25">
      <c r="A41" s="773"/>
      <c r="B41" s="250" t="s">
        <v>1003</v>
      </c>
      <c r="C41" s="775"/>
      <c r="D41" s="775"/>
      <c r="E41" s="773"/>
      <c r="F41" s="250" t="s">
        <v>1082</v>
      </c>
      <c r="G41" s="775"/>
      <c r="H41" s="250" t="s">
        <v>1082</v>
      </c>
      <c r="I41" s="773"/>
      <c r="J41" s="773"/>
      <c r="K41" s="789"/>
      <c r="L41" s="773"/>
    </row>
    <row r="42" spans="1:12" ht="38.25" thickBot="1" x14ac:dyDescent="0.25">
      <c r="A42" s="253">
        <v>19</v>
      </c>
      <c r="B42" s="250" t="s">
        <v>1085</v>
      </c>
      <c r="C42" s="251">
        <v>93450</v>
      </c>
      <c r="D42" s="251">
        <v>99991.5</v>
      </c>
      <c r="E42" s="250" t="s">
        <v>995</v>
      </c>
      <c r="F42" s="250" t="s">
        <v>1052</v>
      </c>
      <c r="G42" s="251">
        <v>102720</v>
      </c>
      <c r="H42" s="250" t="s">
        <v>1052</v>
      </c>
      <c r="I42" s="251">
        <v>99991.5</v>
      </c>
      <c r="J42" s="274" t="s">
        <v>997</v>
      </c>
      <c r="K42" s="275">
        <v>242971</v>
      </c>
      <c r="L42" s="250" t="s">
        <v>1086</v>
      </c>
    </row>
    <row r="43" spans="1:12" ht="18.75" x14ac:dyDescent="0.2">
      <c r="A43" s="772">
        <v>20</v>
      </c>
      <c r="B43" s="252" t="s">
        <v>1087</v>
      </c>
      <c r="C43" s="774">
        <v>67060</v>
      </c>
      <c r="D43" s="774">
        <v>71754.2</v>
      </c>
      <c r="E43" s="772" t="s">
        <v>995</v>
      </c>
      <c r="F43" s="772" t="s">
        <v>1007</v>
      </c>
      <c r="G43" s="774">
        <v>76066.3</v>
      </c>
      <c r="H43" s="772" t="s">
        <v>1007</v>
      </c>
      <c r="I43" s="774">
        <v>71754.2</v>
      </c>
      <c r="J43" s="772" t="s">
        <v>997</v>
      </c>
      <c r="K43" s="788">
        <v>242975</v>
      </c>
      <c r="L43" s="772" t="s">
        <v>1088</v>
      </c>
    </row>
    <row r="44" spans="1:12" ht="19.5" thickBot="1" x14ac:dyDescent="0.25">
      <c r="A44" s="773"/>
      <c r="B44" s="250" t="s">
        <v>1070</v>
      </c>
      <c r="C44" s="775"/>
      <c r="D44" s="775"/>
      <c r="E44" s="773"/>
      <c r="F44" s="773"/>
      <c r="G44" s="775"/>
      <c r="H44" s="773"/>
      <c r="I44" s="775"/>
      <c r="J44" s="773"/>
      <c r="K44" s="791"/>
      <c r="L44" s="773"/>
    </row>
    <row r="45" spans="1:12" ht="38.25" thickBot="1" x14ac:dyDescent="0.25">
      <c r="A45" s="253">
        <v>21</v>
      </c>
      <c r="B45" s="250" t="s">
        <v>1089</v>
      </c>
      <c r="C45" s="251">
        <v>86000</v>
      </c>
      <c r="D45" s="251">
        <v>92020</v>
      </c>
      <c r="E45" s="250" t="s">
        <v>995</v>
      </c>
      <c r="F45" s="250" t="s">
        <v>1090</v>
      </c>
      <c r="G45" s="251">
        <v>95230</v>
      </c>
      <c r="H45" s="250" t="s">
        <v>1090</v>
      </c>
      <c r="I45" s="251">
        <v>92020</v>
      </c>
      <c r="J45" s="250" t="s">
        <v>997</v>
      </c>
      <c r="K45" s="276">
        <v>242976</v>
      </c>
      <c r="L45" s="250" t="s">
        <v>1091</v>
      </c>
    </row>
    <row r="46" spans="1:12" ht="38.25" thickBot="1" x14ac:dyDescent="0.25">
      <c r="A46" s="253">
        <v>22</v>
      </c>
      <c r="B46" s="250" t="s">
        <v>1092</v>
      </c>
      <c r="C46" s="251">
        <v>73200</v>
      </c>
      <c r="D46" s="251">
        <v>78324</v>
      </c>
      <c r="E46" s="250" t="s">
        <v>995</v>
      </c>
      <c r="F46" s="250" t="s">
        <v>1093</v>
      </c>
      <c r="G46" s="251">
        <v>80464</v>
      </c>
      <c r="H46" s="250" t="s">
        <v>1093</v>
      </c>
      <c r="I46" s="251">
        <v>78324</v>
      </c>
      <c r="J46" s="250" t="s">
        <v>997</v>
      </c>
      <c r="K46" s="276">
        <v>242975</v>
      </c>
      <c r="L46" s="250" t="s">
        <v>1094</v>
      </c>
    </row>
    <row r="47" spans="1:12" ht="18.75" x14ac:dyDescent="0.2">
      <c r="A47" s="772">
        <v>23</v>
      </c>
      <c r="B47" s="252" t="s">
        <v>1095</v>
      </c>
      <c r="C47" s="774">
        <v>87900</v>
      </c>
      <c r="D47" s="774">
        <v>94053</v>
      </c>
      <c r="E47" s="772" t="s">
        <v>995</v>
      </c>
      <c r="F47" s="772" t="s">
        <v>1028</v>
      </c>
      <c r="G47" s="774">
        <v>94911.14</v>
      </c>
      <c r="H47" s="772" t="s">
        <v>1028</v>
      </c>
      <c r="I47" s="774">
        <v>94053</v>
      </c>
      <c r="J47" s="772" t="s">
        <v>997</v>
      </c>
      <c r="K47" s="276">
        <v>242976</v>
      </c>
      <c r="L47" s="772" t="s">
        <v>1097</v>
      </c>
    </row>
    <row r="48" spans="1:12" ht="19.5" thickBot="1" x14ac:dyDescent="0.25">
      <c r="A48" s="773"/>
      <c r="B48" s="250" t="s">
        <v>1096</v>
      </c>
      <c r="C48" s="775"/>
      <c r="D48" s="775"/>
      <c r="E48" s="773"/>
      <c r="F48" s="773"/>
      <c r="G48" s="775"/>
      <c r="H48" s="773"/>
      <c r="I48" s="775"/>
      <c r="J48" s="773"/>
      <c r="K48" s="262"/>
      <c r="L48" s="773"/>
    </row>
    <row r="49" spans="1:12" ht="36.75" customHeight="1" x14ac:dyDescent="0.2">
      <c r="A49" s="772">
        <v>24</v>
      </c>
      <c r="B49" s="252" t="s">
        <v>1095</v>
      </c>
      <c r="C49" s="774">
        <v>57472</v>
      </c>
      <c r="D49" s="774">
        <v>61495.040000000001</v>
      </c>
      <c r="E49" s="772" t="s">
        <v>995</v>
      </c>
      <c r="F49" s="772" t="s">
        <v>1099</v>
      </c>
      <c r="G49" s="774">
        <v>68340.899999999994</v>
      </c>
      <c r="H49" s="772" t="s">
        <v>1099</v>
      </c>
      <c r="I49" s="774">
        <v>61495.040000000001</v>
      </c>
      <c r="J49" s="772" t="s">
        <v>997</v>
      </c>
      <c r="K49" s="276">
        <v>242976</v>
      </c>
      <c r="L49" s="772" t="s">
        <v>1100</v>
      </c>
    </row>
    <row r="50" spans="1:12" ht="19.5" thickBot="1" x14ac:dyDescent="0.25">
      <c r="A50" s="773"/>
      <c r="B50" s="250" t="s">
        <v>1098</v>
      </c>
      <c r="C50" s="775"/>
      <c r="D50" s="775"/>
      <c r="E50" s="773"/>
      <c r="F50" s="773"/>
      <c r="G50" s="775"/>
      <c r="H50" s="773"/>
      <c r="I50" s="775"/>
      <c r="J50" s="773"/>
      <c r="K50" s="262"/>
      <c r="L50" s="773"/>
    </row>
    <row r="51" spans="1:12" ht="18.75" x14ac:dyDescent="0.2">
      <c r="A51" s="772">
        <v>25</v>
      </c>
      <c r="B51" s="252" t="s">
        <v>1095</v>
      </c>
      <c r="C51" s="774"/>
      <c r="D51" s="774"/>
      <c r="E51" s="772" t="s">
        <v>995</v>
      </c>
      <c r="F51" s="772" t="s">
        <v>1103</v>
      </c>
      <c r="G51" s="774"/>
      <c r="H51" s="772" t="s">
        <v>1099</v>
      </c>
      <c r="I51" s="774">
        <v>55062.2</v>
      </c>
      <c r="J51" s="772" t="s">
        <v>997</v>
      </c>
      <c r="K51" s="276">
        <v>242977</v>
      </c>
      <c r="L51" s="772" t="s">
        <v>1102</v>
      </c>
    </row>
    <row r="52" spans="1:12" ht="19.5" thickBot="1" x14ac:dyDescent="0.25">
      <c r="A52" s="773"/>
      <c r="B52" s="250" t="s">
        <v>1098</v>
      </c>
      <c r="C52" s="775"/>
      <c r="D52" s="775"/>
      <c r="E52" s="773"/>
      <c r="F52" s="773"/>
      <c r="G52" s="775"/>
      <c r="H52" s="773"/>
      <c r="I52" s="775"/>
      <c r="J52" s="773"/>
      <c r="K52" s="262"/>
      <c r="L52" s="773"/>
    </row>
    <row r="53" spans="1:12" ht="19.5" thickBot="1" x14ac:dyDescent="0.25">
      <c r="A53" s="253"/>
      <c r="B53" s="250"/>
      <c r="C53" s="251"/>
      <c r="D53" s="251"/>
      <c r="E53" s="250"/>
      <c r="F53" s="250"/>
      <c r="G53" s="251"/>
      <c r="H53" s="250"/>
      <c r="I53" s="251"/>
      <c r="J53" s="250"/>
      <c r="K53" s="261"/>
      <c r="L53" s="250"/>
    </row>
    <row r="54" spans="1:12" ht="19.5" thickBot="1" x14ac:dyDescent="0.25">
      <c r="A54" s="253"/>
      <c r="B54" s="250"/>
      <c r="C54" s="251"/>
      <c r="D54" s="251"/>
      <c r="E54" s="250"/>
      <c r="F54" s="250"/>
      <c r="G54" s="251"/>
      <c r="H54" s="250"/>
      <c r="I54" s="251"/>
      <c r="J54" s="250"/>
      <c r="K54" s="261"/>
      <c r="L54" s="250"/>
    </row>
    <row r="55" spans="1:12" ht="19.5" thickBot="1" x14ac:dyDescent="0.25">
      <c r="A55" s="253"/>
      <c r="B55" s="250"/>
      <c r="C55" s="251"/>
      <c r="D55" s="251"/>
      <c r="E55" s="250"/>
      <c r="F55" s="250"/>
      <c r="G55" s="251"/>
      <c r="H55" s="250"/>
      <c r="I55" s="251"/>
      <c r="J55" s="250"/>
      <c r="K55" s="261"/>
      <c r="L55" s="250"/>
    </row>
    <row r="56" spans="1:12" ht="19.5" thickBot="1" x14ac:dyDescent="0.25">
      <c r="A56" s="253"/>
      <c r="B56" s="250"/>
      <c r="C56" s="254">
        <v>803732</v>
      </c>
      <c r="D56" s="251">
        <v>822500.44</v>
      </c>
      <c r="E56" s="250"/>
      <c r="F56" s="250"/>
      <c r="G56" s="251">
        <v>901776.74</v>
      </c>
      <c r="H56" s="250"/>
      <c r="I56" s="251">
        <v>497637.74</v>
      </c>
      <c r="J56" s="250"/>
      <c r="K56" s="261"/>
      <c r="L56" s="250"/>
    </row>
  </sheetData>
  <mergeCells count="141">
    <mergeCell ref="A43:A44"/>
    <mergeCell ref="C43:C44"/>
    <mergeCell ref="D43:D44"/>
    <mergeCell ref="E43:E44"/>
    <mergeCell ref="F43:F44"/>
    <mergeCell ref="G43:G44"/>
    <mergeCell ref="L51:L52"/>
    <mergeCell ref="H49:H50"/>
    <mergeCell ref="I49:I50"/>
    <mergeCell ref="J49:J50"/>
    <mergeCell ref="A51:A52"/>
    <mergeCell ref="C51:C52"/>
    <mergeCell ref="D51:D52"/>
    <mergeCell ref="E51:E52"/>
    <mergeCell ref="F51:F52"/>
    <mergeCell ref="G51:G52"/>
    <mergeCell ref="L49:L50"/>
    <mergeCell ref="H51:H52"/>
    <mergeCell ref="I51:I52"/>
    <mergeCell ref="J51:J52"/>
    <mergeCell ref="A49:A50"/>
    <mergeCell ref="C49:C50"/>
    <mergeCell ref="D49:D50"/>
    <mergeCell ref="E49:E50"/>
    <mergeCell ref="F49:F50"/>
    <mergeCell ref="G49:G50"/>
    <mergeCell ref="A47:A48"/>
    <mergeCell ref="C47:C48"/>
    <mergeCell ref="D47:D48"/>
    <mergeCell ref="E47:E48"/>
    <mergeCell ref="F47:F48"/>
    <mergeCell ref="G47:G48"/>
    <mergeCell ref="L47:L48"/>
    <mergeCell ref="J47:J48"/>
    <mergeCell ref="H47:H48"/>
    <mergeCell ref="I47:I48"/>
    <mergeCell ref="L43:L44"/>
    <mergeCell ref="J38:J39"/>
    <mergeCell ref="L38:L39"/>
    <mergeCell ref="H34:H35"/>
    <mergeCell ref="I34:I35"/>
    <mergeCell ref="J34:J35"/>
    <mergeCell ref="L34:L35"/>
    <mergeCell ref="L29:L30"/>
    <mergeCell ref="H43:H44"/>
    <mergeCell ref="I43:I44"/>
    <mergeCell ref="J43:J44"/>
    <mergeCell ref="K34:K35"/>
    <mergeCell ref="K36:K37"/>
    <mergeCell ref="K38:K39"/>
    <mergeCell ref="K40:K41"/>
    <mergeCell ref="K43:K44"/>
    <mergeCell ref="A40:A41"/>
    <mergeCell ref="C40:C41"/>
    <mergeCell ref="D40:D41"/>
    <mergeCell ref="E40:E41"/>
    <mergeCell ref="G40:G41"/>
    <mergeCell ref="I40:I41"/>
    <mergeCell ref="J40:J41"/>
    <mergeCell ref="L40:L41"/>
    <mergeCell ref="J36:J37"/>
    <mergeCell ref="L36:L37"/>
    <mergeCell ref="A38:A39"/>
    <mergeCell ref="C38:C39"/>
    <mergeCell ref="D38:D39"/>
    <mergeCell ref="E38:E39"/>
    <mergeCell ref="F38:F39"/>
    <mergeCell ref="G38:G39"/>
    <mergeCell ref="H38:H39"/>
    <mergeCell ref="I38:I39"/>
    <mergeCell ref="A36:A37"/>
    <mergeCell ref="C36:C37"/>
    <mergeCell ref="D36:D37"/>
    <mergeCell ref="E36:E37"/>
    <mergeCell ref="G36:G37"/>
    <mergeCell ref="I36:I37"/>
    <mergeCell ref="A34:A35"/>
    <mergeCell ref="C34:C35"/>
    <mergeCell ref="D34:D35"/>
    <mergeCell ref="E34:E35"/>
    <mergeCell ref="F34:F35"/>
    <mergeCell ref="G34:G35"/>
    <mergeCell ref="H19:H20"/>
    <mergeCell ref="I19:I20"/>
    <mergeCell ref="J19:J20"/>
    <mergeCell ref="H29:H30"/>
    <mergeCell ref="I29:I30"/>
    <mergeCell ref="J29:J30"/>
    <mergeCell ref="L19:L20"/>
    <mergeCell ref="A29:A30"/>
    <mergeCell ref="C29:C30"/>
    <mergeCell ref="D29:D30"/>
    <mergeCell ref="E29:E30"/>
    <mergeCell ref="F29:F30"/>
    <mergeCell ref="G29:G30"/>
    <mergeCell ref="H17:H18"/>
    <mergeCell ref="I17:I18"/>
    <mergeCell ref="J17:J18"/>
    <mergeCell ref="L17:L18"/>
    <mergeCell ref="A19:A20"/>
    <mergeCell ref="C19:C20"/>
    <mergeCell ref="D19:D20"/>
    <mergeCell ref="E19:E20"/>
    <mergeCell ref="F19:F20"/>
    <mergeCell ref="G19:G20"/>
    <mergeCell ref="A17:A18"/>
    <mergeCell ref="C17:C18"/>
    <mergeCell ref="D17:D18"/>
    <mergeCell ref="E17:E18"/>
    <mergeCell ref="F17:F18"/>
    <mergeCell ref="G17:G18"/>
    <mergeCell ref="K29:K30"/>
    <mergeCell ref="G15:G16"/>
    <mergeCell ref="I15:I16"/>
    <mergeCell ref="J15:J16"/>
    <mergeCell ref="L15:L16"/>
    <mergeCell ref="A15:A16"/>
    <mergeCell ref="B15:B16"/>
    <mergeCell ref="C15:C16"/>
    <mergeCell ref="D15:D16"/>
    <mergeCell ref="E15:E16"/>
    <mergeCell ref="H5:H6"/>
    <mergeCell ref="I5:I6"/>
    <mergeCell ref="J5:J6"/>
    <mergeCell ref="L5:L6"/>
    <mergeCell ref="G1:G2"/>
    <mergeCell ref="H1:H2"/>
    <mergeCell ref="J1:J2"/>
    <mergeCell ref="L1:L2"/>
    <mergeCell ref="A5:A6"/>
    <mergeCell ref="C5:C6"/>
    <mergeCell ref="D5:D6"/>
    <mergeCell ref="E5:E6"/>
    <mergeCell ref="F5:F6"/>
    <mergeCell ref="G5:G6"/>
    <mergeCell ref="A1:A2"/>
    <mergeCell ref="B1:B2"/>
    <mergeCell ref="C1:C2"/>
    <mergeCell ref="D1:D2"/>
    <mergeCell ref="E1:E2"/>
    <mergeCell ref="F1:F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086"/>
  <sheetViews>
    <sheetView view="pageBreakPreview" topLeftCell="A25" zoomScaleNormal="100" zoomScaleSheetLayoutView="100" workbookViewId="0">
      <selection activeCell="B1" sqref="B1:I4"/>
    </sheetView>
  </sheetViews>
  <sheetFormatPr defaultColWidth="9" defaultRowHeight="30" customHeight="1" x14ac:dyDescent="0.55000000000000004"/>
  <cols>
    <col min="1" max="1" width="6" style="40" customWidth="1"/>
    <col min="2" max="2" width="6.625" style="40" customWidth="1"/>
    <col min="3" max="3" width="24.875" style="14" customWidth="1"/>
    <col min="4" max="4" width="39.625" style="14" customWidth="1"/>
    <col min="5" max="5" width="80.75" style="14" customWidth="1"/>
    <col min="6" max="6" width="19.625" style="14" customWidth="1"/>
    <col min="7" max="7" width="15.875" style="14" customWidth="1"/>
    <col min="8" max="8" width="20" style="122" customWidth="1"/>
    <col min="9" max="9" width="7.75" style="14" customWidth="1"/>
    <col min="10" max="10" width="4.375" style="27" customWidth="1"/>
    <col min="11" max="11" width="50.625" style="13" hidden="1" customWidth="1"/>
    <col min="12" max="12" width="6.25" style="8" customWidth="1"/>
    <col min="13" max="13" width="14.125" style="40" hidden="1" customWidth="1"/>
    <col min="14" max="16384" width="9" style="40"/>
  </cols>
  <sheetData>
    <row r="1" spans="1:12" ht="34.5" customHeight="1" x14ac:dyDescent="0.55000000000000004">
      <c r="A1" s="8"/>
      <c r="B1" s="763" t="s">
        <v>14</v>
      </c>
      <c r="C1" s="763"/>
      <c r="D1" s="763"/>
      <c r="E1" s="763"/>
      <c r="F1" s="763"/>
      <c r="G1" s="763"/>
      <c r="H1" s="763"/>
      <c r="I1" s="763"/>
      <c r="J1" s="77"/>
      <c r="K1" s="12"/>
      <c r="L1" s="12"/>
    </row>
    <row r="2" spans="1:12" ht="30" customHeight="1" x14ac:dyDescent="0.55000000000000004">
      <c r="B2" s="764" t="s">
        <v>36</v>
      </c>
      <c r="C2" s="764"/>
      <c r="D2" s="764"/>
      <c r="E2" s="764"/>
      <c r="F2" s="764"/>
      <c r="G2" s="764"/>
      <c r="H2" s="764"/>
      <c r="I2" s="764"/>
      <c r="J2" s="77"/>
      <c r="K2" s="12"/>
      <c r="L2" s="12"/>
    </row>
    <row r="3" spans="1:12" ht="24.75" customHeight="1" x14ac:dyDescent="0.55000000000000004">
      <c r="B3" s="765" t="s">
        <v>15</v>
      </c>
      <c r="C3" s="765"/>
      <c r="D3" s="765"/>
      <c r="E3" s="765"/>
      <c r="F3" s="765"/>
      <c r="G3" s="765"/>
      <c r="H3" s="765"/>
      <c r="I3" s="765"/>
      <c r="J3" s="78"/>
      <c r="K3" s="41"/>
      <c r="L3" s="41"/>
    </row>
    <row r="4" spans="1:12" ht="54.75" customHeight="1" x14ac:dyDescent="0.55000000000000004">
      <c r="B4" s="42" t="s">
        <v>5</v>
      </c>
      <c r="C4" s="79" t="s">
        <v>16</v>
      </c>
      <c r="D4" s="80" t="s">
        <v>6</v>
      </c>
      <c r="E4" s="79" t="s">
        <v>7</v>
      </c>
      <c r="F4" s="81" t="s">
        <v>8</v>
      </c>
      <c r="G4" s="766" t="s">
        <v>9</v>
      </c>
      <c r="H4" s="767"/>
      <c r="I4" s="79" t="s">
        <v>10</v>
      </c>
      <c r="J4" s="82"/>
      <c r="K4" s="43"/>
      <c r="L4" s="44"/>
    </row>
    <row r="5" spans="1:12" ht="33.75" customHeight="1" x14ac:dyDescent="0.55000000000000004">
      <c r="B5" s="45" t="s">
        <v>11</v>
      </c>
      <c r="C5" s="83" t="s">
        <v>0</v>
      </c>
      <c r="D5" s="84" t="s">
        <v>1</v>
      </c>
      <c r="E5" s="85" t="s">
        <v>2</v>
      </c>
      <c r="F5" s="86" t="s">
        <v>3</v>
      </c>
      <c r="G5" s="87" t="s">
        <v>12</v>
      </c>
      <c r="H5" s="79" t="s">
        <v>13</v>
      </c>
      <c r="I5" s="85" t="s">
        <v>4</v>
      </c>
      <c r="J5" s="88"/>
      <c r="K5" s="46"/>
      <c r="L5" s="47"/>
    </row>
    <row r="6" spans="1:12" ht="21" customHeight="1" x14ac:dyDescent="0.55000000000000004">
      <c r="B6" s="2">
        <v>1</v>
      </c>
      <c r="C6" s="124" t="s">
        <v>37</v>
      </c>
      <c r="D6" s="69" t="s">
        <v>38</v>
      </c>
      <c r="E6" s="52" t="s">
        <v>39</v>
      </c>
      <c r="F6" s="62">
        <f>4164*1.07</f>
        <v>4455.4800000000005</v>
      </c>
      <c r="G6" s="63">
        <v>44566</v>
      </c>
      <c r="H6" s="89" t="s">
        <v>40</v>
      </c>
      <c r="I6" s="58">
        <v>1</v>
      </c>
      <c r="L6" s="500"/>
    </row>
    <row r="7" spans="1:12" ht="21" customHeight="1" x14ac:dyDescent="0.55000000000000004">
      <c r="B7" s="3"/>
      <c r="C7" s="57"/>
      <c r="D7" s="71"/>
      <c r="E7" s="56" t="s">
        <v>41</v>
      </c>
      <c r="F7" s="66"/>
      <c r="G7" s="4"/>
      <c r="H7" s="27"/>
      <c r="I7" s="58"/>
      <c r="L7" s="500"/>
    </row>
    <row r="8" spans="1:12" ht="21" customHeight="1" x14ac:dyDescent="0.55000000000000004">
      <c r="B8" s="5">
        <v>2</v>
      </c>
      <c r="C8" s="10" t="s">
        <v>42</v>
      </c>
      <c r="D8" s="60" t="s">
        <v>43</v>
      </c>
      <c r="E8" s="70" t="s">
        <v>44</v>
      </c>
      <c r="F8" s="62">
        <f>30900*1.07</f>
        <v>33063</v>
      </c>
      <c r="G8" s="90">
        <v>44566</v>
      </c>
      <c r="H8" s="15" t="s">
        <v>45</v>
      </c>
      <c r="I8" s="15">
        <v>1</v>
      </c>
      <c r="L8" s="500"/>
    </row>
    <row r="9" spans="1:12" ht="21" customHeight="1" x14ac:dyDescent="0.55000000000000004">
      <c r="B9" s="6"/>
      <c r="C9" s="4"/>
      <c r="D9" s="64"/>
      <c r="E9" s="72" t="s">
        <v>46</v>
      </c>
      <c r="F9" s="66"/>
      <c r="G9" s="4"/>
      <c r="H9" s="17"/>
      <c r="I9" s="17"/>
      <c r="L9" s="500"/>
    </row>
    <row r="10" spans="1:12" ht="21" customHeight="1" x14ac:dyDescent="0.55000000000000004">
      <c r="B10" s="2">
        <v>3</v>
      </c>
      <c r="C10" s="10" t="s">
        <v>47</v>
      </c>
      <c r="D10" s="91" t="s">
        <v>48</v>
      </c>
      <c r="E10" s="70" t="s">
        <v>49</v>
      </c>
      <c r="F10" s="62">
        <f>3700*1.07</f>
        <v>3959.0000000000005</v>
      </c>
      <c r="G10" s="63">
        <v>44566</v>
      </c>
      <c r="H10" s="15" t="s">
        <v>50</v>
      </c>
      <c r="I10" s="58">
        <v>1</v>
      </c>
      <c r="L10" s="500"/>
    </row>
    <row r="11" spans="1:12" ht="21" customHeight="1" x14ac:dyDescent="0.55000000000000004">
      <c r="B11" s="3"/>
      <c r="C11" s="4"/>
      <c r="D11" s="18"/>
      <c r="E11" s="72"/>
      <c r="F11" s="66"/>
      <c r="G11" s="4"/>
      <c r="H11" s="17"/>
      <c r="I11" s="58"/>
      <c r="L11" s="500"/>
    </row>
    <row r="12" spans="1:12" ht="21" customHeight="1" x14ac:dyDescent="0.55000000000000004">
      <c r="B12" s="5">
        <v>4</v>
      </c>
      <c r="C12" s="10" t="s">
        <v>51</v>
      </c>
      <c r="D12" s="91" t="s">
        <v>52</v>
      </c>
      <c r="E12" s="70" t="s">
        <v>53</v>
      </c>
      <c r="F12" s="62">
        <f>81000*1.07</f>
        <v>86670</v>
      </c>
      <c r="G12" s="90">
        <v>44566</v>
      </c>
      <c r="H12" s="15" t="s">
        <v>54</v>
      </c>
      <c r="I12" s="15">
        <v>1</v>
      </c>
      <c r="L12" s="500"/>
    </row>
    <row r="13" spans="1:12" ht="21" customHeight="1" x14ac:dyDescent="0.55000000000000004">
      <c r="B13" s="6"/>
      <c r="C13" s="4"/>
      <c r="D13" s="18"/>
      <c r="E13" s="72" t="s">
        <v>41</v>
      </c>
      <c r="F13" s="66"/>
      <c r="G13" s="4"/>
      <c r="H13" s="92"/>
      <c r="I13" s="17"/>
      <c r="L13" s="500"/>
    </row>
    <row r="14" spans="1:12" ht="21" customHeight="1" x14ac:dyDescent="0.55000000000000004">
      <c r="B14" s="2">
        <v>5</v>
      </c>
      <c r="C14" s="36" t="s">
        <v>55</v>
      </c>
      <c r="D14" s="60" t="s">
        <v>56</v>
      </c>
      <c r="E14" s="70" t="s">
        <v>57</v>
      </c>
      <c r="F14" s="62">
        <f>20520*1.07</f>
        <v>21956.400000000001</v>
      </c>
      <c r="G14" s="63">
        <v>44566</v>
      </c>
      <c r="H14" s="15" t="s">
        <v>58</v>
      </c>
      <c r="I14" s="58">
        <v>1</v>
      </c>
      <c r="L14" s="500"/>
    </row>
    <row r="15" spans="1:12" ht="21" customHeight="1" x14ac:dyDescent="0.55000000000000004">
      <c r="B15" s="3"/>
      <c r="C15" s="9"/>
      <c r="D15" s="51"/>
      <c r="E15" s="72" t="s">
        <v>59</v>
      </c>
      <c r="F15" s="66"/>
      <c r="G15" s="4"/>
      <c r="H15" s="92"/>
      <c r="I15" s="58"/>
      <c r="L15" s="500"/>
    </row>
    <row r="16" spans="1:12" ht="21" customHeight="1" x14ac:dyDescent="0.55000000000000004">
      <c r="B16" s="5">
        <v>6</v>
      </c>
      <c r="C16" s="123" t="s">
        <v>60</v>
      </c>
      <c r="D16" s="93" t="s">
        <v>61</v>
      </c>
      <c r="E16" s="14" t="s">
        <v>62</v>
      </c>
      <c r="F16" s="62">
        <f>90720*1.07</f>
        <v>97070.400000000009</v>
      </c>
      <c r="G16" s="90">
        <v>44566</v>
      </c>
      <c r="H16" s="15" t="s">
        <v>63</v>
      </c>
      <c r="I16" s="15">
        <v>1</v>
      </c>
      <c r="J16" s="14"/>
      <c r="L16" s="500"/>
    </row>
    <row r="17" spans="2:12" ht="21" customHeight="1" x14ac:dyDescent="0.55000000000000004">
      <c r="B17" s="6"/>
      <c r="C17" s="38"/>
      <c r="D17" s="56"/>
      <c r="F17" s="71"/>
      <c r="G17" s="4"/>
      <c r="H17" s="92"/>
      <c r="I17" s="17"/>
      <c r="J17" s="14"/>
      <c r="L17" s="500"/>
    </row>
    <row r="18" spans="2:12" ht="21" customHeight="1" x14ac:dyDescent="0.55000000000000004">
      <c r="B18" s="2">
        <v>7</v>
      </c>
      <c r="C18" s="37" t="s">
        <v>64</v>
      </c>
      <c r="D18" s="60" t="s">
        <v>43</v>
      </c>
      <c r="E18" s="70" t="s">
        <v>65</v>
      </c>
      <c r="F18" s="62">
        <f>22402.8*1.07</f>
        <v>23970.995999999999</v>
      </c>
      <c r="G18" s="63">
        <v>44566</v>
      </c>
      <c r="H18" s="15" t="s">
        <v>66</v>
      </c>
      <c r="I18" s="58">
        <v>1</v>
      </c>
      <c r="L18" s="500"/>
    </row>
    <row r="19" spans="2:12" ht="21" customHeight="1" x14ac:dyDescent="0.55000000000000004">
      <c r="B19" s="3"/>
      <c r="C19" s="38"/>
      <c r="D19" s="64"/>
      <c r="E19" s="72"/>
      <c r="F19" s="71"/>
      <c r="G19" s="4"/>
      <c r="H19" s="92"/>
      <c r="I19" s="58"/>
      <c r="L19" s="500"/>
    </row>
    <row r="20" spans="2:12" ht="21" customHeight="1" x14ac:dyDescent="0.55000000000000004">
      <c r="B20" s="5">
        <v>8</v>
      </c>
      <c r="C20" s="123" t="s">
        <v>67</v>
      </c>
      <c r="D20" s="69" t="s">
        <v>68</v>
      </c>
      <c r="E20" s="70" t="s">
        <v>69</v>
      </c>
      <c r="F20" s="62">
        <f>8550*1.07</f>
        <v>9148.5</v>
      </c>
      <c r="G20" s="90">
        <v>44566</v>
      </c>
      <c r="H20" s="15" t="s">
        <v>70</v>
      </c>
      <c r="I20" s="15">
        <v>1</v>
      </c>
      <c r="L20" s="500"/>
    </row>
    <row r="21" spans="2:12" ht="21" customHeight="1" x14ac:dyDescent="0.55000000000000004">
      <c r="B21" s="6"/>
      <c r="C21" s="38"/>
      <c r="D21" s="71"/>
      <c r="E21" s="72"/>
      <c r="F21" s="71"/>
      <c r="G21" s="4"/>
      <c r="H21" s="92"/>
      <c r="I21" s="17"/>
      <c r="L21" s="500"/>
    </row>
    <row r="22" spans="2:12" ht="21" customHeight="1" x14ac:dyDescent="0.55000000000000004">
      <c r="B22" s="2">
        <v>9</v>
      </c>
      <c r="C22" s="123" t="s">
        <v>71</v>
      </c>
      <c r="D22" s="69" t="s">
        <v>72</v>
      </c>
      <c r="E22" s="94" t="s">
        <v>73</v>
      </c>
      <c r="F22" s="62">
        <f>900*1.07</f>
        <v>963</v>
      </c>
      <c r="G22" s="63">
        <v>44566</v>
      </c>
      <c r="H22" s="15" t="s">
        <v>74</v>
      </c>
      <c r="I22" s="58">
        <v>1</v>
      </c>
      <c r="J22" s="14"/>
      <c r="L22" s="500"/>
    </row>
    <row r="23" spans="2:12" ht="21" customHeight="1" x14ac:dyDescent="0.55000000000000004">
      <c r="B23" s="3"/>
      <c r="C23" s="38"/>
      <c r="D23" s="71"/>
      <c r="E23" s="76" t="s">
        <v>75</v>
      </c>
      <c r="F23" s="71"/>
      <c r="G23" s="4"/>
      <c r="H23" s="18"/>
      <c r="I23" s="58"/>
      <c r="J23" s="14"/>
      <c r="L23" s="500"/>
    </row>
    <row r="24" spans="2:12" ht="21" customHeight="1" x14ac:dyDescent="0.55000000000000004">
      <c r="B24" s="5">
        <v>10</v>
      </c>
      <c r="C24" s="123" t="s">
        <v>76</v>
      </c>
      <c r="D24" s="69" t="s">
        <v>77</v>
      </c>
      <c r="E24" s="70" t="s">
        <v>78</v>
      </c>
      <c r="F24" s="62">
        <f>13200*1.07</f>
        <v>14124</v>
      </c>
      <c r="G24" s="90">
        <v>44566</v>
      </c>
      <c r="H24" s="91" t="s">
        <v>79</v>
      </c>
      <c r="I24" s="15">
        <v>1</v>
      </c>
      <c r="J24" s="14"/>
      <c r="L24" s="500"/>
    </row>
    <row r="25" spans="2:12" ht="21" customHeight="1" x14ac:dyDescent="0.55000000000000004">
      <c r="B25" s="6"/>
      <c r="C25" s="38"/>
      <c r="D25" s="71"/>
      <c r="E25" s="72" t="s">
        <v>41</v>
      </c>
      <c r="F25" s="71"/>
      <c r="G25" s="4"/>
      <c r="H25" s="18"/>
      <c r="I25" s="17"/>
      <c r="J25" s="14"/>
      <c r="L25" s="500"/>
    </row>
    <row r="26" spans="2:12" ht="21" customHeight="1" x14ac:dyDescent="0.55000000000000004">
      <c r="B26" s="2">
        <v>11</v>
      </c>
      <c r="C26" s="123" t="s">
        <v>80</v>
      </c>
      <c r="D26" s="69" t="s">
        <v>81</v>
      </c>
      <c r="E26" s="70" t="s">
        <v>82</v>
      </c>
      <c r="F26" s="62">
        <f>30000*1.07</f>
        <v>32100.000000000004</v>
      </c>
      <c r="G26" s="63">
        <v>44566</v>
      </c>
      <c r="H26" s="91" t="s">
        <v>83</v>
      </c>
      <c r="I26" s="58">
        <v>1</v>
      </c>
      <c r="J26" s="14"/>
      <c r="L26" s="500"/>
    </row>
    <row r="27" spans="2:12" ht="21" customHeight="1" x14ac:dyDescent="0.55000000000000004">
      <c r="B27" s="3"/>
      <c r="C27" s="38"/>
      <c r="D27" s="71"/>
      <c r="E27" s="72" t="s">
        <v>84</v>
      </c>
      <c r="F27" s="71"/>
      <c r="G27" s="4"/>
      <c r="H27" s="18"/>
      <c r="I27" s="58"/>
      <c r="J27" s="14"/>
      <c r="L27" s="500"/>
    </row>
    <row r="28" spans="2:12" ht="21" customHeight="1" x14ac:dyDescent="0.55000000000000004">
      <c r="B28" s="5">
        <v>12</v>
      </c>
      <c r="C28" s="123" t="s">
        <v>85</v>
      </c>
      <c r="D28" s="69" t="s">
        <v>86</v>
      </c>
      <c r="E28" s="70" t="s">
        <v>87</v>
      </c>
      <c r="F28" s="62">
        <f>3680*1.07</f>
        <v>3937.6000000000004</v>
      </c>
      <c r="G28" s="90">
        <v>44566</v>
      </c>
      <c r="H28" s="91" t="s">
        <v>88</v>
      </c>
      <c r="I28" s="15">
        <v>1</v>
      </c>
      <c r="J28" s="14"/>
      <c r="L28" s="500"/>
    </row>
    <row r="29" spans="2:12" ht="21" customHeight="1" x14ac:dyDescent="0.55000000000000004">
      <c r="B29" s="6"/>
      <c r="C29" s="38"/>
      <c r="D29" s="71"/>
      <c r="E29" s="72" t="s">
        <v>41</v>
      </c>
      <c r="F29" s="71"/>
      <c r="G29" s="4"/>
      <c r="H29" s="18"/>
      <c r="I29" s="17"/>
      <c r="J29" s="14"/>
      <c r="L29" s="500"/>
    </row>
    <row r="30" spans="2:12" ht="21" customHeight="1" x14ac:dyDescent="0.55000000000000004">
      <c r="B30" s="2">
        <v>13</v>
      </c>
      <c r="C30" s="123" t="s">
        <v>85</v>
      </c>
      <c r="D30" s="69" t="s">
        <v>86</v>
      </c>
      <c r="E30" s="70" t="s">
        <v>89</v>
      </c>
      <c r="F30" s="62">
        <f>1000*1.07</f>
        <v>1070</v>
      </c>
      <c r="G30" s="63">
        <v>44566</v>
      </c>
      <c r="H30" s="91" t="s">
        <v>90</v>
      </c>
      <c r="I30" s="58">
        <v>1</v>
      </c>
      <c r="J30" s="14"/>
      <c r="L30" s="500"/>
    </row>
    <row r="31" spans="2:12" ht="21" customHeight="1" x14ac:dyDescent="0.55000000000000004">
      <c r="B31" s="3"/>
      <c r="C31" s="38"/>
      <c r="D31" s="71"/>
      <c r="E31" s="72"/>
      <c r="F31" s="71"/>
      <c r="G31" s="4"/>
      <c r="H31" s="18"/>
      <c r="I31" s="58"/>
      <c r="J31" s="14"/>
      <c r="L31" s="500"/>
    </row>
    <row r="32" spans="2:12" ht="21" customHeight="1" x14ac:dyDescent="0.55000000000000004">
      <c r="B32" s="5">
        <v>14</v>
      </c>
      <c r="C32" s="129" t="s">
        <v>85</v>
      </c>
      <c r="D32" s="69" t="s">
        <v>86</v>
      </c>
      <c r="E32" s="70" t="s">
        <v>91</v>
      </c>
      <c r="F32" s="62">
        <f>2820*1.07</f>
        <v>3017.4</v>
      </c>
      <c r="G32" s="90">
        <v>44566</v>
      </c>
      <c r="H32" s="91" t="s">
        <v>92</v>
      </c>
      <c r="I32" s="15">
        <v>1</v>
      </c>
      <c r="J32" s="14"/>
      <c r="L32" s="500"/>
    </row>
    <row r="33" spans="2:12" ht="21" customHeight="1" x14ac:dyDescent="0.55000000000000004">
      <c r="B33" s="6"/>
      <c r="C33" s="57"/>
      <c r="D33" s="71"/>
      <c r="E33" s="72" t="s">
        <v>93</v>
      </c>
      <c r="F33" s="71"/>
      <c r="G33" s="4"/>
      <c r="H33" s="18"/>
      <c r="I33" s="17"/>
      <c r="J33" s="14"/>
      <c r="L33" s="500"/>
    </row>
    <row r="34" spans="2:12" ht="21" customHeight="1" x14ac:dyDescent="0.55000000000000004">
      <c r="B34" s="2">
        <v>15</v>
      </c>
      <c r="C34" s="10" t="s">
        <v>47</v>
      </c>
      <c r="D34" s="51" t="s">
        <v>94</v>
      </c>
      <c r="E34" s="56" t="s">
        <v>95</v>
      </c>
      <c r="F34" s="62">
        <f>25800*1.07</f>
        <v>27606</v>
      </c>
      <c r="G34" s="63">
        <v>44566</v>
      </c>
      <c r="H34" s="91" t="s">
        <v>96</v>
      </c>
      <c r="I34" s="58">
        <v>1</v>
      </c>
      <c r="J34" s="14"/>
      <c r="L34" s="500"/>
    </row>
    <row r="35" spans="2:12" ht="21" customHeight="1" x14ac:dyDescent="0.55000000000000004">
      <c r="B35" s="3"/>
      <c r="C35" s="4"/>
      <c r="D35" s="51"/>
      <c r="E35" s="56"/>
      <c r="F35" s="71"/>
      <c r="G35" s="4"/>
      <c r="H35" s="18"/>
      <c r="I35" s="58"/>
      <c r="J35" s="14"/>
      <c r="L35" s="500"/>
    </row>
    <row r="36" spans="2:12" ht="21" customHeight="1" x14ac:dyDescent="0.55000000000000004">
      <c r="B36" s="5">
        <v>16</v>
      </c>
      <c r="C36" s="10" t="s">
        <v>97</v>
      </c>
      <c r="D36" s="60" t="s">
        <v>98</v>
      </c>
      <c r="E36" s="70" t="s">
        <v>99</v>
      </c>
      <c r="F36" s="62">
        <f>91250*1.07</f>
        <v>97637.5</v>
      </c>
      <c r="G36" s="90">
        <v>44566</v>
      </c>
      <c r="H36" s="91" t="s">
        <v>100</v>
      </c>
      <c r="I36" s="15">
        <v>1</v>
      </c>
      <c r="J36" s="14"/>
      <c r="L36" s="500"/>
    </row>
    <row r="37" spans="2:12" ht="21" customHeight="1" x14ac:dyDescent="0.55000000000000004">
      <c r="B37" s="6"/>
      <c r="C37" s="4"/>
      <c r="D37" s="64"/>
      <c r="E37" s="72" t="s">
        <v>101</v>
      </c>
      <c r="F37" s="71"/>
      <c r="G37" s="4"/>
      <c r="H37" s="18"/>
      <c r="I37" s="17"/>
      <c r="J37" s="14"/>
      <c r="L37" s="500"/>
    </row>
    <row r="38" spans="2:12" ht="21" customHeight="1" x14ac:dyDescent="0.55000000000000004">
      <c r="B38" s="2">
        <v>17</v>
      </c>
      <c r="C38" s="10" t="s">
        <v>102</v>
      </c>
      <c r="D38" s="69" t="s">
        <v>103</v>
      </c>
      <c r="E38" s="70" t="s">
        <v>104</v>
      </c>
      <c r="F38" s="62">
        <f>3000*1.07</f>
        <v>3210</v>
      </c>
      <c r="G38" s="63">
        <v>44566</v>
      </c>
      <c r="H38" s="91" t="s">
        <v>105</v>
      </c>
      <c r="I38" s="58">
        <v>1</v>
      </c>
      <c r="J38" s="14"/>
      <c r="L38" s="500"/>
    </row>
    <row r="39" spans="2:12" ht="21" customHeight="1" x14ac:dyDescent="0.55000000000000004">
      <c r="B39" s="3"/>
      <c r="C39" s="4"/>
      <c r="D39" s="95"/>
      <c r="E39" s="56" t="s">
        <v>106</v>
      </c>
      <c r="F39" s="95"/>
      <c r="G39" s="9"/>
      <c r="H39" s="32"/>
      <c r="I39" s="58"/>
      <c r="J39" s="14"/>
      <c r="L39" s="500"/>
    </row>
    <row r="40" spans="2:12" ht="21" customHeight="1" x14ac:dyDescent="0.55000000000000004">
      <c r="B40" s="5">
        <v>18</v>
      </c>
      <c r="C40" s="10" t="s">
        <v>107</v>
      </c>
      <c r="D40" s="69" t="s">
        <v>108</v>
      </c>
      <c r="E40" s="70" t="s">
        <v>109</v>
      </c>
      <c r="F40" s="62">
        <f>66000*1.07</f>
        <v>70620</v>
      </c>
      <c r="G40" s="63">
        <v>44566</v>
      </c>
      <c r="H40" s="1" t="s">
        <v>110</v>
      </c>
      <c r="I40" s="15">
        <v>1</v>
      </c>
      <c r="J40" s="14"/>
      <c r="L40" s="500"/>
    </row>
    <row r="41" spans="2:12" ht="21" customHeight="1" x14ac:dyDescent="0.55000000000000004">
      <c r="B41" s="6"/>
      <c r="C41" s="4"/>
      <c r="D41" s="71"/>
      <c r="E41" s="72"/>
      <c r="F41" s="71"/>
      <c r="G41" s="4"/>
      <c r="H41" s="16"/>
      <c r="I41" s="17"/>
      <c r="J41" s="14"/>
      <c r="L41" s="500"/>
    </row>
    <row r="42" spans="2:12" ht="21" customHeight="1" x14ac:dyDescent="0.55000000000000004">
      <c r="B42" s="2">
        <v>19</v>
      </c>
      <c r="C42" s="36" t="s">
        <v>111</v>
      </c>
      <c r="D42" s="95" t="s">
        <v>112</v>
      </c>
      <c r="E42" s="56" t="s">
        <v>113</v>
      </c>
      <c r="F42" s="53">
        <f>92950*1.07</f>
        <v>99456.5</v>
      </c>
      <c r="G42" s="90">
        <v>44567</v>
      </c>
      <c r="H42" s="32" t="s">
        <v>114</v>
      </c>
      <c r="I42" s="58">
        <v>1</v>
      </c>
      <c r="J42" s="14"/>
      <c r="L42" s="500"/>
    </row>
    <row r="43" spans="2:12" ht="21" customHeight="1" x14ac:dyDescent="0.55000000000000004">
      <c r="B43" s="3"/>
      <c r="C43" s="131"/>
      <c r="D43" s="71"/>
      <c r="E43" s="72" t="s">
        <v>115</v>
      </c>
      <c r="F43" s="71"/>
      <c r="G43" s="4"/>
      <c r="H43" s="18"/>
      <c r="I43" s="58"/>
      <c r="J43" s="14"/>
      <c r="L43" s="500"/>
    </row>
    <row r="44" spans="2:12" ht="21" customHeight="1" x14ac:dyDescent="0.55000000000000004">
      <c r="B44" s="5">
        <v>20</v>
      </c>
      <c r="C44" s="10" t="s">
        <v>116</v>
      </c>
      <c r="D44" s="69" t="s">
        <v>117</v>
      </c>
      <c r="E44" s="70" t="s">
        <v>118</v>
      </c>
      <c r="F44" s="53">
        <f>27000*1.07</f>
        <v>28890</v>
      </c>
      <c r="G44" s="90">
        <v>44568</v>
      </c>
      <c r="H44" s="15" t="s">
        <v>119</v>
      </c>
      <c r="I44" s="15">
        <v>1</v>
      </c>
      <c r="J44" s="14"/>
      <c r="L44" s="500"/>
    </row>
    <row r="45" spans="2:12" ht="21" customHeight="1" x14ac:dyDescent="0.55000000000000004">
      <c r="B45" s="6"/>
      <c r="C45" s="4"/>
      <c r="D45" s="95"/>
      <c r="E45" s="56"/>
      <c r="F45" s="53"/>
      <c r="G45" s="4"/>
      <c r="H45" s="17"/>
      <c r="I45" s="17"/>
      <c r="J45" s="14"/>
      <c r="L45" s="500"/>
    </row>
    <row r="46" spans="2:12" ht="21" customHeight="1" x14ac:dyDescent="0.55000000000000004">
      <c r="B46" s="2">
        <v>21</v>
      </c>
      <c r="C46" s="125" t="s">
        <v>120</v>
      </c>
      <c r="D46" s="69" t="s">
        <v>121</v>
      </c>
      <c r="E46" s="70" t="s">
        <v>122</v>
      </c>
      <c r="F46" s="62">
        <f>17748*1.07</f>
        <v>18990.36</v>
      </c>
      <c r="G46" s="90">
        <v>44568</v>
      </c>
      <c r="H46" s="15" t="s">
        <v>123</v>
      </c>
      <c r="I46" s="58">
        <v>1</v>
      </c>
      <c r="J46" s="14"/>
      <c r="L46" s="500"/>
    </row>
    <row r="47" spans="2:12" ht="21" customHeight="1" x14ac:dyDescent="0.55000000000000004">
      <c r="B47" s="3"/>
      <c r="C47" s="9"/>
      <c r="D47" s="71"/>
      <c r="E47" s="72" t="s">
        <v>41</v>
      </c>
      <c r="F47" s="66"/>
      <c r="G47" s="4"/>
      <c r="H47" s="17"/>
      <c r="I47" s="58"/>
      <c r="J47" s="14"/>
      <c r="L47" s="500"/>
    </row>
    <row r="48" spans="2:12" ht="21" customHeight="1" x14ac:dyDescent="0.55000000000000004">
      <c r="B48" s="5">
        <v>22</v>
      </c>
      <c r="C48" s="10" t="s">
        <v>124</v>
      </c>
      <c r="D48" s="69" t="s">
        <v>125</v>
      </c>
      <c r="E48" s="70" t="s">
        <v>126</v>
      </c>
      <c r="F48" s="62">
        <f>81100*1.07</f>
        <v>86777</v>
      </c>
      <c r="G48" s="63">
        <v>44568</v>
      </c>
      <c r="H48" s="96" t="s">
        <v>127</v>
      </c>
      <c r="I48" s="15">
        <v>1</v>
      </c>
      <c r="J48" s="14"/>
      <c r="L48" s="500"/>
    </row>
    <row r="49" spans="2:12" ht="21" customHeight="1" x14ac:dyDescent="0.55000000000000004">
      <c r="B49" s="6"/>
      <c r="C49" s="4"/>
      <c r="D49" s="71"/>
      <c r="E49" s="72" t="s">
        <v>46</v>
      </c>
      <c r="F49" s="66"/>
      <c r="G49" s="4"/>
      <c r="H49" s="97"/>
      <c r="I49" s="17"/>
      <c r="J49" s="14"/>
      <c r="L49" s="500"/>
    </row>
    <row r="50" spans="2:12" ht="21" customHeight="1" x14ac:dyDescent="0.55000000000000004">
      <c r="B50" s="2">
        <v>23</v>
      </c>
      <c r="C50" s="10" t="s">
        <v>107</v>
      </c>
      <c r="D50" s="69" t="s">
        <v>128</v>
      </c>
      <c r="E50" s="70" t="s">
        <v>129</v>
      </c>
      <c r="F50" s="62">
        <f>19400*1.07</f>
        <v>20758</v>
      </c>
      <c r="G50" s="63">
        <v>44568</v>
      </c>
      <c r="H50" s="89" t="s">
        <v>130</v>
      </c>
      <c r="I50" s="15">
        <v>1</v>
      </c>
      <c r="L50" s="500"/>
    </row>
    <row r="51" spans="2:12" ht="21" customHeight="1" x14ac:dyDescent="0.55000000000000004">
      <c r="B51" s="3"/>
      <c r="C51" s="4"/>
      <c r="D51" s="71"/>
      <c r="E51" s="72" t="s">
        <v>46</v>
      </c>
      <c r="F51" s="66"/>
      <c r="G51" s="4"/>
      <c r="H51" s="92"/>
      <c r="I51" s="17"/>
      <c r="L51" s="500"/>
    </row>
    <row r="52" spans="2:12" ht="21" customHeight="1" x14ac:dyDescent="0.55000000000000004">
      <c r="B52" s="5">
        <v>24</v>
      </c>
      <c r="C52" s="10" t="s">
        <v>131</v>
      </c>
      <c r="D52" s="95" t="s">
        <v>132</v>
      </c>
      <c r="E52" s="56" t="s">
        <v>133</v>
      </c>
      <c r="F52" s="62">
        <f>2640*1.07</f>
        <v>2824.8</v>
      </c>
      <c r="G52" s="63">
        <v>44568</v>
      </c>
      <c r="H52" s="27" t="s">
        <v>134</v>
      </c>
      <c r="I52" s="15">
        <v>1</v>
      </c>
      <c r="L52" s="500"/>
    </row>
    <row r="53" spans="2:12" ht="21" customHeight="1" x14ac:dyDescent="0.55000000000000004">
      <c r="B53" s="6"/>
      <c r="C53" s="4"/>
      <c r="D53" s="95"/>
      <c r="E53" s="56"/>
      <c r="F53" s="53"/>
      <c r="G53" s="9"/>
      <c r="H53" s="27"/>
      <c r="I53" s="17"/>
      <c r="L53" s="500"/>
    </row>
    <row r="54" spans="2:12" ht="21" customHeight="1" x14ac:dyDescent="0.55000000000000004">
      <c r="B54" s="2">
        <v>25</v>
      </c>
      <c r="C54" s="36" t="s">
        <v>55</v>
      </c>
      <c r="D54" s="69" t="s">
        <v>135</v>
      </c>
      <c r="E54" s="70" t="s">
        <v>136</v>
      </c>
      <c r="F54" s="62">
        <f>14940*1.07</f>
        <v>15985.800000000001</v>
      </c>
      <c r="G54" s="63">
        <v>44571</v>
      </c>
      <c r="H54" s="15" t="s">
        <v>137</v>
      </c>
      <c r="I54" s="58">
        <v>1</v>
      </c>
      <c r="L54" s="500"/>
    </row>
    <row r="55" spans="2:12" ht="21" customHeight="1" x14ac:dyDescent="0.55000000000000004">
      <c r="B55" s="3"/>
      <c r="C55" s="9"/>
      <c r="D55" s="71"/>
      <c r="E55" s="72" t="s">
        <v>138</v>
      </c>
      <c r="F55" s="66"/>
      <c r="G55" s="4"/>
      <c r="H55" s="17"/>
      <c r="I55" s="58"/>
      <c r="L55" s="500"/>
    </row>
    <row r="56" spans="2:12" ht="21" customHeight="1" x14ac:dyDescent="0.55000000000000004">
      <c r="B56" s="5">
        <v>26</v>
      </c>
      <c r="C56" s="10" t="s">
        <v>139</v>
      </c>
      <c r="D56" s="69" t="s">
        <v>140</v>
      </c>
      <c r="E56" s="70" t="s">
        <v>141</v>
      </c>
      <c r="F56" s="62">
        <f>9090*1.07</f>
        <v>9726.3000000000011</v>
      </c>
      <c r="G56" s="63">
        <v>44571</v>
      </c>
      <c r="H56" s="59" t="s">
        <v>142</v>
      </c>
      <c r="I56" s="15">
        <v>1</v>
      </c>
      <c r="L56" s="500"/>
    </row>
    <row r="57" spans="2:12" ht="21" customHeight="1" x14ac:dyDescent="0.55000000000000004">
      <c r="B57" s="6"/>
      <c r="C57" s="4"/>
      <c r="D57" s="95"/>
      <c r="E57" s="56" t="s">
        <v>143</v>
      </c>
      <c r="F57" s="53"/>
      <c r="G57" s="9"/>
      <c r="H57" s="59"/>
      <c r="I57" s="17"/>
      <c r="L57" s="500"/>
    </row>
    <row r="58" spans="2:12" ht="21" customHeight="1" x14ac:dyDescent="0.55000000000000004">
      <c r="B58" s="2">
        <v>27</v>
      </c>
      <c r="C58" s="10" t="s">
        <v>139</v>
      </c>
      <c r="D58" s="69" t="s">
        <v>1217</v>
      </c>
      <c r="E58" s="70" t="s">
        <v>145</v>
      </c>
      <c r="F58" s="62">
        <f>8640*1.07</f>
        <v>9244.8000000000011</v>
      </c>
      <c r="G58" s="63">
        <v>44571</v>
      </c>
      <c r="H58" s="55" t="s">
        <v>146</v>
      </c>
      <c r="I58" s="58">
        <v>1</v>
      </c>
      <c r="L58" s="500"/>
    </row>
    <row r="59" spans="2:12" ht="21" customHeight="1" x14ac:dyDescent="0.55000000000000004">
      <c r="B59" s="3"/>
      <c r="C59" s="4"/>
      <c r="D59" s="71"/>
      <c r="E59" s="72" t="s">
        <v>147</v>
      </c>
      <c r="F59" s="66"/>
      <c r="G59" s="4"/>
      <c r="H59" s="67"/>
      <c r="I59" s="58"/>
      <c r="L59" s="500"/>
    </row>
    <row r="60" spans="2:12" ht="21" customHeight="1" x14ac:dyDescent="0.55000000000000004">
      <c r="B60" s="5">
        <v>28</v>
      </c>
      <c r="C60" s="36" t="s">
        <v>148</v>
      </c>
      <c r="D60" s="69" t="s">
        <v>149</v>
      </c>
      <c r="E60" s="70" t="s">
        <v>150</v>
      </c>
      <c r="F60" s="62">
        <f>70000*1.07</f>
        <v>74900</v>
      </c>
      <c r="G60" s="63">
        <v>44571</v>
      </c>
      <c r="H60" s="55" t="s">
        <v>151</v>
      </c>
      <c r="I60" s="15">
        <v>1</v>
      </c>
      <c r="L60" s="500"/>
    </row>
    <row r="61" spans="2:12" ht="21" customHeight="1" x14ac:dyDescent="0.55000000000000004">
      <c r="B61" s="6"/>
      <c r="C61" s="9"/>
      <c r="D61" s="71"/>
      <c r="E61" s="72"/>
      <c r="F61" s="66"/>
      <c r="G61" s="4"/>
      <c r="H61" s="67"/>
      <c r="I61" s="17"/>
      <c r="L61" s="500"/>
    </row>
    <row r="62" spans="2:12" ht="21" customHeight="1" x14ac:dyDescent="0.55000000000000004">
      <c r="B62" s="2">
        <v>29</v>
      </c>
      <c r="C62" s="10" t="s">
        <v>152</v>
      </c>
      <c r="D62" s="95" t="s">
        <v>153</v>
      </c>
      <c r="E62" s="56" t="s">
        <v>154</v>
      </c>
      <c r="F62" s="53">
        <f>67060*1.07</f>
        <v>71754.2</v>
      </c>
      <c r="G62" s="90">
        <v>44572</v>
      </c>
      <c r="H62" s="59" t="s">
        <v>155</v>
      </c>
      <c r="I62" s="58">
        <v>1</v>
      </c>
      <c r="L62" s="500"/>
    </row>
    <row r="63" spans="2:12" ht="21" customHeight="1" x14ac:dyDescent="0.55000000000000004">
      <c r="B63" s="3"/>
      <c r="C63" s="4"/>
      <c r="D63" s="95"/>
      <c r="E63" s="56"/>
      <c r="F63" s="53"/>
      <c r="G63" s="9"/>
      <c r="H63" s="59"/>
      <c r="I63" s="58"/>
      <c r="L63" s="500"/>
    </row>
    <row r="64" spans="2:12" ht="21" customHeight="1" x14ac:dyDescent="0.55000000000000004">
      <c r="B64" s="5">
        <v>30</v>
      </c>
      <c r="C64" s="10" t="s">
        <v>156</v>
      </c>
      <c r="D64" s="69" t="s">
        <v>157</v>
      </c>
      <c r="E64" s="70" t="s">
        <v>158</v>
      </c>
      <c r="F64" s="62">
        <f>93000*1.07</f>
        <v>99510</v>
      </c>
      <c r="G64" s="63">
        <v>44572</v>
      </c>
      <c r="H64" s="55" t="s">
        <v>159</v>
      </c>
      <c r="I64" s="15">
        <v>1</v>
      </c>
      <c r="L64" s="500"/>
    </row>
    <row r="65" spans="2:12" ht="21" customHeight="1" x14ac:dyDescent="0.55000000000000004">
      <c r="B65" s="6"/>
      <c r="C65" s="4"/>
      <c r="D65" s="71"/>
      <c r="E65" s="72"/>
      <c r="F65" s="66"/>
      <c r="G65" s="4"/>
      <c r="H65" s="67"/>
      <c r="I65" s="17"/>
      <c r="L65" s="500"/>
    </row>
    <row r="66" spans="2:12" ht="21" customHeight="1" x14ac:dyDescent="0.55000000000000004">
      <c r="B66" s="2">
        <v>31</v>
      </c>
      <c r="C66" s="124" t="s">
        <v>37</v>
      </c>
      <c r="D66" s="95" t="s">
        <v>160</v>
      </c>
      <c r="E66" s="70" t="s">
        <v>161</v>
      </c>
      <c r="F66" s="62">
        <f>3756*1.07</f>
        <v>4018.92</v>
      </c>
      <c r="G66" s="90">
        <v>44572</v>
      </c>
      <c r="H66" s="91" t="s">
        <v>162</v>
      </c>
      <c r="I66" s="58">
        <v>1</v>
      </c>
      <c r="K66" s="29"/>
      <c r="L66" s="500"/>
    </row>
    <row r="67" spans="2:12" ht="21" customHeight="1" x14ac:dyDescent="0.55000000000000004">
      <c r="B67" s="3"/>
      <c r="C67" s="9"/>
      <c r="D67" s="95"/>
      <c r="E67" s="56"/>
      <c r="F67" s="71"/>
      <c r="G67" s="4"/>
      <c r="H67" s="18"/>
      <c r="I67" s="58"/>
      <c r="K67" s="29"/>
      <c r="L67" s="500"/>
    </row>
    <row r="68" spans="2:12" ht="21" customHeight="1" x14ac:dyDescent="0.55000000000000004">
      <c r="B68" s="5">
        <v>32</v>
      </c>
      <c r="C68" s="123" t="s">
        <v>67</v>
      </c>
      <c r="D68" s="69" t="s">
        <v>163</v>
      </c>
      <c r="E68" s="70" t="s">
        <v>164</v>
      </c>
      <c r="F68" s="62">
        <f>6000*1.07</f>
        <v>6420</v>
      </c>
      <c r="G68" s="90">
        <v>44572</v>
      </c>
      <c r="H68" s="91" t="s">
        <v>165</v>
      </c>
      <c r="I68" s="15">
        <v>1</v>
      </c>
      <c r="K68" s="29"/>
      <c r="L68" s="500"/>
    </row>
    <row r="69" spans="2:12" ht="21" customHeight="1" x14ac:dyDescent="0.55000000000000004">
      <c r="B69" s="6"/>
      <c r="C69" s="38"/>
      <c r="D69" s="71"/>
      <c r="E69" s="72"/>
      <c r="F69" s="71"/>
      <c r="G69" s="4"/>
      <c r="H69" s="18"/>
      <c r="I69" s="17"/>
      <c r="K69" s="29"/>
      <c r="L69" s="500"/>
    </row>
    <row r="70" spans="2:12" ht="21" customHeight="1" x14ac:dyDescent="0.55000000000000004">
      <c r="B70" s="5">
        <v>33</v>
      </c>
      <c r="C70" s="128" t="s">
        <v>37</v>
      </c>
      <c r="D70" s="69" t="s">
        <v>166</v>
      </c>
      <c r="E70" s="94" t="s">
        <v>167</v>
      </c>
      <c r="F70" s="62">
        <f>4368*1.07</f>
        <v>4673.76</v>
      </c>
      <c r="G70" s="63">
        <v>44572</v>
      </c>
      <c r="H70" s="91" t="s">
        <v>168</v>
      </c>
      <c r="I70" s="15">
        <v>1</v>
      </c>
      <c r="L70" s="500"/>
    </row>
    <row r="71" spans="2:12" ht="21" customHeight="1" x14ac:dyDescent="0.55000000000000004">
      <c r="B71" s="6"/>
      <c r="C71" s="4"/>
      <c r="D71" s="71"/>
      <c r="E71" s="72" t="s">
        <v>46</v>
      </c>
      <c r="F71" s="71"/>
      <c r="G71" s="4"/>
      <c r="H71" s="18"/>
      <c r="I71" s="17"/>
      <c r="L71" s="500"/>
    </row>
    <row r="72" spans="2:12" ht="21" customHeight="1" x14ac:dyDescent="0.55000000000000004">
      <c r="B72" s="5">
        <v>34</v>
      </c>
      <c r="C72" s="130" t="s">
        <v>37</v>
      </c>
      <c r="D72" s="95" t="s">
        <v>166</v>
      </c>
      <c r="E72" s="70" t="s">
        <v>169</v>
      </c>
      <c r="F72" s="62">
        <f>69700*1.07</f>
        <v>74579</v>
      </c>
      <c r="G72" s="90">
        <v>44572</v>
      </c>
      <c r="H72" s="91" t="s">
        <v>170</v>
      </c>
      <c r="I72" s="15">
        <v>1</v>
      </c>
      <c r="K72" s="29"/>
      <c r="L72" s="500"/>
    </row>
    <row r="73" spans="2:12" ht="21" customHeight="1" x14ac:dyDescent="0.55000000000000004">
      <c r="B73" s="6"/>
      <c r="C73" s="4"/>
      <c r="D73" s="71"/>
      <c r="E73" s="72" t="s">
        <v>171</v>
      </c>
      <c r="F73" s="71"/>
      <c r="G73" s="4"/>
      <c r="H73" s="18"/>
      <c r="I73" s="17"/>
      <c r="K73" s="29"/>
      <c r="L73" s="500"/>
    </row>
    <row r="74" spans="2:12" ht="21" customHeight="1" x14ac:dyDescent="0.55000000000000004">
      <c r="B74" s="2">
        <v>35</v>
      </c>
      <c r="C74" s="11" t="s">
        <v>64</v>
      </c>
      <c r="D74" s="69" t="s">
        <v>172</v>
      </c>
      <c r="E74" s="74" t="s">
        <v>173</v>
      </c>
      <c r="F74" s="62">
        <f>9660*1.07</f>
        <v>10336.200000000001</v>
      </c>
      <c r="G74" s="90">
        <v>44572</v>
      </c>
      <c r="H74" s="91" t="s">
        <v>174</v>
      </c>
      <c r="I74" s="58">
        <v>1</v>
      </c>
      <c r="K74" s="29"/>
      <c r="L74" s="500"/>
    </row>
    <row r="75" spans="2:12" ht="21" customHeight="1" x14ac:dyDescent="0.55000000000000004">
      <c r="B75" s="3"/>
      <c r="C75" s="4"/>
      <c r="D75" s="71"/>
      <c r="E75" s="72" t="s">
        <v>175</v>
      </c>
      <c r="F75" s="71"/>
      <c r="G75" s="4"/>
      <c r="H75" s="18"/>
      <c r="I75" s="58"/>
      <c r="K75" s="29"/>
      <c r="L75" s="500"/>
    </row>
    <row r="76" spans="2:12" ht="21" customHeight="1" x14ac:dyDescent="0.55000000000000004">
      <c r="B76" s="5">
        <v>36</v>
      </c>
      <c r="C76" s="10" t="s">
        <v>116</v>
      </c>
      <c r="D76" s="69" t="s">
        <v>117</v>
      </c>
      <c r="E76" s="70" t="s">
        <v>176</v>
      </c>
      <c r="F76" s="62">
        <f>93300*1.07</f>
        <v>99831</v>
      </c>
      <c r="G76" s="63">
        <v>44573</v>
      </c>
      <c r="H76" s="15" t="s">
        <v>177</v>
      </c>
      <c r="I76" s="15">
        <v>1</v>
      </c>
      <c r="K76" s="29"/>
      <c r="L76" s="500"/>
    </row>
    <row r="77" spans="2:12" ht="21" customHeight="1" x14ac:dyDescent="0.55000000000000004">
      <c r="B77" s="6"/>
      <c r="C77" s="4"/>
      <c r="D77" s="71"/>
      <c r="E77" s="72"/>
      <c r="F77" s="66"/>
      <c r="G77" s="4"/>
      <c r="H77" s="17"/>
      <c r="I77" s="17"/>
      <c r="K77" s="29"/>
      <c r="L77" s="500"/>
    </row>
    <row r="78" spans="2:12" ht="21" customHeight="1" x14ac:dyDescent="0.55000000000000004">
      <c r="B78" s="2">
        <v>37</v>
      </c>
      <c r="C78" s="10" t="s">
        <v>178</v>
      </c>
      <c r="D78" s="73" t="s">
        <v>179</v>
      </c>
      <c r="E78" s="94" t="s">
        <v>180</v>
      </c>
      <c r="F78" s="62">
        <f>16000*1.07</f>
        <v>17120</v>
      </c>
      <c r="G78" s="63">
        <v>44573</v>
      </c>
      <c r="H78" s="15" t="s">
        <v>181</v>
      </c>
      <c r="I78" s="15">
        <v>1</v>
      </c>
      <c r="K78" s="29"/>
      <c r="L78" s="500"/>
    </row>
    <row r="79" spans="2:12" ht="21" customHeight="1" x14ac:dyDescent="0.55000000000000004">
      <c r="B79" s="3"/>
      <c r="C79" s="4"/>
      <c r="D79" s="75"/>
      <c r="E79" s="76"/>
      <c r="F79" s="66"/>
      <c r="G79" s="4"/>
      <c r="H79" s="17"/>
      <c r="I79" s="17"/>
      <c r="K79" s="29"/>
      <c r="L79" s="500"/>
    </row>
    <row r="80" spans="2:12" ht="21" customHeight="1" x14ac:dyDescent="0.55000000000000004">
      <c r="B80" s="5">
        <v>38</v>
      </c>
      <c r="C80" s="10" t="s">
        <v>139</v>
      </c>
      <c r="D80" s="69" t="s">
        <v>182</v>
      </c>
      <c r="E80" s="70" t="s">
        <v>183</v>
      </c>
      <c r="F80" s="62">
        <f>12780*1.07</f>
        <v>13674.6</v>
      </c>
      <c r="G80" s="63">
        <v>44573</v>
      </c>
      <c r="H80" s="91" t="s">
        <v>184</v>
      </c>
      <c r="I80" s="15">
        <v>1</v>
      </c>
      <c r="K80" s="29"/>
      <c r="L80" s="500"/>
    </row>
    <row r="81" spans="2:12" ht="21" customHeight="1" x14ac:dyDescent="0.55000000000000004">
      <c r="B81" s="6"/>
      <c r="C81" s="4"/>
      <c r="D81" s="71"/>
      <c r="E81" s="72" t="s">
        <v>185</v>
      </c>
      <c r="F81" s="71"/>
      <c r="G81" s="4"/>
      <c r="H81" s="18"/>
      <c r="I81" s="17"/>
      <c r="K81" s="29"/>
      <c r="L81" s="500"/>
    </row>
    <row r="82" spans="2:12" ht="21" customHeight="1" x14ac:dyDescent="0.55000000000000004">
      <c r="B82" s="2">
        <v>39</v>
      </c>
      <c r="C82" s="10" t="s">
        <v>186</v>
      </c>
      <c r="D82" s="51" t="s">
        <v>187</v>
      </c>
      <c r="E82" s="52" t="s">
        <v>188</v>
      </c>
      <c r="F82" s="53">
        <f>77760*1.07</f>
        <v>83203.200000000012</v>
      </c>
      <c r="G82" s="54">
        <v>44574</v>
      </c>
      <c r="H82" s="15" t="s">
        <v>189</v>
      </c>
      <c r="I82" s="58">
        <v>1</v>
      </c>
      <c r="K82" s="29"/>
      <c r="L82" s="500"/>
    </row>
    <row r="83" spans="2:12" ht="21" customHeight="1" x14ac:dyDescent="0.55000000000000004">
      <c r="B83" s="3"/>
      <c r="C83" s="4"/>
      <c r="D83" s="51"/>
      <c r="E83" s="56" t="s">
        <v>190</v>
      </c>
      <c r="F83" s="53"/>
      <c r="G83" s="57"/>
      <c r="H83" s="58"/>
      <c r="I83" s="58"/>
      <c r="K83" s="29"/>
      <c r="L83" s="500"/>
    </row>
    <row r="84" spans="2:12" ht="21" customHeight="1" x14ac:dyDescent="0.55000000000000004">
      <c r="B84" s="5">
        <v>40</v>
      </c>
      <c r="C84" s="10" t="s">
        <v>191</v>
      </c>
      <c r="D84" s="60" t="s">
        <v>192</v>
      </c>
      <c r="E84" s="61" t="s">
        <v>193</v>
      </c>
      <c r="F84" s="62">
        <f>14850*1.07</f>
        <v>15889.500000000002</v>
      </c>
      <c r="G84" s="63">
        <v>44574</v>
      </c>
      <c r="H84" s="15" t="s">
        <v>194</v>
      </c>
      <c r="I84" s="15">
        <v>1</v>
      </c>
      <c r="K84" s="29"/>
      <c r="L84" s="500"/>
    </row>
    <row r="85" spans="2:12" ht="21" customHeight="1" x14ac:dyDescent="0.55000000000000004">
      <c r="B85" s="6"/>
      <c r="C85" s="4"/>
      <c r="D85" s="64"/>
      <c r="E85" s="65"/>
      <c r="F85" s="66"/>
      <c r="G85" s="4"/>
      <c r="H85" s="17"/>
      <c r="I85" s="17"/>
      <c r="K85" s="29"/>
      <c r="L85" s="500"/>
    </row>
    <row r="86" spans="2:12" ht="21" customHeight="1" x14ac:dyDescent="0.55000000000000004">
      <c r="B86" s="2">
        <v>41</v>
      </c>
      <c r="C86" s="10" t="s">
        <v>131</v>
      </c>
      <c r="D86" s="60" t="s">
        <v>195</v>
      </c>
      <c r="E86" s="61" t="s">
        <v>196</v>
      </c>
      <c r="F86" s="62">
        <f>380*1.07</f>
        <v>406.6</v>
      </c>
      <c r="G86" s="68">
        <v>44574</v>
      </c>
      <c r="H86" s="15" t="s">
        <v>197</v>
      </c>
      <c r="I86" s="58">
        <v>1</v>
      </c>
      <c r="K86" s="29"/>
      <c r="L86" s="500"/>
    </row>
    <row r="87" spans="2:12" ht="21" customHeight="1" x14ac:dyDescent="0.55000000000000004">
      <c r="B87" s="3"/>
      <c r="C87" s="4"/>
      <c r="D87" s="64"/>
      <c r="E87" s="65"/>
      <c r="F87" s="66"/>
      <c r="G87" s="38"/>
      <c r="H87" s="17"/>
      <c r="I87" s="58"/>
      <c r="K87" s="29"/>
      <c r="L87" s="500"/>
    </row>
    <row r="88" spans="2:12" ht="21" customHeight="1" x14ac:dyDescent="0.55000000000000004">
      <c r="B88" s="5">
        <v>42</v>
      </c>
      <c r="C88" s="10" t="s">
        <v>198</v>
      </c>
      <c r="D88" s="32" t="s">
        <v>199</v>
      </c>
      <c r="E88" s="52" t="s">
        <v>200</v>
      </c>
      <c r="F88" s="62">
        <f>93400*1.07</f>
        <v>99938</v>
      </c>
      <c r="G88" s="54">
        <v>44574</v>
      </c>
      <c r="H88" s="15" t="s">
        <v>201</v>
      </c>
      <c r="I88" s="15">
        <v>1</v>
      </c>
      <c r="K88" s="29"/>
      <c r="L88" s="500"/>
    </row>
    <row r="89" spans="2:12" ht="21" customHeight="1" x14ac:dyDescent="0.55000000000000004">
      <c r="B89" s="6"/>
      <c r="C89" s="4"/>
      <c r="D89" s="32"/>
      <c r="E89" s="52" t="s">
        <v>202</v>
      </c>
      <c r="F89" s="66"/>
      <c r="G89" s="38"/>
      <c r="H89" s="17"/>
      <c r="I89" s="17"/>
      <c r="K89" s="29"/>
      <c r="L89" s="500"/>
    </row>
    <row r="90" spans="2:12" ht="21" customHeight="1" x14ac:dyDescent="0.55000000000000004">
      <c r="B90" s="2">
        <v>43</v>
      </c>
      <c r="C90" s="10" t="s">
        <v>55</v>
      </c>
      <c r="D90" s="69" t="s">
        <v>203</v>
      </c>
      <c r="E90" s="70" t="s">
        <v>204</v>
      </c>
      <c r="F90" s="62">
        <f>32000*1.07</f>
        <v>34240</v>
      </c>
      <c r="G90" s="63">
        <v>44574</v>
      </c>
      <c r="H90" s="91" t="s">
        <v>205</v>
      </c>
      <c r="I90" s="15">
        <v>1</v>
      </c>
      <c r="K90" s="29"/>
      <c r="L90" s="500"/>
    </row>
    <row r="91" spans="2:12" ht="21" customHeight="1" x14ac:dyDescent="0.55000000000000004">
      <c r="B91" s="3"/>
      <c r="C91" s="4"/>
      <c r="D91" s="71"/>
      <c r="E91" s="72" t="s">
        <v>206</v>
      </c>
      <c r="F91" s="71"/>
      <c r="G91" s="4"/>
      <c r="H91" s="18"/>
      <c r="I91" s="17"/>
      <c r="K91" s="29"/>
      <c r="L91" s="500"/>
    </row>
    <row r="92" spans="2:12" ht="21" customHeight="1" x14ac:dyDescent="0.55000000000000004">
      <c r="B92" s="5">
        <v>44</v>
      </c>
      <c r="C92" s="10" t="s">
        <v>107</v>
      </c>
      <c r="D92" s="14" t="s">
        <v>207</v>
      </c>
      <c r="E92" s="70" t="s">
        <v>208</v>
      </c>
      <c r="F92" s="62">
        <f>9200*1.07</f>
        <v>9844</v>
      </c>
      <c r="G92" s="90">
        <v>44574</v>
      </c>
      <c r="H92" s="91" t="s">
        <v>209</v>
      </c>
      <c r="I92" s="15">
        <v>1</v>
      </c>
      <c r="K92" s="29"/>
      <c r="L92" s="500"/>
    </row>
    <row r="93" spans="2:12" ht="21" customHeight="1" x14ac:dyDescent="0.55000000000000004">
      <c r="B93" s="6"/>
      <c r="C93" s="4"/>
      <c r="D93" s="18"/>
      <c r="E93" s="72"/>
      <c r="F93" s="71"/>
      <c r="G93" s="4"/>
      <c r="H93" s="18"/>
      <c r="I93" s="17"/>
      <c r="K93" s="29"/>
      <c r="L93" s="500"/>
    </row>
    <row r="94" spans="2:12" ht="21" customHeight="1" x14ac:dyDescent="0.55000000000000004">
      <c r="B94" s="2">
        <v>45</v>
      </c>
      <c r="C94" s="10" t="s">
        <v>85</v>
      </c>
      <c r="D94" s="95" t="s">
        <v>210</v>
      </c>
      <c r="E94" s="74" t="s">
        <v>211</v>
      </c>
      <c r="F94" s="62">
        <f>3800*1.07</f>
        <v>4066.0000000000005</v>
      </c>
      <c r="G94" s="90">
        <v>44574</v>
      </c>
      <c r="H94" s="91" t="s">
        <v>212</v>
      </c>
      <c r="I94" s="58">
        <v>1</v>
      </c>
      <c r="K94" s="29"/>
      <c r="L94" s="500"/>
    </row>
    <row r="95" spans="2:12" ht="21" customHeight="1" x14ac:dyDescent="0.55000000000000004">
      <c r="B95" s="3"/>
      <c r="C95" s="4"/>
      <c r="D95" s="71"/>
      <c r="E95" s="72"/>
      <c r="F95" s="71"/>
      <c r="G95" s="4"/>
      <c r="H95" s="18"/>
      <c r="I95" s="58"/>
      <c r="K95" s="29"/>
      <c r="L95" s="500"/>
    </row>
    <row r="96" spans="2:12" ht="21" customHeight="1" x14ac:dyDescent="0.55000000000000004">
      <c r="B96" s="5">
        <v>46</v>
      </c>
      <c r="C96" s="10" t="s">
        <v>213</v>
      </c>
      <c r="D96" s="95" t="s">
        <v>214</v>
      </c>
      <c r="E96" s="70" t="s">
        <v>215</v>
      </c>
      <c r="F96" s="62">
        <f>14233*1.07</f>
        <v>15229.310000000001</v>
      </c>
      <c r="G96" s="90">
        <v>44574</v>
      </c>
      <c r="H96" s="91" t="s">
        <v>216</v>
      </c>
      <c r="I96" s="15">
        <v>1</v>
      </c>
      <c r="L96" s="500"/>
    </row>
    <row r="97" spans="2:12" ht="21" customHeight="1" x14ac:dyDescent="0.55000000000000004">
      <c r="B97" s="6"/>
      <c r="C97" s="4"/>
      <c r="D97" s="71"/>
      <c r="E97" s="72" t="s">
        <v>217</v>
      </c>
      <c r="F97" s="71"/>
      <c r="G97" s="4"/>
      <c r="H97" s="18"/>
      <c r="I97" s="17"/>
      <c r="L97" s="500"/>
    </row>
    <row r="98" spans="2:12" ht="21" customHeight="1" x14ac:dyDescent="0.55000000000000004">
      <c r="B98" s="2">
        <v>47</v>
      </c>
      <c r="C98" s="10" t="s">
        <v>47</v>
      </c>
      <c r="D98" s="95" t="s">
        <v>218</v>
      </c>
      <c r="E98" s="70" t="s">
        <v>219</v>
      </c>
      <c r="F98" s="62">
        <f>3500*1.07</f>
        <v>3745</v>
      </c>
      <c r="G98" s="90">
        <v>44574</v>
      </c>
      <c r="H98" s="91" t="s">
        <v>220</v>
      </c>
      <c r="I98" s="58">
        <v>1</v>
      </c>
      <c r="L98" s="500"/>
    </row>
    <row r="99" spans="2:12" ht="21" customHeight="1" x14ac:dyDescent="0.55000000000000004">
      <c r="B99" s="3"/>
      <c r="C99" s="4"/>
      <c r="D99" s="95"/>
      <c r="E99" s="56"/>
      <c r="F99" s="71"/>
      <c r="G99" s="4"/>
      <c r="H99" s="18"/>
      <c r="I99" s="58"/>
      <c r="L99" s="500"/>
    </row>
    <row r="100" spans="2:12" ht="21" customHeight="1" x14ac:dyDescent="0.55000000000000004">
      <c r="B100" s="5">
        <v>48</v>
      </c>
      <c r="C100" s="10" t="s">
        <v>221</v>
      </c>
      <c r="D100" s="91" t="s">
        <v>222</v>
      </c>
      <c r="E100" s="70" t="s">
        <v>223</v>
      </c>
      <c r="F100" s="62">
        <f>93000*1.07</f>
        <v>99510</v>
      </c>
      <c r="G100" s="63">
        <v>44574</v>
      </c>
      <c r="H100" s="91" t="s">
        <v>224</v>
      </c>
      <c r="I100" s="15">
        <v>1</v>
      </c>
      <c r="L100" s="500"/>
    </row>
    <row r="101" spans="2:12" ht="21" customHeight="1" x14ac:dyDescent="0.55000000000000004">
      <c r="B101" s="6"/>
      <c r="C101" s="4"/>
      <c r="D101" s="18"/>
      <c r="E101" s="72" t="s">
        <v>225</v>
      </c>
      <c r="F101" s="71"/>
      <c r="G101" s="4"/>
      <c r="H101" s="18"/>
      <c r="I101" s="17"/>
      <c r="L101" s="500"/>
    </row>
    <row r="102" spans="2:12" ht="21" customHeight="1" x14ac:dyDescent="0.55000000000000004">
      <c r="B102" s="2">
        <v>49</v>
      </c>
      <c r="C102" s="124" t="s">
        <v>226</v>
      </c>
      <c r="D102" s="69" t="s">
        <v>227</v>
      </c>
      <c r="E102" s="70" t="s">
        <v>228</v>
      </c>
      <c r="F102" s="62">
        <f>12600*1.07</f>
        <v>13482</v>
      </c>
      <c r="G102" s="90">
        <v>44574</v>
      </c>
      <c r="H102" s="91" t="s">
        <v>229</v>
      </c>
      <c r="I102" s="58">
        <v>1</v>
      </c>
      <c r="L102" s="500"/>
    </row>
    <row r="103" spans="2:12" ht="21" customHeight="1" x14ac:dyDescent="0.55000000000000004">
      <c r="B103" s="3"/>
      <c r="C103" s="57"/>
      <c r="D103" s="71"/>
      <c r="E103" s="72"/>
      <c r="F103" s="98"/>
      <c r="G103" s="4"/>
      <c r="H103" s="18"/>
      <c r="I103" s="58"/>
      <c r="L103" s="500"/>
    </row>
    <row r="104" spans="2:12" ht="21" customHeight="1" x14ac:dyDescent="0.55000000000000004">
      <c r="B104" s="5">
        <v>50</v>
      </c>
      <c r="C104" s="10" t="s">
        <v>107</v>
      </c>
      <c r="D104" s="14" t="s">
        <v>207</v>
      </c>
      <c r="E104" s="56" t="s">
        <v>230</v>
      </c>
      <c r="F104" s="62">
        <f>5550*1.07</f>
        <v>5938.5</v>
      </c>
      <c r="G104" s="63">
        <v>44574</v>
      </c>
      <c r="H104" s="91" t="s">
        <v>231</v>
      </c>
      <c r="I104" s="15">
        <v>1</v>
      </c>
      <c r="L104" s="500"/>
    </row>
    <row r="105" spans="2:12" ht="21" customHeight="1" x14ac:dyDescent="0.55000000000000004">
      <c r="B105" s="6"/>
      <c r="C105" s="4"/>
      <c r="D105" s="32"/>
      <c r="E105" s="56" t="s">
        <v>41</v>
      </c>
      <c r="F105" s="99"/>
      <c r="G105" s="4"/>
      <c r="H105" s="32"/>
      <c r="I105" s="17"/>
      <c r="L105" s="500"/>
    </row>
    <row r="106" spans="2:12" ht="21" customHeight="1" x14ac:dyDescent="0.55000000000000004">
      <c r="B106" s="2">
        <v>51</v>
      </c>
      <c r="C106" s="10" t="s">
        <v>232</v>
      </c>
      <c r="D106" s="91" t="s">
        <v>233</v>
      </c>
      <c r="E106" s="70" t="s">
        <v>234</v>
      </c>
      <c r="F106" s="62">
        <f>24000*1.07</f>
        <v>25680</v>
      </c>
      <c r="G106" s="90">
        <v>44574</v>
      </c>
      <c r="H106" s="91" t="s">
        <v>235</v>
      </c>
      <c r="I106" s="58">
        <v>1</v>
      </c>
      <c r="L106" s="500"/>
    </row>
    <row r="107" spans="2:12" ht="21" customHeight="1" x14ac:dyDescent="0.55000000000000004">
      <c r="B107" s="3"/>
      <c r="C107" s="4"/>
      <c r="D107" s="18"/>
      <c r="E107" s="72"/>
      <c r="F107" s="98"/>
      <c r="G107" s="4"/>
      <c r="H107" s="18"/>
      <c r="I107" s="58"/>
      <c r="L107" s="500"/>
    </row>
    <row r="108" spans="2:12" ht="21" customHeight="1" x14ac:dyDescent="0.55000000000000004">
      <c r="B108" s="5">
        <v>52</v>
      </c>
      <c r="C108" s="10" t="s">
        <v>55</v>
      </c>
      <c r="D108" s="91" t="s">
        <v>236</v>
      </c>
      <c r="E108" s="70" t="s">
        <v>237</v>
      </c>
      <c r="F108" s="62">
        <f>4720*1.07</f>
        <v>5050.4000000000005</v>
      </c>
      <c r="G108" s="63">
        <v>44574</v>
      </c>
      <c r="H108" s="91" t="s">
        <v>238</v>
      </c>
      <c r="I108" s="15">
        <v>1</v>
      </c>
      <c r="L108" s="500"/>
    </row>
    <row r="109" spans="2:12" ht="21" customHeight="1" x14ac:dyDescent="0.55000000000000004">
      <c r="B109" s="6"/>
      <c r="C109" s="4"/>
      <c r="D109" s="18"/>
      <c r="E109" s="72" t="s">
        <v>239</v>
      </c>
      <c r="F109" s="98"/>
      <c r="G109" s="4"/>
      <c r="H109" s="18"/>
      <c r="I109" s="17"/>
      <c r="L109" s="500"/>
    </row>
    <row r="110" spans="2:12" ht="21" customHeight="1" x14ac:dyDescent="0.55000000000000004">
      <c r="B110" s="2">
        <v>53</v>
      </c>
      <c r="C110" s="36" t="s">
        <v>131</v>
      </c>
      <c r="D110" s="51" t="s">
        <v>195</v>
      </c>
      <c r="E110" s="56" t="s">
        <v>240</v>
      </c>
      <c r="F110" s="53">
        <f>2940*1.07</f>
        <v>3145.8</v>
      </c>
      <c r="G110" s="54">
        <v>44575</v>
      </c>
      <c r="H110" s="58" t="s">
        <v>241</v>
      </c>
      <c r="I110" s="58">
        <v>1</v>
      </c>
      <c r="L110" s="500"/>
    </row>
    <row r="111" spans="2:12" ht="21" customHeight="1" x14ac:dyDescent="0.55000000000000004">
      <c r="B111" s="3"/>
      <c r="C111" s="4"/>
      <c r="D111" s="64"/>
      <c r="E111" s="56"/>
      <c r="F111" s="66"/>
      <c r="G111" s="38"/>
      <c r="H111" s="58"/>
      <c r="I111" s="58"/>
      <c r="L111" s="500"/>
    </row>
    <row r="112" spans="2:12" ht="21" customHeight="1" x14ac:dyDescent="0.55000000000000004">
      <c r="B112" s="5">
        <v>54</v>
      </c>
      <c r="C112" s="10" t="s">
        <v>186</v>
      </c>
      <c r="D112" s="60" t="s">
        <v>187</v>
      </c>
      <c r="E112" s="61" t="s">
        <v>242</v>
      </c>
      <c r="F112" s="62">
        <f>91650*1.07</f>
        <v>98065.5</v>
      </c>
      <c r="G112" s="68">
        <v>44578</v>
      </c>
      <c r="H112" s="15" t="s">
        <v>243</v>
      </c>
      <c r="I112" s="15">
        <v>1</v>
      </c>
      <c r="L112" s="500"/>
    </row>
    <row r="113" spans="2:12" ht="21" customHeight="1" x14ac:dyDescent="0.55000000000000004">
      <c r="B113" s="6"/>
      <c r="C113" s="4"/>
      <c r="D113" s="64"/>
      <c r="E113" s="65"/>
      <c r="F113" s="66"/>
      <c r="G113" s="38"/>
      <c r="H113" s="17"/>
      <c r="I113" s="17"/>
      <c r="L113" s="500"/>
    </row>
    <row r="114" spans="2:12" ht="21" customHeight="1" x14ac:dyDescent="0.55000000000000004">
      <c r="B114" s="2">
        <v>55</v>
      </c>
      <c r="C114" s="10" t="s">
        <v>116</v>
      </c>
      <c r="D114" s="100" t="s">
        <v>244</v>
      </c>
      <c r="E114" s="70" t="s">
        <v>245</v>
      </c>
      <c r="F114" s="62">
        <f>84000*1.07</f>
        <v>89880</v>
      </c>
      <c r="G114" s="68">
        <v>44578</v>
      </c>
      <c r="H114" s="15" t="s">
        <v>246</v>
      </c>
      <c r="I114" s="58">
        <v>1</v>
      </c>
      <c r="L114" s="500"/>
    </row>
    <row r="115" spans="2:12" ht="21" customHeight="1" x14ac:dyDescent="0.55000000000000004">
      <c r="B115" s="3"/>
      <c r="C115" s="4"/>
      <c r="D115" s="101"/>
      <c r="E115" s="72"/>
      <c r="F115" s="66"/>
      <c r="G115" s="38"/>
      <c r="H115" s="17"/>
      <c r="I115" s="58"/>
      <c r="L115" s="500"/>
    </row>
    <row r="116" spans="2:12" ht="21" customHeight="1" x14ac:dyDescent="0.55000000000000004">
      <c r="B116" s="5">
        <v>56</v>
      </c>
      <c r="C116" s="10" t="s">
        <v>55</v>
      </c>
      <c r="D116" s="91" t="s">
        <v>227</v>
      </c>
      <c r="E116" s="70" t="s">
        <v>247</v>
      </c>
      <c r="F116" s="62">
        <f>25920*1.07</f>
        <v>27734.400000000001</v>
      </c>
      <c r="G116" s="90">
        <v>44578</v>
      </c>
      <c r="H116" s="91" t="s">
        <v>248</v>
      </c>
      <c r="I116" s="15">
        <v>1</v>
      </c>
      <c r="L116" s="500"/>
    </row>
    <row r="117" spans="2:12" ht="21" customHeight="1" x14ac:dyDescent="0.55000000000000004">
      <c r="B117" s="6"/>
      <c r="C117" s="4"/>
      <c r="D117" s="18"/>
      <c r="E117" s="72" t="s">
        <v>249</v>
      </c>
      <c r="F117" s="98"/>
      <c r="G117" s="4"/>
      <c r="H117" s="18"/>
      <c r="I117" s="17"/>
      <c r="L117" s="500"/>
    </row>
    <row r="118" spans="2:12" ht="21" customHeight="1" x14ac:dyDescent="0.55000000000000004">
      <c r="B118" s="2">
        <v>57</v>
      </c>
      <c r="C118" s="10" t="s">
        <v>139</v>
      </c>
      <c r="D118" s="60" t="s">
        <v>250</v>
      </c>
      <c r="E118" s="61" t="s">
        <v>251</v>
      </c>
      <c r="F118" s="62">
        <f>20610*1.07</f>
        <v>22052.7</v>
      </c>
      <c r="G118" s="68">
        <v>44578</v>
      </c>
      <c r="H118" s="15" t="s">
        <v>252</v>
      </c>
      <c r="I118" s="58">
        <v>1</v>
      </c>
      <c r="L118" s="500"/>
    </row>
    <row r="119" spans="2:12" ht="21" customHeight="1" x14ac:dyDescent="0.55000000000000004">
      <c r="B119" s="3"/>
      <c r="C119" s="4"/>
      <c r="D119" s="64"/>
      <c r="E119" s="65" t="s">
        <v>253</v>
      </c>
      <c r="F119" s="66"/>
      <c r="G119" s="38"/>
      <c r="H119" s="17"/>
      <c r="I119" s="58"/>
      <c r="L119" s="500"/>
    </row>
    <row r="120" spans="2:12" ht="21" customHeight="1" x14ac:dyDescent="0.55000000000000004">
      <c r="B120" s="5">
        <v>58</v>
      </c>
      <c r="C120" s="10" t="s">
        <v>254</v>
      </c>
      <c r="D120" s="102" t="s">
        <v>255</v>
      </c>
      <c r="E120" s="70" t="s">
        <v>256</v>
      </c>
      <c r="F120" s="62">
        <f>92000*1.07</f>
        <v>98440</v>
      </c>
      <c r="G120" s="68">
        <v>44578</v>
      </c>
      <c r="H120" s="15" t="s">
        <v>257</v>
      </c>
      <c r="I120" s="15">
        <v>1</v>
      </c>
      <c r="L120" s="500"/>
    </row>
    <row r="121" spans="2:12" ht="21" customHeight="1" x14ac:dyDescent="0.55000000000000004">
      <c r="B121" s="6"/>
      <c r="C121" s="4"/>
      <c r="D121" s="101"/>
      <c r="E121" s="72"/>
      <c r="F121" s="66"/>
      <c r="G121" s="38"/>
      <c r="H121" s="17"/>
      <c r="I121" s="17"/>
      <c r="L121" s="500"/>
    </row>
    <row r="122" spans="2:12" ht="21" customHeight="1" x14ac:dyDescent="0.55000000000000004">
      <c r="B122" s="2">
        <v>59</v>
      </c>
      <c r="C122" s="10" t="s">
        <v>258</v>
      </c>
      <c r="D122" s="102" t="s">
        <v>259</v>
      </c>
      <c r="E122" s="70" t="s">
        <v>260</v>
      </c>
      <c r="F122" s="62">
        <f>20000*1.07</f>
        <v>21400</v>
      </c>
      <c r="G122" s="68">
        <v>44578</v>
      </c>
      <c r="H122" s="15" t="s">
        <v>261</v>
      </c>
      <c r="I122" s="58">
        <v>1</v>
      </c>
      <c r="L122" s="500"/>
    </row>
    <row r="123" spans="2:12" ht="21" customHeight="1" x14ac:dyDescent="0.55000000000000004">
      <c r="B123" s="3"/>
      <c r="C123" s="4"/>
      <c r="D123" s="101"/>
      <c r="E123" s="72"/>
      <c r="F123" s="66"/>
      <c r="G123" s="38"/>
      <c r="H123" s="17"/>
      <c r="I123" s="58"/>
      <c r="L123" s="500"/>
    </row>
    <row r="124" spans="2:12" ht="21" customHeight="1" x14ac:dyDescent="0.55000000000000004">
      <c r="B124" s="5">
        <v>60</v>
      </c>
      <c r="C124" s="10" t="s">
        <v>152</v>
      </c>
      <c r="D124" s="91" t="s">
        <v>262</v>
      </c>
      <c r="E124" s="70" t="s">
        <v>263</v>
      </c>
      <c r="F124" s="62">
        <f>5234*1.07</f>
        <v>5600.38</v>
      </c>
      <c r="G124" s="63">
        <v>44579</v>
      </c>
      <c r="H124" s="91" t="s">
        <v>264</v>
      </c>
      <c r="I124" s="15">
        <v>1</v>
      </c>
      <c r="L124" s="500"/>
    </row>
    <row r="125" spans="2:12" ht="21" customHeight="1" x14ac:dyDescent="0.55000000000000004">
      <c r="B125" s="6"/>
      <c r="C125" s="4"/>
      <c r="D125" s="18"/>
      <c r="E125" s="103"/>
      <c r="F125" s="98"/>
      <c r="G125" s="4"/>
      <c r="H125" s="18"/>
      <c r="I125" s="17"/>
      <c r="L125" s="500"/>
    </row>
    <row r="126" spans="2:12" ht="21" customHeight="1" x14ac:dyDescent="0.55000000000000004">
      <c r="B126" s="2">
        <v>61</v>
      </c>
      <c r="C126" s="128" t="s">
        <v>37</v>
      </c>
      <c r="D126" s="60" t="s">
        <v>265</v>
      </c>
      <c r="E126" s="104" t="s">
        <v>266</v>
      </c>
      <c r="F126" s="62">
        <f>1680*1.07</f>
        <v>1797.6000000000001</v>
      </c>
      <c r="G126" s="90">
        <v>44579</v>
      </c>
      <c r="H126" s="91" t="s">
        <v>267</v>
      </c>
      <c r="I126" s="58">
        <v>1</v>
      </c>
      <c r="L126" s="500"/>
    </row>
    <row r="127" spans="2:12" ht="21" customHeight="1" x14ac:dyDescent="0.55000000000000004">
      <c r="B127" s="3"/>
      <c r="C127" s="4"/>
      <c r="D127" s="64"/>
      <c r="E127" s="103"/>
      <c r="F127" s="98"/>
      <c r="G127" s="4"/>
      <c r="H127" s="18"/>
      <c r="I127" s="58"/>
      <c r="L127" s="500"/>
    </row>
    <row r="128" spans="2:12" ht="21" customHeight="1" x14ac:dyDescent="0.55000000000000004">
      <c r="B128" s="5">
        <v>62</v>
      </c>
      <c r="C128" s="36" t="s">
        <v>85</v>
      </c>
      <c r="D128" s="60" t="s">
        <v>268</v>
      </c>
      <c r="E128" s="104" t="s">
        <v>269</v>
      </c>
      <c r="F128" s="62">
        <f>14760*1.07</f>
        <v>15793.2</v>
      </c>
      <c r="G128" s="90">
        <v>44579</v>
      </c>
      <c r="H128" s="91" t="s">
        <v>270</v>
      </c>
      <c r="I128" s="15">
        <v>1</v>
      </c>
      <c r="L128" s="500"/>
    </row>
    <row r="129" spans="2:12" ht="21" customHeight="1" x14ac:dyDescent="0.55000000000000004">
      <c r="B129" s="6"/>
      <c r="C129" s="9"/>
      <c r="D129" s="51"/>
      <c r="E129" s="56" t="s">
        <v>271</v>
      </c>
      <c r="F129" s="99"/>
      <c r="G129" s="9"/>
      <c r="H129" s="32"/>
      <c r="I129" s="17"/>
      <c r="L129" s="500"/>
    </row>
    <row r="130" spans="2:12" ht="21" customHeight="1" x14ac:dyDescent="0.55000000000000004">
      <c r="B130" s="2">
        <v>63</v>
      </c>
      <c r="C130" s="10" t="s">
        <v>272</v>
      </c>
      <c r="D130" s="91" t="s">
        <v>273</v>
      </c>
      <c r="E130" s="70" t="s">
        <v>274</v>
      </c>
      <c r="F130" s="62">
        <f>3900*1.07</f>
        <v>4173</v>
      </c>
      <c r="G130" s="63">
        <v>44579</v>
      </c>
      <c r="H130" s="91" t="s">
        <v>275</v>
      </c>
      <c r="I130" s="58">
        <v>1</v>
      </c>
      <c r="L130" s="500"/>
    </row>
    <row r="131" spans="2:12" ht="21" customHeight="1" x14ac:dyDescent="0.55000000000000004">
      <c r="B131" s="3"/>
      <c r="C131" s="9"/>
      <c r="D131" s="32"/>
      <c r="E131" s="56" t="s">
        <v>276</v>
      </c>
      <c r="F131" s="99"/>
      <c r="G131" s="4"/>
      <c r="H131" s="32"/>
      <c r="I131" s="58"/>
      <c r="L131" s="500"/>
    </row>
    <row r="132" spans="2:12" ht="21" customHeight="1" x14ac:dyDescent="0.55000000000000004">
      <c r="B132" s="5">
        <v>64</v>
      </c>
      <c r="C132" s="10" t="s">
        <v>277</v>
      </c>
      <c r="D132" s="91" t="s">
        <v>278</v>
      </c>
      <c r="E132" s="70" t="s">
        <v>279</v>
      </c>
      <c r="F132" s="62">
        <f>76060*1.07</f>
        <v>81384.200000000012</v>
      </c>
      <c r="G132" s="63">
        <v>44579</v>
      </c>
      <c r="H132" s="91" t="s">
        <v>280</v>
      </c>
      <c r="I132" s="15">
        <v>1</v>
      </c>
      <c r="L132" s="500"/>
    </row>
    <row r="133" spans="2:12" ht="21" customHeight="1" x14ac:dyDescent="0.55000000000000004">
      <c r="B133" s="6"/>
      <c r="C133" s="4"/>
      <c r="D133" s="18"/>
      <c r="E133" s="56"/>
      <c r="F133" s="99"/>
      <c r="G133" s="4"/>
      <c r="H133" s="32"/>
      <c r="I133" s="17"/>
      <c r="L133" s="500"/>
    </row>
    <row r="134" spans="2:12" ht="21" customHeight="1" x14ac:dyDescent="0.55000000000000004">
      <c r="B134" s="2">
        <v>65</v>
      </c>
      <c r="C134" s="10" t="s">
        <v>281</v>
      </c>
      <c r="D134" s="51" t="s">
        <v>282</v>
      </c>
      <c r="E134" s="70" t="s">
        <v>283</v>
      </c>
      <c r="F134" s="105">
        <f>17900*1.07</f>
        <v>19153</v>
      </c>
      <c r="G134" s="90">
        <v>44579</v>
      </c>
      <c r="H134" s="91" t="s">
        <v>284</v>
      </c>
      <c r="I134" s="58">
        <v>1</v>
      </c>
      <c r="L134" s="500"/>
    </row>
    <row r="135" spans="2:12" ht="21" customHeight="1" x14ac:dyDescent="0.55000000000000004">
      <c r="B135" s="3"/>
      <c r="C135" s="4"/>
      <c r="D135" s="64"/>
      <c r="E135" s="72" t="s">
        <v>285</v>
      </c>
      <c r="F135" s="99"/>
      <c r="G135" s="9"/>
      <c r="H135" s="32"/>
      <c r="I135" s="58"/>
      <c r="L135" s="500"/>
    </row>
    <row r="136" spans="2:12" ht="21" customHeight="1" x14ac:dyDescent="0.55000000000000004">
      <c r="B136" s="5">
        <v>66</v>
      </c>
      <c r="C136" s="10" t="s">
        <v>286</v>
      </c>
      <c r="D136" s="91" t="s">
        <v>287</v>
      </c>
      <c r="E136" s="70" t="s">
        <v>288</v>
      </c>
      <c r="F136" s="62">
        <f>81308.41*1.07</f>
        <v>86999.998700000011</v>
      </c>
      <c r="G136" s="63">
        <v>44579</v>
      </c>
      <c r="H136" s="91" t="s">
        <v>289</v>
      </c>
      <c r="I136" s="15">
        <v>1</v>
      </c>
      <c r="L136" s="500"/>
    </row>
    <row r="137" spans="2:12" ht="21" customHeight="1" x14ac:dyDescent="0.55000000000000004">
      <c r="B137" s="6"/>
      <c r="C137" s="4"/>
      <c r="D137" s="18"/>
      <c r="E137" s="72" t="s">
        <v>290</v>
      </c>
      <c r="F137" s="66"/>
      <c r="G137" s="4"/>
      <c r="H137" s="18"/>
      <c r="I137" s="17"/>
      <c r="L137" s="500"/>
    </row>
    <row r="138" spans="2:12" ht="21" customHeight="1" x14ac:dyDescent="0.55000000000000004">
      <c r="B138" s="2">
        <v>67</v>
      </c>
      <c r="C138" s="36" t="s">
        <v>291</v>
      </c>
      <c r="D138" s="106" t="s">
        <v>292</v>
      </c>
      <c r="E138" s="56" t="s">
        <v>293</v>
      </c>
      <c r="F138" s="53">
        <f>87300*1.07</f>
        <v>93411</v>
      </c>
      <c r="G138" s="54">
        <v>44580</v>
      </c>
      <c r="H138" s="58" t="s">
        <v>294</v>
      </c>
      <c r="I138" s="58">
        <v>1</v>
      </c>
      <c r="L138" s="500"/>
    </row>
    <row r="139" spans="2:12" ht="21" customHeight="1" x14ac:dyDescent="0.55000000000000004">
      <c r="B139" s="3"/>
      <c r="C139" s="4"/>
      <c r="D139" s="101"/>
      <c r="E139" s="72" t="s">
        <v>41</v>
      </c>
      <c r="F139" s="66"/>
      <c r="G139" s="38"/>
      <c r="H139" s="17"/>
      <c r="I139" s="58"/>
      <c r="L139" s="500"/>
    </row>
    <row r="140" spans="2:12" ht="21" customHeight="1" x14ac:dyDescent="0.55000000000000004">
      <c r="B140" s="5">
        <v>68</v>
      </c>
      <c r="C140" s="10" t="s">
        <v>295</v>
      </c>
      <c r="D140" s="73" t="s">
        <v>296</v>
      </c>
      <c r="E140" s="70" t="s">
        <v>297</v>
      </c>
      <c r="F140" s="62">
        <f>90000*1.07</f>
        <v>96300</v>
      </c>
      <c r="G140" s="54">
        <v>44580</v>
      </c>
      <c r="H140" s="15" t="s">
        <v>298</v>
      </c>
      <c r="I140" s="15">
        <v>1</v>
      </c>
      <c r="L140" s="500"/>
    </row>
    <row r="141" spans="2:12" ht="21" customHeight="1" x14ac:dyDescent="0.55000000000000004">
      <c r="B141" s="6"/>
      <c r="C141" s="4"/>
      <c r="D141" s="75"/>
      <c r="E141" s="72"/>
      <c r="F141" s="66"/>
      <c r="G141" s="38"/>
      <c r="H141" s="17"/>
      <c r="I141" s="17"/>
      <c r="L141" s="500"/>
    </row>
    <row r="142" spans="2:12" ht="21" customHeight="1" x14ac:dyDescent="0.55000000000000004">
      <c r="B142" s="2">
        <v>69</v>
      </c>
      <c r="C142" s="36" t="s">
        <v>272</v>
      </c>
      <c r="D142" s="91" t="s">
        <v>273</v>
      </c>
      <c r="E142" s="56" t="s">
        <v>299</v>
      </c>
      <c r="F142" s="62">
        <f>38800*1.07</f>
        <v>41516</v>
      </c>
      <c r="G142" s="54">
        <v>44580</v>
      </c>
      <c r="H142" s="15" t="s">
        <v>300</v>
      </c>
      <c r="I142" s="58">
        <v>1</v>
      </c>
      <c r="L142" s="500"/>
    </row>
    <row r="143" spans="2:12" ht="21" customHeight="1" x14ac:dyDescent="0.55000000000000004">
      <c r="B143" s="3"/>
      <c r="C143" s="9"/>
      <c r="D143" s="32"/>
      <c r="E143" s="56" t="s">
        <v>301</v>
      </c>
      <c r="F143" s="66"/>
      <c r="G143" s="38"/>
      <c r="H143" s="17"/>
      <c r="I143" s="58"/>
      <c r="L143" s="500"/>
    </row>
    <row r="144" spans="2:12" ht="21" customHeight="1" x14ac:dyDescent="0.55000000000000004">
      <c r="B144" s="5">
        <v>70</v>
      </c>
      <c r="C144" s="10" t="s">
        <v>131</v>
      </c>
      <c r="D144" s="91" t="s">
        <v>302</v>
      </c>
      <c r="E144" s="70" t="s">
        <v>303</v>
      </c>
      <c r="F144" s="62">
        <f>3536*1.07</f>
        <v>3783.5200000000004</v>
      </c>
      <c r="G144" s="90">
        <v>44580</v>
      </c>
      <c r="H144" s="91" t="s">
        <v>304</v>
      </c>
      <c r="I144" s="15">
        <v>1</v>
      </c>
      <c r="L144" s="500"/>
    </row>
    <row r="145" spans="2:12" ht="21" customHeight="1" x14ac:dyDescent="0.55000000000000004">
      <c r="B145" s="6"/>
      <c r="C145" s="4"/>
      <c r="D145" s="18"/>
      <c r="E145" s="72"/>
      <c r="F145" s="98"/>
      <c r="G145" s="4"/>
      <c r="H145" s="92"/>
      <c r="I145" s="17"/>
      <c r="L145" s="500"/>
    </row>
    <row r="146" spans="2:12" ht="21" customHeight="1" x14ac:dyDescent="0.55000000000000004">
      <c r="B146" s="2">
        <v>71</v>
      </c>
      <c r="C146" s="124" t="s">
        <v>37</v>
      </c>
      <c r="D146" s="95" t="s">
        <v>305</v>
      </c>
      <c r="E146" s="70" t="s">
        <v>306</v>
      </c>
      <c r="F146" s="62">
        <f>14760*1.07</f>
        <v>15793.2</v>
      </c>
      <c r="G146" s="90">
        <v>44581</v>
      </c>
      <c r="H146" s="15" t="s">
        <v>307</v>
      </c>
      <c r="I146" s="58">
        <v>1</v>
      </c>
      <c r="L146" s="500"/>
    </row>
    <row r="147" spans="2:12" ht="21" customHeight="1" x14ac:dyDescent="0.55000000000000004">
      <c r="B147" s="3"/>
      <c r="C147" s="9"/>
      <c r="D147" s="71"/>
      <c r="E147" s="72"/>
      <c r="F147" s="98"/>
      <c r="G147" s="9"/>
      <c r="H147" s="58"/>
      <c r="I147" s="58"/>
      <c r="L147" s="500"/>
    </row>
    <row r="148" spans="2:12" ht="21" customHeight="1" x14ac:dyDescent="0.55000000000000004">
      <c r="B148" s="5">
        <v>72</v>
      </c>
      <c r="C148" s="10" t="s">
        <v>308</v>
      </c>
      <c r="D148" s="69" t="s">
        <v>309</v>
      </c>
      <c r="E148" s="70" t="s">
        <v>310</v>
      </c>
      <c r="F148" s="62">
        <f>67450*1.07</f>
        <v>72171.5</v>
      </c>
      <c r="G148" s="63">
        <v>44582</v>
      </c>
      <c r="H148" s="15" t="s">
        <v>311</v>
      </c>
      <c r="I148" s="15">
        <v>1</v>
      </c>
      <c r="L148" s="500"/>
    </row>
    <row r="149" spans="2:12" ht="21" customHeight="1" x14ac:dyDescent="0.55000000000000004">
      <c r="B149" s="6"/>
      <c r="C149" s="4"/>
      <c r="D149" s="71"/>
      <c r="E149" s="72" t="s">
        <v>41</v>
      </c>
      <c r="F149" s="98"/>
      <c r="G149" s="4"/>
      <c r="H149" s="17"/>
      <c r="I149" s="17"/>
      <c r="L149" s="500"/>
    </row>
    <row r="150" spans="2:12" ht="21" customHeight="1" x14ac:dyDescent="0.55000000000000004">
      <c r="B150" s="2">
        <v>73</v>
      </c>
      <c r="C150" s="10" t="s">
        <v>178</v>
      </c>
      <c r="D150" s="73" t="s">
        <v>312</v>
      </c>
      <c r="E150" s="70" t="s">
        <v>313</v>
      </c>
      <c r="F150" s="62">
        <f>86000*1.07</f>
        <v>92020</v>
      </c>
      <c r="G150" s="90">
        <v>44582</v>
      </c>
      <c r="H150" s="58" t="s">
        <v>314</v>
      </c>
      <c r="I150" s="58">
        <v>1</v>
      </c>
      <c r="L150" s="500"/>
    </row>
    <row r="151" spans="2:12" ht="21" customHeight="1" x14ac:dyDescent="0.55000000000000004">
      <c r="B151" s="3"/>
      <c r="C151" s="4"/>
      <c r="D151" s="75"/>
      <c r="E151" s="72"/>
      <c r="F151" s="66"/>
      <c r="G151" s="4"/>
      <c r="H151" s="58"/>
      <c r="I151" s="58"/>
      <c r="L151" s="500"/>
    </row>
    <row r="152" spans="2:12" ht="21" customHeight="1" x14ac:dyDescent="0.55000000000000004">
      <c r="B152" s="5">
        <v>74</v>
      </c>
      <c r="C152" s="10" t="s">
        <v>221</v>
      </c>
      <c r="D152" s="95" t="s">
        <v>315</v>
      </c>
      <c r="E152" s="74" t="s">
        <v>316</v>
      </c>
      <c r="F152" s="53">
        <f>35000*1.07</f>
        <v>37450</v>
      </c>
      <c r="G152" s="90">
        <v>44585</v>
      </c>
      <c r="H152" s="91" t="s">
        <v>317</v>
      </c>
      <c r="I152" s="15">
        <v>1</v>
      </c>
      <c r="L152" s="500"/>
    </row>
    <row r="153" spans="2:12" ht="21" customHeight="1" x14ac:dyDescent="0.55000000000000004">
      <c r="B153" s="6"/>
      <c r="C153" s="4"/>
      <c r="D153" s="71"/>
      <c r="E153" s="107"/>
      <c r="F153" s="98"/>
      <c r="G153" s="4"/>
      <c r="H153" s="92"/>
      <c r="I153" s="17"/>
      <c r="L153" s="500"/>
    </row>
    <row r="154" spans="2:12" ht="21" customHeight="1" x14ac:dyDescent="0.55000000000000004">
      <c r="B154" s="2">
        <v>75</v>
      </c>
      <c r="C154" s="128" t="s">
        <v>37</v>
      </c>
      <c r="D154" s="95" t="s">
        <v>305</v>
      </c>
      <c r="E154" s="74" t="s">
        <v>318</v>
      </c>
      <c r="F154" s="62">
        <f>25660*1.07</f>
        <v>27456.2</v>
      </c>
      <c r="G154" s="90">
        <v>44585</v>
      </c>
      <c r="H154" s="91" t="s">
        <v>319</v>
      </c>
      <c r="I154" s="58">
        <v>1</v>
      </c>
      <c r="L154" s="500"/>
    </row>
    <row r="155" spans="2:12" ht="21" customHeight="1" x14ac:dyDescent="0.55000000000000004">
      <c r="B155" s="3"/>
      <c r="C155" s="4"/>
      <c r="D155" s="71"/>
      <c r="E155" s="72" t="s">
        <v>41</v>
      </c>
      <c r="F155" s="98"/>
      <c r="G155" s="4"/>
      <c r="H155" s="92"/>
      <c r="I155" s="58"/>
      <c r="L155" s="500"/>
    </row>
    <row r="156" spans="2:12" ht="21" customHeight="1" x14ac:dyDescent="0.55000000000000004">
      <c r="B156" s="5">
        <v>76</v>
      </c>
      <c r="C156" s="10" t="s">
        <v>85</v>
      </c>
      <c r="D156" s="95" t="s">
        <v>320</v>
      </c>
      <c r="E156" s="70" t="s">
        <v>321</v>
      </c>
      <c r="F156" s="62">
        <f>49510*1.07</f>
        <v>52975.700000000004</v>
      </c>
      <c r="G156" s="90">
        <v>44585</v>
      </c>
      <c r="H156" s="91" t="s">
        <v>322</v>
      </c>
      <c r="I156" s="15">
        <v>1</v>
      </c>
      <c r="L156" s="500"/>
    </row>
    <row r="157" spans="2:12" ht="21" customHeight="1" x14ac:dyDescent="0.55000000000000004">
      <c r="B157" s="6"/>
      <c r="C157" s="4"/>
      <c r="D157" s="71"/>
      <c r="E157" s="72" t="s">
        <v>190</v>
      </c>
      <c r="F157" s="98"/>
      <c r="G157" s="4"/>
      <c r="H157" s="92"/>
      <c r="I157" s="17"/>
      <c r="L157" s="500"/>
    </row>
    <row r="158" spans="2:12" ht="21" customHeight="1" x14ac:dyDescent="0.55000000000000004">
      <c r="B158" s="2">
        <v>77</v>
      </c>
      <c r="C158" s="11" t="s">
        <v>64</v>
      </c>
      <c r="D158" s="95" t="s">
        <v>323</v>
      </c>
      <c r="E158" s="61" t="s">
        <v>324</v>
      </c>
      <c r="F158" s="62">
        <f>1200*1.07</f>
        <v>1284</v>
      </c>
      <c r="G158" s="90">
        <v>44585</v>
      </c>
      <c r="H158" s="91" t="s">
        <v>325</v>
      </c>
      <c r="I158" s="15">
        <v>1</v>
      </c>
      <c r="L158" s="500"/>
    </row>
    <row r="159" spans="2:12" ht="21" customHeight="1" x14ac:dyDescent="0.55000000000000004">
      <c r="B159" s="3"/>
      <c r="C159" s="4"/>
      <c r="D159" s="71"/>
      <c r="E159" s="108"/>
      <c r="F159" s="66"/>
      <c r="G159" s="4"/>
      <c r="H159" s="92"/>
      <c r="I159" s="17"/>
      <c r="L159" s="500"/>
    </row>
    <row r="160" spans="2:12" ht="21" customHeight="1" x14ac:dyDescent="0.55000000000000004">
      <c r="B160" s="5">
        <v>78</v>
      </c>
      <c r="C160" s="10" t="s">
        <v>116</v>
      </c>
      <c r="D160" s="95" t="s">
        <v>244</v>
      </c>
      <c r="E160" s="77" t="s">
        <v>326</v>
      </c>
      <c r="F160" s="62">
        <f>92700*1.07</f>
        <v>99189</v>
      </c>
      <c r="G160" s="63">
        <v>44585</v>
      </c>
      <c r="H160" s="15" t="s">
        <v>327</v>
      </c>
      <c r="I160" s="15">
        <v>1</v>
      </c>
      <c r="L160" s="500"/>
    </row>
    <row r="161" spans="2:12" ht="21" customHeight="1" x14ac:dyDescent="0.55000000000000004">
      <c r="B161" s="6"/>
      <c r="C161" s="4"/>
      <c r="D161" s="95"/>
      <c r="E161" s="77"/>
      <c r="F161" s="53"/>
      <c r="G161" s="4"/>
      <c r="H161" s="58"/>
      <c r="I161" s="17"/>
      <c r="L161" s="500"/>
    </row>
    <row r="162" spans="2:12" ht="21" customHeight="1" x14ac:dyDescent="0.55000000000000004">
      <c r="B162" s="2">
        <v>79</v>
      </c>
      <c r="C162" s="10" t="s">
        <v>328</v>
      </c>
      <c r="D162" s="69" t="s">
        <v>329</v>
      </c>
      <c r="E162" s="109" t="s">
        <v>330</v>
      </c>
      <c r="F162" s="62">
        <f>15900*1.07</f>
        <v>17013</v>
      </c>
      <c r="G162" s="90">
        <v>44585</v>
      </c>
      <c r="H162" s="15" t="s">
        <v>331</v>
      </c>
      <c r="I162" s="15">
        <v>1</v>
      </c>
      <c r="L162" s="500"/>
    </row>
    <row r="163" spans="2:12" ht="21" customHeight="1" x14ac:dyDescent="0.55000000000000004">
      <c r="B163" s="3"/>
      <c r="C163" s="4"/>
      <c r="D163" s="71"/>
      <c r="E163" s="72" t="s">
        <v>41</v>
      </c>
      <c r="F163" s="66"/>
      <c r="G163" s="4"/>
      <c r="H163" s="17"/>
      <c r="I163" s="17"/>
      <c r="L163" s="500"/>
    </row>
    <row r="164" spans="2:12" ht="21" customHeight="1" x14ac:dyDescent="0.55000000000000004">
      <c r="B164" s="5">
        <v>80</v>
      </c>
      <c r="C164" s="128" t="s">
        <v>37</v>
      </c>
      <c r="D164" s="69" t="s">
        <v>332</v>
      </c>
      <c r="E164" s="138" t="s">
        <v>333</v>
      </c>
      <c r="F164" s="62">
        <f>44500*1.07</f>
        <v>47615</v>
      </c>
      <c r="G164" s="63">
        <v>44585</v>
      </c>
      <c r="H164" s="15" t="s">
        <v>334</v>
      </c>
      <c r="I164" s="15">
        <v>1</v>
      </c>
      <c r="L164" s="500"/>
    </row>
    <row r="165" spans="2:12" ht="21" customHeight="1" x14ac:dyDescent="0.55000000000000004">
      <c r="B165" s="6"/>
      <c r="C165" s="4"/>
      <c r="D165" s="95"/>
      <c r="E165" s="139"/>
      <c r="F165" s="53"/>
      <c r="G165" s="4"/>
      <c r="H165" s="58"/>
      <c r="I165" s="17"/>
      <c r="L165" s="500"/>
    </row>
    <row r="166" spans="2:12" ht="21" customHeight="1" x14ac:dyDescent="0.55000000000000004">
      <c r="B166" s="2">
        <v>81</v>
      </c>
      <c r="C166" s="10" t="s">
        <v>328</v>
      </c>
      <c r="D166" s="69" t="s">
        <v>329</v>
      </c>
      <c r="E166" s="138" t="s">
        <v>335</v>
      </c>
      <c r="F166" s="62">
        <f>17600*1.07</f>
        <v>18832</v>
      </c>
      <c r="G166" s="90">
        <v>44585</v>
      </c>
      <c r="H166" s="15" t="s">
        <v>336</v>
      </c>
      <c r="I166" s="15">
        <v>1</v>
      </c>
      <c r="L166" s="500"/>
    </row>
    <row r="167" spans="2:12" ht="21" customHeight="1" x14ac:dyDescent="0.55000000000000004">
      <c r="B167" s="3"/>
      <c r="C167" s="4"/>
      <c r="D167" s="71"/>
      <c r="E167" s="72" t="s">
        <v>41</v>
      </c>
      <c r="F167" s="53"/>
      <c r="G167" s="4"/>
      <c r="H167" s="17"/>
      <c r="I167" s="17"/>
      <c r="L167" s="500"/>
    </row>
    <row r="168" spans="2:12" ht="21" customHeight="1" x14ac:dyDescent="0.55000000000000004">
      <c r="B168" s="5">
        <v>82</v>
      </c>
      <c r="C168" s="36" t="s">
        <v>131</v>
      </c>
      <c r="D168" s="140" t="s">
        <v>337</v>
      </c>
      <c r="E168" s="139" t="s">
        <v>196</v>
      </c>
      <c r="F168" s="62">
        <f>1520*1.07</f>
        <v>1626.4</v>
      </c>
      <c r="G168" s="54">
        <v>44585</v>
      </c>
      <c r="H168" s="141" t="s">
        <v>338</v>
      </c>
      <c r="I168" s="15">
        <v>1</v>
      </c>
      <c r="L168" s="500"/>
    </row>
    <row r="169" spans="2:12" ht="21" customHeight="1" x14ac:dyDescent="0.55000000000000004">
      <c r="B169" s="6"/>
      <c r="C169" s="4"/>
      <c r="D169" s="75"/>
      <c r="E169" s="107"/>
      <c r="F169" s="66"/>
      <c r="G169" s="38"/>
      <c r="H169" s="141"/>
      <c r="I169" s="17"/>
      <c r="L169" s="500"/>
    </row>
    <row r="170" spans="2:12" ht="21" customHeight="1" x14ac:dyDescent="0.55000000000000004">
      <c r="B170" s="2">
        <v>83</v>
      </c>
      <c r="C170" s="10" t="s">
        <v>47</v>
      </c>
      <c r="D170" s="73" t="s">
        <v>339</v>
      </c>
      <c r="E170" s="61" t="s">
        <v>340</v>
      </c>
      <c r="F170" s="62">
        <f>700*1.07</f>
        <v>749</v>
      </c>
      <c r="G170" s="68">
        <v>44586</v>
      </c>
      <c r="H170" s="96" t="s">
        <v>341</v>
      </c>
      <c r="I170" s="15">
        <v>1</v>
      </c>
      <c r="L170" s="500"/>
    </row>
    <row r="171" spans="2:12" ht="21" customHeight="1" x14ac:dyDescent="0.55000000000000004">
      <c r="B171" s="3"/>
      <c r="C171" s="4"/>
      <c r="D171" s="75"/>
      <c r="E171" s="65"/>
      <c r="F171" s="66"/>
      <c r="G171" s="38"/>
      <c r="H171" s="97"/>
      <c r="I171" s="17"/>
      <c r="L171" s="500"/>
    </row>
    <row r="172" spans="2:12" ht="21" customHeight="1" x14ac:dyDescent="0.55000000000000004">
      <c r="B172" s="5">
        <v>84</v>
      </c>
      <c r="C172" s="10" t="s">
        <v>131</v>
      </c>
      <c r="D172" s="73" t="s">
        <v>337</v>
      </c>
      <c r="E172" s="61" t="s">
        <v>342</v>
      </c>
      <c r="F172" s="62">
        <f>50597*1.07</f>
        <v>54138.79</v>
      </c>
      <c r="G172" s="68">
        <v>44586</v>
      </c>
      <c r="H172" s="96" t="s">
        <v>343</v>
      </c>
      <c r="I172" s="15">
        <v>1</v>
      </c>
      <c r="L172" s="500"/>
    </row>
    <row r="173" spans="2:12" ht="21" customHeight="1" x14ac:dyDescent="0.55000000000000004">
      <c r="B173" s="6"/>
      <c r="C173" s="4"/>
      <c r="D173" s="75"/>
      <c r="E173" s="65" t="s">
        <v>344</v>
      </c>
      <c r="F173" s="66"/>
      <c r="G173" s="38"/>
      <c r="H173" s="97"/>
      <c r="I173" s="17"/>
      <c r="L173" s="500"/>
    </row>
    <row r="174" spans="2:12" ht="21" customHeight="1" x14ac:dyDescent="0.55000000000000004">
      <c r="B174" s="2">
        <v>85</v>
      </c>
      <c r="C174" s="10" t="s">
        <v>85</v>
      </c>
      <c r="D174" s="73" t="s">
        <v>320</v>
      </c>
      <c r="E174" s="61" t="s">
        <v>345</v>
      </c>
      <c r="F174" s="62">
        <f>900*1.07</f>
        <v>963</v>
      </c>
      <c r="G174" s="68">
        <v>44586</v>
      </c>
      <c r="H174" s="96" t="s">
        <v>346</v>
      </c>
      <c r="I174" s="15">
        <v>1</v>
      </c>
      <c r="L174" s="500"/>
    </row>
    <row r="175" spans="2:12" ht="21" customHeight="1" x14ac:dyDescent="0.55000000000000004">
      <c r="B175" s="3"/>
      <c r="C175" s="4"/>
      <c r="D175" s="75"/>
      <c r="E175" s="65"/>
      <c r="F175" s="66"/>
      <c r="G175" s="38"/>
      <c r="H175" s="97"/>
      <c r="I175" s="17"/>
      <c r="L175" s="500"/>
    </row>
    <row r="176" spans="2:12" ht="21" customHeight="1" x14ac:dyDescent="0.55000000000000004">
      <c r="B176" s="5">
        <v>86</v>
      </c>
      <c r="C176" s="36" t="s">
        <v>347</v>
      </c>
      <c r="D176" s="140" t="s">
        <v>348</v>
      </c>
      <c r="E176" s="52" t="s">
        <v>349</v>
      </c>
      <c r="F176" s="62">
        <f>28000*1.07</f>
        <v>29960</v>
      </c>
      <c r="G176" s="68">
        <v>44586</v>
      </c>
      <c r="H176" s="96" t="s">
        <v>350</v>
      </c>
      <c r="I176" s="15">
        <v>1</v>
      </c>
      <c r="L176" s="500"/>
    </row>
    <row r="177" spans="2:12" ht="21" customHeight="1" x14ac:dyDescent="0.55000000000000004">
      <c r="B177" s="6"/>
      <c r="C177" s="9"/>
      <c r="D177" s="140"/>
      <c r="E177" s="52" t="s">
        <v>351</v>
      </c>
      <c r="F177" s="66"/>
      <c r="G177" s="38"/>
      <c r="H177" s="97"/>
      <c r="I177" s="17"/>
      <c r="L177" s="500"/>
    </row>
    <row r="178" spans="2:12" ht="21" customHeight="1" x14ac:dyDescent="0.55000000000000004">
      <c r="B178" s="2">
        <v>87</v>
      </c>
      <c r="C178" s="10" t="s">
        <v>152</v>
      </c>
      <c r="D178" s="73" t="s">
        <v>352</v>
      </c>
      <c r="E178" s="61" t="s">
        <v>353</v>
      </c>
      <c r="F178" s="62">
        <f>27100*1.07</f>
        <v>28997</v>
      </c>
      <c r="G178" s="68">
        <v>44587</v>
      </c>
      <c r="H178" s="96" t="s">
        <v>354</v>
      </c>
      <c r="I178" s="15">
        <v>1</v>
      </c>
      <c r="L178" s="500"/>
    </row>
    <row r="179" spans="2:12" ht="21" customHeight="1" x14ac:dyDescent="0.55000000000000004">
      <c r="B179" s="3"/>
      <c r="C179" s="4"/>
      <c r="D179" s="75"/>
      <c r="E179" s="65"/>
      <c r="F179" s="66"/>
      <c r="G179" s="38"/>
      <c r="H179" s="97"/>
      <c r="I179" s="17"/>
      <c r="L179" s="500"/>
    </row>
    <row r="180" spans="2:12" ht="21" customHeight="1" x14ac:dyDescent="0.55000000000000004">
      <c r="B180" s="5">
        <v>88</v>
      </c>
      <c r="C180" s="10" t="s">
        <v>355</v>
      </c>
      <c r="D180" s="73" t="s">
        <v>356</v>
      </c>
      <c r="E180" s="74" t="s">
        <v>357</v>
      </c>
      <c r="F180" s="53">
        <f>93000*1.07</f>
        <v>99510</v>
      </c>
      <c r="G180" s="54">
        <v>44587</v>
      </c>
      <c r="H180" s="15" t="s">
        <v>358</v>
      </c>
      <c r="I180" s="15">
        <v>1</v>
      </c>
      <c r="L180" s="500"/>
    </row>
    <row r="181" spans="2:12" ht="21" customHeight="1" x14ac:dyDescent="0.55000000000000004">
      <c r="B181" s="6"/>
      <c r="C181" s="4"/>
      <c r="D181" s="75"/>
      <c r="E181" s="76"/>
      <c r="F181" s="66"/>
      <c r="G181" s="38"/>
      <c r="H181" s="17"/>
      <c r="I181" s="17"/>
      <c r="L181" s="500"/>
    </row>
    <row r="182" spans="2:12" ht="21" customHeight="1" x14ac:dyDescent="0.55000000000000004">
      <c r="B182" s="2">
        <v>89</v>
      </c>
      <c r="C182" s="36" t="s">
        <v>148</v>
      </c>
      <c r="D182" s="73" t="s">
        <v>359</v>
      </c>
      <c r="E182" s="74" t="s">
        <v>360</v>
      </c>
      <c r="F182" s="53">
        <f>83840*1.07</f>
        <v>89708.800000000003</v>
      </c>
      <c r="G182" s="54">
        <v>44588</v>
      </c>
      <c r="H182" s="58" t="s">
        <v>361</v>
      </c>
      <c r="I182" s="15">
        <v>1</v>
      </c>
      <c r="L182" s="500"/>
    </row>
    <row r="183" spans="2:12" ht="21" customHeight="1" x14ac:dyDescent="0.55000000000000004">
      <c r="B183" s="3"/>
      <c r="C183" s="9"/>
      <c r="D183" s="75"/>
      <c r="E183" s="72" t="s">
        <v>41</v>
      </c>
      <c r="F183" s="66"/>
      <c r="G183" s="38"/>
      <c r="H183" s="17"/>
      <c r="I183" s="17"/>
      <c r="L183" s="500"/>
    </row>
    <row r="184" spans="2:12" ht="21" customHeight="1" x14ac:dyDescent="0.55000000000000004">
      <c r="B184" s="5">
        <v>90</v>
      </c>
      <c r="C184" s="10" t="s">
        <v>362</v>
      </c>
      <c r="D184" s="73" t="s">
        <v>363</v>
      </c>
      <c r="E184" s="74" t="s">
        <v>364</v>
      </c>
      <c r="F184" s="53">
        <f>24789*1.07</f>
        <v>26524.230000000003</v>
      </c>
      <c r="G184" s="54">
        <v>44588</v>
      </c>
      <c r="H184" s="58" t="s">
        <v>365</v>
      </c>
      <c r="I184" s="15">
        <v>1</v>
      </c>
      <c r="L184" s="500"/>
    </row>
    <row r="185" spans="2:12" ht="21" customHeight="1" x14ac:dyDescent="0.55000000000000004">
      <c r="B185" s="6"/>
      <c r="C185" s="4"/>
      <c r="D185" s="75"/>
      <c r="E185" s="72" t="s">
        <v>46</v>
      </c>
      <c r="F185" s="66"/>
      <c r="G185" s="38"/>
      <c r="H185" s="17"/>
      <c r="I185" s="17"/>
      <c r="L185" s="500"/>
    </row>
    <row r="186" spans="2:12" ht="21" customHeight="1" x14ac:dyDescent="0.55000000000000004">
      <c r="B186" s="2">
        <v>91</v>
      </c>
      <c r="C186" s="10" t="s">
        <v>366</v>
      </c>
      <c r="D186" s="73" t="s">
        <v>367</v>
      </c>
      <c r="E186" s="70" t="s">
        <v>368</v>
      </c>
      <c r="F186" s="53">
        <f>61750*1.07</f>
        <v>66072.5</v>
      </c>
      <c r="G186" s="54">
        <v>44588</v>
      </c>
      <c r="H186" s="58" t="s">
        <v>369</v>
      </c>
      <c r="I186" s="15">
        <v>1</v>
      </c>
      <c r="L186" s="500"/>
    </row>
    <row r="187" spans="2:12" ht="21" customHeight="1" x14ac:dyDescent="0.55000000000000004">
      <c r="B187" s="3"/>
      <c r="C187" s="4"/>
      <c r="D187" s="75"/>
      <c r="E187" s="76"/>
      <c r="F187" s="66"/>
      <c r="G187" s="38"/>
      <c r="H187" s="17"/>
      <c r="I187" s="17"/>
      <c r="L187" s="500"/>
    </row>
    <row r="188" spans="2:12" ht="21" customHeight="1" x14ac:dyDescent="0.55000000000000004">
      <c r="B188" s="5">
        <v>92</v>
      </c>
      <c r="C188" s="10" t="s">
        <v>131</v>
      </c>
      <c r="D188" s="73" t="s">
        <v>370</v>
      </c>
      <c r="E188" s="70" t="s">
        <v>371</v>
      </c>
      <c r="F188" s="53">
        <f>11192*1.07</f>
        <v>11975.44</v>
      </c>
      <c r="G188" s="54">
        <v>44588</v>
      </c>
      <c r="H188" s="58" t="s">
        <v>372</v>
      </c>
      <c r="I188" s="15">
        <v>1</v>
      </c>
      <c r="L188" s="500"/>
    </row>
    <row r="189" spans="2:12" ht="21" customHeight="1" x14ac:dyDescent="0.55000000000000004">
      <c r="B189" s="6"/>
      <c r="C189" s="4"/>
      <c r="D189" s="75"/>
      <c r="E189" s="72" t="s">
        <v>373</v>
      </c>
      <c r="F189" s="66"/>
      <c r="G189" s="38"/>
      <c r="H189" s="17"/>
      <c r="I189" s="17"/>
      <c r="L189" s="500"/>
    </row>
    <row r="190" spans="2:12" ht="21" customHeight="1" x14ac:dyDescent="0.55000000000000004">
      <c r="B190" s="2">
        <v>93</v>
      </c>
      <c r="C190" s="11" t="s">
        <v>374</v>
      </c>
      <c r="D190" s="73" t="s">
        <v>375</v>
      </c>
      <c r="E190" s="70" t="s">
        <v>376</v>
      </c>
      <c r="F190" s="53">
        <f>500*1.07</f>
        <v>535</v>
      </c>
      <c r="G190" s="54">
        <v>44588</v>
      </c>
      <c r="H190" s="58" t="s">
        <v>377</v>
      </c>
      <c r="I190" s="15">
        <v>1</v>
      </c>
      <c r="L190" s="500"/>
    </row>
    <row r="191" spans="2:12" ht="21" customHeight="1" x14ac:dyDescent="0.55000000000000004">
      <c r="B191" s="3"/>
      <c r="C191" s="4"/>
      <c r="D191" s="75"/>
      <c r="E191" s="72"/>
      <c r="F191" s="66"/>
      <c r="G191" s="38"/>
      <c r="H191" s="17"/>
      <c r="I191" s="17"/>
      <c r="L191" s="500"/>
    </row>
    <row r="192" spans="2:12" ht="21" customHeight="1" x14ac:dyDescent="0.55000000000000004">
      <c r="B192" s="5">
        <v>94</v>
      </c>
      <c r="C192" s="10" t="s">
        <v>85</v>
      </c>
      <c r="D192" s="73" t="s">
        <v>378</v>
      </c>
      <c r="E192" s="94" t="s">
        <v>379</v>
      </c>
      <c r="F192" s="53">
        <f>8880*1.07</f>
        <v>9501.6</v>
      </c>
      <c r="G192" s="54">
        <v>44588</v>
      </c>
      <c r="H192" s="58" t="s">
        <v>380</v>
      </c>
      <c r="I192" s="15">
        <v>1</v>
      </c>
      <c r="L192" s="500"/>
    </row>
    <row r="193" spans="2:12" ht="21" customHeight="1" x14ac:dyDescent="0.55000000000000004">
      <c r="B193" s="6"/>
      <c r="C193" s="4"/>
      <c r="D193" s="75"/>
      <c r="E193" s="72" t="s">
        <v>41</v>
      </c>
      <c r="F193" s="66"/>
      <c r="G193" s="38"/>
      <c r="H193" s="17"/>
      <c r="I193" s="17"/>
      <c r="L193" s="500"/>
    </row>
    <row r="194" spans="2:12" ht="21" customHeight="1" x14ac:dyDescent="0.55000000000000004">
      <c r="B194" s="2">
        <v>95</v>
      </c>
      <c r="C194" s="10" t="s">
        <v>381</v>
      </c>
      <c r="D194" s="73" t="s">
        <v>382</v>
      </c>
      <c r="E194" s="70" t="s">
        <v>383</v>
      </c>
      <c r="F194" s="53">
        <f>48640*1.07</f>
        <v>52044.800000000003</v>
      </c>
      <c r="G194" s="54">
        <v>44589</v>
      </c>
      <c r="H194" s="58" t="s">
        <v>384</v>
      </c>
      <c r="I194" s="15">
        <v>1</v>
      </c>
      <c r="L194" s="500"/>
    </row>
    <row r="195" spans="2:12" ht="21" customHeight="1" x14ac:dyDescent="0.55000000000000004">
      <c r="B195" s="3"/>
      <c r="C195" s="4"/>
      <c r="D195" s="75" t="s">
        <v>385</v>
      </c>
      <c r="E195" s="72" t="s">
        <v>46</v>
      </c>
      <c r="F195" s="66"/>
      <c r="G195" s="38"/>
      <c r="H195" s="17"/>
      <c r="I195" s="17"/>
      <c r="L195" s="500"/>
    </row>
    <row r="196" spans="2:12" ht="21" customHeight="1" x14ac:dyDescent="0.55000000000000004">
      <c r="B196" s="5">
        <v>96</v>
      </c>
      <c r="C196" s="10" t="s">
        <v>186</v>
      </c>
      <c r="D196" s="73" t="s">
        <v>386</v>
      </c>
      <c r="E196" s="94" t="s">
        <v>387</v>
      </c>
      <c r="F196" s="53">
        <f>76000*1.07</f>
        <v>81320</v>
      </c>
      <c r="G196" s="54">
        <v>44589</v>
      </c>
      <c r="H196" s="58" t="s">
        <v>388</v>
      </c>
      <c r="I196" s="15">
        <v>1</v>
      </c>
      <c r="L196" s="500"/>
    </row>
    <row r="197" spans="2:12" ht="21" customHeight="1" x14ac:dyDescent="0.55000000000000004">
      <c r="B197" s="6"/>
      <c r="C197" s="4"/>
      <c r="D197" s="75"/>
      <c r="E197" s="76"/>
      <c r="F197" s="66"/>
      <c r="G197" s="38"/>
      <c r="H197" s="17"/>
      <c r="I197" s="17"/>
      <c r="L197" s="500"/>
    </row>
    <row r="198" spans="2:12" ht="21" customHeight="1" x14ac:dyDescent="0.55000000000000004">
      <c r="B198" s="2">
        <v>97</v>
      </c>
      <c r="C198" s="10" t="s">
        <v>213</v>
      </c>
      <c r="D198" s="73" t="s">
        <v>389</v>
      </c>
      <c r="E198" s="94" t="s">
        <v>390</v>
      </c>
      <c r="F198" s="62">
        <f>49292.25*1.07</f>
        <v>52742.707500000004</v>
      </c>
      <c r="G198" s="68">
        <v>44589</v>
      </c>
      <c r="H198" s="15" t="s">
        <v>391</v>
      </c>
      <c r="I198" s="15">
        <v>1</v>
      </c>
      <c r="L198" s="500"/>
    </row>
    <row r="199" spans="2:12" ht="21" customHeight="1" x14ac:dyDescent="0.55000000000000004">
      <c r="B199" s="3"/>
      <c r="C199" s="4"/>
      <c r="D199" s="75"/>
      <c r="E199" s="76" t="s">
        <v>392</v>
      </c>
      <c r="F199" s="66"/>
      <c r="G199" s="38"/>
      <c r="H199" s="142"/>
      <c r="I199" s="17"/>
      <c r="L199" s="500"/>
    </row>
    <row r="200" spans="2:12" ht="21" customHeight="1" x14ac:dyDescent="0.55000000000000004">
      <c r="B200" s="5">
        <v>98</v>
      </c>
      <c r="C200" s="128" t="s">
        <v>37</v>
      </c>
      <c r="D200" s="73" t="s">
        <v>38</v>
      </c>
      <c r="E200" s="74" t="s">
        <v>393</v>
      </c>
      <c r="F200" s="53">
        <f>3410*1.07</f>
        <v>3648.7000000000003</v>
      </c>
      <c r="G200" s="54">
        <v>44592</v>
      </c>
      <c r="H200" s="15" t="s">
        <v>394</v>
      </c>
      <c r="I200" s="15">
        <v>1</v>
      </c>
      <c r="L200" s="500"/>
    </row>
    <row r="201" spans="2:12" ht="21" customHeight="1" x14ac:dyDescent="0.55000000000000004">
      <c r="B201" s="6"/>
      <c r="C201" s="4"/>
      <c r="D201" s="75"/>
      <c r="E201" s="72" t="s">
        <v>395</v>
      </c>
      <c r="F201" s="66"/>
      <c r="G201" s="38"/>
      <c r="H201" s="17"/>
      <c r="I201" s="17"/>
      <c r="L201" s="500"/>
    </row>
    <row r="202" spans="2:12" ht="21" customHeight="1" x14ac:dyDescent="0.55000000000000004">
      <c r="B202" s="2">
        <v>99</v>
      </c>
      <c r="C202" s="10" t="s">
        <v>178</v>
      </c>
      <c r="D202" s="73" t="s">
        <v>179</v>
      </c>
      <c r="E202" s="74" t="s">
        <v>396</v>
      </c>
      <c r="F202" s="53">
        <f>71700*1.07</f>
        <v>76719</v>
      </c>
      <c r="G202" s="54">
        <v>44592</v>
      </c>
      <c r="H202" s="15" t="s">
        <v>397</v>
      </c>
      <c r="I202" s="15">
        <v>1</v>
      </c>
      <c r="L202" s="500"/>
    </row>
    <row r="203" spans="2:12" ht="21" customHeight="1" x14ac:dyDescent="0.55000000000000004">
      <c r="B203" s="3"/>
      <c r="C203" s="4"/>
      <c r="D203" s="75"/>
      <c r="E203" s="76"/>
      <c r="F203" s="66"/>
      <c r="G203" s="38"/>
      <c r="H203" s="17"/>
      <c r="I203" s="17"/>
      <c r="L203" s="500"/>
    </row>
    <row r="204" spans="2:12" ht="21" customHeight="1" x14ac:dyDescent="0.55000000000000004">
      <c r="B204" s="5">
        <v>100</v>
      </c>
      <c r="C204" s="10" t="s">
        <v>131</v>
      </c>
      <c r="D204" s="73" t="s">
        <v>370</v>
      </c>
      <c r="E204" s="61" t="s">
        <v>398</v>
      </c>
      <c r="F204" s="110">
        <f>3084*1.07</f>
        <v>3299.88</v>
      </c>
      <c r="G204" s="63">
        <v>44592</v>
      </c>
      <c r="H204" s="15" t="s">
        <v>399</v>
      </c>
      <c r="I204" s="15">
        <v>1</v>
      </c>
      <c r="L204" s="500"/>
    </row>
    <row r="205" spans="2:12" ht="21" customHeight="1" x14ac:dyDescent="0.55000000000000004">
      <c r="B205" s="6"/>
      <c r="C205" s="4"/>
      <c r="D205" s="75"/>
      <c r="E205" s="72" t="s">
        <v>400</v>
      </c>
      <c r="F205" s="143"/>
      <c r="G205" s="4"/>
      <c r="H205" s="17"/>
      <c r="I205" s="17"/>
      <c r="L205" s="500"/>
    </row>
    <row r="206" spans="2:12" ht="21" customHeight="1" x14ac:dyDescent="0.55000000000000004">
      <c r="B206" s="3"/>
      <c r="C206" s="7"/>
      <c r="D206" s="75"/>
      <c r="E206" s="76"/>
      <c r="F206" s="66"/>
      <c r="G206" s="112"/>
      <c r="H206" s="17"/>
      <c r="I206" s="4"/>
      <c r="K206" s="49"/>
      <c r="L206" s="40"/>
    </row>
    <row r="207" spans="2:12" ht="30" customHeight="1" thickBot="1" x14ac:dyDescent="0.6">
      <c r="B207" s="500"/>
      <c r="C207" s="27"/>
      <c r="D207" s="27"/>
      <c r="E207" s="27"/>
      <c r="F207" s="113">
        <f>SUM(F6:F206)</f>
        <v>3702739.7722000005</v>
      </c>
      <c r="G207" s="27"/>
      <c r="H207" s="27"/>
      <c r="I207" s="27"/>
      <c r="K207" s="49"/>
      <c r="L207" s="40"/>
    </row>
    <row r="208" spans="2:12" ht="13.5" customHeight="1" thickTop="1" x14ac:dyDescent="0.55000000000000004">
      <c r="B208" s="500"/>
      <c r="C208" s="27"/>
      <c r="D208" s="27"/>
      <c r="E208" s="27"/>
      <c r="F208" s="27"/>
      <c r="G208" s="27"/>
      <c r="H208" s="8"/>
      <c r="I208" s="28"/>
      <c r="K208" s="49"/>
      <c r="L208" s="40"/>
    </row>
    <row r="209" spans="2:12" ht="33" customHeight="1" x14ac:dyDescent="0.55000000000000004">
      <c r="B209" s="500"/>
      <c r="D209" s="132"/>
      <c r="E209" s="133"/>
      <c r="F209" s="205">
        <v>3702739.77</v>
      </c>
      <c r="G209" s="132"/>
      <c r="H209" s="27"/>
      <c r="I209" s="28"/>
      <c r="K209" s="40"/>
      <c r="L209" s="40"/>
    </row>
    <row r="210" spans="2:12" ht="30" customHeight="1" x14ac:dyDescent="0.55000000000000004">
      <c r="B210" s="500"/>
      <c r="D210" s="126" t="s">
        <v>27</v>
      </c>
      <c r="E210" s="126" t="s">
        <v>28</v>
      </c>
      <c r="F210" s="501" t="s">
        <v>29</v>
      </c>
      <c r="G210" s="134"/>
      <c r="H210" s="27"/>
      <c r="I210" s="27"/>
      <c r="K210" s="40"/>
      <c r="L210" s="40"/>
    </row>
    <row r="211" spans="2:12" ht="30" customHeight="1" x14ac:dyDescent="0.55000000000000004">
      <c r="B211" s="500"/>
      <c r="D211" s="126" t="s">
        <v>30</v>
      </c>
      <c r="E211" s="126" t="s">
        <v>31</v>
      </c>
      <c r="F211" s="768" t="s">
        <v>32</v>
      </c>
      <c r="G211" s="768"/>
      <c r="H211" s="27"/>
      <c r="I211" s="28"/>
      <c r="K211" s="40"/>
      <c r="L211" s="40"/>
    </row>
    <row r="212" spans="2:12" ht="30" customHeight="1" x14ac:dyDescent="0.55000000000000004">
      <c r="B212" s="500"/>
      <c r="D212" s="127" t="s">
        <v>33</v>
      </c>
      <c r="E212" s="135" t="s">
        <v>34</v>
      </c>
      <c r="F212" s="501" t="s">
        <v>35</v>
      </c>
      <c r="G212" s="134"/>
      <c r="H212" s="27"/>
      <c r="I212" s="28"/>
      <c r="K212" s="40"/>
      <c r="L212" s="40"/>
    </row>
    <row r="213" spans="2:12" ht="19.5" customHeight="1" x14ac:dyDescent="0.55000000000000004">
      <c r="B213" s="500"/>
      <c r="D213" s="127"/>
      <c r="E213" s="135"/>
      <c r="F213" s="126"/>
      <c r="G213" s="501"/>
      <c r="H213" s="27"/>
      <c r="I213" s="28"/>
      <c r="K213" s="40"/>
      <c r="L213" s="40"/>
    </row>
    <row r="214" spans="2:12" ht="30" customHeight="1" x14ac:dyDescent="0.55000000000000004">
      <c r="B214" s="500"/>
      <c r="C214" s="126"/>
      <c r="F214" s="126"/>
      <c r="G214" s="126"/>
      <c r="H214" s="27"/>
      <c r="I214" s="28"/>
      <c r="J214" s="14"/>
      <c r="K214" s="40"/>
      <c r="L214" s="40"/>
    </row>
    <row r="215" spans="2:12" ht="30" customHeight="1" x14ac:dyDescent="0.55000000000000004">
      <c r="B215" s="500"/>
      <c r="C215" s="127"/>
      <c r="E215" s="133"/>
      <c r="F215" s="132"/>
      <c r="G215" s="132"/>
      <c r="H215" s="27"/>
      <c r="I215" s="27"/>
      <c r="J215" s="14"/>
      <c r="K215" s="40"/>
      <c r="L215" s="40"/>
    </row>
    <row r="216" spans="2:12" ht="30" customHeight="1" x14ac:dyDescent="0.55000000000000004">
      <c r="B216" s="500"/>
      <c r="C216" s="127"/>
      <c r="E216" s="133"/>
      <c r="F216" s="132"/>
      <c r="G216" s="132"/>
      <c r="H216" s="27"/>
      <c r="I216" s="27"/>
      <c r="J216" s="14"/>
      <c r="K216" s="40"/>
      <c r="L216" s="40"/>
    </row>
    <row r="217" spans="2:12" ht="30" customHeight="1" x14ac:dyDescent="0.55000000000000004">
      <c r="B217" s="500"/>
      <c r="D217" s="132"/>
      <c r="E217" s="74"/>
      <c r="F217" s="136"/>
      <c r="G217" s="132"/>
      <c r="H217" s="27"/>
      <c r="I217" s="27"/>
      <c r="K217" s="40"/>
      <c r="L217" s="40"/>
    </row>
    <row r="218" spans="2:12" ht="30" customHeight="1" x14ac:dyDescent="0.55000000000000004">
      <c r="B218" s="500"/>
      <c r="C218" s="27"/>
      <c r="D218" s="27"/>
      <c r="E218" s="74"/>
      <c r="F218" s="27"/>
      <c r="G218" s="27"/>
      <c r="H218" s="27"/>
      <c r="I218" s="27"/>
      <c r="K218" s="40"/>
      <c r="L218" s="40"/>
    </row>
    <row r="219" spans="2:12" ht="30" customHeight="1" x14ac:dyDescent="0.55000000000000004">
      <c r="B219" s="500"/>
      <c r="C219" s="27"/>
      <c r="D219" s="27"/>
      <c r="E219" s="27"/>
      <c r="F219" s="27"/>
      <c r="G219" s="27"/>
      <c r="H219" s="27"/>
      <c r="I219" s="27"/>
      <c r="K219" s="40"/>
      <c r="L219" s="40"/>
    </row>
    <row r="220" spans="2:12" ht="30" customHeight="1" x14ac:dyDescent="0.55000000000000004">
      <c r="B220" s="500"/>
      <c r="C220" s="27"/>
      <c r="D220" s="27"/>
      <c r="E220" s="27"/>
      <c r="F220" s="27"/>
      <c r="G220" s="27"/>
      <c r="H220" s="27"/>
      <c r="I220" s="27"/>
      <c r="K220" s="40"/>
      <c r="L220" s="40"/>
    </row>
    <row r="221" spans="2:12" ht="30" customHeight="1" x14ac:dyDescent="0.55000000000000004">
      <c r="B221" s="39"/>
      <c r="C221" s="27"/>
      <c r="D221" s="27"/>
      <c r="E221" s="74"/>
      <c r="F221" s="27"/>
      <c r="G221" s="27"/>
      <c r="H221" s="27"/>
      <c r="I221" s="27"/>
      <c r="K221" s="40"/>
      <c r="L221" s="40"/>
    </row>
    <row r="222" spans="2:12" ht="30" customHeight="1" x14ac:dyDescent="0.55000000000000004">
      <c r="B222" s="39"/>
      <c r="C222" s="27"/>
      <c r="D222" s="27"/>
      <c r="E222" s="74"/>
      <c r="H222" s="14"/>
      <c r="K222" s="40"/>
      <c r="L222" s="40"/>
    </row>
    <row r="223" spans="2:12" ht="30" customHeight="1" x14ac:dyDescent="0.55000000000000004">
      <c r="B223" s="39"/>
      <c r="C223" s="27"/>
      <c r="D223" s="27"/>
      <c r="E223" s="74"/>
      <c r="H223" s="14"/>
      <c r="K223" s="40"/>
      <c r="L223" s="40"/>
    </row>
    <row r="224" spans="2:12" ht="30" customHeight="1" x14ac:dyDescent="0.55000000000000004">
      <c r="B224" s="39"/>
      <c r="C224" s="74"/>
      <c r="D224" s="88"/>
      <c r="E224" s="74"/>
      <c r="H224" s="14"/>
      <c r="K224" s="40"/>
      <c r="L224" s="40"/>
    </row>
    <row r="225" spans="2:12" ht="30" customHeight="1" x14ac:dyDescent="0.55000000000000004">
      <c r="B225" s="39"/>
      <c r="C225" s="74"/>
      <c r="D225" s="27"/>
      <c r="E225" s="27"/>
      <c r="F225" s="27"/>
      <c r="G225" s="27"/>
      <c r="H225" s="27"/>
      <c r="I225" s="27"/>
      <c r="K225" s="40"/>
      <c r="L225" s="40"/>
    </row>
    <row r="226" spans="2:12" ht="30" customHeight="1" x14ac:dyDescent="0.55000000000000004">
      <c r="B226" s="39"/>
      <c r="C226" s="74"/>
      <c r="D226" s="27"/>
      <c r="E226" s="27"/>
      <c r="F226" s="27"/>
      <c r="G226" s="27"/>
      <c r="H226" s="27"/>
      <c r="I226" s="27"/>
      <c r="K226" s="40"/>
      <c r="L226" s="40"/>
    </row>
    <row r="227" spans="2:12" ht="30" customHeight="1" x14ac:dyDescent="0.55000000000000004">
      <c r="B227" s="39"/>
      <c r="C227" s="74"/>
      <c r="D227" s="27"/>
      <c r="E227" s="27"/>
      <c r="F227" s="27"/>
      <c r="G227" s="27"/>
      <c r="H227" s="27"/>
      <c r="I227" s="27"/>
      <c r="K227" s="40"/>
      <c r="L227" s="40"/>
    </row>
    <row r="228" spans="2:12" ht="30" customHeight="1" x14ac:dyDescent="0.55000000000000004">
      <c r="B228" s="39"/>
      <c r="C228" s="74"/>
      <c r="D228" s="27"/>
      <c r="E228" s="27"/>
      <c r="F228" s="27"/>
      <c r="G228" s="27"/>
      <c r="H228" s="27"/>
      <c r="I228" s="27"/>
      <c r="K228" s="40"/>
      <c r="L228" s="40"/>
    </row>
    <row r="229" spans="2:12" ht="30" customHeight="1" x14ac:dyDescent="0.55000000000000004">
      <c r="B229" s="39"/>
      <c r="C229" s="27"/>
      <c r="D229" s="27"/>
      <c r="E229" s="74"/>
      <c r="F229" s="27"/>
      <c r="G229" s="27"/>
      <c r="H229" s="27"/>
      <c r="I229" s="27"/>
      <c r="K229" s="40"/>
      <c r="L229" s="40"/>
    </row>
    <row r="230" spans="2:12" ht="30" customHeight="1" x14ac:dyDescent="0.55000000000000004">
      <c r="B230" s="39"/>
      <c r="C230" s="27"/>
      <c r="D230" s="27"/>
      <c r="E230" s="27"/>
      <c r="F230" s="27"/>
      <c r="G230" s="27"/>
      <c r="H230" s="27"/>
      <c r="I230" s="27"/>
      <c r="K230" s="49"/>
      <c r="L230" s="40"/>
    </row>
    <row r="231" spans="2:12" ht="30" customHeight="1" x14ac:dyDescent="0.55000000000000004">
      <c r="B231" s="39"/>
      <c r="C231" s="27"/>
      <c r="D231" s="27"/>
      <c r="E231" s="27"/>
      <c r="F231" s="27"/>
      <c r="G231" s="27"/>
      <c r="H231" s="27"/>
      <c r="I231" s="27"/>
      <c r="K231" s="49"/>
      <c r="L231" s="40"/>
    </row>
    <row r="232" spans="2:12" ht="30" customHeight="1" x14ac:dyDescent="0.55000000000000004">
      <c r="B232" s="39"/>
      <c r="C232" s="27"/>
      <c r="D232" s="27"/>
      <c r="E232" s="27"/>
      <c r="F232" s="27"/>
      <c r="G232" s="27"/>
      <c r="H232" s="27"/>
      <c r="I232" s="27"/>
      <c r="K232" s="49"/>
      <c r="L232" s="40"/>
    </row>
    <row r="233" spans="2:12" ht="30" customHeight="1" x14ac:dyDescent="0.55000000000000004">
      <c r="B233" s="39"/>
      <c r="C233" s="27"/>
      <c r="D233" s="27"/>
      <c r="E233" s="27"/>
      <c r="F233" s="27"/>
      <c r="G233" s="27"/>
      <c r="H233" s="27"/>
      <c r="I233" s="27"/>
      <c r="K233" s="49"/>
      <c r="L233" s="40"/>
    </row>
    <row r="234" spans="2:12" ht="30" customHeight="1" x14ac:dyDescent="0.55000000000000004">
      <c r="B234" s="39"/>
      <c r="C234" s="27"/>
      <c r="D234" s="27"/>
      <c r="E234" s="27"/>
      <c r="F234" s="27"/>
      <c r="G234" s="27"/>
      <c r="H234" s="27"/>
      <c r="I234" s="27"/>
      <c r="K234" s="49"/>
      <c r="L234" s="40"/>
    </row>
    <row r="235" spans="2:12" ht="30" customHeight="1" x14ac:dyDescent="0.55000000000000004">
      <c r="B235" s="39"/>
      <c r="C235" s="27"/>
      <c r="D235" s="27"/>
      <c r="E235" s="27"/>
      <c r="F235" s="27"/>
      <c r="G235" s="27"/>
      <c r="H235" s="27"/>
      <c r="I235" s="27"/>
      <c r="K235" s="49"/>
      <c r="L235" s="40"/>
    </row>
    <row r="236" spans="2:12" ht="30" customHeight="1" x14ac:dyDescent="0.55000000000000004">
      <c r="B236" s="39"/>
      <c r="C236" s="27"/>
      <c r="D236" s="27"/>
      <c r="E236" s="27"/>
      <c r="F236" s="27"/>
      <c r="G236" s="27"/>
      <c r="H236" s="27"/>
      <c r="I236" s="27"/>
      <c r="J236" s="111"/>
      <c r="K236" s="49"/>
      <c r="L236" s="40"/>
    </row>
    <row r="237" spans="2:12" ht="30" customHeight="1" x14ac:dyDescent="0.55000000000000004">
      <c r="B237" s="39"/>
      <c r="C237" s="27"/>
      <c r="D237" s="27"/>
      <c r="E237" s="27"/>
      <c r="F237" s="27"/>
      <c r="G237" s="27"/>
      <c r="H237" s="27"/>
      <c r="I237" s="27"/>
      <c r="K237" s="49"/>
      <c r="L237" s="40"/>
    </row>
    <row r="238" spans="2:12" ht="30" customHeight="1" x14ac:dyDescent="0.55000000000000004">
      <c r="B238" s="39"/>
      <c r="C238" s="27"/>
      <c r="D238" s="27"/>
      <c r="E238" s="27"/>
      <c r="F238" s="27"/>
      <c r="G238" s="27"/>
      <c r="H238" s="27"/>
      <c r="I238" s="27"/>
      <c r="K238" s="49"/>
      <c r="L238" s="40"/>
    </row>
    <row r="239" spans="2:12" ht="30" customHeight="1" x14ac:dyDescent="0.55000000000000004">
      <c r="B239" s="39"/>
      <c r="C239" s="27"/>
      <c r="D239" s="27"/>
      <c r="E239" s="27"/>
      <c r="F239" s="27"/>
      <c r="G239" s="27"/>
      <c r="H239" s="27"/>
      <c r="I239" s="27"/>
      <c r="K239" s="49"/>
      <c r="L239" s="40"/>
    </row>
    <row r="240" spans="2:12" ht="30" customHeight="1" x14ac:dyDescent="0.55000000000000004">
      <c r="B240" s="39"/>
      <c r="C240" s="27"/>
      <c r="D240" s="27"/>
      <c r="E240" s="27"/>
      <c r="F240" s="27"/>
      <c r="G240" s="27"/>
      <c r="H240" s="27"/>
      <c r="I240" s="27"/>
      <c r="K240" s="49"/>
      <c r="L240" s="40"/>
    </row>
    <row r="241" spans="2:12" ht="30" customHeight="1" x14ac:dyDescent="0.55000000000000004">
      <c r="B241" s="39"/>
      <c r="C241" s="27"/>
      <c r="D241" s="27"/>
      <c r="E241" s="27"/>
      <c r="F241" s="27"/>
      <c r="G241" s="27"/>
      <c r="H241" s="27"/>
      <c r="I241" s="27"/>
      <c r="K241" s="49"/>
      <c r="L241" s="40"/>
    </row>
    <row r="242" spans="2:12" ht="30" customHeight="1" x14ac:dyDescent="0.55000000000000004">
      <c r="B242" s="39"/>
      <c r="C242" s="27"/>
      <c r="D242" s="27"/>
      <c r="E242" s="27"/>
      <c r="F242" s="27"/>
      <c r="G242" s="27"/>
      <c r="H242" s="27"/>
      <c r="I242" s="27"/>
      <c r="K242" s="49"/>
      <c r="L242" s="40"/>
    </row>
    <row r="243" spans="2:12" ht="30" customHeight="1" x14ac:dyDescent="0.55000000000000004">
      <c r="B243" s="39"/>
      <c r="C243" s="27"/>
      <c r="D243" s="27"/>
      <c r="E243" s="27"/>
      <c r="F243" s="27"/>
      <c r="G243" s="27"/>
      <c r="H243" s="27"/>
      <c r="I243" s="27"/>
      <c r="K243" s="49"/>
      <c r="L243" s="40"/>
    </row>
    <row r="244" spans="2:12" ht="30" customHeight="1" x14ac:dyDescent="0.55000000000000004">
      <c r="B244" s="39"/>
      <c r="C244" s="111"/>
      <c r="D244" s="111"/>
      <c r="E244" s="111"/>
      <c r="F244" s="111"/>
      <c r="G244" s="111"/>
      <c r="H244" s="111"/>
      <c r="I244" s="111"/>
      <c r="K244" s="49"/>
      <c r="L244" s="40"/>
    </row>
    <row r="245" spans="2:12" ht="30" customHeight="1" x14ac:dyDescent="0.55000000000000004">
      <c r="B245" s="39"/>
      <c r="C245" s="27"/>
      <c r="D245" s="27"/>
      <c r="E245" s="27"/>
      <c r="F245" s="27"/>
      <c r="G245" s="27"/>
      <c r="H245" s="27"/>
      <c r="I245" s="27"/>
      <c r="K245" s="49"/>
      <c r="L245" s="40"/>
    </row>
    <row r="246" spans="2:12" ht="30" customHeight="1" x14ac:dyDescent="0.55000000000000004">
      <c r="B246" s="39"/>
      <c r="C246" s="27"/>
      <c r="D246" s="27"/>
      <c r="E246" s="27"/>
      <c r="F246" s="27"/>
      <c r="G246" s="27"/>
      <c r="H246" s="27"/>
      <c r="I246" s="27"/>
      <c r="K246" s="49"/>
      <c r="L246" s="40"/>
    </row>
    <row r="247" spans="2:12" ht="30" customHeight="1" x14ac:dyDescent="0.55000000000000004">
      <c r="B247" s="39"/>
      <c r="C247" s="27"/>
      <c r="D247" s="27"/>
      <c r="E247" s="27"/>
      <c r="F247" s="27"/>
      <c r="G247" s="27"/>
      <c r="H247" s="27"/>
      <c r="I247" s="27"/>
      <c r="K247" s="49"/>
      <c r="L247" s="40"/>
    </row>
    <row r="248" spans="2:12" ht="30" customHeight="1" x14ac:dyDescent="0.55000000000000004">
      <c r="B248" s="39"/>
      <c r="C248" s="27"/>
      <c r="D248" s="27"/>
      <c r="E248" s="27"/>
      <c r="F248" s="27"/>
      <c r="G248" s="27"/>
      <c r="H248" s="27"/>
      <c r="I248" s="27"/>
      <c r="K248" s="49"/>
      <c r="L248" s="40"/>
    </row>
    <row r="249" spans="2:12" ht="30" customHeight="1" x14ac:dyDescent="0.55000000000000004">
      <c r="B249" s="39"/>
      <c r="C249" s="27"/>
      <c r="D249" s="27"/>
      <c r="E249" s="27"/>
      <c r="F249" s="27"/>
      <c r="G249" s="27"/>
      <c r="H249" s="27"/>
      <c r="I249" s="27"/>
      <c r="K249" s="49"/>
      <c r="L249" s="40"/>
    </row>
    <row r="250" spans="2:12" ht="30" customHeight="1" x14ac:dyDescent="0.55000000000000004">
      <c r="B250" s="39"/>
      <c r="C250" s="27"/>
      <c r="D250" s="27"/>
      <c r="E250" s="27"/>
      <c r="F250" s="27"/>
      <c r="G250" s="27"/>
      <c r="H250" s="27"/>
      <c r="I250" s="27"/>
      <c r="K250" s="49"/>
      <c r="L250" s="40"/>
    </row>
    <row r="251" spans="2:12" ht="30" customHeight="1" x14ac:dyDescent="0.55000000000000004">
      <c r="B251" s="39"/>
      <c r="C251" s="27"/>
      <c r="D251" s="27"/>
      <c r="E251" s="27"/>
      <c r="F251" s="27"/>
      <c r="G251" s="27"/>
      <c r="H251" s="27"/>
      <c r="I251" s="27"/>
      <c r="K251" s="49"/>
      <c r="L251" s="40"/>
    </row>
    <row r="252" spans="2:12" ht="30" customHeight="1" x14ac:dyDescent="0.55000000000000004">
      <c r="B252" s="39"/>
      <c r="C252" s="27"/>
      <c r="D252" s="27"/>
      <c r="E252" s="27"/>
      <c r="F252" s="27"/>
      <c r="G252" s="27"/>
      <c r="H252" s="27"/>
      <c r="I252" s="27"/>
      <c r="K252" s="49"/>
      <c r="L252" s="40"/>
    </row>
    <row r="253" spans="2:12" ht="30" customHeight="1" x14ac:dyDescent="0.55000000000000004">
      <c r="B253" s="39"/>
      <c r="C253" s="27"/>
      <c r="D253" s="27"/>
      <c r="E253" s="27"/>
      <c r="F253" s="27"/>
      <c r="G253" s="27"/>
      <c r="H253" s="27"/>
      <c r="I253" s="27"/>
      <c r="K253" s="49"/>
      <c r="L253" s="40"/>
    </row>
    <row r="254" spans="2:12" ht="30" customHeight="1" x14ac:dyDescent="0.55000000000000004">
      <c r="B254" s="39"/>
      <c r="C254" s="27"/>
      <c r="D254" s="27"/>
      <c r="E254" s="27"/>
      <c r="F254" s="27"/>
      <c r="G254" s="27"/>
      <c r="H254" s="27"/>
      <c r="I254" s="27"/>
      <c r="K254" s="49"/>
      <c r="L254" s="40"/>
    </row>
    <row r="255" spans="2:12" ht="30" customHeight="1" x14ac:dyDescent="0.55000000000000004">
      <c r="B255" s="39"/>
      <c r="C255" s="27"/>
      <c r="D255" s="27"/>
      <c r="E255" s="27"/>
      <c r="F255" s="27"/>
      <c r="G255" s="27"/>
      <c r="H255" s="27"/>
      <c r="I255" s="27"/>
      <c r="K255" s="49"/>
      <c r="L255" s="40"/>
    </row>
    <row r="256" spans="2:12" ht="30" customHeight="1" x14ac:dyDescent="0.55000000000000004">
      <c r="B256" s="39"/>
      <c r="C256" s="27"/>
      <c r="D256" s="27"/>
      <c r="E256" s="27"/>
      <c r="F256" s="27"/>
      <c r="G256" s="27"/>
      <c r="H256" s="27"/>
      <c r="I256" s="27"/>
      <c r="K256" s="40"/>
      <c r="L256" s="40"/>
    </row>
    <row r="257" spans="2:12" ht="30" customHeight="1" x14ac:dyDescent="0.55000000000000004">
      <c r="B257" s="39"/>
      <c r="C257" s="27"/>
      <c r="D257" s="27"/>
      <c r="E257" s="27"/>
      <c r="F257" s="27"/>
      <c r="G257" s="27"/>
      <c r="H257" s="27"/>
      <c r="I257" s="27"/>
      <c r="K257" s="40"/>
      <c r="L257" s="40"/>
    </row>
    <row r="258" spans="2:12" ht="30" customHeight="1" x14ac:dyDescent="0.55000000000000004">
      <c r="B258" s="39"/>
      <c r="C258" s="27"/>
      <c r="D258" s="27"/>
      <c r="E258" s="27"/>
      <c r="F258" s="27"/>
      <c r="G258" s="27"/>
      <c r="H258" s="27"/>
      <c r="I258" s="27"/>
      <c r="K258" s="40"/>
      <c r="L258" s="40"/>
    </row>
    <row r="259" spans="2:12" ht="30" customHeight="1" x14ac:dyDescent="0.55000000000000004">
      <c r="B259" s="39"/>
      <c r="C259" s="27"/>
      <c r="D259" s="27"/>
      <c r="E259" s="27"/>
      <c r="F259" s="27"/>
      <c r="G259" s="27"/>
      <c r="H259" s="27"/>
      <c r="I259" s="27"/>
      <c r="K259" s="40"/>
      <c r="L259" s="40"/>
    </row>
    <row r="260" spans="2:12" ht="30" customHeight="1" x14ac:dyDescent="0.55000000000000004">
      <c r="B260" s="39"/>
      <c r="C260" s="27"/>
      <c r="D260" s="27"/>
      <c r="E260" s="27"/>
      <c r="F260" s="27"/>
      <c r="G260" s="27"/>
      <c r="H260" s="27"/>
      <c r="I260" s="27"/>
      <c r="K260" s="40"/>
      <c r="L260" s="40"/>
    </row>
    <row r="261" spans="2:12" ht="30" customHeight="1" x14ac:dyDescent="0.55000000000000004">
      <c r="B261" s="39"/>
      <c r="C261" s="27"/>
      <c r="D261" s="27"/>
      <c r="E261" s="27"/>
      <c r="F261" s="27"/>
      <c r="G261" s="27"/>
      <c r="H261" s="27"/>
      <c r="I261" s="27"/>
      <c r="K261" s="40"/>
      <c r="L261" s="40"/>
    </row>
    <row r="262" spans="2:12" ht="30" customHeight="1" x14ac:dyDescent="0.55000000000000004">
      <c r="B262" s="39"/>
      <c r="C262" s="27"/>
      <c r="D262" s="27"/>
      <c r="E262" s="27"/>
      <c r="F262" s="27"/>
      <c r="G262" s="27"/>
      <c r="H262" s="27"/>
      <c r="I262" s="27"/>
      <c r="K262" s="40"/>
      <c r="L262" s="40"/>
    </row>
    <row r="263" spans="2:12" ht="30" customHeight="1" x14ac:dyDescent="0.55000000000000004">
      <c r="B263" s="39"/>
      <c r="C263" s="27"/>
      <c r="D263" s="27"/>
      <c r="E263" s="27"/>
      <c r="F263" s="27"/>
      <c r="G263" s="27"/>
      <c r="H263" s="27"/>
      <c r="I263" s="27"/>
      <c r="K263" s="40"/>
      <c r="L263" s="40"/>
    </row>
    <row r="264" spans="2:12" ht="30" customHeight="1" x14ac:dyDescent="0.55000000000000004">
      <c r="B264" s="39"/>
      <c r="C264" s="27"/>
      <c r="D264" s="27"/>
      <c r="E264" s="27"/>
      <c r="F264" s="27"/>
      <c r="G264" s="27"/>
      <c r="H264" s="27"/>
      <c r="I264" s="27"/>
      <c r="K264" s="49"/>
      <c r="L264" s="40"/>
    </row>
    <row r="265" spans="2:12" ht="30" customHeight="1" x14ac:dyDescent="0.55000000000000004">
      <c r="B265" s="39"/>
      <c r="C265" s="27"/>
      <c r="D265" s="27"/>
      <c r="E265" s="27"/>
      <c r="F265" s="27"/>
      <c r="G265" s="27"/>
      <c r="H265" s="27"/>
      <c r="I265" s="27"/>
      <c r="K265" s="49"/>
      <c r="L265" s="40"/>
    </row>
    <row r="266" spans="2:12" ht="30" customHeight="1" x14ac:dyDescent="0.55000000000000004">
      <c r="B266" s="39"/>
      <c r="C266" s="27"/>
      <c r="D266" s="27"/>
      <c r="E266" s="27"/>
      <c r="F266" s="27"/>
      <c r="G266" s="27"/>
      <c r="H266" s="27"/>
      <c r="I266" s="27"/>
      <c r="K266" s="49"/>
      <c r="L266" s="40"/>
    </row>
    <row r="267" spans="2:12" ht="30" customHeight="1" x14ac:dyDescent="0.55000000000000004">
      <c r="B267" s="39"/>
      <c r="C267" s="27"/>
      <c r="D267" s="27"/>
      <c r="E267" s="27"/>
      <c r="F267" s="27"/>
      <c r="G267" s="27"/>
      <c r="H267" s="27"/>
      <c r="I267" s="27"/>
      <c r="K267" s="49"/>
      <c r="L267" s="40"/>
    </row>
    <row r="268" spans="2:12" ht="30" customHeight="1" x14ac:dyDescent="0.55000000000000004">
      <c r="B268" s="39"/>
      <c r="C268" s="27"/>
      <c r="D268" s="27"/>
      <c r="E268" s="27"/>
      <c r="F268" s="27"/>
      <c r="G268" s="27"/>
      <c r="H268" s="27"/>
      <c r="I268" s="27"/>
      <c r="K268" s="49"/>
      <c r="L268" s="40"/>
    </row>
    <row r="269" spans="2:12" ht="30" customHeight="1" x14ac:dyDescent="0.55000000000000004">
      <c r="B269" s="39"/>
      <c r="C269" s="27"/>
      <c r="D269" s="27"/>
      <c r="E269" s="27"/>
      <c r="F269" s="27"/>
      <c r="G269" s="27"/>
      <c r="H269" s="27"/>
      <c r="I269" s="27"/>
      <c r="K269" s="40"/>
      <c r="L269" s="40"/>
    </row>
    <row r="270" spans="2:12" ht="30" customHeight="1" x14ac:dyDescent="0.55000000000000004">
      <c r="B270" s="39"/>
      <c r="C270" s="27"/>
      <c r="D270" s="27"/>
      <c r="E270" s="27"/>
      <c r="F270" s="27"/>
      <c r="G270" s="27"/>
      <c r="H270" s="27"/>
      <c r="I270" s="27"/>
      <c r="K270" s="40"/>
      <c r="L270" s="40"/>
    </row>
    <row r="271" spans="2:12" ht="30" customHeight="1" x14ac:dyDescent="0.55000000000000004">
      <c r="B271" s="39"/>
      <c r="C271" s="27"/>
      <c r="D271" s="27"/>
      <c r="E271" s="27"/>
      <c r="F271" s="27"/>
      <c r="G271" s="27"/>
      <c r="H271" s="27"/>
      <c r="I271" s="27"/>
      <c r="K271" s="49"/>
      <c r="L271" s="40"/>
    </row>
    <row r="272" spans="2:12" ht="30" customHeight="1" x14ac:dyDescent="0.55000000000000004">
      <c r="B272" s="39"/>
      <c r="C272" s="27"/>
      <c r="D272" s="27"/>
      <c r="E272" s="27"/>
      <c r="F272" s="27"/>
      <c r="G272" s="27"/>
      <c r="H272" s="27"/>
      <c r="I272" s="27"/>
      <c r="K272" s="49"/>
      <c r="L272" s="40"/>
    </row>
    <row r="273" spans="2:12" ht="30" customHeight="1" x14ac:dyDescent="0.55000000000000004">
      <c r="B273" s="39"/>
      <c r="C273" s="27"/>
      <c r="D273" s="27"/>
      <c r="E273" s="27"/>
      <c r="F273" s="27"/>
      <c r="G273" s="27"/>
      <c r="H273" s="27"/>
      <c r="I273" s="27"/>
      <c r="K273" s="49"/>
      <c r="L273" s="40"/>
    </row>
    <row r="274" spans="2:12" ht="30" customHeight="1" x14ac:dyDescent="0.55000000000000004">
      <c r="B274" s="39"/>
      <c r="C274" s="27"/>
      <c r="D274" s="27"/>
      <c r="E274" s="27"/>
      <c r="F274" s="27"/>
      <c r="G274" s="27"/>
      <c r="H274" s="27"/>
      <c r="I274" s="27"/>
      <c r="K274" s="49"/>
      <c r="L274" s="40"/>
    </row>
    <row r="275" spans="2:12" ht="30" customHeight="1" x14ac:dyDescent="0.55000000000000004">
      <c r="B275" s="39"/>
      <c r="C275" s="27"/>
      <c r="D275" s="27"/>
      <c r="E275" s="27"/>
      <c r="F275" s="27"/>
      <c r="G275" s="27"/>
      <c r="H275" s="27"/>
      <c r="I275" s="27"/>
      <c r="K275" s="49"/>
      <c r="L275" s="40"/>
    </row>
    <row r="276" spans="2:12" ht="30" customHeight="1" x14ac:dyDescent="0.55000000000000004">
      <c r="B276" s="39"/>
      <c r="C276" s="27"/>
      <c r="D276" s="27"/>
      <c r="E276" s="27"/>
      <c r="F276" s="27"/>
      <c r="G276" s="27"/>
      <c r="H276" s="27"/>
      <c r="I276" s="27"/>
      <c r="K276" s="49"/>
      <c r="L276" s="40"/>
    </row>
    <row r="277" spans="2:12" ht="30" customHeight="1" x14ac:dyDescent="0.55000000000000004">
      <c r="B277" s="39"/>
      <c r="C277" s="27"/>
      <c r="D277" s="27"/>
      <c r="E277" s="27"/>
      <c r="F277" s="27"/>
      <c r="G277" s="27"/>
      <c r="H277" s="27"/>
      <c r="I277" s="27"/>
      <c r="K277" s="49"/>
      <c r="L277" s="40"/>
    </row>
    <row r="278" spans="2:12" ht="30" customHeight="1" x14ac:dyDescent="0.55000000000000004">
      <c r="B278" s="39"/>
      <c r="C278" s="27"/>
      <c r="D278" s="27"/>
      <c r="E278" s="27"/>
      <c r="F278" s="27"/>
      <c r="G278" s="27"/>
      <c r="H278" s="27"/>
      <c r="I278" s="27"/>
      <c r="K278" s="49"/>
      <c r="L278" s="40"/>
    </row>
    <row r="279" spans="2:12" ht="30" customHeight="1" x14ac:dyDescent="0.55000000000000004">
      <c r="B279" s="39"/>
      <c r="C279" s="27"/>
      <c r="D279" s="27"/>
      <c r="E279" s="27"/>
      <c r="F279" s="27"/>
      <c r="G279" s="27"/>
      <c r="H279" s="27"/>
      <c r="I279" s="27"/>
      <c r="K279" s="49"/>
      <c r="L279" s="40"/>
    </row>
    <row r="280" spans="2:12" ht="30" customHeight="1" x14ac:dyDescent="0.55000000000000004">
      <c r="B280" s="39"/>
      <c r="C280" s="27"/>
      <c r="D280" s="27"/>
      <c r="E280" s="27"/>
      <c r="F280" s="27"/>
      <c r="G280" s="27"/>
      <c r="H280" s="27"/>
      <c r="I280" s="27"/>
      <c r="K280" s="40"/>
      <c r="L280" s="40"/>
    </row>
    <row r="281" spans="2:12" ht="30" customHeight="1" x14ac:dyDescent="0.55000000000000004">
      <c r="B281" s="39"/>
      <c r="C281" s="27"/>
      <c r="D281" s="27"/>
      <c r="E281" s="27"/>
      <c r="F281" s="27"/>
      <c r="G281" s="27"/>
      <c r="H281" s="27"/>
      <c r="I281" s="27"/>
      <c r="K281" s="49"/>
      <c r="L281" s="40"/>
    </row>
    <row r="282" spans="2:12" ht="30" customHeight="1" x14ac:dyDescent="0.55000000000000004">
      <c r="B282" s="39"/>
      <c r="C282" s="27"/>
      <c r="D282" s="27"/>
      <c r="E282" s="27"/>
      <c r="F282" s="27"/>
      <c r="G282" s="27"/>
      <c r="H282" s="27"/>
      <c r="I282" s="27"/>
      <c r="K282" s="49"/>
      <c r="L282" s="40"/>
    </row>
    <row r="283" spans="2:12" ht="30" customHeight="1" x14ac:dyDescent="0.55000000000000004">
      <c r="B283" s="39"/>
      <c r="C283" s="27"/>
      <c r="D283" s="27"/>
      <c r="E283" s="27"/>
      <c r="F283" s="27"/>
      <c r="G283" s="27"/>
      <c r="H283" s="27"/>
      <c r="I283" s="27"/>
      <c r="K283" s="49"/>
      <c r="L283" s="40"/>
    </row>
    <row r="284" spans="2:12" ht="30" customHeight="1" x14ac:dyDescent="0.55000000000000004">
      <c r="B284" s="39"/>
      <c r="C284" s="27"/>
      <c r="D284" s="27"/>
      <c r="E284" s="27"/>
      <c r="F284" s="27"/>
      <c r="G284" s="27"/>
      <c r="H284" s="27"/>
      <c r="I284" s="27"/>
      <c r="K284" s="49"/>
      <c r="L284" s="40"/>
    </row>
    <row r="285" spans="2:12" ht="30" customHeight="1" x14ac:dyDescent="0.55000000000000004">
      <c r="B285" s="39"/>
      <c r="C285" s="27"/>
      <c r="D285" s="27"/>
      <c r="E285" s="27"/>
      <c r="F285" s="27"/>
      <c r="G285" s="27"/>
      <c r="H285" s="27"/>
      <c r="I285" s="27"/>
      <c r="K285" s="49"/>
      <c r="L285" s="40"/>
    </row>
    <row r="286" spans="2:12" ht="30" customHeight="1" x14ac:dyDescent="0.55000000000000004">
      <c r="B286" s="39"/>
      <c r="C286" s="27"/>
      <c r="D286" s="27"/>
      <c r="E286" s="27"/>
      <c r="F286" s="27"/>
      <c r="G286" s="27"/>
      <c r="H286" s="27"/>
      <c r="I286" s="27"/>
      <c r="K286" s="49"/>
      <c r="L286" s="40"/>
    </row>
    <row r="287" spans="2:12" ht="30" customHeight="1" x14ac:dyDescent="0.55000000000000004">
      <c r="B287" s="39"/>
      <c r="C287" s="27"/>
      <c r="D287" s="27"/>
      <c r="E287" s="27"/>
      <c r="F287" s="27"/>
      <c r="G287" s="27"/>
      <c r="H287" s="27"/>
      <c r="I287" s="27"/>
      <c r="K287" s="49"/>
      <c r="L287" s="40"/>
    </row>
    <row r="288" spans="2:12" ht="30" customHeight="1" x14ac:dyDescent="0.55000000000000004">
      <c r="B288" s="39"/>
      <c r="C288" s="27"/>
      <c r="D288" s="27"/>
      <c r="E288" s="27"/>
      <c r="F288" s="27"/>
      <c r="G288" s="27"/>
      <c r="H288" s="27"/>
      <c r="I288" s="27"/>
      <c r="K288" s="49"/>
      <c r="L288" s="40"/>
    </row>
    <row r="289" spans="2:12" ht="30" customHeight="1" x14ac:dyDescent="0.55000000000000004">
      <c r="B289" s="39"/>
      <c r="C289" s="27"/>
      <c r="D289" s="27"/>
      <c r="E289" s="27"/>
      <c r="F289" s="27"/>
      <c r="G289" s="27"/>
      <c r="H289" s="27"/>
      <c r="I289" s="27"/>
      <c r="K289" s="49"/>
      <c r="L289" s="40"/>
    </row>
    <row r="290" spans="2:12" ht="30" customHeight="1" x14ac:dyDescent="0.55000000000000004">
      <c r="B290" s="39"/>
      <c r="C290" s="27"/>
      <c r="D290" s="27"/>
      <c r="E290" s="27"/>
      <c r="F290" s="27"/>
      <c r="G290" s="27"/>
      <c r="H290" s="27"/>
      <c r="I290" s="27"/>
      <c r="K290" s="49"/>
      <c r="L290" s="40"/>
    </row>
    <row r="291" spans="2:12" ht="30" customHeight="1" x14ac:dyDescent="0.55000000000000004">
      <c r="B291" s="39"/>
      <c r="C291" s="27"/>
      <c r="D291" s="27"/>
      <c r="E291" s="27"/>
      <c r="F291" s="27"/>
      <c r="G291" s="27"/>
      <c r="H291" s="27"/>
      <c r="I291" s="27"/>
      <c r="K291" s="49"/>
      <c r="L291" s="40"/>
    </row>
    <row r="292" spans="2:12" ht="30" customHeight="1" x14ac:dyDescent="0.55000000000000004">
      <c r="B292" s="39"/>
      <c r="C292" s="27"/>
      <c r="D292" s="27"/>
      <c r="E292" s="27"/>
      <c r="F292" s="27"/>
      <c r="G292" s="27"/>
      <c r="H292" s="27"/>
      <c r="I292" s="27"/>
      <c r="K292" s="49"/>
      <c r="L292" s="40"/>
    </row>
    <row r="293" spans="2:12" ht="30" customHeight="1" x14ac:dyDescent="0.55000000000000004">
      <c r="B293" s="39"/>
      <c r="C293" s="27"/>
      <c r="D293" s="27"/>
      <c r="E293" s="27"/>
      <c r="F293" s="27"/>
      <c r="G293" s="27"/>
      <c r="H293" s="27"/>
      <c r="I293" s="27"/>
      <c r="K293" s="40"/>
      <c r="L293" s="40"/>
    </row>
    <row r="294" spans="2:12" ht="30" customHeight="1" x14ac:dyDescent="0.55000000000000004">
      <c r="B294" s="39"/>
      <c r="C294" s="27"/>
      <c r="D294" s="27"/>
      <c r="E294" s="27"/>
      <c r="F294" s="27"/>
      <c r="G294" s="27"/>
      <c r="H294" s="27"/>
      <c r="I294" s="27"/>
      <c r="K294" s="40"/>
      <c r="L294" s="40"/>
    </row>
    <row r="295" spans="2:12" ht="30" customHeight="1" x14ac:dyDescent="0.55000000000000004">
      <c r="B295" s="39"/>
      <c r="C295" s="27"/>
      <c r="D295" s="27"/>
      <c r="E295" s="27"/>
      <c r="F295" s="27"/>
      <c r="G295" s="27"/>
      <c r="H295" s="27"/>
      <c r="I295" s="27"/>
      <c r="K295" s="49"/>
      <c r="L295" s="40"/>
    </row>
    <row r="296" spans="2:12" ht="30" customHeight="1" x14ac:dyDescent="0.55000000000000004">
      <c r="B296" s="39"/>
      <c r="C296" s="27"/>
      <c r="D296" s="27"/>
      <c r="E296" s="27"/>
      <c r="F296" s="27"/>
      <c r="G296" s="27"/>
      <c r="H296" s="27"/>
      <c r="I296" s="27"/>
      <c r="K296" s="49"/>
      <c r="L296" s="40"/>
    </row>
    <row r="297" spans="2:12" ht="30" customHeight="1" x14ac:dyDescent="0.55000000000000004">
      <c r="B297" s="39"/>
      <c r="C297" s="27"/>
      <c r="D297" s="27"/>
      <c r="E297" s="27"/>
      <c r="F297" s="27"/>
      <c r="G297" s="27"/>
      <c r="H297" s="27"/>
      <c r="I297" s="27"/>
      <c r="K297" s="49"/>
      <c r="L297" s="40"/>
    </row>
    <row r="298" spans="2:12" ht="30" customHeight="1" x14ac:dyDescent="0.55000000000000004">
      <c r="B298" s="39"/>
      <c r="C298" s="27"/>
      <c r="D298" s="27"/>
      <c r="E298" s="27"/>
      <c r="F298" s="27"/>
      <c r="G298" s="27"/>
      <c r="H298" s="27"/>
      <c r="I298" s="27"/>
      <c r="K298" s="49"/>
      <c r="L298" s="40"/>
    </row>
    <row r="299" spans="2:12" ht="30" customHeight="1" x14ac:dyDescent="0.55000000000000004">
      <c r="B299" s="39"/>
      <c r="C299" s="27"/>
      <c r="D299" s="27"/>
      <c r="E299" s="27"/>
      <c r="F299" s="27"/>
      <c r="G299" s="27"/>
      <c r="H299" s="27"/>
      <c r="I299" s="27"/>
      <c r="K299" s="49"/>
      <c r="L299" s="40"/>
    </row>
    <row r="300" spans="2:12" ht="30" customHeight="1" x14ac:dyDescent="0.55000000000000004">
      <c r="B300" s="39"/>
      <c r="C300" s="27"/>
      <c r="D300" s="27"/>
      <c r="E300" s="27"/>
      <c r="F300" s="27"/>
      <c r="G300" s="27"/>
      <c r="H300" s="27"/>
      <c r="I300" s="27"/>
      <c r="K300" s="49"/>
      <c r="L300" s="40"/>
    </row>
    <row r="301" spans="2:12" ht="30" customHeight="1" x14ac:dyDescent="0.55000000000000004">
      <c r="B301" s="39"/>
      <c r="C301" s="27"/>
      <c r="D301" s="27"/>
      <c r="E301" s="27"/>
      <c r="F301" s="27"/>
      <c r="G301" s="27"/>
      <c r="H301" s="27"/>
      <c r="I301" s="27"/>
      <c r="K301" s="49"/>
      <c r="L301" s="40"/>
    </row>
    <row r="302" spans="2:12" ht="30" customHeight="1" x14ac:dyDescent="0.55000000000000004">
      <c r="B302" s="39"/>
      <c r="C302" s="27"/>
      <c r="D302" s="27"/>
      <c r="E302" s="27"/>
      <c r="F302" s="27"/>
      <c r="G302" s="27"/>
      <c r="H302" s="27"/>
      <c r="I302" s="27"/>
      <c r="K302" s="40"/>
      <c r="L302" s="40"/>
    </row>
    <row r="303" spans="2:12" ht="30" customHeight="1" x14ac:dyDescent="0.55000000000000004">
      <c r="B303" s="39"/>
      <c r="C303" s="27"/>
      <c r="D303" s="27"/>
      <c r="E303" s="27"/>
      <c r="F303" s="27"/>
      <c r="G303" s="27"/>
      <c r="H303" s="27"/>
      <c r="I303" s="27"/>
      <c r="K303" s="40"/>
      <c r="L303" s="40"/>
    </row>
    <row r="304" spans="2:12" ht="30" customHeight="1" x14ac:dyDescent="0.55000000000000004">
      <c r="B304" s="39"/>
      <c r="C304" s="27"/>
      <c r="D304" s="27"/>
      <c r="E304" s="27"/>
      <c r="F304" s="27"/>
      <c r="G304" s="27"/>
      <c r="H304" s="27"/>
      <c r="I304" s="27"/>
      <c r="K304" s="40"/>
      <c r="L304" s="40"/>
    </row>
    <row r="305" spans="2:12" ht="30" customHeight="1" x14ac:dyDescent="0.55000000000000004">
      <c r="B305" s="39"/>
      <c r="C305" s="27"/>
      <c r="D305" s="27"/>
      <c r="E305" s="27"/>
      <c r="F305" s="27"/>
      <c r="G305" s="27"/>
      <c r="H305" s="27"/>
      <c r="I305" s="27"/>
      <c r="K305" s="40"/>
      <c r="L305" s="40"/>
    </row>
    <row r="306" spans="2:12" ht="30" customHeight="1" x14ac:dyDescent="0.55000000000000004">
      <c r="B306" s="39"/>
      <c r="C306" s="27"/>
      <c r="D306" s="27"/>
      <c r="E306" s="27"/>
      <c r="F306" s="27"/>
      <c r="G306" s="27"/>
      <c r="H306" s="27"/>
      <c r="I306" s="27"/>
      <c r="K306" s="40"/>
      <c r="L306" s="40"/>
    </row>
    <row r="307" spans="2:12" ht="30" customHeight="1" x14ac:dyDescent="0.55000000000000004">
      <c r="B307" s="39"/>
      <c r="C307" s="27"/>
      <c r="D307" s="27"/>
      <c r="E307" s="27"/>
      <c r="F307" s="27"/>
      <c r="G307" s="27"/>
      <c r="H307" s="27"/>
      <c r="I307" s="27"/>
      <c r="K307" s="40"/>
      <c r="L307" s="40"/>
    </row>
    <row r="308" spans="2:12" ht="30" customHeight="1" x14ac:dyDescent="0.55000000000000004">
      <c r="B308" s="39"/>
      <c r="C308" s="27"/>
      <c r="D308" s="27"/>
      <c r="E308" s="27"/>
      <c r="F308" s="27"/>
      <c r="G308" s="27"/>
      <c r="H308" s="27"/>
      <c r="I308" s="27"/>
      <c r="K308" s="40"/>
      <c r="L308" s="40"/>
    </row>
    <row r="309" spans="2:12" ht="30" customHeight="1" x14ac:dyDescent="0.55000000000000004">
      <c r="B309" s="39"/>
      <c r="C309" s="27"/>
      <c r="D309" s="27"/>
      <c r="E309" s="27"/>
      <c r="F309" s="27"/>
      <c r="G309" s="27"/>
      <c r="H309" s="27"/>
      <c r="I309" s="27"/>
      <c r="K309" s="40"/>
      <c r="L309" s="40"/>
    </row>
    <row r="310" spans="2:12" ht="30" customHeight="1" x14ac:dyDescent="0.55000000000000004">
      <c r="B310" s="39"/>
      <c r="C310" s="27"/>
      <c r="D310" s="27"/>
      <c r="E310" s="27"/>
      <c r="F310" s="27"/>
      <c r="G310" s="27"/>
      <c r="H310" s="27"/>
      <c r="I310" s="27"/>
      <c r="K310" s="40"/>
      <c r="L310" s="40"/>
    </row>
    <row r="311" spans="2:12" ht="30" customHeight="1" x14ac:dyDescent="0.55000000000000004">
      <c r="B311" s="39"/>
      <c r="C311" s="27"/>
      <c r="D311" s="27"/>
      <c r="E311" s="27"/>
      <c r="F311" s="27"/>
      <c r="G311" s="27"/>
      <c r="H311" s="27"/>
      <c r="I311" s="27"/>
      <c r="K311" s="49"/>
      <c r="L311" s="40"/>
    </row>
    <row r="312" spans="2:12" ht="30" customHeight="1" x14ac:dyDescent="0.55000000000000004">
      <c r="B312" s="13"/>
      <c r="C312" s="27"/>
      <c r="D312" s="27"/>
      <c r="E312" s="27"/>
      <c r="F312" s="27"/>
      <c r="G312" s="27"/>
      <c r="H312" s="27"/>
      <c r="I312" s="27"/>
      <c r="K312" s="49"/>
      <c r="L312" s="40"/>
    </row>
    <row r="313" spans="2:12" ht="30" customHeight="1" x14ac:dyDescent="0.55000000000000004">
      <c r="B313" s="13"/>
      <c r="C313" s="27"/>
      <c r="D313" s="27"/>
      <c r="E313" s="27"/>
      <c r="F313" s="27"/>
      <c r="G313" s="27"/>
      <c r="H313" s="27"/>
      <c r="I313" s="27"/>
      <c r="K313" s="49"/>
      <c r="L313" s="40"/>
    </row>
    <row r="314" spans="2:12" ht="30" customHeight="1" x14ac:dyDescent="0.55000000000000004">
      <c r="B314" s="13"/>
      <c r="C314" s="27"/>
      <c r="D314" s="27"/>
      <c r="E314" s="27"/>
      <c r="F314" s="27"/>
      <c r="G314" s="27"/>
      <c r="H314" s="27"/>
      <c r="I314" s="27"/>
      <c r="K314" s="49"/>
      <c r="L314" s="40"/>
    </row>
    <row r="315" spans="2:12" ht="30" customHeight="1" x14ac:dyDescent="0.55000000000000004">
      <c r="B315" s="13"/>
      <c r="C315" s="27"/>
      <c r="D315" s="27"/>
      <c r="E315" s="27"/>
      <c r="F315" s="27"/>
      <c r="G315" s="27"/>
      <c r="H315" s="27"/>
      <c r="I315" s="27"/>
      <c r="K315" s="49"/>
      <c r="L315" s="40"/>
    </row>
    <row r="316" spans="2:12" ht="30" customHeight="1" x14ac:dyDescent="0.55000000000000004">
      <c r="B316" s="13"/>
      <c r="C316" s="27"/>
      <c r="D316" s="27"/>
      <c r="E316" s="27"/>
      <c r="F316" s="27"/>
      <c r="G316" s="27"/>
      <c r="H316" s="27"/>
      <c r="I316" s="27"/>
      <c r="K316" s="49"/>
      <c r="L316" s="40"/>
    </row>
    <row r="317" spans="2:12" ht="30" customHeight="1" x14ac:dyDescent="0.55000000000000004">
      <c r="B317" s="13"/>
      <c r="C317" s="27"/>
      <c r="D317" s="27"/>
      <c r="E317" s="27"/>
      <c r="F317" s="27"/>
      <c r="G317" s="27"/>
      <c r="H317" s="27"/>
      <c r="I317" s="27"/>
      <c r="K317" s="49"/>
      <c r="L317" s="40"/>
    </row>
    <row r="318" spans="2:12" ht="30" customHeight="1" x14ac:dyDescent="0.55000000000000004">
      <c r="B318" s="13"/>
      <c r="C318" s="27"/>
      <c r="D318" s="27"/>
      <c r="E318" s="27"/>
      <c r="F318" s="27"/>
      <c r="G318" s="27"/>
      <c r="H318" s="27"/>
      <c r="I318" s="27"/>
      <c r="K318" s="49"/>
      <c r="L318" s="40"/>
    </row>
    <row r="319" spans="2:12" ht="30" customHeight="1" x14ac:dyDescent="0.55000000000000004">
      <c r="B319" s="13"/>
      <c r="C319" s="27"/>
      <c r="D319" s="27"/>
      <c r="E319" s="27"/>
      <c r="F319" s="27"/>
      <c r="G319" s="27"/>
      <c r="H319" s="27"/>
      <c r="I319" s="27"/>
      <c r="K319" s="49"/>
      <c r="L319" s="40"/>
    </row>
    <row r="320" spans="2:12" ht="30" customHeight="1" x14ac:dyDescent="0.55000000000000004">
      <c r="B320" s="13"/>
      <c r="C320" s="27"/>
      <c r="D320" s="27"/>
      <c r="E320" s="27"/>
      <c r="F320" s="27"/>
      <c r="G320" s="27"/>
      <c r="H320" s="27"/>
      <c r="I320" s="27"/>
      <c r="K320" s="40"/>
      <c r="L320" s="40"/>
    </row>
    <row r="321" spans="2:12" ht="30" customHeight="1" x14ac:dyDescent="0.55000000000000004">
      <c r="B321" s="13"/>
      <c r="C321" s="27"/>
      <c r="D321" s="27"/>
      <c r="E321" s="27"/>
      <c r="F321" s="27"/>
      <c r="G321" s="27"/>
      <c r="H321" s="27"/>
      <c r="I321" s="27"/>
      <c r="K321" s="40"/>
      <c r="L321" s="40"/>
    </row>
    <row r="322" spans="2:12" ht="30" customHeight="1" x14ac:dyDescent="0.55000000000000004">
      <c r="B322" s="13"/>
      <c r="C322" s="27"/>
      <c r="D322" s="27"/>
      <c r="E322" s="27"/>
      <c r="F322" s="27"/>
      <c r="G322" s="27"/>
      <c r="H322" s="27"/>
      <c r="I322" s="27"/>
      <c r="K322" s="49"/>
      <c r="L322" s="40"/>
    </row>
    <row r="323" spans="2:12" ht="30" customHeight="1" x14ac:dyDescent="0.55000000000000004">
      <c r="B323" s="13"/>
      <c r="C323" s="27"/>
      <c r="D323" s="27"/>
      <c r="E323" s="27"/>
      <c r="F323" s="27"/>
      <c r="G323" s="27"/>
      <c r="H323" s="27"/>
      <c r="I323" s="27"/>
      <c r="K323" s="49"/>
      <c r="L323" s="40"/>
    </row>
    <row r="324" spans="2:12" ht="30" customHeight="1" x14ac:dyDescent="0.55000000000000004">
      <c r="B324" s="13"/>
      <c r="C324" s="27"/>
      <c r="D324" s="27"/>
      <c r="E324" s="27"/>
      <c r="F324" s="27"/>
      <c r="G324" s="27"/>
      <c r="H324" s="27"/>
      <c r="I324" s="27"/>
      <c r="K324" s="49"/>
      <c r="L324" s="40"/>
    </row>
    <row r="325" spans="2:12" ht="30" customHeight="1" x14ac:dyDescent="0.55000000000000004">
      <c r="B325" s="13"/>
      <c r="C325" s="27"/>
      <c r="D325" s="27"/>
      <c r="E325" s="27"/>
      <c r="F325" s="27"/>
      <c r="G325" s="27"/>
      <c r="H325" s="27"/>
      <c r="I325" s="27"/>
      <c r="K325" s="49"/>
      <c r="L325" s="40"/>
    </row>
    <row r="326" spans="2:12" ht="30" customHeight="1" x14ac:dyDescent="0.55000000000000004">
      <c r="B326" s="13"/>
      <c r="C326" s="27"/>
      <c r="D326" s="27"/>
      <c r="E326" s="27"/>
      <c r="F326" s="27"/>
      <c r="G326" s="27"/>
      <c r="H326" s="27"/>
      <c r="I326" s="27"/>
      <c r="K326" s="49"/>
      <c r="L326" s="40"/>
    </row>
    <row r="327" spans="2:12" ht="30" customHeight="1" x14ac:dyDescent="0.55000000000000004">
      <c r="B327" s="13"/>
      <c r="C327" s="27"/>
      <c r="D327" s="27"/>
      <c r="E327" s="27"/>
      <c r="F327" s="27"/>
      <c r="G327" s="27"/>
      <c r="H327" s="27"/>
      <c r="I327" s="27"/>
      <c r="K327" s="49"/>
      <c r="L327" s="40"/>
    </row>
    <row r="328" spans="2:12" ht="30" customHeight="1" x14ac:dyDescent="0.55000000000000004">
      <c r="B328" s="13"/>
      <c r="C328" s="27"/>
      <c r="D328" s="27"/>
      <c r="E328" s="27"/>
      <c r="F328" s="27"/>
      <c r="G328" s="27"/>
      <c r="H328" s="27"/>
      <c r="I328" s="27"/>
      <c r="K328" s="40"/>
      <c r="L328" s="40"/>
    </row>
    <row r="329" spans="2:12" ht="30" customHeight="1" x14ac:dyDescent="0.55000000000000004">
      <c r="B329" s="13"/>
      <c r="C329" s="27"/>
      <c r="D329" s="27"/>
      <c r="E329" s="27"/>
      <c r="F329" s="27"/>
      <c r="G329" s="27"/>
      <c r="H329" s="27"/>
      <c r="I329" s="27"/>
      <c r="K329" s="49"/>
      <c r="L329" s="40"/>
    </row>
    <row r="330" spans="2:12" ht="30" customHeight="1" x14ac:dyDescent="0.55000000000000004">
      <c r="B330" s="13"/>
      <c r="C330" s="27"/>
      <c r="D330" s="27"/>
      <c r="E330" s="27"/>
      <c r="F330" s="27"/>
      <c r="G330" s="27"/>
      <c r="H330" s="27"/>
      <c r="I330" s="27"/>
      <c r="K330" s="49"/>
      <c r="L330" s="40"/>
    </row>
    <row r="331" spans="2:12" ht="30" customHeight="1" x14ac:dyDescent="0.55000000000000004">
      <c r="B331" s="13"/>
      <c r="C331" s="27"/>
      <c r="D331" s="27"/>
      <c r="E331" s="27"/>
      <c r="F331" s="27"/>
      <c r="G331" s="27"/>
      <c r="H331" s="27"/>
      <c r="I331" s="27"/>
      <c r="K331" s="49"/>
      <c r="L331" s="40"/>
    </row>
    <row r="332" spans="2:12" ht="30" customHeight="1" x14ac:dyDescent="0.55000000000000004">
      <c r="B332" s="13"/>
      <c r="C332" s="27"/>
      <c r="D332" s="27"/>
      <c r="E332" s="27"/>
      <c r="F332" s="27"/>
      <c r="G332" s="27"/>
      <c r="H332" s="27"/>
      <c r="I332" s="27"/>
      <c r="K332" s="49"/>
      <c r="L332" s="40"/>
    </row>
    <row r="333" spans="2:12" ht="30" customHeight="1" x14ac:dyDescent="0.55000000000000004">
      <c r="B333" s="13"/>
      <c r="C333" s="27"/>
      <c r="D333" s="27"/>
      <c r="E333" s="27"/>
      <c r="F333" s="27"/>
      <c r="G333" s="27"/>
      <c r="H333" s="27"/>
      <c r="I333" s="27"/>
      <c r="K333" s="49"/>
      <c r="L333" s="40"/>
    </row>
    <row r="334" spans="2:12" ht="30" customHeight="1" x14ac:dyDescent="0.55000000000000004">
      <c r="B334" s="13"/>
      <c r="C334" s="27"/>
      <c r="D334" s="27"/>
      <c r="E334" s="27"/>
      <c r="F334" s="27"/>
      <c r="G334" s="27"/>
      <c r="H334" s="27"/>
      <c r="I334" s="27"/>
      <c r="K334" s="49"/>
      <c r="L334" s="40"/>
    </row>
    <row r="335" spans="2:12" ht="30" customHeight="1" x14ac:dyDescent="0.55000000000000004">
      <c r="B335" s="13"/>
      <c r="C335" s="27"/>
      <c r="D335" s="27"/>
      <c r="E335" s="27"/>
      <c r="F335" s="27"/>
      <c r="G335" s="27"/>
      <c r="H335" s="27"/>
      <c r="I335" s="27"/>
      <c r="K335" s="49"/>
      <c r="L335" s="40"/>
    </row>
    <row r="336" spans="2:12" ht="30" customHeight="1" x14ac:dyDescent="0.55000000000000004">
      <c r="B336" s="13"/>
      <c r="C336" s="27"/>
      <c r="D336" s="27"/>
      <c r="E336" s="27"/>
      <c r="F336" s="27"/>
      <c r="G336" s="27"/>
      <c r="H336" s="27"/>
      <c r="I336" s="27"/>
      <c r="K336" s="49"/>
      <c r="L336" s="40"/>
    </row>
    <row r="337" spans="2:12" ht="30" customHeight="1" x14ac:dyDescent="0.55000000000000004">
      <c r="B337" s="13"/>
      <c r="C337" s="27"/>
      <c r="D337" s="27"/>
      <c r="E337" s="27"/>
      <c r="F337" s="27"/>
      <c r="G337" s="27"/>
      <c r="H337" s="27"/>
      <c r="I337" s="27"/>
      <c r="K337" s="49"/>
      <c r="L337" s="40"/>
    </row>
    <row r="338" spans="2:12" ht="30" customHeight="1" x14ac:dyDescent="0.55000000000000004">
      <c r="B338" s="13"/>
      <c r="C338" s="27"/>
      <c r="D338" s="27"/>
      <c r="E338" s="27"/>
      <c r="F338" s="27"/>
      <c r="G338" s="27"/>
      <c r="H338" s="27"/>
      <c r="I338" s="27"/>
      <c r="K338" s="49"/>
      <c r="L338" s="40"/>
    </row>
    <row r="339" spans="2:12" ht="30" customHeight="1" x14ac:dyDescent="0.55000000000000004">
      <c r="B339" s="13"/>
      <c r="C339" s="27"/>
      <c r="D339" s="27"/>
      <c r="E339" s="27"/>
      <c r="F339" s="27"/>
      <c r="G339" s="27"/>
      <c r="H339" s="27"/>
      <c r="I339" s="27"/>
      <c r="K339" s="49"/>
      <c r="L339" s="40"/>
    </row>
    <row r="340" spans="2:12" ht="30" customHeight="1" x14ac:dyDescent="0.55000000000000004">
      <c r="B340" s="13"/>
      <c r="C340" s="27"/>
      <c r="D340" s="27"/>
      <c r="E340" s="27"/>
      <c r="F340" s="27"/>
      <c r="G340" s="27"/>
      <c r="H340" s="27"/>
      <c r="I340" s="27"/>
      <c r="K340" s="49"/>
      <c r="L340" s="40"/>
    </row>
    <row r="341" spans="2:12" ht="30" customHeight="1" x14ac:dyDescent="0.55000000000000004">
      <c r="B341" s="13"/>
      <c r="C341" s="27"/>
      <c r="D341" s="27"/>
      <c r="E341" s="27"/>
      <c r="F341" s="27"/>
      <c r="G341" s="27"/>
      <c r="H341" s="27"/>
      <c r="I341" s="27"/>
      <c r="K341" s="49"/>
      <c r="L341" s="40"/>
    </row>
    <row r="342" spans="2:12" ht="30" customHeight="1" x14ac:dyDescent="0.55000000000000004">
      <c r="B342" s="13"/>
      <c r="C342" s="27"/>
      <c r="D342" s="27"/>
      <c r="E342" s="27"/>
      <c r="F342" s="27"/>
      <c r="G342" s="27"/>
      <c r="H342" s="27"/>
      <c r="I342" s="27"/>
      <c r="K342" s="49"/>
      <c r="L342" s="40"/>
    </row>
    <row r="343" spans="2:12" ht="30" customHeight="1" x14ac:dyDescent="0.55000000000000004">
      <c r="B343" s="13"/>
      <c r="C343" s="27"/>
      <c r="D343" s="27"/>
      <c r="E343" s="27"/>
      <c r="F343" s="27"/>
      <c r="G343" s="27"/>
      <c r="H343" s="27"/>
      <c r="I343" s="27"/>
      <c r="K343" s="49"/>
      <c r="L343" s="40"/>
    </row>
    <row r="344" spans="2:12" ht="30" customHeight="1" x14ac:dyDescent="0.55000000000000004">
      <c r="B344" s="13"/>
      <c r="C344" s="27"/>
      <c r="D344" s="27"/>
      <c r="E344" s="27"/>
      <c r="F344" s="27"/>
      <c r="G344" s="27"/>
      <c r="H344" s="27"/>
      <c r="I344" s="27"/>
      <c r="K344" s="40"/>
      <c r="L344" s="40"/>
    </row>
    <row r="345" spans="2:12" ht="30" customHeight="1" x14ac:dyDescent="0.55000000000000004">
      <c r="B345" s="13"/>
      <c r="C345" s="27"/>
      <c r="D345" s="27"/>
      <c r="E345" s="27"/>
      <c r="F345" s="27"/>
      <c r="G345" s="27"/>
      <c r="H345" s="27"/>
      <c r="I345" s="27"/>
      <c r="K345" s="40"/>
      <c r="L345" s="40"/>
    </row>
    <row r="346" spans="2:12" ht="30" customHeight="1" x14ac:dyDescent="0.55000000000000004">
      <c r="B346" s="13"/>
      <c r="C346" s="27"/>
      <c r="D346" s="27"/>
      <c r="E346" s="27"/>
      <c r="F346" s="27"/>
      <c r="G346" s="27"/>
      <c r="H346" s="27"/>
      <c r="I346" s="27"/>
      <c r="K346" s="49"/>
      <c r="L346" s="40"/>
    </row>
    <row r="347" spans="2:12" ht="30" customHeight="1" x14ac:dyDescent="0.55000000000000004">
      <c r="B347" s="13"/>
      <c r="C347" s="27"/>
      <c r="D347" s="27"/>
      <c r="E347" s="27"/>
      <c r="F347" s="27"/>
      <c r="G347" s="27"/>
      <c r="H347" s="27"/>
      <c r="I347" s="27"/>
      <c r="K347" s="49"/>
      <c r="L347" s="40"/>
    </row>
    <row r="348" spans="2:12" ht="30" customHeight="1" x14ac:dyDescent="0.55000000000000004">
      <c r="B348" s="13"/>
      <c r="C348" s="27"/>
      <c r="D348" s="27"/>
      <c r="E348" s="27"/>
      <c r="F348" s="27"/>
      <c r="G348" s="27"/>
      <c r="H348" s="27"/>
      <c r="I348" s="27"/>
      <c r="K348" s="49"/>
      <c r="L348" s="40"/>
    </row>
    <row r="349" spans="2:12" ht="30" customHeight="1" x14ac:dyDescent="0.55000000000000004">
      <c r="B349" s="13"/>
      <c r="C349" s="27"/>
      <c r="D349" s="27"/>
      <c r="E349" s="27"/>
      <c r="F349" s="27"/>
      <c r="G349" s="27"/>
      <c r="H349" s="27"/>
      <c r="I349" s="27"/>
      <c r="K349" s="49"/>
      <c r="L349" s="40"/>
    </row>
    <row r="350" spans="2:12" ht="30" customHeight="1" x14ac:dyDescent="0.55000000000000004">
      <c r="B350" s="13"/>
      <c r="C350" s="27"/>
      <c r="D350" s="27"/>
      <c r="E350" s="27"/>
      <c r="F350" s="27"/>
      <c r="G350" s="27"/>
      <c r="H350" s="27"/>
      <c r="I350" s="27"/>
      <c r="K350" s="49"/>
      <c r="L350" s="40"/>
    </row>
    <row r="351" spans="2:12" ht="30" customHeight="1" x14ac:dyDescent="0.55000000000000004">
      <c r="B351" s="13"/>
      <c r="C351" s="27"/>
      <c r="D351" s="27"/>
      <c r="E351" s="27"/>
      <c r="F351" s="27"/>
      <c r="G351" s="27"/>
      <c r="H351" s="27"/>
      <c r="I351" s="27"/>
      <c r="K351" s="49"/>
      <c r="L351" s="40"/>
    </row>
    <row r="352" spans="2:12" ht="30" customHeight="1" x14ac:dyDescent="0.55000000000000004">
      <c r="B352" s="13"/>
      <c r="C352" s="27"/>
      <c r="D352" s="27"/>
      <c r="E352" s="27"/>
      <c r="F352" s="27"/>
      <c r="G352" s="27"/>
      <c r="H352" s="27"/>
      <c r="I352" s="27"/>
      <c r="K352" s="49"/>
      <c r="L352" s="40"/>
    </row>
    <row r="353" spans="2:12" ht="30" customHeight="1" x14ac:dyDescent="0.55000000000000004">
      <c r="B353" s="13"/>
      <c r="C353" s="27"/>
      <c r="D353" s="27"/>
      <c r="E353" s="27"/>
      <c r="F353" s="27"/>
      <c r="G353" s="27"/>
      <c r="H353" s="27"/>
      <c r="I353" s="27"/>
      <c r="K353" s="40"/>
      <c r="L353" s="40"/>
    </row>
    <row r="354" spans="2:12" ht="30" customHeight="1" x14ac:dyDescent="0.55000000000000004">
      <c r="B354" s="13"/>
      <c r="C354" s="27"/>
      <c r="D354" s="27"/>
      <c r="E354" s="27"/>
      <c r="F354" s="27"/>
      <c r="G354" s="27"/>
      <c r="H354" s="27"/>
      <c r="I354" s="27"/>
      <c r="K354" s="40"/>
      <c r="L354" s="40"/>
    </row>
    <row r="355" spans="2:12" ht="30" customHeight="1" x14ac:dyDescent="0.55000000000000004">
      <c r="B355" s="13"/>
      <c r="C355" s="27"/>
      <c r="D355" s="27"/>
      <c r="E355" s="27"/>
      <c r="F355" s="27"/>
      <c r="G355" s="27"/>
      <c r="H355" s="27"/>
      <c r="I355" s="27"/>
      <c r="K355" s="49"/>
      <c r="L355" s="40"/>
    </row>
    <row r="356" spans="2:12" ht="30" customHeight="1" x14ac:dyDescent="0.55000000000000004">
      <c r="B356" s="13"/>
      <c r="C356" s="27"/>
      <c r="D356" s="27"/>
      <c r="E356" s="27"/>
      <c r="F356" s="27"/>
      <c r="G356" s="27"/>
      <c r="H356" s="27"/>
      <c r="I356" s="27"/>
      <c r="K356" s="49"/>
      <c r="L356" s="40"/>
    </row>
    <row r="357" spans="2:12" ht="30" customHeight="1" x14ac:dyDescent="0.55000000000000004">
      <c r="B357" s="13"/>
      <c r="C357" s="27"/>
      <c r="D357" s="27"/>
      <c r="E357" s="27"/>
      <c r="F357" s="27"/>
      <c r="G357" s="27"/>
      <c r="H357" s="27"/>
      <c r="I357" s="27"/>
      <c r="K357" s="49"/>
      <c r="L357" s="40"/>
    </row>
    <row r="358" spans="2:12" ht="30" customHeight="1" x14ac:dyDescent="0.55000000000000004">
      <c r="B358" s="13"/>
      <c r="C358" s="27"/>
      <c r="D358" s="27"/>
      <c r="E358" s="27"/>
      <c r="F358" s="27"/>
      <c r="G358" s="27"/>
      <c r="H358" s="27"/>
      <c r="I358" s="27"/>
      <c r="K358" s="49"/>
      <c r="L358" s="40"/>
    </row>
    <row r="359" spans="2:12" ht="30" customHeight="1" x14ac:dyDescent="0.55000000000000004">
      <c r="B359" s="13"/>
      <c r="C359" s="27"/>
      <c r="D359" s="27"/>
      <c r="E359" s="27"/>
      <c r="F359" s="27"/>
      <c r="G359" s="27"/>
      <c r="H359" s="27"/>
      <c r="I359" s="27"/>
      <c r="K359" s="49"/>
      <c r="L359" s="40"/>
    </row>
    <row r="360" spans="2:12" ht="30" customHeight="1" x14ac:dyDescent="0.55000000000000004">
      <c r="B360" s="13"/>
      <c r="C360" s="27"/>
      <c r="D360" s="27"/>
      <c r="E360" s="27"/>
      <c r="F360" s="27"/>
      <c r="G360" s="27"/>
      <c r="H360" s="27"/>
      <c r="I360" s="27"/>
      <c r="K360" s="40"/>
      <c r="L360" s="40"/>
    </row>
    <row r="361" spans="2:12" ht="30" customHeight="1" x14ac:dyDescent="0.55000000000000004">
      <c r="B361" s="13"/>
      <c r="C361" s="27"/>
      <c r="D361" s="27"/>
      <c r="E361" s="27"/>
      <c r="F361" s="27"/>
      <c r="G361" s="27"/>
      <c r="H361" s="27"/>
      <c r="I361" s="27"/>
      <c r="K361" s="40"/>
      <c r="L361" s="40"/>
    </row>
    <row r="362" spans="2:12" ht="30" customHeight="1" x14ac:dyDescent="0.55000000000000004">
      <c r="B362" s="13"/>
      <c r="C362" s="27"/>
      <c r="D362" s="27"/>
      <c r="E362" s="27"/>
      <c r="F362" s="27"/>
      <c r="G362" s="27"/>
      <c r="H362" s="27"/>
      <c r="I362" s="27"/>
      <c r="K362" s="49"/>
      <c r="L362" s="40"/>
    </row>
    <row r="363" spans="2:12" ht="30" customHeight="1" x14ac:dyDescent="0.55000000000000004">
      <c r="B363" s="13"/>
      <c r="C363" s="27"/>
      <c r="D363" s="27"/>
      <c r="E363" s="27"/>
      <c r="F363" s="27"/>
      <c r="G363" s="27"/>
      <c r="H363" s="27"/>
      <c r="I363" s="27"/>
      <c r="K363" s="49"/>
      <c r="L363" s="40"/>
    </row>
    <row r="364" spans="2:12" ht="30" customHeight="1" x14ac:dyDescent="0.55000000000000004">
      <c r="B364" s="13"/>
      <c r="C364" s="27"/>
      <c r="D364" s="27"/>
      <c r="E364" s="27"/>
      <c r="F364" s="27"/>
      <c r="G364" s="27"/>
      <c r="H364" s="27"/>
      <c r="I364" s="27"/>
      <c r="K364" s="49"/>
      <c r="L364" s="40"/>
    </row>
    <row r="365" spans="2:12" ht="30" customHeight="1" x14ac:dyDescent="0.55000000000000004">
      <c r="B365" s="13"/>
      <c r="C365" s="27"/>
      <c r="D365" s="27"/>
      <c r="E365" s="27"/>
      <c r="F365" s="27"/>
      <c r="G365" s="27"/>
      <c r="H365" s="27"/>
      <c r="I365" s="27"/>
      <c r="K365" s="49"/>
      <c r="L365" s="40"/>
    </row>
    <row r="366" spans="2:12" ht="30" customHeight="1" x14ac:dyDescent="0.55000000000000004">
      <c r="B366" s="13"/>
      <c r="C366" s="27"/>
      <c r="D366" s="27"/>
      <c r="E366" s="27"/>
      <c r="F366" s="27"/>
      <c r="G366" s="27"/>
      <c r="H366" s="27"/>
      <c r="I366" s="27"/>
      <c r="K366" s="49"/>
      <c r="L366" s="40"/>
    </row>
    <row r="367" spans="2:12" ht="30" customHeight="1" x14ac:dyDescent="0.55000000000000004">
      <c r="B367" s="13"/>
      <c r="C367" s="27"/>
      <c r="D367" s="27"/>
      <c r="E367" s="27"/>
      <c r="F367" s="27"/>
      <c r="G367" s="27"/>
      <c r="H367" s="27"/>
      <c r="I367" s="27"/>
      <c r="K367" s="49"/>
      <c r="L367" s="40"/>
    </row>
    <row r="368" spans="2:12" ht="30" customHeight="1" x14ac:dyDescent="0.55000000000000004">
      <c r="B368" s="13"/>
      <c r="C368" s="27"/>
      <c r="D368" s="27"/>
      <c r="E368" s="27"/>
      <c r="F368" s="27"/>
      <c r="G368" s="27"/>
      <c r="H368" s="27"/>
      <c r="I368" s="27"/>
      <c r="K368" s="40"/>
      <c r="L368" s="40"/>
    </row>
    <row r="369" spans="2:12" ht="30" customHeight="1" x14ac:dyDescent="0.55000000000000004">
      <c r="B369" s="13"/>
      <c r="C369" s="27"/>
      <c r="D369" s="27"/>
      <c r="E369" s="27"/>
      <c r="F369" s="27"/>
      <c r="G369" s="27"/>
      <c r="H369" s="27"/>
      <c r="I369" s="27"/>
      <c r="K369" s="49"/>
      <c r="L369" s="40"/>
    </row>
    <row r="370" spans="2:12" ht="30" customHeight="1" x14ac:dyDescent="0.55000000000000004">
      <c r="B370" s="13"/>
      <c r="C370" s="27"/>
      <c r="D370" s="27"/>
      <c r="E370" s="27"/>
      <c r="F370" s="27"/>
      <c r="G370" s="27"/>
      <c r="H370" s="27"/>
      <c r="I370" s="27"/>
      <c r="K370" s="49"/>
      <c r="L370" s="40"/>
    </row>
    <row r="371" spans="2:12" ht="30" customHeight="1" x14ac:dyDescent="0.55000000000000004">
      <c r="B371" s="13"/>
      <c r="C371" s="27"/>
      <c r="D371" s="27"/>
      <c r="E371" s="27"/>
      <c r="F371" s="27"/>
      <c r="G371" s="27"/>
      <c r="H371" s="27"/>
      <c r="I371" s="27"/>
      <c r="J371" s="34"/>
      <c r="K371" s="49"/>
      <c r="L371" s="40"/>
    </row>
    <row r="372" spans="2:12" ht="30" customHeight="1" x14ac:dyDescent="0.55000000000000004">
      <c r="B372" s="13"/>
      <c r="C372" s="27"/>
      <c r="D372" s="27"/>
      <c r="E372" s="27"/>
      <c r="F372" s="27"/>
      <c r="G372" s="27"/>
      <c r="H372" s="27"/>
      <c r="I372" s="27"/>
      <c r="K372" s="49"/>
      <c r="L372" s="40"/>
    </row>
    <row r="373" spans="2:12" ht="30" customHeight="1" x14ac:dyDescent="0.55000000000000004">
      <c r="B373" s="13"/>
      <c r="C373" s="27"/>
      <c r="D373" s="27"/>
      <c r="E373" s="27"/>
      <c r="F373" s="27"/>
      <c r="G373" s="27"/>
      <c r="H373" s="27"/>
      <c r="I373" s="27"/>
      <c r="K373" s="49"/>
      <c r="L373" s="40"/>
    </row>
    <row r="374" spans="2:12" ht="30" customHeight="1" x14ac:dyDescent="0.55000000000000004">
      <c r="B374" s="13"/>
      <c r="C374" s="27"/>
      <c r="D374" s="27"/>
      <c r="E374" s="27"/>
      <c r="F374" s="27"/>
      <c r="G374" s="27"/>
      <c r="H374" s="27"/>
      <c r="I374" s="27"/>
      <c r="K374" s="49"/>
      <c r="L374" s="40"/>
    </row>
    <row r="375" spans="2:12" ht="30" customHeight="1" x14ac:dyDescent="0.55000000000000004">
      <c r="B375" s="13"/>
      <c r="C375" s="27"/>
      <c r="D375" s="27"/>
      <c r="E375" s="27"/>
      <c r="F375" s="27"/>
      <c r="G375" s="27"/>
      <c r="H375" s="27"/>
      <c r="I375" s="27"/>
      <c r="K375" s="49"/>
      <c r="L375" s="40"/>
    </row>
    <row r="376" spans="2:12" ht="30" customHeight="1" x14ac:dyDescent="0.55000000000000004">
      <c r="B376" s="13"/>
      <c r="C376" s="27"/>
      <c r="D376" s="27"/>
      <c r="E376" s="27"/>
      <c r="F376" s="27"/>
      <c r="G376" s="27"/>
      <c r="H376" s="27"/>
      <c r="I376" s="27"/>
      <c r="K376" s="49"/>
      <c r="L376" s="40"/>
    </row>
    <row r="377" spans="2:12" ht="30" customHeight="1" x14ac:dyDescent="0.55000000000000004">
      <c r="B377" s="13"/>
      <c r="C377" s="27"/>
      <c r="D377" s="27"/>
      <c r="E377" s="27"/>
      <c r="F377" s="27"/>
      <c r="G377" s="27"/>
      <c r="H377" s="27"/>
      <c r="I377" s="27"/>
      <c r="K377" s="49"/>
      <c r="L377" s="40"/>
    </row>
    <row r="378" spans="2:12" ht="30" customHeight="1" x14ac:dyDescent="0.55000000000000004">
      <c r="B378" s="13"/>
      <c r="C378" s="27"/>
      <c r="D378" s="27"/>
      <c r="E378" s="27"/>
      <c r="F378" s="27"/>
      <c r="G378" s="27"/>
      <c r="H378" s="27"/>
      <c r="I378" s="27"/>
      <c r="K378" s="49"/>
      <c r="L378" s="40"/>
    </row>
    <row r="379" spans="2:12" ht="30" customHeight="1" x14ac:dyDescent="0.55000000000000004">
      <c r="B379" s="13"/>
      <c r="C379" s="34"/>
      <c r="D379" s="34"/>
      <c r="E379" s="34"/>
      <c r="F379" s="34"/>
      <c r="G379" s="34"/>
      <c r="H379" s="34"/>
      <c r="I379" s="34"/>
      <c r="K379" s="49"/>
      <c r="L379" s="40"/>
    </row>
    <row r="380" spans="2:12" ht="30" customHeight="1" x14ac:dyDescent="0.55000000000000004">
      <c r="B380" s="29"/>
      <c r="C380" s="27"/>
      <c r="D380" s="27"/>
      <c r="E380" s="27"/>
      <c r="F380" s="27"/>
      <c r="G380" s="27"/>
      <c r="H380" s="27"/>
      <c r="I380" s="27"/>
      <c r="J380" s="31"/>
      <c r="K380" s="49"/>
      <c r="L380" s="40"/>
    </row>
    <row r="381" spans="2:12" ht="30" customHeight="1" x14ac:dyDescent="0.55000000000000004">
      <c r="B381" s="13"/>
      <c r="C381" s="27"/>
      <c r="D381" s="27"/>
      <c r="E381" s="27"/>
      <c r="F381" s="27"/>
      <c r="G381" s="27"/>
      <c r="H381" s="27"/>
      <c r="I381" s="27"/>
      <c r="J381" s="31"/>
      <c r="K381" s="49"/>
      <c r="L381" s="40"/>
    </row>
    <row r="382" spans="2:12" ht="30" customHeight="1" x14ac:dyDescent="0.55000000000000004">
      <c r="B382" s="13"/>
      <c r="C382" s="27"/>
      <c r="D382" s="27"/>
      <c r="E382" s="27"/>
      <c r="F382" s="27"/>
      <c r="G382" s="27"/>
      <c r="H382" s="27"/>
      <c r="I382" s="27"/>
      <c r="J382" s="31"/>
      <c r="K382" s="49"/>
      <c r="L382" s="40"/>
    </row>
    <row r="383" spans="2:12" ht="30" customHeight="1" x14ac:dyDescent="0.55000000000000004">
      <c r="B383" s="13"/>
      <c r="C383" s="27"/>
      <c r="D383" s="27"/>
      <c r="E383" s="27"/>
      <c r="F383" s="27"/>
      <c r="G383" s="27"/>
      <c r="H383" s="27"/>
      <c r="I383" s="27"/>
      <c r="J383" s="31"/>
      <c r="K383" s="49"/>
      <c r="L383" s="40"/>
    </row>
    <row r="384" spans="2:12" ht="30" customHeight="1" x14ac:dyDescent="0.55000000000000004">
      <c r="B384" s="13"/>
      <c r="C384" s="27"/>
      <c r="D384" s="27"/>
      <c r="E384" s="27"/>
      <c r="F384" s="27"/>
      <c r="G384" s="27"/>
      <c r="H384" s="27"/>
      <c r="I384" s="27"/>
      <c r="J384" s="31"/>
      <c r="K384" s="40"/>
      <c r="L384" s="40"/>
    </row>
    <row r="385" spans="2:12" ht="30" customHeight="1" x14ac:dyDescent="0.55000000000000004">
      <c r="B385" s="13"/>
      <c r="C385" s="27"/>
      <c r="D385" s="27"/>
      <c r="E385" s="27"/>
      <c r="F385" s="27"/>
      <c r="G385" s="27"/>
      <c r="H385" s="27"/>
      <c r="I385" s="27"/>
      <c r="J385" s="31"/>
      <c r="K385" s="49"/>
      <c r="L385" s="40"/>
    </row>
    <row r="386" spans="2:12" ht="30" customHeight="1" x14ac:dyDescent="0.55000000000000004">
      <c r="B386" s="13"/>
      <c r="C386" s="27"/>
      <c r="D386" s="27"/>
      <c r="E386" s="27"/>
      <c r="F386" s="27"/>
      <c r="G386" s="27"/>
      <c r="H386" s="27"/>
      <c r="I386" s="27"/>
      <c r="J386" s="31"/>
      <c r="K386" s="49"/>
      <c r="L386" s="40"/>
    </row>
    <row r="387" spans="2:12" ht="30" customHeight="1" x14ac:dyDescent="0.55000000000000004">
      <c r="B387" s="13"/>
      <c r="C387" s="27"/>
      <c r="D387" s="27"/>
      <c r="E387" s="27"/>
      <c r="F387" s="27"/>
      <c r="G387" s="27"/>
      <c r="H387" s="27"/>
      <c r="I387" s="27"/>
      <c r="J387" s="31"/>
      <c r="K387" s="40"/>
      <c r="L387" s="40"/>
    </row>
    <row r="388" spans="2:12" ht="30" customHeight="1" x14ac:dyDescent="0.55000000000000004">
      <c r="B388" s="13"/>
      <c r="C388" s="31"/>
      <c r="D388" s="31"/>
      <c r="E388" s="31"/>
      <c r="F388" s="31"/>
      <c r="G388" s="31"/>
      <c r="H388" s="31"/>
      <c r="I388" s="31"/>
      <c r="K388" s="40"/>
      <c r="L388" s="40"/>
    </row>
    <row r="389" spans="2:12" ht="30" customHeight="1" x14ac:dyDescent="0.55000000000000004">
      <c r="B389" s="30"/>
      <c r="C389" s="31"/>
      <c r="D389" s="31"/>
      <c r="E389" s="31"/>
      <c r="F389" s="31"/>
      <c r="G389" s="31"/>
      <c r="H389" s="31"/>
      <c r="I389" s="31"/>
      <c r="K389" s="40"/>
      <c r="L389" s="40"/>
    </row>
    <row r="390" spans="2:12" ht="30" customHeight="1" x14ac:dyDescent="0.55000000000000004">
      <c r="B390" s="30"/>
      <c r="C390" s="31"/>
      <c r="D390" s="31"/>
      <c r="E390" s="31"/>
      <c r="F390" s="31"/>
      <c r="G390" s="31"/>
      <c r="H390" s="31"/>
      <c r="I390" s="31"/>
      <c r="J390" s="31"/>
      <c r="K390" s="40"/>
      <c r="L390" s="40"/>
    </row>
    <row r="391" spans="2:12" ht="30" customHeight="1" x14ac:dyDescent="0.55000000000000004">
      <c r="B391" s="30"/>
      <c r="C391" s="31"/>
      <c r="D391" s="31"/>
      <c r="E391" s="31"/>
      <c r="F391" s="31"/>
      <c r="G391" s="31"/>
      <c r="H391" s="31"/>
      <c r="I391" s="31"/>
      <c r="J391" s="31"/>
      <c r="K391" s="40"/>
      <c r="L391" s="40"/>
    </row>
    <row r="392" spans="2:12" ht="30" customHeight="1" x14ac:dyDescent="0.55000000000000004">
      <c r="B392" s="30"/>
      <c r="C392" s="31"/>
      <c r="D392" s="31"/>
      <c r="E392" s="31"/>
      <c r="F392" s="31"/>
      <c r="G392" s="31"/>
      <c r="H392" s="31"/>
      <c r="I392" s="31"/>
      <c r="J392" s="31"/>
      <c r="K392" s="40"/>
      <c r="L392" s="40"/>
    </row>
    <row r="393" spans="2:12" ht="30" customHeight="1" x14ac:dyDescent="0.55000000000000004">
      <c r="B393" s="30"/>
      <c r="C393" s="31"/>
      <c r="D393" s="31"/>
      <c r="E393" s="31"/>
      <c r="F393" s="31"/>
      <c r="G393" s="31"/>
      <c r="H393" s="31"/>
      <c r="I393" s="31"/>
      <c r="J393" s="31"/>
      <c r="K393" s="40"/>
      <c r="L393" s="40"/>
    </row>
    <row r="394" spans="2:12" ht="30" customHeight="1" x14ac:dyDescent="0.55000000000000004">
      <c r="B394" s="30"/>
      <c r="C394" s="31"/>
      <c r="D394" s="31"/>
      <c r="E394" s="31"/>
      <c r="F394" s="31"/>
      <c r="G394" s="31"/>
      <c r="H394" s="31"/>
      <c r="I394" s="31"/>
      <c r="J394" s="31"/>
      <c r="K394" s="49"/>
      <c r="L394" s="40"/>
    </row>
    <row r="395" spans="2:12" ht="30" customHeight="1" x14ac:dyDescent="0.55000000000000004">
      <c r="B395" s="30"/>
      <c r="C395" s="31"/>
      <c r="D395" s="31"/>
      <c r="E395" s="31"/>
      <c r="F395" s="31"/>
      <c r="G395" s="31"/>
      <c r="H395" s="31"/>
      <c r="I395" s="31"/>
      <c r="J395" s="31"/>
      <c r="K395" s="49"/>
      <c r="L395" s="40"/>
    </row>
    <row r="396" spans="2:12" ht="30" customHeight="1" x14ac:dyDescent="0.55000000000000004">
      <c r="B396" s="30"/>
      <c r="C396" s="27"/>
      <c r="D396" s="27"/>
      <c r="E396" s="27"/>
      <c r="F396" s="27"/>
      <c r="G396" s="27"/>
      <c r="H396" s="27"/>
      <c r="I396" s="27"/>
      <c r="K396" s="49"/>
      <c r="L396" s="40"/>
    </row>
    <row r="397" spans="2:12" ht="30" customHeight="1" x14ac:dyDescent="0.55000000000000004">
      <c r="B397" s="13"/>
      <c r="C397" s="27"/>
      <c r="D397" s="27"/>
      <c r="E397" s="27"/>
      <c r="F397" s="27"/>
      <c r="G397" s="27"/>
      <c r="H397" s="27"/>
      <c r="I397" s="27"/>
      <c r="K397" s="49"/>
      <c r="L397" s="40"/>
    </row>
    <row r="398" spans="2:12" ht="30" customHeight="1" x14ac:dyDescent="0.55000000000000004">
      <c r="B398" s="13"/>
      <c r="C398" s="31"/>
      <c r="D398" s="31"/>
      <c r="E398" s="31"/>
      <c r="F398" s="31"/>
      <c r="G398" s="31"/>
      <c r="H398" s="31"/>
      <c r="I398" s="31"/>
      <c r="K398" s="49"/>
      <c r="L398" s="40"/>
    </row>
    <row r="399" spans="2:12" ht="30" customHeight="1" x14ac:dyDescent="0.55000000000000004">
      <c r="B399" s="30"/>
      <c r="C399" s="31"/>
      <c r="D399" s="31"/>
      <c r="E399" s="31"/>
      <c r="F399" s="31"/>
      <c r="G399" s="31"/>
      <c r="H399" s="31"/>
      <c r="I399" s="31"/>
      <c r="K399" s="49"/>
      <c r="L399" s="40"/>
    </row>
    <row r="400" spans="2:12" ht="30" customHeight="1" x14ac:dyDescent="0.55000000000000004">
      <c r="B400" s="30"/>
      <c r="C400" s="31"/>
      <c r="D400" s="31"/>
      <c r="E400" s="31"/>
      <c r="F400" s="31"/>
      <c r="G400" s="31"/>
      <c r="H400" s="31"/>
      <c r="I400" s="31"/>
      <c r="K400" s="49"/>
      <c r="L400" s="40"/>
    </row>
    <row r="401" spans="2:12" ht="30" customHeight="1" x14ac:dyDescent="0.55000000000000004">
      <c r="B401" s="30"/>
      <c r="C401" s="31"/>
      <c r="D401" s="31"/>
      <c r="E401" s="31"/>
      <c r="F401" s="31"/>
      <c r="G401" s="31"/>
      <c r="H401" s="31"/>
      <c r="I401" s="31"/>
      <c r="K401" s="49"/>
      <c r="L401" s="40"/>
    </row>
    <row r="402" spans="2:12" ht="30" customHeight="1" x14ac:dyDescent="0.55000000000000004">
      <c r="B402" s="30"/>
      <c r="C402" s="31"/>
      <c r="D402" s="31"/>
      <c r="E402" s="31"/>
      <c r="F402" s="31"/>
      <c r="G402" s="31"/>
      <c r="H402" s="31"/>
      <c r="I402" s="31"/>
      <c r="K402" s="40"/>
      <c r="L402" s="40"/>
    </row>
    <row r="403" spans="2:12" ht="30" customHeight="1" x14ac:dyDescent="0.55000000000000004">
      <c r="B403" s="30"/>
      <c r="C403" s="31"/>
      <c r="D403" s="31"/>
      <c r="E403" s="31"/>
      <c r="F403" s="31"/>
      <c r="G403" s="31"/>
      <c r="H403" s="31"/>
      <c r="I403" s="31"/>
      <c r="K403" s="40"/>
      <c r="L403" s="40"/>
    </row>
    <row r="404" spans="2:12" ht="30" customHeight="1" x14ac:dyDescent="0.55000000000000004">
      <c r="B404" s="30"/>
      <c r="C404" s="27"/>
      <c r="D404" s="27"/>
      <c r="E404" s="27"/>
      <c r="F404" s="27"/>
      <c r="G404" s="27"/>
      <c r="H404" s="27"/>
      <c r="I404" s="27"/>
      <c r="K404" s="40"/>
      <c r="L404" s="40"/>
    </row>
    <row r="405" spans="2:12" ht="30" customHeight="1" x14ac:dyDescent="0.55000000000000004">
      <c r="B405" s="13"/>
      <c r="C405" s="27"/>
      <c r="D405" s="27"/>
      <c r="E405" s="27"/>
      <c r="F405" s="27"/>
      <c r="G405" s="27"/>
      <c r="H405" s="27"/>
      <c r="I405" s="27"/>
      <c r="K405" s="40"/>
      <c r="L405" s="40"/>
    </row>
    <row r="406" spans="2:12" ht="30" customHeight="1" x14ac:dyDescent="0.55000000000000004">
      <c r="B406" s="13"/>
      <c r="C406" s="27"/>
      <c r="D406" s="27"/>
      <c r="E406" s="27"/>
      <c r="F406" s="27"/>
      <c r="G406" s="27"/>
      <c r="H406" s="27"/>
      <c r="I406" s="27"/>
      <c r="K406" s="40"/>
      <c r="L406" s="40"/>
    </row>
    <row r="407" spans="2:12" ht="30" customHeight="1" x14ac:dyDescent="0.55000000000000004">
      <c r="B407" s="13"/>
      <c r="C407" s="27"/>
      <c r="D407" s="27"/>
      <c r="E407" s="27"/>
      <c r="F407" s="27"/>
      <c r="G407" s="27"/>
      <c r="H407" s="27"/>
      <c r="I407" s="27"/>
      <c r="K407" s="40"/>
      <c r="L407" s="40"/>
    </row>
    <row r="408" spans="2:12" ht="30" customHeight="1" x14ac:dyDescent="0.55000000000000004">
      <c r="B408" s="13"/>
      <c r="C408" s="27"/>
      <c r="D408" s="27"/>
      <c r="E408" s="27"/>
      <c r="F408" s="27"/>
      <c r="G408" s="27"/>
      <c r="H408" s="27"/>
      <c r="I408" s="27"/>
      <c r="K408" s="40"/>
      <c r="L408" s="40"/>
    </row>
    <row r="409" spans="2:12" ht="30" customHeight="1" x14ac:dyDescent="0.55000000000000004">
      <c r="B409" s="13"/>
      <c r="C409" s="27"/>
      <c r="D409" s="27"/>
      <c r="E409" s="27"/>
      <c r="F409" s="27"/>
      <c r="G409" s="27"/>
      <c r="H409" s="27"/>
      <c r="I409" s="27"/>
      <c r="K409" s="40"/>
      <c r="L409" s="40"/>
    </row>
    <row r="410" spans="2:12" ht="30" customHeight="1" x14ac:dyDescent="0.55000000000000004">
      <c r="B410" s="13"/>
      <c r="C410" s="27"/>
      <c r="D410" s="27"/>
      <c r="E410" s="27"/>
      <c r="F410" s="27"/>
      <c r="G410" s="27"/>
      <c r="H410" s="27"/>
      <c r="I410" s="27"/>
      <c r="K410" s="40"/>
      <c r="L410" s="40"/>
    </row>
    <row r="411" spans="2:12" ht="30" customHeight="1" x14ac:dyDescent="0.55000000000000004">
      <c r="B411" s="13"/>
      <c r="C411" s="27"/>
      <c r="D411" s="27"/>
      <c r="E411" s="27"/>
      <c r="F411" s="27"/>
      <c r="G411" s="27"/>
      <c r="H411" s="27"/>
      <c r="I411" s="27"/>
      <c r="K411" s="40"/>
      <c r="L411" s="40"/>
    </row>
    <row r="412" spans="2:12" ht="30" customHeight="1" x14ac:dyDescent="0.55000000000000004">
      <c r="B412" s="13"/>
      <c r="C412" s="27"/>
      <c r="D412" s="27"/>
      <c r="E412" s="27"/>
      <c r="F412" s="27"/>
      <c r="G412" s="27"/>
      <c r="H412" s="27"/>
      <c r="I412" s="27"/>
      <c r="K412" s="49"/>
      <c r="L412" s="40"/>
    </row>
    <row r="413" spans="2:12" ht="30" customHeight="1" x14ac:dyDescent="0.55000000000000004">
      <c r="B413" s="13"/>
      <c r="C413" s="27"/>
      <c r="D413" s="27"/>
      <c r="E413" s="27"/>
      <c r="F413" s="27"/>
      <c r="G413" s="27"/>
      <c r="H413" s="27"/>
      <c r="I413" s="27"/>
      <c r="K413" s="49"/>
      <c r="L413" s="40"/>
    </row>
    <row r="414" spans="2:12" ht="30" customHeight="1" x14ac:dyDescent="0.55000000000000004">
      <c r="B414" s="13"/>
      <c r="C414" s="27"/>
      <c r="D414" s="27"/>
      <c r="E414" s="27"/>
      <c r="F414" s="27"/>
      <c r="G414" s="27"/>
      <c r="H414" s="27"/>
      <c r="I414" s="27"/>
      <c r="K414" s="49"/>
      <c r="L414" s="40"/>
    </row>
    <row r="415" spans="2:12" ht="30" customHeight="1" x14ac:dyDescent="0.55000000000000004">
      <c r="B415" s="13"/>
      <c r="C415" s="27"/>
      <c r="D415" s="27"/>
      <c r="E415" s="27"/>
      <c r="F415" s="27"/>
      <c r="G415" s="27"/>
      <c r="H415" s="27"/>
      <c r="I415" s="27"/>
      <c r="K415" s="49"/>
      <c r="L415" s="40"/>
    </row>
    <row r="416" spans="2:12" ht="30" customHeight="1" x14ac:dyDescent="0.55000000000000004">
      <c r="B416" s="13"/>
      <c r="C416" s="27"/>
      <c r="D416" s="27"/>
      <c r="E416" s="27"/>
      <c r="F416" s="27"/>
      <c r="G416" s="27"/>
      <c r="H416" s="27"/>
      <c r="I416" s="27"/>
      <c r="K416" s="49"/>
      <c r="L416" s="40"/>
    </row>
    <row r="417" spans="2:12" ht="30" customHeight="1" x14ac:dyDescent="0.55000000000000004">
      <c r="B417" s="13"/>
      <c r="C417" s="27"/>
      <c r="D417" s="27"/>
      <c r="E417" s="27"/>
      <c r="F417" s="27"/>
      <c r="G417" s="27"/>
      <c r="H417" s="27"/>
      <c r="I417" s="27"/>
      <c r="K417" s="49"/>
      <c r="L417" s="40"/>
    </row>
    <row r="418" spans="2:12" ht="30" customHeight="1" x14ac:dyDescent="0.55000000000000004">
      <c r="B418" s="13"/>
      <c r="C418" s="27"/>
      <c r="D418" s="27"/>
      <c r="E418" s="27"/>
      <c r="F418" s="27"/>
      <c r="G418" s="27"/>
      <c r="H418" s="27"/>
      <c r="I418" s="27"/>
      <c r="K418" s="49"/>
      <c r="L418" s="40"/>
    </row>
    <row r="419" spans="2:12" ht="30" customHeight="1" x14ac:dyDescent="0.55000000000000004">
      <c r="B419" s="13"/>
      <c r="C419" s="27"/>
      <c r="D419" s="27"/>
      <c r="E419" s="27"/>
      <c r="F419" s="27"/>
      <c r="G419" s="27"/>
      <c r="H419" s="27"/>
      <c r="I419" s="27"/>
      <c r="K419" s="49"/>
      <c r="L419" s="40"/>
    </row>
    <row r="420" spans="2:12" ht="30" customHeight="1" x14ac:dyDescent="0.55000000000000004">
      <c r="B420" s="13"/>
      <c r="C420" s="27"/>
      <c r="D420" s="27"/>
      <c r="E420" s="27"/>
      <c r="F420" s="27"/>
      <c r="G420" s="27"/>
      <c r="H420" s="27"/>
      <c r="I420" s="27"/>
      <c r="K420" s="49"/>
      <c r="L420" s="40"/>
    </row>
    <row r="421" spans="2:12" ht="30" customHeight="1" x14ac:dyDescent="0.55000000000000004">
      <c r="B421" s="13"/>
      <c r="C421" s="27"/>
      <c r="D421" s="27"/>
      <c r="E421" s="27"/>
      <c r="F421" s="27"/>
      <c r="G421" s="27"/>
      <c r="H421" s="27"/>
      <c r="I421" s="27"/>
      <c r="K421" s="49"/>
      <c r="L421" s="40"/>
    </row>
    <row r="422" spans="2:12" ht="30" customHeight="1" x14ac:dyDescent="0.55000000000000004">
      <c r="B422" s="13"/>
      <c r="C422" s="27"/>
      <c r="D422" s="27"/>
      <c r="E422" s="27"/>
      <c r="F422" s="27"/>
      <c r="G422" s="27"/>
      <c r="H422" s="27"/>
      <c r="I422" s="27"/>
      <c r="K422" s="49"/>
      <c r="L422" s="40"/>
    </row>
    <row r="423" spans="2:12" ht="30" customHeight="1" x14ac:dyDescent="0.55000000000000004">
      <c r="B423" s="13"/>
      <c r="C423" s="27"/>
      <c r="D423" s="27"/>
      <c r="E423" s="27"/>
      <c r="F423" s="27"/>
      <c r="G423" s="27"/>
      <c r="H423" s="27"/>
      <c r="I423" s="27"/>
      <c r="K423" s="49"/>
      <c r="L423" s="40"/>
    </row>
    <row r="424" spans="2:12" ht="30" customHeight="1" x14ac:dyDescent="0.55000000000000004">
      <c r="B424" s="13"/>
      <c r="C424" s="27"/>
      <c r="D424" s="27"/>
      <c r="E424" s="27"/>
      <c r="F424" s="27"/>
      <c r="G424" s="27"/>
      <c r="H424" s="27"/>
      <c r="I424" s="27"/>
      <c r="K424" s="49"/>
      <c r="L424" s="40"/>
    </row>
    <row r="425" spans="2:12" ht="30" customHeight="1" x14ac:dyDescent="0.55000000000000004">
      <c r="B425" s="13"/>
      <c r="C425" s="27"/>
      <c r="D425" s="27"/>
      <c r="E425" s="27"/>
      <c r="F425" s="27"/>
      <c r="G425" s="27"/>
      <c r="H425" s="27"/>
      <c r="I425" s="27"/>
      <c r="K425" s="49"/>
      <c r="L425" s="40"/>
    </row>
    <row r="426" spans="2:12" ht="30" customHeight="1" x14ac:dyDescent="0.55000000000000004">
      <c r="B426" s="13"/>
      <c r="C426" s="27"/>
      <c r="D426" s="27"/>
      <c r="E426" s="27"/>
      <c r="F426" s="27"/>
      <c r="G426" s="27"/>
      <c r="H426" s="27"/>
      <c r="I426" s="27"/>
      <c r="K426" s="40"/>
      <c r="L426" s="40"/>
    </row>
    <row r="427" spans="2:12" ht="30" customHeight="1" x14ac:dyDescent="0.55000000000000004">
      <c r="B427" s="13"/>
      <c r="C427" s="27"/>
      <c r="D427" s="27"/>
      <c r="E427" s="27"/>
      <c r="F427" s="27"/>
      <c r="G427" s="27"/>
      <c r="H427" s="27"/>
      <c r="I427" s="27"/>
      <c r="K427" s="40"/>
      <c r="L427" s="40"/>
    </row>
    <row r="428" spans="2:12" ht="30" customHeight="1" x14ac:dyDescent="0.55000000000000004">
      <c r="B428" s="13"/>
      <c r="C428" s="27"/>
      <c r="D428" s="27"/>
      <c r="E428" s="27"/>
      <c r="F428" s="27"/>
      <c r="G428" s="27"/>
      <c r="H428" s="27"/>
      <c r="I428" s="27"/>
      <c r="K428" s="40"/>
      <c r="L428" s="40"/>
    </row>
    <row r="429" spans="2:12" ht="30" customHeight="1" x14ac:dyDescent="0.55000000000000004">
      <c r="B429" s="13"/>
      <c r="C429" s="27"/>
      <c r="D429" s="27"/>
      <c r="E429" s="27"/>
      <c r="F429" s="27"/>
      <c r="G429" s="27"/>
      <c r="H429" s="27"/>
      <c r="I429" s="27"/>
      <c r="K429" s="40"/>
      <c r="L429" s="40"/>
    </row>
    <row r="430" spans="2:12" ht="30" customHeight="1" x14ac:dyDescent="0.55000000000000004">
      <c r="B430" s="13"/>
      <c r="C430" s="27"/>
      <c r="D430" s="27"/>
      <c r="E430" s="27"/>
      <c r="F430" s="27"/>
      <c r="G430" s="27"/>
      <c r="H430" s="27"/>
      <c r="I430" s="27"/>
      <c r="K430" s="40"/>
      <c r="L430" s="40"/>
    </row>
    <row r="431" spans="2:12" ht="30" customHeight="1" x14ac:dyDescent="0.55000000000000004">
      <c r="B431" s="13"/>
      <c r="C431" s="27"/>
      <c r="D431" s="27"/>
      <c r="E431" s="27"/>
      <c r="F431" s="27"/>
      <c r="G431" s="27"/>
      <c r="H431" s="27"/>
      <c r="I431" s="27"/>
      <c r="K431" s="40"/>
      <c r="L431" s="40"/>
    </row>
    <row r="432" spans="2:12" ht="30" customHeight="1" x14ac:dyDescent="0.55000000000000004">
      <c r="B432" s="13"/>
      <c r="C432" s="27"/>
      <c r="D432" s="27"/>
      <c r="E432" s="27"/>
      <c r="F432" s="27"/>
      <c r="G432" s="27"/>
      <c r="H432" s="27"/>
      <c r="I432" s="27"/>
      <c r="K432" s="40"/>
      <c r="L432" s="40"/>
    </row>
    <row r="433" spans="2:12" ht="30" customHeight="1" x14ac:dyDescent="0.55000000000000004">
      <c r="B433" s="13"/>
      <c r="C433" s="27"/>
      <c r="D433" s="27"/>
      <c r="E433" s="27"/>
      <c r="F433" s="27"/>
      <c r="G433" s="27"/>
      <c r="H433" s="27"/>
      <c r="I433" s="27"/>
      <c r="K433" s="49"/>
      <c r="L433" s="49"/>
    </row>
    <row r="434" spans="2:12" ht="30" customHeight="1" x14ac:dyDescent="0.55000000000000004">
      <c r="B434" s="13"/>
      <c r="C434" s="27"/>
      <c r="D434" s="27"/>
      <c r="E434" s="27"/>
      <c r="F434" s="27"/>
      <c r="G434" s="27"/>
      <c r="H434" s="27"/>
      <c r="I434" s="27"/>
      <c r="K434" s="49"/>
      <c r="L434" s="49"/>
    </row>
    <row r="435" spans="2:12" ht="30" customHeight="1" x14ac:dyDescent="0.55000000000000004">
      <c r="B435" s="13"/>
      <c r="C435" s="27"/>
      <c r="D435" s="27"/>
      <c r="E435" s="27"/>
      <c r="F435" s="27"/>
      <c r="G435" s="27"/>
      <c r="H435" s="27"/>
      <c r="I435" s="27"/>
      <c r="K435" s="49"/>
      <c r="L435" s="49"/>
    </row>
    <row r="436" spans="2:12" ht="30" customHeight="1" x14ac:dyDescent="0.55000000000000004">
      <c r="B436" s="13"/>
      <c r="C436" s="27"/>
      <c r="D436" s="27"/>
      <c r="E436" s="27"/>
      <c r="F436" s="27"/>
      <c r="G436" s="27"/>
      <c r="H436" s="27"/>
      <c r="I436" s="27"/>
      <c r="K436" s="49"/>
      <c r="L436" s="49"/>
    </row>
    <row r="437" spans="2:12" ht="30" customHeight="1" x14ac:dyDescent="0.55000000000000004">
      <c r="B437" s="13"/>
      <c r="C437" s="27"/>
      <c r="D437" s="27"/>
      <c r="E437" s="27"/>
      <c r="F437" s="27"/>
      <c r="G437" s="27"/>
      <c r="H437" s="27"/>
      <c r="I437" s="27"/>
      <c r="K437" s="49"/>
      <c r="L437" s="49"/>
    </row>
    <row r="438" spans="2:12" ht="30" customHeight="1" x14ac:dyDescent="0.55000000000000004">
      <c r="B438" s="13"/>
      <c r="C438" s="27"/>
      <c r="D438" s="27"/>
      <c r="E438" s="27"/>
      <c r="F438" s="27"/>
      <c r="G438" s="27"/>
      <c r="H438" s="27"/>
      <c r="I438" s="27"/>
      <c r="K438" s="49"/>
      <c r="L438" s="49"/>
    </row>
    <row r="439" spans="2:12" ht="30" customHeight="1" x14ac:dyDescent="0.55000000000000004">
      <c r="B439" s="13"/>
      <c r="C439" s="27"/>
      <c r="D439" s="27"/>
      <c r="E439" s="27"/>
      <c r="F439" s="27"/>
      <c r="G439" s="27"/>
      <c r="H439" s="27"/>
      <c r="I439" s="27"/>
      <c r="K439" s="49"/>
      <c r="L439" s="49"/>
    </row>
    <row r="440" spans="2:12" ht="30" customHeight="1" x14ac:dyDescent="0.55000000000000004">
      <c r="B440" s="13"/>
      <c r="C440" s="27"/>
      <c r="D440" s="27"/>
      <c r="E440" s="27"/>
      <c r="F440" s="27"/>
      <c r="G440" s="27"/>
      <c r="H440" s="27"/>
      <c r="I440" s="27"/>
      <c r="K440" s="49"/>
      <c r="L440" s="49"/>
    </row>
    <row r="441" spans="2:12" ht="30" customHeight="1" x14ac:dyDescent="0.55000000000000004">
      <c r="B441" s="13"/>
      <c r="C441" s="27"/>
      <c r="D441" s="27"/>
      <c r="E441" s="27"/>
      <c r="F441" s="27"/>
      <c r="G441" s="27"/>
      <c r="H441" s="27"/>
      <c r="I441" s="27"/>
      <c r="K441" s="49"/>
      <c r="L441" s="49"/>
    </row>
    <row r="442" spans="2:12" ht="30" customHeight="1" x14ac:dyDescent="0.55000000000000004">
      <c r="B442" s="13"/>
      <c r="C442" s="27"/>
      <c r="D442" s="27"/>
      <c r="E442" s="27"/>
      <c r="F442" s="27"/>
      <c r="G442" s="27"/>
      <c r="H442" s="27"/>
      <c r="I442" s="27"/>
      <c r="K442" s="40"/>
      <c r="L442" s="40"/>
    </row>
    <row r="443" spans="2:12" ht="30" customHeight="1" x14ac:dyDescent="0.55000000000000004">
      <c r="B443" s="13"/>
      <c r="C443" s="27"/>
      <c r="D443" s="27"/>
      <c r="E443" s="27"/>
      <c r="F443" s="27"/>
      <c r="G443" s="27"/>
      <c r="H443" s="27"/>
      <c r="I443" s="27"/>
      <c r="K443" s="40"/>
      <c r="L443" s="40"/>
    </row>
    <row r="444" spans="2:12" ht="30" customHeight="1" x14ac:dyDescent="0.55000000000000004">
      <c r="B444" s="13"/>
      <c r="C444" s="27"/>
      <c r="D444" s="27"/>
      <c r="E444" s="27"/>
      <c r="F444" s="27"/>
      <c r="G444" s="27"/>
      <c r="H444" s="27"/>
      <c r="I444" s="27"/>
      <c r="K444" s="40"/>
      <c r="L444" s="40"/>
    </row>
    <row r="445" spans="2:12" ht="30" customHeight="1" x14ac:dyDescent="0.55000000000000004">
      <c r="B445" s="13"/>
      <c r="C445" s="27"/>
      <c r="D445" s="27"/>
      <c r="E445" s="27"/>
      <c r="F445" s="27"/>
      <c r="G445" s="27"/>
      <c r="H445" s="27"/>
      <c r="I445" s="27"/>
      <c r="K445" s="40"/>
      <c r="L445" s="40"/>
    </row>
    <row r="446" spans="2:12" ht="30" customHeight="1" x14ac:dyDescent="0.55000000000000004">
      <c r="B446" s="13"/>
      <c r="C446" s="27"/>
      <c r="D446" s="27"/>
      <c r="E446" s="27"/>
      <c r="F446" s="27"/>
      <c r="G446" s="27"/>
      <c r="H446" s="27"/>
      <c r="I446" s="27"/>
      <c r="K446" s="40"/>
      <c r="L446" s="40"/>
    </row>
    <row r="447" spans="2:12" ht="30" customHeight="1" x14ac:dyDescent="0.55000000000000004">
      <c r="B447" s="13"/>
      <c r="C447" s="27"/>
      <c r="D447" s="27"/>
      <c r="E447" s="27"/>
      <c r="F447" s="27"/>
      <c r="G447" s="27"/>
      <c r="H447" s="27"/>
      <c r="I447" s="27"/>
      <c r="K447" s="40"/>
      <c r="L447" s="40"/>
    </row>
    <row r="448" spans="2:12" ht="30" customHeight="1" x14ac:dyDescent="0.55000000000000004">
      <c r="B448" s="13"/>
      <c r="C448" s="27"/>
      <c r="D448" s="27"/>
      <c r="E448" s="27"/>
      <c r="F448" s="27"/>
      <c r="G448" s="27"/>
      <c r="H448" s="27"/>
      <c r="I448" s="27"/>
      <c r="K448" s="40"/>
      <c r="L448" s="40"/>
    </row>
    <row r="449" spans="2:12" ht="30" customHeight="1" x14ac:dyDescent="0.55000000000000004">
      <c r="B449" s="13"/>
      <c r="C449" s="27"/>
      <c r="D449" s="27"/>
      <c r="E449" s="27"/>
      <c r="F449" s="27"/>
      <c r="G449" s="27"/>
      <c r="H449" s="27"/>
      <c r="I449" s="27"/>
      <c r="K449" s="40"/>
      <c r="L449" s="40"/>
    </row>
    <row r="450" spans="2:12" ht="30" customHeight="1" x14ac:dyDescent="0.55000000000000004">
      <c r="B450" s="13"/>
      <c r="C450" s="27"/>
      <c r="D450" s="27"/>
      <c r="E450" s="27"/>
      <c r="F450" s="27"/>
      <c r="G450" s="27"/>
      <c r="H450" s="27"/>
      <c r="I450" s="27"/>
      <c r="K450" s="40"/>
      <c r="L450" s="40"/>
    </row>
    <row r="451" spans="2:12" ht="30" customHeight="1" x14ac:dyDescent="0.55000000000000004">
      <c r="B451" s="13"/>
      <c r="C451" s="27"/>
      <c r="D451" s="27"/>
      <c r="E451" s="27"/>
      <c r="F451" s="27"/>
      <c r="G451" s="27"/>
      <c r="H451" s="27"/>
      <c r="I451" s="27"/>
      <c r="K451" s="49"/>
      <c r="L451" s="40"/>
    </row>
    <row r="452" spans="2:12" ht="30" customHeight="1" x14ac:dyDescent="0.55000000000000004">
      <c r="B452" s="13"/>
      <c r="C452" s="27"/>
      <c r="D452" s="27"/>
      <c r="E452" s="27"/>
      <c r="F452" s="27"/>
      <c r="G452" s="27"/>
      <c r="H452" s="27"/>
      <c r="I452" s="27"/>
      <c r="K452" s="49"/>
      <c r="L452" s="40"/>
    </row>
    <row r="453" spans="2:12" ht="30" customHeight="1" x14ac:dyDescent="0.55000000000000004">
      <c r="B453" s="13"/>
      <c r="C453" s="27"/>
      <c r="D453" s="27"/>
      <c r="E453" s="27"/>
      <c r="F453" s="27"/>
      <c r="G453" s="27"/>
      <c r="H453" s="27"/>
      <c r="I453" s="27"/>
      <c r="K453" s="49"/>
      <c r="L453" s="40"/>
    </row>
    <row r="454" spans="2:12" ht="30" customHeight="1" x14ac:dyDescent="0.55000000000000004">
      <c r="B454" s="13"/>
      <c r="C454" s="27"/>
      <c r="D454" s="27"/>
      <c r="E454" s="27"/>
      <c r="F454" s="27"/>
      <c r="G454" s="27"/>
      <c r="H454" s="27"/>
      <c r="I454" s="27"/>
      <c r="K454" s="49"/>
      <c r="L454" s="40"/>
    </row>
    <row r="455" spans="2:12" ht="30" customHeight="1" x14ac:dyDescent="0.55000000000000004">
      <c r="B455" s="13"/>
      <c r="C455" s="27"/>
      <c r="D455" s="27"/>
      <c r="E455" s="27"/>
      <c r="F455" s="27"/>
      <c r="G455" s="27"/>
      <c r="H455" s="27"/>
      <c r="I455" s="27"/>
      <c r="K455" s="49"/>
      <c r="L455" s="40"/>
    </row>
    <row r="456" spans="2:12" ht="30" customHeight="1" x14ac:dyDescent="0.55000000000000004">
      <c r="B456" s="13"/>
      <c r="C456" s="27"/>
      <c r="D456" s="27"/>
      <c r="E456" s="27"/>
      <c r="F456" s="27"/>
      <c r="G456" s="27"/>
      <c r="H456" s="27"/>
      <c r="I456" s="27"/>
      <c r="K456" s="49"/>
      <c r="L456" s="40"/>
    </row>
    <row r="457" spans="2:12" ht="30" customHeight="1" x14ac:dyDescent="0.55000000000000004">
      <c r="B457" s="13"/>
      <c r="C457" s="27"/>
      <c r="D457" s="27"/>
      <c r="E457" s="27"/>
      <c r="F457" s="27"/>
      <c r="G457" s="27"/>
      <c r="H457" s="27"/>
      <c r="I457" s="27"/>
      <c r="K457" s="49"/>
      <c r="L457" s="40"/>
    </row>
    <row r="458" spans="2:12" ht="30" customHeight="1" x14ac:dyDescent="0.55000000000000004">
      <c r="B458" s="13"/>
      <c r="C458" s="27"/>
      <c r="D458" s="27"/>
      <c r="E458" s="27"/>
      <c r="F458" s="27"/>
      <c r="G458" s="27"/>
      <c r="H458" s="27"/>
      <c r="I458" s="27"/>
      <c r="K458" s="49"/>
      <c r="L458" s="40"/>
    </row>
    <row r="459" spans="2:12" ht="30" customHeight="1" x14ac:dyDescent="0.55000000000000004">
      <c r="B459" s="13"/>
      <c r="C459" s="27"/>
      <c r="D459" s="27"/>
      <c r="E459" s="27"/>
      <c r="F459" s="27"/>
      <c r="G459" s="27"/>
      <c r="H459" s="27"/>
      <c r="I459" s="27"/>
      <c r="K459" s="49"/>
      <c r="L459" s="40"/>
    </row>
    <row r="460" spans="2:12" ht="30" customHeight="1" x14ac:dyDescent="0.55000000000000004">
      <c r="B460" s="13"/>
      <c r="C460" s="27"/>
      <c r="D460" s="27"/>
      <c r="E460" s="27"/>
      <c r="F460" s="27"/>
      <c r="G460" s="27"/>
      <c r="H460" s="27"/>
      <c r="I460" s="27"/>
      <c r="K460" s="49"/>
      <c r="L460" s="40"/>
    </row>
    <row r="461" spans="2:12" ht="30" customHeight="1" x14ac:dyDescent="0.55000000000000004">
      <c r="B461" s="13"/>
      <c r="C461" s="27"/>
      <c r="D461" s="27"/>
      <c r="E461" s="27"/>
      <c r="F461" s="27"/>
      <c r="G461" s="27"/>
      <c r="H461" s="27"/>
      <c r="I461" s="27"/>
      <c r="K461" s="49"/>
      <c r="L461" s="40"/>
    </row>
    <row r="462" spans="2:12" ht="30" customHeight="1" x14ac:dyDescent="0.55000000000000004">
      <c r="B462" s="13"/>
      <c r="C462" s="27"/>
      <c r="D462" s="27"/>
      <c r="E462" s="27"/>
      <c r="F462" s="27"/>
      <c r="G462" s="27"/>
      <c r="H462" s="27"/>
      <c r="I462" s="27"/>
      <c r="K462" s="49"/>
      <c r="L462" s="40"/>
    </row>
    <row r="463" spans="2:12" ht="30" customHeight="1" x14ac:dyDescent="0.55000000000000004">
      <c r="B463" s="13"/>
      <c r="C463" s="27"/>
      <c r="D463" s="27"/>
      <c r="E463" s="27"/>
      <c r="F463" s="27"/>
      <c r="G463" s="27"/>
      <c r="H463" s="27"/>
      <c r="I463" s="27"/>
      <c r="K463" s="40"/>
      <c r="L463" s="40"/>
    </row>
    <row r="464" spans="2:12" ht="30" customHeight="1" x14ac:dyDescent="0.55000000000000004">
      <c r="B464" s="13"/>
      <c r="C464" s="27"/>
      <c r="D464" s="27"/>
      <c r="E464" s="27"/>
      <c r="F464" s="27"/>
      <c r="G464" s="27"/>
      <c r="H464" s="27"/>
      <c r="I464" s="27"/>
      <c r="K464" s="40"/>
      <c r="L464" s="40"/>
    </row>
    <row r="465" spans="2:12" ht="30" customHeight="1" x14ac:dyDescent="0.55000000000000004">
      <c r="B465" s="13"/>
      <c r="C465" s="27"/>
      <c r="D465" s="27"/>
      <c r="E465" s="27"/>
      <c r="F465" s="27"/>
      <c r="G465" s="27"/>
      <c r="H465" s="27"/>
      <c r="I465" s="27"/>
      <c r="K465" s="49"/>
      <c r="L465" s="40"/>
    </row>
    <row r="466" spans="2:12" ht="30" customHeight="1" x14ac:dyDescent="0.55000000000000004">
      <c r="B466" s="13"/>
      <c r="C466" s="27"/>
      <c r="D466" s="27"/>
      <c r="E466" s="27"/>
      <c r="F466" s="27"/>
      <c r="G466" s="27"/>
      <c r="H466" s="27"/>
      <c r="I466" s="27"/>
      <c r="K466" s="49"/>
      <c r="L466" s="40"/>
    </row>
    <row r="467" spans="2:12" ht="30" customHeight="1" x14ac:dyDescent="0.55000000000000004">
      <c r="B467" s="13"/>
      <c r="C467" s="27"/>
      <c r="D467" s="27"/>
      <c r="E467" s="27"/>
      <c r="F467" s="27"/>
      <c r="G467" s="27"/>
      <c r="H467" s="27"/>
      <c r="I467" s="27"/>
      <c r="K467" s="49"/>
      <c r="L467" s="40"/>
    </row>
    <row r="468" spans="2:12" ht="30" customHeight="1" x14ac:dyDescent="0.55000000000000004">
      <c r="B468" s="13"/>
      <c r="C468" s="27"/>
      <c r="D468" s="27"/>
      <c r="E468" s="27"/>
      <c r="F468" s="27"/>
      <c r="G468" s="27"/>
      <c r="H468" s="27"/>
      <c r="I468" s="27"/>
      <c r="K468" s="49"/>
      <c r="L468" s="40"/>
    </row>
    <row r="469" spans="2:12" ht="30" customHeight="1" x14ac:dyDescent="0.55000000000000004">
      <c r="B469" s="13"/>
      <c r="C469" s="27"/>
      <c r="D469" s="27"/>
      <c r="E469" s="27"/>
      <c r="F469" s="27"/>
      <c r="G469" s="27"/>
      <c r="H469" s="27"/>
      <c r="I469" s="27"/>
      <c r="K469" s="49"/>
      <c r="L469" s="40"/>
    </row>
    <row r="470" spans="2:12" ht="30" customHeight="1" x14ac:dyDescent="0.55000000000000004">
      <c r="B470" s="13"/>
      <c r="C470" s="27"/>
      <c r="D470" s="27"/>
      <c r="E470" s="27"/>
      <c r="F470" s="27"/>
      <c r="G470" s="27"/>
      <c r="H470" s="27"/>
      <c r="I470" s="27"/>
      <c r="K470" s="49"/>
      <c r="L470" s="40"/>
    </row>
    <row r="471" spans="2:12" ht="30" customHeight="1" x14ac:dyDescent="0.55000000000000004">
      <c r="B471" s="13"/>
      <c r="C471" s="27"/>
      <c r="D471" s="27"/>
      <c r="E471" s="27"/>
      <c r="F471" s="27"/>
      <c r="G471" s="27"/>
      <c r="H471" s="27"/>
      <c r="I471" s="27"/>
      <c r="K471" s="49"/>
      <c r="L471" s="40"/>
    </row>
    <row r="472" spans="2:12" ht="30" customHeight="1" x14ac:dyDescent="0.55000000000000004">
      <c r="B472" s="13"/>
      <c r="C472" s="27"/>
      <c r="D472" s="27"/>
      <c r="E472" s="27"/>
      <c r="F472" s="27"/>
      <c r="G472" s="27"/>
      <c r="H472" s="27"/>
      <c r="I472" s="27"/>
      <c r="K472" s="40"/>
      <c r="L472" s="40"/>
    </row>
    <row r="473" spans="2:12" ht="30" customHeight="1" x14ac:dyDescent="0.55000000000000004">
      <c r="B473" s="13"/>
      <c r="C473" s="27"/>
      <c r="D473" s="27"/>
      <c r="E473" s="27"/>
      <c r="F473" s="27"/>
      <c r="G473" s="27"/>
      <c r="H473" s="27"/>
      <c r="I473" s="27"/>
      <c r="K473" s="49"/>
      <c r="L473" s="40"/>
    </row>
    <row r="474" spans="2:12" ht="30" customHeight="1" x14ac:dyDescent="0.55000000000000004">
      <c r="B474" s="13"/>
      <c r="C474" s="27"/>
      <c r="D474" s="27"/>
      <c r="E474" s="27"/>
      <c r="F474" s="27"/>
      <c r="G474" s="27"/>
      <c r="H474" s="27"/>
      <c r="I474" s="27"/>
      <c r="K474" s="49"/>
      <c r="L474" s="40"/>
    </row>
    <row r="475" spans="2:12" ht="30" customHeight="1" x14ac:dyDescent="0.55000000000000004">
      <c r="B475" s="13"/>
      <c r="C475" s="27"/>
      <c r="D475" s="27"/>
      <c r="E475" s="27"/>
      <c r="F475" s="27"/>
      <c r="G475" s="27"/>
      <c r="H475" s="27"/>
      <c r="I475" s="27"/>
      <c r="K475" s="49"/>
      <c r="L475" s="40"/>
    </row>
    <row r="476" spans="2:12" ht="30" customHeight="1" x14ac:dyDescent="0.55000000000000004">
      <c r="B476" s="13"/>
      <c r="C476" s="27"/>
      <c r="D476" s="27"/>
      <c r="E476" s="27"/>
      <c r="F476" s="27"/>
      <c r="G476" s="27"/>
      <c r="H476" s="27"/>
      <c r="I476" s="27"/>
      <c r="K476" s="49"/>
      <c r="L476" s="40"/>
    </row>
    <row r="477" spans="2:12" ht="30" customHeight="1" x14ac:dyDescent="0.55000000000000004">
      <c r="B477" s="13"/>
      <c r="C477" s="27"/>
      <c r="D477" s="27"/>
      <c r="E477" s="27"/>
      <c r="F477" s="27"/>
      <c r="G477" s="27"/>
      <c r="H477" s="27"/>
      <c r="I477" s="27"/>
      <c r="K477" s="49"/>
      <c r="L477" s="40"/>
    </row>
    <row r="478" spans="2:12" ht="30" customHeight="1" x14ac:dyDescent="0.55000000000000004">
      <c r="B478" s="13"/>
      <c r="C478" s="27"/>
      <c r="D478" s="27"/>
      <c r="E478" s="27"/>
      <c r="F478" s="27"/>
      <c r="G478" s="27"/>
      <c r="H478" s="27"/>
      <c r="I478" s="27"/>
      <c r="K478" s="49"/>
      <c r="L478" s="40"/>
    </row>
    <row r="479" spans="2:12" ht="30" customHeight="1" x14ac:dyDescent="0.55000000000000004">
      <c r="B479" s="13"/>
      <c r="C479" s="27"/>
      <c r="D479" s="27"/>
      <c r="E479" s="27"/>
      <c r="F479" s="27"/>
      <c r="G479" s="27"/>
      <c r="H479" s="27"/>
      <c r="I479" s="27"/>
      <c r="K479" s="49"/>
      <c r="L479" s="40"/>
    </row>
    <row r="480" spans="2:12" ht="30" customHeight="1" x14ac:dyDescent="0.55000000000000004">
      <c r="B480" s="13"/>
      <c r="C480" s="27"/>
      <c r="D480" s="27"/>
      <c r="E480" s="27"/>
      <c r="F480" s="27"/>
      <c r="G480" s="27"/>
      <c r="H480" s="27"/>
      <c r="I480" s="27"/>
      <c r="K480" s="49"/>
      <c r="L480" s="40"/>
    </row>
    <row r="481" spans="2:12" ht="30" customHeight="1" x14ac:dyDescent="0.55000000000000004">
      <c r="B481" s="13"/>
      <c r="C481" s="27"/>
      <c r="D481" s="27"/>
      <c r="E481" s="27"/>
      <c r="F481" s="27"/>
      <c r="G481" s="27"/>
      <c r="H481" s="27"/>
      <c r="I481" s="27"/>
      <c r="K481" s="49"/>
      <c r="L481" s="40"/>
    </row>
    <row r="482" spans="2:12" ht="30" customHeight="1" x14ac:dyDescent="0.55000000000000004">
      <c r="B482" s="13"/>
      <c r="C482" s="27"/>
      <c r="D482" s="27"/>
      <c r="E482" s="27"/>
      <c r="F482" s="27"/>
      <c r="G482" s="27"/>
      <c r="H482" s="27"/>
      <c r="I482" s="27"/>
      <c r="K482" s="49"/>
      <c r="L482" s="40"/>
    </row>
    <row r="483" spans="2:12" ht="30" customHeight="1" x14ac:dyDescent="0.55000000000000004">
      <c r="B483" s="13"/>
      <c r="C483" s="27"/>
      <c r="D483" s="27"/>
      <c r="E483" s="27"/>
      <c r="F483" s="27"/>
      <c r="G483" s="27"/>
      <c r="H483" s="27"/>
      <c r="I483" s="27"/>
      <c r="K483" s="49"/>
      <c r="L483" s="40"/>
    </row>
    <row r="484" spans="2:12" ht="30" customHeight="1" x14ac:dyDescent="0.55000000000000004">
      <c r="B484" s="13"/>
      <c r="C484" s="27"/>
      <c r="D484" s="27"/>
      <c r="E484" s="27"/>
      <c r="F484" s="27"/>
      <c r="G484" s="27"/>
      <c r="H484" s="27"/>
      <c r="I484" s="27"/>
      <c r="K484" s="40"/>
      <c r="L484" s="40"/>
    </row>
    <row r="485" spans="2:12" ht="30" customHeight="1" x14ac:dyDescent="0.55000000000000004">
      <c r="B485" s="13"/>
      <c r="C485" s="27"/>
      <c r="D485" s="27"/>
      <c r="E485" s="27"/>
      <c r="F485" s="27"/>
      <c r="G485" s="27"/>
      <c r="H485" s="27"/>
      <c r="I485" s="27"/>
      <c r="K485" s="49"/>
      <c r="L485" s="40"/>
    </row>
    <row r="486" spans="2:12" ht="30" customHeight="1" x14ac:dyDescent="0.55000000000000004">
      <c r="B486" s="13"/>
      <c r="C486" s="27"/>
      <c r="D486" s="27"/>
      <c r="E486" s="27"/>
      <c r="F486" s="27"/>
      <c r="G486" s="27"/>
      <c r="H486" s="27"/>
      <c r="I486" s="27"/>
      <c r="K486" s="49"/>
      <c r="L486" s="40"/>
    </row>
    <row r="487" spans="2:12" ht="30" customHeight="1" x14ac:dyDescent="0.55000000000000004">
      <c r="B487" s="13"/>
      <c r="C487" s="27"/>
      <c r="D487" s="27"/>
      <c r="E487" s="27"/>
      <c r="F487" s="27"/>
      <c r="G487" s="27"/>
      <c r="H487" s="27"/>
      <c r="I487" s="27"/>
      <c r="K487" s="49"/>
      <c r="L487" s="40"/>
    </row>
    <row r="488" spans="2:12" ht="30" customHeight="1" x14ac:dyDescent="0.55000000000000004">
      <c r="B488" s="13"/>
      <c r="C488" s="27"/>
      <c r="D488" s="27"/>
      <c r="E488" s="27"/>
      <c r="F488" s="27"/>
      <c r="G488" s="27"/>
      <c r="H488" s="27"/>
      <c r="I488" s="27"/>
      <c r="J488" s="114"/>
      <c r="K488" s="49"/>
      <c r="L488" s="40"/>
    </row>
    <row r="489" spans="2:12" ht="30" customHeight="1" x14ac:dyDescent="0.55000000000000004">
      <c r="B489" s="13"/>
      <c r="C489" s="27"/>
      <c r="D489" s="27"/>
      <c r="E489" s="27"/>
      <c r="F489" s="27"/>
      <c r="G489" s="27"/>
      <c r="H489" s="27"/>
      <c r="I489" s="27"/>
      <c r="K489" s="49"/>
      <c r="L489" s="40"/>
    </row>
    <row r="490" spans="2:12" ht="30" customHeight="1" x14ac:dyDescent="0.55000000000000004">
      <c r="B490" s="13"/>
      <c r="C490" s="27"/>
      <c r="D490" s="27"/>
      <c r="E490" s="27"/>
      <c r="F490" s="27"/>
      <c r="G490" s="27"/>
      <c r="H490" s="27"/>
      <c r="I490" s="27"/>
      <c r="K490" s="49"/>
      <c r="L490" s="40"/>
    </row>
    <row r="491" spans="2:12" ht="30" customHeight="1" x14ac:dyDescent="0.55000000000000004">
      <c r="B491" s="13"/>
      <c r="C491" s="27"/>
      <c r="D491" s="27"/>
      <c r="E491" s="27"/>
      <c r="F491" s="27"/>
      <c r="G491" s="27"/>
      <c r="H491" s="27"/>
      <c r="I491" s="27"/>
      <c r="K491" s="49"/>
      <c r="L491" s="40"/>
    </row>
    <row r="492" spans="2:12" ht="30" customHeight="1" x14ac:dyDescent="0.55000000000000004">
      <c r="B492" s="13"/>
      <c r="C492" s="27"/>
      <c r="D492" s="27"/>
      <c r="E492" s="27"/>
      <c r="F492" s="27"/>
      <c r="G492" s="27"/>
      <c r="H492" s="27"/>
      <c r="I492" s="27"/>
      <c r="K492" s="49"/>
      <c r="L492" s="40"/>
    </row>
    <row r="493" spans="2:12" ht="30" customHeight="1" x14ac:dyDescent="0.55000000000000004">
      <c r="B493" s="13"/>
      <c r="C493" s="27"/>
      <c r="D493" s="27"/>
      <c r="E493" s="27"/>
      <c r="F493" s="27"/>
      <c r="G493" s="27"/>
      <c r="H493" s="27"/>
      <c r="I493" s="27"/>
      <c r="K493" s="40"/>
      <c r="L493" s="40"/>
    </row>
    <row r="494" spans="2:12" ht="30" customHeight="1" x14ac:dyDescent="0.55000000000000004">
      <c r="B494" s="13"/>
      <c r="C494" s="27"/>
      <c r="D494" s="27"/>
      <c r="E494" s="27"/>
      <c r="F494" s="27"/>
      <c r="G494" s="27"/>
      <c r="H494" s="27"/>
      <c r="I494" s="27"/>
      <c r="K494" s="40"/>
      <c r="L494" s="40"/>
    </row>
    <row r="495" spans="2:12" ht="30" customHeight="1" x14ac:dyDescent="0.55000000000000004">
      <c r="B495" s="13"/>
      <c r="C495" s="27"/>
      <c r="D495" s="27"/>
      <c r="E495" s="27"/>
      <c r="F495" s="27"/>
      <c r="G495" s="27"/>
      <c r="H495" s="27"/>
      <c r="I495" s="27"/>
      <c r="K495" s="40"/>
      <c r="L495" s="40"/>
    </row>
    <row r="496" spans="2:12" ht="30" customHeight="1" x14ac:dyDescent="0.55000000000000004">
      <c r="B496" s="13"/>
      <c r="C496" s="114"/>
      <c r="D496" s="114"/>
      <c r="E496" s="114"/>
      <c r="F496" s="114"/>
      <c r="G496" s="114"/>
      <c r="H496" s="114"/>
      <c r="I496" s="114"/>
      <c r="J496" s="34"/>
      <c r="K496" s="40"/>
      <c r="L496" s="40"/>
    </row>
    <row r="497" spans="2:12" ht="30" customHeight="1" x14ac:dyDescent="0.55000000000000004">
      <c r="B497" s="33"/>
      <c r="C497" s="27"/>
      <c r="D497" s="27"/>
      <c r="E497" s="27"/>
      <c r="F497" s="27"/>
      <c r="G497" s="27"/>
      <c r="H497" s="27"/>
      <c r="I497" s="27"/>
      <c r="J497" s="34"/>
      <c r="K497" s="40"/>
      <c r="L497" s="40"/>
    </row>
    <row r="498" spans="2:12" ht="30" customHeight="1" x14ac:dyDescent="0.55000000000000004">
      <c r="B498" s="13"/>
      <c r="C498" s="27"/>
      <c r="D498" s="27"/>
      <c r="E498" s="27"/>
      <c r="F498" s="27"/>
      <c r="G498" s="27"/>
      <c r="H498" s="27"/>
      <c r="I498" s="27"/>
      <c r="J498" s="34"/>
      <c r="K498" s="40"/>
      <c r="L498" s="40"/>
    </row>
    <row r="499" spans="2:12" ht="30" customHeight="1" x14ac:dyDescent="0.55000000000000004">
      <c r="B499" s="13"/>
      <c r="C499" s="27"/>
      <c r="D499" s="27"/>
      <c r="E499" s="27"/>
      <c r="F499" s="27"/>
      <c r="G499" s="27"/>
      <c r="H499" s="27"/>
      <c r="I499" s="27"/>
      <c r="J499" s="34"/>
      <c r="K499" s="40"/>
      <c r="L499" s="40"/>
    </row>
    <row r="500" spans="2:12" ht="30" customHeight="1" x14ac:dyDescent="0.55000000000000004">
      <c r="B500" s="13"/>
      <c r="C500" s="27"/>
      <c r="D500" s="27"/>
      <c r="E500" s="27"/>
      <c r="F500" s="27"/>
      <c r="G500" s="27"/>
      <c r="H500" s="27"/>
      <c r="I500" s="27"/>
      <c r="J500" s="34"/>
      <c r="K500" s="40"/>
      <c r="L500" s="40"/>
    </row>
    <row r="501" spans="2:12" ht="30" customHeight="1" x14ac:dyDescent="0.55000000000000004">
      <c r="B501" s="13"/>
      <c r="C501" s="27"/>
      <c r="D501" s="27"/>
      <c r="E501" s="27"/>
      <c r="F501" s="27"/>
      <c r="G501" s="27"/>
      <c r="H501" s="27"/>
      <c r="I501" s="27"/>
      <c r="J501" s="34"/>
      <c r="K501" s="40"/>
      <c r="L501" s="40"/>
    </row>
    <row r="502" spans="2:12" ht="30" customHeight="1" x14ac:dyDescent="0.55000000000000004">
      <c r="B502" s="13"/>
      <c r="C502" s="27"/>
      <c r="D502" s="27"/>
      <c r="E502" s="27"/>
      <c r="F502" s="27"/>
      <c r="G502" s="27"/>
      <c r="H502" s="27"/>
      <c r="I502" s="27"/>
      <c r="K502" s="40"/>
      <c r="L502" s="40"/>
    </row>
    <row r="503" spans="2:12" ht="30" customHeight="1" x14ac:dyDescent="0.55000000000000004">
      <c r="B503" s="13"/>
      <c r="C503" s="27"/>
      <c r="D503" s="27"/>
      <c r="E503" s="27"/>
      <c r="F503" s="27"/>
      <c r="G503" s="27"/>
      <c r="H503" s="27"/>
      <c r="I503" s="27"/>
      <c r="K503" s="40"/>
      <c r="L503" s="40"/>
    </row>
    <row r="504" spans="2:12" ht="30" customHeight="1" x14ac:dyDescent="0.55000000000000004">
      <c r="B504" s="13"/>
      <c r="C504" s="34"/>
      <c r="D504" s="34"/>
      <c r="E504" s="34"/>
      <c r="F504" s="34"/>
      <c r="G504" s="34"/>
      <c r="H504" s="34"/>
      <c r="I504" s="34"/>
      <c r="K504" s="40"/>
      <c r="L504" s="40"/>
    </row>
    <row r="505" spans="2:12" ht="30" customHeight="1" x14ac:dyDescent="0.55000000000000004">
      <c r="B505" s="13"/>
      <c r="C505" s="34"/>
      <c r="D505" s="34"/>
      <c r="E505" s="34"/>
      <c r="F505" s="34"/>
      <c r="G505" s="34"/>
      <c r="H505" s="34"/>
      <c r="I505" s="34"/>
      <c r="K505" s="40"/>
      <c r="L505" s="40"/>
    </row>
    <row r="506" spans="2:12" ht="30" customHeight="1" x14ac:dyDescent="0.55000000000000004">
      <c r="B506" s="13"/>
      <c r="C506" s="34"/>
      <c r="D506" s="34"/>
      <c r="E506" s="34"/>
      <c r="F506" s="34"/>
      <c r="G506" s="34"/>
      <c r="H506" s="34"/>
      <c r="I506" s="34"/>
      <c r="K506" s="40"/>
      <c r="L506" s="40"/>
    </row>
    <row r="507" spans="2:12" ht="30" customHeight="1" x14ac:dyDescent="0.55000000000000004">
      <c r="B507" s="13"/>
      <c r="C507" s="34"/>
      <c r="D507" s="34"/>
      <c r="E507" s="34"/>
      <c r="F507" s="34"/>
      <c r="G507" s="34"/>
      <c r="H507" s="34"/>
      <c r="I507" s="34"/>
      <c r="K507" s="40"/>
      <c r="L507" s="40"/>
    </row>
    <row r="508" spans="2:12" ht="30" customHeight="1" x14ac:dyDescent="0.55000000000000004">
      <c r="B508" s="13"/>
      <c r="C508" s="34"/>
      <c r="D508" s="34"/>
      <c r="E508" s="34"/>
      <c r="F508" s="34"/>
      <c r="G508" s="34"/>
      <c r="H508" s="34"/>
      <c r="I508" s="34"/>
      <c r="K508" s="40"/>
      <c r="L508" s="40"/>
    </row>
    <row r="509" spans="2:12" ht="30" customHeight="1" x14ac:dyDescent="0.55000000000000004">
      <c r="B509" s="13"/>
      <c r="C509" s="34"/>
      <c r="D509" s="34"/>
      <c r="E509" s="34"/>
      <c r="F509" s="34"/>
      <c r="G509" s="34"/>
      <c r="H509" s="34"/>
      <c r="I509" s="34"/>
      <c r="K509" s="40"/>
      <c r="L509" s="40"/>
    </row>
    <row r="510" spans="2:12" ht="30" customHeight="1" x14ac:dyDescent="0.55000000000000004">
      <c r="B510" s="13"/>
      <c r="C510" s="27"/>
      <c r="D510" s="27"/>
      <c r="E510" s="27"/>
      <c r="F510" s="27"/>
      <c r="G510" s="27"/>
      <c r="H510" s="27"/>
      <c r="I510" s="27"/>
      <c r="K510" s="40"/>
      <c r="L510" s="40"/>
    </row>
    <row r="511" spans="2:12" ht="30" customHeight="1" x14ac:dyDescent="0.55000000000000004">
      <c r="B511" s="13"/>
      <c r="C511" s="27"/>
      <c r="D511" s="27"/>
      <c r="E511" s="27"/>
      <c r="F511" s="27"/>
      <c r="G511" s="27"/>
      <c r="H511" s="27"/>
      <c r="I511" s="27"/>
      <c r="K511" s="40"/>
      <c r="L511" s="40"/>
    </row>
    <row r="512" spans="2:12" ht="30" customHeight="1" x14ac:dyDescent="0.55000000000000004">
      <c r="B512" s="13"/>
      <c r="C512" s="27"/>
      <c r="D512" s="27"/>
      <c r="E512" s="27"/>
      <c r="F512" s="27"/>
      <c r="G512" s="27"/>
      <c r="H512" s="27"/>
      <c r="I512" s="27"/>
      <c r="K512" s="49"/>
      <c r="L512" s="40"/>
    </row>
    <row r="513" spans="2:12" ht="30" customHeight="1" x14ac:dyDescent="0.55000000000000004">
      <c r="B513" s="13"/>
      <c r="C513" s="27"/>
      <c r="D513" s="27"/>
      <c r="E513" s="27"/>
      <c r="F513" s="27"/>
      <c r="G513" s="27"/>
      <c r="H513" s="27"/>
      <c r="I513" s="27"/>
      <c r="K513" s="49"/>
      <c r="L513" s="40"/>
    </row>
    <row r="514" spans="2:12" ht="30" customHeight="1" x14ac:dyDescent="0.55000000000000004">
      <c r="B514" s="13"/>
      <c r="C514" s="27"/>
      <c r="D514" s="27"/>
      <c r="E514" s="27"/>
      <c r="F514" s="27"/>
      <c r="G514" s="27"/>
      <c r="H514" s="27"/>
      <c r="I514" s="27"/>
      <c r="K514" s="49"/>
      <c r="L514" s="40"/>
    </row>
    <row r="515" spans="2:12" ht="30" customHeight="1" x14ac:dyDescent="0.55000000000000004">
      <c r="B515" s="13"/>
      <c r="C515" s="27"/>
      <c r="D515" s="27"/>
      <c r="E515" s="27"/>
      <c r="F515" s="27"/>
      <c r="G515" s="27"/>
      <c r="H515" s="27"/>
      <c r="I515" s="27"/>
      <c r="K515" s="49"/>
      <c r="L515" s="40"/>
    </row>
    <row r="516" spans="2:12" ht="30" customHeight="1" x14ac:dyDescent="0.55000000000000004">
      <c r="B516" s="13"/>
      <c r="C516" s="27"/>
      <c r="D516" s="27"/>
      <c r="E516" s="27"/>
      <c r="F516" s="27"/>
      <c r="G516" s="27"/>
      <c r="H516" s="27"/>
      <c r="I516" s="27"/>
      <c r="K516" s="40"/>
      <c r="L516" s="40"/>
    </row>
    <row r="517" spans="2:12" ht="30" customHeight="1" x14ac:dyDescent="0.55000000000000004">
      <c r="B517" s="13"/>
      <c r="C517" s="27"/>
      <c r="D517" s="27"/>
      <c r="E517" s="27"/>
      <c r="F517" s="27"/>
      <c r="G517" s="27"/>
      <c r="H517" s="27"/>
      <c r="I517" s="27"/>
      <c r="K517" s="40"/>
      <c r="L517" s="40"/>
    </row>
    <row r="518" spans="2:12" ht="30" customHeight="1" x14ac:dyDescent="0.55000000000000004">
      <c r="B518" s="13"/>
      <c r="C518" s="27"/>
      <c r="D518" s="27"/>
      <c r="E518" s="27"/>
      <c r="F518" s="27"/>
      <c r="G518" s="27"/>
      <c r="H518" s="27"/>
      <c r="I518" s="27"/>
      <c r="K518" s="49"/>
      <c r="L518" s="40"/>
    </row>
    <row r="519" spans="2:12" ht="30" customHeight="1" x14ac:dyDescent="0.55000000000000004">
      <c r="B519" s="13"/>
      <c r="C519" s="27"/>
      <c r="D519" s="27"/>
      <c r="E519" s="27"/>
      <c r="F519" s="27"/>
      <c r="G519" s="27"/>
      <c r="H519" s="27"/>
      <c r="I519" s="27"/>
      <c r="K519" s="49"/>
      <c r="L519" s="40"/>
    </row>
    <row r="520" spans="2:12" ht="30" customHeight="1" x14ac:dyDescent="0.55000000000000004">
      <c r="B520" s="13"/>
      <c r="C520" s="27"/>
      <c r="D520" s="27"/>
      <c r="E520" s="27"/>
      <c r="F520" s="27"/>
      <c r="G520" s="27"/>
      <c r="H520" s="27"/>
      <c r="I520" s="27"/>
      <c r="K520" s="49"/>
      <c r="L520" s="40"/>
    </row>
    <row r="521" spans="2:12" ht="30" customHeight="1" x14ac:dyDescent="0.55000000000000004">
      <c r="B521" s="13"/>
      <c r="C521" s="27"/>
      <c r="D521" s="27"/>
      <c r="E521" s="27"/>
      <c r="F521" s="27"/>
      <c r="G521" s="27"/>
      <c r="H521" s="27"/>
      <c r="I521" s="27"/>
      <c r="K521" s="49"/>
      <c r="L521" s="40"/>
    </row>
    <row r="522" spans="2:12" ht="30" customHeight="1" x14ac:dyDescent="0.55000000000000004">
      <c r="B522" s="13"/>
      <c r="C522" s="27"/>
      <c r="D522" s="27"/>
      <c r="E522" s="27"/>
      <c r="F522" s="27"/>
      <c r="G522" s="27"/>
      <c r="H522" s="27"/>
      <c r="I522" s="27"/>
      <c r="K522" s="49"/>
      <c r="L522" s="40"/>
    </row>
    <row r="523" spans="2:12" ht="30" customHeight="1" x14ac:dyDescent="0.55000000000000004">
      <c r="B523" s="13"/>
      <c r="C523" s="27"/>
      <c r="D523" s="27"/>
      <c r="E523" s="27"/>
      <c r="F523" s="27"/>
      <c r="G523" s="27"/>
      <c r="H523" s="27"/>
      <c r="I523" s="27"/>
      <c r="K523" s="49"/>
      <c r="L523" s="40"/>
    </row>
    <row r="524" spans="2:12" ht="30" customHeight="1" x14ac:dyDescent="0.55000000000000004">
      <c r="B524" s="13"/>
      <c r="C524" s="27"/>
      <c r="D524" s="27"/>
      <c r="E524" s="27"/>
      <c r="F524" s="27"/>
      <c r="G524" s="27"/>
      <c r="H524" s="27"/>
      <c r="I524" s="27"/>
      <c r="K524" s="40"/>
      <c r="L524" s="40"/>
    </row>
    <row r="525" spans="2:12" ht="30" customHeight="1" x14ac:dyDescent="0.55000000000000004">
      <c r="B525" s="13"/>
      <c r="C525" s="27"/>
      <c r="D525" s="27"/>
      <c r="E525" s="27"/>
      <c r="F525" s="27"/>
      <c r="G525" s="27"/>
      <c r="H525" s="27"/>
      <c r="I525" s="27"/>
      <c r="K525" s="40"/>
      <c r="L525" s="40"/>
    </row>
    <row r="526" spans="2:12" ht="30" customHeight="1" x14ac:dyDescent="0.55000000000000004">
      <c r="B526" s="13"/>
      <c r="C526" s="27"/>
      <c r="D526" s="27"/>
      <c r="E526" s="27"/>
      <c r="F526" s="27"/>
      <c r="G526" s="27"/>
      <c r="H526" s="27"/>
      <c r="I526" s="27"/>
      <c r="K526" s="40"/>
      <c r="L526" s="40"/>
    </row>
    <row r="527" spans="2:12" ht="30" customHeight="1" x14ac:dyDescent="0.55000000000000004">
      <c r="B527" s="13"/>
      <c r="C527" s="27"/>
      <c r="D527" s="27"/>
      <c r="E527" s="27"/>
      <c r="F527" s="27"/>
      <c r="G527" s="27"/>
      <c r="H527" s="27"/>
      <c r="I527" s="27"/>
      <c r="K527" s="40"/>
      <c r="L527" s="40"/>
    </row>
    <row r="528" spans="2:12" ht="30" customHeight="1" x14ac:dyDescent="0.55000000000000004">
      <c r="B528" s="13"/>
      <c r="C528" s="27"/>
      <c r="D528" s="27"/>
      <c r="E528" s="27"/>
      <c r="F528" s="27"/>
      <c r="G528" s="27"/>
      <c r="H528" s="27"/>
      <c r="I528" s="27"/>
      <c r="K528" s="40"/>
      <c r="L528" s="40"/>
    </row>
    <row r="529" spans="2:12" ht="30" customHeight="1" x14ac:dyDescent="0.55000000000000004">
      <c r="B529" s="13"/>
      <c r="C529" s="27"/>
      <c r="D529" s="27"/>
      <c r="E529" s="27"/>
      <c r="F529" s="27"/>
      <c r="G529" s="27"/>
      <c r="H529" s="27"/>
      <c r="I529" s="27"/>
      <c r="K529" s="40"/>
      <c r="L529" s="40"/>
    </row>
    <row r="530" spans="2:12" ht="30" customHeight="1" x14ac:dyDescent="0.55000000000000004">
      <c r="B530" s="13"/>
      <c r="C530" s="27"/>
      <c r="D530" s="27"/>
      <c r="E530" s="27"/>
      <c r="F530" s="27"/>
      <c r="G530" s="27"/>
      <c r="H530" s="27"/>
      <c r="I530" s="27"/>
      <c r="K530" s="40"/>
      <c r="L530" s="40"/>
    </row>
    <row r="531" spans="2:12" ht="30" customHeight="1" x14ac:dyDescent="0.55000000000000004">
      <c r="B531" s="13"/>
      <c r="C531" s="27"/>
      <c r="D531" s="27"/>
      <c r="E531" s="27"/>
      <c r="F531" s="27"/>
      <c r="G531" s="27"/>
      <c r="H531" s="27"/>
      <c r="I531" s="27"/>
      <c r="K531" s="40"/>
      <c r="L531" s="40"/>
    </row>
    <row r="532" spans="2:12" ht="30" customHeight="1" x14ac:dyDescent="0.55000000000000004">
      <c r="B532" s="13"/>
      <c r="C532" s="27"/>
      <c r="D532" s="27"/>
      <c r="E532" s="27"/>
      <c r="F532" s="27"/>
      <c r="G532" s="27"/>
      <c r="H532" s="27"/>
      <c r="I532" s="27"/>
      <c r="K532" s="40"/>
      <c r="L532" s="40"/>
    </row>
    <row r="533" spans="2:12" ht="30" customHeight="1" x14ac:dyDescent="0.55000000000000004">
      <c r="B533" s="13"/>
      <c r="C533" s="27"/>
      <c r="D533" s="27"/>
      <c r="E533" s="27"/>
      <c r="F533" s="27"/>
      <c r="G533" s="27"/>
      <c r="H533" s="27"/>
      <c r="I533" s="27"/>
      <c r="K533" s="40"/>
      <c r="L533" s="40"/>
    </row>
    <row r="534" spans="2:12" ht="30" customHeight="1" x14ac:dyDescent="0.55000000000000004">
      <c r="B534" s="13"/>
      <c r="C534" s="27"/>
      <c r="D534" s="27"/>
      <c r="E534" s="27"/>
      <c r="F534" s="27"/>
      <c r="G534" s="27"/>
      <c r="H534" s="27"/>
      <c r="I534" s="27"/>
      <c r="K534" s="40"/>
      <c r="L534" s="40"/>
    </row>
    <row r="535" spans="2:12" ht="30" customHeight="1" x14ac:dyDescent="0.55000000000000004">
      <c r="B535" s="13"/>
      <c r="C535" s="27"/>
      <c r="D535" s="27"/>
      <c r="E535" s="27"/>
      <c r="F535" s="27"/>
      <c r="G535" s="27"/>
      <c r="H535" s="27"/>
      <c r="I535" s="27"/>
      <c r="K535" s="40"/>
      <c r="L535" s="40"/>
    </row>
    <row r="536" spans="2:12" ht="30" customHeight="1" x14ac:dyDescent="0.55000000000000004">
      <c r="B536" s="13"/>
      <c r="C536" s="27"/>
      <c r="D536" s="27"/>
      <c r="E536" s="27"/>
      <c r="F536" s="27"/>
      <c r="G536" s="27"/>
      <c r="H536" s="27"/>
      <c r="I536" s="27"/>
      <c r="K536" s="40"/>
      <c r="L536" s="40"/>
    </row>
    <row r="537" spans="2:12" ht="30" customHeight="1" x14ac:dyDescent="0.55000000000000004">
      <c r="B537" s="13"/>
      <c r="C537" s="27"/>
      <c r="D537" s="27"/>
      <c r="E537" s="27"/>
      <c r="F537" s="27"/>
      <c r="G537" s="27"/>
      <c r="H537" s="27"/>
      <c r="I537" s="27"/>
      <c r="K537" s="49"/>
      <c r="L537" s="40"/>
    </row>
    <row r="538" spans="2:12" ht="30" customHeight="1" x14ac:dyDescent="0.55000000000000004">
      <c r="B538" s="13"/>
      <c r="C538" s="27"/>
      <c r="D538" s="27"/>
      <c r="E538" s="27"/>
      <c r="F538" s="27"/>
      <c r="G538" s="27"/>
      <c r="H538" s="27"/>
      <c r="I538" s="27"/>
      <c r="K538" s="49"/>
      <c r="L538" s="40"/>
    </row>
    <row r="539" spans="2:12" ht="30" customHeight="1" x14ac:dyDescent="0.55000000000000004">
      <c r="B539" s="13"/>
      <c r="C539" s="27"/>
      <c r="D539" s="27"/>
      <c r="E539" s="27"/>
      <c r="F539" s="27"/>
      <c r="G539" s="27"/>
      <c r="H539" s="27"/>
      <c r="I539" s="27"/>
      <c r="K539" s="49"/>
      <c r="L539" s="40"/>
    </row>
    <row r="540" spans="2:12" ht="30" customHeight="1" x14ac:dyDescent="0.55000000000000004">
      <c r="B540" s="13"/>
      <c r="C540" s="27"/>
      <c r="D540" s="27"/>
      <c r="E540" s="27"/>
      <c r="F540" s="27"/>
      <c r="G540" s="27"/>
      <c r="H540" s="27"/>
      <c r="I540" s="27"/>
      <c r="K540" s="49"/>
      <c r="L540" s="40"/>
    </row>
    <row r="541" spans="2:12" ht="30" customHeight="1" x14ac:dyDescent="0.55000000000000004">
      <c r="B541" s="13"/>
      <c r="C541" s="27"/>
      <c r="D541" s="27"/>
      <c r="E541" s="27"/>
      <c r="F541" s="27"/>
      <c r="G541" s="27"/>
      <c r="H541" s="27"/>
      <c r="I541" s="27"/>
      <c r="J541" s="34"/>
      <c r="K541" s="49"/>
      <c r="L541" s="40"/>
    </row>
    <row r="542" spans="2:12" ht="30" customHeight="1" x14ac:dyDescent="0.55000000000000004">
      <c r="B542" s="13"/>
      <c r="C542" s="27"/>
      <c r="D542" s="27"/>
      <c r="E542" s="27"/>
      <c r="F542" s="27"/>
      <c r="G542" s="27"/>
      <c r="H542" s="27"/>
      <c r="I542" s="27"/>
      <c r="J542" s="34"/>
      <c r="K542" s="49"/>
      <c r="L542" s="40"/>
    </row>
    <row r="543" spans="2:12" ht="30" customHeight="1" x14ac:dyDescent="0.55000000000000004">
      <c r="B543" s="13"/>
      <c r="C543" s="27"/>
      <c r="D543" s="27"/>
      <c r="E543" s="27"/>
      <c r="F543" s="27"/>
      <c r="G543" s="27"/>
      <c r="H543" s="27"/>
      <c r="I543" s="27"/>
      <c r="J543" s="34"/>
      <c r="K543" s="49"/>
      <c r="L543" s="40"/>
    </row>
    <row r="544" spans="2:12" ht="30" customHeight="1" x14ac:dyDescent="0.55000000000000004">
      <c r="B544" s="13"/>
      <c r="C544" s="27"/>
      <c r="D544" s="27"/>
      <c r="E544" s="27"/>
      <c r="F544" s="27"/>
      <c r="G544" s="27"/>
      <c r="H544" s="27"/>
      <c r="I544" s="27"/>
      <c r="J544" s="34"/>
      <c r="K544" s="49"/>
      <c r="L544" s="40"/>
    </row>
    <row r="545" spans="2:12" ht="30" customHeight="1" x14ac:dyDescent="0.55000000000000004">
      <c r="B545" s="13"/>
      <c r="C545" s="27"/>
      <c r="D545" s="27"/>
      <c r="E545" s="27"/>
      <c r="F545" s="27"/>
      <c r="G545" s="27"/>
      <c r="H545" s="27"/>
      <c r="I545" s="27"/>
      <c r="K545" s="49"/>
      <c r="L545" s="40"/>
    </row>
    <row r="546" spans="2:12" ht="30" customHeight="1" x14ac:dyDescent="0.55000000000000004">
      <c r="B546" s="13"/>
      <c r="C546" s="27"/>
      <c r="D546" s="27"/>
      <c r="E546" s="27"/>
      <c r="F546" s="27"/>
      <c r="G546" s="27"/>
      <c r="H546" s="27"/>
      <c r="I546" s="27"/>
      <c r="K546" s="49"/>
      <c r="L546" s="40"/>
    </row>
    <row r="547" spans="2:12" ht="30" customHeight="1" x14ac:dyDescent="0.55000000000000004">
      <c r="B547" s="13"/>
      <c r="C547" s="27"/>
      <c r="D547" s="27"/>
      <c r="E547" s="27"/>
      <c r="F547" s="27"/>
      <c r="G547" s="27"/>
      <c r="H547" s="27"/>
      <c r="I547" s="27"/>
      <c r="K547" s="40"/>
      <c r="L547" s="40"/>
    </row>
    <row r="548" spans="2:12" ht="30" customHeight="1" x14ac:dyDescent="0.55000000000000004">
      <c r="B548" s="13"/>
      <c r="C548" s="27"/>
      <c r="D548" s="27"/>
      <c r="E548" s="27"/>
      <c r="F548" s="27"/>
      <c r="G548" s="27"/>
      <c r="H548" s="27"/>
      <c r="I548" s="27"/>
      <c r="K548" s="40"/>
      <c r="L548" s="40"/>
    </row>
    <row r="549" spans="2:12" ht="30" customHeight="1" x14ac:dyDescent="0.55000000000000004">
      <c r="B549" s="13"/>
      <c r="C549" s="34"/>
      <c r="D549" s="34"/>
      <c r="E549" s="34"/>
      <c r="F549" s="34"/>
      <c r="G549" s="34"/>
      <c r="H549" s="34"/>
      <c r="I549" s="34"/>
      <c r="K549" s="40"/>
      <c r="L549" s="40"/>
    </row>
    <row r="550" spans="2:12" ht="30" customHeight="1" x14ac:dyDescent="0.55000000000000004">
      <c r="B550" s="13"/>
      <c r="C550" s="34"/>
      <c r="D550" s="34"/>
      <c r="E550" s="34"/>
      <c r="F550" s="34"/>
      <c r="G550" s="34"/>
      <c r="H550" s="34"/>
      <c r="I550" s="34"/>
      <c r="K550" s="40"/>
      <c r="L550" s="40"/>
    </row>
    <row r="551" spans="2:12" ht="30" customHeight="1" x14ac:dyDescent="0.55000000000000004">
      <c r="B551" s="13"/>
      <c r="C551" s="34"/>
      <c r="D551" s="34"/>
      <c r="E551" s="34"/>
      <c r="F551" s="34"/>
      <c r="G551" s="34"/>
      <c r="H551" s="34"/>
      <c r="I551" s="34"/>
      <c r="K551" s="40"/>
      <c r="L551" s="40"/>
    </row>
    <row r="552" spans="2:12" ht="30" customHeight="1" x14ac:dyDescent="0.55000000000000004">
      <c r="B552" s="13"/>
      <c r="C552" s="34"/>
      <c r="D552" s="34"/>
      <c r="E552" s="34"/>
      <c r="F552" s="34"/>
      <c r="G552" s="34"/>
      <c r="H552" s="34"/>
      <c r="I552" s="34"/>
      <c r="K552" s="40"/>
      <c r="L552" s="40"/>
    </row>
    <row r="553" spans="2:12" ht="30" customHeight="1" x14ac:dyDescent="0.55000000000000004">
      <c r="B553" s="13"/>
      <c r="C553" s="27"/>
      <c r="D553" s="27"/>
      <c r="E553" s="27"/>
      <c r="F553" s="27"/>
      <c r="G553" s="27"/>
      <c r="H553" s="27"/>
      <c r="I553" s="27"/>
      <c r="K553" s="40"/>
      <c r="L553" s="40"/>
    </row>
    <row r="554" spans="2:12" ht="30" customHeight="1" x14ac:dyDescent="0.55000000000000004">
      <c r="B554" s="13"/>
      <c r="C554" s="27"/>
      <c r="D554" s="27"/>
      <c r="E554" s="27"/>
      <c r="F554" s="27"/>
      <c r="G554" s="27"/>
      <c r="H554" s="27"/>
      <c r="I554" s="27"/>
      <c r="K554" s="40"/>
      <c r="L554" s="40"/>
    </row>
    <row r="555" spans="2:12" ht="30" customHeight="1" x14ac:dyDescent="0.55000000000000004">
      <c r="B555" s="13"/>
      <c r="C555" s="27"/>
      <c r="D555" s="27"/>
      <c r="E555" s="27"/>
      <c r="F555" s="27"/>
      <c r="G555" s="27"/>
      <c r="H555" s="27"/>
      <c r="I555" s="27"/>
      <c r="K555" s="40"/>
      <c r="L555" s="40"/>
    </row>
    <row r="556" spans="2:12" ht="30" customHeight="1" x14ac:dyDescent="0.55000000000000004">
      <c r="B556" s="13"/>
      <c r="C556" s="27"/>
      <c r="D556" s="27"/>
      <c r="E556" s="27"/>
      <c r="F556" s="27"/>
      <c r="G556" s="27"/>
      <c r="H556" s="27"/>
      <c r="I556" s="27"/>
      <c r="K556" s="40"/>
      <c r="L556" s="40"/>
    </row>
    <row r="557" spans="2:12" ht="30" customHeight="1" x14ac:dyDescent="0.55000000000000004">
      <c r="B557" s="13"/>
      <c r="C557" s="27"/>
      <c r="D557" s="27"/>
      <c r="E557" s="27"/>
      <c r="F557" s="27"/>
      <c r="G557" s="27"/>
      <c r="H557" s="27"/>
      <c r="I557" s="27"/>
      <c r="K557" s="40"/>
      <c r="L557" s="40"/>
    </row>
    <row r="558" spans="2:12" ht="30" customHeight="1" x14ac:dyDescent="0.55000000000000004">
      <c r="B558" s="13"/>
      <c r="C558" s="27"/>
      <c r="D558" s="27"/>
      <c r="E558" s="27"/>
      <c r="F558" s="27"/>
      <c r="G558" s="27"/>
      <c r="H558" s="27"/>
      <c r="I558" s="27"/>
      <c r="K558" s="40"/>
      <c r="L558" s="40"/>
    </row>
    <row r="559" spans="2:12" ht="30" customHeight="1" x14ac:dyDescent="0.55000000000000004">
      <c r="B559" s="13"/>
      <c r="C559" s="27"/>
      <c r="D559" s="27"/>
      <c r="E559" s="27"/>
      <c r="F559" s="27"/>
      <c r="G559" s="27"/>
      <c r="H559" s="27"/>
      <c r="I559" s="27"/>
      <c r="K559" s="40"/>
      <c r="L559" s="40"/>
    </row>
    <row r="560" spans="2:12" ht="30" customHeight="1" x14ac:dyDescent="0.55000000000000004">
      <c r="B560" s="13"/>
      <c r="C560" s="27"/>
      <c r="D560" s="27"/>
      <c r="E560" s="27"/>
      <c r="F560" s="27"/>
      <c r="G560" s="27"/>
      <c r="H560" s="27"/>
      <c r="I560" s="27"/>
      <c r="K560" s="40"/>
      <c r="L560" s="40"/>
    </row>
    <row r="561" spans="2:12" ht="30" customHeight="1" x14ac:dyDescent="0.55000000000000004">
      <c r="B561" s="13"/>
      <c r="C561" s="27"/>
      <c r="D561" s="27"/>
      <c r="E561" s="27"/>
      <c r="F561" s="27"/>
      <c r="G561" s="27"/>
      <c r="H561" s="27"/>
      <c r="I561" s="27"/>
      <c r="K561" s="40"/>
      <c r="L561" s="40"/>
    </row>
    <row r="562" spans="2:12" ht="30" customHeight="1" x14ac:dyDescent="0.55000000000000004">
      <c r="B562" s="13"/>
      <c r="C562" s="27"/>
      <c r="D562" s="27"/>
      <c r="E562" s="27"/>
      <c r="F562" s="27"/>
      <c r="G562" s="27"/>
      <c r="H562" s="27"/>
      <c r="I562" s="27"/>
      <c r="K562" s="40"/>
      <c r="L562" s="40"/>
    </row>
    <row r="563" spans="2:12" ht="30" customHeight="1" x14ac:dyDescent="0.55000000000000004">
      <c r="B563" s="13"/>
      <c r="C563" s="27"/>
      <c r="D563" s="27"/>
      <c r="E563" s="27"/>
      <c r="F563" s="27"/>
      <c r="G563" s="27"/>
      <c r="H563" s="27"/>
      <c r="I563" s="27"/>
      <c r="K563" s="40"/>
      <c r="L563" s="40"/>
    </row>
    <row r="564" spans="2:12" ht="30" customHeight="1" x14ac:dyDescent="0.55000000000000004">
      <c r="B564" s="13"/>
      <c r="C564" s="27"/>
      <c r="D564" s="27"/>
      <c r="E564" s="27"/>
      <c r="F564" s="27"/>
      <c r="G564" s="27"/>
      <c r="H564" s="27"/>
      <c r="I564" s="27"/>
      <c r="K564" s="40"/>
      <c r="L564" s="40"/>
    </row>
    <row r="565" spans="2:12" ht="30" customHeight="1" x14ac:dyDescent="0.55000000000000004">
      <c r="B565" s="13"/>
      <c r="C565" s="27"/>
      <c r="D565" s="27"/>
      <c r="E565" s="27"/>
      <c r="F565" s="27"/>
      <c r="G565" s="27"/>
      <c r="H565" s="27"/>
      <c r="I565" s="27"/>
      <c r="K565" s="40"/>
      <c r="L565" s="40"/>
    </row>
    <row r="566" spans="2:12" ht="30" customHeight="1" x14ac:dyDescent="0.55000000000000004">
      <c r="B566" s="13"/>
      <c r="C566" s="27"/>
      <c r="D566" s="27"/>
      <c r="E566" s="27"/>
      <c r="F566" s="27"/>
      <c r="G566" s="27"/>
      <c r="H566" s="27"/>
      <c r="I566" s="27"/>
      <c r="K566" s="49"/>
      <c r="L566" s="40"/>
    </row>
    <row r="567" spans="2:12" ht="30" customHeight="1" x14ac:dyDescent="0.55000000000000004">
      <c r="B567" s="13"/>
      <c r="C567" s="27"/>
      <c r="D567" s="27"/>
      <c r="E567" s="27"/>
      <c r="F567" s="27"/>
      <c r="G567" s="27"/>
      <c r="H567" s="27"/>
      <c r="I567" s="27"/>
      <c r="K567" s="49"/>
      <c r="L567" s="40"/>
    </row>
    <row r="568" spans="2:12" ht="30" customHeight="1" x14ac:dyDescent="0.55000000000000004">
      <c r="B568" s="13"/>
      <c r="C568" s="27"/>
      <c r="D568" s="27"/>
      <c r="E568" s="27"/>
      <c r="F568" s="27"/>
      <c r="G568" s="27"/>
      <c r="H568" s="27"/>
      <c r="I568" s="27"/>
      <c r="K568" s="49"/>
      <c r="L568" s="40"/>
    </row>
    <row r="569" spans="2:12" ht="30" customHeight="1" x14ac:dyDescent="0.55000000000000004">
      <c r="B569" s="13"/>
      <c r="C569" s="27"/>
      <c r="D569" s="27"/>
      <c r="E569" s="27"/>
      <c r="F569" s="27"/>
      <c r="G569" s="27"/>
      <c r="H569" s="27"/>
      <c r="I569" s="27"/>
      <c r="K569" s="49"/>
      <c r="L569" s="40"/>
    </row>
    <row r="570" spans="2:12" ht="30" customHeight="1" x14ac:dyDescent="0.55000000000000004">
      <c r="B570" s="13"/>
      <c r="C570" s="27"/>
      <c r="D570" s="27"/>
      <c r="E570" s="27"/>
      <c r="F570" s="27"/>
      <c r="G570" s="27"/>
      <c r="H570" s="27"/>
      <c r="I570" s="27"/>
      <c r="K570" s="49"/>
      <c r="L570" s="40"/>
    </row>
    <row r="571" spans="2:12" ht="30" customHeight="1" x14ac:dyDescent="0.55000000000000004">
      <c r="B571" s="13"/>
      <c r="C571" s="27"/>
      <c r="D571" s="27"/>
      <c r="E571" s="27"/>
      <c r="F571" s="27"/>
      <c r="G571" s="27"/>
      <c r="H571" s="27"/>
      <c r="I571" s="27"/>
      <c r="K571" s="49"/>
      <c r="L571" s="40"/>
    </row>
    <row r="572" spans="2:12" ht="30" customHeight="1" x14ac:dyDescent="0.55000000000000004">
      <c r="B572" s="13"/>
      <c r="C572" s="27"/>
      <c r="D572" s="27"/>
      <c r="E572" s="27"/>
      <c r="F572" s="27"/>
      <c r="G572" s="27"/>
      <c r="H572" s="27"/>
      <c r="I572" s="27"/>
      <c r="J572" s="34"/>
      <c r="K572" s="49"/>
      <c r="L572" s="40"/>
    </row>
    <row r="573" spans="2:12" ht="30" customHeight="1" x14ac:dyDescent="0.55000000000000004">
      <c r="B573" s="13"/>
      <c r="C573" s="27"/>
      <c r="D573" s="27"/>
      <c r="E573" s="27"/>
      <c r="F573" s="27"/>
      <c r="G573" s="27"/>
      <c r="H573" s="27"/>
      <c r="I573" s="27"/>
      <c r="J573" s="34"/>
      <c r="K573" s="40"/>
      <c r="L573" s="40"/>
    </row>
    <row r="574" spans="2:12" ht="30" customHeight="1" x14ac:dyDescent="0.55000000000000004">
      <c r="B574" s="13"/>
      <c r="C574" s="27"/>
      <c r="D574" s="27"/>
      <c r="E574" s="27"/>
      <c r="F574" s="27"/>
      <c r="G574" s="27"/>
      <c r="H574" s="27"/>
      <c r="I574" s="27"/>
      <c r="J574" s="34"/>
      <c r="K574" s="40"/>
      <c r="L574" s="40"/>
    </row>
    <row r="575" spans="2:12" ht="30" customHeight="1" x14ac:dyDescent="0.55000000000000004">
      <c r="B575" s="13"/>
      <c r="C575" s="27"/>
      <c r="D575" s="27"/>
      <c r="E575" s="27"/>
      <c r="F575" s="27"/>
      <c r="G575" s="27"/>
      <c r="H575" s="27"/>
      <c r="I575" s="27"/>
      <c r="J575" s="34"/>
      <c r="K575" s="40"/>
      <c r="L575" s="40"/>
    </row>
    <row r="576" spans="2:12" ht="30" customHeight="1" x14ac:dyDescent="0.55000000000000004">
      <c r="B576" s="13"/>
      <c r="C576" s="27"/>
      <c r="D576" s="27"/>
      <c r="E576" s="27"/>
      <c r="F576" s="27"/>
      <c r="G576" s="27"/>
      <c r="H576" s="27"/>
      <c r="I576" s="27"/>
      <c r="J576" s="34"/>
      <c r="K576" s="40"/>
      <c r="L576" s="40"/>
    </row>
    <row r="577" spans="2:13" ht="30" customHeight="1" x14ac:dyDescent="0.55000000000000004">
      <c r="B577" s="13"/>
      <c r="C577" s="27"/>
      <c r="D577" s="27"/>
      <c r="E577" s="27"/>
      <c r="F577" s="27"/>
      <c r="G577" s="27"/>
      <c r="H577" s="27"/>
      <c r="I577" s="27"/>
      <c r="J577" s="34"/>
      <c r="K577" s="40"/>
      <c r="L577" s="40"/>
    </row>
    <row r="578" spans="2:13" ht="30" customHeight="1" x14ac:dyDescent="0.55000000000000004">
      <c r="B578" s="13"/>
      <c r="C578" s="27"/>
      <c r="D578" s="27"/>
      <c r="E578" s="27"/>
      <c r="F578" s="27"/>
      <c r="G578" s="27"/>
      <c r="H578" s="27"/>
      <c r="I578" s="27"/>
      <c r="K578" s="40"/>
      <c r="L578" s="40"/>
    </row>
    <row r="579" spans="2:13" ht="30" customHeight="1" x14ac:dyDescent="0.55000000000000004">
      <c r="B579" s="13"/>
      <c r="C579" s="27"/>
      <c r="D579" s="27"/>
      <c r="E579" s="27"/>
      <c r="F579" s="27"/>
      <c r="G579" s="27"/>
      <c r="H579" s="27"/>
      <c r="I579" s="27"/>
      <c r="K579" s="40"/>
      <c r="L579" s="40"/>
    </row>
    <row r="580" spans="2:13" ht="30" customHeight="1" x14ac:dyDescent="0.55000000000000004">
      <c r="B580" s="13"/>
      <c r="C580" s="34"/>
      <c r="D580" s="34"/>
      <c r="E580" s="34"/>
      <c r="F580" s="34"/>
      <c r="G580" s="34"/>
      <c r="H580" s="34"/>
      <c r="I580" s="34"/>
      <c r="K580" s="40"/>
      <c r="L580" s="40"/>
    </row>
    <row r="581" spans="2:13" ht="30" customHeight="1" x14ac:dyDescent="0.55000000000000004">
      <c r="B581" s="13"/>
      <c r="C581" s="34"/>
      <c r="D581" s="34"/>
      <c r="E581" s="34"/>
      <c r="F581" s="34"/>
      <c r="G581" s="34"/>
      <c r="H581" s="34"/>
      <c r="I581" s="34"/>
      <c r="K581" s="40"/>
      <c r="L581" s="40"/>
    </row>
    <row r="582" spans="2:13" ht="30" customHeight="1" x14ac:dyDescent="0.55000000000000004">
      <c r="B582" s="13"/>
      <c r="C582" s="34"/>
      <c r="D582" s="34"/>
      <c r="E582" s="34"/>
      <c r="F582" s="34"/>
      <c r="G582" s="34"/>
      <c r="H582" s="34"/>
      <c r="I582" s="34"/>
      <c r="K582" s="40"/>
      <c r="L582" s="40"/>
    </row>
    <row r="583" spans="2:13" ht="30" customHeight="1" x14ac:dyDescent="0.55000000000000004">
      <c r="B583" s="13"/>
      <c r="C583" s="34"/>
      <c r="D583" s="34"/>
      <c r="E583" s="34"/>
      <c r="F583" s="34"/>
      <c r="G583" s="34"/>
      <c r="H583" s="34"/>
      <c r="I583" s="34"/>
      <c r="L583" s="500"/>
    </row>
    <row r="584" spans="2:13" ht="30" customHeight="1" x14ac:dyDescent="0.55000000000000004">
      <c r="B584" s="13"/>
      <c r="C584" s="34"/>
      <c r="D584" s="34"/>
      <c r="E584" s="34"/>
      <c r="F584" s="34"/>
      <c r="G584" s="34"/>
      <c r="H584" s="34"/>
      <c r="I584" s="34"/>
      <c r="L584" s="500"/>
    </row>
    <row r="585" spans="2:13" ht="30" customHeight="1" x14ac:dyDescent="0.55000000000000004">
      <c r="B585" s="13"/>
      <c r="C585" s="34"/>
      <c r="D585" s="34"/>
      <c r="E585" s="34"/>
      <c r="F585" s="34"/>
      <c r="G585" s="34"/>
      <c r="H585" s="34"/>
      <c r="I585" s="34"/>
      <c r="L585" s="500"/>
    </row>
    <row r="586" spans="2:13" ht="30" customHeight="1" x14ac:dyDescent="0.55000000000000004">
      <c r="B586" s="13"/>
      <c r="C586" s="27"/>
      <c r="D586" s="27"/>
      <c r="E586" s="27"/>
      <c r="F586" s="27"/>
      <c r="G586" s="27"/>
      <c r="H586" s="27"/>
      <c r="I586" s="27"/>
      <c r="L586" s="500"/>
    </row>
    <row r="587" spans="2:13" ht="30" customHeight="1" x14ac:dyDescent="0.55000000000000004">
      <c r="B587" s="13"/>
      <c r="C587" s="27"/>
      <c r="D587" s="27"/>
      <c r="E587" s="27"/>
      <c r="F587" s="27"/>
      <c r="G587" s="27"/>
      <c r="H587" s="27"/>
      <c r="I587" s="27"/>
      <c r="L587" s="500"/>
    </row>
    <row r="588" spans="2:13" ht="30" customHeight="1" x14ac:dyDescent="0.55000000000000004">
      <c r="B588" s="13"/>
      <c r="C588" s="27"/>
      <c r="D588" s="27"/>
      <c r="E588" s="27"/>
      <c r="F588" s="27"/>
      <c r="G588" s="27"/>
      <c r="H588" s="27"/>
      <c r="I588" s="27"/>
      <c r="L588" s="500"/>
    </row>
    <row r="589" spans="2:13" ht="30" customHeight="1" x14ac:dyDescent="0.55000000000000004">
      <c r="B589" s="13"/>
      <c r="C589" s="27"/>
      <c r="D589" s="27"/>
      <c r="E589" s="27"/>
      <c r="F589" s="27"/>
      <c r="G589" s="27"/>
      <c r="H589" s="27"/>
      <c r="I589" s="27"/>
      <c r="L589" s="500"/>
    </row>
    <row r="590" spans="2:13" ht="30" customHeight="1" x14ac:dyDescent="0.55000000000000004">
      <c r="B590" s="13"/>
      <c r="C590" s="27"/>
      <c r="D590" s="27"/>
      <c r="E590" s="27"/>
      <c r="F590" s="27"/>
      <c r="G590" s="27"/>
      <c r="H590" s="27"/>
      <c r="I590" s="27"/>
      <c r="L590" s="500"/>
    </row>
    <row r="591" spans="2:13" ht="30" customHeight="1" x14ac:dyDescent="0.55000000000000004">
      <c r="B591" s="13"/>
      <c r="C591" s="4"/>
      <c r="D591" s="108"/>
      <c r="E591" s="72"/>
      <c r="F591" s="71"/>
      <c r="G591" s="4"/>
      <c r="H591" s="92"/>
      <c r="I591" s="4"/>
      <c r="L591" s="500"/>
    </row>
    <row r="592" spans="2:13" ht="30" customHeight="1" x14ac:dyDescent="0.55000000000000004">
      <c r="B592" s="3"/>
      <c r="C592" s="10"/>
      <c r="D592" s="115"/>
      <c r="E592" s="70"/>
      <c r="F592" s="62"/>
      <c r="G592" s="116"/>
      <c r="H592" s="15"/>
      <c r="I592" s="11">
        <v>1</v>
      </c>
      <c r="L592" s="500"/>
      <c r="M592" s="48">
        <f>SUM(F591:F600)</f>
        <v>0</v>
      </c>
    </row>
    <row r="593" spans="2:13" ht="30" customHeight="1" x14ac:dyDescent="0.55000000000000004">
      <c r="B593" s="2"/>
      <c r="C593" s="4"/>
      <c r="D593" s="108"/>
      <c r="E593" s="72"/>
      <c r="F593" s="71"/>
      <c r="G593" s="4"/>
      <c r="H593" s="17"/>
      <c r="I593" s="4"/>
      <c r="L593" s="500"/>
    </row>
    <row r="594" spans="2:13" ht="30" customHeight="1" x14ac:dyDescent="0.55000000000000004">
      <c r="B594" s="3"/>
      <c r="C594" s="36"/>
      <c r="D594" s="117"/>
      <c r="E594" s="70"/>
      <c r="F594" s="62"/>
      <c r="G594" s="116"/>
      <c r="H594" s="15"/>
      <c r="I594" s="11">
        <v>1</v>
      </c>
      <c r="J594" s="77"/>
      <c r="K594" s="12"/>
      <c r="M594" s="48"/>
    </row>
    <row r="595" spans="2:13" ht="30" customHeight="1" x14ac:dyDescent="0.55000000000000004">
      <c r="B595" s="2"/>
      <c r="C595" s="4"/>
      <c r="D595" s="108"/>
      <c r="E595" s="56"/>
      <c r="F595" s="71"/>
      <c r="G595" s="4"/>
      <c r="H595" s="17"/>
      <c r="I595" s="4"/>
    </row>
    <row r="596" spans="2:13" ht="30" customHeight="1" x14ac:dyDescent="0.55000000000000004">
      <c r="B596" s="3"/>
      <c r="C596" s="10"/>
      <c r="D596" s="115"/>
      <c r="E596" s="70"/>
      <c r="F596" s="62"/>
      <c r="G596" s="116"/>
      <c r="H596" s="15"/>
      <c r="I596" s="11">
        <v>1</v>
      </c>
    </row>
    <row r="597" spans="2:13" ht="30" customHeight="1" x14ac:dyDescent="0.55000000000000004">
      <c r="B597" s="2"/>
      <c r="C597" s="4"/>
      <c r="D597" s="108"/>
      <c r="E597" s="72"/>
      <c r="F597" s="16"/>
      <c r="G597" s="4"/>
      <c r="H597" s="17"/>
      <c r="I597" s="4"/>
    </row>
    <row r="598" spans="2:13" ht="30" customHeight="1" x14ac:dyDescent="0.55000000000000004">
      <c r="B598" s="3"/>
      <c r="C598" s="10"/>
      <c r="D598" s="115"/>
      <c r="E598" s="70"/>
      <c r="F598" s="62"/>
      <c r="G598" s="116"/>
      <c r="H598" s="15"/>
      <c r="I598" s="11">
        <v>1</v>
      </c>
    </row>
    <row r="599" spans="2:13" ht="30" customHeight="1" x14ac:dyDescent="0.55000000000000004">
      <c r="B599" s="2"/>
      <c r="C599" s="4"/>
      <c r="D599" s="108"/>
      <c r="E599" s="72"/>
      <c r="F599" s="16"/>
      <c r="G599" s="9"/>
      <c r="H599" s="17"/>
      <c r="I599" s="4"/>
    </row>
    <row r="600" spans="2:13" ht="30" customHeight="1" x14ac:dyDescent="0.55000000000000004">
      <c r="B600" s="3"/>
      <c r="C600" s="10"/>
      <c r="D600" s="115"/>
      <c r="E600" s="70"/>
      <c r="F600" s="110"/>
      <c r="G600" s="116"/>
      <c r="H600" s="55"/>
      <c r="I600" s="11">
        <v>1</v>
      </c>
    </row>
    <row r="601" spans="2:13" ht="30" customHeight="1" x14ac:dyDescent="0.55000000000000004">
      <c r="B601" s="2"/>
      <c r="C601" s="4"/>
      <c r="D601" s="108"/>
      <c r="E601" s="72"/>
      <c r="F601" s="18"/>
      <c r="G601" s="118"/>
      <c r="H601" s="92"/>
      <c r="I601" s="4"/>
    </row>
    <row r="602" spans="2:13" ht="30" customHeight="1" x14ac:dyDescent="0.55000000000000004">
      <c r="B602" s="3"/>
      <c r="F602" s="119"/>
      <c r="H602" s="501"/>
    </row>
    <row r="603" spans="2:13" ht="30" customHeight="1" x14ac:dyDescent="0.55000000000000004">
      <c r="F603" s="121"/>
    </row>
    <row r="605" spans="2:13" ht="30" customHeight="1" x14ac:dyDescent="0.55000000000000004">
      <c r="F605" s="19"/>
    </row>
    <row r="611" spans="11:11" ht="30" customHeight="1" x14ac:dyDescent="0.55000000000000004">
      <c r="K611" s="29"/>
    </row>
    <row r="612" spans="11:11" ht="30" customHeight="1" x14ac:dyDescent="0.55000000000000004">
      <c r="K612" s="29"/>
    </row>
    <row r="613" spans="11:11" ht="30" customHeight="1" x14ac:dyDescent="0.55000000000000004">
      <c r="K613" s="29"/>
    </row>
    <row r="614" spans="11:11" ht="30" customHeight="1" x14ac:dyDescent="0.55000000000000004">
      <c r="K614" s="29"/>
    </row>
    <row r="615" spans="11:11" ht="30" customHeight="1" x14ac:dyDescent="0.55000000000000004">
      <c r="K615" s="29"/>
    </row>
    <row r="616" spans="11:11" ht="30" customHeight="1" x14ac:dyDescent="0.55000000000000004">
      <c r="K616" s="29"/>
    </row>
    <row r="617" spans="11:11" ht="30" customHeight="1" x14ac:dyDescent="0.55000000000000004">
      <c r="K617" s="29"/>
    </row>
    <row r="618" spans="11:11" ht="30" customHeight="1" x14ac:dyDescent="0.55000000000000004">
      <c r="K618" s="29"/>
    </row>
    <row r="619" spans="11:11" ht="30" customHeight="1" x14ac:dyDescent="0.55000000000000004">
      <c r="K619" s="29"/>
    </row>
    <row r="620" spans="11:11" ht="30" customHeight="1" x14ac:dyDescent="0.55000000000000004">
      <c r="K620" s="29"/>
    </row>
    <row r="621" spans="11:11" ht="30" customHeight="1" x14ac:dyDescent="0.55000000000000004">
      <c r="K621" s="29"/>
    </row>
    <row r="622" spans="11:11" ht="30" customHeight="1" x14ac:dyDescent="0.55000000000000004">
      <c r="K622" s="29"/>
    </row>
    <row r="623" spans="11:11" ht="30" customHeight="1" x14ac:dyDescent="0.55000000000000004">
      <c r="K623" s="29"/>
    </row>
    <row r="624" spans="11:11" ht="30" customHeight="1" x14ac:dyDescent="0.55000000000000004">
      <c r="K624" s="29"/>
    </row>
    <row r="625" spans="11:11" ht="30" customHeight="1" x14ac:dyDescent="0.55000000000000004">
      <c r="K625" s="29"/>
    </row>
    <row r="626" spans="11:11" ht="30" customHeight="1" x14ac:dyDescent="0.55000000000000004">
      <c r="K626" s="29"/>
    </row>
    <row r="627" spans="11:11" ht="30" customHeight="1" x14ac:dyDescent="0.55000000000000004">
      <c r="K627" s="29"/>
    </row>
    <row r="628" spans="11:11" ht="30" customHeight="1" x14ac:dyDescent="0.55000000000000004">
      <c r="K628" s="29"/>
    </row>
    <row r="629" spans="11:11" ht="30" customHeight="1" x14ac:dyDescent="0.55000000000000004">
      <c r="K629" s="29"/>
    </row>
    <row r="630" spans="11:11" ht="30" customHeight="1" x14ac:dyDescent="0.55000000000000004">
      <c r="K630" s="29"/>
    </row>
    <row r="631" spans="11:11" ht="30" customHeight="1" x14ac:dyDescent="0.55000000000000004">
      <c r="K631" s="29"/>
    </row>
    <row r="632" spans="11:11" ht="30" customHeight="1" x14ac:dyDescent="0.55000000000000004">
      <c r="K632" s="29"/>
    </row>
    <row r="633" spans="11:11" ht="30" customHeight="1" x14ac:dyDescent="0.55000000000000004">
      <c r="K633" s="29"/>
    </row>
    <row r="634" spans="11:11" ht="30" customHeight="1" x14ac:dyDescent="0.55000000000000004">
      <c r="K634" s="29"/>
    </row>
    <row r="643" spans="11:11" ht="30" customHeight="1" x14ac:dyDescent="0.55000000000000004">
      <c r="K643" s="29"/>
    </row>
    <row r="644" spans="11:11" ht="30" customHeight="1" x14ac:dyDescent="0.55000000000000004">
      <c r="K644" s="29"/>
    </row>
    <row r="645" spans="11:11" ht="30" customHeight="1" x14ac:dyDescent="0.55000000000000004">
      <c r="K645" s="29"/>
    </row>
    <row r="646" spans="11:11" ht="30" customHeight="1" x14ac:dyDescent="0.55000000000000004">
      <c r="K646" s="29"/>
    </row>
    <row r="647" spans="11:11" ht="30" customHeight="1" x14ac:dyDescent="0.55000000000000004">
      <c r="K647" s="29"/>
    </row>
    <row r="648" spans="11:11" ht="30" customHeight="1" x14ac:dyDescent="0.55000000000000004">
      <c r="K648" s="29"/>
    </row>
    <row r="649" spans="11:11" ht="30" customHeight="1" x14ac:dyDescent="0.55000000000000004">
      <c r="K649" s="29"/>
    </row>
    <row r="650" spans="11:11" ht="30" customHeight="1" x14ac:dyDescent="0.55000000000000004">
      <c r="K650" s="29"/>
    </row>
    <row r="651" spans="11:11" ht="30" customHeight="1" x14ac:dyDescent="0.55000000000000004">
      <c r="K651" s="29"/>
    </row>
    <row r="652" spans="11:11" ht="30" customHeight="1" x14ac:dyDescent="0.55000000000000004">
      <c r="K652" s="29"/>
    </row>
    <row r="659" spans="10:11" ht="30" customHeight="1" x14ac:dyDescent="0.55000000000000004">
      <c r="K659" s="29"/>
    </row>
    <row r="660" spans="10:11" ht="30" customHeight="1" x14ac:dyDescent="0.55000000000000004">
      <c r="K660" s="29"/>
    </row>
    <row r="661" spans="10:11" ht="30" customHeight="1" x14ac:dyDescent="0.55000000000000004">
      <c r="K661" s="29"/>
    </row>
    <row r="662" spans="10:11" ht="30" customHeight="1" x14ac:dyDescent="0.55000000000000004">
      <c r="K662" s="29"/>
    </row>
    <row r="663" spans="10:11" ht="30" customHeight="1" x14ac:dyDescent="0.55000000000000004">
      <c r="K663" s="29"/>
    </row>
    <row r="664" spans="10:11" ht="30" customHeight="1" x14ac:dyDescent="0.55000000000000004">
      <c r="K664" s="29"/>
    </row>
    <row r="665" spans="10:11" ht="30" customHeight="1" x14ac:dyDescent="0.55000000000000004">
      <c r="J665" s="34"/>
      <c r="K665" s="29"/>
    </row>
    <row r="666" spans="10:11" ht="30" customHeight="1" x14ac:dyDescent="0.55000000000000004">
      <c r="J666" s="34"/>
      <c r="K666" s="29"/>
    </row>
    <row r="667" spans="10:11" ht="30" customHeight="1" x14ac:dyDescent="0.55000000000000004">
      <c r="J667" s="34"/>
      <c r="K667" s="29"/>
    </row>
    <row r="668" spans="10:11" ht="30" customHeight="1" x14ac:dyDescent="0.55000000000000004">
      <c r="J668" s="34"/>
      <c r="K668" s="29"/>
    </row>
    <row r="669" spans="10:11" ht="30" customHeight="1" x14ac:dyDescent="0.55000000000000004">
      <c r="J669" s="34"/>
      <c r="K669" s="29"/>
    </row>
    <row r="670" spans="10:11" ht="30" customHeight="1" x14ac:dyDescent="0.55000000000000004">
      <c r="J670" s="34"/>
      <c r="K670" s="29"/>
    </row>
    <row r="671" spans="10:11" ht="30" customHeight="1" x14ac:dyDescent="0.55000000000000004">
      <c r="J671" s="34"/>
      <c r="K671" s="29"/>
    </row>
    <row r="672" spans="10:11" ht="30" customHeight="1" x14ac:dyDescent="0.55000000000000004">
      <c r="K672" s="29"/>
    </row>
    <row r="673" spans="11:12" ht="30" customHeight="1" x14ac:dyDescent="0.55000000000000004">
      <c r="K673" s="29"/>
    </row>
    <row r="674" spans="11:12" ht="30" customHeight="1" x14ac:dyDescent="0.55000000000000004">
      <c r="K674" s="29"/>
    </row>
    <row r="685" spans="11:12" ht="30" customHeight="1" x14ac:dyDescent="0.55000000000000004">
      <c r="K685" s="29"/>
      <c r="L685" s="50"/>
    </row>
    <row r="686" spans="11:12" ht="30" customHeight="1" x14ac:dyDescent="0.55000000000000004">
      <c r="K686" s="29"/>
      <c r="L686" s="50"/>
    </row>
    <row r="701" spans="11:11" ht="30" customHeight="1" x14ac:dyDescent="0.55000000000000004">
      <c r="K701" s="29"/>
    </row>
    <row r="702" spans="11:11" ht="30" customHeight="1" x14ac:dyDescent="0.55000000000000004">
      <c r="K702" s="29"/>
    </row>
    <row r="703" spans="11:11" ht="30" customHeight="1" x14ac:dyDescent="0.55000000000000004">
      <c r="K703" s="29"/>
    </row>
    <row r="704" spans="11:11" ht="30" customHeight="1" x14ac:dyDescent="0.55000000000000004">
      <c r="K704" s="29"/>
    </row>
    <row r="705" spans="11:11" ht="30" customHeight="1" x14ac:dyDescent="0.55000000000000004">
      <c r="K705" s="29"/>
    </row>
    <row r="706" spans="11:11" ht="30" customHeight="1" x14ac:dyDescent="0.55000000000000004">
      <c r="K706" s="29"/>
    </row>
    <row r="707" spans="11:11" ht="30" customHeight="1" x14ac:dyDescent="0.55000000000000004">
      <c r="K707" s="29"/>
    </row>
    <row r="708" spans="11:11" ht="30" customHeight="1" x14ac:dyDescent="0.55000000000000004">
      <c r="K708" s="29"/>
    </row>
    <row r="709" spans="11:11" ht="30" customHeight="1" x14ac:dyDescent="0.55000000000000004">
      <c r="K709" s="29"/>
    </row>
    <row r="714" spans="11:11" ht="30" customHeight="1" x14ac:dyDescent="0.55000000000000004">
      <c r="K714" s="29"/>
    </row>
    <row r="715" spans="11:11" ht="30" customHeight="1" x14ac:dyDescent="0.55000000000000004">
      <c r="K715" s="29"/>
    </row>
    <row r="716" spans="11:11" ht="30" customHeight="1" x14ac:dyDescent="0.55000000000000004">
      <c r="K716" s="29"/>
    </row>
    <row r="717" spans="11:11" ht="30" customHeight="1" x14ac:dyDescent="0.55000000000000004">
      <c r="K717" s="29"/>
    </row>
    <row r="718" spans="11:11" ht="30" customHeight="1" x14ac:dyDescent="0.55000000000000004">
      <c r="K718" s="29"/>
    </row>
    <row r="719" spans="11:11" ht="30" customHeight="1" x14ac:dyDescent="0.55000000000000004">
      <c r="K719" s="29"/>
    </row>
    <row r="720" spans="11:11" ht="30" customHeight="1" x14ac:dyDescent="0.55000000000000004">
      <c r="K720" s="29"/>
    </row>
    <row r="721" spans="11:11" ht="30" customHeight="1" x14ac:dyDescent="0.55000000000000004">
      <c r="K721" s="29"/>
    </row>
    <row r="722" spans="11:11" ht="30" customHeight="1" x14ac:dyDescent="0.55000000000000004">
      <c r="K722" s="29"/>
    </row>
    <row r="723" spans="11:11" ht="30" customHeight="1" x14ac:dyDescent="0.55000000000000004">
      <c r="K723" s="29"/>
    </row>
    <row r="724" spans="11:11" ht="30" customHeight="1" x14ac:dyDescent="0.55000000000000004">
      <c r="K724" s="29"/>
    </row>
    <row r="732" spans="11:11" ht="30" customHeight="1" x14ac:dyDescent="0.55000000000000004">
      <c r="K732" s="29"/>
    </row>
    <row r="733" spans="11:11" ht="30" customHeight="1" x14ac:dyDescent="0.55000000000000004">
      <c r="K733" s="29"/>
    </row>
    <row r="734" spans="11:11" ht="30" customHeight="1" x14ac:dyDescent="0.55000000000000004">
      <c r="K734" s="29"/>
    </row>
    <row r="735" spans="11:11" ht="30" customHeight="1" x14ac:dyDescent="0.55000000000000004">
      <c r="K735" s="29"/>
    </row>
    <row r="736" spans="11:11" ht="30" customHeight="1" x14ac:dyDescent="0.55000000000000004">
      <c r="K736" s="29"/>
    </row>
    <row r="737" spans="11:11" ht="30" customHeight="1" x14ac:dyDescent="0.55000000000000004">
      <c r="K737" s="29"/>
    </row>
    <row r="738" spans="11:11" ht="30" customHeight="1" x14ac:dyDescent="0.55000000000000004">
      <c r="K738" s="29"/>
    </row>
    <row r="740" spans="11:11" ht="30" customHeight="1" x14ac:dyDescent="0.55000000000000004">
      <c r="K740" s="29"/>
    </row>
    <row r="741" spans="11:11" ht="30" customHeight="1" x14ac:dyDescent="0.55000000000000004">
      <c r="K741" s="29"/>
    </row>
    <row r="742" spans="11:11" ht="30" customHeight="1" x14ac:dyDescent="0.55000000000000004">
      <c r="K742" s="29"/>
    </row>
    <row r="743" spans="11:11" ht="30" customHeight="1" x14ac:dyDescent="0.55000000000000004">
      <c r="K743" s="29"/>
    </row>
    <row r="744" spans="11:11" ht="30" customHeight="1" x14ac:dyDescent="0.55000000000000004">
      <c r="K744" s="29"/>
    </row>
    <row r="745" spans="11:11" ht="30" customHeight="1" x14ac:dyDescent="0.55000000000000004">
      <c r="K745" s="29"/>
    </row>
    <row r="746" spans="11:11" ht="30" customHeight="1" x14ac:dyDescent="0.55000000000000004">
      <c r="K746" s="29"/>
    </row>
    <row r="747" spans="11:11" ht="30" customHeight="1" x14ac:dyDescent="0.55000000000000004">
      <c r="K747" s="29"/>
    </row>
    <row r="748" spans="11:11" ht="30" customHeight="1" x14ac:dyDescent="0.55000000000000004">
      <c r="K748" s="29"/>
    </row>
    <row r="749" spans="11:11" ht="30" customHeight="1" x14ac:dyDescent="0.55000000000000004">
      <c r="K749" s="29"/>
    </row>
    <row r="750" spans="11:11" ht="30" customHeight="1" x14ac:dyDescent="0.55000000000000004">
      <c r="K750" s="29"/>
    </row>
    <row r="751" spans="11:11" ht="30" customHeight="1" x14ac:dyDescent="0.55000000000000004">
      <c r="K751" s="29"/>
    </row>
    <row r="752" spans="11:11" ht="30" customHeight="1" x14ac:dyDescent="0.55000000000000004">
      <c r="K752" s="29"/>
    </row>
    <row r="753" spans="11:11" ht="30" customHeight="1" x14ac:dyDescent="0.55000000000000004">
      <c r="K753" s="29"/>
    </row>
    <row r="754" spans="11:11" ht="30" customHeight="1" x14ac:dyDescent="0.55000000000000004">
      <c r="K754" s="29"/>
    </row>
    <row r="755" spans="11:11" ht="30" customHeight="1" x14ac:dyDescent="0.55000000000000004">
      <c r="K755" s="29"/>
    </row>
    <row r="756" spans="11:11" ht="30" customHeight="1" x14ac:dyDescent="0.55000000000000004">
      <c r="K756" s="29"/>
    </row>
    <row r="757" spans="11:11" ht="30" customHeight="1" x14ac:dyDescent="0.55000000000000004">
      <c r="K757" s="29"/>
    </row>
    <row r="758" spans="11:11" ht="30" customHeight="1" x14ac:dyDescent="0.55000000000000004">
      <c r="K758" s="29"/>
    </row>
    <row r="759" spans="11:11" ht="30" customHeight="1" x14ac:dyDescent="0.55000000000000004">
      <c r="K759" s="29"/>
    </row>
    <row r="761" spans="11:11" ht="30" customHeight="1" x14ac:dyDescent="0.55000000000000004">
      <c r="K761" s="29"/>
    </row>
    <row r="762" spans="11:11" ht="30" customHeight="1" x14ac:dyDescent="0.55000000000000004">
      <c r="K762" s="29"/>
    </row>
    <row r="763" spans="11:11" ht="30" customHeight="1" x14ac:dyDescent="0.55000000000000004">
      <c r="K763" s="29"/>
    </row>
    <row r="764" spans="11:11" ht="30" customHeight="1" x14ac:dyDescent="0.55000000000000004">
      <c r="K764" s="29"/>
    </row>
    <row r="765" spans="11:11" ht="30" customHeight="1" x14ac:dyDescent="0.55000000000000004">
      <c r="K765" s="29"/>
    </row>
    <row r="766" spans="11:11" ht="30" customHeight="1" x14ac:dyDescent="0.55000000000000004">
      <c r="K766" s="29"/>
    </row>
    <row r="767" spans="11:11" ht="30" customHeight="1" x14ac:dyDescent="0.55000000000000004">
      <c r="K767" s="29"/>
    </row>
    <row r="768" spans="11:11" ht="30" customHeight="1" x14ac:dyDescent="0.55000000000000004">
      <c r="K768" s="29"/>
    </row>
    <row r="769" spans="11:11" ht="30" customHeight="1" x14ac:dyDescent="0.55000000000000004">
      <c r="K769" s="29"/>
    </row>
    <row r="770" spans="11:11" ht="30" customHeight="1" x14ac:dyDescent="0.55000000000000004">
      <c r="K770" s="29"/>
    </row>
    <row r="771" spans="11:11" ht="30" customHeight="1" x14ac:dyDescent="0.55000000000000004">
      <c r="K771" s="29"/>
    </row>
    <row r="772" spans="11:11" ht="30" customHeight="1" x14ac:dyDescent="0.55000000000000004">
      <c r="K772" s="29"/>
    </row>
    <row r="773" spans="11:11" ht="30" customHeight="1" x14ac:dyDescent="0.55000000000000004">
      <c r="K773" s="29"/>
    </row>
    <row r="774" spans="11:11" ht="30" customHeight="1" x14ac:dyDescent="0.55000000000000004">
      <c r="K774" s="29"/>
    </row>
    <row r="775" spans="11:11" ht="30" customHeight="1" x14ac:dyDescent="0.55000000000000004">
      <c r="K775" s="29"/>
    </row>
    <row r="776" spans="11:11" ht="30" customHeight="1" x14ac:dyDescent="0.55000000000000004">
      <c r="K776" s="29"/>
    </row>
    <row r="777" spans="11:11" ht="30" customHeight="1" x14ac:dyDescent="0.55000000000000004">
      <c r="K777" s="29"/>
    </row>
    <row r="778" spans="11:11" ht="30" customHeight="1" x14ac:dyDescent="0.55000000000000004">
      <c r="K778" s="29"/>
    </row>
    <row r="779" spans="11:11" ht="30" customHeight="1" x14ac:dyDescent="0.55000000000000004">
      <c r="K779" s="29"/>
    </row>
    <row r="780" spans="11:11" ht="30" customHeight="1" x14ac:dyDescent="0.55000000000000004">
      <c r="K780" s="29"/>
    </row>
    <row r="781" spans="11:11" ht="30" customHeight="1" x14ac:dyDescent="0.55000000000000004">
      <c r="K781" s="29"/>
    </row>
    <row r="782" spans="11:11" ht="30" customHeight="1" x14ac:dyDescent="0.55000000000000004">
      <c r="K782" s="29"/>
    </row>
    <row r="783" spans="11:11" ht="30" customHeight="1" x14ac:dyDescent="0.55000000000000004">
      <c r="K783" s="29"/>
    </row>
    <row r="784" spans="11:11" ht="30" customHeight="1" x14ac:dyDescent="0.55000000000000004">
      <c r="K784" s="29"/>
    </row>
    <row r="785" spans="11:11" ht="30" customHeight="1" x14ac:dyDescent="0.55000000000000004">
      <c r="K785" s="29"/>
    </row>
    <row r="786" spans="11:11" ht="30" customHeight="1" x14ac:dyDescent="0.55000000000000004">
      <c r="K786" s="29"/>
    </row>
    <row r="787" spans="11:11" ht="30" customHeight="1" x14ac:dyDescent="0.55000000000000004">
      <c r="K787" s="29"/>
    </row>
    <row r="788" spans="11:11" ht="30" customHeight="1" x14ac:dyDescent="0.55000000000000004">
      <c r="K788" s="29"/>
    </row>
    <row r="789" spans="11:11" ht="30" customHeight="1" x14ac:dyDescent="0.55000000000000004">
      <c r="K789" s="29"/>
    </row>
    <row r="790" spans="11:11" ht="30" customHeight="1" x14ac:dyDescent="0.55000000000000004">
      <c r="K790" s="29"/>
    </row>
    <row r="791" spans="11:11" ht="30" customHeight="1" x14ac:dyDescent="0.55000000000000004">
      <c r="K791" s="29"/>
    </row>
    <row r="792" spans="11:11" ht="30" customHeight="1" x14ac:dyDescent="0.55000000000000004">
      <c r="K792" s="29"/>
    </row>
    <row r="793" spans="11:11" ht="30" customHeight="1" x14ac:dyDescent="0.55000000000000004">
      <c r="K793" s="29"/>
    </row>
    <row r="794" spans="11:11" ht="30" customHeight="1" x14ac:dyDescent="0.55000000000000004">
      <c r="K794" s="29"/>
    </row>
    <row r="795" spans="11:11" ht="30" customHeight="1" x14ac:dyDescent="0.55000000000000004">
      <c r="K795" s="29"/>
    </row>
    <row r="796" spans="11:11" ht="30" customHeight="1" x14ac:dyDescent="0.55000000000000004">
      <c r="K796" s="29"/>
    </row>
    <row r="797" spans="11:11" ht="30" customHeight="1" x14ac:dyDescent="0.55000000000000004">
      <c r="K797" s="29"/>
    </row>
    <row r="798" spans="11:11" ht="30" customHeight="1" x14ac:dyDescent="0.55000000000000004">
      <c r="K798" s="29"/>
    </row>
    <row r="799" spans="11:11" ht="30" customHeight="1" x14ac:dyDescent="0.55000000000000004">
      <c r="K799" s="29"/>
    </row>
    <row r="800" spans="11:11" ht="30" customHeight="1" x14ac:dyDescent="0.55000000000000004">
      <c r="K800" s="29"/>
    </row>
    <row r="801" spans="11:11" ht="30" customHeight="1" x14ac:dyDescent="0.55000000000000004">
      <c r="K801" s="29"/>
    </row>
    <row r="802" spans="11:11" ht="30" customHeight="1" x14ac:dyDescent="0.55000000000000004">
      <c r="K802" s="29"/>
    </row>
    <row r="803" spans="11:11" ht="30" customHeight="1" x14ac:dyDescent="0.55000000000000004">
      <c r="K803" s="29"/>
    </row>
    <row r="804" spans="11:11" ht="30" customHeight="1" x14ac:dyDescent="0.55000000000000004">
      <c r="K804" s="29"/>
    </row>
    <row r="805" spans="11:11" ht="30" customHeight="1" x14ac:dyDescent="0.55000000000000004">
      <c r="K805" s="29"/>
    </row>
    <row r="806" spans="11:11" ht="30" customHeight="1" x14ac:dyDescent="0.55000000000000004">
      <c r="K806" s="29"/>
    </row>
    <row r="807" spans="11:11" ht="30" customHeight="1" x14ac:dyDescent="0.55000000000000004">
      <c r="K807" s="29"/>
    </row>
    <row r="808" spans="11:11" ht="30" customHeight="1" x14ac:dyDescent="0.55000000000000004">
      <c r="K808" s="29"/>
    </row>
    <row r="809" spans="11:11" ht="30" customHeight="1" x14ac:dyDescent="0.55000000000000004">
      <c r="K809" s="29"/>
    </row>
    <row r="812" spans="11:11" ht="30" customHeight="1" x14ac:dyDescent="0.55000000000000004">
      <c r="K812" s="29"/>
    </row>
    <row r="813" spans="11:11" ht="30" customHeight="1" x14ac:dyDescent="0.55000000000000004">
      <c r="K813" s="29"/>
    </row>
    <row r="814" spans="11:11" ht="30" customHeight="1" x14ac:dyDescent="0.55000000000000004">
      <c r="K814" s="29"/>
    </row>
    <row r="815" spans="11:11" ht="30" customHeight="1" x14ac:dyDescent="0.55000000000000004">
      <c r="K815" s="29"/>
    </row>
    <row r="816" spans="11:11" ht="30" customHeight="1" x14ac:dyDescent="0.55000000000000004">
      <c r="K816" s="29"/>
    </row>
    <row r="817" spans="11:11" ht="30" customHeight="1" x14ac:dyDescent="0.55000000000000004">
      <c r="K817" s="29"/>
    </row>
    <row r="818" spans="11:11" ht="30" customHeight="1" x14ac:dyDescent="0.55000000000000004">
      <c r="K818" s="29"/>
    </row>
    <row r="819" spans="11:11" ht="30" customHeight="1" x14ac:dyDescent="0.55000000000000004">
      <c r="K819" s="29"/>
    </row>
    <row r="820" spans="11:11" ht="30" customHeight="1" x14ac:dyDescent="0.55000000000000004">
      <c r="K820" s="29"/>
    </row>
    <row r="821" spans="11:11" ht="30" customHeight="1" x14ac:dyDescent="0.55000000000000004">
      <c r="K821" s="29"/>
    </row>
    <row r="827" spans="11:11" ht="30" customHeight="1" x14ac:dyDescent="0.55000000000000004">
      <c r="K827" s="29"/>
    </row>
    <row r="828" spans="11:11" ht="30" customHeight="1" x14ac:dyDescent="0.55000000000000004">
      <c r="K828" s="29"/>
    </row>
    <row r="829" spans="11:11" ht="30" customHeight="1" x14ac:dyDescent="0.55000000000000004">
      <c r="K829" s="29"/>
    </row>
    <row r="830" spans="11:11" ht="30" customHeight="1" x14ac:dyDescent="0.55000000000000004">
      <c r="K830" s="29"/>
    </row>
    <row r="831" spans="11:11" ht="30" customHeight="1" x14ac:dyDescent="0.55000000000000004">
      <c r="K831" s="29"/>
    </row>
    <row r="832" spans="11:11" ht="30" customHeight="1" x14ac:dyDescent="0.55000000000000004">
      <c r="K832" s="29"/>
    </row>
    <row r="833" spans="11:11" ht="30" customHeight="1" x14ac:dyDescent="0.55000000000000004">
      <c r="K833" s="29"/>
    </row>
    <row r="834" spans="11:11" ht="30" customHeight="1" x14ac:dyDescent="0.55000000000000004">
      <c r="K834" s="29"/>
    </row>
    <row r="869" spans="11:11" ht="30" customHeight="1" x14ac:dyDescent="0.55000000000000004">
      <c r="K869" s="29"/>
    </row>
    <row r="870" spans="11:11" ht="30" customHeight="1" x14ac:dyDescent="0.55000000000000004">
      <c r="K870" s="29"/>
    </row>
    <row r="871" spans="11:11" ht="30" customHeight="1" x14ac:dyDescent="0.55000000000000004">
      <c r="K871" s="29"/>
    </row>
    <row r="872" spans="11:11" ht="30" customHeight="1" x14ac:dyDescent="0.55000000000000004">
      <c r="K872" s="29"/>
    </row>
    <row r="873" spans="11:11" ht="30" customHeight="1" x14ac:dyDescent="0.55000000000000004">
      <c r="K873" s="29"/>
    </row>
    <row r="874" spans="11:11" ht="30" customHeight="1" x14ac:dyDescent="0.55000000000000004">
      <c r="K874" s="29"/>
    </row>
    <row r="875" spans="11:11" ht="30" customHeight="1" x14ac:dyDescent="0.55000000000000004">
      <c r="K875" s="29"/>
    </row>
    <row r="876" spans="11:11" ht="30" customHeight="1" x14ac:dyDescent="0.55000000000000004">
      <c r="K876" s="29"/>
    </row>
    <row r="877" spans="11:11" ht="30" customHeight="1" x14ac:dyDescent="0.55000000000000004">
      <c r="K877" s="29"/>
    </row>
    <row r="878" spans="11:11" ht="30" customHeight="1" x14ac:dyDescent="0.55000000000000004">
      <c r="K878" s="29"/>
    </row>
    <row r="879" spans="11:11" ht="30" customHeight="1" x14ac:dyDescent="0.55000000000000004">
      <c r="K879" s="29"/>
    </row>
    <row r="880" spans="11:11" ht="30" customHeight="1" x14ac:dyDescent="0.55000000000000004">
      <c r="K880" s="29"/>
    </row>
    <row r="881" spans="11:11" ht="30" customHeight="1" x14ac:dyDescent="0.55000000000000004">
      <c r="K881" s="29"/>
    </row>
    <row r="882" spans="11:11" ht="30" customHeight="1" x14ac:dyDescent="0.55000000000000004">
      <c r="K882" s="29"/>
    </row>
    <row r="883" spans="11:11" ht="30" customHeight="1" x14ac:dyDescent="0.55000000000000004">
      <c r="K883" s="29"/>
    </row>
    <row r="884" spans="11:11" ht="30" customHeight="1" x14ac:dyDescent="0.55000000000000004">
      <c r="K884" s="29"/>
    </row>
    <row r="885" spans="11:11" ht="30" customHeight="1" x14ac:dyDescent="0.55000000000000004">
      <c r="K885" s="29"/>
    </row>
    <row r="886" spans="11:11" ht="30" customHeight="1" x14ac:dyDescent="0.55000000000000004">
      <c r="K886" s="29"/>
    </row>
    <row r="887" spans="11:11" ht="30" customHeight="1" x14ac:dyDescent="0.55000000000000004">
      <c r="K887" s="29"/>
    </row>
    <row r="888" spans="11:11" ht="30" customHeight="1" x14ac:dyDescent="0.55000000000000004">
      <c r="K888" s="29"/>
    </row>
    <row r="889" spans="11:11" ht="30" customHeight="1" x14ac:dyDescent="0.55000000000000004">
      <c r="K889" s="29"/>
    </row>
    <row r="890" spans="11:11" ht="30" customHeight="1" x14ac:dyDescent="0.55000000000000004">
      <c r="K890" s="29"/>
    </row>
    <row r="891" spans="11:11" ht="30" customHeight="1" x14ac:dyDescent="0.55000000000000004">
      <c r="K891" s="29"/>
    </row>
    <row r="893" spans="11:11" ht="30" customHeight="1" x14ac:dyDescent="0.55000000000000004">
      <c r="K893" s="29"/>
    </row>
    <row r="894" spans="11:11" ht="30" customHeight="1" x14ac:dyDescent="0.55000000000000004">
      <c r="K894" s="29"/>
    </row>
    <row r="895" spans="11:11" ht="30" customHeight="1" x14ac:dyDescent="0.55000000000000004">
      <c r="K895" s="29"/>
    </row>
    <row r="896" spans="11:11" ht="30" customHeight="1" x14ac:dyDescent="0.55000000000000004">
      <c r="K896" s="29"/>
    </row>
    <row r="906" spans="11:14" ht="30" customHeight="1" x14ac:dyDescent="0.55000000000000004">
      <c r="K906" s="29"/>
      <c r="L906" s="50"/>
      <c r="M906" s="49"/>
      <c r="N906" s="49"/>
    </row>
    <row r="907" spans="11:14" ht="30" customHeight="1" x14ac:dyDescent="0.55000000000000004">
      <c r="K907" s="29"/>
      <c r="L907" s="50"/>
      <c r="M907" s="49"/>
      <c r="N907" s="49"/>
    </row>
    <row r="908" spans="11:14" ht="30" customHeight="1" x14ac:dyDescent="0.55000000000000004">
      <c r="K908" s="29"/>
      <c r="L908" s="50"/>
      <c r="M908" s="49"/>
      <c r="N908" s="49"/>
    </row>
    <row r="913" spans="11:14" ht="30" customHeight="1" x14ac:dyDescent="0.55000000000000004">
      <c r="K913" s="29"/>
    </row>
    <row r="914" spans="11:14" ht="30" customHeight="1" x14ac:dyDescent="0.55000000000000004">
      <c r="K914" s="29"/>
    </row>
    <row r="915" spans="11:14" ht="30" customHeight="1" x14ac:dyDescent="0.55000000000000004">
      <c r="K915" s="29"/>
    </row>
    <row r="916" spans="11:14" ht="30" customHeight="1" x14ac:dyDescent="0.55000000000000004">
      <c r="K916" s="29"/>
    </row>
    <row r="917" spans="11:14" ht="30" customHeight="1" x14ac:dyDescent="0.55000000000000004">
      <c r="K917" s="29"/>
    </row>
    <row r="918" spans="11:14" ht="30" customHeight="1" x14ac:dyDescent="0.55000000000000004">
      <c r="K918" s="29"/>
    </row>
    <row r="919" spans="11:14" ht="30" customHeight="1" x14ac:dyDescent="0.55000000000000004">
      <c r="K919" s="29"/>
    </row>
    <row r="920" spans="11:14" ht="30" customHeight="1" x14ac:dyDescent="0.55000000000000004">
      <c r="K920" s="29"/>
    </row>
    <row r="921" spans="11:14" ht="30" customHeight="1" x14ac:dyDescent="0.55000000000000004">
      <c r="K921" s="29"/>
    </row>
    <row r="924" spans="11:14" ht="30" customHeight="1" x14ac:dyDescent="0.55000000000000004">
      <c r="K924" s="29"/>
      <c r="L924" s="50"/>
      <c r="M924" s="49"/>
      <c r="N924" s="49"/>
    </row>
    <row r="925" spans="11:14" ht="30" customHeight="1" x14ac:dyDescent="0.55000000000000004">
      <c r="K925" s="29"/>
      <c r="L925" s="50"/>
      <c r="M925" s="49"/>
      <c r="N925" s="49"/>
    </row>
    <row r="926" spans="11:14" ht="30" customHeight="1" x14ac:dyDescent="0.55000000000000004">
      <c r="K926" s="29"/>
      <c r="L926" s="50"/>
      <c r="M926" s="49"/>
      <c r="N926" s="49"/>
    </row>
    <row r="927" spans="11:14" ht="30" customHeight="1" x14ac:dyDescent="0.55000000000000004">
      <c r="K927" s="29"/>
      <c r="L927" s="50"/>
      <c r="M927" s="49"/>
      <c r="N927" s="49"/>
    </row>
    <row r="929" spans="11:11" ht="30" customHeight="1" x14ac:dyDescent="0.55000000000000004">
      <c r="K929" s="29"/>
    </row>
    <row r="930" spans="11:11" ht="30" customHeight="1" x14ac:dyDescent="0.55000000000000004">
      <c r="K930" s="29"/>
    </row>
    <row r="931" spans="11:11" ht="30" customHeight="1" x14ac:dyDescent="0.55000000000000004">
      <c r="K931" s="29"/>
    </row>
    <row r="932" spans="11:11" ht="30" customHeight="1" x14ac:dyDescent="0.55000000000000004">
      <c r="K932" s="29"/>
    </row>
    <row r="942" spans="11:11" ht="30" customHeight="1" x14ac:dyDescent="0.55000000000000004">
      <c r="K942" s="29"/>
    </row>
    <row r="943" spans="11:11" ht="30" customHeight="1" x14ac:dyDescent="0.55000000000000004">
      <c r="K943" s="29"/>
    </row>
    <row r="944" spans="11:11" ht="30" customHeight="1" x14ac:dyDescent="0.55000000000000004">
      <c r="K944" s="29"/>
    </row>
    <row r="945" spans="11:11" ht="30" customHeight="1" x14ac:dyDescent="0.55000000000000004">
      <c r="K945" s="29"/>
    </row>
    <row r="946" spans="11:11" ht="30" customHeight="1" x14ac:dyDescent="0.55000000000000004">
      <c r="K946" s="29"/>
    </row>
    <row r="947" spans="11:11" ht="30" customHeight="1" x14ac:dyDescent="0.55000000000000004">
      <c r="K947" s="29"/>
    </row>
    <row r="948" spans="11:11" ht="30" customHeight="1" x14ac:dyDescent="0.55000000000000004">
      <c r="K948" s="29"/>
    </row>
    <row r="950" spans="11:11" ht="30" customHeight="1" x14ac:dyDescent="0.55000000000000004">
      <c r="K950" s="29"/>
    </row>
    <row r="951" spans="11:11" ht="30" customHeight="1" x14ac:dyDescent="0.55000000000000004">
      <c r="K951" s="29"/>
    </row>
    <row r="952" spans="11:11" ht="30" customHeight="1" x14ac:dyDescent="0.55000000000000004">
      <c r="K952" s="29"/>
    </row>
    <row r="953" spans="11:11" ht="30" customHeight="1" x14ac:dyDescent="0.55000000000000004">
      <c r="K953" s="29"/>
    </row>
    <row r="954" spans="11:11" ht="30" customHeight="1" x14ac:dyDescent="0.55000000000000004">
      <c r="K954" s="29"/>
    </row>
    <row r="955" spans="11:11" ht="30" customHeight="1" x14ac:dyDescent="0.55000000000000004">
      <c r="K955" s="29"/>
    </row>
    <row r="956" spans="11:11" ht="30" customHeight="1" x14ac:dyDescent="0.55000000000000004">
      <c r="K956" s="29"/>
    </row>
    <row r="957" spans="11:11" ht="30" customHeight="1" x14ac:dyDescent="0.55000000000000004">
      <c r="K957" s="29"/>
    </row>
    <row r="958" spans="11:11" ht="30" customHeight="1" x14ac:dyDescent="0.55000000000000004">
      <c r="K958" s="29"/>
    </row>
    <row r="959" spans="11:11" ht="30" customHeight="1" x14ac:dyDescent="0.55000000000000004">
      <c r="K959" s="29"/>
    </row>
    <row r="960" spans="11:11" ht="30" customHeight="1" x14ac:dyDescent="0.55000000000000004">
      <c r="K960" s="29"/>
    </row>
    <row r="961" spans="11:11" ht="30" customHeight="1" x14ac:dyDescent="0.55000000000000004">
      <c r="K961" s="29"/>
    </row>
    <row r="962" spans="11:11" ht="30" customHeight="1" x14ac:dyDescent="0.55000000000000004">
      <c r="K962" s="29"/>
    </row>
    <row r="963" spans="11:11" ht="30" customHeight="1" x14ac:dyDescent="0.55000000000000004">
      <c r="K963" s="29"/>
    </row>
    <row r="964" spans="11:11" ht="30" customHeight="1" x14ac:dyDescent="0.55000000000000004">
      <c r="K964" s="29"/>
    </row>
    <row r="973" spans="11:11" ht="30" customHeight="1" x14ac:dyDescent="0.55000000000000004">
      <c r="K973" s="29"/>
    </row>
    <row r="974" spans="11:11" ht="30" customHeight="1" x14ac:dyDescent="0.55000000000000004">
      <c r="K974" s="29"/>
    </row>
    <row r="975" spans="11:11" ht="30" customHeight="1" x14ac:dyDescent="0.55000000000000004">
      <c r="K975" s="29"/>
    </row>
    <row r="976" spans="11:11" ht="30" customHeight="1" x14ac:dyDescent="0.55000000000000004">
      <c r="K976" s="29"/>
    </row>
    <row r="977" spans="11:15" ht="30" customHeight="1" x14ac:dyDescent="0.55000000000000004">
      <c r="K977" s="29"/>
    </row>
    <row r="978" spans="11:15" ht="30" customHeight="1" x14ac:dyDescent="0.55000000000000004">
      <c r="K978" s="29"/>
    </row>
    <row r="979" spans="11:15" ht="30" customHeight="1" x14ac:dyDescent="0.55000000000000004">
      <c r="K979" s="29"/>
    </row>
    <row r="980" spans="11:15" ht="30" customHeight="1" x14ac:dyDescent="0.55000000000000004">
      <c r="K980" s="29"/>
    </row>
    <row r="982" spans="11:15" ht="30" customHeight="1" x14ac:dyDescent="0.55000000000000004">
      <c r="K982" s="29"/>
      <c r="L982" s="50"/>
      <c r="M982" s="49"/>
      <c r="N982" s="49"/>
      <c r="O982" s="49"/>
    </row>
    <row r="983" spans="11:15" ht="30" customHeight="1" x14ac:dyDescent="0.55000000000000004">
      <c r="K983" s="29"/>
      <c r="L983" s="50"/>
      <c r="M983" s="49"/>
      <c r="N983" s="49"/>
      <c r="O983" s="49"/>
    </row>
    <row r="984" spans="11:15" ht="30" customHeight="1" x14ac:dyDescent="0.55000000000000004">
      <c r="K984" s="29"/>
      <c r="L984" s="50"/>
      <c r="M984" s="49"/>
      <c r="N984" s="49"/>
      <c r="O984" s="49"/>
    </row>
    <row r="985" spans="11:15" ht="30" customHeight="1" x14ac:dyDescent="0.55000000000000004">
      <c r="K985" s="29"/>
      <c r="L985" s="50"/>
      <c r="M985" s="49"/>
      <c r="N985" s="49"/>
      <c r="O985" s="49"/>
    </row>
    <row r="986" spans="11:15" ht="30" customHeight="1" x14ac:dyDescent="0.55000000000000004">
      <c r="K986" s="29"/>
      <c r="L986" s="50"/>
      <c r="M986" s="49"/>
      <c r="N986" s="49"/>
      <c r="O986" s="49"/>
    </row>
    <row r="1011" spans="11:11" ht="30" customHeight="1" x14ac:dyDescent="0.55000000000000004">
      <c r="K1011" s="29"/>
    </row>
    <row r="1012" spans="11:11" ht="30" customHeight="1" x14ac:dyDescent="0.55000000000000004">
      <c r="K1012" s="29"/>
    </row>
    <row r="1013" spans="11:11" ht="30" customHeight="1" x14ac:dyDescent="0.55000000000000004">
      <c r="K1013" s="29"/>
    </row>
    <row r="1014" spans="11:11" ht="30" customHeight="1" x14ac:dyDescent="0.55000000000000004">
      <c r="K1014" s="29"/>
    </row>
    <row r="1015" spans="11:11" ht="30" customHeight="1" x14ac:dyDescent="0.55000000000000004">
      <c r="K1015" s="29"/>
    </row>
    <row r="1016" spans="11:11" ht="30" customHeight="1" x14ac:dyDescent="0.55000000000000004">
      <c r="K1016" s="29"/>
    </row>
    <row r="1017" spans="11:11" ht="30" customHeight="1" x14ac:dyDescent="0.55000000000000004">
      <c r="K1017" s="29"/>
    </row>
    <row r="1018" spans="11:11" ht="30" customHeight="1" x14ac:dyDescent="0.55000000000000004">
      <c r="K1018" s="29"/>
    </row>
    <row r="1062" spans="10:15" ht="30" customHeight="1" x14ac:dyDescent="0.55000000000000004">
      <c r="J1062" s="34"/>
    </row>
    <row r="1063" spans="10:15" ht="30" customHeight="1" x14ac:dyDescent="0.55000000000000004">
      <c r="J1063" s="34"/>
    </row>
    <row r="1064" spans="10:15" ht="30" customHeight="1" x14ac:dyDescent="0.55000000000000004">
      <c r="J1064" s="34"/>
    </row>
    <row r="1065" spans="10:15" ht="30" customHeight="1" x14ac:dyDescent="0.55000000000000004">
      <c r="J1065" s="34"/>
    </row>
    <row r="1066" spans="10:15" ht="30" customHeight="1" x14ac:dyDescent="0.55000000000000004">
      <c r="J1066" s="34"/>
    </row>
    <row r="1067" spans="10:15" ht="30" customHeight="1" x14ac:dyDescent="0.55000000000000004">
      <c r="J1067" s="34"/>
    </row>
    <row r="1068" spans="10:15" ht="30" customHeight="1" x14ac:dyDescent="0.55000000000000004">
      <c r="J1068" s="34"/>
    </row>
    <row r="1069" spans="10:15" ht="30" customHeight="1" x14ac:dyDescent="0.55000000000000004">
      <c r="J1069" s="34"/>
    </row>
    <row r="1071" spans="10:15" ht="30" customHeight="1" x14ac:dyDescent="0.55000000000000004">
      <c r="K1071" s="29"/>
      <c r="L1071" s="50"/>
      <c r="M1071" s="49"/>
      <c r="N1071" s="49"/>
      <c r="O1071" s="49"/>
    </row>
    <row r="1072" spans="10:15" ht="30" customHeight="1" x14ac:dyDescent="0.55000000000000004">
      <c r="K1072" s="29"/>
      <c r="L1072" s="50"/>
      <c r="M1072" s="49"/>
      <c r="N1072" s="49"/>
      <c r="O1072" s="49"/>
    </row>
    <row r="1073" spans="11:15" ht="30" customHeight="1" x14ac:dyDescent="0.55000000000000004">
      <c r="K1073" s="29"/>
      <c r="L1073" s="50"/>
      <c r="M1073" s="49"/>
      <c r="N1073" s="49"/>
      <c r="O1073" s="49"/>
    </row>
    <row r="1074" spans="11:15" ht="30" customHeight="1" x14ac:dyDescent="0.55000000000000004">
      <c r="K1074" s="29"/>
      <c r="L1074" s="50"/>
      <c r="M1074" s="49"/>
      <c r="N1074" s="49"/>
      <c r="O1074" s="49"/>
    </row>
    <row r="1075" spans="11:15" ht="30" customHeight="1" x14ac:dyDescent="0.55000000000000004">
      <c r="K1075" s="29"/>
      <c r="L1075" s="50"/>
      <c r="M1075" s="49"/>
      <c r="N1075" s="49"/>
      <c r="O1075" s="49"/>
    </row>
    <row r="1076" spans="11:15" ht="30" customHeight="1" x14ac:dyDescent="0.55000000000000004">
      <c r="K1076" s="29"/>
      <c r="L1076" s="50"/>
      <c r="M1076" s="49"/>
      <c r="N1076" s="49"/>
      <c r="O1076" s="49"/>
    </row>
    <row r="1077" spans="11:15" ht="30" customHeight="1" x14ac:dyDescent="0.55000000000000004">
      <c r="K1077" s="29"/>
      <c r="L1077" s="50"/>
      <c r="M1077" s="49"/>
      <c r="N1077" s="49"/>
      <c r="O1077" s="49"/>
    </row>
    <row r="1078" spans="11:15" ht="30" customHeight="1" x14ac:dyDescent="0.55000000000000004">
      <c r="K1078" s="29"/>
      <c r="L1078" s="50"/>
      <c r="M1078" s="49"/>
      <c r="N1078" s="49"/>
      <c r="O1078" s="49"/>
    </row>
    <row r="1079" spans="11:15" ht="30" customHeight="1" x14ac:dyDescent="0.55000000000000004">
      <c r="K1079" s="29"/>
      <c r="L1079" s="50"/>
      <c r="M1079" s="49"/>
      <c r="N1079" s="49"/>
      <c r="O1079" s="49"/>
    </row>
    <row r="1080" spans="11:15" ht="30" customHeight="1" x14ac:dyDescent="0.55000000000000004">
      <c r="K1080" s="29"/>
      <c r="L1080" s="50"/>
      <c r="M1080" s="49"/>
      <c r="N1080" s="49"/>
      <c r="O1080" s="49"/>
    </row>
    <row r="1081" spans="11:15" ht="30" customHeight="1" x14ac:dyDescent="0.55000000000000004">
      <c r="K1081" s="29"/>
      <c r="L1081" s="50"/>
      <c r="M1081" s="49"/>
      <c r="N1081" s="49"/>
      <c r="O1081" s="49"/>
    </row>
    <row r="1082" spans="11:15" ht="30" customHeight="1" x14ac:dyDescent="0.55000000000000004">
      <c r="K1082" s="29"/>
      <c r="L1082" s="50"/>
      <c r="M1082" s="49"/>
      <c r="N1082" s="49"/>
      <c r="O1082" s="49"/>
    </row>
    <row r="1083" spans="11:15" ht="30" customHeight="1" x14ac:dyDescent="0.55000000000000004">
      <c r="K1083" s="29"/>
      <c r="L1083" s="50"/>
      <c r="M1083" s="49"/>
      <c r="N1083" s="49"/>
      <c r="O1083" s="49"/>
    </row>
    <row r="1084" spans="11:15" ht="30" customHeight="1" x14ac:dyDescent="0.55000000000000004">
      <c r="K1084" s="29"/>
      <c r="L1084" s="50"/>
      <c r="M1084" s="49"/>
      <c r="N1084" s="49"/>
      <c r="O1084" s="49"/>
    </row>
    <row r="1085" spans="11:15" ht="30" customHeight="1" x14ac:dyDescent="0.55000000000000004">
      <c r="K1085" s="29"/>
      <c r="L1085" s="50"/>
      <c r="M1085" s="49"/>
      <c r="N1085" s="49"/>
      <c r="O1085" s="49"/>
    </row>
    <row r="1086" spans="11:15" ht="30" customHeight="1" x14ac:dyDescent="0.55000000000000004">
      <c r="K1086" s="29"/>
      <c r="L1086" s="50"/>
      <c r="M1086" s="49"/>
      <c r="N1086" s="49"/>
      <c r="O1086" s="49"/>
    </row>
  </sheetData>
  <autoFilter ref="D1:D1086"/>
  <mergeCells count="5">
    <mergeCell ref="B1:I1"/>
    <mergeCell ref="B2:I2"/>
    <mergeCell ref="B3:I3"/>
    <mergeCell ref="G4:H4"/>
    <mergeCell ref="F211:G211"/>
  </mergeCells>
  <pageMargins left="0.23622047244094491" right="0.23622047244094491" top="0.55118110236220474" bottom="0.74803149606299213" header="0.31496062992125984" footer="0.31496062992125984"/>
  <pageSetup paperSize="9" scale="61" fitToHeight="0" orientation="landscape" r:id="rId1"/>
  <rowBreaks count="7" manualBreakCount="7">
    <brk id="25" max="16383" man="1"/>
    <brk id="169" min="1" max="10" man="1"/>
    <brk id="225" max="16383" man="1"/>
    <brk id="234" max="16383" man="1"/>
    <brk id="248" max="16383" man="1"/>
    <brk id="331" max="16383" man="1"/>
    <brk id="594" max="16383" man="1"/>
  </rowBreaks>
  <colBreaks count="1" manualBreakCount="1">
    <brk id="9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377"/>
  <sheetViews>
    <sheetView view="pageBreakPreview" topLeftCell="A13" zoomScale="90" zoomScaleNormal="100" zoomScaleSheetLayoutView="90" workbookViewId="0">
      <selection activeCell="D31" sqref="D31"/>
    </sheetView>
  </sheetViews>
  <sheetFormatPr defaultColWidth="9" defaultRowHeight="30" customHeight="1" x14ac:dyDescent="0.55000000000000004"/>
  <cols>
    <col min="1" max="1" width="6" style="40" customWidth="1"/>
    <col min="2" max="2" width="6.625" style="40" customWidth="1"/>
    <col min="3" max="3" width="24.875" style="14" customWidth="1"/>
    <col min="4" max="4" width="39.625" style="14" customWidth="1"/>
    <col min="5" max="5" width="80.75" style="14" customWidth="1"/>
    <col min="6" max="6" width="19.625" style="178" customWidth="1"/>
    <col min="7" max="7" width="15.875" style="14" customWidth="1"/>
    <col min="8" max="8" width="20" style="122" customWidth="1"/>
    <col min="9" max="9" width="7.75" style="14" customWidth="1"/>
    <col min="10" max="10" width="4.375" style="27" customWidth="1"/>
    <col min="11" max="11" width="50.625" style="13" hidden="1" customWidth="1"/>
    <col min="12" max="12" width="6.25" style="8" customWidth="1"/>
    <col min="13" max="13" width="14.125" style="40" hidden="1" customWidth="1"/>
    <col min="14" max="14" width="13.375" style="40" customWidth="1"/>
    <col min="15" max="16384" width="9" style="40"/>
  </cols>
  <sheetData>
    <row r="1" spans="1:12" ht="34.5" customHeight="1" x14ac:dyDescent="0.55000000000000004">
      <c r="A1" s="8"/>
      <c r="B1" s="793" t="s">
        <v>1266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</row>
    <row r="2" spans="1:12" ht="30" customHeight="1" x14ac:dyDescent="0.55000000000000004">
      <c r="B2" s="763" t="s">
        <v>1264</v>
      </c>
      <c r="C2" s="763"/>
      <c r="D2" s="763"/>
      <c r="E2" s="763"/>
      <c r="F2" s="763"/>
      <c r="G2" s="763"/>
      <c r="H2" s="763"/>
      <c r="I2" s="763"/>
      <c r="J2" s="763"/>
      <c r="K2" s="763"/>
      <c r="L2" s="763"/>
    </row>
    <row r="3" spans="1:12" ht="24.75" customHeight="1" x14ac:dyDescent="0.55000000000000004">
      <c r="B3" s="794" t="s">
        <v>1265</v>
      </c>
      <c r="C3" s="794"/>
      <c r="D3" s="794"/>
      <c r="E3" s="794"/>
      <c r="F3" s="794"/>
      <c r="G3" s="794"/>
      <c r="H3" s="794"/>
      <c r="I3" s="794"/>
      <c r="J3" s="794"/>
      <c r="K3" s="794"/>
      <c r="L3" s="794"/>
    </row>
    <row r="4" spans="1:12" ht="54.75" customHeight="1" x14ac:dyDescent="0.55000000000000004">
      <c r="B4" s="575" t="s">
        <v>5</v>
      </c>
      <c r="C4" s="79" t="s">
        <v>16</v>
      </c>
      <c r="D4" s="79" t="s">
        <v>6</v>
      </c>
      <c r="E4" s="79" t="s">
        <v>7</v>
      </c>
      <c r="F4" s="576" t="s">
        <v>8</v>
      </c>
      <c r="G4" s="792" t="s">
        <v>9</v>
      </c>
      <c r="H4" s="792"/>
      <c r="I4" s="79" t="s">
        <v>10</v>
      </c>
      <c r="J4" s="82"/>
      <c r="K4" s="43"/>
      <c r="L4" s="44"/>
    </row>
    <row r="5" spans="1:12" s="8" customFormat="1" ht="26.25" customHeight="1" x14ac:dyDescent="0.55000000000000004">
      <c r="B5" s="514">
        <v>107</v>
      </c>
      <c r="C5" s="515" t="s">
        <v>186</v>
      </c>
      <c r="D5" s="577" t="s">
        <v>649</v>
      </c>
      <c r="E5" s="577" t="s">
        <v>676</v>
      </c>
      <c r="F5" s="578">
        <v>80464</v>
      </c>
      <c r="G5" s="519">
        <v>44593</v>
      </c>
      <c r="H5" s="579" t="s">
        <v>692</v>
      </c>
      <c r="I5" s="520">
        <v>1</v>
      </c>
      <c r="J5" s="27"/>
      <c r="K5" s="46"/>
      <c r="L5" s="47"/>
    </row>
    <row r="6" spans="1:12" s="8" customFormat="1" ht="27" customHeight="1" x14ac:dyDescent="0.55000000000000004">
      <c r="B6" s="514">
        <v>146</v>
      </c>
      <c r="C6" s="515" t="s">
        <v>186</v>
      </c>
      <c r="D6" s="577" t="s">
        <v>649</v>
      </c>
      <c r="E6" s="577" t="s">
        <v>685</v>
      </c>
      <c r="F6" s="578">
        <v>11877</v>
      </c>
      <c r="G6" s="519">
        <v>44609</v>
      </c>
      <c r="H6" s="579" t="s">
        <v>701</v>
      </c>
      <c r="I6" s="520">
        <v>1</v>
      </c>
      <c r="J6" s="27"/>
      <c r="K6" s="46"/>
      <c r="L6" s="47"/>
    </row>
    <row r="7" spans="1:12" s="8" customFormat="1" ht="27" customHeight="1" x14ac:dyDescent="0.55000000000000004">
      <c r="B7" s="522"/>
      <c r="C7" s="558"/>
      <c r="D7" s="167"/>
      <c r="E7" s="277"/>
      <c r="F7" s="559"/>
      <c r="G7" s="28"/>
      <c r="H7" s="279"/>
      <c r="I7" s="27"/>
      <c r="J7" s="88"/>
      <c r="K7" s="46"/>
      <c r="L7" s="47"/>
    </row>
    <row r="8" spans="1:12" s="8" customFormat="1" ht="27" customHeight="1" x14ac:dyDescent="0.55000000000000004">
      <c r="B8" s="522"/>
      <c r="C8" s="558"/>
      <c r="D8" s="496"/>
      <c r="E8" s="277"/>
      <c r="F8" s="559"/>
      <c r="G8" s="560"/>
      <c r="H8" s="278"/>
      <c r="I8" s="27"/>
      <c r="J8" s="88"/>
      <c r="K8" s="46"/>
      <c r="L8" s="47"/>
    </row>
    <row r="9" spans="1:12" s="8" customFormat="1" ht="49.5" customHeight="1" x14ac:dyDescent="0.55000000000000004">
      <c r="B9" s="575" t="s">
        <v>5</v>
      </c>
      <c r="C9" s="79" t="s">
        <v>16</v>
      </c>
      <c r="D9" s="79" t="s">
        <v>6</v>
      </c>
      <c r="E9" s="79" t="s">
        <v>7</v>
      </c>
      <c r="F9" s="576" t="s">
        <v>8</v>
      </c>
      <c r="G9" s="792" t="s">
        <v>9</v>
      </c>
      <c r="H9" s="792"/>
      <c r="I9" s="79" t="s">
        <v>10</v>
      </c>
      <c r="J9" s="88"/>
      <c r="K9" s="46"/>
      <c r="L9" s="47"/>
    </row>
    <row r="10" spans="1:12" s="8" customFormat="1" ht="27" customHeight="1" x14ac:dyDescent="0.55000000000000004">
      <c r="B10" s="514">
        <v>119</v>
      </c>
      <c r="C10" s="515" t="s">
        <v>733</v>
      </c>
      <c r="D10" s="580" t="s">
        <v>409</v>
      </c>
      <c r="E10" s="581" t="s">
        <v>456</v>
      </c>
      <c r="F10" s="518">
        <v>3493.55</v>
      </c>
      <c r="G10" s="519">
        <v>44595</v>
      </c>
      <c r="H10" s="582" t="s">
        <v>543</v>
      </c>
      <c r="I10" s="520">
        <v>1</v>
      </c>
      <c r="J10" s="88"/>
      <c r="K10" s="46"/>
      <c r="L10" s="47"/>
    </row>
    <row r="11" spans="1:12" s="8" customFormat="1" ht="27" customHeight="1" x14ac:dyDescent="0.55000000000000004">
      <c r="B11" s="514">
        <v>158</v>
      </c>
      <c r="C11" s="515" t="s">
        <v>733</v>
      </c>
      <c r="D11" s="580" t="s">
        <v>409</v>
      </c>
      <c r="E11" s="581" t="s">
        <v>458</v>
      </c>
      <c r="F11" s="518">
        <v>6955</v>
      </c>
      <c r="G11" s="519">
        <v>44613</v>
      </c>
      <c r="H11" s="582" t="s">
        <v>544</v>
      </c>
      <c r="I11" s="520">
        <v>1</v>
      </c>
      <c r="J11" s="88"/>
      <c r="K11" s="46"/>
      <c r="L11" s="47"/>
    </row>
    <row r="12" spans="1:12" s="8" customFormat="1" ht="27" customHeight="1" x14ac:dyDescent="0.55000000000000004">
      <c r="B12" s="514">
        <v>176</v>
      </c>
      <c r="C12" s="515" t="s">
        <v>733</v>
      </c>
      <c r="D12" s="580" t="s">
        <v>409</v>
      </c>
      <c r="E12" s="581" t="s">
        <v>522</v>
      </c>
      <c r="F12" s="518">
        <v>1765.5</v>
      </c>
      <c r="G12" s="519">
        <v>44615</v>
      </c>
      <c r="H12" s="582" t="s">
        <v>581</v>
      </c>
      <c r="I12" s="520">
        <v>1</v>
      </c>
      <c r="J12" s="88"/>
      <c r="K12" s="46"/>
      <c r="L12" s="47"/>
    </row>
    <row r="13" spans="1:12" s="8" customFormat="1" ht="27" customHeight="1" x14ac:dyDescent="0.55000000000000004">
      <c r="B13" s="522"/>
      <c r="C13" s="28"/>
      <c r="D13" s="167"/>
      <c r="E13" s="277"/>
      <c r="F13" s="559"/>
      <c r="G13" s="28"/>
      <c r="H13" s="279"/>
      <c r="I13" s="27"/>
      <c r="J13" s="88"/>
      <c r="K13" s="46"/>
      <c r="L13" s="47"/>
    </row>
    <row r="14" spans="1:12" s="8" customFormat="1" ht="27" customHeight="1" x14ac:dyDescent="0.55000000000000004">
      <c r="B14" s="522"/>
      <c r="C14" s="558"/>
      <c r="D14" s="496"/>
      <c r="E14" s="277"/>
      <c r="F14" s="559"/>
      <c r="G14" s="560"/>
      <c r="H14" s="278"/>
      <c r="I14" s="27"/>
      <c r="J14" s="88"/>
      <c r="K14" s="46"/>
      <c r="L14" s="47"/>
    </row>
    <row r="15" spans="1:12" s="8" customFormat="1" ht="56.25" customHeight="1" x14ac:dyDescent="0.55000000000000004">
      <c r="B15" s="575" t="s">
        <v>5</v>
      </c>
      <c r="C15" s="79" t="s">
        <v>16</v>
      </c>
      <c r="D15" s="79" t="s">
        <v>6</v>
      </c>
      <c r="E15" s="79" t="s">
        <v>7</v>
      </c>
      <c r="F15" s="576" t="s">
        <v>8</v>
      </c>
      <c r="G15" s="792" t="s">
        <v>9</v>
      </c>
      <c r="H15" s="792"/>
      <c r="I15" s="79" t="s">
        <v>10</v>
      </c>
      <c r="J15" s="88"/>
      <c r="K15" s="46"/>
      <c r="L15" s="47"/>
    </row>
    <row r="16" spans="1:12" s="8" customFormat="1" ht="27" customHeight="1" x14ac:dyDescent="0.55000000000000004">
      <c r="B16" s="514">
        <v>202</v>
      </c>
      <c r="C16" s="515" t="s">
        <v>717</v>
      </c>
      <c r="D16" s="577" t="s">
        <v>664</v>
      </c>
      <c r="E16" s="577" t="s">
        <v>675</v>
      </c>
      <c r="F16" s="578">
        <v>1883.2</v>
      </c>
      <c r="G16" s="519">
        <v>44617</v>
      </c>
      <c r="H16" s="579" t="s">
        <v>715</v>
      </c>
      <c r="I16" s="520">
        <v>1</v>
      </c>
      <c r="J16" s="88"/>
      <c r="K16" s="46"/>
      <c r="L16" s="47"/>
    </row>
    <row r="17" spans="2:12" s="8" customFormat="1" ht="27" customHeight="1" x14ac:dyDescent="0.55000000000000004">
      <c r="B17" s="522"/>
      <c r="C17" s="28"/>
      <c r="D17" s="167"/>
      <c r="E17" s="277"/>
      <c r="F17" s="559"/>
      <c r="G17" s="28"/>
      <c r="H17" s="279"/>
      <c r="I17" s="27"/>
      <c r="J17" s="88"/>
      <c r="K17" s="46"/>
      <c r="L17" s="47"/>
    </row>
    <row r="18" spans="2:12" s="8" customFormat="1" ht="27" customHeight="1" x14ac:dyDescent="0.55000000000000004">
      <c r="B18" s="522"/>
      <c r="C18" s="558"/>
      <c r="D18" s="155"/>
      <c r="E18" s="155"/>
      <c r="F18" s="561"/>
      <c r="G18" s="560"/>
      <c r="H18" s="562"/>
      <c r="I18" s="27"/>
      <c r="J18" s="88"/>
      <c r="K18" s="46"/>
      <c r="L18" s="47"/>
    </row>
    <row r="19" spans="2:12" s="8" customFormat="1" ht="48.75" customHeight="1" x14ac:dyDescent="0.55000000000000004">
      <c r="B19" s="575" t="s">
        <v>5</v>
      </c>
      <c r="C19" s="79" t="s">
        <v>16</v>
      </c>
      <c r="D19" s="79" t="s">
        <v>6</v>
      </c>
      <c r="E19" s="79" t="s">
        <v>7</v>
      </c>
      <c r="F19" s="576" t="s">
        <v>8</v>
      </c>
      <c r="G19" s="792" t="s">
        <v>9</v>
      </c>
      <c r="H19" s="792"/>
      <c r="I19" s="79" t="s">
        <v>10</v>
      </c>
      <c r="J19" s="88"/>
      <c r="K19" s="46"/>
      <c r="L19" s="47"/>
    </row>
    <row r="20" spans="2:12" s="8" customFormat="1" ht="27" customHeight="1" x14ac:dyDescent="0.55000000000000004">
      <c r="B20" s="5">
        <v>143</v>
      </c>
      <c r="C20" s="128" t="s">
        <v>281</v>
      </c>
      <c r="D20" s="201" t="s">
        <v>401</v>
      </c>
      <c r="E20" s="197" t="s">
        <v>442</v>
      </c>
      <c r="F20" s="62">
        <v>21079</v>
      </c>
      <c r="G20" s="179">
        <v>44609</v>
      </c>
      <c r="H20" s="168" t="s">
        <v>535</v>
      </c>
      <c r="I20" s="15">
        <v>1</v>
      </c>
      <c r="J20" s="88"/>
      <c r="K20" s="46"/>
      <c r="L20" s="47"/>
    </row>
    <row r="21" spans="2:12" s="8" customFormat="1" ht="27" customHeight="1" x14ac:dyDescent="0.55000000000000004">
      <c r="B21" s="5">
        <v>157</v>
      </c>
      <c r="C21" s="128" t="s">
        <v>281</v>
      </c>
      <c r="D21" s="201" t="s">
        <v>401</v>
      </c>
      <c r="E21" s="197" t="s">
        <v>442</v>
      </c>
      <c r="F21" s="62">
        <v>22309.5</v>
      </c>
      <c r="G21" s="179">
        <v>44613</v>
      </c>
      <c r="H21" s="168" t="s">
        <v>538</v>
      </c>
      <c r="I21" s="15">
        <v>1</v>
      </c>
      <c r="J21" s="88"/>
      <c r="K21" s="46"/>
      <c r="L21" s="47"/>
    </row>
    <row r="22" spans="2:12" s="8" customFormat="1" ht="27" customHeight="1" x14ac:dyDescent="0.55000000000000004">
      <c r="B22" s="5">
        <v>190</v>
      </c>
      <c r="C22" s="128" t="s">
        <v>281</v>
      </c>
      <c r="D22" s="201" t="s">
        <v>401</v>
      </c>
      <c r="E22" s="197" t="s">
        <v>449</v>
      </c>
      <c r="F22" s="62">
        <v>45742.5</v>
      </c>
      <c r="G22" s="179">
        <v>44616</v>
      </c>
      <c r="H22" s="168" t="s">
        <v>539</v>
      </c>
      <c r="I22" s="58">
        <v>1</v>
      </c>
      <c r="J22" s="88"/>
      <c r="K22" s="46"/>
      <c r="L22" s="47"/>
    </row>
    <row r="23" spans="2:12" s="8" customFormat="1" ht="27" customHeight="1" x14ac:dyDescent="0.55000000000000004">
      <c r="B23" s="522"/>
      <c r="C23" s="28"/>
      <c r="D23" s="167"/>
      <c r="E23" s="277"/>
      <c r="F23" s="559"/>
      <c r="G23" s="28"/>
      <c r="H23" s="279"/>
      <c r="I23" s="27"/>
      <c r="J23" s="88"/>
      <c r="K23" s="46"/>
      <c r="L23" s="47"/>
    </row>
    <row r="24" spans="2:12" s="8" customFormat="1" ht="27" customHeight="1" x14ac:dyDescent="0.55000000000000004">
      <c r="B24" s="522"/>
      <c r="C24" s="558"/>
      <c r="D24" s="496"/>
      <c r="E24" s="277"/>
      <c r="F24" s="559"/>
      <c r="G24" s="560"/>
      <c r="H24" s="278"/>
      <c r="I24" s="27"/>
      <c r="J24" s="88"/>
      <c r="K24" s="46"/>
      <c r="L24" s="47"/>
    </row>
    <row r="25" spans="2:12" s="8" customFormat="1" ht="27" customHeight="1" x14ac:dyDescent="0.55000000000000004">
      <c r="B25" s="522"/>
      <c r="C25" s="28"/>
      <c r="D25" s="167"/>
      <c r="E25" s="277"/>
      <c r="F25" s="559"/>
      <c r="G25" s="28"/>
      <c r="H25" s="279"/>
      <c r="I25" s="27"/>
      <c r="J25" s="88"/>
      <c r="K25" s="46"/>
      <c r="L25" s="47"/>
    </row>
    <row r="26" spans="2:12" s="8" customFormat="1" ht="27" customHeight="1" x14ac:dyDescent="0.55000000000000004">
      <c r="B26" s="522"/>
      <c r="C26" s="558"/>
      <c r="D26" s="496"/>
      <c r="E26" s="277"/>
      <c r="F26" s="559"/>
      <c r="G26" s="560"/>
      <c r="H26" s="278"/>
      <c r="I26" s="27"/>
      <c r="J26" s="88"/>
      <c r="K26" s="46"/>
      <c r="L26" s="47"/>
    </row>
    <row r="27" spans="2:12" s="8" customFormat="1" ht="27" customHeight="1" x14ac:dyDescent="0.55000000000000004">
      <c r="B27" s="522"/>
      <c r="C27" s="28"/>
      <c r="D27" s="167"/>
      <c r="E27" s="277"/>
      <c r="F27" s="559"/>
      <c r="G27" s="28"/>
      <c r="H27" s="279"/>
      <c r="I27" s="27"/>
      <c r="J27" s="88"/>
      <c r="K27" s="46"/>
      <c r="L27" s="47"/>
    </row>
    <row r="28" spans="2:12" s="8" customFormat="1" ht="27" customHeight="1" x14ac:dyDescent="0.55000000000000004">
      <c r="B28" s="5">
        <v>108</v>
      </c>
      <c r="C28" s="194" t="s">
        <v>725</v>
      </c>
      <c r="D28" s="216" t="s">
        <v>650</v>
      </c>
      <c r="E28" s="217" t="s">
        <v>677</v>
      </c>
      <c r="F28" s="218">
        <v>38520</v>
      </c>
      <c r="G28" s="63">
        <v>44593</v>
      </c>
      <c r="H28" s="211" t="s">
        <v>693</v>
      </c>
      <c r="I28" s="15">
        <v>1</v>
      </c>
      <c r="J28" s="88"/>
      <c r="K28" s="46"/>
      <c r="L28" s="47"/>
    </row>
    <row r="29" spans="2:12" s="8" customFormat="1" ht="27" customHeight="1" x14ac:dyDescent="0.55000000000000004">
      <c r="B29" s="522"/>
      <c r="C29" s="28"/>
      <c r="D29" s="167"/>
      <c r="E29" s="277"/>
      <c r="F29" s="559"/>
      <c r="G29" s="28"/>
      <c r="H29" s="279"/>
      <c r="I29" s="27"/>
      <c r="J29" s="88"/>
      <c r="K29" s="46"/>
      <c r="L29" s="47"/>
    </row>
    <row r="30" spans="2:12" s="8" customFormat="1" ht="27" customHeight="1" x14ac:dyDescent="0.55000000000000004">
      <c r="B30" s="522"/>
      <c r="C30" s="558"/>
      <c r="D30" s="280"/>
      <c r="E30" s="277"/>
      <c r="F30" s="559"/>
      <c r="G30" s="560"/>
      <c r="H30" s="278"/>
      <c r="I30" s="27"/>
      <c r="J30" s="88"/>
      <c r="K30" s="46"/>
      <c r="L30" s="47"/>
    </row>
    <row r="31" spans="2:12" s="8" customFormat="1" ht="27" customHeight="1" x14ac:dyDescent="0.55000000000000004">
      <c r="B31" s="522"/>
      <c r="C31" s="28"/>
      <c r="D31" s="167"/>
      <c r="E31" s="277"/>
      <c r="F31" s="559"/>
      <c r="G31" s="28"/>
      <c r="H31" s="279"/>
      <c r="I31" s="27"/>
      <c r="J31" s="88"/>
      <c r="K31" s="46"/>
      <c r="L31" s="47"/>
    </row>
    <row r="32" spans="2:12" s="8" customFormat="1" ht="27" customHeight="1" x14ac:dyDescent="0.55000000000000004">
      <c r="B32" s="522"/>
      <c r="C32" s="558"/>
      <c r="D32" s="496"/>
      <c r="E32" s="277"/>
      <c r="F32" s="559"/>
      <c r="G32" s="560"/>
      <c r="H32" s="278"/>
      <c r="I32" s="27"/>
      <c r="J32" s="88"/>
      <c r="K32" s="46"/>
      <c r="L32" s="47"/>
    </row>
    <row r="33" spans="2:12" s="8" customFormat="1" ht="27" customHeight="1" x14ac:dyDescent="0.55000000000000004">
      <c r="B33" s="522"/>
      <c r="C33" s="28"/>
      <c r="D33" s="167"/>
      <c r="E33" s="277"/>
      <c r="F33" s="559"/>
      <c r="G33" s="28"/>
      <c r="H33" s="279"/>
      <c r="I33" s="27"/>
      <c r="J33" s="88"/>
      <c r="K33" s="46"/>
      <c r="L33" s="47"/>
    </row>
    <row r="34" spans="2:12" s="8" customFormat="1" ht="27" customHeight="1" x14ac:dyDescent="0.55000000000000004">
      <c r="B34" s="522"/>
      <c r="C34" s="558"/>
      <c r="D34" s="496"/>
      <c r="E34" s="277"/>
      <c r="F34" s="559"/>
      <c r="G34" s="560"/>
      <c r="H34" s="278"/>
      <c r="I34" s="27"/>
      <c r="J34" s="88"/>
      <c r="K34" s="46"/>
      <c r="L34" s="47"/>
    </row>
    <row r="35" spans="2:12" s="8" customFormat="1" ht="27" customHeight="1" x14ac:dyDescent="0.55000000000000004">
      <c r="B35" s="522"/>
      <c r="C35" s="28"/>
      <c r="D35" s="167"/>
      <c r="E35" s="277"/>
      <c r="F35" s="559"/>
      <c r="G35" s="28"/>
      <c r="H35" s="279"/>
      <c r="I35" s="27"/>
      <c r="J35" s="88"/>
      <c r="K35" s="46"/>
      <c r="L35" s="47"/>
    </row>
    <row r="36" spans="2:12" s="8" customFormat="1" ht="27" customHeight="1" x14ac:dyDescent="0.55000000000000004">
      <c r="B36" s="522"/>
      <c r="C36" s="558"/>
      <c r="D36" s="155"/>
      <c r="E36" s="155"/>
      <c r="F36" s="561"/>
      <c r="G36" s="560"/>
      <c r="H36" s="562"/>
      <c r="I36" s="27"/>
      <c r="J36" s="88"/>
      <c r="K36" s="46"/>
      <c r="L36" s="47"/>
    </row>
    <row r="37" spans="2:12" s="8" customFormat="1" ht="27" customHeight="1" x14ac:dyDescent="0.55000000000000004">
      <c r="B37" s="522"/>
      <c r="C37" s="28"/>
      <c r="D37" s="563"/>
      <c r="E37" s="150"/>
      <c r="F37" s="564"/>
      <c r="G37" s="28"/>
      <c r="H37" s="565"/>
      <c r="I37" s="27"/>
      <c r="J37" s="88"/>
      <c r="K37" s="46"/>
      <c r="L37" s="47"/>
    </row>
    <row r="38" spans="2:12" s="8" customFormat="1" ht="27" customHeight="1" x14ac:dyDescent="0.55000000000000004">
      <c r="B38" s="522"/>
      <c r="C38" s="558"/>
      <c r="D38" s="155"/>
      <c r="E38" s="155"/>
      <c r="F38" s="561"/>
      <c r="G38" s="560"/>
      <c r="H38" s="562"/>
      <c r="I38" s="27"/>
      <c r="J38" s="88"/>
      <c r="K38" s="46"/>
      <c r="L38" s="47"/>
    </row>
    <row r="39" spans="2:12" s="8" customFormat="1" ht="27" customHeight="1" x14ac:dyDescent="0.55000000000000004">
      <c r="B39" s="522"/>
      <c r="C39" s="28"/>
      <c r="D39" s="563"/>
      <c r="E39" s="150"/>
      <c r="F39" s="564"/>
      <c r="G39" s="28"/>
      <c r="H39" s="565"/>
      <c r="I39" s="27"/>
      <c r="J39" s="88"/>
      <c r="K39" s="46"/>
      <c r="L39" s="47"/>
    </row>
    <row r="40" spans="2:12" s="8" customFormat="1" ht="27" customHeight="1" x14ac:dyDescent="0.55000000000000004">
      <c r="B40" s="522"/>
      <c r="C40" s="558"/>
      <c r="D40" s="155"/>
      <c r="E40" s="155"/>
      <c r="F40" s="561"/>
      <c r="G40" s="560"/>
      <c r="H40" s="562"/>
      <c r="I40" s="27"/>
      <c r="J40" s="88"/>
      <c r="K40" s="46"/>
      <c r="L40" s="47"/>
    </row>
    <row r="41" spans="2:12" s="8" customFormat="1" ht="27" customHeight="1" x14ac:dyDescent="0.55000000000000004">
      <c r="B41" s="522"/>
      <c r="C41" s="28"/>
      <c r="D41" s="563"/>
      <c r="E41" s="150"/>
      <c r="F41" s="564"/>
      <c r="G41" s="28"/>
      <c r="H41" s="565"/>
      <c r="I41" s="27"/>
      <c r="J41" s="88"/>
      <c r="K41" s="46"/>
      <c r="L41" s="47"/>
    </row>
    <row r="42" spans="2:12" s="8" customFormat="1" ht="27" customHeight="1" x14ac:dyDescent="0.55000000000000004">
      <c r="B42" s="522"/>
      <c r="C42" s="558"/>
      <c r="D42" s="496"/>
      <c r="E42" s="277"/>
      <c r="F42" s="559"/>
      <c r="G42" s="560"/>
      <c r="H42" s="278"/>
      <c r="I42" s="27"/>
      <c r="J42" s="88"/>
      <c r="K42" s="46"/>
      <c r="L42" s="47"/>
    </row>
    <row r="43" spans="2:12" s="8" customFormat="1" ht="27" customHeight="1" x14ac:dyDescent="0.55000000000000004">
      <c r="B43" s="522"/>
      <c r="C43" s="28"/>
      <c r="D43" s="167"/>
      <c r="E43" s="277"/>
      <c r="F43" s="559"/>
      <c r="G43" s="28"/>
      <c r="H43" s="279"/>
      <c r="I43" s="27"/>
      <c r="J43" s="88"/>
      <c r="K43" s="46"/>
      <c r="L43" s="47"/>
    </row>
    <row r="44" spans="2:12" s="8" customFormat="1" ht="27" customHeight="1" x14ac:dyDescent="0.55000000000000004">
      <c r="B44" s="522"/>
      <c r="C44" s="566"/>
      <c r="D44" s="496"/>
      <c r="E44" s="277"/>
      <c r="F44" s="559"/>
      <c r="G44" s="560"/>
      <c r="H44" s="278"/>
      <c r="I44" s="27"/>
      <c r="J44" s="88"/>
      <c r="K44" s="46"/>
      <c r="L44" s="47"/>
    </row>
    <row r="45" spans="2:12" s="8" customFormat="1" ht="27" customHeight="1" x14ac:dyDescent="0.55000000000000004">
      <c r="B45" s="522"/>
      <c r="C45" s="28"/>
      <c r="D45" s="167"/>
      <c r="E45" s="277"/>
      <c r="F45" s="559"/>
      <c r="G45" s="28"/>
      <c r="H45" s="279"/>
      <c r="I45" s="27"/>
      <c r="J45" s="88"/>
      <c r="K45" s="46"/>
      <c r="L45" s="47"/>
    </row>
    <row r="46" spans="2:12" s="8" customFormat="1" ht="27" customHeight="1" x14ac:dyDescent="0.55000000000000004">
      <c r="B46" s="522"/>
      <c r="C46" s="558"/>
      <c r="D46" s="496"/>
      <c r="E46" s="277"/>
      <c r="F46" s="559"/>
      <c r="G46" s="560"/>
      <c r="H46" s="278"/>
      <c r="I46" s="27"/>
      <c r="J46" s="88"/>
      <c r="K46" s="46"/>
      <c r="L46" s="47"/>
    </row>
    <row r="47" spans="2:12" s="8" customFormat="1" ht="27" customHeight="1" x14ac:dyDescent="0.55000000000000004">
      <c r="B47" s="522"/>
      <c r="C47" s="28"/>
      <c r="D47" s="167"/>
      <c r="E47" s="277"/>
      <c r="F47" s="559"/>
      <c r="G47" s="28"/>
      <c r="H47" s="279"/>
      <c r="I47" s="27"/>
      <c r="J47" s="88"/>
      <c r="K47" s="46"/>
      <c r="L47" s="47"/>
    </row>
    <row r="48" spans="2:12" s="8" customFormat="1" ht="27" customHeight="1" x14ac:dyDescent="0.55000000000000004">
      <c r="B48" s="522"/>
      <c r="C48" s="558"/>
      <c r="D48" s="496"/>
      <c r="E48" s="277"/>
      <c r="F48" s="559"/>
      <c r="G48" s="560"/>
      <c r="H48" s="278"/>
      <c r="I48" s="27"/>
      <c r="J48" s="88"/>
      <c r="K48" s="46"/>
      <c r="L48" s="47"/>
    </row>
    <row r="49" spans="2:12" s="8" customFormat="1" ht="27" customHeight="1" x14ac:dyDescent="0.55000000000000004">
      <c r="B49" s="522"/>
      <c r="C49" s="28"/>
      <c r="D49" s="167"/>
      <c r="E49" s="277"/>
      <c r="F49" s="559"/>
      <c r="G49" s="28"/>
      <c r="H49" s="279"/>
      <c r="I49" s="27"/>
      <c r="J49" s="88"/>
      <c r="K49" s="46"/>
      <c r="L49" s="47"/>
    </row>
    <row r="50" spans="2:12" s="8" customFormat="1" ht="27" customHeight="1" x14ac:dyDescent="0.55000000000000004">
      <c r="B50" s="522"/>
      <c r="C50" s="566"/>
      <c r="D50" s="496"/>
      <c r="E50" s="277"/>
      <c r="F50" s="559"/>
      <c r="G50" s="560"/>
      <c r="H50" s="278"/>
      <c r="I50" s="27"/>
      <c r="J50" s="88"/>
      <c r="K50" s="46"/>
      <c r="L50" s="47"/>
    </row>
    <row r="51" spans="2:12" s="8" customFormat="1" ht="27" customHeight="1" x14ac:dyDescent="0.55000000000000004">
      <c r="B51" s="522"/>
      <c r="C51" s="28"/>
      <c r="D51" s="167"/>
      <c r="E51" s="277"/>
      <c r="F51" s="559"/>
      <c r="G51" s="28"/>
      <c r="H51" s="279"/>
      <c r="I51" s="27"/>
      <c r="J51" s="88"/>
      <c r="K51" s="46"/>
      <c r="L51" s="47"/>
    </row>
    <row r="52" spans="2:12" s="8" customFormat="1" ht="27" customHeight="1" x14ac:dyDescent="0.55000000000000004">
      <c r="B52" s="522"/>
      <c r="C52" s="558"/>
      <c r="D52" s="496"/>
      <c r="E52" s="277"/>
      <c r="F52" s="559"/>
      <c r="G52" s="560"/>
      <c r="H52" s="278"/>
      <c r="I52" s="27"/>
      <c r="J52" s="88"/>
      <c r="K52" s="46"/>
      <c r="L52" s="47"/>
    </row>
    <row r="53" spans="2:12" s="8" customFormat="1" ht="27" customHeight="1" x14ac:dyDescent="0.55000000000000004">
      <c r="B53" s="522"/>
      <c r="C53" s="28"/>
      <c r="D53" s="167"/>
      <c r="E53" s="277"/>
      <c r="F53" s="559"/>
      <c r="G53" s="28"/>
      <c r="H53" s="279"/>
      <c r="I53" s="27"/>
      <c r="J53" s="88"/>
      <c r="K53" s="46"/>
      <c r="L53" s="47"/>
    </row>
    <row r="54" spans="2:12" s="8" customFormat="1" ht="27" customHeight="1" x14ac:dyDescent="0.55000000000000004">
      <c r="B54" s="522"/>
      <c r="C54" s="558"/>
      <c r="D54" s="280"/>
      <c r="E54" s="277"/>
      <c r="F54" s="559"/>
      <c r="G54" s="560"/>
      <c r="H54" s="278"/>
      <c r="I54" s="27"/>
      <c r="J54" s="88"/>
      <c r="K54" s="46"/>
      <c r="L54" s="47"/>
    </row>
    <row r="55" spans="2:12" s="8" customFormat="1" ht="27" customHeight="1" x14ac:dyDescent="0.55000000000000004">
      <c r="B55" s="522"/>
      <c r="C55" s="28"/>
      <c r="D55" s="167"/>
      <c r="E55" s="277"/>
      <c r="F55" s="559"/>
      <c r="G55" s="28"/>
      <c r="H55" s="279"/>
      <c r="I55" s="27"/>
      <c r="J55" s="88"/>
      <c r="K55" s="46"/>
      <c r="L55" s="47"/>
    </row>
    <row r="56" spans="2:12" s="8" customFormat="1" ht="27" customHeight="1" x14ac:dyDescent="0.55000000000000004">
      <c r="B56" s="522"/>
      <c r="C56" s="558"/>
      <c r="D56" s="496"/>
      <c r="E56" s="277"/>
      <c r="F56" s="559"/>
      <c r="G56" s="560"/>
      <c r="H56" s="278"/>
      <c r="I56" s="27"/>
      <c r="J56" s="88"/>
      <c r="K56" s="46"/>
      <c r="L56" s="47"/>
    </row>
    <row r="57" spans="2:12" s="8" customFormat="1" ht="27" customHeight="1" x14ac:dyDescent="0.55000000000000004">
      <c r="B57" s="522"/>
      <c r="C57" s="28"/>
      <c r="D57" s="167"/>
      <c r="E57" s="277"/>
      <c r="F57" s="559"/>
      <c r="G57" s="28"/>
      <c r="H57" s="279"/>
      <c r="I57" s="27"/>
      <c r="J57" s="88"/>
      <c r="K57" s="46"/>
      <c r="L57" s="47"/>
    </row>
    <row r="58" spans="2:12" s="8" customFormat="1" ht="27" customHeight="1" x14ac:dyDescent="0.55000000000000004">
      <c r="B58" s="522"/>
      <c r="C58" s="566"/>
      <c r="D58" s="280"/>
      <c r="E58" s="277"/>
      <c r="F58" s="559"/>
      <c r="G58" s="560"/>
      <c r="H58" s="278"/>
      <c r="I58" s="27"/>
      <c r="J58" s="88"/>
      <c r="K58" s="46"/>
      <c r="L58" s="47"/>
    </row>
    <row r="59" spans="2:12" s="8" customFormat="1" ht="27" customHeight="1" x14ac:dyDescent="0.55000000000000004">
      <c r="B59" s="522"/>
      <c r="C59" s="28"/>
      <c r="D59" s="167"/>
      <c r="E59" s="277"/>
      <c r="F59" s="559"/>
      <c r="G59" s="28"/>
      <c r="H59" s="279"/>
      <c r="I59" s="27"/>
      <c r="J59" s="88"/>
      <c r="K59" s="46"/>
      <c r="L59" s="47"/>
    </row>
    <row r="60" spans="2:12" s="8" customFormat="1" ht="27" customHeight="1" x14ac:dyDescent="0.55000000000000004">
      <c r="B60" s="522"/>
      <c r="C60" s="558"/>
      <c r="D60" s="496"/>
      <c r="E60" s="277"/>
      <c r="F60" s="559"/>
      <c r="G60" s="560"/>
      <c r="H60" s="278"/>
      <c r="I60" s="27"/>
      <c r="J60" s="88"/>
      <c r="K60" s="46"/>
      <c r="L60" s="47"/>
    </row>
    <row r="61" spans="2:12" s="8" customFormat="1" ht="27" customHeight="1" x14ac:dyDescent="0.55000000000000004">
      <c r="B61" s="522"/>
      <c r="C61" s="28"/>
      <c r="D61" s="167"/>
      <c r="E61" s="277"/>
      <c r="F61" s="559"/>
      <c r="G61" s="28"/>
      <c r="H61" s="279"/>
      <c r="I61" s="27"/>
      <c r="J61" s="88"/>
      <c r="K61" s="46"/>
      <c r="L61" s="47"/>
    </row>
    <row r="62" spans="2:12" s="8" customFormat="1" ht="27" customHeight="1" x14ac:dyDescent="0.55000000000000004">
      <c r="B62" s="522"/>
      <c r="C62" s="558"/>
      <c r="D62" s="496"/>
      <c r="E62" s="277"/>
      <c r="F62" s="559"/>
      <c r="G62" s="560"/>
      <c r="H62" s="278"/>
      <c r="I62" s="27"/>
      <c r="J62" s="88"/>
      <c r="K62" s="46"/>
      <c r="L62" s="47"/>
    </row>
    <row r="63" spans="2:12" s="8" customFormat="1" ht="27" customHeight="1" x14ac:dyDescent="0.55000000000000004">
      <c r="B63" s="522"/>
      <c r="C63" s="28"/>
      <c r="D63" s="167"/>
      <c r="E63" s="277"/>
      <c r="F63" s="559"/>
      <c r="G63" s="28"/>
      <c r="H63" s="279"/>
      <c r="I63" s="27"/>
      <c r="J63" s="88"/>
      <c r="K63" s="46"/>
      <c r="L63" s="47"/>
    </row>
    <row r="64" spans="2:12" s="8" customFormat="1" ht="27" customHeight="1" x14ac:dyDescent="0.55000000000000004">
      <c r="B64" s="522"/>
      <c r="C64" s="558"/>
      <c r="D64" s="496"/>
      <c r="E64" s="277"/>
      <c r="F64" s="559"/>
      <c r="G64" s="560"/>
      <c r="H64" s="278"/>
      <c r="I64" s="27"/>
      <c r="J64" s="88"/>
      <c r="K64" s="46"/>
      <c r="L64" s="47"/>
    </row>
    <row r="65" spans="2:12" s="8" customFormat="1" ht="27" customHeight="1" x14ac:dyDescent="0.55000000000000004">
      <c r="B65" s="522"/>
      <c r="C65" s="28"/>
      <c r="D65" s="167"/>
      <c r="E65" s="277"/>
      <c r="F65" s="559"/>
      <c r="G65" s="28"/>
      <c r="H65" s="279"/>
      <c r="I65" s="27"/>
      <c r="J65" s="88"/>
      <c r="K65" s="46"/>
      <c r="L65" s="47"/>
    </row>
    <row r="66" spans="2:12" s="8" customFormat="1" ht="27" customHeight="1" x14ac:dyDescent="0.55000000000000004">
      <c r="B66" s="522"/>
      <c r="C66" s="558"/>
      <c r="D66" s="496"/>
      <c r="E66" s="277"/>
      <c r="F66" s="559"/>
      <c r="G66" s="560"/>
      <c r="H66" s="278"/>
      <c r="I66" s="27"/>
      <c r="J66" s="88"/>
      <c r="K66" s="46"/>
      <c r="L66" s="47"/>
    </row>
    <row r="67" spans="2:12" s="8" customFormat="1" ht="27" customHeight="1" x14ac:dyDescent="0.55000000000000004">
      <c r="B67" s="522"/>
      <c r="C67" s="28"/>
      <c r="D67" s="167"/>
      <c r="E67" s="277"/>
      <c r="F67" s="559"/>
      <c r="G67" s="28"/>
      <c r="H67" s="279"/>
      <c r="I67" s="27"/>
      <c r="J67" s="88"/>
      <c r="K67" s="46"/>
      <c r="L67" s="47"/>
    </row>
    <row r="68" spans="2:12" s="8" customFormat="1" ht="27" customHeight="1" x14ac:dyDescent="0.55000000000000004">
      <c r="B68" s="522"/>
      <c r="C68" s="558"/>
      <c r="D68" s="155"/>
      <c r="E68" s="155"/>
      <c r="F68" s="567"/>
      <c r="G68" s="560"/>
      <c r="H68" s="562"/>
      <c r="I68" s="27"/>
      <c r="J68" s="88"/>
      <c r="K68" s="46"/>
      <c r="L68" s="47"/>
    </row>
    <row r="69" spans="2:12" s="8" customFormat="1" ht="27" customHeight="1" x14ac:dyDescent="0.55000000000000004">
      <c r="B69" s="522"/>
      <c r="C69" s="28"/>
      <c r="D69" s="563"/>
      <c r="E69" s="150"/>
      <c r="F69" s="564"/>
      <c r="G69" s="28"/>
      <c r="H69" s="565"/>
      <c r="I69" s="27"/>
      <c r="J69" s="88"/>
      <c r="K69" s="46"/>
      <c r="L69" s="47"/>
    </row>
    <row r="70" spans="2:12" s="8" customFormat="1" ht="27" customHeight="1" x14ac:dyDescent="0.55000000000000004">
      <c r="B70" s="522"/>
      <c r="C70" s="558"/>
      <c r="D70" s="496"/>
      <c r="E70" s="277"/>
      <c r="F70" s="559"/>
      <c r="G70" s="560"/>
      <c r="H70" s="278"/>
      <c r="I70" s="27"/>
      <c r="J70" s="88"/>
      <c r="K70" s="46"/>
      <c r="L70" s="47"/>
    </row>
    <row r="71" spans="2:12" s="8" customFormat="1" ht="27" customHeight="1" x14ac:dyDescent="0.55000000000000004">
      <c r="B71" s="522"/>
      <c r="C71" s="28"/>
      <c r="D71" s="167"/>
      <c r="E71" s="277"/>
      <c r="F71" s="559"/>
      <c r="G71" s="28"/>
      <c r="H71" s="279"/>
      <c r="I71" s="27"/>
      <c r="J71" s="88"/>
      <c r="K71" s="46"/>
      <c r="L71" s="47"/>
    </row>
    <row r="72" spans="2:12" s="8" customFormat="1" ht="27" customHeight="1" x14ac:dyDescent="0.55000000000000004">
      <c r="B72" s="522"/>
      <c r="C72" s="558"/>
      <c r="D72" s="496"/>
      <c r="E72" s="277"/>
      <c r="F72" s="559"/>
      <c r="G72" s="560"/>
      <c r="H72" s="278"/>
      <c r="I72" s="27"/>
      <c r="J72" s="88"/>
      <c r="K72" s="46"/>
      <c r="L72" s="47"/>
    </row>
    <row r="73" spans="2:12" s="8" customFormat="1" ht="27" customHeight="1" x14ac:dyDescent="0.55000000000000004">
      <c r="B73" s="522"/>
      <c r="C73" s="28"/>
      <c r="D73" s="167"/>
      <c r="E73" s="277"/>
      <c r="F73" s="559"/>
      <c r="G73" s="28"/>
      <c r="H73" s="279"/>
      <c r="I73" s="27"/>
      <c r="J73" s="88"/>
      <c r="K73" s="46"/>
      <c r="L73" s="47"/>
    </row>
    <row r="74" spans="2:12" s="8" customFormat="1" ht="27" customHeight="1" x14ac:dyDescent="0.55000000000000004">
      <c r="B74" s="522"/>
      <c r="C74" s="558"/>
      <c r="D74" s="496"/>
      <c r="E74" s="277"/>
      <c r="F74" s="559"/>
      <c r="G74" s="560"/>
      <c r="H74" s="278"/>
      <c r="I74" s="27"/>
      <c r="J74" s="88"/>
      <c r="K74" s="46"/>
      <c r="L74" s="47"/>
    </row>
    <row r="75" spans="2:12" s="8" customFormat="1" ht="27" customHeight="1" x14ac:dyDescent="0.55000000000000004">
      <c r="B75" s="522"/>
      <c r="C75" s="28"/>
      <c r="D75" s="167"/>
      <c r="E75" s="277"/>
      <c r="F75" s="559"/>
      <c r="G75" s="28"/>
      <c r="H75" s="279"/>
      <c r="I75" s="27"/>
      <c r="J75" s="88"/>
      <c r="K75" s="46"/>
      <c r="L75" s="47"/>
    </row>
    <row r="76" spans="2:12" s="8" customFormat="1" ht="27" customHeight="1" x14ac:dyDescent="0.55000000000000004">
      <c r="B76" s="522"/>
      <c r="C76" s="566"/>
      <c r="D76" s="280"/>
      <c r="E76" s="277"/>
      <c r="F76" s="559"/>
      <c r="G76" s="560"/>
      <c r="H76" s="278"/>
      <c r="I76" s="27"/>
      <c r="J76" s="88"/>
      <c r="K76" s="46"/>
      <c r="L76" s="47"/>
    </row>
    <row r="77" spans="2:12" s="8" customFormat="1" ht="27" customHeight="1" x14ac:dyDescent="0.55000000000000004">
      <c r="B77" s="522"/>
      <c r="C77" s="28"/>
      <c r="D77" s="167"/>
      <c r="E77" s="277"/>
      <c r="F77" s="559"/>
      <c r="G77" s="28"/>
      <c r="H77" s="279"/>
      <c r="I77" s="27"/>
      <c r="J77" s="88"/>
      <c r="K77" s="46"/>
      <c r="L77" s="47"/>
    </row>
    <row r="78" spans="2:12" s="8" customFormat="1" ht="27" customHeight="1" x14ac:dyDescent="0.55000000000000004">
      <c r="B78" s="522"/>
      <c r="C78" s="566"/>
      <c r="D78" s="496"/>
      <c r="E78" s="277"/>
      <c r="F78" s="559"/>
      <c r="G78" s="560"/>
      <c r="H78" s="278"/>
      <c r="I78" s="27"/>
      <c r="J78" s="88"/>
      <c r="K78" s="46"/>
      <c r="L78" s="47"/>
    </row>
    <row r="79" spans="2:12" s="8" customFormat="1" ht="27" customHeight="1" x14ac:dyDescent="0.55000000000000004">
      <c r="B79" s="522"/>
      <c r="C79" s="28"/>
      <c r="D79" s="167"/>
      <c r="E79" s="277"/>
      <c r="F79" s="559"/>
      <c r="G79" s="28"/>
      <c r="H79" s="279"/>
      <c r="I79" s="27"/>
      <c r="J79" s="88"/>
      <c r="K79" s="46"/>
      <c r="L79" s="47"/>
    </row>
    <row r="80" spans="2:12" s="8" customFormat="1" ht="27" customHeight="1" x14ac:dyDescent="0.55000000000000004">
      <c r="B80" s="522"/>
      <c r="C80" s="28"/>
      <c r="D80" s="496"/>
      <c r="E80" s="277"/>
      <c r="F80" s="559"/>
      <c r="G80" s="560"/>
      <c r="H80" s="278"/>
      <c r="I80" s="27"/>
      <c r="J80" s="88"/>
      <c r="K80" s="46"/>
      <c r="L80" s="47"/>
    </row>
    <row r="81" spans="2:14" s="8" customFormat="1" ht="27" customHeight="1" x14ac:dyDescent="0.55000000000000004">
      <c r="B81" s="522"/>
      <c r="C81" s="28"/>
      <c r="D81" s="167"/>
      <c r="E81" s="277"/>
      <c r="F81" s="559"/>
      <c r="G81" s="28"/>
      <c r="H81" s="279"/>
      <c r="I81" s="27"/>
      <c r="J81" s="88"/>
      <c r="K81" s="46"/>
      <c r="L81" s="47"/>
    </row>
    <row r="82" spans="2:14" s="8" customFormat="1" ht="27" customHeight="1" x14ac:dyDescent="0.55000000000000004">
      <c r="B82" s="522"/>
      <c r="C82" s="558"/>
      <c r="D82" s="496"/>
      <c r="E82" s="277"/>
      <c r="F82" s="559"/>
      <c r="G82" s="560"/>
      <c r="H82" s="278"/>
      <c r="I82" s="27"/>
      <c r="J82" s="88"/>
      <c r="K82" s="46"/>
      <c r="L82" s="47"/>
    </row>
    <row r="83" spans="2:14" s="8" customFormat="1" ht="27" customHeight="1" x14ac:dyDescent="0.55000000000000004">
      <c r="B83" s="522"/>
      <c r="C83" s="28"/>
      <c r="D83" s="167"/>
      <c r="E83" s="277"/>
      <c r="F83" s="559"/>
      <c r="G83" s="28"/>
      <c r="H83" s="279"/>
      <c r="I83" s="27"/>
      <c r="J83" s="88"/>
      <c r="K83" s="46"/>
      <c r="L83" s="47"/>
    </row>
    <row r="84" spans="2:14" s="8" customFormat="1" ht="27" customHeight="1" x14ac:dyDescent="0.55000000000000004">
      <c r="B84" s="522"/>
      <c r="C84" s="558"/>
      <c r="D84" s="155"/>
      <c r="E84" s="150"/>
      <c r="F84" s="567"/>
      <c r="G84" s="560"/>
      <c r="H84" s="562"/>
      <c r="I84" s="27"/>
      <c r="J84" s="88"/>
      <c r="K84" s="46"/>
      <c r="L84" s="47"/>
    </row>
    <row r="85" spans="2:14" s="8" customFormat="1" ht="27" customHeight="1" x14ac:dyDescent="0.55000000000000004">
      <c r="B85" s="522"/>
      <c r="C85" s="28"/>
      <c r="D85" s="563"/>
      <c r="E85" s="150"/>
      <c r="F85" s="564"/>
      <c r="G85" s="28"/>
      <c r="H85" s="565"/>
      <c r="I85" s="27"/>
      <c r="J85" s="88"/>
      <c r="K85" s="46"/>
      <c r="L85" s="47"/>
    </row>
    <row r="86" spans="2:14" s="8" customFormat="1" ht="27" customHeight="1" x14ac:dyDescent="0.55000000000000004">
      <c r="B86" s="522"/>
      <c r="C86" s="558"/>
      <c r="D86" s="155"/>
      <c r="E86" s="155"/>
      <c r="F86" s="561"/>
      <c r="G86" s="560"/>
      <c r="H86" s="562"/>
      <c r="I86" s="27"/>
      <c r="J86" s="88"/>
      <c r="K86" s="46"/>
      <c r="L86" s="47"/>
    </row>
    <row r="87" spans="2:14" s="8" customFormat="1" ht="27" customHeight="1" x14ac:dyDescent="0.55000000000000004">
      <c r="B87" s="522"/>
      <c r="C87" s="28"/>
      <c r="D87" s="568"/>
      <c r="E87" s="150"/>
      <c r="F87" s="564"/>
      <c r="G87" s="28"/>
      <c r="H87" s="565"/>
      <c r="I87" s="27"/>
      <c r="J87" s="88"/>
      <c r="K87" s="46"/>
      <c r="L87" s="47"/>
    </row>
    <row r="88" spans="2:14" s="8" customFormat="1" ht="27" customHeight="1" x14ac:dyDescent="0.55000000000000004">
      <c r="B88" s="522"/>
      <c r="C88" s="558"/>
      <c r="D88" s="496"/>
      <c r="E88" s="277"/>
      <c r="F88" s="559"/>
      <c r="G88" s="560"/>
      <c r="H88" s="278"/>
      <c r="I88" s="27"/>
      <c r="J88" s="88"/>
      <c r="K88" s="46"/>
      <c r="L88" s="47"/>
    </row>
    <row r="89" spans="2:14" s="8" customFormat="1" ht="27" customHeight="1" x14ac:dyDescent="0.55000000000000004">
      <c r="B89" s="522"/>
      <c r="C89" s="28"/>
      <c r="D89" s="167"/>
      <c r="E89" s="277"/>
      <c r="F89" s="559"/>
      <c r="G89" s="28"/>
      <c r="H89" s="279"/>
      <c r="I89" s="27"/>
      <c r="J89" s="88"/>
      <c r="K89" s="46"/>
      <c r="L89" s="47"/>
    </row>
    <row r="90" spans="2:14" s="8" customFormat="1" ht="27" customHeight="1" x14ac:dyDescent="0.55000000000000004">
      <c r="B90" s="522"/>
      <c r="C90" s="566"/>
      <c r="D90" s="496"/>
      <c r="E90" s="277"/>
      <c r="F90" s="559"/>
      <c r="G90" s="560"/>
      <c r="H90" s="278"/>
      <c r="I90" s="27"/>
      <c r="J90" s="27"/>
      <c r="K90" s="13"/>
      <c r="L90" s="522"/>
      <c r="N90" s="166"/>
    </row>
    <row r="91" spans="2:14" s="8" customFormat="1" ht="27" customHeight="1" x14ac:dyDescent="0.55000000000000004">
      <c r="B91" s="522"/>
      <c r="C91" s="28"/>
      <c r="D91" s="167"/>
      <c r="E91" s="277"/>
      <c r="F91" s="559"/>
      <c r="G91" s="28"/>
      <c r="H91" s="279"/>
      <c r="I91" s="27"/>
      <c r="J91" s="27"/>
      <c r="K91" s="13"/>
      <c r="L91" s="522"/>
      <c r="N91" s="167"/>
    </row>
    <row r="92" spans="2:14" s="8" customFormat="1" ht="27" customHeight="1" x14ac:dyDescent="0.55000000000000004">
      <c r="B92" s="522"/>
      <c r="C92" s="558"/>
      <c r="D92" s="496"/>
      <c r="E92" s="277"/>
      <c r="F92" s="559"/>
      <c r="G92" s="560"/>
      <c r="H92" s="278"/>
      <c r="I92" s="27"/>
      <c r="J92" s="27"/>
      <c r="K92" s="13"/>
      <c r="L92" s="522"/>
      <c r="N92" s="167"/>
    </row>
    <row r="93" spans="2:14" s="8" customFormat="1" ht="27" customHeight="1" x14ac:dyDescent="0.55000000000000004">
      <c r="B93" s="522"/>
      <c r="C93" s="28"/>
      <c r="D93" s="167"/>
      <c r="E93" s="277"/>
      <c r="F93" s="559"/>
      <c r="G93" s="28"/>
      <c r="H93" s="279"/>
      <c r="I93" s="27"/>
      <c r="J93" s="27"/>
      <c r="K93" s="13"/>
      <c r="L93" s="522"/>
      <c r="N93" s="167"/>
    </row>
    <row r="94" spans="2:14" s="8" customFormat="1" ht="27" customHeight="1" x14ac:dyDescent="0.55000000000000004">
      <c r="B94" s="522"/>
      <c r="C94" s="558"/>
      <c r="D94" s="155"/>
      <c r="E94" s="155"/>
      <c r="F94" s="561"/>
      <c r="G94" s="560"/>
      <c r="H94" s="562"/>
      <c r="I94" s="27"/>
      <c r="J94" s="27"/>
      <c r="K94" s="13"/>
      <c r="L94" s="522"/>
      <c r="N94" s="167"/>
    </row>
    <row r="95" spans="2:14" s="8" customFormat="1" ht="27" customHeight="1" x14ac:dyDescent="0.55000000000000004">
      <c r="B95" s="522"/>
      <c r="C95" s="28"/>
      <c r="D95" s="563"/>
      <c r="E95" s="150"/>
      <c r="F95" s="564"/>
      <c r="G95" s="28"/>
      <c r="H95" s="565"/>
      <c r="I95" s="27"/>
      <c r="J95" s="27"/>
      <c r="K95" s="13"/>
      <c r="L95" s="522"/>
      <c r="N95" s="167"/>
    </row>
    <row r="96" spans="2:14" s="8" customFormat="1" ht="27" customHeight="1" x14ac:dyDescent="0.55000000000000004">
      <c r="B96" s="522"/>
      <c r="C96" s="558"/>
      <c r="D96" s="155"/>
      <c r="E96" s="155"/>
      <c r="F96" s="561"/>
      <c r="G96" s="560"/>
      <c r="H96" s="562"/>
      <c r="I96" s="27"/>
      <c r="J96" s="27"/>
      <c r="K96" s="13"/>
      <c r="L96" s="522"/>
      <c r="N96" s="167"/>
    </row>
    <row r="97" spans="2:14" s="8" customFormat="1" ht="27" customHeight="1" x14ac:dyDescent="0.55000000000000004">
      <c r="B97" s="522"/>
      <c r="C97" s="28"/>
      <c r="D97" s="563"/>
      <c r="E97" s="153"/>
      <c r="F97" s="564"/>
      <c r="G97" s="28"/>
      <c r="H97" s="565"/>
      <c r="I97" s="27"/>
      <c r="J97" s="27"/>
      <c r="K97" s="13"/>
      <c r="L97" s="522"/>
      <c r="N97" s="167"/>
    </row>
    <row r="98" spans="2:14" s="8" customFormat="1" ht="27" customHeight="1" x14ac:dyDescent="0.55000000000000004">
      <c r="B98" s="522"/>
      <c r="C98" s="558"/>
      <c r="D98" s="155"/>
      <c r="E98" s="155"/>
      <c r="F98" s="561"/>
      <c r="G98" s="560"/>
      <c r="H98" s="562"/>
      <c r="I98" s="27"/>
      <c r="J98" s="27"/>
      <c r="K98" s="13"/>
      <c r="L98" s="522"/>
      <c r="N98" s="167"/>
    </row>
    <row r="99" spans="2:14" s="8" customFormat="1" ht="27" customHeight="1" x14ac:dyDescent="0.55000000000000004">
      <c r="B99" s="522"/>
      <c r="C99" s="28"/>
      <c r="D99" s="563"/>
      <c r="E99" s="153"/>
      <c r="F99" s="564"/>
      <c r="G99" s="28"/>
      <c r="H99" s="565"/>
      <c r="I99" s="27"/>
      <c r="J99" s="27"/>
      <c r="K99" s="13"/>
      <c r="L99" s="522"/>
      <c r="N99" s="167"/>
    </row>
    <row r="100" spans="2:14" s="8" customFormat="1" ht="27" customHeight="1" x14ac:dyDescent="0.55000000000000004">
      <c r="B100" s="522"/>
      <c r="C100" s="558"/>
      <c r="D100" s="155"/>
      <c r="E100" s="155"/>
      <c r="F100" s="561"/>
      <c r="G100" s="560"/>
      <c r="H100" s="562"/>
      <c r="I100" s="27"/>
      <c r="J100" s="27"/>
      <c r="K100" s="13"/>
      <c r="L100" s="522"/>
      <c r="N100" s="167"/>
    </row>
    <row r="101" spans="2:14" s="8" customFormat="1" ht="27" customHeight="1" x14ac:dyDescent="0.55000000000000004">
      <c r="B101" s="522"/>
      <c r="C101" s="28"/>
      <c r="D101" s="563"/>
      <c r="E101" s="153"/>
      <c r="F101" s="564"/>
      <c r="G101" s="28"/>
      <c r="H101" s="565"/>
      <c r="I101" s="27"/>
      <c r="J101" s="27"/>
      <c r="K101" s="13"/>
      <c r="L101" s="522"/>
      <c r="N101" s="167"/>
    </row>
    <row r="102" spans="2:14" s="8" customFormat="1" ht="27" customHeight="1" x14ac:dyDescent="0.55000000000000004">
      <c r="B102" s="522"/>
      <c r="C102" s="558"/>
      <c r="D102" s="155"/>
      <c r="E102" s="155"/>
      <c r="F102" s="561"/>
      <c r="G102" s="560"/>
      <c r="H102" s="562"/>
      <c r="I102" s="27"/>
      <c r="J102" s="27"/>
      <c r="K102" s="13"/>
      <c r="L102" s="522"/>
      <c r="N102" s="167"/>
    </row>
    <row r="103" spans="2:14" s="8" customFormat="1" ht="27" customHeight="1" x14ac:dyDescent="0.55000000000000004">
      <c r="B103" s="522"/>
      <c r="C103" s="28"/>
      <c r="D103" s="563"/>
      <c r="E103" s="153"/>
      <c r="F103" s="564"/>
      <c r="G103" s="28"/>
      <c r="H103" s="565"/>
      <c r="I103" s="27"/>
      <c r="J103" s="27"/>
      <c r="K103" s="13"/>
      <c r="L103" s="522"/>
      <c r="N103" s="167"/>
    </row>
    <row r="104" spans="2:14" s="8" customFormat="1" ht="27" customHeight="1" x14ac:dyDescent="0.55000000000000004">
      <c r="B104" s="522"/>
      <c r="C104" s="28"/>
      <c r="D104" s="496"/>
      <c r="E104" s="277"/>
      <c r="F104" s="559"/>
      <c r="G104" s="560"/>
      <c r="H104" s="278"/>
      <c r="I104" s="27"/>
      <c r="J104" s="27"/>
      <c r="K104" s="13"/>
      <c r="L104" s="522"/>
      <c r="N104" s="167"/>
    </row>
    <row r="105" spans="2:14" s="8" customFormat="1" ht="27" customHeight="1" x14ac:dyDescent="0.55000000000000004">
      <c r="B105" s="522"/>
      <c r="C105" s="28"/>
      <c r="D105" s="167"/>
      <c r="E105" s="277"/>
      <c r="F105" s="559"/>
      <c r="G105" s="28"/>
      <c r="H105" s="279"/>
      <c r="I105" s="27"/>
      <c r="J105" s="27"/>
      <c r="K105" s="13"/>
      <c r="L105" s="522"/>
      <c r="N105" s="167"/>
    </row>
    <row r="106" spans="2:14" s="8" customFormat="1" ht="27" customHeight="1" x14ac:dyDescent="0.55000000000000004">
      <c r="B106" s="522"/>
      <c r="C106" s="558"/>
      <c r="D106" s="280"/>
      <c r="E106" s="277"/>
      <c r="F106" s="559"/>
      <c r="G106" s="560"/>
      <c r="H106" s="278"/>
      <c r="I106" s="27"/>
      <c r="J106" s="27"/>
      <c r="K106" s="13"/>
      <c r="L106" s="522"/>
      <c r="N106" s="167"/>
    </row>
    <row r="107" spans="2:14" s="8" customFormat="1" ht="27" customHeight="1" x14ac:dyDescent="0.55000000000000004">
      <c r="B107" s="522"/>
      <c r="C107" s="28"/>
      <c r="D107" s="167"/>
      <c r="E107" s="277"/>
      <c r="F107" s="559"/>
      <c r="G107" s="28"/>
      <c r="H107" s="279"/>
      <c r="I107" s="27"/>
      <c r="J107" s="27"/>
      <c r="K107" s="13"/>
      <c r="L107" s="522"/>
      <c r="N107" s="167"/>
    </row>
    <row r="108" spans="2:14" s="8" customFormat="1" ht="27" customHeight="1" x14ac:dyDescent="0.55000000000000004">
      <c r="B108" s="522"/>
      <c r="C108" s="558"/>
      <c r="D108" s="280"/>
      <c r="E108" s="277"/>
      <c r="F108" s="559"/>
      <c r="G108" s="560"/>
      <c r="H108" s="278"/>
      <c r="I108" s="27"/>
      <c r="J108" s="27"/>
      <c r="K108" s="13"/>
      <c r="L108" s="522"/>
      <c r="N108" s="167"/>
    </row>
    <row r="109" spans="2:14" s="8" customFormat="1" ht="27" customHeight="1" x14ac:dyDescent="0.55000000000000004">
      <c r="B109" s="522"/>
      <c r="C109" s="28"/>
      <c r="D109" s="167"/>
      <c r="E109" s="277"/>
      <c r="F109" s="559"/>
      <c r="G109" s="28"/>
      <c r="H109" s="279"/>
      <c r="I109" s="27"/>
      <c r="J109" s="27"/>
      <c r="K109" s="13"/>
      <c r="L109" s="522"/>
      <c r="N109" s="167"/>
    </row>
    <row r="110" spans="2:14" s="8" customFormat="1" ht="27" customHeight="1" x14ac:dyDescent="0.55000000000000004">
      <c r="B110" s="522"/>
      <c r="C110" s="558"/>
      <c r="D110" s="496"/>
      <c r="E110" s="277"/>
      <c r="F110" s="559"/>
      <c r="G110" s="560"/>
      <c r="H110" s="278"/>
      <c r="I110" s="27"/>
      <c r="J110" s="27"/>
      <c r="K110" s="13"/>
      <c r="L110" s="522"/>
      <c r="N110" s="167"/>
    </row>
    <row r="111" spans="2:14" s="8" customFormat="1" ht="27" customHeight="1" x14ac:dyDescent="0.55000000000000004">
      <c r="B111" s="522"/>
      <c r="C111" s="28"/>
      <c r="D111" s="167"/>
      <c r="E111" s="277"/>
      <c r="F111" s="559"/>
      <c r="G111" s="28"/>
      <c r="H111" s="279"/>
      <c r="I111" s="27"/>
      <c r="J111" s="27"/>
      <c r="K111" s="13"/>
      <c r="L111" s="522"/>
      <c r="N111" s="167"/>
    </row>
    <row r="112" spans="2:14" s="8" customFormat="1" ht="27" customHeight="1" x14ac:dyDescent="0.55000000000000004">
      <c r="B112" s="522"/>
      <c r="C112" s="558"/>
      <c r="D112" s="496"/>
      <c r="E112" s="277"/>
      <c r="F112" s="559"/>
      <c r="G112" s="560"/>
      <c r="H112" s="278"/>
      <c r="I112" s="27"/>
      <c r="J112" s="27"/>
      <c r="K112" s="13"/>
      <c r="L112" s="522"/>
      <c r="N112" s="167"/>
    </row>
    <row r="113" spans="2:14" s="8" customFormat="1" ht="27" customHeight="1" x14ac:dyDescent="0.55000000000000004">
      <c r="B113" s="522"/>
      <c r="C113" s="28"/>
      <c r="D113" s="496"/>
      <c r="E113" s="277"/>
      <c r="F113" s="559"/>
      <c r="G113" s="28"/>
      <c r="H113" s="279"/>
      <c r="I113" s="27"/>
      <c r="J113" s="27"/>
      <c r="K113" s="13"/>
      <c r="L113" s="522"/>
      <c r="N113" s="167"/>
    </row>
    <row r="114" spans="2:14" s="8" customFormat="1" ht="27" customHeight="1" x14ac:dyDescent="0.55000000000000004">
      <c r="B114" s="522"/>
      <c r="C114" s="558"/>
      <c r="D114" s="496"/>
      <c r="E114" s="277"/>
      <c r="F114" s="559"/>
      <c r="G114" s="560"/>
      <c r="H114" s="278"/>
      <c r="I114" s="27"/>
      <c r="J114" s="27"/>
      <c r="K114" s="13"/>
      <c r="L114" s="522"/>
      <c r="N114" s="166"/>
    </row>
    <row r="115" spans="2:14" s="8" customFormat="1" ht="27" customHeight="1" x14ac:dyDescent="0.55000000000000004">
      <c r="B115" s="522"/>
      <c r="C115" s="28"/>
      <c r="D115" s="167"/>
      <c r="E115" s="277"/>
      <c r="F115" s="559"/>
      <c r="G115" s="28"/>
      <c r="H115" s="279"/>
      <c r="I115" s="27"/>
      <c r="J115" s="27"/>
      <c r="K115" s="13"/>
      <c r="L115" s="522"/>
      <c r="N115" s="167"/>
    </row>
    <row r="116" spans="2:14" s="8" customFormat="1" ht="27" customHeight="1" x14ac:dyDescent="0.55000000000000004">
      <c r="B116" s="522"/>
      <c r="C116" s="558"/>
      <c r="D116" s="496"/>
      <c r="E116" s="277"/>
      <c r="F116" s="559"/>
      <c r="G116" s="560"/>
      <c r="H116" s="278"/>
      <c r="I116" s="27"/>
      <c r="J116" s="27"/>
      <c r="K116" s="13"/>
      <c r="L116" s="522"/>
      <c r="N116" s="166"/>
    </row>
    <row r="117" spans="2:14" s="8" customFormat="1" ht="27" customHeight="1" x14ac:dyDescent="0.55000000000000004">
      <c r="B117" s="522"/>
      <c r="C117" s="28"/>
      <c r="D117" s="167"/>
      <c r="E117" s="277"/>
      <c r="F117" s="559"/>
      <c r="G117" s="28"/>
      <c r="H117" s="279"/>
      <c r="I117" s="27"/>
      <c r="J117" s="27"/>
      <c r="K117" s="13"/>
      <c r="L117" s="522"/>
      <c r="N117" s="167"/>
    </row>
    <row r="118" spans="2:14" s="8" customFormat="1" ht="27" customHeight="1" x14ac:dyDescent="0.55000000000000004">
      <c r="B118" s="522"/>
      <c r="C118" s="558"/>
      <c r="D118" s="496"/>
      <c r="E118" s="277"/>
      <c r="F118" s="559"/>
      <c r="G118" s="560"/>
      <c r="H118" s="278"/>
      <c r="I118" s="27"/>
      <c r="J118" s="27"/>
      <c r="K118" s="13"/>
      <c r="L118" s="522"/>
      <c r="N118" s="166"/>
    </row>
    <row r="119" spans="2:14" s="8" customFormat="1" ht="27" customHeight="1" x14ac:dyDescent="0.55000000000000004">
      <c r="B119" s="522"/>
      <c r="C119" s="28"/>
      <c r="D119" s="167"/>
      <c r="E119" s="277"/>
      <c r="F119" s="559"/>
      <c r="G119" s="28"/>
      <c r="H119" s="279"/>
      <c r="I119" s="27"/>
      <c r="J119" s="27"/>
      <c r="K119" s="13"/>
      <c r="L119" s="522"/>
      <c r="N119" s="167"/>
    </row>
    <row r="120" spans="2:14" s="8" customFormat="1" ht="27" customHeight="1" x14ac:dyDescent="0.55000000000000004">
      <c r="B120" s="522"/>
      <c r="C120" s="558"/>
      <c r="D120" s="496"/>
      <c r="E120" s="277"/>
      <c r="F120" s="559"/>
      <c r="G120" s="560"/>
      <c r="H120" s="278"/>
      <c r="I120" s="27"/>
      <c r="J120" s="27"/>
      <c r="K120" s="13"/>
      <c r="L120" s="522"/>
      <c r="N120" s="167"/>
    </row>
    <row r="121" spans="2:14" s="8" customFormat="1" ht="27" customHeight="1" x14ac:dyDescent="0.55000000000000004">
      <c r="B121" s="522"/>
      <c r="C121" s="28"/>
      <c r="D121" s="167"/>
      <c r="E121" s="277"/>
      <c r="F121" s="559"/>
      <c r="G121" s="28"/>
      <c r="H121" s="279"/>
      <c r="I121" s="27"/>
      <c r="J121" s="27"/>
      <c r="K121" s="13"/>
      <c r="L121" s="522"/>
      <c r="N121" s="167"/>
    </row>
    <row r="122" spans="2:14" s="8" customFormat="1" ht="27" customHeight="1" x14ac:dyDescent="0.55000000000000004">
      <c r="B122" s="522"/>
      <c r="C122" s="558"/>
      <c r="D122" s="496"/>
      <c r="E122" s="277"/>
      <c r="F122" s="559"/>
      <c r="G122" s="560"/>
      <c r="H122" s="278"/>
      <c r="I122" s="27"/>
      <c r="J122" s="27"/>
      <c r="K122" s="13"/>
      <c r="L122" s="522"/>
      <c r="N122" s="167"/>
    </row>
    <row r="123" spans="2:14" s="8" customFormat="1" ht="27" customHeight="1" x14ac:dyDescent="0.55000000000000004">
      <c r="B123" s="522"/>
      <c r="C123" s="28"/>
      <c r="D123" s="167"/>
      <c r="E123" s="277"/>
      <c r="F123" s="559"/>
      <c r="G123" s="28"/>
      <c r="H123" s="279"/>
      <c r="I123" s="27"/>
      <c r="J123" s="27"/>
      <c r="K123" s="13"/>
      <c r="L123" s="522"/>
      <c r="N123" s="167"/>
    </row>
    <row r="124" spans="2:14" s="8" customFormat="1" ht="27" customHeight="1" x14ac:dyDescent="0.55000000000000004">
      <c r="B124" s="522"/>
      <c r="C124" s="558"/>
      <c r="D124" s="155"/>
      <c r="E124" s="155"/>
      <c r="F124" s="561"/>
      <c r="G124" s="560"/>
      <c r="H124" s="562"/>
      <c r="I124" s="27"/>
      <c r="J124" s="27"/>
      <c r="K124" s="13"/>
      <c r="L124" s="522"/>
      <c r="N124" s="167"/>
    </row>
    <row r="125" spans="2:14" s="8" customFormat="1" ht="27" customHeight="1" x14ac:dyDescent="0.55000000000000004">
      <c r="B125" s="522"/>
      <c r="C125" s="28"/>
      <c r="D125" s="563"/>
      <c r="E125" s="153"/>
      <c r="F125" s="564"/>
      <c r="G125" s="28"/>
      <c r="H125" s="565"/>
      <c r="I125" s="27"/>
      <c r="J125" s="27"/>
      <c r="K125" s="13"/>
      <c r="L125" s="522"/>
      <c r="N125" s="167"/>
    </row>
    <row r="126" spans="2:14" s="8" customFormat="1" ht="27" customHeight="1" x14ac:dyDescent="0.55000000000000004">
      <c r="B126" s="522"/>
      <c r="C126" s="558"/>
      <c r="D126" s="496"/>
      <c r="E126" s="277"/>
      <c r="F126" s="559"/>
      <c r="G126" s="560"/>
      <c r="H126" s="278"/>
      <c r="I126" s="27"/>
      <c r="J126" s="27"/>
      <c r="K126" s="13"/>
      <c r="L126" s="522"/>
      <c r="N126" s="167"/>
    </row>
    <row r="127" spans="2:14" s="8" customFormat="1" ht="27" customHeight="1" x14ac:dyDescent="0.55000000000000004">
      <c r="B127" s="522"/>
      <c r="C127" s="28"/>
      <c r="D127" s="167"/>
      <c r="E127" s="277"/>
      <c r="F127" s="559"/>
      <c r="G127" s="28"/>
      <c r="H127" s="279"/>
      <c r="I127" s="27"/>
      <c r="J127" s="27"/>
      <c r="K127" s="13"/>
      <c r="L127" s="522"/>
      <c r="N127" s="167"/>
    </row>
    <row r="128" spans="2:14" s="8" customFormat="1" ht="27" customHeight="1" x14ac:dyDescent="0.55000000000000004">
      <c r="B128" s="522"/>
      <c r="C128" s="558"/>
      <c r="D128" s="496"/>
      <c r="E128" s="277"/>
      <c r="F128" s="559"/>
      <c r="G128" s="560"/>
      <c r="H128" s="278"/>
      <c r="I128" s="27"/>
      <c r="J128" s="27"/>
      <c r="K128" s="13"/>
      <c r="L128" s="522"/>
      <c r="N128" s="167"/>
    </row>
    <row r="129" spans="2:14" s="8" customFormat="1" ht="27" customHeight="1" x14ac:dyDescent="0.55000000000000004">
      <c r="B129" s="522"/>
      <c r="C129" s="28"/>
      <c r="D129" s="167"/>
      <c r="E129" s="277"/>
      <c r="F129" s="559"/>
      <c r="G129" s="28"/>
      <c r="H129" s="279"/>
      <c r="I129" s="27"/>
      <c r="J129" s="27"/>
      <c r="K129" s="13"/>
      <c r="L129" s="522"/>
      <c r="N129" s="167"/>
    </row>
    <row r="130" spans="2:14" s="8" customFormat="1" ht="27" customHeight="1" x14ac:dyDescent="0.55000000000000004">
      <c r="B130" s="522"/>
      <c r="C130" s="558"/>
      <c r="D130" s="496"/>
      <c r="E130" s="277"/>
      <c r="F130" s="559"/>
      <c r="G130" s="560"/>
      <c r="H130" s="278"/>
      <c r="I130" s="27"/>
      <c r="J130" s="27"/>
      <c r="K130" s="13"/>
      <c r="L130" s="522"/>
      <c r="N130" s="167"/>
    </row>
    <row r="131" spans="2:14" s="8" customFormat="1" ht="27" customHeight="1" x14ac:dyDescent="0.55000000000000004">
      <c r="B131" s="522"/>
      <c r="C131" s="28"/>
      <c r="D131" s="167"/>
      <c r="E131" s="277"/>
      <c r="F131" s="559"/>
      <c r="G131" s="28"/>
      <c r="H131" s="279"/>
      <c r="I131" s="27"/>
      <c r="J131" s="27"/>
      <c r="K131" s="13"/>
      <c r="L131" s="522"/>
      <c r="N131" s="167"/>
    </row>
    <row r="132" spans="2:14" s="8" customFormat="1" ht="27" customHeight="1" x14ac:dyDescent="0.55000000000000004">
      <c r="B132" s="522"/>
      <c r="C132" s="558"/>
      <c r="D132" s="280"/>
      <c r="E132" s="277"/>
      <c r="F132" s="559"/>
      <c r="G132" s="560"/>
      <c r="H132" s="278"/>
      <c r="I132" s="27"/>
      <c r="J132" s="27"/>
      <c r="K132" s="13"/>
      <c r="L132" s="522"/>
      <c r="N132" s="167"/>
    </row>
    <row r="133" spans="2:14" s="8" customFormat="1" ht="27" customHeight="1" x14ac:dyDescent="0.55000000000000004">
      <c r="B133" s="522"/>
      <c r="C133" s="28"/>
      <c r="D133" s="167"/>
      <c r="E133" s="277"/>
      <c r="F133" s="559"/>
      <c r="G133" s="28"/>
      <c r="H133" s="279"/>
      <c r="I133" s="27"/>
      <c r="J133" s="27"/>
      <c r="K133" s="13"/>
      <c r="L133" s="522"/>
      <c r="N133" s="167"/>
    </row>
    <row r="134" spans="2:14" s="8" customFormat="1" ht="27" customHeight="1" x14ac:dyDescent="0.55000000000000004">
      <c r="B134" s="522"/>
      <c r="C134" s="558"/>
      <c r="D134" s="496"/>
      <c r="E134" s="277"/>
      <c r="F134" s="559"/>
      <c r="G134" s="560"/>
      <c r="H134" s="278"/>
      <c r="I134" s="27"/>
      <c r="J134" s="27"/>
      <c r="K134" s="13"/>
      <c r="L134" s="522"/>
      <c r="N134" s="167"/>
    </row>
    <row r="135" spans="2:14" s="8" customFormat="1" ht="27" customHeight="1" x14ac:dyDescent="0.55000000000000004">
      <c r="B135" s="522"/>
      <c r="C135" s="28"/>
      <c r="D135" s="167"/>
      <c r="E135" s="277"/>
      <c r="F135" s="559"/>
      <c r="G135" s="28"/>
      <c r="H135" s="279"/>
      <c r="I135" s="27"/>
      <c r="J135" s="27"/>
      <c r="K135" s="13"/>
      <c r="L135" s="522"/>
      <c r="N135" s="167"/>
    </row>
    <row r="136" spans="2:14" s="8" customFormat="1" ht="27" customHeight="1" x14ac:dyDescent="0.55000000000000004">
      <c r="B136" s="522"/>
      <c r="C136" s="558"/>
      <c r="D136" s="496"/>
      <c r="E136" s="277"/>
      <c r="F136" s="559"/>
      <c r="G136" s="560"/>
      <c r="H136" s="278"/>
      <c r="I136" s="27"/>
      <c r="J136" s="27"/>
      <c r="K136" s="13"/>
      <c r="L136" s="522"/>
      <c r="N136" s="167"/>
    </row>
    <row r="137" spans="2:14" s="8" customFormat="1" ht="27" customHeight="1" x14ac:dyDescent="0.55000000000000004">
      <c r="B137" s="522"/>
      <c r="C137" s="28"/>
      <c r="D137" s="167"/>
      <c r="E137" s="277"/>
      <c r="F137" s="559"/>
      <c r="G137" s="28"/>
      <c r="H137" s="279"/>
      <c r="I137" s="27"/>
      <c r="J137" s="27"/>
      <c r="K137" s="13"/>
      <c r="L137" s="522"/>
      <c r="N137" s="167"/>
    </row>
    <row r="138" spans="2:14" s="8" customFormat="1" ht="27" customHeight="1" x14ac:dyDescent="0.55000000000000004">
      <c r="B138" s="522"/>
      <c r="C138" s="558"/>
      <c r="D138" s="496"/>
      <c r="E138" s="277"/>
      <c r="F138" s="559"/>
      <c r="G138" s="560"/>
      <c r="H138" s="278"/>
      <c r="I138" s="27"/>
      <c r="J138" s="27"/>
      <c r="K138" s="13"/>
      <c r="L138" s="522"/>
      <c r="N138" s="167"/>
    </row>
    <row r="139" spans="2:14" s="8" customFormat="1" ht="27" customHeight="1" x14ac:dyDescent="0.55000000000000004">
      <c r="B139" s="522"/>
      <c r="C139" s="28"/>
      <c r="D139" s="167"/>
      <c r="E139" s="277"/>
      <c r="F139" s="559"/>
      <c r="G139" s="28"/>
      <c r="H139" s="279"/>
      <c r="I139" s="27"/>
      <c r="J139" s="27"/>
      <c r="K139" s="13"/>
      <c r="L139" s="522"/>
      <c r="N139" s="167"/>
    </row>
    <row r="140" spans="2:14" s="8" customFormat="1" ht="27" customHeight="1" x14ac:dyDescent="0.55000000000000004">
      <c r="B140" s="522"/>
      <c r="C140" s="558"/>
      <c r="D140" s="280"/>
      <c r="E140" s="277"/>
      <c r="F140" s="559"/>
      <c r="G140" s="560"/>
      <c r="H140" s="278"/>
      <c r="I140" s="27"/>
      <c r="J140" s="27"/>
      <c r="K140" s="13"/>
      <c r="L140" s="522"/>
      <c r="N140" s="167"/>
    </row>
    <row r="141" spans="2:14" s="8" customFormat="1" ht="27" customHeight="1" x14ac:dyDescent="0.55000000000000004">
      <c r="B141" s="522"/>
      <c r="C141" s="28"/>
      <c r="D141" s="167"/>
      <c r="E141" s="277"/>
      <c r="F141" s="559"/>
      <c r="G141" s="28"/>
      <c r="H141" s="279"/>
      <c r="I141" s="27"/>
      <c r="J141" s="27"/>
      <c r="K141" s="13"/>
      <c r="L141" s="522"/>
      <c r="N141" s="167"/>
    </row>
    <row r="142" spans="2:14" s="8" customFormat="1" ht="27" customHeight="1" x14ac:dyDescent="0.55000000000000004">
      <c r="B142" s="522"/>
      <c r="C142" s="558"/>
      <c r="D142" s="280"/>
      <c r="E142" s="277"/>
      <c r="F142" s="559"/>
      <c r="G142" s="560"/>
      <c r="H142" s="278"/>
      <c r="I142" s="27"/>
      <c r="J142" s="27"/>
      <c r="K142" s="13"/>
      <c r="L142" s="522"/>
      <c r="N142" s="167"/>
    </row>
    <row r="143" spans="2:14" s="8" customFormat="1" ht="27" customHeight="1" x14ac:dyDescent="0.55000000000000004">
      <c r="B143" s="522"/>
      <c r="C143" s="28"/>
      <c r="D143" s="167"/>
      <c r="E143" s="277"/>
      <c r="F143" s="559"/>
      <c r="G143" s="569"/>
      <c r="H143" s="279"/>
      <c r="I143" s="27"/>
      <c r="J143" s="27"/>
      <c r="K143" s="13"/>
      <c r="L143" s="522"/>
      <c r="N143" s="167"/>
    </row>
    <row r="144" spans="2:14" s="8" customFormat="1" ht="27" customHeight="1" x14ac:dyDescent="0.55000000000000004">
      <c r="B144" s="522"/>
      <c r="C144" s="558"/>
      <c r="D144" s="496"/>
      <c r="E144" s="277"/>
      <c r="F144" s="559"/>
      <c r="G144" s="560"/>
      <c r="H144" s="278"/>
      <c r="I144" s="27"/>
      <c r="J144" s="27"/>
      <c r="K144" s="13"/>
      <c r="L144" s="522"/>
      <c r="N144" s="167"/>
    </row>
    <row r="145" spans="2:14" s="8" customFormat="1" ht="27" customHeight="1" x14ac:dyDescent="0.55000000000000004">
      <c r="B145" s="522"/>
      <c r="C145" s="28"/>
      <c r="D145" s="167"/>
      <c r="E145" s="277"/>
      <c r="F145" s="559"/>
      <c r="G145" s="28"/>
      <c r="H145" s="279"/>
      <c r="I145" s="27"/>
      <c r="J145" s="27"/>
      <c r="K145" s="13"/>
      <c r="L145" s="522"/>
      <c r="N145" s="167"/>
    </row>
    <row r="146" spans="2:14" s="8" customFormat="1" ht="27" customHeight="1" x14ac:dyDescent="0.55000000000000004">
      <c r="B146" s="522"/>
      <c r="C146" s="558"/>
      <c r="D146" s="496"/>
      <c r="E146" s="277"/>
      <c r="F146" s="559"/>
      <c r="G146" s="560"/>
      <c r="H146" s="278"/>
      <c r="I146" s="27"/>
      <c r="J146" s="27"/>
      <c r="K146" s="13"/>
      <c r="L146" s="522"/>
      <c r="N146" s="167"/>
    </row>
    <row r="147" spans="2:14" s="8" customFormat="1" ht="27" customHeight="1" x14ac:dyDescent="0.55000000000000004">
      <c r="B147" s="522"/>
      <c r="C147" s="28"/>
      <c r="D147" s="167"/>
      <c r="E147" s="277"/>
      <c r="F147" s="559"/>
      <c r="G147" s="569"/>
      <c r="H147" s="279"/>
      <c r="I147" s="27"/>
      <c r="J147" s="27"/>
      <c r="K147" s="13"/>
      <c r="L147" s="522"/>
      <c r="N147" s="167"/>
    </row>
    <row r="148" spans="2:14" s="8" customFormat="1" ht="27" customHeight="1" x14ac:dyDescent="0.55000000000000004">
      <c r="B148" s="522"/>
      <c r="C148" s="28"/>
      <c r="D148" s="155"/>
      <c r="E148" s="155"/>
      <c r="F148" s="561"/>
      <c r="G148" s="560"/>
      <c r="H148" s="562"/>
      <c r="I148" s="27"/>
      <c r="J148" s="27"/>
      <c r="K148" s="13"/>
      <c r="L148" s="522"/>
      <c r="N148" s="167"/>
    </row>
    <row r="149" spans="2:14" s="8" customFormat="1" ht="27" customHeight="1" x14ac:dyDescent="0.55000000000000004">
      <c r="B149" s="522"/>
      <c r="C149" s="28"/>
      <c r="D149" s="563"/>
      <c r="E149" s="155"/>
      <c r="F149" s="564"/>
      <c r="G149" s="28"/>
      <c r="H149" s="565"/>
      <c r="I149" s="27"/>
      <c r="J149" s="27"/>
      <c r="K149" s="13"/>
      <c r="L149" s="522"/>
      <c r="N149" s="167"/>
    </row>
    <row r="150" spans="2:14" s="8" customFormat="1" ht="27" customHeight="1" x14ac:dyDescent="0.55000000000000004">
      <c r="B150" s="522"/>
      <c r="C150" s="558"/>
      <c r="D150" s="155"/>
      <c r="E150" s="155"/>
      <c r="F150" s="567"/>
      <c r="G150" s="560"/>
      <c r="H150" s="562"/>
      <c r="I150" s="27"/>
      <c r="J150" s="27"/>
      <c r="K150" s="13"/>
      <c r="L150" s="522"/>
      <c r="N150" s="167"/>
    </row>
    <row r="151" spans="2:14" s="8" customFormat="1" ht="27" customHeight="1" x14ac:dyDescent="0.55000000000000004">
      <c r="B151" s="522"/>
      <c r="C151" s="28"/>
      <c r="D151" s="563"/>
      <c r="E151" s="153"/>
      <c r="F151" s="564"/>
      <c r="G151" s="28"/>
      <c r="H151" s="565"/>
      <c r="I151" s="27"/>
      <c r="J151" s="27"/>
      <c r="K151" s="13"/>
      <c r="L151" s="522"/>
      <c r="N151" s="167"/>
    </row>
    <row r="152" spans="2:14" s="8" customFormat="1" ht="27" customHeight="1" x14ac:dyDescent="0.55000000000000004">
      <c r="B152" s="522"/>
      <c r="C152" s="558"/>
      <c r="D152" s="496"/>
      <c r="E152" s="277"/>
      <c r="F152" s="559"/>
      <c r="G152" s="560"/>
      <c r="H152" s="278"/>
      <c r="I152" s="27"/>
      <c r="J152" s="27"/>
      <c r="K152" s="13"/>
      <c r="L152" s="522"/>
      <c r="N152" s="166"/>
    </row>
    <row r="153" spans="2:14" s="8" customFormat="1" ht="27" customHeight="1" x14ac:dyDescent="0.55000000000000004">
      <c r="B153" s="522"/>
      <c r="C153" s="28"/>
      <c r="D153" s="167"/>
      <c r="E153" s="277"/>
      <c r="F153" s="559"/>
      <c r="G153" s="28"/>
      <c r="H153" s="279"/>
      <c r="I153" s="27"/>
      <c r="J153" s="27"/>
      <c r="K153" s="13"/>
      <c r="L153" s="522"/>
      <c r="N153" s="167"/>
    </row>
    <row r="154" spans="2:14" s="8" customFormat="1" ht="27" customHeight="1" x14ac:dyDescent="0.55000000000000004">
      <c r="B154" s="522"/>
      <c r="C154" s="558"/>
      <c r="D154" s="496"/>
      <c r="E154" s="277"/>
      <c r="F154" s="559"/>
      <c r="G154" s="560"/>
      <c r="H154" s="278"/>
      <c r="I154" s="27"/>
      <c r="J154" s="32"/>
      <c r="K154" s="13"/>
      <c r="L154" s="522"/>
      <c r="N154" s="166"/>
    </row>
    <row r="155" spans="2:14" s="8" customFormat="1" ht="27" customHeight="1" x14ac:dyDescent="0.55000000000000004">
      <c r="B155" s="522"/>
      <c r="C155" s="28"/>
      <c r="D155" s="167"/>
      <c r="E155" s="277"/>
      <c r="F155" s="559"/>
      <c r="G155" s="28"/>
      <c r="H155" s="279"/>
      <c r="I155" s="27"/>
      <c r="J155" s="32"/>
      <c r="K155" s="13"/>
      <c r="L155" s="522"/>
      <c r="N155" s="167"/>
    </row>
    <row r="156" spans="2:14" s="8" customFormat="1" ht="27" customHeight="1" x14ac:dyDescent="0.55000000000000004">
      <c r="B156" s="522"/>
      <c r="C156" s="558"/>
      <c r="D156" s="496"/>
      <c r="E156" s="277"/>
      <c r="F156" s="559"/>
      <c r="G156" s="560"/>
      <c r="H156" s="278"/>
      <c r="I156" s="27"/>
      <c r="J156" s="32"/>
      <c r="K156" s="13"/>
      <c r="L156" s="522"/>
      <c r="N156" s="167"/>
    </row>
    <row r="157" spans="2:14" s="8" customFormat="1" ht="27" customHeight="1" x14ac:dyDescent="0.55000000000000004">
      <c r="B157" s="522"/>
      <c r="C157" s="28"/>
      <c r="D157" s="167"/>
      <c r="E157" s="277"/>
      <c r="F157" s="559"/>
      <c r="G157" s="28"/>
      <c r="H157" s="279"/>
      <c r="I157" s="27"/>
      <c r="J157" s="32"/>
      <c r="K157" s="13"/>
      <c r="L157" s="522"/>
      <c r="N157" s="167"/>
    </row>
    <row r="158" spans="2:14" s="8" customFormat="1" ht="27" customHeight="1" x14ac:dyDescent="0.55000000000000004">
      <c r="B158" s="522"/>
      <c r="C158" s="558"/>
      <c r="D158" s="496"/>
      <c r="E158" s="277"/>
      <c r="F158" s="559"/>
      <c r="G158" s="560"/>
      <c r="H158" s="278"/>
      <c r="I158" s="27"/>
      <c r="J158" s="32"/>
      <c r="K158" s="13"/>
      <c r="L158" s="522"/>
      <c r="N158" s="167"/>
    </row>
    <row r="159" spans="2:14" s="8" customFormat="1" ht="27" customHeight="1" x14ac:dyDescent="0.55000000000000004">
      <c r="B159" s="522"/>
      <c r="C159" s="28"/>
      <c r="D159" s="167"/>
      <c r="E159" s="277"/>
      <c r="F159" s="559"/>
      <c r="G159" s="28"/>
      <c r="H159" s="279"/>
      <c r="I159" s="27"/>
      <c r="J159" s="32"/>
      <c r="K159" s="13"/>
      <c r="L159" s="522"/>
      <c r="N159" s="167"/>
    </row>
    <row r="160" spans="2:14" s="8" customFormat="1" ht="27" customHeight="1" x14ac:dyDescent="0.55000000000000004">
      <c r="B160" s="522"/>
      <c r="C160" s="566"/>
      <c r="D160" s="496"/>
      <c r="E160" s="277"/>
      <c r="F160" s="559"/>
      <c r="G160" s="560"/>
      <c r="H160" s="278"/>
      <c r="I160" s="27"/>
      <c r="J160" s="32"/>
      <c r="K160" s="13"/>
      <c r="L160" s="522"/>
      <c r="N160" s="167"/>
    </row>
    <row r="161" spans="2:14" s="8" customFormat="1" ht="27" customHeight="1" x14ac:dyDescent="0.55000000000000004">
      <c r="B161" s="522"/>
      <c r="C161" s="28"/>
      <c r="D161" s="167"/>
      <c r="E161" s="277"/>
      <c r="F161" s="559"/>
      <c r="G161" s="28"/>
      <c r="H161" s="279"/>
      <c r="I161" s="27"/>
      <c r="J161" s="32"/>
      <c r="K161" s="13"/>
      <c r="L161" s="522"/>
      <c r="N161" s="167"/>
    </row>
    <row r="162" spans="2:14" s="8" customFormat="1" ht="27" customHeight="1" x14ac:dyDescent="0.55000000000000004">
      <c r="B162" s="522"/>
      <c r="C162" s="558"/>
      <c r="D162" s="496"/>
      <c r="E162" s="277"/>
      <c r="F162" s="559"/>
      <c r="G162" s="560"/>
      <c r="H162" s="278"/>
      <c r="I162" s="27"/>
      <c r="J162" s="32"/>
      <c r="K162" s="13"/>
      <c r="L162" s="522"/>
      <c r="N162" s="167"/>
    </row>
    <row r="163" spans="2:14" s="8" customFormat="1" ht="27" customHeight="1" x14ac:dyDescent="0.55000000000000004">
      <c r="B163" s="522"/>
      <c r="C163" s="28"/>
      <c r="D163" s="167"/>
      <c r="E163" s="277"/>
      <c r="F163" s="559"/>
      <c r="G163" s="28"/>
      <c r="H163" s="279"/>
      <c r="I163" s="27"/>
      <c r="J163" s="32"/>
      <c r="K163" s="13"/>
      <c r="L163" s="522"/>
      <c r="N163" s="167"/>
    </row>
    <row r="164" spans="2:14" s="8" customFormat="1" ht="27" customHeight="1" x14ac:dyDescent="0.55000000000000004">
      <c r="B164" s="522"/>
      <c r="C164" s="558"/>
      <c r="D164" s="496"/>
      <c r="E164" s="277"/>
      <c r="F164" s="559"/>
      <c r="G164" s="560"/>
      <c r="H164" s="278"/>
      <c r="I164" s="27"/>
      <c r="J164" s="32"/>
      <c r="K164" s="13"/>
      <c r="L164" s="522"/>
      <c r="N164" s="167"/>
    </row>
    <row r="165" spans="2:14" s="8" customFormat="1" ht="27" customHeight="1" x14ac:dyDescent="0.55000000000000004">
      <c r="B165" s="522"/>
      <c r="C165" s="28"/>
      <c r="D165" s="167"/>
      <c r="E165" s="277"/>
      <c r="F165" s="559"/>
      <c r="G165" s="28"/>
      <c r="H165" s="279"/>
      <c r="I165" s="27"/>
      <c r="J165" s="32"/>
      <c r="K165" s="13"/>
      <c r="L165" s="522"/>
      <c r="N165" s="167"/>
    </row>
    <row r="166" spans="2:14" s="8" customFormat="1" ht="27" customHeight="1" x14ac:dyDescent="0.55000000000000004">
      <c r="B166" s="522"/>
      <c r="C166" s="558"/>
      <c r="D166" s="496"/>
      <c r="E166" s="277"/>
      <c r="F166" s="559"/>
      <c r="G166" s="560"/>
      <c r="H166" s="278"/>
      <c r="I166" s="27"/>
      <c r="J166" s="32"/>
      <c r="K166" s="13"/>
      <c r="L166" s="522"/>
      <c r="N166" s="167"/>
    </row>
    <row r="167" spans="2:14" s="8" customFormat="1" ht="27" customHeight="1" x14ac:dyDescent="0.55000000000000004">
      <c r="B167" s="522"/>
      <c r="C167" s="28"/>
      <c r="D167" s="167"/>
      <c r="E167" s="277"/>
      <c r="F167" s="559"/>
      <c r="G167" s="28"/>
      <c r="H167" s="279"/>
      <c r="I167" s="27"/>
      <c r="J167" s="32"/>
      <c r="K167" s="13"/>
      <c r="L167" s="522"/>
      <c r="N167" s="167"/>
    </row>
    <row r="168" spans="2:14" s="8" customFormat="1" ht="27" customHeight="1" x14ac:dyDescent="0.55000000000000004">
      <c r="B168" s="522"/>
      <c r="C168" s="558"/>
      <c r="D168" s="280"/>
      <c r="E168" s="277"/>
      <c r="F168" s="559"/>
      <c r="G168" s="560"/>
      <c r="H168" s="278"/>
      <c r="I168" s="27"/>
      <c r="J168" s="32"/>
      <c r="K168" s="13"/>
      <c r="L168" s="522"/>
      <c r="N168" s="167"/>
    </row>
    <row r="169" spans="2:14" s="8" customFormat="1" ht="27" customHeight="1" x14ac:dyDescent="0.55000000000000004">
      <c r="B169" s="522"/>
      <c r="C169" s="28"/>
      <c r="D169" s="167"/>
      <c r="E169" s="277"/>
      <c r="F169" s="559"/>
      <c r="G169" s="28"/>
      <c r="H169" s="279"/>
      <c r="I169" s="27"/>
      <c r="J169" s="32"/>
      <c r="K169" s="13"/>
      <c r="L169" s="522"/>
      <c r="N169" s="167"/>
    </row>
    <row r="170" spans="2:14" s="8" customFormat="1" ht="27" customHeight="1" x14ac:dyDescent="0.55000000000000004">
      <c r="B170" s="522"/>
      <c r="C170" s="558"/>
      <c r="D170" s="496"/>
      <c r="E170" s="277"/>
      <c r="F170" s="559"/>
      <c r="G170" s="560"/>
      <c r="H170" s="278"/>
      <c r="I170" s="27"/>
      <c r="J170" s="32"/>
      <c r="K170" s="13"/>
      <c r="L170" s="522"/>
      <c r="N170" s="167"/>
    </row>
    <row r="171" spans="2:14" s="8" customFormat="1" ht="27" customHeight="1" x14ac:dyDescent="0.55000000000000004">
      <c r="B171" s="522"/>
      <c r="C171" s="28"/>
      <c r="D171" s="167"/>
      <c r="E171" s="277"/>
      <c r="F171" s="559"/>
      <c r="G171" s="28"/>
      <c r="H171" s="279"/>
      <c r="I171" s="27"/>
      <c r="J171" s="32"/>
      <c r="K171" s="13"/>
      <c r="L171" s="522"/>
      <c r="N171" s="167"/>
    </row>
    <row r="172" spans="2:14" s="8" customFormat="1" ht="27" customHeight="1" x14ac:dyDescent="0.55000000000000004">
      <c r="B172" s="522"/>
      <c r="C172" s="558"/>
      <c r="D172" s="496"/>
      <c r="E172" s="277"/>
      <c r="F172" s="559"/>
      <c r="G172" s="560"/>
      <c r="H172" s="278"/>
      <c r="I172" s="27"/>
      <c r="J172" s="32"/>
      <c r="K172" s="13"/>
      <c r="L172" s="522"/>
      <c r="N172" s="167"/>
    </row>
    <row r="173" spans="2:14" s="8" customFormat="1" ht="27" customHeight="1" x14ac:dyDescent="0.55000000000000004">
      <c r="B173" s="522"/>
      <c r="C173" s="28"/>
      <c r="D173" s="167"/>
      <c r="E173" s="277"/>
      <c r="F173" s="559"/>
      <c r="G173" s="28"/>
      <c r="H173" s="279"/>
      <c r="I173" s="27"/>
      <c r="J173" s="32"/>
      <c r="K173" s="13"/>
      <c r="L173" s="522"/>
      <c r="N173" s="167"/>
    </row>
    <row r="174" spans="2:14" s="8" customFormat="1" ht="27" customHeight="1" x14ac:dyDescent="0.55000000000000004">
      <c r="B174" s="522"/>
      <c r="C174" s="566"/>
      <c r="D174" s="280"/>
      <c r="E174" s="277"/>
      <c r="F174" s="559"/>
      <c r="G174" s="560"/>
      <c r="H174" s="278"/>
      <c r="I174" s="27"/>
      <c r="J174" s="32"/>
      <c r="K174" s="13"/>
      <c r="L174" s="522"/>
      <c r="N174" s="167"/>
    </row>
    <row r="175" spans="2:14" s="8" customFormat="1" ht="27" customHeight="1" x14ac:dyDescent="0.55000000000000004">
      <c r="B175" s="522"/>
      <c r="C175" s="28"/>
      <c r="D175" s="167"/>
      <c r="E175" s="277"/>
      <c r="F175" s="559"/>
      <c r="G175" s="28"/>
      <c r="H175" s="279"/>
      <c r="I175" s="27"/>
      <c r="J175" s="32"/>
      <c r="K175" s="13"/>
      <c r="L175" s="522"/>
      <c r="N175" s="167"/>
    </row>
    <row r="176" spans="2:14" s="8" customFormat="1" ht="27" customHeight="1" x14ac:dyDescent="0.55000000000000004">
      <c r="B176" s="522"/>
      <c r="C176" s="558"/>
      <c r="D176" s="496"/>
      <c r="E176" s="277"/>
      <c r="F176" s="559"/>
      <c r="G176" s="560"/>
      <c r="H176" s="278"/>
      <c r="I176" s="27"/>
      <c r="J176" s="32"/>
      <c r="K176" s="13"/>
      <c r="L176" s="522"/>
      <c r="N176" s="167"/>
    </row>
    <row r="177" spans="2:14" s="8" customFormat="1" ht="27" customHeight="1" x14ac:dyDescent="0.55000000000000004">
      <c r="B177" s="522"/>
      <c r="C177" s="28"/>
      <c r="D177" s="167"/>
      <c r="E177" s="277"/>
      <c r="F177" s="559"/>
      <c r="G177" s="28"/>
      <c r="H177" s="279"/>
      <c r="I177" s="27"/>
      <c r="J177" s="32"/>
      <c r="K177" s="13"/>
      <c r="L177" s="522"/>
      <c r="N177" s="167"/>
    </row>
    <row r="178" spans="2:14" s="8" customFormat="1" ht="27" customHeight="1" x14ac:dyDescent="0.55000000000000004">
      <c r="B178" s="522"/>
      <c r="C178" s="28"/>
      <c r="D178" s="496"/>
      <c r="E178" s="277"/>
      <c r="F178" s="559"/>
      <c r="G178" s="560"/>
      <c r="H178" s="278"/>
      <c r="I178" s="27"/>
      <c r="J178" s="32"/>
      <c r="K178" s="13"/>
      <c r="L178" s="522"/>
      <c r="N178" s="167"/>
    </row>
    <row r="179" spans="2:14" s="8" customFormat="1" ht="27" customHeight="1" x14ac:dyDescent="0.55000000000000004">
      <c r="B179" s="522"/>
      <c r="C179" s="28"/>
      <c r="D179" s="167"/>
      <c r="E179" s="277"/>
      <c r="F179" s="559"/>
      <c r="G179" s="28"/>
      <c r="H179" s="279"/>
      <c r="I179" s="27"/>
      <c r="J179" s="32"/>
      <c r="K179" s="13"/>
      <c r="L179" s="522"/>
      <c r="N179" s="167"/>
    </row>
    <row r="180" spans="2:14" s="8" customFormat="1" ht="27" customHeight="1" x14ac:dyDescent="0.55000000000000004">
      <c r="B180" s="522"/>
      <c r="C180" s="558"/>
      <c r="D180" s="155"/>
      <c r="E180" s="155"/>
      <c r="F180" s="561"/>
      <c r="G180" s="560"/>
      <c r="H180" s="562"/>
      <c r="I180" s="27"/>
      <c r="J180" s="32"/>
      <c r="K180" s="13"/>
      <c r="L180" s="522"/>
      <c r="N180" s="167"/>
    </row>
    <row r="181" spans="2:14" s="8" customFormat="1" ht="27" customHeight="1" x14ac:dyDescent="0.55000000000000004">
      <c r="B181" s="522"/>
      <c r="C181" s="28"/>
      <c r="D181" s="563"/>
      <c r="E181" s="153"/>
      <c r="F181" s="564"/>
      <c r="G181" s="28"/>
      <c r="H181" s="565"/>
      <c r="I181" s="27"/>
      <c r="J181" s="32"/>
      <c r="K181" s="13"/>
      <c r="L181" s="522"/>
      <c r="N181" s="167"/>
    </row>
    <row r="182" spans="2:14" s="8" customFormat="1" ht="27" customHeight="1" x14ac:dyDescent="0.55000000000000004">
      <c r="B182" s="522"/>
      <c r="C182" s="558"/>
      <c r="D182" s="155"/>
      <c r="E182" s="155"/>
      <c r="F182" s="561"/>
      <c r="G182" s="560"/>
      <c r="H182" s="562"/>
      <c r="I182" s="27"/>
      <c r="J182" s="32"/>
      <c r="K182" s="13"/>
      <c r="L182" s="522"/>
      <c r="N182" s="167"/>
    </row>
    <row r="183" spans="2:14" s="8" customFormat="1" ht="27" customHeight="1" x14ac:dyDescent="0.55000000000000004">
      <c r="B183" s="522"/>
      <c r="C183" s="28"/>
      <c r="D183" s="563"/>
      <c r="E183" s="153"/>
      <c r="F183" s="564"/>
      <c r="G183" s="28"/>
      <c r="H183" s="565"/>
      <c r="I183" s="27"/>
      <c r="J183" s="32"/>
      <c r="K183" s="13"/>
      <c r="L183" s="522"/>
      <c r="N183" s="167"/>
    </row>
    <row r="184" spans="2:14" s="8" customFormat="1" ht="27" customHeight="1" x14ac:dyDescent="0.55000000000000004">
      <c r="B184" s="522"/>
      <c r="C184" s="558"/>
      <c r="D184" s="496"/>
      <c r="E184" s="277"/>
      <c r="F184" s="559"/>
      <c r="G184" s="560"/>
      <c r="H184" s="278"/>
      <c r="I184" s="27"/>
      <c r="J184" s="32"/>
      <c r="K184" s="13"/>
      <c r="L184" s="522"/>
      <c r="N184" s="166"/>
    </row>
    <row r="185" spans="2:14" s="8" customFormat="1" ht="27" customHeight="1" x14ac:dyDescent="0.55000000000000004">
      <c r="B185" s="522"/>
      <c r="C185" s="28"/>
      <c r="D185" s="167"/>
      <c r="E185" s="277"/>
      <c r="F185" s="559"/>
      <c r="G185" s="28"/>
      <c r="H185" s="279"/>
      <c r="I185" s="27"/>
      <c r="J185" s="32"/>
      <c r="K185" s="13"/>
      <c r="L185" s="522"/>
      <c r="N185" s="167"/>
    </row>
    <row r="186" spans="2:14" s="8" customFormat="1" ht="27" customHeight="1" x14ac:dyDescent="0.55000000000000004">
      <c r="B186" s="522"/>
      <c r="C186" s="558"/>
      <c r="D186" s="496"/>
      <c r="E186" s="277"/>
      <c r="F186" s="559"/>
      <c r="G186" s="560"/>
      <c r="H186" s="278"/>
      <c r="I186" s="27"/>
      <c r="J186" s="32"/>
      <c r="K186" s="13"/>
      <c r="L186" s="522"/>
      <c r="N186" s="166"/>
    </row>
    <row r="187" spans="2:14" s="8" customFormat="1" ht="27" customHeight="1" x14ac:dyDescent="0.55000000000000004">
      <c r="B187" s="522"/>
      <c r="C187" s="28"/>
      <c r="D187" s="167"/>
      <c r="E187" s="277"/>
      <c r="F187" s="559"/>
      <c r="G187" s="28"/>
      <c r="H187" s="279"/>
      <c r="I187" s="27"/>
      <c r="J187" s="32"/>
      <c r="K187" s="13"/>
      <c r="L187" s="522"/>
      <c r="N187" s="167"/>
    </row>
    <row r="188" spans="2:14" s="8" customFormat="1" ht="27" customHeight="1" x14ac:dyDescent="0.55000000000000004">
      <c r="B188" s="522"/>
      <c r="C188" s="558"/>
      <c r="D188" s="496"/>
      <c r="E188" s="277"/>
      <c r="F188" s="559"/>
      <c r="G188" s="560"/>
      <c r="H188" s="278"/>
      <c r="I188" s="27"/>
      <c r="J188" s="32"/>
      <c r="K188" s="13"/>
      <c r="L188" s="522"/>
      <c r="N188" s="166"/>
    </row>
    <row r="189" spans="2:14" s="8" customFormat="1" ht="27" customHeight="1" x14ac:dyDescent="0.55000000000000004">
      <c r="B189" s="522"/>
      <c r="C189" s="28"/>
      <c r="D189" s="167"/>
      <c r="E189" s="277"/>
      <c r="F189" s="559"/>
      <c r="G189" s="28"/>
      <c r="H189" s="279"/>
      <c r="I189" s="27"/>
      <c r="J189" s="32"/>
      <c r="K189" s="13"/>
      <c r="L189" s="522"/>
      <c r="N189" s="167"/>
    </row>
    <row r="190" spans="2:14" s="8" customFormat="1" ht="27" customHeight="1" x14ac:dyDescent="0.55000000000000004">
      <c r="B190" s="522"/>
      <c r="C190" s="558"/>
      <c r="D190" s="496"/>
      <c r="E190" s="277"/>
      <c r="F190" s="559"/>
      <c r="G190" s="560"/>
      <c r="H190" s="278"/>
      <c r="I190" s="27"/>
      <c r="J190" s="32"/>
      <c r="K190" s="13"/>
      <c r="L190" s="522"/>
      <c r="N190" s="166"/>
    </row>
    <row r="191" spans="2:14" s="8" customFormat="1" ht="27" customHeight="1" x14ac:dyDescent="0.55000000000000004">
      <c r="B191" s="522"/>
      <c r="C191" s="28"/>
      <c r="D191" s="167"/>
      <c r="E191" s="277"/>
      <c r="F191" s="559"/>
      <c r="G191" s="28"/>
      <c r="H191" s="279"/>
      <c r="I191" s="27"/>
      <c r="J191" s="32"/>
      <c r="K191" s="13"/>
      <c r="L191" s="522"/>
      <c r="N191" s="167"/>
    </row>
    <row r="192" spans="2:14" s="8" customFormat="1" ht="27" customHeight="1" x14ac:dyDescent="0.55000000000000004">
      <c r="B192" s="522"/>
      <c r="C192" s="558"/>
      <c r="D192" s="496"/>
      <c r="E192" s="277"/>
      <c r="F192" s="559"/>
      <c r="G192" s="560"/>
      <c r="H192" s="278"/>
      <c r="I192" s="27"/>
      <c r="J192" s="32"/>
      <c r="K192" s="13"/>
      <c r="L192" s="522"/>
      <c r="N192" s="166"/>
    </row>
    <row r="193" spans="2:14" s="8" customFormat="1" ht="27" customHeight="1" x14ac:dyDescent="0.55000000000000004">
      <c r="B193" s="522"/>
      <c r="C193" s="28"/>
      <c r="D193" s="167"/>
      <c r="E193" s="277"/>
      <c r="F193" s="559"/>
      <c r="G193" s="28"/>
      <c r="H193" s="279"/>
      <c r="I193" s="27"/>
      <c r="J193" s="32"/>
      <c r="K193" s="13"/>
      <c r="L193" s="522"/>
      <c r="N193" s="167"/>
    </row>
    <row r="194" spans="2:14" s="8" customFormat="1" ht="27" customHeight="1" x14ac:dyDescent="0.55000000000000004">
      <c r="B194" s="522"/>
      <c r="C194" s="558"/>
      <c r="D194" s="496"/>
      <c r="E194" s="277"/>
      <c r="F194" s="559"/>
      <c r="G194" s="560"/>
      <c r="H194" s="278"/>
      <c r="I194" s="27"/>
      <c r="J194" s="32"/>
      <c r="K194" s="13"/>
      <c r="L194" s="522"/>
      <c r="N194" s="166"/>
    </row>
    <row r="195" spans="2:14" s="8" customFormat="1" ht="27" customHeight="1" x14ac:dyDescent="0.55000000000000004">
      <c r="B195" s="522"/>
      <c r="C195" s="28"/>
      <c r="D195" s="167"/>
      <c r="E195" s="277"/>
      <c r="F195" s="559"/>
      <c r="G195" s="28"/>
      <c r="H195" s="279"/>
      <c r="I195" s="27"/>
      <c r="J195" s="32"/>
      <c r="K195" s="13"/>
      <c r="L195" s="522"/>
      <c r="N195" s="167"/>
    </row>
    <row r="196" spans="2:14" s="8" customFormat="1" ht="27" customHeight="1" x14ac:dyDescent="0.55000000000000004">
      <c r="B196" s="522"/>
      <c r="C196" s="558"/>
      <c r="D196" s="496"/>
      <c r="E196" s="277"/>
      <c r="F196" s="559"/>
      <c r="G196" s="560"/>
      <c r="H196" s="278"/>
      <c r="I196" s="27"/>
      <c r="J196" s="27"/>
      <c r="K196" s="13"/>
      <c r="L196" s="522"/>
      <c r="N196" s="166"/>
    </row>
    <row r="197" spans="2:14" s="8" customFormat="1" ht="27" customHeight="1" x14ac:dyDescent="0.55000000000000004">
      <c r="B197" s="522"/>
      <c r="C197" s="28"/>
      <c r="D197" s="167"/>
      <c r="E197" s="277"/>
      <c r="F197" s="559"/>
      <c r="G197" s="28"/>
      <c r="H197" s="279"/>
      <c r="I197" s="27"/>
      <c r="J197" s="27"/>
      <c r="K197" s="13"/>
      <c r="L197" s="522"/>
      <c r="N197" s="167"/>
    </row>
    <row r="198" spans="2:14" s="8" customFormat="1" ht="27" customHeight="1" x14ac:dyDescent="0.55000000000000004">
      <c r="B198" s="522"/>
      <c r="C198" s="558"/>
      <c r="D198" s="568"/>
      <c r="E198" s="153"/>
      <c r="F198" s="570"/>
      <c r="G198" s="560"/>
      <c r="H198" s="562"/>
      <c r="I198" s="27"/>
      <c r="J198" s="27"/>
      <c r="K198" s="13"/>
      <c r="L198" s="522"/>
    </row>
    <row r="199" spans="2:14" s="8" customFormat="1" ht="27" customHeight="1" x14ac:dyDescent="0.55000000000000004">
      <c r="B199" s="522"/>
      <c r="C199" s="28"/>
      <c r="D199" s="563"/>
      <c r="E199" s="153"/>
      <c r="F199" s="564"/>
      <c r="G199" s="28"/>
      <c r="H199" s="565"/>
      <c r="I199" s="27"/>
      <c r="J199" s="27"/>
      <c r="K199" s="13"/>
      <c r="L199" s="522"/>
    </row>
    <row r="200" spans="2:14" s="8" customFormat="1" ht="27" customHeight="1" x14ac:dyDescent="0.55000000000000004">
      <c r="B200" s="522"/>
      <c r="C200" s="566"/>
      <c r="D200" s="568"/>
      <c r="E200" s="153"/>
      <c r="F200" s="570"/>
      <c r="G200" s="560"/>
      <c r="H200" s="562"/>
      <c r="I200" s="27"/>
      <c r="J200" s="27"/>
      <c r="K200" s="13"/>
      <c r="L200" s="522"/>
    </row>
    <row r="201" spans="2:14" s="8" customFormat="1" ht="27" customHeight="1" x14ac:dyDescent="0.55000000000000004">
      <c r="B201" s="522"/>
      <c r="C201" s="28"/>
      <c r="D201" s="563"/>
      <c r="E201" s="153"/>
      <c r="F201" s="564"/>
      <c r="G201" s="28"/>
      <c r="H201" s="565"/>
      <c r="I201" s="27"/>
      <c r="J201" s="27"/>
      <c r="K201" s="13"/>
      <c r="L201" s="522"/>
    </row>
    <row r="202" spans="2:14" s="8" customFormat="1" ht="27" customHeight="1" x14ac:dyDescent="0.55000000000000004">
      <c r="B202" s="522"/>
      <c r="C202" s="558"/>
      <c r="D202" s="568"/>
      <c r="E202" s="153"/>
      <c r="F202" s="570"/>
      <c r="G202" s="560"/>
      <c r="H202" s="562"/>
      <c r="I202" s="27"/>
      <c r="J202" s="27"/>
      <c r="K202" s="13"/>
      <c r="L202" s="522"/>
    </row>
    <row r="203" spans="2:14" s="8" customFormat="1" ht="27" customHeight="1" x14ac:dyDescent="0.55000000000000004">
      <c r="B203" s="522"/>
      <c r="C203" s="28"/>
      <c r="D203" s="563"/>
      <c r="E203" s="153"/>
      <c r="F203" s="564"/>
      <c r="G203" s="28"/>
      <c r="H203" s="565"/>
      <c r="I203" s="27"/>
      <c r="J203" s="27"/>
      <c r="K203" s="13"/>
      <c r="L203" s="522"/>
    </row>
    <row r="204" spans="2:14" s="8" customFormat="1" ht="27" customHeight="1" x14ac:dyDescent="0.55000000000000004">
      <c r="B204" s="522"/>
      <c r="C204" s="558"/>
      <c r="D204" s="155"/>
      <c r="E204" s="155"/>
      <c r="F204" s="561"/>
      <c r="G204" s="560"/>
      <c r="H204" s="562"/>
      <c r="I204" s="27"/>
      <c r="J204" s="27"/>
      <c r="K204" s="13"/>
      <c r="L204" s="522"/>
    </row>
    <row r="205" spans="2:14" s="8" customFormat="1" ht="27" customHeight="1" x14ac:dyDescent="0.55000000000000004">
      <c r="B205" s="522"/>
      <c r="C205" s="28"/>
      <c r="D205" s="563"/>
      <c r="E205" s="150"/>
      <c r="F205" s="564"/>
      <c r="G205" s="28"/>
      <c r="H205" s="565"/>
      <c r="I205" s="27"/>
      <c r="J205" s="27"/>
      <c r="K205" s="13"/>
      <c r="L205" s="522"/>
    </row>
    <row r="206" spans="2:14" s="8" customFormat="1" ht="27" customHeight="1" x14ac:dyDescent="0.55000000000000004">
      <c r="B206" s="522"/>
      <c r="C206" s="558"/>
      <c r="D206" s="155"/>
      <c r="E206" s="155"/>
      <c r="F206" s="561"/>
      <c r="G206" s="560"/>
      <c r="H206" s="562"/>
      <c r="I206" s="27"/>
      <c r="J206" s="27"/>
      <c r="K206" s="13"/>
      <c r="L206" s="522"/>
    </row>
    <row r="207" spans="2:14" s="8" customFormat="1" ht="27" customHeight="1" x14ac:dyDescent="0.55000000000000004">
      <c r="B207" s="522"/>
      <c r="C207" s="28"/>
      <c r="D207" s="571"/>
      <c r="E207" s="150"/>
      <c r="F207" s="572"/>
      <c r="G207" s="28"/>
      <c r="H207" s="565"/>
      <c r="I207" s="27"/>
      <c r="J207" s="27"/>
      <c r="K207" s="13"/>
      <c r="L207" s="522"/>
    </row>
    <row r="208" spans="2:14" s="8" customFormat="1" ht="27" customHeight="1" x14ac:dyDescent="0.55000000000000004">
      <c r="B208" s="522"/>
      <c r="C208" s="558"/>
      <c r="D208" s="155"/>
      <c r="E208" s="155"/>
      <c r="F208" s="561"/>
      <c r="G208" s="560"/>
      <c r="H208" s="562"/>
      <c r="I208" s="27"/>
      <c r="J208" s="27"/>
      <c r="K208" s="13"/>
      <c r="L208" s="522"/>
    </row>
    <row r="209" spans="2:14" s="8" customFormat="1" ht="27" customHeight="1" x14ac:dyDescent="0.55000000000000004">
      <c r="B209" s="522"/>
      <c r="C209" s="28"/>
      <c r="D209" s="571"/>
      <c r="E209" s="150"/>
      <c r="F209" s="572"/>
      <c r="G209" s="28"/>
      <c r="H209" s="565"/>
      <c r="I209" s="27"/>
      <c r="J209" s="27"/>
      <c r="K209" s="13"/>
      <c r="L209" s="522"/>
    </row>
    <row r="210" spans="2:14" s="8" customFormat="1" ht="27" customHeight="1" x14ac:dyDescent="0.55000000000000004">
      <c r="B210" s="522"/>
      <c r="C210" s="558"/>
      <c r="D210" s="155"/>
      <c r="E210" s="155"/>
      <c r="F210" s="561"/>
      <c r="G210" s="560"/>
      <c r="H210" s="562"/>
      <c r="I210" s="27"/>
      <c r="J210" s="27"/>
      <c r="K210" s="13"/>
      <c r="L210" s="522"/>
    </row>
    <row r="211" spans="2:14" s="8" customFormat="1" ht="30" customHeight="1" x14ac:dyDescent="0.65">
      <c r="C211" s="32"/>
      <c r="D211" s="32"/>
      <c r="E211" s="32"/>
      <c r="F211" s="573"/>
      <c r="G211" s="32"/>
      <c r="H211" s="27"/>
      <c r="I211" s="32"/>
      <c r="J211" s="27"/>
      <c r="K211" s="29"/>
    </row>
    <row r="212" spans="2:14" s="8" customFormat="1" ht="30" customHeight="1" x14ac:dyDescent="0.55000000000000004">
      <c r="C212" s="32"/>
      <c r="D212" s="32"/>
      <c r="E212" s="32"/>
      <c r="F212" s="574"/>
      <c r="G212" s="32"/>
      <c r="H212" s="27"/>
      <c r="I212" s="32"/>
      <c r="J212" s="27"/>
      <c r="K212" s="29"/>
    </row>
    <row r="213" spans="2:14" s="8" customFormat="1" ht="30" customHeight="1" x14ac:dyDescent="0.55000000000000004">
      <c r="C213" s="32"/>
      <c r="D213" s="32"/>
      <c r="E213" s="32"/>
      <c r="F213" s="574"/>
      <c r="G213" s="32"/>
      <c r="H213" s="27"/>
      <c r="I213" s="32"/>
      <c r="J213" s="27"/>
      <c r="K213" s="13"/>
    </row>
    <row r="214" spans="2:14" s="8" customFormat="1" ht="30" customHeight="1" x14ac:dyDescent="0.55000000000000004">
      <c r="C214" s="32"/>
      <c r="D214" s="32"/>
      <c r="E214" s="32"/>
      <c r="F214" s="574"/>
      <c r="G214" s="32"/>
      <c r="H214" s="27"/>
      <c r="I214" s="32"/>
      <c r="J214" s="27"/>
      <c r="K214" s="13"/>
    </row>
    <row r="215" spans="2:14" s="8" customFormat="1" ht="30" customHeight="1" x14ac:dyDescent="0.55000000000000004">
      <c r="C215" s="32"/>
      <c r="D215" s="32"/>
      <c r="E215" s="32"/>
      <c r="F215" s="574"/>
      <c r="G215" s="32"/>
      <c r="H215" s="27"/>
      <c r="I215" s="32"/>
      <c r="J215" s="27"/>
      <c r="K215" s="29"/>
      <c r="L215" s="50"/>
      <c r="M215" s="50"/>
      <c r="N215" s="50"/>
    </row>
    <row r="216" spans="2:14" s="8" customFormat="1" ht="30" customHeight="1" x14ac:dyDescent="0.55000000000000004">
      <c r="C216" s="32"/>
      <c r="D216" s="32"/>
      <c r="E216" s="32"/>
      <c r="F216" s="574"/>
      <c r="G216" s="32"/>
      <c r="H216" s="27"/>
      <c r="I216" s="32"/>
      <c r="J216" s="27"/>
      <c r="K216" s="29"/>
      <c r="L216" s="50"/>
      <c r="M216" s="50"/>
      <c r="N216" s="50"/>
    </row>
    <row r="217" spans="2:14" s="8" customFormat="1" ht="30" customHeight="1" x14ac:dyDescent="0.55000000000000004">
      <c r="C217" s="32"/>
      <c r="D217" s="32"/>
      <c r="E217" s="32"/>
      <c r="F217" s="574"/>
      <c r="G217" s="32"/>
      <c r="H217" s="27"/>
      <c r="I217" s="32"/>
      <c r="J217" s="27"/>
      <c r="K217" s="29"/>
      <c r="L217" s="50"/>
      <c r="M217" s="50"/>
      <c r="N217" s="50"/>
    </row>
    <row r="218" spans="2:14" s="8" customFormat="1" ht="30" customHeight="1" x14ac:dyDescent="0.55000000000000004">
      <c r="C218" s="32"/>
      <c r="D218" s="32"/>
      <c r="E218" s="32"/>
      <c r="F218" s="574"/>
      <c r="G218" s="32"/>
      <c r="H218" s="27"/>
      <c r="I218" s="32"/>
      <c r="J218" s="27"/>
      <c r="K218" s="29"/>
      <c r="L218" s="50"/>
      <c r="M218" s="50"/>
      <c r="N218" s="50"/>
    </row>
    <row r="219" spans="2:14" s="8" customFormat="1" ht="30" customHeight="1" x14ac:dyDescent="0.55000000000000004">
      <c r="C219" s="32"/>
      <c r="D219" s="32"/>
      <c r="E219" s="32"/>
      <c r="F219" s="574"/>
      <c r="G219" s="32"/>
      <c r="H219" s="27"/>
      <c r="I219" s="32"/>
      <c r="J219" s="27"/>
      <c r="K219" s="13"/>
    </row>
    <row r="220" spans="2:14" s="8" customFormat="1" ht="30" customHeight="1" x14ac:dyDescent="0.55000000000000004">
      <c r="C220" s="32"/>
      <c r="D220" s="32"/>
      <c r="E220" s="32"/>
      <c r="F220" s="574"/>
      <c r="G220" s="32"/>
      <c r="H220" s="27"/>
      <c r="I220" s="32"/>
      <c r="J220" s="27"/>
      <c r="K220" s="29"/>
    </row>
    <row r="221" spans="2:14" s="8" customFormat="1" ht="30" customHeight="1" x14ac:dyDescent="0.55000000000000004">
      <c r="C221" s="32"/>
      <c r="D221" s="32"/>
      <c r="E221" s="32"/>
      <c r="F221" s="574"/>
      <c r="G221" s="32"/>
      <c r="H221" s="27"/>
      <c r="I221" s="32"/>
      <c r="J221" s="27"/>
      <c r="K221" s="29"/>
    </row>
    <row r="222" spans="2:14" s="8" customFormat="1" ht="30" customHeight="1" x14ac:dyDescent="0.55000000000000004">
      <c r="C222" s="32"/>
      <c r="D222" s="32"/>
      <c r="E222" s="32"/>
      <c r="F222" s="574"/>
      <c r="G222" s="32"/>
      <c r="H222" s="27"/>
      <c r="I222" s="32"/>
      <c r="J222" s="27"/>
      <c r="K222" s="29"/>
    </row>
    <row r="223" spans="2:14" s="8" customFormat="1" ht="30" customHeight="1" x14ac:dyDescent="0.55000000000000004">
      <c r="C223" s="32"/>
      <c r="D223" s="32"/>
      <c r="E223" s="32"/>
      <c r="F223" s="574"/>
      <c r="G223" s="32"/>
      <c r="H223" s="27"/>
      <c r="I223" s="32"/>
      <c r="J223" s="27"/>
      <c r="K223" s="29"/>
    </row>
    <row r="224" spans="2:14" s="8" customFormat="1" ht="30" customHeight="1" x14ac:dyDescent="0.55000000000000004">
      <c r="C224" s="32"/>
      <c r="D224" s="32"/>
      <c r="E224" s="32"/>
      <c r="F224" s="574"/>
      <c r="G224" s="32"/>
      <c r="H224" s="27"/>
      <c r="I224" s="32"/>
      <c r="J224" s="27"/>
      <c r="K224" s="13"/>
    </row>
    <row r="225" spans="1:15" s="8" customFormat="1" ht="30" customHeight="1" x14ac:dyDescent="0.55000000000000004">
      <c r="C225" s="32"/>
      <c r="D225" s="32"/>
      <c r="E225" s="32"/>
      <c r="F225" s="574"/>
      <c r="G225" s="32"/>
      <c r="H225" s="27"/>
      <c r="I225" s="32"/>
      <c r="J225" s="27"/>
      <c r="K225" s="13"/>
    </row>
    <row r="233" spans="1:15" s="8" customFormat="1" ht="30" customHeight="1" x14ac:dyDescent="0.55000000000000004">
      <c r="A233" s="40"/>
      <c r="B233" s="40"/>
      <c r="C233" s="14"/>
      <c r="D233" s="14"/>
      <c r="E233" s="14"/>
      <c r="F233" s="178"/>
      <c r="G233" s="14"/>
      <c r="H233" s="122"/>
      <c r="I233" s="14"/>
      <c r="J233" s="27"/>
      <c r="K233" s="29"/>
      <c r="M233" s="40"/>
      <c r="N233" s="40"/>
      <c r="O233" s="40"/>
    </row>
    <row r="234" spans="1:15" s="8" customFormat="1" ht="30" customHeight="1" x14ac:dyDescent="0.55000000000000004">
      <c r="A234" s="40"/>
      <c r="B234" s="40"/>
      <c r="C234" s="14"/>
      <c r="D234" s="14"/>
      <c r="E234" s="14"/>
      <c r="F234" s="178"/>
      <c r="G234" s="14"/>
      <c r="H234" s="122"/>
      <c r="I234" s="14"/>
      <c r="J234" s="27"/>
      <c r="K234" s="29"/>
      <c r="M234" s="40"/>
      <c r="N234" s="40"/>
      <c r="O234" s="40"/>
    </row>
    <row r="235" spans="1:15" s="8" customFormat="1" ht="30" customHeight="1" x14ac:dyDescent="0.55000000000000004">
      <c r="A235" s="40"/>
      <c r="B235" s="40"/>
      <c r="C235" s="14"/>
      <c r="D235" s="14"/>
      <c r="E235" s="14"/>
      <c r="F235" s="178"/>
      <c r="G235" s="14"/>
      <c r="H235" s="122"/>
      <c r="I235" s="14"/>
      <c r="J235" s="27"/>
      <c r="K235" s="29"/>
      <c r="M235" s="40"/>
      <c r="N235" s="40"/>
      <c r="O235" s="40"/>
    </row>
    <row r="236" spans="1:15" s="8" customFormat="1" ht="30" customHeight="1" x14ac:dyDescent="0.55000000000000004">
      <c r="A236" s="40"/>
      <c r="B236" s="40"/>
      <c r="C236" s="14"/>
      <c r="D236" s="14"/>
      <c r="E236" s="14"/>
      <c r="F236" s="178"/>
      <c r="G236" s="14"/>
      <c r="H236" s="122"/>
      <c r="I236" s="14"/>
      <c r="J236" s="27"/>
      <c r="K236" s="29"/>
      <c r="M236" s="40"/>
      <c r="N236" s="40"/>
      <c r="O236" s="40"/>
    </row>
    <row r="237" spans="1:15" s="8" customFormat="1" ht="30" customHeight="1" x14ac:dyDescent="0.55000000000000004">
      <c r="A237" s="40"/>
      <c r="B237" s="40"/>
      <c r="C237" s="14"/>
      <c r="D237" s="14"/>
      <c r="E237" s="14"/>
      <c r="F237" s="178"/>
      <c r="G237" s="14"/>
      <c r="H237" s="122"/>
      <c r="I237" s="14"/>
      <c r="J237" s="27"/>
      <c r="K237" s="29"/>
      <c r="M237" s="40"/>
      <c r="N237" s="40"/>
      <c r="O237" s="40"/>
    </row>
    <row r="238" spans="1:15" s="8" customFormat="1" ht="30" customHeight="1" x14ac:dyDescent="0.55000000000000004">
      <c r="A238" s="40"/>
      <c r="B238" s="40"/>
      <c r="C238" s="14"/>
      <c r="D238" s="14"/>
      <c r="E238" s="14"/>
      <c r="F238" s="178"/>
      <c r="G238" s="14"/>
      <c r="H238" s="122"/>
      <c r="I238" s="14"/>
      <c r="J238" s="27"/>
      <c r="K238" s="29"/>
      <c r="M238" s="40"/>
      <c r="N238" s="40"/>
      <c r="O238" s="40"/>
    </row>
    <row r="239" spans="1:15" s="8" customFormat="1" ht="30" customHeight="1" x14ac:dyDescent="0.55000000000000004">
      <c r="A239" s="40"/>
      <c r="B239" s="40"/>
      <c r="C239" s="14"/>
      <c r="D239" s="14"/>
      <c r="E239" s="14"/>
      <c r="F239" s="178"/>
      <c r="G239" s="14"/>
      <c r="H239" s="122"/>
      <c r="I239" s="14"/>
      <c r="J239" s="27"/>
      <c r="K239" s="29"/>
      <c r="M239" s="40"/>
      <c r="N239" s="40"/>
      <c r="O239" s="40"/>
    </row>
    <row r="241" spans="1:15" s="8" customFormat="1" ht="30" customHeight="1" x14ac:dyDescent="0.55000000000000004">
      <c r="A241" s="40"/>
      <c r="B241" s="40"/>
      <c r="C241" s="14"/>
      <c r="D241" s="14"/>
      <c r="E241" s="14"/>
      <c r="F241" s="178"/>
      <c r="G241" s="14"/>
      <c r="H241" s="122"/>
      <c r="I241" s="14"/>
      <c r="J241" s="27"/>
      <c r="K241" s="29"/>
      <c r="M241" s="40"/>
      <c r="N241" s="40"/>
      <c r="O241" s="40"/>
    </row>
    <row r="242" spans="1:15" s="8" customFormat="1" ht="30" customHeight="1" x14ac:dyDescent="0.55000000000000004">
      <c r="A242" s="40"/>
      <c r="B242" s="40"/>
      <c r="C242" s="14"/>
      <c r="D242" s="14"/>
      <c r="E242" s="14"/>
      <c r="F242" s="178"/>
      <c r="G242" s="14"/>
      <c r="H242" s="122"/>
      <c r="I242" s="14"/>
      <c r="J242" s="27"/>
      <c r="K242" s="29"/>
      <c r="M242" s="40"/>
      <c r="N242" s="40"/>
      <c r="O242" s="40"/>
    </row>
    <row r="243" spans="1:15" s="8" customFormat="1" ht="30" customHeight="1" x14ac:dyDescent="0.55000000000000004">
      <c r="A243" s="40"/>
      <c r="B243" s="40"/>
      <c r="C243" s="14"/>
      <c r="D243" s="14"/>
      <c r="E243" s="14"/>
      <c r="F243" s="178"/>
      <c r="G243" s="14"/>
      <c r="H243" s="122"/>
      <c r="I243" s="14"/>
      <c r="J243" s="27"/>
      <c r="K243" s="29"/>
      <c r="M243" s="40"/>
      <c r="N243" s="40"/>
      <c r="O243" s="40"/>
    </row>
    <row r="244" spans="1:15" s="8" customFormat="1" ht="30" customHeight="1" x14ac:dyDescent="0.55000000000000004">
      <c r="A244" s="40"/>
      <c r="B244" s="40"/>
      <c r="C244" s="14"/>
      <c r="D244" s="14"/>
      <c r="E244" s="14"/>
      <c r="F244" s="178"/>
      <c r="G244" s="14"/>
      <c r="H244" s="122"/>
      <c r="I244" s="14"/>
      <c r="J244" s="27"/>
      <c r="K244" s="29"/>
      <c r="M244" s="40"/>
      <c r="N244" s="40"/>
      <c r="O244" s="40"/>
    </row>
    <row r="245" spans="1:15" s="8" customFormat="1" ht="30" customHeight="1" x14ac:dyDescent="0.55000000000000004">
      <c r="A245" s="40"/>
      <c r="B245" s="40"/>
      <c r="C245" s="14"/>
      <c r="D245" s="14"/>
      <c r="E245" s="14"/>
      <c r="F245" s="178"/>
      <c r="G245" s="14"/>
      <c r="H245" s="122"/>
      <c r="I245" s="14"/>
      <c r="J245" s="27"/>
      <c r="K245" s="29"/>
      <c r="M245" s="40"/>
      <c r="N245" s="40"/>
      <c r="O245" s="40"/>
    </row>
    <row r="246" spans="1:15" s="8" customFormat="1" ht="30" customHeight="1" x14ac:dyDescent="0.55000000000000004">
      <c r="A246" s="40"/>
      <c r="B246" s="40"/>
      <c r="C246" s="14"/>
      <c r="D246" s="14"/>
      <c r="E246" s="14"/>
      <c r="F246" s="178"/>
      <c r="G246" s="14"/>
      <c r="H246" s="122"/>
      <c r="I246" s="14"/>
      <c r="J246" s="27"/>
      <c r="K246" s="29"/>
      <c r="M246" s="40"/>
      <c r="N246" s="40"/>
      <c r="O246" s="40"/>
    </row>
    <row r="247" spans="1:15" s="8" customFormat="1" ht="30" customHeight="1" x14ac:dyDescent="0.55000000000000004">
      <c r="A247" s="40"/>
      <c r="B247" s="40"/>
      <c r="C247" s="14"/>
      <c r="D247" s="14"/>
      <c r="E247" s="14"/>
      <c r="F247" s="178"/>
      <c r="G247" s="14"/>
      <c r="H247" s="122"/>
      <c r="I247" s="14"/>
      <c r="J247" s="27"/>
      <c r="K247" s="29"/>
      <c r="M247" s="40"/>
      <c r="N247" s="40"/>
      <c r="O247" s="40"/>
    </row>
    <row r="248" spans="1:15" s="8" customFormat="1" ht="30" customHeight="1" x14ac:dyDescent="0.55000000000000004">
      <c r="A248" s="40"/>
      <c r="B248" s="40"/>
      <c r="C248" s="14"/>
      <c r="D248" s="14"/>
      <c r="E248" s="14"/>
      <c r="F248" s="178"/>
      <c r="G248" s="14"/>
      <c r="H248" s="122"/>
      <c r="I248" s="14"/>
      <c r="J248" s="27"/>
      <c r="K248" s="29"/>
      <c r="M248" s="40"/>
      <c r="N248" s="40"/>
      <c r="O248" s="40"/>
    </row>
    <row r="249" spans="1:15" s="8" customFormat="1" ht="30" customHeight="1" x14ac:dyDescent="0.55000000000000004">
      <c r="A249" s="40"/>
      <c r="B249" s="40"/>
      <c r="C249" s="14"/>
      <c r="D249" s="14"/>
      <c r="E249" s="14"/>
      <c r="F249" s="178"/>
      <c r="G249" s="14"/>
      <c r="H249" s="122"/>
      <c r="I249" s="14"/>
      <c r="J249" s="27"/>
      <c r="K249" s="29"/>
      <c r="M249" s="40"/>
      <c r="N249" s="40"/>
      <c r="O249" s="40"/>
    </row>
    <row r="250" spans="1:15" s="8" customFormat="1" ht="30" customHeight="1" x14ac:dyDescent="0.55000000000000004">
      <c r="A250" s="40"/>
      <c r="B250" s="40"/>
      <c r="C250" s="14"/>
      <c r="D250" s="14"/>
      <c r="E250" s="14"/>
      <c r="F250" s="178"/>
      <c r="G250" s="14"/>
      <c r="H250" s="122"/>
      <c r="I250" s="14"/>
      <c r="J250" s="27"/>
      <c r="K250" s="29"/>
      <c r="M250" s="40"/>
      <c r="N250" s="40"/>
      <c r="O250" s="40"/>
    </row>
    <row r="251" spans="1:15" s="8" customFormat="1" ht="30" customHeight="1" x14ac:dyDescent="0.55000000000000004">
      <c r="A251" s="40"/>
      <c r="B251" s="40"/>
      <c r="C251" s="14"/>
      <c r="D251" s="14"/>
      <c r="E251" s="14"/>
      <c r="F251" s="178"/>
      <c r="G251" s="14"/>
      <c r="H251" s="122"/>
      <c r="I251" s="14"/>
      <c r="J251" s="27"/>
      <c r="K251" s="29"/>
      <c r="M251" s="40"/>
      <c r="N251" s="40"/>
      <c r="O251" s="40"/>
    </row>
    <row r="252" spans="1:15" s="8" customFormat="1" ht="30" customHeight="1" x14ac:dyDescent="0.55000000000000004">
      <c r="A252" s="40"/>
      <c r="B252" s="40"/>
      <c r="C252" s="14"/>
      <c r="D252" s="14"/>
      <c r="E252" s="14"/>
      <c r="F252" s="178"/>
      <c r="G252" s="14"/>
      <c r="H252" s="122"/>
      <c r="I252" s="14"/>
      <c r="J252" s="27"/>
      <c r="K252" s="29"/>
      <c r="M252" s="40"/>
      <c r="N252" s="40"/>
      <c r="O252" s="40"/>
    </row>
    <row r="253" spans="1:15" s="8" customFormat="1" ht="30" customHeight="1" x14ac:dyDescent="0.55000000000000004">
      <c r="A253" s="40"/>
      <c r="B253" s="40"/>
      <c r="C253" s="14"/>
      <c r="D253" s="14"/>
      <c r="E253" s="14"/>
      <c r="F253" s="178"/>
      <c r="G253" s="14"/>
      <c r="H253" s="122"/>
      <c r="I253" s="14"/>
      <c r="J253" s="27"/>
      <c r="K253" s="29"/>
      <c r="M253" s="40"/>
      <c r="N253" s="40"/>
      <c r="O253" s="40"/>
    </row>
    <row r="254" spans="1:15" s="8" customFormat="1" ht="30" customHeight="1" x14ac:dyDescent="0.55000000000000004">
      <c r="A254" s="40"/>
      <c r="B254" s="40"/>
      <c r="C254" s="14"/>
      <c r="D254" s="14"/>
      <c r="E254" s="14"/>
      <c r="F254" s="178"/>
      <c r="G254" s="14"/>
      <c r="H254" s="122"/>
      <c r="I254" s="14"/>
      <c r="J254" s="27"/>
      <c r="K254" s="29"/>
      <c r="M254" s="40"/>
      <c r="N254" s="40"/>
      <c r="O254" s="40"/>
    </row>
    <row r="255" spans="1:15" s="8" customFormat="1" ht="30" customHeight="1" x14ac:dyDescent="0.55000000000000004">
      <c r="A255" s="40"/>
      <c r="B255" s="40"/>
      <c r="C255" s="14"/>
      <c r="D255" s="14"/>
      <c r="E255" s="14"/>
      <c r="F255" s="178"/>
      <c r="G255" s="14"/>
      <c r="H255" s="122"/>
      <c r="I255" s="14"/>
      <c r="J255" s="27"/>
      <c r="K255" s="29"/>
      <c r="M255" s="40"/>
      <c r="N255" s="40"/>
      <c r="O255" s="40"/>
    </row>
    <row r="264" spans="1:15" s="8" customFormat="1" ht="30" customHeight="1" x14ac:dyDescent="0.55000000000000004">
      <c r="A264" s="40"/>
      <c r="B264" s="40"/>
      <c r="C264" s="14"/>
      <c r="D264" s="14"/>
      <c r="E264" s="14"/>
      <c r="F264" s="178"/>
      <c r="G264" s="14"/>
      <c r="H264" s="122"/>
      <c r="I264" s="14"/>
      <c r="J264" s="27"/>
      <c r="K264" s="29"/>
      <c r="M264" s="40"/>
      <c r="N264" s="40"/>
      <c r="O264" s="40"/>
    </row>
    <row r="265" spans="1:15" s="8" customFormat="1" ht="30" customHeight="1" x14ac:dyDescent="0.55000000000000004">
      <c r="A265" s="40"/>
      <c r="B265" s="40"/>
      <c r="C265" s="14"/>
      <c r="D265" s="14"/>
      <c r="E265" s="14"/>
      <c r="F265" s="178"/>
      <c r="G265" s="14"/>
      <c r="H265" s="122"/>
      <c r="I265" s="14"/>
      <c r="J265" s="27"/>
      <c r="K265" s="29"/>
      <c r="M265" s="40"/>
      <c r="N265" s="40"/>
      <c r="O265" s="40"/>
    </row>
    <row r="266" spans="1:15" s="8" customFormat="1" ht="30" customHeight="1" x14ac:dyDescent="0.55000000000000004">
      <c r="A266" s="40"/>
      <c r="B266" s="40"/>
      <c r="C266" s="14"/>
      <c r="D266" s="14"/>
      <c r="E266" s="14"/>
      <c r="F266" s="178"/>
      <c r="G266" s="14"/>
      <c r="H266" s="122"/>
      <c r="I266" s="14"/>
      <c r="J266" s="27"/>
      <c r="K266" s="29"/>
      <c r="M266" s="40"/>
      <c r="N266" s="40"/>
      <c r="O266" s="40"/>
    </row>
    <row r="267" spans="1:15" s="8" customFormat="1" ht="30" customHeight="1" x14ac:dyDescent="0.55000000000000004">
      <c r="A267" s="40"/>
      <c r="B267" s="40"/>
      <c r="C267" s="14"/>
      <c r="D267" s="14"/>
      <c r="E267" s="14"/>
      <c r="F267" s="178"/>
      <c r="G267" s="14"/>
      <c r="H267" s="122"/>
      <c r="I267" s="14"/>
      <c r="J267" s="27"/>
      <c r="K267" s="29"/>
      <c r="M267" s="40"/>
      <c r="N267" s="40"/>
      <c r="O267" s="40"/>
    </row>
    <row r="268" spans="1:15" ht="30" customHeight="1" x14ac:dyDescent="0.55000000000000004">
      <c r="K268" s="29"/>
    </row>
    <row r="269" spans="1:15" ht="30" customHeight="1" x14ac:dyDescent="0.55000000000000004">
      <c r="K269" s="29"/>
    </row>
    <row r="270" spans="1:15" ht="30" customHeight="1" x14ac:dyDescent="0.55000000000000004">
      <c r="K270" s="29"/>
    </row>
    <row r="271" spans="1:15" ht="30" customHeight="1" x14ac:dyDescent="0.55000000000000004">
      <c r="K271" s="29"/>
    </row>
    <row r="273" spans="11:15" ht="30" customHeight="1" x14ac:dyDescent="0.55000000000000004">
      <c r="K273" s="29"/>
      <c r="L273" s="50"/>
      <c r="M273" s="49"/>
      <c r="N273" s="49"/>
      <c r="O273" s="49"/>
    </row>
    <row r="274" spans="11:15" ht="30" customHeight="1" x14ac:dyDescent="0.55000000000000004">
      <c r="K274" s="29"/>
      <c r="L274" s="50"/>
      <c r="M274" s="49"/>
      <c r="N274" s="49"/>
      <c r="O274" s="49"/>
    </row>
    <row r="275" spans="11:15" ht="30" customHeight="1" x14ac:dyDescent="0.55000000000000004">
      <c r="K275" s="29"/>
      <c r="L275" s="50"/>
      <c r="M275" s="49"/>
      <c r="N275" s="49"/>
      <c r="O275" s="49"/>
    </row>
    <row r="276" spans="11:15" ht="30" customHeight="1" x14ac:dyDescent="0.55000000000000004">
      <c r="K276" s="29"/>
      <c r="L276" s="50"/>
      <c r="M276" s="49"/>
      <c r="N276" s="49"/>
      <c r="O276" s="49"/>
    </row>
    <row r="277" spans="11:15" ht="30" customHeight="1" x14ac:dyDescent="0.55000000000000004">
      <c r="K277" s="29"/>
      <c r="L277" s="50"/>
      <c r="M277" s="49"/>
      <c r="N277" s="49"/>
      <c r="O277" s="49"/>
    </row>
    <row r="302" spans="1:15" s="8" customFormat="1" ht="30" customHeight="1" x14ac:dyDescent="0.55000000000000004">
      <c r="A302" s="40"/>
      <c r="B302" s="40"/>
      <c r="C302" s="14"/>
      <c r="D302" s="14"/>
      <c r="E302" s="14"/>
      <c r="F302" s="178"/>
      <c r="G302" s="14"/>
      <c r="H302" s="122"/>
      <c r="I302" s="14"/>
      <c r="J302" s="27"/>
      <c r="K302" s="29"/>
      <c r="M302" s="40"/>
      <c r="N302" s="40"/>
      <c r="O302" s="40"/>
    </row>
    <row r="303" spans="1:15" s="8" customFormat="1" ht="30" customHeight="1" x14ac:dyDescent="0.55000000000000004">
      <c r="A303" s="40"/>
      <c r="B303" s="40"/>
      <c r="C303" s="14"/>
      <c r="D303" s="14"/>
      <c r="E303" s="14"/>
      <c r="F303" s="178"/>
      <c r="G303" s="14"/>
      <c r="H303" s="122"/>
      <c r="I303" s="14"/>
      <c r="J303" s="27"/>
      <c r="K303" s="29"/>
      <c r="M303" s="40"/>
      <c r="N303" s="40"/>
      <c r="O303" s="40"/>
    </row>
    <row r="304" spans="1:15" s="8" customFormat="1" ht="30" customHeight="1" x14ac:dyDescent="0.55000000000000004">
      <c r="A304" s="40"/>
      <c r="B304" s="40"/>
      <c r="C304" s="14"/>
      <c r="D304" s="14"/>
      <c r="E304" s="14"/>
      <c r="F304" s="178"/>
      <c r="G304" s="14"/>
      <c r="H304" s="122"/>
      <c r="I304" s="14"/>
      <c r="J304" s="27"/>
      <c r="K304" s="29"/>
      <c r="M304" s="40"/>
      <c r="N304" s="40"/>
      <c r="O304" s="40"/>
    </row>
    <row r="305" spans="1:15" s="8" customFormat="1" ht="30" customHeight="1" x14ac:dyDescent="0.55000000000000004">
      <c r="A305" s="40"/>
      <c r="B305" s="40"/>
      <c r="C305" s="14"/>
      <c r="D305" s="14"/>
      <c r="E305" s="14"/>
      <c r="F305" s="178"/>
      <c r="G305" s="14"/>
      <c r="H305" s="122"/>
      <c r="I305" s="14"/>
      <c r="J305" s="27"/>
      <c r="K305" s="29"/>
      <c r="M305" s="40"/>
      <c r="N305" s="40"/>
      <c r="O305" s="40"/>
    </row>
    <row r="306" spans="1:15" s="8" customFormat="1" ht="30" customHeight="1" x14ac:dyDescent="0.55000000000000004">
      <c r="A306" s="40"/>
      <c r="B306" s="40"/>
      <c r="C306" s="14"/>
      <c r="D306" s="14"/>
      <c r="E306" s="14"/>
      <c r="F306" s="178"/>
      <c r="G306" s="14"/>
      <c r="H306" s="122"/>
      <c r="I306" s="14"/>
      <c r="J306" s="27"/>
      <c r="K306" s="29"/>
      <c r="M306" s="40"/>
      <c r="N306" s="40"/>
      <c r="O306" s="40"/>
    </row>
    <row r="307" spans="1:15" s="8" customFormat="1" ht="30" customHeight="1" x14ac:dyDescent="0.55000000000000004">
      <c r="A307" s="40"/>
      <c r="B307" s="40"/>
      <c r="C307" s="14"/>
      <c r="D307" s="14"/>
      <c r="E307" s="14"/>
      <c r="F307" s="178"/>
      <c r="G307" s="14"/>
      <c r="H307" s="122"/>
      <c r="I307" s="14"/>
      <c r="J307" s="27"/>
      <c r="K307" s="29"/>
      <c r="M307" s="40"/>
      <c r="N307" s="40"/>
      <c r="O307" s="40"/>
    </row>
    <row r="308" spans="1:15" s="8" customFormat="1" ht="30" customHeight="1" x14ac:dyDescent="0.55000000000000004">
      <c r="A308" s="40"/>
      <c r="B308" s="40"/>
      <c r="C308" s="14"/>
      <c r="D308" s="14"/>
      <c r="E308" s="14"/>
      <c r="F308" s="178"/>
      <c r="G308" s="14"/>
      <c r="H308" s="122"/>
      <c r="I308" s="14"/>
      <c r="J308" s="27"/>
      <c r="K308" s="29"/>
      <c r="M308" s="40"/>
      <c r="N308" s="40"/>
      <c r="O308" s="40"/>
    </row>
    <row r="309" spans="1:15" s="8" customFormat="1" ht="30" customHeight="1" x14ac:dyDescent="0.55000000000000004">
      <c r="A309" s="40"/>
      <c r="B309" s="40"/>
      <c r="C309" s="14"/>
      <c r="D309" s="14"/>
      <c r="E309" s="14"/>
      <c r="F309" s="178"/>
      <c r="G309" s="14"/>
      <c r="H309" s="122"/>
      <c r="I309" s="14"/>
      <c r="J309" s="27"/>
      <c r="K309" s="29"/>
      <c r="M309" s="40"/>
      <c r="N309" s="40"/>
      <c r="O309" s="40"/>
    </row>
    <row r="353" spans="10:15" ht="30" customHeight="1" x14ac:dyDescent="0.55000000000000004">
      <c r="J353" s="34"/>
    </row>
    <row r="354" spans="10:15" ht="30" customHeight="1" x14ac:dyDescent="0.55000000000000004">
      <c r="J354" s="34"/>
    </row>
    <row r="355" spans="10:15" ht="30" customHeight="1" x14ac:dyDescent="0.55000000000000004">
      <c r="J355" s="34"/>
    </row>
    <row r="356" spans="10:15" ht="30" customHeight="1" x14ac:dyDescent="0.55000000000000004">
      <c r="J356" s="34"/>
    </row>
    <row r="357" spans="10:15" ht="30" customHeight="1" x14ac:dyDescent="0.55000000000000004">
      <c r="J357" s="34"/>
    </row>
    <row r="358" spans="10:15" ht="30" customHeight="1" x14ac:dyDescent="0.55000000000000004">
      <c r="J358" s="34"/>
    </row>
    <row r="359" spans="10:15" ht="30" customHeight="1" x14ac:dyDescent="0.55000000000000004">
      <c r="J359" s="34"/>
    </row>
    <row r="360" spans="10:15" ht="30" customHeight="1" x14ac:dyDescent="0.55000000000000004">
      <c r="J360" s="34"/>
    </row>
    <row r="362" spans="10:15" ht="30" customHeight="1" x14ac:dyDescent="0.55000000000000004">
      <c r="K362" s="29"/>
      <c r="L362" s="50"/>
      <c r="M362" s="49"/>
      <c r="N362" s="49"/>
      <c r="O362" s="49"/>
    </row>
    <row r="363" spans="10:15" ht="30" customHeight="1" x14ac:dyDescent="0.55000000000000004">
      <c r="K363" s="29"/>
      <c r="L363" s="50"/>
      <c r="M363" s="49"/>
      <c r="N363" s="49"/>
      <c r="O363" s="49"/>
    </row>
    <row r="364" spans="10:15" ht="30" customHeight="1" x14ac:dyDescent="0.55000000000000004">
      <c r="K364" s="29"/>
      <c r="L364" s="50"/>
      <c r="M364" s="49"/>
      <c r="N364" s="49"/>
      <c r="O364" s="49"/>
    </row>
    <row r="365" spans="10:15" ht="30" customHeight="1" x14ac:dyDescent="0.55000000000000004">
      <c r="K365" s="29"/>
      <c r="L365" s="50"/>
      <c r="M365" s="49"/>
      <c r="N365" s="49"/>
      <c r="O365" s="49"/>
    </row>
    <row r="366" spans="10:15" ht="30" customHeight="1" x14ac:dyDescent="0.55000000000000004">
      <c r="K366" s="29"/>
      <c r="L366" s="50"/>
      <c r="M366" s="49"/>
      <c r="N366" s="49"/>
      <c r="O366" s="49"/>
    </row>
    <row r="367" spans="10:15" ht="30" customHeight="1" x14ac:dyDescent="0.55000000000000004">
      <c r="K367" s="29"/>
      <c r="L367" s="50"/>
      <c r="M367" s="49"/>
      <c r="N367" s="49"/>
      <c r="O367" s="49"/>
    </row>
    <row r="368" spans="10:15" ht="30" customHeight="1" x14ac:dyDescent="0.55000000000000004">
      <c r="K368" s="29"/>
      <c r="L368" s="50"/>
      <c r="M368" s="49"/>
      <c r="N368" s="49"/>
      <c r="O368" s="49"/>
    </row>
    <row r="369" spans="11:15" ht="30" customHeight="1" x14ac:dyDescent="0.55000000000000004">
      <c r="K369" s="29"/>
      <c r="L369" s="50"/>
      <c r="M369" s="49"/>
      <c r="N369" s="49"/>
      <c r="O369" s="49"/>
    </row>
    <row r="370" spans="11:15" ht="30" customHeight="1" x14ac:dyDescent="0.55000000000000004">
      <c r="K370" s="29"/>
      <c r="L370" s="50"/>
      <c r="M370" s="49"/>
      <c r="N370" s="49"/>
      <c r="O370" s="49"/>
    </row>
    <row r="371" spans="11:15" ht="30" customHeight="1" x14ac:dyDescent="0.55000000000000004">
      <c r="K371" s="29"/>
      <c r="L371" s="50"/>
      <c r="M371" s="49"/>
      <c r="N371" s="49"/>
      <c r="O371" s="49"/>
    </row>
    <row r="372" spans="11:15" ht="30" customHeight="1" x14ac:dyDescent="0.55000000000000004">
      <c r="K372" s="29"/>
      <c r="L372" s="50"/>
      <c r="M372" s="49"/>
      <c r="N372" s="49"/>
      <c r="O372" s="49"/>
    </row>
    <row r="373" spans="11:15" ht="30" customHeight="1" x14ac:dyDescent="0.55000000000000004">
      <c r="K373" s="29"/>
      <c r="L373" s="50"/>
      <c r="M373" s="49"/>
      <c r="N373" s="49"/>
      <c r="O373" s="49"/>
    </row>
    <row r="374" spans="11:15" ht="30" customHeight="1" x14ac:dyDescent="0.55000000000000004">
      <c r="K374" s="29"/>
      <c r="L374" s="50"/>
      <c r="M374" s="49"/>
      <c r="N374" s="49"/>
      <c r="O374" s="49"/>
    </row>
    <row r="375" spans="11:15" ht="30" customHeight="1" x14ac:dyDescent="0.55000000000000004">
      <c r="K375" s="29"/>
      <c r="L375" s="50"/>
      <c r="M375" s="49"/>
      <c r="N375" s="49"/>
      <c r="O375" s="49"/>
    </row>
    <row r="376" spans="11:15" ht="30" customHeight="1" x14ac:dyDescent="0.55000000000000004">
      <c r="K376" s="29"/>
      <c r="L376" s="50"/>
      <c r="M376" s="49"/>
      <c r="N376" s="49"/>
      <c r="O376" s="49"/>
    </row>
    <row r="377" spans="11:15" ht="30" customHeight="1" x14ac:dyDescent="0.55000000000000004">
      <c r="K377" s="29"/>
      <c r="L377" s="50"/>
      <c r="M377" s="49"/>
      <c r="N377" s="49"/>
      <c r="O377" s="49"/>
    </row>
  </sheetData>
  <mergeCells count="7">
    <mergeCell ref="G9:H9"/>
    <mergeCell ref="G15:H15"/>
    <mergeCell ref="G19:H19"/>
    <mergeCell ref="G4:H4"/>
    <mergeCell ref="B1:L1"/>
    <mergeCell ref="B2:L2"/>
    <mergeCell ref="B3:L3"/>
  </mergeCells>
  <pageMargins left="0.23622047244094491" right="0.23622047244094491" top="0.55118110236220474" bottom="0.74803149606299213" header="0.31496062992125984" footer="0.31496062992125984"/>
  <pageSetup paperSize="9" scale="61" fitToHeight="0" orientation="landscape" r:id="rId1"/>
  <rowBreaks count="1" manualBreakCount="1">
    <brk id="185" max="16383" man="1"/>
  </rowBreaks>
  <colBreaks count="1" manualBreakCount="1">
    <brk id="9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290"/>
  <sheetViews>
    <sheetView topLeftCell="A7" zoomScale="80" zoomScaleNormal="80" zoomScaleSheetLayoutView="100" workbookViewId="0">
      <selection activeCell="B1" sqref="B1:L3"/>
    </sheetView>
  </sheetViews>
  <sheetFormatPr defaultRowHeight="27.75" x14ac:dyDescent="0.65"/>
  <cols>
    <col min="1" max="1" width="2" style="503" customWidth="1"/>
    <col min="2" max="2" width="6.875" style="503" customWidth="1"/>
    <col min="3" max="3" width="24.625" style="503" customWidth="1"/>
    <col min="4" max="4" width="31.625" style="503" customWidth="1"/>
    <col min="5" max="5" width="86.75" style="503" customWidth="1"/>
    <col min="6" max="6" width="13.5" style="504" customWidth="1"/>
    <col min="7" max="7" width="12.75" style="503" customWidth="1"/>
    <col min="8" max="8" width="12.875" style="504" customWidth="1"/>
    <col min="9" max="9" width="9" style="503"/>
    <col min="10" max="10" width="9" style="503" customWidth="1"/>
    <col min="11" max="16384" width="9" style="503"/>
  </cols>
  <sheetData>
    <row r="1" spans="2:15" ht="23.25" customHeight="1" x14ac:dyDescent="0.65">
      <c r="B1" s="793" t="s">
        <v>1266</v>
      </c>
      <c r="C1" s="793"/>
      <c r="D1" s="793"/>
      <c r="E1" s="793"/>
      <c r="F1" s="793"/>
      <c r="G1" s="793"/>
      <c r="H1" s="793"/>
      <c r="I1" s="793"/>
      <c r="J1" s="793"/>
      <c r="K1" s="793"/>
      <c r="L1" s="793"/>
    </row>
    <row r="2" spans="2:15" ht="23.25" customHeight="1" x14ac:dyDescent="0.65">
      <c r="B2" s="763" t="s">
        <v>1264</v>
      </c>
      <c r="C2" s="763"/>
      <c r="D2" s="763"/>
      <c r="E2" s="763"/>
      <c r="F2" s="763"/>
      <c r="G2" s="763"/>
      <c r="H2" s="763"/>
      <c r="I2" s="763"/>
      <c r="J2" s="763"/>
      <c r="K2" s="763"/>
      <c r="L2" s="763"/>
    </row>
    <row r="3" spans="2:15" x14ac:dyDescent="0.65">
      <c r="B3" s="794" t="s">
        <v>1265</v>
      </c>
      <c r="C3" s="794"/>
      <c r="D3" s="794"/>
      <c r="E3" s="794"/>
      <c r="F3" s="794"/>
      <c r="G3" s="794"/>
      <c r="H3" s="794"/>
      <c r="I3" s="794"/>
      <c r="J3" s="794"/>
      <c r="K3" s="794"/>
      <c r="L3" s="794"/>
    </row>
    <row r="4" spans="2:15" ht="13.5" customHeight="1" x14ac:dyDescent="0.65">
      <c r="B4" s="513"/>
    </row>
    <row r="5" spans="2:15" ht="48" x14ac:dyDescent="0.65">
      <c r="B5" s="42" t="s">
        <v>5</v>
      </c>
      <c r="C5" s="79" t="s">
        <v>16</v>
      </c>
      <c r="D5" s="80" t="s">
        <v>6</v>
      </c>
      <c r="E5" s="79" t="s">
        <v>7</v>
      </c>
      <c r="F5" s="81" t="s">
        <v>8</v>
      </c>
      <c r="G5" s="766" t="s">
        <v>9</v>
      </c>
      <c r="H5" s="767"/>
      <c r="I5" s="79" t="s">
        <v>10</v>
      </c>
    </row>
    <row r="6" spans="2:15" x14ac:dyDescent="0.65">
      <c r="B6" s="505">
        <v>1</v>
      </c>
      <c r="C6" s="506" t="s">
        <v>186</v>
      </c>
      <c r="D6" s="507" t="s">
        <v>187</v>
      </c>
      <c r="E6" s="508" t="s">
        <v>188</v>
      </c>
      <c r="F6" s="509">
        <v>83203.200000000012</v>
      </c>
      <c r="G6" s="510">
        <v>44574</v>
      </c>
      <c r="H6" s="546" t="s">
        <v>189</v>
      </c>
      <c r="I6" s="511">
        <v>1</v>
      </c>
      <c r="J6" s="308"/>
      <c r="K6" s="498"/>
      <c r="L6" s="289"/>
      <c r="M6" s="289"/>
      <c r="N6" s="289"/>
      <c r="O6" s="289"/>
    </row>
    <row r="7" spans="2:15" x14ac:dyDescent="0.65">
      <c r="B7" s="505">
        <v>2</v>
      </c>
      <c r="C7" s="506" t="s">
        <v>186</v>
      </c>
      <c r="D7" s="507" t="s">
        <v>187</v>
      </c>
      <c r="E7" s="508" t="s">
        <v>242</v>
      </c>
      <c r="F7" s="509">
        <v>98065.5</v>
      </c>
      <c r="G7" s="510">
        <v>44578</v>
      </c>
      <c r="H7" s="546" t="s">
        <v>243</v>
      </c>
      <c r="I7" s="511">
        <v>1</v>
      </c>
      <c r="J7" s="308"/>
      <c r="K7" s="498"/>
      <c r="L7" s="289"/>
      <c r="M7" s="289"/>
      <c r="N7" s="289"/>
      <c r="O7" s="289"/>
    </row>
    <row r="8" spans="2:15" x14ac:dyDescent="0.65">
      <c r="B8" s="505">
        <v>3</v>
      </c>
      <c r="C8" s="506" t="s">
        <v>186</v>
      </c>
      <c r="D8" s="512" t="s">
        <v>386</v>
      </c>
      <c r="E8" s="508" t="s">
        <v>387</v>
      </c>
      <c r="F8" s="509">
        <v>81320</v>
      </c>
      <c r="G8" s="510">
        <v>44589</v>
      </c>
      <c r="H8" s="546" t="s">
        <v>388</v>
      </c>
      <c r="I8" s="511">
        <v>1</v>
      </c>
      <c r="J8" s="308"/>
      <c r="K8" s="498"/>
      <c r="L8" s="289"/>
      <c r="M8" s="289"/>
      <c r="N8" s="289"/>
      <c r="O8" s="289"/>
    </row>
    <row r="9" spans="2:15" ht="28.5" thickBot="1" x14ac:dyDescent="0.7">
      <c r="B9" s="502"/>
      <c r="C9" s="538"/>
      <c r="D9" s="539"/>
      <c r="E9" s="540"/>
      <c r="F9" s="542">
        <f>SUM(F6:F8)</f>
        <v>262588.7</v>
      </c>
      <c r="G9" s="541"/>
      <c r="H9" s="547"/>
      <c r="I9" s="308"/>
      <c r="J9" s="308"/>
      <c r="K9" s="502"/>
      <c r="L9" s="289"/>
      <c r="M9" s="289"/>
      <c r="N9" s="289"/>
      <c r="O9" s="289"/>
    </row>
    <row r="10" spans="2:15" ht="11.25" customHeight="1" thickTop="1" x14ac:dyDescent="0.65">
      <c r="B10" s="289"/>
      <c r="C10" s="310"/>
      <c r="D10" s="310"/>
      <c r="E10" s="310"/>
      <c r="F10" s="310"/>
      <c r="G10" s="310"/>
      <c r="H10" s="548"/>
      <c r="I10" s="310"/>
      <c r="J10" s="308"/>
      <c r="K10" s="286"/>
      <c r="L10" s="289"/>
      <c r="M10" s="289"/>
      <c r="N10" s="289"/>
      <c r="O10" s="289"/>
    </row>
    <row r="11" spans="2:15" ht="18" customHeight="1" x14ac:dyDescent="0.65"/>
    <row r="12" spans="2:15" ht="48" x14ac:dyDescent="0.65">
      <c r="B12" s="42" t="s">
        <v>5</v>
      </c>
      <c r="C12" s="79" t="s">
        <v>16</v>
      </c>
      <c r="D12" s="80" t="s">
        <v>6</v>
      </c>
      <c r="E12" s="79" t="s">
        <v>7</v>
      </c>
      <c r="F12" s="81" t="s">
        <v>8</v>
      </c>
      <c r="G12" s="766" t="s">
        <v>9</v>
      </c>
      <c r="H12" s="767"/>
      <c r="I12" s="79" t="s">
        <v>10</v>
      </c>
    </row>
    <row r="13" spans="2:15" x14ac:dyDescent="0.65">
      <c r="B13" s="514">
        <v>1</v>
      </c>
      <c r="C13" s="515" t="s">
        <v>148</v>
      </c>
      <c r="D13" s="516" t="s">
        <v>149</v>
      </c>
      <c r="E13" s="517" t="s">
        <v>150</v>
      </c>
      <c r="F13" s="518">
        <v>74900</v>
      </c>
      <c r="G13" s="519">
        <v>44571</v>
      </c>
      <c r="H13" s="524" t="s">
        <v>151</v>
      </c>
      <c r="I13" s="520">
        <v>1</v>
      </c>
      <c r="J13" s="27"/>
    </row>
    <row r="14" spans="2:15" x14ac:dyDescent="0.65">
      <c r="B14" s="514">
        <v>2</v>
      </c>
      <c r="C14" s="515" t="s">
        <v>148</v>
      </c>
      <c r="D14" s="521" t="s">
        <v>359</v>
      </c>
      <c r="E14" s="517" t="s">
        <v>360</v>
      </c>
      <c r="F14" s="518">
        <v>89708.800000000003</v>
      </c>
      <c r="G14" s="519">
        <v>44588</v>
      </c>
      <c r="H14" s="524" t="s">
        <v>361</v>
      </c>
      <c r="I14" s="520">
        <v>1</v>
      </c>
      <c r="J14" s="27"/>
    </row>
    <row r="15" spans="2:15" ht="28.5" thickBot="1" x14ac:dyDescent="0.7">
      <c r="F15" s="543">
        <f>SUM(F13:F14)</f>
        <v>164608.79999999999</v>
      </c>
    </row>
    <row r="16" spans="2:15" ht="15" customHeight="1" thickTop="1" x14ac:dyDescent="0.65">
      <c r="F16" s="555"/>
    </row>
    <row r="17" spans="2:10" ht="21.75" customHeight="1" x14ac:dyDescent="0.65"/>
    <row r="18" spans="2:10" ht="48" x14ac:dyDescent="0.65">
      <c r="B18" s="42" t="s">
        <v>5</v>
      </c>
      <c r="C18" s="79" t="s">
        <v>16</v>
      </c>
      <c r="D18" s="80" t="s">
        <v>6</v>
      </c>
      <c r="E18" s="79" t="s">
        <v>7</v>
      </c>
      <c r="F18" s="81" t="s">
        <v>8</v>
      </c>
      <c r="G18" s="766" t="s">
        <v>9</v>
      </c>
      <c r="H18" s="767"/>
      <c r="I18" s="79" t="s">
        <v>10</v>
      </c>
    </row>
    <row r="19" spans="2:10" x14ac:dyDescent="0.65">
      <c r="B19" s="514">
        <v>1</v>
      </c>
      <c r="C19" s="524" t="s">
        <v>374</v>
      </c>
      <c r="D19" s="521" t="s">
        <v>375</v>
      </c>
      <c r="E19" s="517" t="s">
        <v>376</v>
      </c>
      <c r="F19" s="518">
        <v>535</v>
      </c>
      <c r="G19" s="525">
        <v>44588</v>
      </c>
      <c r="H19" s="524" t="s">
        <v>377</v>
      </c>
      <c r="I19" s="520">
        <v>1</v>
      </c>
    </row>
    <row r="20" spans="2:10" ht="28.5" thickBot="1" x14ac:dyDescent="0.7">
      <c r="B20" s="40"/>
      <c r="C20" s="14"/>
      <c r="D20" s="14"/>
      <c r="E20" s="14"/>
      <c r="F20" s="544">
        <f>SUM(F19)</f>
        <v>535</v>
      </c>
      <c r="G20" s="14"/>
      <c r="H20" s="126"/>
      <c r="I20" s="14"/>
    </row>
    <row r="21" spans="2:10" ht="15" customHeight="1" thickTop="1" x14ac:dyDescent="0.65">
      <c r="B21" s="40"/>
      <c r="C21" s="14"/>
      <c r="D21" s="14"/>
      <c r="E21" s="14"/>
      <c r="F21" s="556"/>
      <c r="G21" s="14"/>
      <c r="H21" s="126"/>
      <c r="I21" s="14"/>
    </row>
    <row r="22" spans="2:10" ht="16.5" customHeight="1" x14ac:dyDescent="0.65"/>
    <row r="23" spans="2:10" ht="48" x14ac:dyDescent="0.65">
      <c r="B23" s="42" t="s">
        <v>5</v>
      </c>
      <c r="C23" s="79" t="s">
        <v>16</v>
      </c>
      <c r="D23" s="80" t="s">
        <v>6</v>
      </c>
      <c r="E23" s="79" t="s">
        <v>7</v>
      </c>
      <c r="F23" s="81" t="s">
        <v>8</v>
      </c>
      <c r="G23" s="766" t="s">
        <v>9</v>
      </c>
      <c r="H23" s="767"/>
      <c r="I23" s="79" t="s">
        <v>10</v>
      </c>
    </row>
    <row r="24" spans="2:10" x14ac:dyDescent="0.65">
      <c r="B24" s="526">
        <v>1</v>
      </c>
      <c r="C24" s="515" t="s">
        <v>97</v>
      </c>
      <c r="D24" s="527" t="s">
        <v>98</v>
      </c>
      <c r="E24" s="517" t="s">
        <v>99</v>
      </c>
      <c r="F24" s="518">
        <v>97637.5</v>
      </c>
      <c r="G24" s="519">
        <v>44566</v>
      </c>
      <c r="H24" s="549" t="s">
        <v>100</v>
      </c>
      <c r="I24" s="520">
        <v>1</v>
      </c>
      <c r="J24" s="14"/>
    </row>
    <row r="25" spans="2:10" ht="28.5" thickBot="1" x14ac:dyDescent="0.7">
      <c r="B25" s="40"/>
      <c r="C25" s="14"/>
      <c r="D25" s="14"/>
      <c r="E25" s="14"/>
      <c r="F25" s="544">
        <f>SUM(F24)</f>
        <v>97637.5</v>
      </c>
      <c r="G25" s="14"/>
      <c r="H25" s="126"/>
      <c r="I25" s="14"/>
      <c r="J25" s="27"/>
    </row>
    <row r="26" spans="2:10" ht="16.5" customHeight="1" thickTop="1" x14ac:dyDescent="0.65"/>
    <row r="28" spans="2:10" ht="48" x14ac:dyDescent="0.65">
      <c r="B28" s="42" t="s">
        <v>5</v>
      </c>
      <c r="C28" s="79" t="s">
        <v>16</v>
      </c>
      <c r="D28" s="80" t="s">
        <v>6</v>
      </c>
      <c r="E28" s="79" t="s">
        <v>7</v>
      </c>
      <c r="F28" s="81" t="s">
        <v>8</v>
      </c>
      <c r="G28" s="766" t="s">
        <v>9</v>
      </c>
      <c r="H28" s="767"/>
      <c r="I28" s="79" t="s">
        <v>10</v>
      </c>
    </row>
    <row r="29" spans="2:10" x14ac:dyDescent="0.65">
      <c r="B29" s="514">
        <v>1</v>
      </c>
      <c r="C29" s="515" t="s">
        <v>281</v>
      </c>
      <c r="D29" s="527" t="s">
        <v>282</v>
      </c>
      <c r="E29" s="517" t="s">
        <v>283</v>
      </c>
      <c r="F29" s="529">
        <v>19153</v>
      </c>
      <c r="G29" s="519">
        <v>44579</v>
      </c>
      <c r="H29" s="549" t="s">
        <v>1220</v>
      </c>
      <c r="I29" s="520">
        <v>1</v>
      </c>
      <c r="J29" s="27"/>
    </row>
    <row r="30" spans="2:10" ht="28.5" thickBot="1" x14ac:dyDescent="0.7">
      <c r="B30" s="40"/>
      <c r="C30" s="14"/>
      <c r="D30" s="14"/>
      <c r="E30" s="14"/>
      <c r="F30" s="544">
        <f>SUM(F29)</f>
        <v>19153</v>
      </c>
      <c r="G30" s="14"/>
      <c r="H30" s="126"/>
      <c r="I30" s="14"/>
      <c r="J30" s="27"/>
    </row>
    <row r="31" spans="2:10" ht="18.75" customHeight="1" thickTop="1" x14ac:dyDescent="0.65"/>
    <row r="32" spans="2:10" ht="48" x14ac:dyDescent="0.65">
      <c r="B32" s="42" t="s">
        <v>5</v>
      </c>
      <c r="C32" s="79" t="s">
        <v>16</v>
      </c>
      <c r="D32" s="80" t="s">
        <v>6</v>
      </c>
      <c r="E32" s="79" t="s">
        <v>7</v>
      </c>
      <c r="F32" s="81" t="s">
        <v>8</v>
      </c>
      <c r="G32" s="766" t="s">
        <v>9</v>
      </c>
      <c r="H32" s="767"/>
      <c r="I32" s="79" t="s">
        <v>10</v>
      </c>
    </row>
    <row r="33" spans="2:10" x14ac:dyDescent="0.65">
      <c r="B33" s="526">
        <v>1</v>
      </c>
      <c r="C33" s="515" t="s">
        <v>51</v>
      </c>
      <c r="D33" s="528" t="s">
        <v>52</v>
      </c>
      <c r="E33" s="517" t="s">
        <v>53</v>
      </c>
      <c r="F33" s="518">
        <v>86670</v>
      </c>
      <c r="G33" s="519">
        <v>44566</v>
      </c>
      <c r="H33" s="524" t="s">
        <v>54</v>
      </c>
      <c r="I33" s="520">
        <v>1</v>
      </c>
      <c r="J33" s="27"/>
    </row>
    <row r="34" spans="2:10" ht="28.5" thickBot="1" x14ac:dyDescent="0.7">
      <c r="B34" s="40"/>
      <c r="C34" s="14"/>
      <c r="D34" s="14"/>
      <c r="E34" s="14"/>
      <c r="F34" s="544">
        <f>SUM(F33)</f>
        <v>86670</v>
      </c>
      <c r="G34" s="14"/>
      <c r="H34" s="126"/>
      <c r="I34" s="14"/>
      <c r="J34" s="27"/>
    </row>
    <row r="35" spans="2:10" ht="15.75" customHeight="1" thickTop="1" x14ac:dyDescent="0.65"/>
    <row r="36" spans="2:10" ht="21" customHeight="1" x14ac:dyDescent="0.65"/>
    <row r="37" spans="2:10" ht="48" x14ac:dyDescent="0.65">
      <c r="B37" s="42" t="s">
        <v>5</v>
      </c>
      <c r="C37" s="79" t="s">
        <v>16</v>
      </c>
      <c r="D37" s="80" t="s">
        <v>6</v>
      </c>
      <c r="E37" s="79" t="s">
        <v>7</v>
      </c>
      <c r="F37" s="81" t="s">
        <v>8</v>
      </c>
      <c r="G37" s="766" t="s">
        <v>9</v>
      </c>
      <c r="H37" s="767"/>
      <c r="I37" s="79" t="s">
        <v>10</v>
      </c>
    </row>
    <row r="38" spans="2:10" ht="30.75" customHeight="1" x14ac:dyDescent="0.65">
      <c r="B38" s="514">
        <v>1</v>
      </c>
      <c r="C38" s="515" t="s">
        <v>366</v>
      </c>
      <c r="D38" s="521" t="s">
        <v>367</v>
      </c>
      <c r="E38" s="517" t="s">
        <v>368</v>
      </c>
      <c r="F38" s="518">
        <v>66072.5</v>
      </c>
      <c r="G38" s="525">
        <v>44588</v>
      </c>
      <c r="H38" s="524" t="s">
        <v>369</v>
      </c>
      <c r="I38" s="520">
        <v>1</v>
      </c>
      <c r="J38" s="27"/>
    </row>
    <row r="39" spans="2:10" ht="27.75" customHeight="1" thickBot="1" x14ac:dyDescent="0.7">
      <c r="B39" s="40"/>
      <c r="C39" s="14"/>
      <c r="D39" s="14"/>
      <c r="E39" s="14"/>
      <c r="F39" s="544">
        <f>SUM(F38)</f>
        <v>66072.5</v>
      </c>
      <c r="G39" s="14"/>
      <c r="H39" s="126"/>
      <c r="I39" s="14"/>
      <c r="J39" s="27"/>
    </row>
    <row r="40" spans="2:10" ht="15" customHeight="1" thickTop="1" x14ac:dyDescent="0.65"/>
    <row r="41" spans="2:10" ht="23.25" customHeight="1" x14ac:dyDescent="0.65"/>
    <row r="42" spans="2:10" ht="48" x14ac:dyDescent="0.65">
      <c r="B42" s="42" t="s">
        <v>5</v>
      </c>
      <c r="C42" s="79" t="s">
        <v>16</v>
      </c>
      <c r="D42" s="80" t="s">
        <v>6</v>
      </c>
      <c r="E42" s="79" t="s">
        <v>7</v>
      </c>
      <c r="F42" s="81" t="s">
        <v>8</v>
      </c>
      <c r="G42" s="766" t="s">
        <v>9</v>
      </c>
      <c r="H42" s="767"/>
      <c r="I42" s="79" t="s">
        <v>10</v>
      </c>
    </row>
    <row r="43" spans="2:10" x14ac:dyDescent="0.65">
      <c r="B43" s="526">
        <v>1</v>
      </c>
      <c r="C43" s="515" t="s">
        <v>286</v>
      </c>
      <c r="D43" s="528" t="s">
        <v>287</v>
      </c>
      <c r="E43" s="517" t="s">
        <v>288</v>
      </c>
      <c r="F43" s="518">
        <v>86999.998700000011</v>
      </c>
      <c r="G43" s="519">
        <v>44579</v>
      </c>
      <c r="H43" s="549" t="s">
        <v>1221</v>
      </c>
      <c r="I43" s="520">
        <v>1</v>
      </c>
      <c r="J43" s="27"/>
    </row>
    <row r="44" spans="2:10" ht="25.5" customHeight="1" thickBot="1" x14ac:dyDescent="0.7">
      <c r="B44" s="40"/>
      <c r="C44" s="14"/>
      <c r="D44" s="14"/>
      <c r="E44" s="14"/>
      <c r="F44" s="544">
        <f>SUM(F43)</f>
        <v>86999.998700000011</v>
      </c>
      <c r="G44" s="14"/>
      <c r="H44" s="126"/>
      <c r="I44" s="14"/>
      <c r="J44" s="27"/>
    </row>
    <row r="45" spans="2:10" ht="18.75" customHeight="1" thickTop="1" x14ac:dyDescent="0.65"/>
    <row r="46" spans="2:10" ht="18" customHeight="1" x14ac:dyDescent="0.65"/>
    <row r="47" spans="2:10" ht="48" x14ac:dyDescent="0.65">
      <c r="B47" s="42" t="s">
        <v>5</v>
      </c>
      <c r="C47" s="79" t="s">
        <v>16</v>
      </c>
      <c r="D47" s="80" t="s">
        <v>6</v>
      </c>
      <c r="E47" s="79" t="s">
        <v>7</v>
      </c>
      <c r="F47" s="81" t="s">
        <v>8</v>
      </c>
      <c r="G47" s="766" t="s">
        <v>9</v>
      </c>
      <c r="H47" s="767"/>
      <c r="I47" s="79" t="s">
        <v>10</v>
      </c>
    </row>
    <row r="48" spans="2:10" x14ac:dyDescent="0.65">
      <c r="B48" s="526">
        <v>1</v>
      </c>
      <c r="C48" s="515" t="s">
        <v>308</v>
      </c>
      <c r="D48" s="516" t="s">
        <v>309</v>
      </c>
      <c r="E48" s="517" t="s">
        <v>310</v>
      </c>
      <c r="F48" s="518">
        <v>72171.5</v>
      </c>
      <c r="G48" s="519">
        <v>44582</v>
      </c>
      <c r="H48" s="524" t="s">
        <v>311</v>
      </c>
      <c r="I48" s="520">
        <v>1</v>
      </c>
      <c r="J48" s="27"/>
    </row>
    <row r="49" spans="2:10" ht="28.5" thickBot="1" x14ac:dyDescent="0.7">
      <c r="B49" s="40"/>
      <c r="C49" s="14"/>
      <c r="D49" s="14"/>
      <c r="E49" s="14"/>
      <c r="F49" s="544">
        <f>SUM(F48)</f>
        <v>72171.5</v>
      </c>
      <c r="G49" s="14"/>
      <c r="H49" s="126"/>
      <c r="I49" s="14"/>
      <c r="J49" s="27"/>
    </row>
    <row r="50" spans="2:10" ht="17.25" customHeight="1" thickTop="1" x14ac:dyDescent="0.65"/>
    <row r="51" spans="2:10" ht="20.25" customHeight="1" x14ac:dyDescent="0.65"/>
    <row r="52" spans="2:10" ht="48" x14ac:dyDescent="0.65">
      <c r="B52" s="42" t="s">
        <v>5</v>
      </c>
      <c r="C52" s="79" t="s">
        <v>16</v>
      </c>
      <c r="D52" s="80" t="s">
        <v>6</v>
      </c>
      <c r="E52" s="79" t="s">
        <v>7</v>
      </c>
      <c r="F52" s="81" t="s">
        <v>8</v>
      </c>
      <c r="G52" s="766" t="s">
        <v>9</v>
      </c>
      <c r="H52" s="767"/>
      <c r="I52" s="79" t="s">
        <v>10</v>
      </c>
    </row>
    <row r="53" spans="2:10" x14ac:dyDescent="0.65">
      <c r="B53" s="514">
        <v>1</v>
      </c>
      <c r="C53" s="515" t="s">
        <v>258</v>
      </c>
      <c r="D53" s="521" t="s">
        <v>259</v>
      </c>
      <c r="E53" s="517" t="s">
        <v>260</v>
      </c>
      <c r="F53" s="518">
        <v>21400</v>
      </c>
      <c r="G53" s="519">
        <v>44578</v>
      </c>
      <c r="H53" s="524" t="s">
        <v>261</v>
      </c>
      <c r="I53" s="520">
        <v>1</v>
      </c>
      <c r="J53" s="27"/>
    </row>
    <row r="54" spans="2:10" ht="28.5" thickBot="1" x14ac:dyDescent="0.7">
      <c r="B54" s="40"/>
      <c r="C54" s="14"/>
      <c r="D54" s="14"/>
      <c r="E54" s="14"/>
      <c r="F54" s="544">
        <f>SUM(F53)</f>
        <v>21400</v>
      </c>
      <c r="G54" s="14"/>
      <c r="H54" s="126"/>
      <c r="I54" s="14"/>
      <c r="J54" s="27"/>
    </row>
    <row r="55" spans="2:10" ht="11.25" customHeight="1" thickTop="1" x14ac:dyDescent="0.65">
      <c r="B55" s="40"/>
      <c r="C55" s="14"/>
      <c r="D55" s="14"/>
      <c r="E55" s="14"/>
      <c r="F55" s="556"/>
      <c r="G55" s="14"/>
      <c r="H55" s="126"/>
      <c r="I55" s="14"/>
      <c r="J55" s="27"/>
    </row>
    <row r="56" spans="2:10" ht="20.25" customHeight="1" x14ac:dyDescent="0.65"/>
    <row r="57" spans="2:10" ht="48" x14ac:dyDescent="0.65">
      <c r="B57" s="42" t="s">
        <v>5</v>
      </c>
      <c r="C57" s="79" t="s">
        <v>16</v>
      </c>
      <c r="D57" s="80" t="s">
        <v>6</v>
      </c>
      <c r="E57" s="79" t="s">
        <v>7</v>
      </c>
      <c r="F57" s="81" t="s">
        <v>8</v>
      </c>
      <c r="G57" s="766" t="s">
        <v>9</v>
      </c>
      <c r="H57" s="767"/>
      <c r="I57" s="79" t="s">
        <v>10</v>
      </c>
    </row>
    <row r="58" spans="2:10" x14ac:dyDescent="0.65">
      <c r="B58" s="514">
        <v>1</v>
      </c>
      <c r="C58" s="515" t="s">
        <v>232</v>
      </c>
      <c r="D58" s="516" t="s">
        <v>233</v>
      </c>
      <c r="E58" s="517" t="s">
        <v>234</v>
      </c>
      <c r="F58" s="518">
        <v>25680</v>
      </c>
      <c r="G58" s="519">
        <v>44574</v>
      </c>
      <c r="H58" s="524" t="s">
        <v>1224</v>
      </c>
      <c r="I58" s="520">
        <v>1</v>
      </c>
      <c r="J58" s="27"/>
    </row>
    <row r="59" spans="2:10" ht="28.5" thickBot="1" x14ac:dyDescent="0.7">
      <c r="B59" s="40"/>
      <c r="C59" s="14"/>
      <c r="D59" s="14"/>
      <c r="E59" s="14"/>
      <c r="F59" s="544">
        <f>SUM(F58)</f>
        <v>25680</v>
      </c>
      <c r="G59" s="14"/>
      <c r="H59" s="126"/>
      <c r="I59" s="14"/>
      <c r="J59" s="27"/>
    </row>
    <row r="60" spans="2:10" ht="28.5" thickTop="1" x14ac:dyDescent="0.65">
      <c r="B60" s="40"/>
      <c r="C60" s="14"/>
      <c r="D60" s="14"/>
      <c r="E60" s="14"/>
      <c r="F60" s="556"/>
      <c r="G60" s="14"/>
      <c r="H60" s="126"/>
      <c r="I60" s="14"/>
      <c r="J60" s="27"/>
    </row>
    <row r="62" spans="2:10" ht="48" x14ac:dyDescent="0.65">
      <c r="B62" s="42" t="s">
        <v>5</v>
      </c>
      <c r="C62" s="79" t="s">
        <v>16</v>
      </c>
      <c r="D62" s="80" t="s">
        <v>6</v>
      </c>
      <c r="E62" s="79" t="s">
        <v>7</v>
      </c>
      <c r="F62" s="81" t="s">
        <v>8</v>
      </c>
      <c r="G62" s="766" t="s">
        <v>9</v>
      </c>
      <c r="H62" s="767"/>
      <c r="I62" s="79" t="s">
        <v>10</v>
      </c>
    </row>
    <row r="63" spans="2:10" x14ac:dyDescent="0.65">
      <c r="B63" s="514">
        <v>1</v>
      </c>
      <c r="C63" s="515" t="s">
        <v>272</v>
      </c>
      <c r="D63" s="516" t="s">
        <v>273</v>
      </c>
      <c r="E63" s="517" t="s">
        <v>274</v>
      </c>
      <c r="F63" s="518">
        <v>4173</v>
      </c>
      <c r="G63" s="519">
        <v>44579</v>
      </c>
      <c r="H63" s="524" t="s">
        <v>1222</v>
      </c>
      <c r="I63" s="520">
        <v>1</v>
      </c>
      <c r="J63" s="27"/>
    </row>
    <row r="64" spans="2:10" x14ac:dyDescent="0.65">
      <c r="B64" s="514">
        <v>2</v>
      </c>
      <c r="C64" s="515" t="s">
        <v>272</v>
      </c>
      <c r="D64" s="516" t="s">
        <v>273</v>
      </c>
      <c r="E64" s="517" t="s">
        <v>299</v>
      </c>
      <c r="F64" s="518">
        <v>41516</v>
      </c>
      <c r="G64" s="519">
        <v>44580</v>
      </c>
      <c r="H64" s="524" t="s">
        <v>300</v>
      </c>
      <c r="I64" s="520">
        <v>1</v>
      </c>
      <c r="J64" s="27"/>
    </row>
    <row r="65" spans="2:10" ht="28.5" thickBot="1" x14ac:dyDescent="0.7">
      <c r="F65" s="543">
        <f>SUM(F63:F64)</f>
        <v>45689</v>
      </c>
    </row>
    <row r="66" spans="2:10" ht="26.25" customHeight="1" thickTop="1" x14ac:dyDescent="0.65"/>
    <row r="67" spans="2:10" ht="18" customHeight="1" x14ac:dyDescent="0.65"/>
    <row r="68" spans="2:10" ht="48" x14ac:dyDescent="0.65">
      <c r="B68" s="42" t="s">
        <v>5</v>
      </c>
      <c r="C68" s="79" t="s">
        <v>16</v>
      </c>
      <c r="D68" s="80" t="s">
        <v>6</v>
      </c>
      <c r="E68" s="79" t="s">
        <v>7</v>
      </c>
      <c r="F68" s="81" t="s">
        <v>8</v>
      </c>
      <c r="G68" s="766" t="s">
        <v>9</v>
      </c>
      <c r="H68" s="767"/>
      <c r="I68" s="79" t="s">
        <v>10</v>
      </c>
    </row>
    <row r="69" spans="2:10" x14ac:dyDescent="0.65">
      <c r="B69" s="514">
        <v>1</v>
      </c>
      <c r="C69" s="515" t="s">
        <v>213</v>
      </c>
      <c r="D69" s="516" t="s">
        <v>214</v>
      </c>
      <c r="E69" s="517" t="s">
        <v>215</v>
      </c>
      <c r="F69" s="518">
        <v>15229.310000000001</v>
      </c>
      <c r="G69" s="519">
        <v>44574</v>
      </c>
      <c r="H69" s="524" t="s">
        <v>1223</v>
      </c>
      <c r="I69" s="520">
        <v>1</v>
      </c>
      <c r="J69" s="27"/>
    </row>
    <row r="70" spans="2:10" x14ac:dyDescent="0.65">
      <c r="B70" s="514">
        <v>2</v>
      </c>
      <c r="C70" s="515" t="s">
        <v>213</v>
      </c>
      <c r="D70" s="521" t="s">
        <v>389</v>
      </c>
      <c r="E70" s="517" t="s">
        <v>390</v>
      </c>
      <c r="F70" s="518">
        <v>52742.707500000004</v>
      </c>
      <c r="G70" s="519">
        <v>44589</v>
      </c>
      <c r="H70" s="524" t="s">
        <v>391</v>
      </c>
      <c r="I70" s="520">
        <v>1</v>
      </c>
      <c r="J70" s="27"/>
    </row>
    <row r="71" spans="2:10" ht="28.5" thickBot="1" x14ac:dyDescent="0.7">
      <c r="F71" s="543">
        <f>SUM(F69:F70)</f>
        <v>67972.017500000002</v>
      </c>
    </row>
    <row r="72" spans="2:10" ht="21" customHeight="1" thickTop="1" x14ac:dyDescent="0.65"/>
    <row r="73" spans="2:10" ht="24" customHeight="1" x14ac:dyDescent="0.65"/>
    <row r="74" spans="2:10" ht="48" x14ac:dyDescent="0.65">
      <c r="B74" s="42" t="s">
        <v>5</v>
      </c>
      <c r="C74" s="79" t="s">
        <v>16</v>
      </c>
      <c r="D74" s="80" t="s">
        <v>6</v>
      </c>
      <c r="E74" s="79" t="s">
        <v>7</v>
      </c>
      <c r="F74" s="81" t="s">
        <v>8</v>
      </c>
      <c r="G74" s="766" t="s">
        <v>9</v>
      </c>
      <c r="H74" s="767"/>
      <c r="I74" s="79" t="s">
        <v>10</v>
      </c>
    </row>
    <row r="75" spans="2:10" x14ac:dyDescent="0.65">
      <c r="B75" s="514">
        <v>1</v>
      </c>
      <c r="C75" s="515" t="s">
        <v>191</v>
      </c>
      <c r="D75" s="516" t="s">
        <v>192</v>
      </c>
      <c r="E75" s="517" t="s">
        <v>193</v>
      </c>
      <c r="F75" s="518">
        <f>14850*1.07</f>
        <v>15889.500000000002</v>
      </c>
      <c r="G75" s="519">
        <v>44574</v>
      </c>
      <c r="H75" s="524" t="s">
        <v>194</v>
      </c>
      <c r="I75" s="520">
        <v>1</v>
      </c>
      <c r="J75" s="27"/>
    </row>
    <row r="76" spans="2:10" x14ac:dyDescent="0.65">
      <c r="F76" s="545">
        <f>SUM(F75)</f>
        <v>15889.500000000002</v>
      </c>
    </row>
    <row r="77" spans="2:10" ht="21.75" customHeight="1" x14ac:dyDescent="0.65"/>
    <row r="78" spans="2:10" ht="21.75" customHeight="1" x14ac:dyDescent="0.65"/>
    <row r="79" spans="2:10" ht="48" x14ac:dyDescent="0.65">
      <c r="B79" s="42" t="s">
        <v>5</v>
      </c>
      <c r="C79" s="79" t="s">
        <v>16</v>
      </c>
      <c r="D79" s="80" t="s">
        <v>6</v>
      </c>
      <c r="E79" s="79" t="s">
        <v>7</v>
      </c>
      <c r="F79" s="81" t="s">
        <v>8</v>
      </c>
      <c r="G79" s="766" t="s">
        <v>9</v>
      </c>
      <c r="H79" s="767"/>
      <c r="I79" s="79" t="s">
        <v>10</v>
      </c>
    </row>
    <row r="80" spans="2:10" x14ac:dyDescent="0.65">
      <c r="B80" s="514">
        <v>1</v>
      </c>
      <c r="C80" s="515" t="s">
        <v>42</v>
      </c>
      <c r="D80" s="516" t="s">
        <v>43</v>
      </c>
      <c r="E80" s="517" t="s">
        <v>44</v>
      </c>
      <c r="F80" s="518">
        <v>33063</v>
      </c>
      <c r="G80" s="519">
        <v>44566</v>
      </c>
      <c r="H80" s="524" t="s">
        <v>45</v>
      </c>
      <c r="I80" s="520">
        <v>1</v>
      </c>
      <c r="J80" s="27"/>
    </row>
    <row r="81" spans="2:10" x14ac:dyDescent="0.65">
      <c r="B81" s="514">
        <v>2</v>
      </c>
      <c r="C81" s="524" t="s">
        <v>64</v>
      </c>
      <c r="D81" s="516" t="s">
        <v>43</v>
      </c>
      <c r="E81" s="517" t="s">
        <v>65</v>
      </c>
      <c r="F81" s="518">
        <v>23970.995999999999</v>
      </c>
      <c r="G81" s="519">
        <v>44566</v>
      </c>
      <c r="H81" s="524" t="s">
        <v>66</v>
      </c>
      <c r="I81" s="520">
        <v>1</v>
      </c>
      <c r="J81" s="27"/>
    </row>
    <row r="82" spans="2:10" x14ac:dyDescent="0.65">
      <c r="B82" s="514">
        <v>3</v>
      </c>
      <c r="C82" s="524" t="s">
        <v>64</v>
      </c>
      <c r="D82" s="516" t="s">
        <v>172</v>
      </c>
      <c r="E82" s="517" t="s">
        <v>173</v>
      </c>
      <c r="F82" s="518">
        <v>10336.200000000001</v>
      </c>
      <c r="G82" s="519">
        <v>44572</v>
      </c>
      <c r="H82" s="524" t="s">
        <v>1225</v>
      </c>
      <c r="I82" s="520">
        <v>1</v>
      </c>
      <c r="J82" s="27"/>
    </row>
    <row r="83" spans="2:10" x14ac:dyDescent="0.65">
      <c r="B83" s="514">
        <v>4</v>
      </c>
      <c r="C83" s="524" t="s">
        <v>64</v>
      </c>
      <c r="D83" s="516" t="s">
        <v>323</v>
      </c>
      <c r="E83" s="517" t="s">
        <v>324</v>
      </c>
      <c r="F83" s="518">
        <v>1284</v>
      </c>
      <c r="G83" s="519">
        <v>44585</v>
      </c>
      <c r="H83" s="524" t="s">
        <v>1226</v>
      </c>
      <c r="I83" s="520">
        <v>1</v>
      </c>
      <c r="J83" s="27"/>
    </row>
    <row r="84" spans="2:10" ht="28.5" thickBot="1" x14ac:dyDescent="0.7">
      <c r="F84" s="543">
        <f>SUM(F80:F83)</f>
        <v>68654.195999999996</v>
      </c>
    </row>
    <row r="85" spans="2:10" ht="28.5" thickTop="1" x14ac:dyDescent="0.65">
      <c r="F85" s="555"/>
    </row>
    <row r="86" spans="2:10" x14ac:dyDescent="0.65">
      <c r="F86" s="555"/>
    </row>
    <row r="87" spans="2:10" x14ac:dyDescent="0.65">
      <c r="F87" s="555"/>
    </row>
    <row r="88" spans="2:10" ht="24" customHeight="1" x14ac:dyDescent="0.65"/>
    <row r="89" spans="2:10" ht="48" x14ac:dyDescent="0.65">
      <c r="B89" s="42" t="s">
        <v>5</v>
      </c>
      <c r="C89" s="79" t="s">
        <v>16</v>
      </c>
      <c r="D89" s="80" t="s">
        <v>6</v>
      </c>
      <c r="E89" s="79" t="s">
        <v>7</v>
      </c>
      <c r="F89" s="81" t="s">
        <v>8</v>
      </c>
      <c r="G89" s="766" t="s">
        <v>9</v>
      </c>
      <c r="H89" s="767"/>
      <c r="I89" s="79" t="s">
        <v>10</v>
      </c>
    </row>
    <row r="90" spans="2:10" x14ac:dyDescent="0.65">
      <c r="B90" s="514">
        <v>1</v>
      </c>
      <c r="C90" s="515" t="s">
        <v>116</v>
      </c>
      <c r="D90" s="516" t="s">
        <v>117</v>
      </c>
      <c r="E90" s="517" t="s">
        <v>118</v>
      </c>
      <c r="F90" s="518">
        <v>28890</v>
      </c>
      <c r="G90" s="519">
        <v>44568</v>
      </c>
      <c r="H90" s="524" t="s">
        <v>1228</v>
      </c>
      <c r="I90" s="520">
        <v>1</v>
      </c>
      <c r="J90" s="14"/>
    </row>
    <row r="91" spans="2:10" x14ac:dyDescent="0.65">
      <c r="B91" s="514">
        <v>2</v>
      </c>
      <c r="C91" s="515" t="s">
        <v>116</v>
      </c>
      <c r="D91" s="516" t="s">
        <v>117</v>
      </c>
      <c r="E91" s="517" t="s">
        <v>176</v>
      </c>
      <c r="F91" s="518">
        <v>99831</v>
      </c>
      <c r="G91" s="519">
        <v>44573</v>
      </c>
      <c r="H91" s="524" t="s">
        <v>177</v>
      </c>
      <c r="I91" s="520">
        <v>1</v>
      </c>
      <c r="J91" s="27"/>
    </row>
    <row r="92" spans="2:10" x14ac:dyDescent="0.65">
      <c r="B92" s="514">
        <v>3</v>
      </c>
      <c r="C92" s="515" t="s">
        <v>116</v>
      </c>
      <c r="D92" s="521" t="s">
        <v>244</v>
      </c>
      <c r="E92" s="517" t="s">
        <v>245</v>
      </c>
      <c r="F92" s="518">
        <v>89880</v>
      </c>
      <c r="G92" s="519">
        <v>44578</v>
      </c>
      <c r="H92" s="524" t="s">
        <v>1227</v>
      </c>
      <c r="I92" s="520">
        <v>1</v>
      </c>
      <c r="J92" s="27"/>
    </row>
    <row r="93" spans="2:10" x14ac:dyDescent="0.65">
      <c r="B93" s="514">
        <v>4</v>
      </c>
      <c r="C93" s="515" t="s">
        <v>116</v>
      </c>
      <c r="D93" s="516" t="s">
        <v>244</v>
      </c>
      <c r="E93" s="536" t="s">
        <v>326</v>
      </c>
      <c r="F93" s="518">
        <v>99189</v>
      </c>
      <c r="G93" s="519">
        <v>44585</v>
      </c>
      <c r="H93" s="524" t="s">
        <v>327</v>
      </c>
      <c r="I93" s="520">
        <v>1</v>
      </c>
      <c r="J93" s="27"/>
    </row>
    <row r="94" spans="2:10" ht="28.5" thickBot="1" x14ac:dyDescent="0.7">
      <c r="F94" s="543">
        <f>SUM(F90:F93)</f>
        <v>317790</v>
      </c>
    </row>
    <row r="95" spans="2:10" ht="12" customHeight="1" thickTop="1" x14ac:dyDescent="0.65"/>
    <row r="96" spans="2:10" ht="18" customHeight="1" x14ac:dyDescent="0.65"/>
    <row r="97" spans="2:10" ht="48" x14ac:dyDescent="0.65">
      <c r="B97" s="42" t="s">
        <v>5</v>
      </c>
      <c r="C97" s="79" t="s">
        <v>16</v>
      </c>
      <c r="D97" s="80" t="s">
        <v>6</v>
      </c>
      <c r="E97" s="79" t="s">
        <v>7</v>
      </c>
      <c r="F97" s="81" t="s">
        <v>8</v>
      </c>
      <c r="G97" s="766" t="s">
        <v>9</v>
      </c>
      <c r="H97" s="767"/>
      <c r="I97" s="79" t="s">
        <v>10</v>
      </c>
    </row>
    <row r="98" spans="2:10" x14ac:dyDescent="0.65">
      <c r="B98" s="514">
        <v>1</v>
      </c>
      <c r="C98" s="515" t="s">
        <v>355</v>
      </c>
      <c r="D98" s="521" t="s">
        <v>356</v>
      </c>
      <c r="E98" s="517" t="s">
        <v>357</v>
      </c>
      <c r="F98" s="518">
        <f>93000*1.07</f>
        <v>99510</v>
      </c>
      <c r="G98" s="519">
        <v>44587</v>
      </c>
      <c r="H98" s="524" t="s">
        <v>358</v>
      </c>
      <c r="I98" s="520">
        <v>1</v>
      </c>
      <c r="J98" s="27"/>
    </row>
    <row r="99" spans="2:10" ht="28.5" thickBot="1" x14ac:dyDescent="0.7">
      <c r="F99" s="543">
        <f>SUM(F98)</f>
        <v>99510</v>
      </c>
    </row>
    <row r="100" spans="2:10" ht="12.75" customHeight="1" thickTop="1" x14ac:dyDescent="0.65"/>
    <row r="101" spans="2:10" ht="21.75" customHeight="1" x14ac:dyDescent="0.65"/>
    <row r="102" spans="2:10" ht="48" x14ac:dyDescent="0.65">
      <c r="B102" s="42" t="s">
        <v>5</v>
      </c>
      <c r="C102" s="79" t="s">
        <v>16</v>
      </c>
      <c r="D102" s="80" t="s">
        <v>6</v>
      </c>
      <c r="E102" s="79" t="s">
        <v>7</v>
      </c>
      <c r="F102" s="81" t="s">
        <v>8</v>
      </c>
      <c r="G102" s="766" t="s">
        <v>9</v>
      </c>
      <c r="H102" s="767"/>
      <c r="I102" s="79" t="s">
        <v>10</v>
      </c>
    </row>
    <row r="103" spans="2:10" x14ac:dyDescent="0.65">
      <c r="B103" s="514">
        <v>1</v>
      </c>
      <c r="C103" s="515" t="s">
        <v>152</v>
      </c>
      <c r="D103" s="516" t="s">
        <v>153</v>
      </c>
      <c r="E103" s="517" t="s">
        <v>154</v>
      </c>
      <c r="F103" s="518">
        <v>71754.2</v>
      </c>
      <c r="G103" s="519">
        <v>44572</v>
      </c>
      <c r="H103" s="524" t="s">
        <v>155</v>
      </c>
      <c r="I103" s="520">
        <v>1</v>
      </c>
      <c r="J103" s="27"/>
    </row>
    <row r="104" spans="2:10" x14ac:dyDescent="0.65">
      <c r="B104" s="514">
        <v>2</v>
      </c>
      <c r="C104" s="515" t="s">
        <v>152</v>
      </c>
      <c r="D104" s="516" t="s">
        <v>262</v>
      </c>
      <c r="E104" s="517" t="s">
        <v>263</v>
      </c>
      <c r="F104" s="518">
        <v>5600.38</v>
      </c>
      <c r="G104" s="519">
        <v>44579</v>
      </c>
      <c r="H104" s="524" t="s">
        <v>1229</v>
      </c>
      <c r="I104" s="520">
        <v>1</v>
      </c>
      <c r="J104" s="27"/>
    </row>
    <row r="105" spans="2:10" x14ac:dyDescent="0.65">
      <c r="B105" s="514">
        <v>3</v>
      </c>
      <c r="C105" s="515" t="s">
        <v>152</v>
      </c>
      <c r="D105" s="521" t="s">
        <v>352</v>
      </c>
      <c r="E105" s="517" t="s">
        <v>353</v>
      </c>
      <c r="F105" s="518">
        <v>28997</v>
      </c>
      <c r="G105" s="519">
        <v>44587</v>
      </c>
      <c r="H105" s="524" t="s">
        <v>354</v>
      </c>
      <c r="I105" s="520">
        <v>1</v>
      </c>
      <c r="J105" s="27"/>
    </row>
    <row r="106" spans="2:10" ht="28.5" thickBot="1" x14ac:dyDescent="0.7">
      <c r="F106" s="543">
        <f>SUM(F103:F105)</f>
        <v>106351.58</v>
      </c>
    </row>
    <row r="107" spans="2:10" ht="14.25" customHeight="1" thickTop="1" x14ac:dyDescent="0.65"/>
    <row r="108" spans="2:10" ht="20.25" customHeight="1" x14ac:dyDescent="0.65"/>
    <row r="109" spans="2:10" ht="48" x14ac:dyDescent="0.65">
      <c r="B109" s="42" t="s">
        <v>5</v>
      </c>
      <c r="C109" s="79" t="s">
        <v>16</v>
      </c>
      <c r="D109" s="80" t="s">
        <v>6</v>
      </c>
      <c r="E109" s="79" t="s">
        <v>7</v>
      </c>
      <c r="F109" s="81" t="s">
        <v>8</v>
      </c>
      <c r="G109" s="766" t="s">
        <v>9</v>
      </c>
      <c r="H109" s="767"/>
      <c r="I109" s="79" t="s">
        <v>10</v>
      </c>
    </row>
    <row r="110" spans="2:10" x14ac:dyDescent="0.65">
      <c r="B110" s="514">
        <v>1</v>
      </c>
      <c r="C110" s="515" t="s">
        <v>221</v>
      </c>
      <c r="D110" s="516" t="s">
        <v>222</v>
      </c>
      <c r="E110" s="517" t="s">
        <v>223</v>
      </c>
      <c r="F110" s="518">
        <v>99510</v>
      </c>
      <c r="G110" s="519">
        <v>44574</v>
      </c>
      <c r="H110" s="524" t="s">
        <v>1230</v>
      </c>
      <c r="I110" s="520">
        <v>1</v>
      </c>
      <c r="J110" s="27"/>
    </row>
    <row r="111" spans="2:10" x14ac:dyDescent="0.65">
      <c r="B111" s="514">
        <v>2</v>
      </c>
      <c r="C111" s="515" t="s">
        <v>221</v>
      </c>
      <c r="D111" s="516" t="s">
        <v>1219</v>
      </c>
      <c r="E111" s="517" t="s">
        <v>316</v>
      </c>
      <c r="F111" s="518">
        <v>37450</v>
      </c>
      <c r="G111" s="519">
        <v>44585</v>
      </c>
      <c r="H111" s="524" t="s">
        <v>1231</v>
      </c>
      <c r="I111" s="520">
        <v>1</v>
      </c>
      <c r="J111" s="27"/>
    </row>
    <row r="112" spans="2:10" ht="25.5" customHeight="1" thickBot="1" x14ac:dyDescent="0.7">
      <c r="F112" s="543">
        <f>SUM(F110:F111)</f>
        <v>136960</v>
      </c>
    </row>
    <row r="113" spans="2:11" ht="20.25" customHeight="1" thickTop="1" x14ac:dyDescent="0.65"/>
    <row r="114" spans="2:11" ht="48" x14ac:dyDescent="0.65">
      <c r="B114" s="42" t="s">
        <v>5</v>
      </c>
      <c r="C114" s="79" t="s">
        <v>16</v>
      </c>
      <c r="D114" s="80" t="s">
        <v>6</v>
      </c>
      <c r="E114" s="79" t="s">
        <v>7</v>
      </c>
      <c r="F114" s="81" t="s">
        <v>8</v>
      </c>
      <c r="G114" s="766" t="s">
        <v>9</v>
      </c>
      <c r="H114" s="767"/>
      <c r="I114" s="79" t="s">
        <v>10</v>
      </c>
    </row>
    <row r="115" spans="2:11" x14ac:dyDescent="0.65">
      <c r="B115" s="514">
        <v>1</v>
      </c>
      <c r="C115" s="515" t="s">
        <v>124</v>
      </c>
      <c r="D115" s="516" t="s">
        <v>125</v>
      </c>
      <c r="E115" s="517" t="s">
        <v>126</v>
      </c>
      <c r="F115" s="518">
        <f>81100*1.07</f>
        <v>86777</v>
      </c>
      <c r="G115" s="519">
        <v>44568</v>
      </c>
      <c r="H115" s="524" t="s">
        <v>127</v>
      </c>
      <c r="I115" s="520">
        <v>1</v>
      </c>
      <c r="J115" s="14"/>
    </row>
    <row r="116" spans="2:11" ht="28.5" thickBot="1" x14ac:dyDescent="0.7">
      <c r="F116" s="543">
        <f>SUM(F115)</f>
        <v>86777</v>
      </c>
    </row>
    <row r="117" spans="2:11" ht="18.75" customHeight="1" thickTop="1" x14ac:dyDescent="0.65"/>
    <row r="118" spans="2:11" ht="13.5" customHeight="1" x14ac:dyDescent="0.65"/>
    <row r="119" spans="2:11" ht="48" x14ac:dyDescent="0.65">
      <c r="B119" s="42" t="s">
        <v>5</v>
      </c>
      <c r="C119" s="79" t="s">
        <v>16</v>
      </c>
      <c r="D119" s="80" t="s">
        <v>6</v>
      </c>
      <c r="E119" s="79" t="s">
        <v>7</v>
      </c>
      <c r="F119" s="81" t="s">
        <v>8</v>
      </c>
      <c r="G119" s="766" t="s">
        <v>9</v>
      </c>
      <c r="H119" s="767"/>
      <c r="I119" s="79" t="s">
        <v>10</v>
      </c>
    </row>
    <row r="120" spans="2:11" ht="33" customHeight="1" x14ac:dyDescent="0.65">
      <c r="B120" s="514">
        <v>1</v>
      </c>
      <c r="C120" s="515" t="s">
        <v>80</v>
      </c>
      <c r="D120" s="516" t="s">
        <v>81</v>
      </c>
      <c r="E120" s="517" t="s">
        <v>82</v>
      </c>
      <c r="F120" s="518">
        <v>32100.000000000004</v>
      </c>
      <c r="G120" s="519">
        <v>44566</v>
      </c>
      <c r="H120" s="524" t="s">
        <v>1232</v>
      </c>
      <c r="I120" s="520">
        <v>1</v>
      </c>
      <c r="J120" s="14"/>
      <c r="K120" s="500"/>
    </row>
    <row r="121" spans="2:11" ht="28.5" thickBot="1" x14ac:dyDescent="0.7">
      <c r="F121" s="543">
        <f>SUM(F120)</f>
        <v>32100.000000000004</v>
      </c>
    </row>
    <row r="122" spans="2:11" ht="15.75" customHeight="1" thickTop="1" x14ac:dyDescent="0.65"/>
    <row r="123" spans="2:11" ht="17.25" customHeight="1" x14ac:dyDescent="0.65"/>
    <row r="124" spans="2:11" ht="48" x14ac:dyDescent="0.65">
      <c r="B124" s="42" t="s">
        <v>5</v>
      </c>
      <c r="C124" s="79" t="s">
        <v>16</v>
      </c>
      <c r="D124" s="80" t="s">
        <v>6</v>
      </c>
      <c r="E124" s="79" t="s">
        <v>7</v>
      </c>
      <c r="F124" s="81" t="s">
        <v>8</v>
      </c>
      <c r="G124" s="766" t="s">
        <v>9</v>
      </c>
      <c r="H124" s="767"/>
      <c r="I124" s="79" t="s">
        <v>10</v>
      </c>
    </row>
    <row r="125" spans="2:11" x14ac:dyDescent="0.65">
      <c r="B125" s="514">
        <v>1</v>
      </c>
      <c r="C125" s="515" t="s">
        <v>85</v>
      </c>
      <c r="D125" s="516" t="s">
        <v>86</v>
      </c>
      <c r="E125" s="517" t="s">
        <v>87</v>
      </c>
      <c r="F125" s="518">
        <v>3937.6000000000004</v>
      </c>
      <c r="G125" s="519">
        <v>44566</v>
      </c>
      <c r="H125" s="536" t="s">
        <v>1237</v>
      </c>
      <c r="I125" s="520">
        <v>1</v>
      </c>
    </row>
    <row r="126" spans="2:11" x14ac:dyDescent="0.65">
      <c r="B126" s="514">
        <v>2</v>
      </c>
      <c r="C126" s="515" t="s">
        <v>85</v>
      </c>
      <c r="D126" s="516" t="s">
        <v>86</v>
      </c>
      <c r="E126" s="517" t="s">
        <v>89</v>
      </c>
      <c r="F126" s="518">
        <v>1070</v>
      </c>
      <c r="G126" s="519">
        <v>44566</v>
      </c>
      <c r="H126" s="536" t="s">
        <v>1236</v>
      </c>
      <c r="I126" s="520">
        <v>1</v>
      </c>
    </row>
    <row r="127" spans="2:11" x14ac:dyDescent="0.65">
      <c r="B127" s="514">
        <v>3</v>
      </c>
      <c r="C127" s="515" t="s">
        <v>85</v>
      </c>
      <c r="D127" s="516" t="s">
        <v>86</v>
      </c>
      <c r="E127" s="517" t="s">
        <v>91</v>
      </c>
      <c r="F127" s="518">
        <v>3017.4</v>
      </c>
      <c r="G127" s="519">
        <v>44566</v>
      </c>
      <c r="H127" s="536" t="s">
        <v>1235</v>
      </c>
      <c r="I127" s="520">
        <v>1</v>
      </c>
    </row>
    <row r="128" spans="2:11" x14ac:dyDescent="0.65">
      <c r="B128" s="514">
        <v>4</v>
      </c>
      <c r="C128" s="515" t="s">
        <v>85</v>
      </c>
      <c r="D128" s="516" t="s">
        <v>210</v>
      </c>
      <c r="E128" s="517" t="s">
        <v>211</v>
      </c>
      <c r="F128" s="518">
        <v>4066.0000000000005</v>
      </c>
      <c r="G128" s="519">
        <v>44574</v>
      </c>
      <c r="H128" s="536" t="s">
        <v>1234</v>
      </c>
      <c r="I128" s="520">
        <v>1</v>
      </c>
    </row>
    <row r="129" spans="2:10" x14ac:dyDescent="0.65">
      <c r="B129" s="514">
        <v>5</v>
      </c>
      <c r="C129" s="515" t="s">
        <v>85</v>
      </c>
      <c r="D129" s="516" t="s">
        <v>1218</v>
      </c>
      <c r="E129" s="535" t="s">
        <v>269</v>
      </c>
      <c r="F129" s="518">
        <v>15793.2</v>
      </c>
      <c r="G129" s="519">
        <v>44579</v>
      </c>
      <c r="H129" s="536" t="s">
        <v>1233</v>
      </c>
      <c r="I129" s="520">
        <v>1</v>
      </c>
    </row>
    <row r="130" spans="2:10" x14ac:dyDescent="0.65">
      <c r="B130" s="514">
        <v>6</v>
      </c>
      <c r="C130" s="515" t="s">
        <v>85</v>
      </c>
      <c r="D130" s="516" t="s">
        <v>320</v>
      </c>
      <c r="E130" s="517" t="s">
        <v>321</v>
      </c>
      <c r="F130" s="518">
        <v>52975.700000000004</v>
      </c>
      <c r="G130" s="519">
        <v>44585</v>
      </c>
      <c r="H130" s="536" t="s">
        <v>1238</v>
      </c>
      <c r="I130" s="520">
        <v>1</v>
      </c>
    </row>
    <row r="131" spans="2:10" x14ac:dyDescent="0.65">
      <c r="B131" s="514">
        <v>7</v>
      </c>
      <c r="C131" s="515" t="s">
        <v>85</v>
      </c>
      <c r="D131" s="521" t="s">
        <v>320</v>
      </c>
      <c r="E131" s="517" t="s">
        <v>345</v>
      </c>
      <c r="F131" s="518">
        <v>963</v>
      </c>
      <c r="G131" s="519">
        <v>44586</v>
      </c>
      <c r="H131" s="524" t="s">
        <v>346</v>
      </c>
      <c r="I131" s="520">
        <v>1</v>
      </c>
    </row>
    <row r="132" spans="2:10" x14ac:dyDescent="0.65">
      <c r="B132" s="514">
        <v>8</v>
      </c>
      <c r="C132" s="515" t="s">
        <v>85</v>
      </c>
      <c r="D132" s="521" t="s">
        <v>378</v>
      </c>
      <c r="E132" s="517" t="s">
        <v>379</v>
      </c>
      <c r="F132" s="518">
        <v>9501.6</v>
      </c>
      <c r="G132" s="519">
        <v>44588</v>
      </c>
      <c r="H132" s="524" t="s">
        <v>380</v>
      </c>
      <c r="I132" s="520">
        <v>1</v>
      </c>
    </row>
    <row r="133" spans="2:10" ht="28.5" thickBot="1" x14ac:dyDescent="0.7">
      <c r="F133" s="543">
        <f>SUM(F125:F132)</f>
        <v>91324.500000000015</v>
      </c>
    </row>
    <row r="134" spans="2:10" ht="14.25" customHeight="1" thickTop="1" x14ac:dyDescent="0.65"/>
    <row r="135" spans="2:10" ht="18" customHeight="1" x14ac:dyDescent="0.65"/>
    <row r="136" spans="2:10" ht="48" x14ac:dyDescent="0.65">
      <c r="B136" s="42" t="s">
        <v>5</v>
      </c>
      <c r="C136" s="79" t="s">
        <v>16</v>
      </c>
      <c r="D136" s="80" t="s">
        <v>6</v>
      </c>
      <c r="E136" s="79" t="s">
        <v>7</v>
      </c>
      <c r="F136" s="81" t="s">
        <v>8</v>
      </c>
      <c r="G136" s="766" t="s">
        <v>9</v>
      </c>
      <c r="H136" s="767"/>
      <c r="I136" s="79" t="s">
        <v>10</v>
      </c>
    </row>
    <row r="137" spans="2:10" x14ac:dyDescent="0.65">
      <c r="B137" s="514">
        <v>1</v>
      </c>
      <c r="C137" s="515" t="s">
        <v>156</v>
      </c>
      <c r="D137" s="516" t="s">
        <v>157</v>
      </c>
      <c r="E137" s="517" t="s">
        <v>158</v>
      </c>
      <c r="F137" s="518">
        <f>93000*1.07</f>
        <v>99510</v>
      </c>
      <c r="G137" s="519">
        <v>44572</v>
      </c>
      <c r="H137" s="524" t="s">
        <v>159</v>
      </c>
      <c r="I137" s="520">
        <v>1</v>
      </c>
      <c r="J137" s="27"/>
    </row>
    <row r="138" spans="2:10" ht="28.5" thickBot="1" x14ac:dyDescent="0.7">
      <c r="F138" s="543">
        <f>SUM(F137)</f>
        <v>99510</v>
      </c>
    </row>
    <row r="139" spans="2:10" ht="15" customHeight="1" thickTop="1" x14ac:dyDescent="0.65">
      <c r="F139" s="555"/>
    </row>
    <row r="140" spans="2:10" ht="18.75" customHeight="1" x14ac:dyDescent="0.65"/>
    <row r="141" spans="2:10" ht="48" x14ac:dyDescent="0.65">
      <c r="B141" s="42" t="s">
        <v>5</v>
      </c>
      <c r="C141" s="79" t="s">
        <v>16</v>
      </c>
      <c r="D141" s="80" t="s">
        <v>6</v>
      </c>
      <c r="E141" s="79" t="s">
        <v>7</v>
      </c>
      <c r="F141" s="81" t="s">
        <v>8</v>
      </c>
      <c r="G141" s="766" t="s">
        <v>9</v>
      </c>
      <c r="H141" s="767"/>
      <c r="I141" s="79" t="s">
        <v>10</v>
      </c>
    </row>
    <row r="142" spans="2:10" x14ac:dyDescent="0.65">
      <c r="B142" s="514">
        <v>1</v>
      </c>
      <c r="C142" s="515" t="s">
        <v>47</v>
      </c>
      <c r="D142" s="516" t="s">
        <v>48</v>
      </c>
      <c r="E142" s="517" t="s">
        <v>49</v>
      </c>
      <c r="F142" s="518">
        <v>3959.0000000000005</v>
      </c>
      <c r="G142" s="519">
        <v>44566</v>
      </c>
      <c r="H142" s="524" t="s">
        <v>50</v>
      </c>
      <c r="I142" s="520">
        <v>1</v>
      </c>
      <c r="J142" s="27"/>
    </row>
    <row r="143" spans="2:10" x14ac:dyDescent="0.65">
      <c r="B143" s="514">
        <v>2</v>
      </c>
      <c r="C143" s="515" t="s">
        <v>47</v>
      </c>
      <c r="D143" s="516" t="s">
        <v>94</v>
      </c>
      <c r="E143" s="517" t="s">
        <v>95</v>
      </c>
      <c r="F143" s="518">
        <v>27606</v>
      </c>
      <c r="G143" s="519">
        <v>44566</v>
      </c>
      <c r="H143" s="524" t="s">
        <v>1239</v>
      </c>
      <c r="I143" s="520">
        <v>1</v>
      </c>
      <c r="J143" s="14"/>
    </row>
    <row r="144" spans="2:10" x14ac:dyDescent="0.65">
      <c r="B144" s="514">
        <v>3</v>
      </c>
      <c r="C144" s="515" t="s">
        <v>47</v>
      </c>
      <c r="D144" s="516" t="s">
        <v>218</v>
      </c>
      <c r="E144" s="517" t="s">
        <v>219</v>
      </c>
      <c r="F144" s="518">
        <v>3745</v>
      </c>
      <c r="G144" s="519">
        <v>44574</v>
      </c>
      <c r="H144" s="524" t="s">
        <v>1240</v>
      </c>
      <c r="I144" s="520">
        <v>1</v>
      </c>
      <c r="J144" s="27"/>
    </row>
    <row r="145" spans="2:10" x14ac:dyDescent="0.65">
      <c r="B145" s="514">
        <v>4</v>
      </c>
      <c r="C145" s="515" t="s">
        <v>47</v>
      </c>
      <c r="D145" s="521" t="s">
        <v>339</v>
      </c>
      <c r="E145" s="517" t="s">
        <v>340</v>
      </c>
      <c r="F145" s="518">
        <v>749</v>
      </c>
      <c r="G145" s="519">
        <v>44586</v>
      </c>
      <c r="H145" s="524" t="s">
        <v>341</v>
      </c>
      <c r="I145" s="520">
        <v>1</v>
      </c>
      <c r="J145" s="27"/>
    </row>
    <row r="146" spans="2:10" ht="28.5" thickBot="1" x14ac:dyDescent="0.7">
      <c r="F146" s="543">
        <f>SUM(F142:F145)</f>
        <v>36059</v>
      </c>
    </row>
    <row r="147" spans="2:10" ht="23.25" customHeight="1" thickTop="1" x14ac:dyDescent="0.65"/>
    <row r="148" spans="2:10" ht="48" x14ac:dyDescent="0.65">
      <c r="B148" s="42" t="s">
        <v>5</v>
      </c>
      <c r="C148" s="79" t="s">
        <v>16</v>
      </c>
      <c r="D148" s="80" t="s">
        <v>6</v>
      </c>
      <c r="E148" s="79" t="s">
        <v>7</v>
      </c>
      <c r="F148" s="81" t="s">
        <v>8</v>
      </c>
      <c r="G148" s="766" t="s">
        <v>9</v>
      </c>
      <c r="H148" s="767"/>
      <c r="I148" s="79" t="s">
        <v>10</v>
      </c>
    </row>
    <row r="149" spans="2:10" x14ac:dyDescent="0.65">
      <c r="B149" s="514">
        <v>1</v>
      </c>
      <c r="C149" s="515" t="s">
        <v>71</v>
      </c>
      <c r="D149" s="516" t="s">
        <v>72</v>
      </c>
      <c r="E149" s="517" t="s">
        <v>73</v>
      </c>
      <c r="F149" s="518">
        <f>900*1.07</f>
        <v>963</v>
      </c>
      <c r="G149" s="519">
        <v>44566</v>
      </c>
      <c r="H149" s="524" t="s">
        <v>74</v>
      </c>
      <c r="I149" s="520">
        <v>1</v>
      </c>
      <c r="J149" s="14"/>
    </row>
    <row r="150" spans="2:10" ht="28.5" thickBot="1" x14ac:dyDescent="0.7">
      <c r="F150" s="543">
        <f>SUM(F149)</f>
        <v>963</v>
      </c>
    </row>
    <row r="151" spans="2:10" ht="16.5" customHeight="1" thickTop="1" x14ac:dyDescent="0.65"/>
    <row r="152" spans="2:10" ht="19.5" customHeight="1" x14ac:dyDescent="0.65"/>
    <row r="153" spans="2:10" ht="48" x14ac:dyDescent="0.65">
      <c r="B153" s="42" t="s">
        <v>5</v>
      </c>
      <c r="C153" s="79" t="s">
        <v>16</v>
      </c>
      <c r="D153" s="80" t="s">
        <v>6</v>
      </c>
      <c r="E153" s="79" t="s">
        <v>7</v>
      </c>
      <c r="F153" s="81" t="s">
        <v>8</v>
      </c>
      <c r="G153" s="766" t="s">
        <v>9</v>
      </c>
      <c r="H153" s="767"/>
      <c r="I153" s="79" t="s">
        <v>10</v>
      </c>
    </row>
    <row r="154" spans="2:10" x14ac:dyDescent="0.65">
      <c r="B154" s="514">
        <v>1</v>
      </c>
      <c r="C154" s="515" t="s">
        <v>67</v>
      </c>
      <c r="D154" s="516" t="s">
        <v>68</v>
      </c>
      <c r="E154" s="517" t="s">
        <v>69</v>
      </c>
      <c r="F154" s="518">
        <v>9148.5</v>
      </c>
      <c r="G154" s="519">
        <v>44566</v>
      </c>
      <c r="H154" s="524" t="s">
        <v>70</v>
      </c>
      <c r="I154" s="520">
        <v>1</v>
      </c>
    </row>
    <row r="155" spans="2:10" x14ac:dyDescent="0.65">
      <c r="B155" s="514">
        <v>2</v>
      </c>
      <c r="C155" s="515" t="s">
        <v>67</v>
      </c>
      <c r="D155" s="516" t="s">
        <v>163</v>
      </c>
      <c r="E155" s="517" t="s">
        <v>164</v>
      </c>
      <c r="F155" s="518">
        <v>6420</v>
      </c>
      <c r="G155" s="519">
        <v>44572</v>
      </c>
      <c r="H155" s="524" t="s">
        <v>1241</v>
      </c>
      <c r="I155" s="520">
        <v>1</v>
      </c>
    </row>
    <row r="156" spans="2:10" ht="28.5" thickBot="1" x14ac:dyDescent="0.7">
      <c r="F156" s="543">
        <f>SUM(F154:F155)</f>
        <v>15568.5</v>
      </c>
    </row>
    <row r="157" spans="2:10" ht="18.75" customHeight="1" thickTop="1" x14ac:dyDescent="0.65"/>
    <row r="158" spans="2:10" ht="24" customHeight="1" x14ac:dyDescent="0.65"/>
    <row r="159" spans="2:10" ht="48" x14ac:dyDescent="0.65">
      <c r="B159" s="42" t="s">
        <v>5</v>
      </c>
      <c r="C159" s="79" t="s">
        <v>16</v>
      </c>
      <c r="D159" s="80" t="s">
        <v>6</v>
      </c>
      <c r="E159" s="79" t="s">
        <v>7</v>
      </c>
      <c r="F159" s="81" t="s">
        <v>8</v>
      </c>
      <c r="G159" s="766" t="s">
        <v>9</v>
      </c>
      <c r="H159" s="767"/>
      <c r="I159" s="79" t="s">
        <v>10</v>
      </c>
    </row>
    <row r="160" spans="2:10" x14ac:dyDescent="0.65">
      <c r="B160" s="514">
        <v>1</v>
      </c>
      <c r="C160" s="515" t="s">
        <v>277</v>
      </c>
      <c r="D160" s="516" t="s">
        <v>278</v>
      </c>
      <c r="E160" s="517" t="s">
        <v>279</v>
      </c>
      <c r="F160" s="518">
        <f>76060*1.07</f>
        <v>81384.200000000012</v>
      </c>
      <c r="G160" s="519">
        <v>44579</v>
      </c>
      <c r="H160" s="524" t="s">
        <v>1242</v>
      </c>
      <c r="I160" s="520">
        <v>1</v>
      </c>
      <c r="J160" s="27"/>
    </row>
    <row r="161" spans="2:10" ht="28.5" thickBot="1" x14ac:dyDescent="0.7">
      <c r="F161" s="543">
        <f>SUM(F160)</f>
        <v>81384.200000000012</v>
      </c>
    </row>
    <row r="162" spans="2:10" ht="21" customHeight="1" thickTop="1" x14ac:dyDescent="0.65"/>
    <row r="163" spans="2:10" ht="19.5" customHeight="1" x14ac:dyDescent="0.65"/>
    <row r="164" spans="2:10" ht="48" x14ac:dyDescent="0.65">
      <c r="B164" s="42" t="s">
        <v>5</v>
      </c>
      <c r="C164" s="79" t="s">
        <v>16</v>
      </c>
      <c r="D164" s="80" t="s">
        <v>6</v>
      </c>
      <c r="E164" s="79" t="s">
        <v>7</v>
      </c>
      <c r="F164" s="81" t="s">
        <v>8</v>
      </c>
      <c r="G164" s="766" t="s">
        <v>9</v>
      </c>
      <c r="H164" s="767"/>
      <c r="I164" s="79" t="s">
        <v>10</v>
      </c>
    </row>
    <row r="165" spans="2:10" x14ac:dyDescent="0.65">
      <c r="B165" s="514">
        <v>1</v>
      </c>
      <c r="C165" s="515" t="s">
        <v>102</v>
      </c>
      <c r="D165" s="516" t="s">
        <v>103</v>
      </c>
      <c r="E165" s="517" t="s">
        <v>104</v>
      </c>
      <c r="F165" s="518">
        <f>3000*1.07</f>
        <v>3210</v>
      </c>
      <c r="G165" s="519">
        <v>44566</v>
      </c>
      <c r="H165" s="524" t="s">
        <v>1243</v>
      </c>
      <c r="I165" s="520">
        <v>1</v>
      </c>
      <c r="J165" s="14"/>
    </row>
    <row r="166" spans="2:10" ht="28.5" thickBot="1" x14ac:dyDescent="0.7">
      <c r="F166" s="543">
        <f>SUM(F165)</f>
        <v>3210</v>
      </c>
    </row>
    <row r="167" spans="2:10" ht="28.5" thickTop="1" x14ac:dyDescent="0.65"/>
    <row r="169" spans="2:10" ht="48" x14ac:dyDescent="0.65">
      <c r="B169" s="42" t="s">
        <v>5</v>
      </c>
      <c r="C169" s="79" t="s">
        <v>16</v>
      </c>
      <c r="D169" s="80" t="s">
        <v>6</v>
      </c>
      <c r="E169" s="79" t="s">
        <v>7</v>
      </c>
      <c r="F169" s="81" t="s">
        <v>8</v>
      </c>
      <c r="G169" s="766" t="s">
        <v>9</v>
      </c>
      <c r="H169" s="767"/>
      <c r="I169" s="79" t="s">
        <v>10</v>
      </c>
    </row>
    <row r="170" spans="2:10" x14ac:dyDescent="0.65">
      <c r="B170" s="514">
        <v>1</v>
      </c>
      <c r="C170" s="515" t="s">
        <v>295</v>
      </c>
      <c r="D170" s="521" t="s">
        <v>296</v>
      </c>
      <c r="E170" s="517" t="s">
        <v>297</v>
      </c>
      <c r="F170" s="518">
        <f>90000*1.07</f>
        <v>96300</v>
      </c>
      <c r="G170" s="519">
        <v>44580</v>
      </c>
      <c r="H170" s="524" t="s">
        <v>298</v>
      </c>
      <c r="I170" s="520">
        <v>1</v>
      </c>
      <c r="J170" s="27"/>
    </row>
    <row r="171" spans="2:10" ht="28.5" thickBot="1" x14ac:dyDescent="0.7">
      <c r="F171" s="543">
        <f>SUM(F170)</f>
        <v>96300</v>
      </c>
    </row>
    <row r="172" spans="2:10" ht="18" customHeight="1" thickTop="1" x14ac:dyDescent="0.65"/>
    <row r="173" spans="2:10" ht="52.5" customHeight="1" x14ac:dyDescent="0.65"/>
    <row r="175" spans="2:10" ht="48" x14ac:dyDescent="0.65">
      <c r="B175" s="42" t="s">
        <v>5</v>
      </c>
      <c r="C175" s="79" t="s">
        <v>16</v>
      </c>
      <c r="D175" s="80" t="s">
        <v>6</v>
      </c>
      <c r="E175" s="79" t="s">
        <v>7</v>
      </c>
      <c r="F175" s="81" t="s">
        <v>8</v>
      </c>
      <c r="G175" s="766" t="s">
        <v>9</v>
      </c>
      <c r="H175" s="767"/>
      <c r="I175" s="79" t="s">
        <v>10</v>
      </c>
    </row>
    <row r="176" spans="2:10" x14ac:dyDescent="0.65">
      <c r="B176" s="514">
        <v>1</v>
      </c>
      <c r="C176" s="515" t="s">
        <v>111</v>
      </c>
      <c r="D176" s="516" t="s">
        <v>112</v>
      </c>
      <c r="E176" s="517" t="s">
        <v>113</v>
      </c>
      <c r="F176" s="518">
        <f>92950*1.07</f>
        <v>99456.5</v>
      </c>
      <c r="G176" s="519">
        <v>44567</v>
      </c>
      <c r="H176" s="524" t="s">
        <v>1244</v>
      </c>
      <c r="I176" s="520">
        <v>1</v>
      </c>
      <c r="J176" s="14"/>
    </row>
    <row r="177" spans="2:10" ht="28.5" thickBot="1" x14ac:dyDescent="0.7">
      <c r="F177" s="543">
        <f>SUM(F176)</f>
        <v>99456.5</v>
      </c>
    </row>
    <row r="178" spans="2:10" ht="21.75" customHeight="1" thickTop="1" x14ac:dyDescent="0.65"/>
    <row r="179" spans="2:10" ht="24" customHeight="1" x14ac:dyDescent="0.65"/>
    <row r="180" spans="2:10" ht="48" x14ac:dyDescent="0.65">
      <c r="B180" s="42" t="s">
        <v>5</v>
      </c>
      <c r="C180" s="79" t="s">
        <v>16</v>
      </c>
      <c r="D180" s="80" t="s">
        <v>6</v>
      </c>
      <c r="E180" s="79" t="s">
        <v>7</v>
      </c>
      <c r="F180" s="81" t="s">
        <v>8</v>
      </c>
      <c r="G180" s="766" t="s">
        <v>9</v>
      </c>
      <c r="H180" s="767"/>
      <c r="I180" s="79" t="s">
        <v>10</v>
      </c>
    </row>
    <row r="181" spans="2:10" x14ac:dyDescent="0.65">
      <c r="B181" s="514">
        <v>1</v>
      </c>
      <c r="C181" s="515" t="s">
        <v>60</v>
      </c>
      <c r="D181" s="537" t="s">
        <v>61</v>
      </c>
      <c r="E181" s="516" t="s">
        <v>62</v>
      </c>
      <c r="F181" s="518">
        <f>90720*1.07</f>
        <v>97070.400000000009</v>
      </c>
      <c r="G181" s="519">
        <v>44566</v>
      </c>
      <c r="H181" s="524" t="s">
        <v>63</v>
      </c>
      <c r="I181" s="520">
        <v>1</v>
      </c>
      <c r="J181" s="14"/>
    </row>
    <row r="182" spans="2:10" ht="28.5" thickBot="1" x14ac:dyDescent="0.7">
      <c r="F182" s="543">
        <f>SUM(F181)</f>
        <v>97070.400000000009</v>
      </c>
    </row>
    <row r="183" spans="2:10" ht="17.25" customHeight="1" thickTop="1" x14ac:dyDescent="0.65"/>
    <row r="184" spans="2:10" ht="21.75" customHeight="1" x14ac:dyDescent="0.65"/>
    <row r="185" spans="2:10" ht="48" x14ac:dyDescent="0.65">
      <c r="B185" s="42" t="s">
        <v>5</v>
      </c>
      <c r="C185" s="79" t="s">
        <v>16</v>
      </c>
      <c r="D185" s="80" t="s">
        <v>6</v>
      </c>
      <c r="E185" s="79" t="s">
        <v>7</v>
      </c>
      <c r="F185" s="81" t="s">
        <v>8</v>
      </c>
      <c r="G185" s="766" t="s">
        <v>9</v>
      </c>
      <c r="H185" s="767"/>
      <c r="I185" s="79" t="s">
        <v>10</v>
      </c>
    </row>
    <row r="186" spans="2:10" x14ac:dyDescent="0.65">
      <c r="B186" s="514">
        <v>1</v>
      </c>
      <c r="C186" s="515" t="s">
        <v>76</v>
      </c>
      <c r="D186" s="516" t="s">
        <v>77</v>
      </c>
      <c r="E186" s="517" t="s">
        <v>78</v>
      </c>
      <c r="F186" s="518">
        <f>13200*1.07</f>
        <v>14124</v>
      </c>
      <c r="G186" s="519">
        <v>44566</v>
      </c>
      <c r="H186" s="524" t="s">
        <v>1245</v>
      </c>
      <c r="I186" s="520">
        <v>1</v>
      </c>
      <c r="J186" s="14"/>
    </row>
    <row r="187" spans="2:10" ht="28.5" thickBot="1" x14ac:dyDescent="0.7">
      <c r="F187" s="543">
        <f>SUM(F186)</f>
        <v>14124</v>
      </c>
    </row>
    <row r="188" spans="2:10" ht="15" customHeight="1" thickTop="1" x14ac:dyDescent="0.65"/>
    <row r="189" spans="2:10" ht="21.75" customHeight="1" x14ac:dyDescent="0.65"/>
    <row r="190" spans="2:10" ht="48" x14ac:dyDescent="0.65">
      <c r="B190" s="42" t="s">
        <v>5</v>
      </c>
      <c r="C190" s="79" t="s">
        <v>16</v>
      </c>
      <c r="D190" s="80" t="s">
        <v>6</v>
      </c>
      <c r="E190" s="79" t="s">
        <v>7</v>
      </c>
      <c r="F190" s="81" t="s">
        <v>8</v>
      </c>
      <c r="G190" s="766" t="s">
        <v>9</v>
      </c>
      <c r="H190" s="767"/>
      <c r="I190" s="79" t="s">
        <v>10</v>
      </c>
    </row>
    <row r="191" spans="2:10" x14ac:dyDescent="0.65">
      <c r="B191" s="514">
        <v>1</v>
      </c>
      <c r="C191" s="515" t="s">
        <v>178</v>
      </c>
      <c r="D191" s="521" t="s">
        <v>179</v>
      </c>
      <c r="E191" s="517" t="s">
        <v>180</v>
      </c>
      <c r="F191" s="518">
        <v>17120</v>
      </c>
      <c r="G191" s="519">
        <v>44573</v>
      </c>
      <c r="H191" s="524" t="s">
        <v>181</v>
      </c>
      <c r="I191" s="520">
        <v>1</v>
      </c>
    </row>
    <row r="192" spans="2:10" x14ac:dyDescent="0.65">
      <c r="B192" s="514">
        <v>2</v>
      </c>
      <c r="C192" s="515" t="s">
        <v>178</v>
      </c>
      <c r="D192" s="521" t="s">
        <v>312</v>
      </c>
      <c r="E192" s="517" t="s">
        <v>313</v>
      </c>
      <c r="F192" s="518">
        <v>92020</v>
      </c>
      <c r="G192" s="519">
        <v>44582</v>
      </c>
      <c r="H192" s="524" t="s">
        <v>314</v>
      </c>
      <c r="I192" s="520">
        <v>1</v>
      </c>
    </row>
    <row r="193" spans="2:10" x14ac:dyDescent="0.65">
      <c r="B193" s="514">
        <v>3</v>
      </c>
      <c r="C193" s="515" t="s">
        <v>178</v>
      </c>
      <c r="D193" s="521" t="s">
        <v>179</v>
      </c>
      <c r="E193" s="517" t="s">
        <v>396</v>
      </c>
      <c r="F193" s="518">
        <v>76719</v>
      </c>
      <c r="G193" s="519">
        <v>44592</v>
      </c>
      <c r="H193" s="524" t="s">
        <v>397</v>
      </c>
      <c r="I193" s="520">
        <v>1</v>
      </c>
    </row>
    <row r="194" spans="2:10" ht="28.5" thickBot="1" x14ac:dyDescent="0.7">
      <c r="F194" s="543">
        <f>SUM(F191:F193)</f>
        <v>185859</v>
      </c>
    </row>
    <row r="195" spans="2:10" ht="18.75" customHeight="1" thickTop="1" x14ac:dyDescent="0.65"/>
    <row r="196" spans="2:10" ht="21.75" customHeight="1" x14ac:dyDescent="0.65"/>
    <row r="197" spans="2:10" ht="48" x14ac:dyDescent="0.65">
      <c r="B197" s="42" t="s">
        <v>5</v>
      </c>
      <c r="C197" s="79" t="s">
        <v>16</v>
      </c>
      <c r="D197" s="80" t="s">
        <v>6</v>
      </c>
      <c r="E197" s="79" t="s">
        <v>7</v>
      </c>
      <c r="F197" s="81" t="s">
        <v>8</v>
      </c>
      <c r="G197" s="766" t="s">
        <v>9</v>
      </c>
      <c r="H197" s="767"/>
      <c r="I197" s="79" t="s">
        <v>10</v>
      </c>
    </row>
    <row r="198" spans="2:10" x14ac:dyDescent="0.65">
      <c r="B198" s="514">
        <v>1</v>
      </c>
      <c r="C198" s="515" t="s">
        <v>291</v>
      </c>
      <c r="D198" s="521" t="s">
        <v>292</v>
      </c>
      <c r="E198" s="517" t="s">
        <v>293</v>
      </c>
      <c r="F198" s="518">
        <f>87300*1.07</f>
        <v>93411</v>
      </c>
      <c r="G198" s="519">
        <v>44580</v>
      </c>
      <c r="H198" s="524" t="s">
        <v>294</v>
      </c>
      <c r="I198" s="520">
        <v>1</v>
      </c>
      <c r="J198" s="27"/>
    </row>
    <row r="199" spans="2:10" ht="28.5" thickBot="1" x14ac:dyDescent="0.7">
      <c r="F199" s="543">
        <f>SUM(F198)</f>
        <v>93411</v>
      </c>
    </row>
    <row r="200" spans="2:10" ht="28.5" thickTop="1" x14ac:dyDescent="0.65">
      <c r="F200" s="555"/>
    </row>
    <row r="201" spans="2:10" x14ac:dyDescent="0.65">
      <c r="F201" s="555"/>
    </row>
    <row r="202" spans="2:10" ht="18" customHeight="1" x14ac:dyDescent="0.65"/>
    <row r="203" spans="2:10" ht="48" x14ac:dyDescent="0.65">
      <c r="B203" s="42" t="s">
        <v>5</v>
      </c>
      <c r="C203" s="79" t="s">
        <v>16</v>
      </c>
      <c r="D203" s="80" t="s">
        <v>6</v>
      </c>
      <c r="E203" s="79" t="s">
        <v>7</v>
      </c>
      <c r="F203" s="81" t="s">
        <v>8</v>
      </c>
      <c r="G203" s="766" t="s">
        <v>9</v>
      </c>
      <c r="H203" s="767"/>
      <c r="I203" s="79" t="s">
        <v>10</v>
      </c>
    </row>
    <row r="204" spans="2:10" x14ac:dyDescent="0.65">
      <c r="B204" s="514">
        <v>1</v>
      </c>
      <c r="C204" s="515" t="s">
        <v>362</v>
      </c>
      <c r="D204" s="521" t="s">
        <v>363</v>
      </c>
      <c r="E204" s="517" t="s">
        <v>364</v>
      </c>
      <c r="F204" s="518">
        <f>24789*1.07</f>
        <v>26524.230000000003</v>
      </c>
      <c r="G204" s="519">
        <v>44588</v>
      </c>
      <c r="H204" s="524" t="s">
        <v>365</v>
      </c>
      <c r="I204" s="520">
        <v>1</v>
      </c>
      <c r="J204" s="27"/>
    </row>
    <row r="205" spans="2:10" ht="28.5" thickBot="1" x14ac:dyDescent="0.7">
      <c r="F205" s="543">
        <f>SUM(F204)</f>
        <v>26524.230000000003</v>
      </c>
    </row>
    <row r="206" spans="2:10" ht="15.75" customHeight="1" thickTop="1" x14ac:dyDescent="0.65"/>
    <row r="207" spans="2:10" ht="20.25" customHeight="1" x14ac:dyDescent="0.65"/>
    <row r="208" spans="2:10" ht="48" x14ac:dyDescent="0.65">
      <c r="B208" s="42" t="s">
        <v>5</v>
      </c>
      <c r="C208" s="79" t="s">
        <v>16</v>
      </c>
      <c r="D208" s="80" t="s">
        <v>6</v>
      </c>
      <c r="E208" s="79" t="s">
        <v>7</v>
      </c>
      <c r="F208" s="81" t="s">
        <v>8</v>
      </c>
      <c r="G208" s="766" t="s">
        <v>9</v>
      </c>
      <c r="H208" s="767"/>
      <c r="I208" s="79" t="s">
        <v>10</v>
      </c>
    </row>
    <row r="209" spans="2:10" x14ac:dyDescent="0.65">
      <c r="B209" s="514">
        <v>1</v>
      </c>
      <c r="C209" s="515" t="s">
        <v>328</v>
      </c>
      <c r="D209" s="516" t="s">
        <v>329</v>
      </c>
      <c r="E209" s="536" t="s">
        <v>330</v>
      </c>
      <c r="F209" s="518">
        <v>17013</v>
      </c>
      <c r="G209" s="519">
        <v>44585</v>
      </c>
      <c r="H209" s="524" t="s">
        <v>331</v>
      </c>
      <c r="I209" s="520">
        <v>1</v>
      </c>
      <c r="J209" s="27"/>
    </row>
    <row r="210" spans="2:10" x14ac:dyDescent="0.65">
      <c r="B210" s="514">
        <v>2</v>
      </c>
      <c r="C210" s="515" t="s">
        <v>328</v>
      </c>
      <c r="D210" s="516" t="s">
        <v>329</v>
      </c>
      <c r="E210" s="517" t="s">
        <v>335</v>
      </c>
      <c r="F210" s="518">
        <v>18832</v>
      </c>
      <c r="G210" s="519">
        <v>44585</v>
      </c>
      <c r="H210" s="524" t="s">
        <v>336</v>
      </c>
      <c r="I210" s="520">
        <v>1</v>
      </c>
      <c r="J210" s="27"/>
    </row>
    <row r="211" spans="2:10" ht="28.5" thickBot="1" x14ac:dyDescent="0.7">
      <c r="F211" s="543">
        <f>SUM(F209:F210)</f>
        <v>35845</v>
      </c>
    </row>
    <row r="212" spans="2:10" ht="22.5" customHeight="1" thickTop="1" x14ac:dyDescent="0.65"/>
    <row r="213" spans="2:10" ht="48" x14ac:dyDescent="0.65">
      <c r="B213" s="42" t="s">
        <v>5</v>
      </c>
      <c r="C213" s="79" t="s">
        <v>16</v>
      </c>
      <c r="D213" s="80" t="s">
        <v>6</v>
      </c>
      <c r="E213" s="79" t="s">
        <v>7</v>
      </c>
      <c r="F213" s="81" t="s">
        <v>8</v>
      </c>
      <c r="G213" s="766" t="s">
        <v>9</v>
      </c>
      <c r="H213" s="767"/>
      <c r="I213" s="79" t="s">
        <v>10</v>
      </c>
    </row>
    <row r="214" spans="2:10" x14ac:dyDescent="0.65">
      <c r="B214" s="514">
        <v>1</v>
      </c>
      <c r="C214" s="515" t="s">
        <v>381</v>
      </c>
      <c r="D214" s="521" t="s">
        <v>382</v>
      </c>
      <c r="E214" s="517" t="s">
        <v>383</v>
      </c>
      <c r="F214" s="518">
        <f>48640*1.07</f>
        <v>52044.800000000003</v>
      </c>
      <c r="G214" s="519">
        <v>44589</v>
      </c>
      <c r="H214" s="524" t="s">
        <v>384</v>
      </c>
      <c r="I214" s="520">
        <v>1</v>
      </c>
    </row>
    <row r="215" spans="2:10" ht="28.5" thickBot="1" x14ac:dyDescent="0.7">
      <c r="F215" s="543">
        <f>SUM(F214)</f>
        <v>52044.800000000003</v>
      </c>
    </row>
    <row r="216" spans="2:10" ht="15.75" customHeight="1" thickTop="1" x14ac:dyDescent="0.65"/>
    <row r="217" spans="2:10" ht="18" customHeight="1" x14ac:dyDescent="0.65"/>
    <row r="218" spans="2:10" ht="48" x14ac:dyDescent="0.65">
      <c r="B218" s="42" t="s">
        <v>5</v>
      </c>
      <c r="C218" s="79" t="s">
        <v>16</v>
      </c>
      <c r="D218" s="80" t="s">
        <v>6</v>
      </c>
      <c r="E218" s="79" t="s">
        <v>7</v>
      </c>
      <c r="F218" s="81" t="s">
        <v>8</v>
      </c>
      <c r="G218" s="766" t="s">
        <v>9</v>
      </c>
      <c r="H218" s="767"/>
      <c r="I218" s="79" t="s">
        <v>10</v>
      </c>
    </row>
    <row r="219" spans="2:10" x14ac:dyDescent="0.65">
      <c r="B219" s="2">
        <v>1</v>
      </c>
      <c r="C219" s="533" t="s">
        <v>37</v>
      </c>
      <c r="D219" s="516" t="s">
        <v>38</v>
      </c>
      <c r="E219" s="517" t="s">
        <v>39</v>
      </c>
      <c r="F219" s="518">
        <v>4455.4800000000005</v>
      </c>
      <c r="G219" s="519">
        <v>44566</v>
      </c>
      <c r="H219" s="524" t="s">
        <v>40</v>
      </c>
      <c r="I219" s="520">
        <v>1</v>
      </c>
    </row>
    <row r="220" spans="2:10" x14ac:dyDescent="0.65">
      <c r="B220" s="2">
        <v>2</v>
      </c>
      <c r="C220" s="534" t="s">
        <v>120</v>
      </c>
      <c r="D220" s="516" t="s">
        <v>121</v>
      </c>
      <c r="E220" s="517" t="s">
        <v>122</v>
      </c>
      <c r="F220" s="518">
        <v>18990.36</v>
      </c>
      <c r="G220" s="519">
        <v>44568</v>
      </c>
      <c r="H220" s="524" t="s">
        <v>123</v>
      </c>
      <c r="I220" s="520">
        <v>1</v>
      </c>
    </row>
    <row r="221" spans="2:10" x14ac:dyDescent="0.65">
      <c r="B221" s="2">
        <v>3</v>
      </c>
      <c r="C221" s="533" t="s">
        <v>37</v>
      </c>
      <c r="D221" s="516" t="s">
        <v>160</v>
      </c>
      <c r="E221" s="517" t="s">
        <v>161</v>
      </c>
      <c r="F221" s="518">
        <v>4018.92</v>
      </c>
      <c r="G221" s="519">
        <v>44572</v>
      </c>
      <c r="H221" s="524" t="s">
        <v>1246</v>
      </c>
      <c r="I221" s="520">
        <v>1</v>
      </c>
    </row>
    <row r="222" spans="2:10" x14ac:dyDescent="0.65">
      <c r="B222" s="2">
        <v>4</v>
      </c>
      <c r="C222" s="533" t="s">
        <v>37</v>
      </c>
      <c r="D222" s="516" t="s">
        <v>166</v>
      </c>
      <c r="E222" s="517" t="s">
        <v>167</v>
      </c>
      <c r="F222" s="518">
        <v>4673.76</v>
      </c>
      <c r="G222" s="519">
        <v>44572</v>
      </c>
      <c r="H222" s="524" t="s">
        <v>1247</v>
      </c>
      <c r="I222" s="520">
        <v>1</v>
      </c>
    </row>
    <row r="223" spans="2:10" x14ac:dyDescent="0.65">
      <c r="B223" s="2">
        <v>5</v>
      </c>
      <c r="C223" s="533" t="s">
        <v>37</v>
      </c>
      <c r="D223" s="516" t="s">
        <v>166</v>
      </c>
      <c r="E223" s="517" t="s">
        <v>169</v>
      </c>
      <c r="F223" s="518">
        <v>74579</v>
      </c>
      <c r="G223" s="519">
        <v>44572</v>
      </c>
      <c r="H223" s="524" t="s">
        <v>1248</v>
      </c>
      <c r="I223" s="520">
        <v>1</v>
      </c>
    </row>
    <row r="224" spans="2:10" x14ac:dyDescent="0.65">
      <c r="B224" s="2">
        <v>6</v>
      </c>
      <c r="C224" s="533" t="s">
        <v>37</v>
      </c>
      <c r="D224" s="516" t="s">
        <v>265</v>
      </c>
      <c r="E224" s="535" t="s">
        <v>266</v>
      </c>
      <c r="F224" s="518">
        <v>1797.6000000000001</v>
      </c>
      <c r="G224" s="519">
        <v>44579</v>
      </c>
      <c r="H224" s="524" t="s">
        <v>1249</v>
      </c>
      <c r="I224" s="520">
        <v>1</v>
      </c>
    </row>
    <row r="225" spans="2:10" x14ac:dyDescent="0.65">
      <c r="B225" s="2">
        <v>7</v>
      </c>
      <c r="C225" s="533" t="s">
        <v>37</v>
      </c>
      <c r="D225" s="516" t="s">
        <v>305</v>
      </c>
      <c r="E225" s="517" t="s">
        <v>306</v>
      </c>
      <c r="F225" s="518">
        <v>15793.2</v>
      </c>
      <c r="G225" s="519">
        <v>44581</v>
      </c>
      <c r="H225" s="524" t="s">
        <v>307</v>
      </c>
      <c r="I225" s="520">
        <v>1</v>
      </c>
    </row>
    <row r="226" spans="2:10" x14ac:dyDescent="0.65">
      <c r="B226" s="2">
        <v>8</v>
      </c>
      <c r="C226" s="533" t="s">
        <v>37</v>
      </c>
      <c r="D226" s="516" t="s">
        <v>305</v>
      </c>
      <c r="E226" s="517" t="s">
        <v>318</v>
      </c>
      <c r="F226" s="518">
        <v>27456.2</v>
      </c>
      <c r="G226" s="519">
        <v>44585</v>
      </c>
      <c r="H226" s="524" t="s">
        <v>1251</v>
      </c>
      <c r="I226" s="520">
        <v>1</v>
      </c>
    </row>
    <row r="227" spans="2:10" x14ac:dyDescent="0.65">
      <c r="B227" s="2">
        <v>9</v>
      </c>
      <c r="C227" s="533" t="s">
        <v>37</v>
      </c>
      <c r="D227" s="516" t="s">
        <v>332</v>
      </c>
      <c r="E227" s="517" t="s">
        <v>333</v>
      </c>
      <c r="F227" s="518">
        <v>47615</v>
      </c>
      <c r="G227" s="519">
        <v>44585</v>
      </c>
      <c r="H227" s="524" t="s">
        <v>334</v>
      </c>
      <c r="I227" s="520">
        <v>1</v>
      </c>
    </row>
    <row r="228" spans="2:10" x14ac:dyDescent="0.65">
      <c r="B228" s="514">
        <v>10</v>
      </c>
      <c r="C228" s="533" t="s">
        <v>37</v>
      </c>
      <c r="D228" s="521" t="s">
        <v>38</v>
      </c>
      <c r="E228" s="517" t="s">
        <v>393</v>
      </c>
      <c r="F228" s="518">
        <v>3648.7000000000003</v>
      </c>
      <c r="G228" s="519">
        <v>44592</v>
      </c>
      <c r="H228" s="524" t="s">
        <v>1250</v>
      </c>
      <c r="I228" s="520">
        <v>1</v>
      </c>
    </row>
    <row r="229" spans="2:10" ht="28.5" thickBot="1" x14ac:dyDescent="0.7">
      <c r="F229" s="543">
        <f>SUM(F219:F228)</f>
        <v>203028.22000000003</v>
      </c>
    </row>
    <row r="230" spans="2:10" ht="21" customHeight="1" thickTop="1" x14ac:dyDescent="0.65"/>
    <row r="231" spans="2:10" ht="21" customHeight="1" x14ac:dyDescent="0.65"/>
    <row r="233" spans="2:10" ht="48" x14ac:dyDescent="0.65">
      <c r="B233" s="42" t="s">
        <v>5</v>
      </c>
      <c r="C233" s="79" t="s">
        <v>16</v>
      </c>
      <c r="D233" s="80" t="s">
        <v>6</v>
      </c>
      <c r="E233" s="79" t="s">
        <v>7</v>
      </c>
      <c r="F233" s="81" t="s">
        <v>8</v>
      </c>
      <c r="G233" s="766" t="s">
        <v>9</v>
      </c>
      <c r="H233" s="767"/>
      <c r="I233" s="79" t="s">
        <v>10</v>
      </c>
    </row>
    <row r="234" spans="2:10" x14ac:dyDescent="0.65">
      <c r="B234" s="526">
        <v>1</v>
      </c>
      <c r="C234" s="515" t="s">
        <v>198</v>
      </c>
      <c r="D234" s="528" t="s">
        <v>199</v>
      </c>
      <c r="E234" s="530" t="s">
        <v>200</v>
      </c>
      <c r="F234" s="518">
        <f>93400*1.07</f>
        <v>99938</v>
      </c>
      <c r="G234" s="525">
        <v>44574</v>
      </c>
      <c r="H234" s="524" t="s">
        <v>201</v>
      </c>
      <c r="I234" s="520">
        <v>1</v>
      </c>
      <c r="J234" s="27"/>
    </row>
    <row r="235" spans="2:10" ht="28.5" thickBot="1" x14ac:dyDescent="0.7">
      <c r="F235" s="543">
        <f>SUM(F234)</f>
        <v>99938</v>
      </c>
    </row>
    <row r="236" spans="2:10" ht="22.5" customHeight="1" thickTop="1" x14ac:dyDescent="0.65"/>
    <row r="237" spans="2:10" ht="19.5" customHeight="1" x14ac:dyDescent="0.65"/>
    <row r="238" spans="2:10" ht="48" x14ac:dyDescent="0.65">
      <c r="B238" s="42" t="s">
        <v>5</v>
      </c>
      <c r="C238" s="79" t="s">
        <v>16</v>
      </c>
      <c r="D238" s="80" t="s">
        <v>6</v>
      </c>
      <c r="E238" s="79" t="s">
        <v>7</v>
      </c>
      <c r="F238" s="81" t="s">
        <v>8</v>
      </c>
      <c r="G238" s="766" t="s">
        <v>9</v>
      </c>
      <c r="H238" s="767"/>
      <c r="I238" s="79" t="s">
        <v>10</v>
      </c>
    </row>
    <row r="239" spans="2:10" x14ac:dyDescent="0.65">
      <c r="B239" s="5">
        <v>1</v>
      </c>
      <c r="C239" s="10" t="s">
        <v>139</v>
      </c>
      <c r="D239" s="69" t="s">
        <v>140</v>
      </c>
      <c r="E239" s="70" t="s">
        <v>141</v>
      </c>
      <c r="F239" s="62">
        <v>9726.3000000000011</v>
      </c>
      <c r="G239" s="63">
        <v>44571</v>
      </c>
      <c r="H239" s="550" t="s">
        <v>142</v>
      </c>
      <c r="I239" s="520">
        <v>1</v>
      </c>
      <c r="J239" s="27"/>
    </row>
    <row r="240" spans="2:10" x14ac:dyDescent="0.65">
      <c r="B240" s="2">
        <v>2</v>
      </c>
      <c r="C240" s="10" t="s">
        <v>139</v>
      </c>
      <c r="D240" s="69" t="s">
        <v>1217</v>
      </c>
      <c r="E240" s="70" t="s">
        <v>145</v>
      </c>
      <c r="F240" s="62">
        <v>9244.8000000000011</v>
      </c>
      <c r="G240" s="63">
        <v>44571</v>
      </c>
      <c r="H240" s="551" t="s">
        <v>146</v>
      </c>
      <c r="I240" s="58">
        <v>1</v>
      </c>
      <c r="J240" s="27"/>
    </row>
    <row r="241" spans="2:10" x14ac:dyDescent="0.65">
      <c r="B241" s="5">
        <v>3</v>
      </c>
      <c r="C241" s="10" t="s">
        <v>139</v>
      </c>
      <c r="D241" s="69" t="s">
        <v>182</v>
      </c>
      <c r="E241" s="70" t="s">
        <v>183</v>
      </c>
      <c r="F241" s="62">
        <v>13674.6</v>
      </c>
      <c r="G241" s="63">
        <v>44573</v>
      </c>
      <c r="H241" s="552" t="s">
        <v>1252</v>
      </c>
      <c r="I241" s="15">
        <v>1</v>
      </c>
      <c r="J241" s="27"/>
    </row>
    <row r="242" spans="2:10" x14ac:dyDescent="0.65">
      <c r="B242" s="514">
        <v>4</v>
      </c>
      <c r="C242" s="515" t="s">
        <v>139</v>
      </c>
      <c r="D242" s="527" t="s">
        <v>250</v>
      </c>
      <c r="E242" s="530" t="s">
        <v>251</v>
      </c>
      <c r="F242" s="518">
        <v>22052.7</v>
      </c>
      <c r="G242" s="525">
        <v>44578</v>
      </c>
      <c r="H242" s="524" t="s">
        <v>252</v>
      </c>
      <c r="I242" s="520">
        <v>1</v>
      </c>
      <c r="J242" s="27"/>
    </row>
    <row r="243" spans="2:10" ht="28.5" thickBot="1" x14ac:dyDescent="0.7">
      <c r="F243" s="543">
        <f>SUM(F239:F242)</f>
        <v>54698.400000000009</v>
      </c>
    </row>
    <row r="244" spans="2:10" ht="33" customHeight="1" thickTop="1" x14ac:dyDescent="0.65"/>
    <row r="245" spans="2:10" ht="19.5" customHeight="1" x14ac:dyDescent="0.65"/>
    <row r="246" spans="2:10" ht="48" x14ac:dyDescent="0.65">
      <c r="B246" s="42" t="s">
        <v>5</v>
      </c>
      <c r="C246" s="79" t="s">
        <v>16</v>
      </c>
      <c r="D246" s="80" t="s">
        <v>6</v>
      </c>
      <c r="E246" s="79" t="s">
        <v>7</v>
      </c>
      <c r="F246" s="81" t="s">
        <v>8</v>
      </c>
      <c r="G246" s="766" t="s">
        <v>9</v>
      </c>
      <c r="H246" s="767"/>
      <c r="I246" s="79" t="s">
        <v>10</v>
      </c>
    </row>
    <row r="247" spans="2:10" x14ac:dyDescent="0.65">
      <c r="B247" s="526">
        <v>1</v>
      </c>
      <c r="C247" s="515" t="s">
        <v>254</v>
      </c>
      <c r="D247" s="532" t="s">
        <v>255</v>
      </c>
      <c r="E247" s="517" t="s">
        <v>256</v>
      </c>
      <c r="F247" s="518">
        <f>92000*1.07</f>
        <v>98440</v>
      </c>
      <c r="G247" s="525">
        <v>44578</v>
      </c>
      <c r="H247" s="524" t="s">
        <v>257</v>
      </c>
      <c r="I247" s="520">
        <v>1</v>
      </c>
      <c r="J247" s="27"/>
    </row>
    <row r="248" spans="2:10" ht="28.5" thickBot="1" x14ac:dyDescent="0.7">
      <c r="F248" s="543">
        <f>SUM(F247)</f>
        <v>98440</v>
      </c>
    </row>
    <row r="249" spans="2:10" ht="24.75" customHeight="1" thickTop="1" x14ac:dyDescent="0.65"/>
    <row r="250" spans="2:10" ht="19.5" customHeight="1" x14ac:dyDescent="0.65"/>
    <row r="251" spans="2:10" ht="48" x14ac:dyDescent="0.65">
      <c r="B251" s="42" t="s">
        <v>5</v>
      </c>
      <c r="C251" s="79" t="s">
        <v>16</v>
      </c>
      <c r="D251" s="80" t="s">
        <v>6</v>
      </c>
      <c r="E251" s="79" t="s">
        <v>7</v>
      </c>
      <c r="F251" s="81" t="s">
        <v>8</v>
      </c>
      <c r="G251" s="766" t="s">
        <v>9</v>
      </c>
      <c r="H251" s="767"/>
      <c r="I251" s="79" t="s">
        <v>10</v>
      </c>
    </row>
    <row r="252" spans="2:10" x14ac:dyDescent="0.65">
      <c r="B252" s="526">
        <v>1</v>
      </c>
      <c r="C252" s="515" t="s">
        <v>347</v>
      </c>
      <c r="D252" s="521" t="s">
        <v>348</v>
      </c>
      <c r="E252" s="530" t="s">
        <v>349</v>
      </c>
      <c r="F252" s="518">
        <f>28000*1.07</f>
        <v>29960</v>
      </c>
      <c r="G252" s="525">
        <v>44586</v>
      </c>
      <c r="H252" s="553" t="s">
        <v>350</v>
      </c>
      <c r="I252" s="520">
        <v>1</v>
      </c>
      <c r="J252" s="27"/>
    </row>
    <row r="253" spans="2:10" ht="28.5" thickBot="1" x14ac:dyDescent="0.7">
      <c r="F253" s="543">
        <f>SUM(F252)</f>
        <v>29960</v>
      </c>
    </row>
    <row r="254" spans="2:10" ht="28.5" thickTop="1" x14ac:dyDescent="0.65">
      <c r="F254" s="555"/>
    </row>
    <row r="255" spans="2:10" x14ac:dyDescent="0.65">
      <c r="F255" s="555"/>
    </row>
    <row r="256" spans="2:10" x14ac:dyDescent="0.65">
      <c r="F256" s="555"/>
    </row>
    <row r="257" spans="2:9" ht="27" customHeight="1" x14ac:dyDescent="0.65"/>
    <row r="258" spans="2:9" ht="27" customHeight="1" x14ac:dyDescent="0.65"/>
    <row r="259" spans="2:9" ht="23.25" customHeight="1" x14ac:dyDescent="0.65"/>
    <row r="260" spans="2:9" ht="48" x14ac:dyDescent="0.65">
      <c r="B260" s="42" t="s">
        <v>5</v>
      </c>
      <c r="C260" s="79" t="s">
        <v>16</v>
      </c>
      <c r="D260" s="80" t="s">
        <v>6</v>
      </c>
      <c r="E260" s="79" t="s">
        <v>7</v>
      </c>
      <c r="F260" s="81" t="s">
        <v>8</v>
      </c>
      <c r="G260" s="766" t="s">
        <v>9</v>
      </c>
      <c r="H260" s="767"/>
      <c r="I260" s="79" t="s">
        <v>10</v>
      </c>
    </row>
    <row r="261" spans="2:9" x14ac:dyDescent="0.65">
      <c r="B261" s="2">
        <v>1</v>
      </c>
      <c r="C261" s="515" t="s">
        <v>55</v>
      </c>
      <c r="D261" s="527" t="s">
        <v>56</v>
      </c>
      <c r="E261" s="517" t="s">
        <v>57</v>
      </c>
      <c r="F261" s="518">
        <v>21956.400000000001</v>
      </c>
      <c r="G261" s="519">
        <v>44566</v>
      </c>
      <c r="H261" s="524" t="s">
        <v>58</v>
      </c>
      <c r="I261" s="520">
        <v>1</v>
      </c>
    </row>
    <row r="262" spans="2:9" x14ac:dyDescent="0.65">
      <c r="B262" s="2">
        <v>2</v>
      </c>
      <c r="C262" s="36" t="s">
        <v>55</v>
      </c>
      <c r="D262" s="95" t="s">
        <v>135</v>
      </c>
      <c r="E262" s="56" t="s">
        <v>136</v>
      </c>
      <c r="F262" s="53">
        <v>15985.800000000001</v>
      </c>
      <c r="G262" s="90">
        <v>44571</v>
      </c>
      <c r="H262" s="9" t="s">
        <v>1255</v>
      </c>
      <c r="I262" s="58">
        <v>1</v>
      </c>
    </row>
    <row r="263" spans="2:9" x14ac:dyDescent="0.65">
      <c r="B263" s="2">
        <v>3</v>
      </c>
      <c r="C263" s="515" t="s">
        <v>55</v>
      </c>
      <c r="D263" s="516" t="s">
        <v>203</v>
      </c>
      <c r="E263" s="517" t="s">
        <v>204</v>
      </c>
      <c r="F263" s="518">
        <v>34240</v>
      </c>
      <c r="G263" s="519">
        <v>44574</v>
      </c>
      <c r="H263" s="549" t="s">
        <v>1253</v>
      </c>
      <c r="I263" s="520">
        <v>1</v>
      </c>
    </row>
    <row r="264" spans="2:9" x14ac:dyDescent="0.65">
      <c r="B264" s="2">
        <v>4</v>
      </c>
      <c r="C264" s="124" t="s">
        <v>226</v>
      </c>
      <c r="D264" s="95" t="s">
        <v>227</v>
      </c>
      <c r="E264" s="56" t="s">
        <v>228</v>
      </c>
      <c r="F264" s="53">
        <v>13482</v>
      </c>
      <c r="G264" s="90">
        <v>44574</v>
      </c>
      <c r="H264" s="28" t="s">
        <v>1254</v>
      </c>
      <c r="I264" s="58">
        <v>1</v>
      </c>
    </row>
    <row r="265" spans="2:9" x14ac:dyDescent="0.65">
      <c r="B265" s="5">
        <v>5</v>
      </c>
      <c r="C265" s="10" t="s">
        <v>55</v>
      </c>
      <c r="D265" s="91" t="s">
        <v>236</v>
      </c>
      <c r="E265" s="70" t="s">
        <v>237</v>
      </c>
      <c r="F265" s="62">
        <v>5050.4000000000005</v>
      </c>
      <c r="G265" s="63">
        <v>44574</v>
      </c>
      <c r="H265" s="552" t="s">
        <v>1256</v>
      </c>
      <c r="I265" s="15">
        <v>1</v>
      </c>
    </row>
    <row r="266" spans="2:9" x14ac:dyDescent="0.65">
      <c r="B266" s="526">
        <v>6</v>
      </c>
      <c r="C266" s="515" t="s">
        <v>55</v>
      </c>
      <c r="D266" s="528" t="s">
        <v>227</v>
      </c>
      <c r="E266" s="517" t="s">
        <v>247</v>
      </c>
      <c r="F266" s="518">
        <v>27734.400000000001</v>
      </c>
      <c r="G266" s="519">
        <v>44578</v>
      </c>
      <c r="H266" s="549" t="s">
        <v>1257</v>
      </c>
      <c r="I266" s="520">
        <v>1</v>
      </c>
    </row>
    <row r="267" spans="2:9" ht="28.5" thickBot="1" x14ac:dyDescent="0.7">
      <c r="F267" s="543">
        <f>SUM(F261:F266)</f>
        <v>118449</v>
      </c>
    </row>
    <row r="268" spans="2:9" ht="12.75" customHeight="1" thickTop="1" x14ac:dyDescent="0.65"/>
    <row r="269" spans="2:9" ht="15" customHeight="1" x14ac:dyDescent="0.65"/>
    <row r="270" spans="2:9" ht="48" x14ac:dyDescent="0.65">
      <c r="B270" s="42" t="s">
        <v>5</v>
      </c>
      <c r="C270" s="79" t="s">
        <v>16</v>
      </c>
      <c r="D270" s="80" t="s">
        <v>6</v>
      </c>
      <c r="E270" s="79" t="s">
        <v>7</v>
      </c>
      <c r="F270" s="81" t="s">
        <v>8</v>
      </c>
      <c r="G270" s="766" t="s">
        <v>9</v>
      </c>
      <c r="H270" s="767"/>
      <c r="I270" s="79" t="s">
        <v>10</v>
      </c>
    </row>
    <row r="271" spans="2:9" x14ac:dyDescent="0.65">
      <c r="B271" s="5">
        <v>1</v>
      </c>
      <c r="C271" s="10" t="s">
        <v>107</v>
      </c>
      <c r="D271" s="69" t="s">
        <v>108</v>
      </c>
      <c r="E271" s="70" t="s">
        <v>109</v>
      </c>
      <c r="F271" s="62">
        <v>70620</v>
      </c>
      <c r="G271" s="63">
        <v>44566</v>
      </c>
      <c r="H271" s="551" t="s">
        <v>1258</v>
      </c>
      <c r="I271" s="15">
        <v>1</v>
      </c>
    </row>
    <row r="272" spans="2:9" x14ac:dyDescent="0.65">
      <c r="B272" s="2">
        <v>2</v>
      </c>
      <c r="C272" s="10" t="s">
        <v>107</v>
      </c>
      <c r="D272" s="69" t="s">
        <v>128</v>
      </c>
      <c r="E272" s="70" t="s">
        <v>129</v>
      </c>
      <c r="F272" s="62">
        <v>20758</v>
      </c>
      <c r="G272" s="63">
        <v>44568</v>
      </c>
      <c r="H272" s="552" t="s">
        <v>130</v>
      </c>
      <c r="I272" s="15">
        <v>1</v>
      </c>
    </row>
    <row r="273" spans="2:9" x14ac:dyDescent="0.65">
      <c r="B273" s="5">
        <v>3</v>
      </c>
      <c r="C273" s="10" t="s">
        <v>107</v>
      </c>
      <c r="D273" s="527" t="s">
        <v>207</v>
      </c>
      <c r="E273" s="517" t="s">
        <v>208</v>
      </c>
      <c r="F273" s="518">
        <v>9844</v>
      </c>
      <c r="G273" s="519">
        <v>44574</v>
      </c>
      <c r="H273" s="554" t="s">
        <v>1259</v>
      </c>
      <c r="I273" s="15">
        <v>1</v>
      </c>
    </row>
    <row r="274" spans="2:9" x14ac:dyDescent="0.65">
      <c r="B274" s="526">
        <v>4</v>
      </c>
      <c r="C274" s="515" t="s">
        <v>107</v>
      </c>
      <c r="D274" s="528" t="s">
        <v>207</v>
      </c>
      <c r="E274" s="517" t="s">
        <v>230</v>
      </c>
      <c r="F274" s="518">
        <v>5938.5</v>
      </c>
      <c r="G274" s="519">
        <v>44574</v>
      </c>
      <c r="H274" s="549" t="s">
        <v>1260</v>
      </c>
      <c r="I274" s="520">
        <v>1</v>
      </c>
    </row>
    <row r="275" spans="2:9" ht="28.5" thickBot="1" x14ac:dyDescent="0.7">
      <c r="F275" s="543">
        <f>SUM(F271:F274)</f>
        <v>107160.5</v>
      </c>
    </row>
    <row r="276" spans="2:9" ht="12.75" customHeight="1" thickTop="1" x14ac:dyDescent="0.65"/>
    <row r="277" spans="2:9" ht="13.5" customHeight="1" x14ac:dyDescent="0.65"/>
    <row r="278" spans="2:9" ht="48" x14ac:dyDescent="0.65">
      <c r="B278" s="42" t="s">
        <v>5</v>
      </c>
      <c r="C278" s="79" t="s">
        <v>16</v>
      </c>
      <c r="D278" s="80" t="s">
        <v>6</v>
      </c>
      <c r="E278" s="79" t="s">
        <v>7</v>
      </c>
      <c r="F278" s="81" t="s">
        <v>8</v>
      </c>
      <c r="G278" s="766" t="s">
        <v>9</v>
      </c>
      <c r="H278" s="767"/>
      <c r="I278" s="79" t="s">
        <v>10</v>
      </c>
    </row>
    <row r="279" spans="2:9" x14ac:dyDescent="0.65">
      <c r="B279" s="5">
        <v>1</v>
      </c>
      <c r="C279" s="10" t="s">
        <v>131</v>
      </c>
      <c r="D279" s="69" t="s">
        <v>132</v>
      </c>
      <c r="E279" s="70" t="s">
        <v>133</v>
      </c>
      <c r="F279" s="62">
        <v>2824.8</v>
      </c>
      <c r="G279" s="63">
        <v>44568</v>
      </c>
      <c r="H279" s="552" t="s">
        <v>134</v>
      </c>
      <c r="I279" s="15">
        <v>1</v>
      </c>
    </row>
    <row r="280" spans="2:9" x14ac:dyDescent="0.65">
      <c r="B280" s="2">
        <v>2</v>
      </c>
      <c r="C280" s="515" t="s">
        <v>131</v>
      </c>
      <c r="D280" s="527" t="s">
        <v>195</v>
      </c>
      <c r="E280" s="530" t="s">
        <v>196</v>
      </c>
      <c r="F280" s="518">
        <v>406.6</v>
      </c>
      <c r="G280" s="525">
        <v>44574</v>
      </c>
      <c r="H280" s="524" t="s">
        <v>197</v>
      </c>
      <c r="I280" s="520">
        <v>1</v>
      </c>
    </row>
    <row r="281" spans="2:9" x14ac:dyDescent="0.65">
      <c r="B281" s="2">
        <v>3</v>
      </c>
      <c r="C281" s="36" t="s">
        <v>131</v>
      </c>
      <c r="D281" s="51" t="s">
        <v>195</v>
      </c>
      <c r="E281" s="56" t="s">
        <v>240</v>
      </c>
      <c r="F281" s="53">
        <v>3145.8</v>
      </c>
      <c r="G281" s="54">
        <v>44575</v>
      </c>
      <c r="H281" s="9" t="s">
        <v>241</v>
      </c>
      <c r="I281" s="58">
        <v>1</v>
      </c>
    </row>
    <row r="282" spans="2:9" x14ac:dyDescent="0.65">
      <c r="B282" s="5">
        <v>4</v>
      </c>
      <c r="C282" s="515" t="s">
        <v>131</v>
      </c>
      <c r="D282" s="528" t="s">
        <v>302</v>
      </c>
      <c r="E282" s="517" t="s">
        <v>303</v>
      </c>
      <c r="F282" s="518">
        <v>3783.5200000000004</v>
      </c>
      <c r="G282" s="519">
        <v>44580</v>
      </c>
      <c r="H282" s="549" t="s">
        <v>1261</v>
      </c>
      <c r="I282" s="520">
        <v>1</v>
      </c>
    </row>
    <row r="283" spans="2:9" x14ac:dyDescent="0.65">
      <c r="B283" s="5">
        <v>5</v>
      </c>
      <c r="C283" s="36" t="s">
        <v>131</v>
      </c>
      <c r="D283" s="140" t="s">
        <v>337</v>
      </c>
      <c r="E283" s="139" t="s">
        <v>196</v>
      </c>
      <c r="F283" s="53">
        <v>1626.4</v>
      </c>
      <c r="G283" s="54">
        <v>44585</v>
      </c>
      <c r="H283" s="57" t="s">
        <v>338</v>
      </c>
      <c r="I283" s="58">
        <v>1</v>
      </c>
    </row>
    <row r="284" spans="2:9" x14ac:dyDescent="0.65">
      <c r="B284" s="5">
        <v>6</v>
      </c>
      <c r="C284" s="10" t="s">
        <v>131</v>
      </c>
      <c r="D284" s="73" t="s">
        <v>337</v>
      </c>
      <c r="E284" s="61" t="s">
        <v>342</v>
      </c>
      <c r="F284" s="62">
        <v>54138.79</v>
      </c>
      <c r="G284" s="68">
        <v>44586</v>
      </c>
      <c r="H284" s="37" t="s">
        <v>1263</v>
      </c>
      <c r="I284" s="15">
        <v>1</v>
      </c>
    </row>
    <row r="285" spans="2:9" x14ac:dyDescent="0.65">
      <c r="B285" s="5">
        <v>7</v>
      </c>
      <c r="C285" s="10" t="s">
        <v>131</v>
      </c>
      <c r="D285" s="73" t="s">
        <v>370</v>
      </c>
      <c r="E285" s="70" t="s">
        <v>371</v>
      </c>
      <c r="F285" s="53">
        <v>11975.44</v>
      </c>
      <c r="G285" s="54">
        <v>44588</v>
      </c>
      <c r="H285" s="9" t="s">
        <v>1262</v>
      </c>
      <c r="I285" s="15">
        <v>1</v>
      </c>
    </row>
    <row r="286" spans="2:9" x14ac:dyDescent="0.65">
      <c r="B286" s="526">
        <v>8</v>
      </c>
      <c r="C286" s="515" t="s">
        <v>131</v>
      </c>
      <c r="D286" s="521" t="s">
        <v>370</v>
      </c>
      <c r="E286" s="530" t="s">
        <v>398</v>
      </c>
      <c r="F286" s="531">
        <v>3299.88</v>
      </c>
      <c r="G286" s="519">
        <v>44592</v>
      </c>
      <c r="H286" s="524" t="s">
        <v>399</v>
      </c>
      <c r="I286" s="520">
        <v>1</v>
      </c>
    </row>
    <row r="287" spans="2:9" ht="28.5" thickBot="1" x14ac:dyDescent="0.7">
      <c r="F287" s="543">
        <f>SUM(F279:F286)</f>
        <v>81201.23000000001</v>
      </c>
    </row>
    <row r="288" spans="2:9" ht="20.25" customHeight="1" thickTop="1" x14ac:dyDescent="0.65">
      <c r="F288" s="795">
        <f>SUM(F287)+F275+F267+F253+F248+F243+F235+F229+F215+F211+F205+F199+F194+F187++F182+F177+F171+F166+F161+F156+F150+F146+F138+F133+F121+F116+F112+F106+F99+F94+F84+F76+F71+F65+F59+F54+F49+F44+F39+F34+F30+F25+F20+F15+F9</f>
        <v>3702739.7722</v>
      </c>
      <c r="G288" s="795"/>
    </row>
    <row r="289" spans="6:7" ht="23.25" customHeight="1" thickTop="1" thickBot="1" x14ac:dyDescent="0.7">
      <c r="F289" s="796"/>
      <c r="G289" s="796"/>
    </row>
    <row r="290" spans="6:7" ht="28.5" thickTop="1" x14ac:dyDescent="0.65"/>
  </sheetData>
  <mergeCells count="49">
    <mergeCell ref="F288:G289"/>
    <mergeCell ref="G213:H213"/>
    <mergeCell ref="G260:H260"/>
    <mergeCell ref="G270:H270"/>
    <mergeCell ref="G278:H278"/>
    <mergeCell ref="G251:H251"/>
    <mergeCell ref="G233:H233"/>
    <mergeCell ref="G238:H238"/>
    <mergeCell ref="G246:H246"/>
    <mergeCell ref="G208:H208"/>
    <mergeCell ref="G218:H218"/>
    <mergeCell ref="G159:H159"/>
    <mergeCell ref="G164:H164"/>
    <mergeCell ref="G169:H169"/>
    <mergeCell ref="G175:H175"/>
    <mergeCell ref="G180:H180"/>
    <mergeCell ref="G185:H185"/>
    <mergeCell ref="G190:H190"/>
    <mergeCell ref="G114:H114"/>
    <mergeCell ref="G119:H119"/>
    <mergeCell ref="G124:H124"/>
    <mergeCell ref="G197:H197"/>
    <mergeCell ref="G203:H203"/>
    <mergeCell ref="G153:H153"/>
    <mergeCell ref="G42:H42"/>
    <mergeCell ref="G47:H47"/>
    <mergeCell ref="G52:H52"/>
    <mergeCell ref="G57:H57"/>
    <mergeCell ref="G62:H62"/>
    <mergeCell ref="G148:H148"/>
    <mergeCell ref="G109:H109"/>
    <mergeCell ref="G136:H136"/>
    <mergeCell ref="G141:H141"/>
    <mergeCell ref="G68:H68"/>
    <mergeCell ref="G74:H74"/>
    <mergeCell ref="G79:H79"/>
    <mergeCell ref="G89:H89"/>
    <mergeCell ref="G97:H97"/>
    <mergeCell ref="G102:H102"/>
    <mergeCell ref="G18:H18"/>
    <mergeCell ref="G23:H23"/>
    <mergeCell ref="G28:H28"/>
    <mergeCell ref="G32:H32"/>
    <mergeCell ref="G37:H37"/>
    <mergeCell ref="G5:H5"/>
    <mergeCell ref="B1:L1"/>
    <mergeCell ref="B2:L2"/>
    <mergeCell ref="B3:L3"/>
    <mergeCell ref="G12:H12"/>
  </mergeCells>
  <pageMargins left="0.31496062992125984" right="0.31496062992125984" top="0.19685039370078741" bottom="0.35433070866141736" header="0.31496062992125984" footer="0.31496062992125984"/>
  <pageSetup paperSize="9" scale="6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241"/>
  <sheetViews>
    <sheetView topLeftCell="B215" zoomScale="70" zoomScaleNormal="70" zoomScaleSheetLayoutView="100" workbookViewId="0">
      <selection activeCell="F241" sqref="F241:F242"/>
    </sheetView>
  </sheetViews>
  <sheetFormatPr defaultRowHeight="24" x14ac:dyDescent="0.55000000000000004"/>
  <cols>
    <col min="1" max="1" width="7.5" style="209" customWidth="1"/>
    <col min="2" max="2" width="34.625" style="209" customWidth="1"/>
    <col min="3" max="3" width="49.5" style="209" customWidth="1"/>
    <col min="4" max="4" width="86.375" style="209" customWidth="1"/>
    <col min="5" max="5" width="17.125" style="283" customWidth="1"/>
    <col min="6" max="6" width="21.25" style="209" customWidth="1"/>
    <col min="7" max="7" width="20.375" style="209" customWidth="1"/>
    <col min="8" max="8" width="13.625" style="209" customWidth="1"/>
    <col min="9" max="9" width="19" style="209" customWidth="1"/>
    <col min="10" max="10" width="23.25" style="209" customWidth="1"/>
    <col min="11" max="11" width="15.625" style="209" customWidth="1"/>
    <col min="12" max="12" width="9" style="209"/>
    <col min="13" max="13" width="15.75" style="209" customWidth="1"/>
    <col min="14" max="256" width="9" style="209"/>
    <col min="257" max="257" width="7.5" style="209" customWidth="1"/>
    <col min="258" max="258" width="50.125" style="209" customWidth="1"/>
    <col min="259" max="259" width="15.25" style="209" customWidth="1"/>
    <col min="260" max="260" width="9.625" style="209" customWidth="1"/>
    <col min="261" max="261" width="12.625" style="209" customWidth="1"/>
    <col min="262" max="262" width="37.125" style="209" customWidth="1"/>
    <col min="263" max="263" width="15.875" style="209" customWidth="1"/>
    <col min="264" max="264" width="34.125" style="209" customWidth="1"/>
    <col min="265" max="265" width="19" style="209" customWidth="1"/>
    <col min="266" max="266" width="23.25" style="209" customWidth="1"/>
    <col min="267" max="267" width="15.625" style="209" customWidth="1"/>
    <col min="268" max="268" width="9" style="209"/>
    <col min="269" max="269" width="15.75" style="209" customWidth="1"/>
    <col min="270" max="512" width="9" style="209"/>
    <col min="513" max="513" width="7.5" style="209" customWidth="1"/>
    <col min="514" max="514" width="50.125" style="209" customWidth="1"/>
    <col min="515" max="515" width="15.25" style="209" customWidth="1"/>
    <col min="516" max="516" width="9.625" style="209" customWidth="1"/>
    <col min="517" max="517" width="12.625" style="209" customWidth="1"/>
    <col min="518" max="518" width="37.125" style="209" customWidth="1"/>
    <col min="519" max="519" width="15.875" style="209" customWidth="1"/>
    <col min="520" max="520" width="34.125" style="209" customWidth="1"/>
    <col min="521" max="521" width="19" style="209" customWidth="1"/>
    <col min="522" max="522" width="23.25" style="209" customWidth="1"/>
    <col min="523" max="523" width="15.625" style="209" customWidth="1"/>
    <col min="524" max="524" width="9" style="209"/>
    <col min="525" max="525" width="15.75" style="209" customWidth="1"/>
    <col min="526" max="768" width="9" style="209"/>
    <col min="769" max="769" width="7.5" style="209" customWidth="1"/>
    <col min="770" max="770" width="50.125" style="209" customWidth="1"/>
    <col min="771" max="771" width="15.25" style="209" customWidth="1"/>
    <col min="772" max="772" width="9.625" style="209" customWidth="1"/>
    <col min="773" max="773" width="12.625" style="209" customWidth="1"/>
    <col min="774" max="774" width="37.125" style="209" customWidth="1"/>
    <col min="775" max="775" width="15.875" style="209" customWidth="1"/>
    <col min="776" max="776" width="34.125" style="209" customWidth="1"/>
    <col min="777" max="777" width="19" style="209" customWidth="1"/>
    <col min="778" max="778" width="23.25" style="209" customWidth="1"/>
    <col min="779" max="779" width="15.625" style="209" customWidth="1"/>
    <col min="780" max="780" width="9" style="209"/>
    <col min="781" max="781" width="15.75" style="209" customWidth="1"/>
    <col min="782" max="1024" width="9" style="209"/>
    <col min="1025" max="1025" width="7.5" style="209" customWidth="1"/>
    <col min="1026" max="1026" width="50.125" style="209" customWidth="1"/>
    <col min="1027" max="1027" width="15.25" style="209" customWidth="1"/>
    <col min="1028" max="1028" width="9.625" style="209" customWidth="1"/>
    <col min="1029" max="1029" width="12.625" style="209" customWidth="1"/>
    <col min="1030" max="1030" width="37.125" style="209" customWidth="1"/>
    <col min="1031" max="1031" width="15.875" style="209" customWidth="1"/>
    <col min="1032" max="1032" width="34.125" style="209" customWidth="1"/>
    <col min="1033" max="1033" width="19" style="209" customWidth="1"/>
    <col min="1034" max="1034" width="23.25" style="209" customWidth="1"/>
    <col min="1035" max="1035" width="15.625" style="209" customWidth="1"/>
    <col min="1036" max="1036" width="9" style="209"/>
    <col min="1037" max="1037" width="15.75" style="209" customWidth="1"/>
    <col min="1038" max="1280" width="9" style="209"/>
    <col min="1281" max="1281" width="7.5" style="209" customWidth="1"/>
    <col min="1282" max="1282" width="50.125" style="209" customWidth="1"/>
    <col min="1283" max="1283" width="15.25" style="209" customWidth="1"/>
    <col min="1284" max="1284" width="9.625" style="209" customWidth="1"/>
    <col min="1285" max="1285" width="12.625" style="209" customWidth="1"/>
    <col min="1286" max="1286" width="37.125" style="209" customWidth="1"/>
    <col min="1287" max="1287" width="15.875" style="209" customWidth="1"/>
    <col min="1288" max="1288" width="34.125" style="209" customWidth="1"/>
    <col min="1289" max="1289" width="19" style="209" customWidth="1"/>
    <col min="1290" max="1290" width="23.25" style="209" customWidth="1"/>
    <col min="1291" max="1291" width="15.625" style="209" customWidth="1"/>
    <col min="1292" max="1292" width="9" style="209"/>
    <col min="1293" max="1293" width="15.75" style="209" customWidth="1"/>
    <col min="1294" max="1536" width="9" style="209"/>
    <col min="1537" max="1537" width="7.5" style="209" customWidth="1"/>
    <col min="1538" max="1538" width="50.125" style="209" customWidth="1"/>
    <col min="1539" max="1539" width="15.25" style="209" customWidth="1"/>
    <col min="1540" max="1540" width="9.625" style="209" customWidth="1"/>
    <col min="1541" max="1541" width="12.625" style="209" customWidth="1"/>
    <col min="1542" max="1542" width="37.125" style="209" customWidth="1"/>
    <col min="1543" max="1543" width="15.875" style="209" customWidth="1"/>
    <col min="1544" max="1544" width="34.125" style="209" customWidth="1"/>
    <col min="1545" max="1545" width="19" style="209" customWidth="1"/>
    <col min="1546" max="1546" width="23.25" style="209" customWidth="1"/>
    <col min="1547" max="1547" width="15.625" style="209" customWidth="1"/>
    <col min="1548" max="1548" width="9" style="209"/>
    <col min="1549" max="1549" width="15.75" style="209" customWidth="1"/>
    <col min="1550" max="1792" width="9" style="209"/>
    <col min="1793" max="1793" width="7.5" style="209" customWidth="1"/>
    <col min="1794" max="1794" width="50.125" style="209" customWidth="1"/>
    <col min="1795" max="1795" width="15.25" style="209" customWidth="1"/>
    <col min="1796" max="1796" width="9.625" style="209" customWidth="1"/>
    <col min="1797" max="1797" width="12.625" style="209" customWidth="1"/>
    <col min="1798" max="1798" width="37.125" style="209" customWidth="1"/>
    <col min="1799" max="1799" width="15.875" style="209" customWidth="1"/>
    <col min="1800" max="1800" width="34.125" style="209" customWidth="1"/>
    <col min="1801" max="1801" width="19" style="209" customWidth="1"/>
    <col min="1802" max="1802" width="23.25" style="209" customWidth="1"/>
    <col min="1803" max="1803" width="15.625" style="209" customWidth="1"/>
    <col min="1804" max="1804" width="9" style="209"/>
    <col min="1805" max="1805" width="15.75" style="209" customWidth="1"/>
    <col min="1806" max="2048" width="9" style="209"/>
    <col min="2049" max="2049" width="7.5" style="209" customWidth="1"/>
    <col min="2050" max="2050" width="50.125" style="209" customWidth="1"/>
    <col min="2051" max="2051" width="15.25" style="209" customWidth="1"/>
    <col min="2052" max="2052" width="9.625" style="209" customWidth="1"/>
    <col min="2053" max="2053" width="12.625" style="209" customWidth="1"/>
    <col min="2054" max="2054" width="37.125" style="209" customWidth="1"/>
    <col min="2055" max="2055" width="15.875" style="209" customWidth="1"/>
    <col min="2056" max="2056" width="34.125" style="209" customWidth="1"/>
    <col min="2057" max="2057" width="19" style="209" customWidth="1"/>
    <col min="2058" max="2058" width="23.25" style="209" customWidth="1"/>
    <col min="2059" max="2059" width="15.625" style="209" customWidth="1"/>
    <col min="2060" max="2060" width="9" style="209"/>
    <col min="2061" max="2061" width="15.75" style="209" customWidth="1"/>
    <col min="2062" max="2304" width="9" style="209"/>
    <col min="2305" max="2305" width="7.5" style="209" customWidth="1"/>
    <col min="2306" max="2306" width="50.125" style="209" customWidth="1"/>
    <col min="2307" max="2307" width="15.25" style="209" customWidth="1"/>
    <col min="2308" max="2308" width="9.625" style="209" customWidth="1"/>
    <col min="2309" max="2309" width="12.625" style="209" customWidth="1"/>
    <col min="2310" max="2310" width="37.125" style="209" customWidth="1"/>
    <col min="2311" max="2311" width="15.875" style="209" customWidth="1"/>
    <col min="2312" max="2312" width="34.125" style="209" customWidth="1"/>
    <col min="2313" max="2313" width="19" style="209" customWidth="1"/>
    <col min="2314" max="2314" width="23.25" style="209" customWidth="1"/>
    <col min="2315" max="2315" width="15.625" style="209" customWidth="1"/>
    <col min="2316" max="2316" width="9" style="209"/>
    <col min="2317" max="2317" width="15.75" style="209" customWidth="1"/>
    <col min="2318" max="2560" width="9" style="209"/>
    <col min="2561" max="2561" width="7.5" style="209" customWidth="1"/>
    <col min="2562" max="2562" width="50.125" style="209" customWidth="1"/>
    <col min="2563" max="2563" width="15.25" style="209" customWidth="1"/>
    <col min="2564" max="2564" width="9.625" style="209" customWidth="1"/>
    <col min="2565" max="2565" width="12.625" style="209" customWidth="1"/>
    <col min="2566" max="2566" width="37.125" style="209" customWidth="1"/>
    <col min="2567" max="2567" width="15.875" style="209" customWidth="1"/>
    <col min="2568" max="2568" width="34.125" style="209" customWidth="1"/>
    <col min="2569" max="2569" width="19" style="209" customWidth="1"/>
    <col min="2570" max="2570" width="23.25" style="209" customWidth="1"/>
    <col min="2571" max="2571" width="15.625" style="209" customWidth="1"/>
    <col min="2572" max="2572" width="9" style="209"/>
    <col min="2573" max="2573" width="15.75" style="209" customWidth="1"/>
    <col min="2574" max="2816" width="9" style="209"/>
    <col min="2817" max="2817" width="7.5" style="209" customWidth="1"/>
    <col min="2818" max="2818" width="50.125" style="209" customWidth="1"/>
    <col min="2819" max="2819" width="15.25" style="209" customWidth="1"/>
    <col min="2820" max="2820" width="9.625" style="209" customWidth="1"/>
    <col min="2821" max="2821" width="12.625" style="209" customWidth="1"/>
    <col min="2822" max="2822" width="37.125" style="209" customWidth="1"/>
    <col min="2823" max="2823" width="15.875" style="209" customWidth="1"/>
    <col min="2824" max="2824" width="34.125" style="209" customWidth="1"/>
    <col min="2825" max="2825" width="19" style="209" customWidth="1"/>
    <col min="2826" max="2826" width="23.25" style="209" customWidth="1"/>
    <col min="2827" max="2827" width="15.625" style="209" customWidth="1"/>
    <col min="2828" max="2828" width="9" style="209"/>
    <col min="2829" max="2829" width="15.75" style="209" customWidth="1"/>
    <col min="2830" max="3072" width="9" style="209"/>
    <col min="3073" max="3073" width="7.5" style="209" customWidth="1"/>
    <col min="3074" max="3074" width="50.125" style="209" customWidth="1"/>
    <col min="3075" max="3075" width="15.25" style="209" customWidth="1"/>
    <col min="3076" max="3076" width="9.625" style="209" customWidth="1"/>
    <col min="3077" max="3077" width="12.625" style="209" customWidth="1"/>
    <col min="3078" max="3078" width="37.125" style="209" customWidth="1"/>
    <col min="3079" max="3079" width="15.875" style="209" customWidth="1"/>
    <col min="3080" max="3080" width="34.125" style="209" customWidth="1"/>
    <col min="3081" max="3081" width="19" style="209" customWidth="1"/>
    <col min="3082" max="3082" width="23.25" style="209" customWidth="1"/>
    <col min="3083" max="3083" width="15.625" style="209" customWidth="1"/>
    <col min="3084" max="3084" width="9" style="209"/>
    <col min="3085" max="3085" width="15.75" style="209" customWidth="1"/>
    <col min="3086" max="3328" width="9" style="209"/>
    <col min="3329" max="3329" width="7.5" style="209" customWidth="1"/>
    <col min="3330" max="3330" width="50.125" style="209" customWidth="1"/>
    <col min="3331" max="3331" width="15.25" style="209" customWidth="1"/>
    <col min="3332" max="3332" width="9.625" style="209" customWidth="1"/>
    <col min="3333" max="3333" width="12.625" style="209" customWidth="1"/>
    <col min="3334" max="3334" width="37.125" style="209" customWidth="1"/>
    <col min="3335" max="3335" width="15.875" style="209" customWidth="1"/>
    <col min="3336" max="3336" width="34.125" style="209" customWidth="1"/>
    <col min="3337" max="3337" width="19" style="209" customWidth="1"/>
    <col min="3338" max="3338" width="23.25" style="209" customWidth="1"/>
    <col min="3339" max="3339" width="15.625" style="209" customWidth="1"/>
    <col min="3340" max="3340" width="9" style="209"/>
    <col min="3341" max="3341" width="15.75" style="209" customWidth="1"/>
    <col min="3342" max="3584" width="9" style="209"/>
    <col min="3585" max="3585" width="7.5" style="209" customWidth="1"/>
    <col min="3586" max="3586" width="50.125" style="209" customWidth="1"/>
    <col min="3587" max="3587" width="15.25" style="209" customWidth="1"/>
    <col min="3588" max="3588" width="9.625" style="209" customWidth="1"/>
    <col min="3589" max="3589" width="12.625" style="209" customWidth="1"/>
    <col min="3590" max="3590" width="37.125" style="209" customWidth="1"/>
    <col min="3591" max="3591" width="15.875" style="209" customWidth="1"/>
    <col min="3592" max="3592" width="34.125" style="209" customWidth="1"/>
    <col min="3593" max="3593" width="19" style="209" customWidth="1"/>
    <col min="3594" max="3594" width="23.25" style="209" customWidth="1"/>
    <col min="3595" max="3595" width="15.625" style="209" customWidth="1"/>
    <col min="3596" max="3596" width="9" style="209"/>
    <col min="3597" max="3597" width="15.75" style="209" customWidth="1"/>
    <col min="3598" max="3840" width="9" style="209"/>
    <col min="3841" max="3841" width="7.5" style="209" customWidth="1"/>
    <col min="3842" max="3842" width="50.125" style="209" customWidth="1"/>
    <col min="3843" max="3843" width="15.25" style="209" customWidth="1"/>
    <col min="3844" max="3844" width="9.625" style="209" customWidth="1"/>
    <col min="3845" max="3845" width="12.625" style="209" customWidth="1"/>
    <col min="3846" max="3846" width="37.125" style="209" customWidth="1"/>
    <col min="3847" max="3847" width="15.875" style="209" customWidth="1"/>
    <col min="3848" max="3848" width="34.125" style="209" customWidth="1"/>
    <col min="3849" max="3849" width="19" style="209" customWidth="1"/>
    <col min="3850" max="3850" width="23.25" style="209" customWidth="1"/>
    <col min="3851" max="3851" width="15.625" style="209" customWidth="1"/>
    <col min="3852" max="3852" width="9" style="209"/>
    <col min="3853" max="3853" width="15.75" style="209" customWidth="1"/>
    <col min="3854" max="4096" width="9" style="209"/>
    <col min="4097" max="4097" width="7.5" style="209" customWidth="1"/>
    <col min="4098" max="4098" width="50.125" style="209" customWidth="1"/>
    <col min="4099" max="4099" width="15.25" style="209" customWidth="1"/>
    <col min="4100" max="4100" width="9.625" style="209" customWidth="1"/>
    <col min="4101" max="4101" width="12.625" style="209" customWidth="1"/>
    <col min="4102" max="4102" width="37.125" style="209" customWidth="1"/>
    <col min="4103" max="4103" width="15.875" style="209" customWidth="1"/>
    <col min="4104" max="4104" width="34.125" style="209" customWidth="1"/>
    <col min="4105" max="4105" width="19" style="209" customWidth="1"/>
    <col min="4106" max="4106" width="23.25" style="209" customWidth="1"/>
    <col min="4107" max="4107" width="15.625" style="209" customWidth="1"/>
    <col min="4108" max="4108" width="9" style="209"/>
    <col min="4109" max="4109" width="15.75" style="209" customWidth="1"/>
    <col min="4110" max="4352" width="9" style="209"/>
    <col min="4353" max="4353" width="7.5" style="209" customWidth="1"/>
    <col min="4354" max="4354" width="50.125" style="209" customWidth="1"/>
    <col min="4355" max="4355" width="15.25" style="209" customWidth="1"/>
    <col min="4356" max="4356" width="9.625" style="209" customWidth="1"/>
    <col min="4357" max="4357" width="12.625" style="209" customWidth="1"/>
    <col min="4358" max="4358" width="37.125" style="209" customWidth="1"/>
    <col min="4359" max="4359" width="15.875" style="209" customWidth="1"/>
    <col min="4360" max="4360" width="34.125" style="209" customWidth="1"/>
    <col min="4361" max="4361" width="19" style="209" customWidth="1"/>
    <col min="4362" max="4362" width="23.25" style="209" customWidth="1"/>
    <col min="4363" max="4363" width="15.625" style="209" customWidth="1"/>
    <col min="4364" max="4364" width="9" style="209"/>
    <col min="4365" max="4365" width="15.75" style="209" customWidth="1"/>
    <col min="4366" max="4608" width="9" style="209"/>
    <col min="4609" max="4609" width="7.5" style="209" customWidth="1"/>
    <col min="4610" max="4610" width="50.125" style="209" customWidth="1"/>
    <col min="4611" max="4611" width="15.25" style="209" customWidth="1"/>
    <col min="4612" max="4612" width="9.625" style="209" customWidth="1"/>
    <col min="4613" max="4613" width="12.625" style="209" customWidth="1"/>
    <col min="4614" max="4614" width="37.125" style="209" customWidth="1"/>
    <col min="4615" max="4615" width="15.875" style="209" customWidth="1"/>
    <col min="4616" max="4616" width="34.125" style="209" customWidth="1"/>
    <col min="4617" max="4617" width="19" style="209" customWidth="1"/>
    <col min="4618" max="4618" width="23.25" style="209" customWidth="1"/>
    <col min="4619" max="4619" width="15.625" style="209" customWidth="1"/>
    <col min="4620" max="4620" width="9" style="209"/>
    <col min="4621" max="4621" width="15.75" style="209" customWidth="1"/>
    <col min="4622" max="4864" width="9" style="209"/>
    <col min="4865" max="4865" width="7.5" style="209" customWidth="1"/>
    <col min="4866" max="4866" width="50.125" style="209" customWidth="1"/>
    <col min="4867" max="4867" width="15.25" style="209" customWidth="1"/>
    <col min="4868" max="4868" width="9.625" style="209" customWidth="1"/>
    <col min="4869" max="4869" width="12.625" style="209" customWidth="1"/>
    <col min="4870" max="4870" width="37.125" style="209" customWidth="1"/>
    <col min="4871" max="4871" width="15.875" style="209" customWidth="1"/>
    <col min="4872" max="4872" width="34.125" style="209" customWidth="1"/>
    <col min="4873" max="4873" width="19" style="209" customWidth="1"/>
    <col min="4874" max="4874" width="23.25" style="209" customWidth="1"/>
    <col min="4875" max="4875" width="15.625" style="209" customWidth="1"/>
    <col min="4876" max="4876" width="9" style="209"/>
    <col min="4877" max="4877" width="15.75" style="209" customWidth="1"/>
    <col min="4878" max="5120" width="9" style="209"/>
    <col min="5121" max="5121" width="7.5" style="209" customWidth="1"/>
    <col min="5122" max="5122" width="50.125" style="209" customWidth="1"/>
    <col min="5123" max="5123" width="15.25" style="209" customWidth="1"/>
    <col min="5124" max="5124" width="9.625" style="209" customWidth="1"/>
    <col min="5125" max="5125" width="12.625" style="209" customWidth="1"/>
    <col min="5126" max="5126" width="37.125" style="209" customWidth="1"/>
    <col min="5127" max="5127" width="15.875" style="209" customWidth="1"/>
    <col min="5128" max="5128" width="34.125" style="209" customWidth="1"/>
    <col min="5129" max="5129" width="19" style="209" customWidth="1"/>
    <col min="5130" max="5130" width="23.25" style="209" customWidth="1"/>
    <col min="5131" max="5131" width="15.625" style="209" customWidth="1"/>
    <col min="5132" max="5132" width="9" style="209"/>
    <col min="5133" max="5133" width="15.75" style="209" customWidth="1"/>
    <col min="5134" max="5376" width="9" style="209"/>
    <col min="5377" max="5377" width="7.5" style="209" customWidth="1"/>
    <col min="5378" max="5378" width="50.125" style="209" customWidth="1"/>
    <col min="5379" max="5379" width="15.25" style="209" customWidth="1"/>
    <col min="5380" max="5380" width="9.625" style="209" customWidth="1"/>
    <col min="5381" max="5381" width="12.625" style="209" customWidth="1"/>
    <col min="5382" max="5382" width="37.125" style="209" customWidth="1"/>
    <col min="5383" max="5383" width="15.875" style="209" customWidth="1"/>
    <col min="5384" max="5384" width="34.125" style="209" customWidth="1"/>
    <col min="5385" max="5385" width="19" style="209" customWidth="1"/>
    <col min="5386" max="5386" width="23.25" style="209" customWidth="1"/>
    <col min="5387" max="5387" width="15.625" style="209" customWidth="1"/>
    <col min="5388" max="5388" width="9" style="209"/>
    <col min="5389" max="5389" width="15.75" style="209" customWidth="1"/>
    <col min="5390" max="5632" width="9" style="209"/>
    <col min="5633" max="5633" width="7.5" style="209" customWidth="1"/>
    <col min="5634" max="5634" width="50.125" style="209" customWidth="1"/>
    <col min="5635" max="5635" width="15.25" style="209" customWidth="1"/>
    <col min="5636" max="5636" width="9.625" style="209" customWidth="1"/>
    <col min="5637" max="5637" width="12.625" style="209" customWidth="1"/>
    <col min="5638" max="5638" width="37.125" style="209" customWidth="1"/>
    <col min="5639" max="5639" width="15.875" style="209" customWidth="1"/>
    <col min="5640" max="5640" width="34.125" style="209" customWidth="1"/>
    <col min="5641" max="5641" width="19" style="209" customWidth="1"/>
    <col min="5642" max="5642" width="23.25" style="209" customWidth="1"/>
    <col min="5643" max="5643" width="15.625" style="209" customWidth="1"/>
    <col min="5644" max="5644" width="9" style="209"/>
    <col min="5645" max="5645" width="15.75" style="209" customWidth="1"/>
    <col min="5646" max="5888" width="9" style="209"/>
    <col min="5889" max="5889" width="7.5" style="209" customWidth="1"/>
    <col min="5890" max="5890" width="50.125" style="209" customWidth="1"/>
    <col min="5891" max="5891" width="15.25" style="209" customWidth="1"/>
    <col min="5892" max="5892" width="9.625" style="209" customWidth="1"/>
    <col min="5893" max="5893" width="12.625" style="209" customWidth="1"/>
    <col min="5894" max="5894" width="37.125" style="209" customWidth="1"/>
    <col min="5895" max="5895" width="15.875" style="209" customWidth="1"/>
    <col min="5896" max="5896" width="34.125" style="209" customWidth="1"/>
    <col min="5897" max="5897" width="19" style="209" customWidth="1"/>
    <col min="5898" max="5898" width="23.25" style="209" customWidth="1"/>
    <col min="5899" max="5899" width="15.625" style="209" customWidth="1"/>
    <col min="5900" max="5900" width="9" style="209"/>
    <col min="5901" max="5901" width="15.75" style="209" customWidth="1"/>
    <col min="5902" max="6144" width="9" style="209"/>
    <col min="6145" max="6145" width="7.5" style="209" customWidth="1"/>
    <col min="6146" max="6146" width="50.125" style="209" customWidth="1"/>
    <col min="6147" max="6147" width="15.25" style="209" customWidth="1"/>
    <col min="6148" max="6148" width="9.625" style="209" customWidth="1"/>
    <col min="6149" max="6149" width="12.625" style="209" customWidth="1"/>
    <col min="6150" max="6150" width="37.125" style="209" customWidth="1"/>
    <col min="6151" max="6151" width="15.875" style="209" customWidth="1"/>
    <col min="6152" max="6152" width="34.125" style="209" customWidth="1"/>
    <col min="6153" max="6153" width="19" style="209" customWidth="1"/>
    <col min="6154" max="6154" width="23.25" style="209" customWidth="1"/>
    <col min="6155" max="6155" width="15.625" style="209" customWidth="1"/>
    <col min="6156" max="6156" width="9" style="209"/>
    <col min="6157" max="6157" width="15.75" style="209" customWidth="1"/>
    <col min="6158" max="6400" width="9" style="209"/>
    <col min="6401" max="6401" width="7.5" style="209" customWidth="1"/>
    <col min="6402" max="6402" width="50.125" style="209" customWidth="1"/>
    <col min="6403" max="6403" width="15.25" style="209" customWidth="1"/>
    <col min="6404" max="6404" width="9.625" style="209" customWidth="1"/>
    <col min="6405" max="6405" width="12.625" style="209" customWidth="1"/>
    <col min="6406" max="6406" width="37.125" style="209" customWidth="1"/>
    <col min="6407" max="6407" width="15.875" style="209" customWidth="1"/>
    <col min="6408" max="6408" width="34.125" style="209" customWidth="1"/>
    <col min="6409" max="6409" width="19" style="209" customWidth="1"/>
    <col min="6410" max="6410" width="23.25" style="209" customWidth="1"/>
    <col min="6411" max="6411" width="15.625" style="209" customWidth="1"/>
    <col min="6412" max="6412" width="9" style="209"/>
    <col min="6413" max="6413" width="15.75" style="209" customWidth="1"/>
    <col min="6414" max="6656" width="9" style="209"/>
    <col min="6657" max="6657" width="7.5" style="209" customWidth="1"/>
    <col min="6658" max="6658" width="50.125" style="209" customWidth="1"/>
    <col min="6659" max="6659" width="15.25" style="209" customWidth="1"/>
    <col min="6660" max="6660" width="9.625" style="209" customWidth="1"/>
    <col min="6661" max="6661" width="12.625" style="209" customWidth="1"/>
    <col min="6662" max="6662" width="37.125" style="209" customWidth="1"/>
    <col min="6663" max="6663" width="15.875" style="209" customWidth="1"/>
    <col min="6664" max="6664" width="34.125" style="209" customWidth="1"/>
    <col min="6665" max="6665" width="19" style="209" customWidth="1"/>
    <col min="6666" max="6666" width="23.25" style="209" customWidth="1"/>
    <col min="6667" max="6667" width="15.625" style="209" customWidth="1"/>
    <col min="6668" max="6668" width="9" style="209"/>
    <col min="6669" max="6669" width="15.75" style="209" customWidth="1"/>
    <col min="6670" max="6912" width="9" style="209"/>
    <col min="6913" max="6913" width="7.5" style="209" customWidth="1"/>
    <col min="6914" max="6914" width="50.125" style="209" customWidth="1"/>
    <col min="6915" max="6915" width="15.25" style="209" customWidth="1"/>
    <col min="6916" max="6916" width="9.625" style="209" customWidth="1"/>
    <col min="6917" max="6917" width="12.625" style="209" customWidth="1"/>
    <col min="6918" max="6918" width="37.125" style="209" customWidth="1"/>
    <col min="6919" max="6919" width="15.875" style="209" customWidth="1"/>
    <col min="6920" max="6920" width="34.125" style="209" customWidth="1"/>
    <col min="6921" max="6921" width="19" style="209" customWidth="1"/>
    <col min="6922" max="6922" width="23.25" style="209" customWidth="1"/>
    <col min="6923" max="6923" width="15.625" style="209" customWidth="1"/>
    <col min="6924" max="6924" width="9" style="209"/>
    <col min="6925" max="6925" width="15.75" style="209" customWidth="1"/>
    <col min="6926" max="7168" width="9" style="209"/>
    <col min="7169" max="7169" width="7.5" style="209" customWidth="1"/>
    <col min="7170" max="7170" width="50.125" style="209" customWidth="1"/>
    <col min="7171" max="7171" width="15.25" style="209" customWidth="1"/>
    <col min="7172" max="7172" width="9.625" style="209" customWidth="1"/>
    <col min="7173" max="7173" width="12.625" style="209" customWidth="1"/>
    <col min="7174" max="7174" width="37.125" style="209" customWidth="1"/>
    <col min="7175" max="7175" width="15.875" style="209" customWidth="1"/>
    <col min="7176" max="7176" width="34.125" style="209" customWidth="1"/>
    <col min="7177" max="7177" width="19" style="209" customWidth="1"/>
    <col min="7178" max="7178" width="23.25" style="209" customWidth="1"/>
    <col min="7179" max="7179" width="15.625" style="209" customWidth="1"/>
    <col min="7180" max="7180" width="9" style="209"/>
    <col min="7181" max="7181" width="15.75" style="209" customWidth="1"/>
    <col min="7182" max="7424" width="9" style="209"/>
    <col min="7425" max="7425" width="7.5" style="209" customWidth="1"/>
    <col min="7426" max="7426" width="50.125" style="209" customWidth="1"/>
    <col min="7427" max="7427" width="15.25" style="209" customWidth="1"/>
    <col min="7428" max="7428" width="9.625" style="209" customWidth="1"/>
    <col min="7429" max="7429" width="12.625" style="209" customWidth="1"/>
    <col min="7430" max="7430" width="37.125" style="209" customWidth="1"/>
    <col min="7431" max="7431" width="15.875" style="209" customWidth="1"/>
    <col min="7432" max="7432" width="34.125" style="209" customWidth="1"/>
    <col min="7433" max="7433" width="19" style="209" customWidth="1"/>
    <col min="7434" max="7434" width="23.25" style="209" customWidth="1"/>
    <col min="7435" max="7435" width="15.625" style="209" customWidth="1"/>
    <col min="7436" max="7436" width="9" style="209"/>
    <col min="7437" max="7437" width="15.75" style="209" customWidth="1"/>
    <col min="7438" max="7680" width="9" style="209"/>
    <col min="7681" max="7681" width="7.5" style="209" customWidth="1"/>
    <col min="7682" max="7682" width="50.125" style="209" customWidth="1"/>
    <col min="7683" max="7683" width="15.25" style="209" customWidth="1"/>
    <col min="7684" max="7684" width="9.625" style="209" customWidth="1"/>
    <col min="7685" max="7685" width="12.625" style="209" customWidth="1"/>
    <col min="7686" max="7686" width="37.125" style="209" customWidth="1"/>
    <col min="7687" max="7687" width="15.875" style="209" customWidth="1"/>
    <col min="7688" max="7688" width="34.125" style="209" customWidth="1"/>
    <col min="7689" max="7689" width="19" style="209" customWidth="1"/>
    <col min="7690" max="7690" width="23.25" style="209" customWidth="1"/>
    <col min="7691" max="7691" width="15.625" style="209" customWidth="1"/>
    <col min="7692" max="7692" width="9" style="209"/>
    <col min="7693" max="7693" width="15.75" style="209" customWidth="1"/>
    <col min="7694" max="7936" width="9" style="209"/>
    <col min="7937" max="7937" width="7.5" style="209" customWidth="1"/>
    <col min="7938" max="7938" width="50.125" style="209" customWidth="1"/>
    <col min="7939" max="7939" width="15.25" style="209" customWidth="1"/>
    <col min="7940" max="7940" width="9.625" style="209" customWidth="1"/>
    <col min="7941" max="7941" width="12.625" style="209" customWidth="1"/>
    <col min="7942" max="7942" width="37.125" style="209" customWidth="1"/>
    <col min="7943" max="7943" width="15.875" style="209" customWidth="1"/>
    <col min="7944" max="7944" width="34.125" style="209" customWidth="1"/>
    <col min="7945" max="7945" width="19" style="209" customWidth="1"/>
    <col min="7946" max="7946" width="23.25" style="209" customWidth="1"/>
    <col min="7947" max="7947" width="15.625" style="209" customWidth="1"/>
    <col min="7948" max="7948" width="9" style="209"/>
    <col min="7949" max="7949" width="15.75" style="209" customWidth="1"/>
    <col min="7950" max="8192" width="9" style="209"/>
    <col min="8193" max="8193" width="7.5" style="209" customWidth="1"/>
    <col min="8194" max="8194" width="50.125" style="209" customWidth="1"/>
    <col min="8195" max="8195" width="15.25" style="209" customWidth="1"/>
    <col min="8196" max="8196" width="9.625" style="209" customWidth="1"/>
    <col min="8197" max="8197" width="12.625" style="209" customWidth="1"/>
    <col min="8198" max="8198" width="37.125" style="209" customWidth="1"/>
    <col min="8199" max="8199" width="15.875" style="209" customWidth="1"/>
    <col min="8200" max="8200" width="34.125" style="209" customWidth="1"/>
    <col min="8201" max="8201" width="19" style="209" customWidth="1"/>
    <col min="8202" max="8202" width="23.25" style="209" customWidth="1"/>
    <col min="8203" max="8203" width="15.625" style="209" customWidth="1"/>
    <col min="8204" max="8204" width="9" style="209"/>
    <col min="8205" max="8205" width="15.75" style="209" customWidth="1"/>
    <col min="8206" max="8448" width="9" style="209"/>
    <col min="8449" max="8449" width="7.5" style="209" customWidth="1"/>
    <col min="8450" max="8450" width="50.125" style="209" customWidth="1"/>
    <col min="8451" max="8451" width="15.25" style="209" customWidth="1"/>
    <col min="8452" max="8452" width="9.625" style="209" customWidth="1"/>
    <col min="8453" max="8453" width="12.625" style="209" customWidth="1"/>
    <col min="8454" max="8454" width="37.125" style="209" customWidth="1"/>
    <col min="8455" max="8455" width="15.875" style="209" customWidth="1"/>
    <col min="8456" max="8456" width="34.125" style="209" customWidth="1"/>
    <col min="8457" max="8457" width="19" style="209" customWidth="1"/>
    <col min="8458" max="8458" width="23.25" style="209" customWidth="1"/>
    <col min="8459" max="8459" width="15.625" style="209" customWidth="1"/>
    <col min="8460" max="8460" width="9" style="209"/>
    <col min="8461" max="8461" width="15.75" style="209" customWidth="1"/>
    <col min="8462" max="8704" width="9" style="209"/>
    <col min="8705" max="8705" width="7.5" style="209" customWidth="1"/>
    <col min="8706" max="8706" width="50.125" style="209" customWidth="1"/>
    <col min="8707" max="8707" width="15.25" style="209" customWidth="1"/>
    <col min="8708" max="8708" width="9.625" style="209" customWidth="1"/>
    <col min="8709" max="8709" width="12.625" style="209" customWidth="1"/>
    <col min="8710" max="8710" width="37.125" style="209" customWidth="1"/>
    <col min="8711" max="8711" width="15.875" style="209" customWidth="1"/>
    <col min="8712" max="8712" width="34.125" style="209" customWidth="1"/>
    <col min="8713" max="8713" width="19" style="209" customWidth="1"/>
    <col min="8714" max="8714" width="23.25" style="209" customWidth="1"/>
    <col min="8715" max="8715" width="15.625" style="209" customWidth="1"/>
    <col min="8716" max="8716" width="9" style="209"/>
    <col min="8717" max="8717" width="15.75" style="209" customWidth="1"/>
    <col min="8718" max="8960" width="9" style="209"/>
    <col min="8961" max="8961" width="7.5" style="209" customWidth="1"/>
    <col min="8962" max="8962" width="50.125" style="209" customWidth="1"/>
    <col min="8963" max="8963" width="15.25" style="209" customWidth="1"/>
    <col min="8964" max="8964" width="9.625" style="209" customWidth="1"/>
    <col min="8965" max="8965" width="12.625" style="209" customWidth="1"/>
    <col min="8966" max="8966" width="37.125" style="209" customWidth="1"/>
    <col min="8967" max="8967" width="15.875" style="209" customWidth="1"/>
    <col min="8968" max="8968" width="34.125" style="209" customWidth="1"/>
    <col min="8969" max="8969" width="19" style="209" customWidth="1"/>
    <col min="8970" max="8970" width="23.25" style="209" customWidth="1"/>
    <col min="8971" max="8971" width="15.625" style="209" customWidth="1"/>
    <col min="8972" max="8972" width="9" style="209"/>
    <col min="8973" max="8973" width="15.75" style="209" customWidth="1"/>
    <col min="8974" max="9216" width="9" style="209"/>
    <col min="9217" max="9217" width="7.5" style="209" customWidth="1"/>
    <col min="9218" max="9218" width="50.125" style="209" customWidth="1"/>
    <col min="9219" max="9219" width="15.25" style="209" customWidth="1"/>
    <col min="9220" max="9220" width="9.625" style="209" customWidth="1"/>
    <col min="9221" max="9221" width="12.625" style="209" customWidth="1"/>
    <col min="9222" max="9222" width="37.125" style="209" customWidth="1"/>
    <col min="9223" max="9223" width="15.875" style="209" customWidth="1"/>
    <col min="9224" max="9224" width="34.125" style="209" customWidth="1"/>
    <col min="9225" max="9225" width="19" style="209" customWidth="1"/>
    <col min="9226" max="9226" width="23.25" style="209" customWidth="1"/>
    <col min="9227" max="9227" width="15.625" style="209" customWidth="1"/>
    <col min="9228" max="9228" width="9" style="209"/>
    <col min="9229" max="9229" width="15.75" style="209" customWidth="1"/>
    <col min="9230" max="9472" width="9" style="209"/>
    <col min="9473" max="9473" width="7.5" style="209" customWidth="1"/>
    <col min="9474" max="9474" width="50.125" style="209" customWidth="1"/>
    <col min="9475" max="9475" width="15.25" style="209" customWidth="1"/>
    <col min="9476" max="9476" width="9.625" style="209" customWidth="1"/>
    <col min="9477" max="9477" width="12.625" style="209" customWidth="1"/>
    <col min="9478" max="9478" width="37.125" style="209" customWidth="1"/>
    <col min="9479" max="9479" width="15.875" style="209" customWidth="1"/>
    <col min="9480" max="9480" width="34.125" style="209" customWidth="1"/>
    <col min="9481" max="9481" width="19" style="209" customWidth="1"/>
    <col min="9482" max="9482" width="23.25" style="209" customWidth="1"/>
    <col min="9483" max="9483" width="15.625" style="209" customWidth="1"/>
    <col min="9484" max="9484" width="9" style="209"/>
    <col min="9485" max="9485" width="15.75" style="209" customWidth="1"/>
    <col min="9486" max="9728" width="9" style="209"/>
    <col min="9729" max="9729" width="7.5" style="209" customWidth="1"/>
    <col min="9730" max="9730" width="50.125" style="209" customWidth="1"/>
    <col min="9731" max="9731" width="15.25" style="209" customWidth="1"/>
    <col min="9732" max="9732" width="9.625" style="209" customWidth="1"/>
    <col min="9733" max="9733" width="12.625" style="209" customWidth="1"/>
    <col min="9734" max="9734" width="37.125" style="209" customWidth="1"/>
    <col min="9735" max="9735" width="15.875" style="209" customWidth="1"/>
    <col min="9736" max="9736" width="34.125" style="209" customWidth="1"/>
    <col min="9737" max="9737" width="19" style="209" customWidth="1"/>
    <col min="9738" max="9738" width="23.25" style="209" customWidth="1"/>
    <col min="9739" max="9739" width="15.625" style="209" customWidth="1"/>
    <col min="9740" max="9740" width="9" style="209"/>
    <col min="9741" max="9741" width="15.75" style="209" customWidth="1"/>
    <col min="9742" max="9984" width="9" style="209"/>
    <col min="9985" max="9985" width="7.5" style="209" customWidth="1"/>
    <col min="9986" max="9986" width="50.125" style="209" customWidth="1"/>
    <col min="9987" max="9987" width="15.25" style="209" customWidth="1"/>
    <col min="9988" max="9988" width="9.625" style="209" customWidth="1"/>
    <col min="9989" max="9989" width="12.625" style="209" customWidth="1"/>
    <col min="9990" max="9990" width="37.125" style="209" customWidth="1"/>
    <col min="9991" max="9991" width="15.875" style="209" customWidth="1"/>
    <col min="9992" max="9992" width="34.125" style="209" customWidth="1"/>
    <col min="9993" max="9993" width="19" style="209" customWidth="1"/>
    <col min="9994" max="9994" width="23.25" style="209" customWidth="1"/>
    <col min="9995" max="9995" width="15.625" style="209" customWidth="1"/>
    <col min="9996" max="9996" width="9" style="209"/>
    <col min="9997" max="9997" width="15.75" style="209" customWidth="1"/>
    <col min="9998" max="10240" width="9" style="209"/>
    <col min="10241" max="10241" width="7.5" style="209" customWidth="1"/>
    <col min="10242" max="10242" width="50.125" style="209" customWidth="1"/>
    <col min="10243" max="10243" width="15.25" style="209" customWidth="1"/>
    <col min="10244" max="10244" width="9.625" style="209" customWidth="1"/>
    <col min="10245" max="10245" width="12.625" style="209" customWidth="1"/>
    <col min="10246" max="10246" width="37.125" style="209" customWidth="1"/>
    <col min="10247" max="10247" width="15.875" style="209" customWidth="1"/>
    <col min="10248" max="10248" width="34.125" style="209" customWidth="1"/>
    <col min="10249" max="10249" width="19" style="209" customWidth="1"/>
    <col min="10250" max="10250" width="23.25" style="209" customWidth="1"/>
    <col min="10251" max="10251" width="15.625" style="209" customWidth="1"/>
    <col min="10252" max="10252" width="9" style="209"/>
    <col min="10253" max="10253" width="15.75" style="209" customWidth="1"/>
    <col min="10254" max="10496" width="9" style="209"/>
    <col min="10497" max="10497" width="7.5" style="209" customWidth="1"/>
    <col min="10498" max="10498" width="50.125" style="209" customWidth="1"/>
    <col min="10499" max="10499" width="15.25" style="209" customWidth="1"/>
    <col min="10500" max="10500" width="9.625" style="209" customWidth="1"/>
    <col min="10501" max="10501" width="12.625" style="209" customWidth="1"/>
    <col min="10502" max="10502" width="37.125" style="209" customWidth="1"/>
    <col min="10503" max="10503" width="15.875" style="209" customWidth="1"/>
    <col min="10504" max="10504" width="34.125" style="209" customWidth="1"/>
    <col min="10505" max="10505" width="19" style="209" customWidth="1"/>
    <col min="10506" max="10506" width="23.25" style="209" customWidth="1"/>
    <col min="10507" max="10507" width="15.625" style="209" customWidth="1"/>
    <col min="10508" max="10508" width="9" style="209"/>
    <col min="10509" max="10509" width="15.75" style="209" customWidth="1"/>
    <col min="10510" max="10752" width="9" style="209"/>
    <col min="10753" max="10753" width="7.5" style="209" customWidth="1"/>
    <col min="10754" max="10754" width="50.125" style="209" customWidth="1"/>
    <col min="10755" max="10755" width="15.25" style="209" customWidth="1"/>
    <col min="10756" max="10756" width="9.625" style="209" customWidth="1"/>
    <col min="10757" max="10757" width="12.625" style="209" customWidth="1"/>
    <col min="10758" max="10758" width="37.125" style="209" customWidth="1"/>
    <col min="10759" max="10759" width="15.875" style="209" customWidth="1"/>
    <col min="10760" max="10760" width="34.125" style="209" customWidth="1"/>
    <col min="10761" max="10761" width="19" style="209" customWidth="1"/>
    <col min="10762" max="10762" width="23.25" style="209" customWidth="1"/>
    <col min="10763" max="10763" width="15.625" style="209" customWidth="1"/>
    <col min="10764" max="10764" width="9" style="209"/>
    <col min="10765" max="10765" width="15.75" style="209" customWidth="1"/>
    <col min="10766" max="11008" width="9" style="209"/>
    <col min="11009" max="11009" width="7.5" style="209" customWidth="1"/>
    <col min="11010" max="11010" width="50.125" style="209" customWidth="1"/>
    <col min="11011" max="11011" width="15.25" style="209" customWidth="1"/>
    <col min="11012" max="11012" width="9.625" style="209" customWidth="1"/>
    <col min="11013" max="11013" width="12.625" style="209" customWidth="1"/>
    <col min="11014" max="11014" width="37.125" style="209" customWidth="1"/>
    <col min="11015" max="11015" width="15.875" style="209" customWidth="1"/>
    <col min="11016" max="11016" width="34.125" style="209" customWidth="1"/>
    <col min="11017" max="11017" width="19" style="209" customWidth="1"/>
    <col min="11018" max="11018" width="23.25" style="209" customWidth="1"/>
    <col min="11019" max="11019" width="15.625" style="209" customWidth="1"/>
    <col min="11020" max="11020" width="9" style="209"/>
    <col min="11021" max="11021" width="15.75" style="209" customWidth="1"/>
    <col min="11022" max="11264" width="9" style="209"/>
    <col min="11265" max="11265" width="7.5" style="209" customWidth="1"/>
    <col min="11266" max="11266" width="50.125" style="209" customWidth="1"/>
    <col min="11267" max="11267" width="15.25" style="209" customWidth="1"/>
    <col min="11268" max="11268" width="9.625" style="209" customWidth="1"/>
    <col min="11269" max="11269" width="12.625" style="209" customWidth="1"/>
    <col min="11270" max="11270" width="37.125" style="209" customWidth="1"/>
    <col min="11271" max="11271" width="15.875" style="209" customWidth="1"/>
    <col min="11272" max="11272" width="34.125" style="209" customWidth="1"/>
    <col min="11273" max="11273" width="19" style="209" customWidth="1"/>
    <col min="11274" max="11274" width="23.25" style="209" customWidth="1"/>
    <col min="11275" max="11275" width="15.625" style="209" customWidth="1"/>
    <col min="11276" max="11276" width="9" style="209"/>
    <col min="11277" max="11277" width="15.75" style="209" customWidth="1"/>
    <col min="11278" max="11520" width="9" style="209"/>
    <col min="11521" max="11521" width="7.5" style="209" customWidth="1"/>
    <col min="11522" max="11522" width="50.125" style="209" customWidth="1"/>
    <col min="11523" max="11523" width="15.25" style="209" customWidth="1"/>
    <col min="11524" max="11524" width="9.625" style="209" customWidth="1"/>
    <col min="11525" max="11525" width="12.625" style="209" customWidth="1"/>
    <col min="11526" max="11526" width="37.125" style="209" customWidth="1"/>
    <col min="11527" max="11527" width="15.875" style="209" customWidth="1"/>
    <col min="11528" max="11528" width="34.125" style="209" customWidth="1"/>
    <col min="11529" max="11529" width="19" style="209" customWidth="1"/>
    <col min="11530" max="11530" width="23.25" style="209" customWidth="1"/>
    <col min="11531" max="11531" width="15.625" style="209" customWidth="1"/>
    <col min="11532" max="11532" width="9" style="209"/>
    <col min="11533" max="11533" width="15.75" style="209" customWidth="1"/>
    <col min="11534" max="11776" width="9" style="209"/>
    <col min="11777" max="11777" width="7.5" style="209" customWidth="1"/>
    <col min="11778" max="11778" width="50.125" style="209" customWidth="1"/>
    <col min="11779" max="11779" width="15.25" style="209" customWidth="1"/>
    <col min="11780" max="11780" width="9.625" style="209" customWidth="1"/>
    <col min="11781" max="11781" width="12.625" style="209" customWidth="1"/>
    <col min="11782" max="11782" width="37.125" style="209" customWidth="1"/>
    <col min="11783" max="11783" width="15.875" style="209" customWidth="1"/>
    <col min="11784" max="11784" width="34.125" style="209" customWidth="1"/>
    <col min="11785" max="11785" width="19" style="209" customWidth="1"/>
    <col min="11786" max="11786" width="23.25" style="209" customWidth="1"/>
    <col min="11787" max="11787" width="15.625" style="209" customWidth="1"/>
    <col min="11788" max="11788" width="9" style="209"/>
    <col min="11789" max="11789" width="15.75" style="209" customWidth="1"/>
    <col min="11790" max="12032" width="9" style="209"/>
    <col min="12033" max="12033" width="7.5" style="209" customWidth="1"/>
    <col min="12034" max="12034" width="50.125" style="209" customWidth="1"/>
    <col min="12035" max="12035" width="15.25" style="209" customWidth="1"/>
    <col min="12036" max="12036" width="9.625" style="209" customWidth="1"/>
    <col min="12037" max="12037" width="12.625" style="209" customWidth="1"/>
    <col min="12038" max="12038" width="37.125" style="209" customWidth="1"/>
    <col min="12039" max="12039" width="15.875" style="209" customWidth="1"/>
    <col min="12040" max="12040" width="34.125" style="209" customWidth="1"/>
    <col min="12041" max="12041" width="19" style="209" customWidth="1"/>
    <col min="12042" max="12042" width="23.25" style="209" customWidth="1"/>
    <col min="12043" max="12043" width="15.625" style="209" customWidth="1"/>
    <col min="12044" max="12044" width="9" style="209"/>
    <col min="12045" max="12045" width="15.75" style="209" customWidth="1"/>
    <col min="12046" max="12288" width="9" style="209"/>
    <col min="12289" max="12289" width="7.5" style="209" customWidth="1"/>
    <col min="12290" max="12290" width="50.125" style="209" customWidth="1"/>
    <col min="12291" max="12291" width="15.25" style="209" customWidth="1"/>
    <col min="12292" max="12292" width="9.625" style="209" customWidth="1"/>
    <col min="12293" max="12293" width="12.625" style="209" customWidth="1"/>
    <col min="12294" max="12294" width="37.125" style="209" customWidth="1"/>
    <col min="12295" max="12295" width="15.875" style="209" customWidth="1"/>
    <col min="12296" max="12296" width="34.125" style="209" customWidth="1"/>
    <col min="12297" max="12297" width="19" style="209" customWidth="1"/>
    <col min="12298" max="12298" width="23.25" style="209" customWidth="1"/>
    <col min="12299" max="12299" width="15.625" style="209" customWidth="1"/>
    <col min="12300" max="12300" width="9" style="209"/>
    <col min="12301" max="12301" width="15.75" style="209" customWidth="1"/>
    <col min="12302" max="12544" width="9" style="209"/>
    <col min="12545" max="12545" width="7.5" style="209" customWidth="1"/>
    <col min="12546" max="12546" width="50.125" style="209" customWidth="1"/>
    <col min="12547" max="12547" width="15.25" style="209" customWidth="1"/>
    <col min="12548" max="12548" width="9.625" style="209" customWidth="1"/>
    <col min="12549" max="12549" width="12.625" style="209" customWidth="1"/>
    <col min="12550" max="12550" width="37.125" style="209" customWidth="1"/>
    <col min="12551" max="12551" width="15.875" style="209" customWidth="1"/>
    <col min="12552" max="12552" width="34.125" style="209" customWidth="1"/>
    <col min="12553" max="12553" width="19" style="209" customWidth="1"/>
    <col min="12554" max="12554" width="23.25" style="209" customWidth="1"/>
    <col min="12555" max="12555" width="15.625" style="209" customWidth="1"/>
    <col min="12556" max="12556" width="9" style="209"/>
    <col min="12557" max="12557" width="15.75" style="209" customWidth="1"/>
    <col min="12558" max="12800" width="9" style="209"/>
    <col min="12801" max="12801" width="7.5" style="209" customWidth="1"/>
    <col min="12802" max="12802" width="50.125" style="209" customWidth="1"/>
    <col min="12803" max="12803" width="15.25" style="209" customWidth="1"/>
    <col min="12804" max="12804" width="9.625" style="209" customWidth="1"/>
    <col min="12805" max="12805" width="12.625" style="209" customWidth="1"/>
    <col min="12806" max="12806" width="37.125" style="209" customWidth="1"/>
    <col min="12807" max="12807" width="15.875" style="209" customWidth="1"/>
    <col min="12808" max="12808" width="34.125" style="209" customWidth="1"/>
    <col min="12809" max="12809" width="19" style="209" customWidth="1"/>
    <col min="12810" max="12810" width="23.25" style="209" customWidth="1"/>
    <col min="12811" max="12811" width="15.625" style="209" customWidth="1"/>
    <col min="12812" max="12812" width="9" style="209"/>
    <col min="12813" max="12813" width="15.75" style="209" customWidth="1"/>
    <col min="12814" max="13056" width="9" style="209"/>
    <col min="13057" max="13057" width="7.5" style="209" customWidth="1"/>
    <col min="13058" max="13058" width="50.125" style="209" customWidth="1"/>
    <col min="13059" max="13059" width="15.25" style="209" customWidth="1"/>
    <col min="13060" max="13060" width="9.625" style="209" customWidth="1"/>
    <col min="13061" max="13061" width="12.625" style="209" customWidth="1"/>
    <col min="13062" max="13062" width="37.125" style="209" customWidth="1"/>
    <col min="13063" max="13063" width="15.875" style="209" customWidth="1"/>
    <col min="13064" max="13064" width="34.125" style="209" customWidth="1"/>
    <col min="13065" max="13065" width="19" style="209" customWidth="1"/>
    <col min="13066" max="13066" width="23.25" style="209" customWidth="1"/>
    <col min="13067" max="13067" width="15.625" style="209" customWidth="1"/>
    <col min="13068" max="13068" width="9" style="209"/>
    <col min="13069" max="13069" width="15.75" style="209" customWidth="1"/>
    <col min="13070" max="13312" width="9" style="209"/>
    <col min="13313" max="13313" width="7.5" style="209" customWidth="1"/>
    <col min="13314" max="13314" width="50.125" style="209" customWidth="1"/>
    <col min="13315" max="13315" width="15.25" style="209" customWidth="1"/>
    <col min="13316" max="13316" width="9.625" style="209" customWidth="1"/>
    <col min="13317" max="13317" width="12.625" style="209" customWidth="1"/>
    <col min="13318" max="13318" width="37.125" style="209" customWidth="1"/>
    <col min="13319" max="13319" width="15.875" style="209" customWidth="1"/>
    <col min="13320" max="13320" width="34.125" style="209" customWidth="1"/>
    <col min="13321" max="13321" width="19" style="209" customWidth="1"/>
    <col min="13322" max="13322" width="23.25" style="209" customWidth="1"/>
    <col min="13323" max="13323" width="15.625" style="209" customWidth="1"/>
    <col min="13324" max="13324" width="9" style="209"/>
    <col min="13325" max="13325" width="15.75" style="209" customWidth="1"/>
    <col min="13326" max="13568" width="9" style="209"/>
    <col min="13569" max="13569" width="7.5" style="209" customWidth="1"/>
    <col min="13570" max="13570" width="50.125" style="209" customWidth="1"/>
    <col min="13571" max="13571" width="15.25" style="209" customWidth="1"/>
    <col min="13572" max="13572" width="9.625" style="209" customWidth="1"/>
    <col min="13573" max="13573" width="12.625" style="209" customWidth="1"/>
    <col min="13574" max="13574" width="37.125" style="209" customWidth="1"/>
    <col min="13575" max="13575" width="15.875" style="209" customWidth="1"/>
    <col min="13576" max="13576" width="34.125" style="209" customWidth="1"/>
    <col min="13577" max="13577" width="19" style="209" customWidth="1"/>
    <col min="13578" max="13578" width="23.25" style="209" customWidth="1"/>
    <col min="13579" max="13579" width="15.625" style="209" customWidth="1"/>
    <col min="13580" max="13580" width="9" style="209"/>
    <col min="13581" max="13581" width="15.75" style="209" customWidth="1"/>
    <col min="13582" max="13824" width="9" style="209"/>
    <col min="13825" max="13825" width="7.5" style="209" customWidth="1"/>
    <col min="13826" max="13826" width="50.125" style="209" customWidth="1"/>
    <col min="13827" max="13827" width="15.25" style="209" customWidth="1"/>
    <col min="13828" max="13828" width="9.625" style="209" customWidth="1"/>
    <col min="13829" max="13829" width="12.625" style="209" customWidth="1"/>
    <col min="13830" max="13830" width="37.125" style="209" customWidth="1"/>
    <col min="13831" max="13831" width="15.875" style="209" customWidth="1"/>
    <col min="13832" max="13832" width="34.125" style="209" customWidth="1"/>
    <col min="13833" max="13833" width="19" style="209" customWidth="1"/>
    <col min="13834" max="13834" width="23.25" style="209" customWidth="1"/>
    <col min="13835" max="13835" width="15.625" style="209" customWidth="1"/>
    <col min="13836" max="13836" width="9" style="209"/>
    <col min="13837" max="13837" width="15.75" style="209" customWidth="1"/>
    <col min="13838" max="14080" width="9" style="209"/>
    <col min="14081" max="14081" width="7.5" style="209" customWidth="1"/>
    <col min="14082" max="14082" width="50.125" style="209" customWidth="1"/>
    <col min="14083" max="14083" width="15.25" style="209" customWidth="1"/>
    <col min="14084" max="14084" width="9.625" style="209" customWidth="1"/>
    <col min="14085" max="14085" width="12.625" style="209" customWidth="1"/>
    <col min="14086" max="14086" width="37.125" style="209" customWidth="1"/>
    <col min="14087" max="14087" width="15.875" style="209" customWidth="1"/>
    <col min="14088" max="14088" width="34.125" style="209" customWidth="1"/>
    <col min="14089" max="14089" width="19" style="209" customWidth="1"/>
    <col min="14090" max="14090" width="23.25" style="209" customWidth="1"/>
    <col min="14091" max="14091" width="15.625" style="209" customWidth="1"/>
    <col min="14092" max="14092" width="9" style="209"/>
    <col min="14093" max="14093" width="15.75" style="209" customWidth="1"/>
    <col min="14094" max="14336" width="9" style="209"/>
    <col min="14337" max="14337" width="7.5" style="209" customWidth="1"/>
    <col min="14338" max="14338" width="50.125" style="209" customWidth="1"/>
    <col min="14339" max="14339" width="15.25" style="209" customWidth="1"/>
    <col min="14340" max="14340" width="9.625" style="209" customWidth="1"/>
    <col min="14341" max="14341" width="12.625" style="209" customWidth="1"/>
    <col min="14342" max="14342" width="37.125" style="209" customWidth="1"/>
    <col min="14343" max="14343" width="15.875" style="209" customWidth="1"/>
    <col min="14344" max="14344" width="34.125" style="209" customWidth="1"/>
    <col min="14345" max="14345" width="19" style="209" customWidth="1"/>
    <col min="14346" max="14346" width="23.25" style="209" customWidth="1"/>
    <col min="14347" max="14347" width="15.625" style="209" customWidth="1"/>
    <col min="14348" max="14348" width="9" style="209"/>
    <col min="14349" max="14349" width="15.75" style="209" customWidth="1"/>
    <col min="14350" max="14592" width="9" style="209"/>
    <col min="14593" max="14593" width="7.5" style="209" customWidth="1"/>
    <col min="14594" max="14594" width="50.125" style="209" customWidth="1"/>
    <col min="14595" max="14595" width="15.25" style="209" customWidth="1"/>
    <col min="14596" max="14596" width="9.625" style="209" customWidth="1"/>
    <col min="14597" max="14597" width="12.625" style="209" customWidth="1"/>
    <col min="14598" max="14598" width="37.125" style="209" customWidth="1"/>
    <col min="14599" max="14599" width="15.875" style="209" customWidth="1"/>
    <col min="14600" max="14600" width="34.125" style="209" customWidth="1"/>
    <col min="14601" max="14601" width="19" style="209" customWidth="1"/>
    <col min="14602" max="14602" width="23.25" style="209" customWidth="1"/>
    <col min="14603" max="14603" width="15.625" style="209" customWidth="1"/>
    <col min="14604" max="14604" width="9" style="209"/>
    <col min="14605" max="14605" width="15.75" style="209" customWidth="1"/>
    <col min="14606" max="14848" width="9" style="209"/>
    <col min="14849" max="14849" width="7.5" style="209" customWidth="1"/>
    <col min="14850" max="14850" width="50.125" style="209" customWidth="1"/>
    <col min="14851" max="14851" width="15.25" style="209" customWidth="1"/>
    <col min="14852" max="14852" width="9.625" style="209" customWidth="1"/>
    <col min="14853" max="14853" width="12.625" style="209" customWidth="1"/>
    <col min="14854" max="14854" width="37.125" style="209" customWidth="1"/>
    <col min="14855" max="14855" width="15.875" style="209" customWidth="1"/>
    <col min="14856" max="14856" width="34.125" style="209" customWidth="1"/>
    <col min="14857" max="14857" width="19" style="209" customWidth="1"/>
    <col min="14858" max="14858" width="23.25" style="209" customWidth="1"/>
    <col min="14859" max="14859" width="15.625" style="209" customWidth="1"/>
    <col min="14860" max="14860" width="9" style="209"/>
    <col min="14861" max="14861" width="15.75" style="209" customWidth="1"/>
    <col min="14862" max="15104" width="9" style="209"/>
    <col min="15105" max="15105" width="7.5" style="209" customWidth="1"/>
    <col min="15106" max="15106" width="50.125" style="209" customWidth="1"/>
    <col min="15107" max="15107" width="15.25" style="209" customWidth="1"/>
    <col min="15108" max="15108" width="9.625" style="209" customWidth="1"/>
    <col min="15109" max="15109" width="12.625" style="209" customWidth="1"/>
    <col min="15110" max="15110" width="37.125" style="209" customWidth="1"/>
    <col min="15111" max="15111" width="15.875" style="209" customWidth="1"/>
    <col min="15112" max="15112" width="34.125" style="209" customWidth="1"/>
    <col min="15113" max="15113" width="19" style="209" customWidth="1"/>
    <col min="15114" max="15114" width="23.25" style="209" customWidth="1"/>
    <col min="15115" max="15115" width="15.625" style="209" customWidth="1"/>
    <col min="15116" max="15116" width="9" style="209"/>
    <col min="15117" max="15117" width="15.75" style="209" customWidth="1"/>
    <col min="15118" max="15360" width="9" style="209"/>
    <col min="15361" max="15361" width="7.5" style="209" customWidth="1"/>
    <col min="15362" max="15362" width="50.125" style="209" customWidth="1"/>
    <col min="15363" max="15363" width="15.25" style="209" customWidth="1"/>
    <col min="15364" max="15364" width="9.625" style="209" customWidth="1"/>
    <col min="15365" max="15365" width="12.625" style="209" customWidth="1"/>
    <col min="15366" max="15366" width="37.125" style="209" customWidth="1"/>
    <col min="15367" max="15367" width="15.875" style="209" customWidth="1"/>
    <col min="15368" max="15368" width="34.125" style="209" customWidth="1"/>
    <col min="15369" max="15369" width="19" style="209" customWidth="1"/>
    <col min="15370" max="15370" width="23.25" style="209" customWidth="1"/>
    <col min="15371" max="15371" width="15.625" style="209" customWidth="1"/>
    <col min="15372" max="15372" width="9" style="209"/>
    <col min="15373" max="15373" width="15.75" style="209" customWidth="1"/>
    <col min="15374" max="15616" width="9" style="209"/>
    <col min="15617" max="15617" width="7.5" style="209" customWidth="1"/>
    <col min="15618" max="15618" width="50.125" style="209" customWidth="1"/>
    <col min="15619" max="15619" width="15.25" style="209" customWidth="1"/>
    <col min="15620" max="15620" width="9.625" style="209" customWidth="1"/>
    <col min="15621" max="15621" width="12.625" style="209" customWidth="1"/>
    <col min="15622" max="15622" width="37.125" style="209" customWidth="1"/>
    <col min="15623" max="15623" width="15.875" style="209" customWidth="1"/>
    <col min="15624" max="15624" width="34.125" style="209" customWidth="1"/>
    <col min="15625" max="15625" width="19" style="209" customWidth="1"/>
    <col min="15626" max="15626" width="23.25" style="209" customWidth="1"/>
    <col min="15627" max="15627" width="15.625" style="209" customWidth="1"/>
    <col min="15628" max="15628" width="9" style="209"/>
    <col min="15629" max="15629" width="15.75" style="209" customWidth="1"/>
    <col min="15630" max="15872" width="9" style="209"/>
    <col min="15873" max="15873" width="7.5" style="209" customWidth="1"/>
    <col min="15874" max="15874" width="50.125" style="209" customWidth="1"/>
    <col min="15875" max="15875" width="15.25" style="209" customWidth="1"/>
    <col min="15876" max="15876" width="9.625" style="209" customWidth="1"/>
    <col min="15877" max="15877" width="12.625" style="209" customWidth="1"/>
    <col min="15878" max="15878" width="37.125" style="209" customWidth="1"/>
    <col min="15879" max="15879" width="15.875" style="209" customWidth="1"/>
    <col min="15880" max="15880" width="34.125" style="209" customWidth="1"/>
    <col min="15881" max="15881" width="19" style="209" customWidth="1"/>
    <col min="15882" max="15882" width="23.25" style="209" customWidth="1"/>
    <col min="15883" max="15883" width="15.625" style="209" customWidth="1"/>
    <col min="15884" max="15884" width="9" style="209"/>
    <col min="15885" max="15885" width="15.75" style="209" customWidth="1"/>
    <col min="15886" max="16128" width="9" style="209"/>
    <col min="16129" max="16129" width="7.5" style="209" customWidth="1"/>
    <col min="16130" max="16130" width="50.125" style="209" customWidth="1"/>
    <col min="16131" max="16131" width="15.25" style="209" customWidth="1"/>
    <col min="16132" max="16132" width="9.625" style="209" customWidth="1"/>
    <col min="16133" max="16133" width="12.625" style="209" customWidth="1"/>
    <col min="16134" max="16134" width="37.125" style="209" customWidth="1"/>
    <col min="16135" max="16135" width="15.875" style="209" customWidth="1"/>
    <col min="16136" max="16136" width="34.125" style="209" customWidth="1"/>
    <col min="16137" max="16137" width="19" style="209" customWidth="1"/>
    <col min="16138" max="16138" width="23.25" style="209" customWidth="1"/>
    <col min="16139" max="16139" width="15.625" style="209" customWidth="1"/>
    <col min="16140" max="16140" width="9" style="209"/>
    <col min="16141" max="16141" width="15.75" style="209" customWidth="1"/>
    <col min="16142" max="16384" width="9" style="209"/>
  </cols>
  <sheetData>
    <row r="1" spans="1:14" ht="35.25" customHeight="1" x14ac:dyDescent="0.7">
      <c r="A1" s="316">
        <v>203</v>
      </c>
      <c r="B1" s="446" t="s">
        <v>1173</v>
      </c>
      <c r="C1" s="438" t="s">
        <v>752</v>
      </c>
      <c r="D1" s="464" t="s">
        <v>778</v>
      </c>
      <c r="E1" s="465">
        <f>M1*1.07</f>
        <v>20865</v>
      </c>
      <c r="F1" s="466">
        <f>G2</f>
        <v>44622</v>
      </c>
      <c r="G1" s="403" t="s">
        <v>903</v>
      </c>
      <c r="H1" s="366">
        <v>1</v>
      </c>
      <c r="I1" s="324"/>
      <c r="J1" s="482"/>
      <c r="K1" s="481"/>
      <c r="L1" s="477"/>
      <c r="M1" s="486">
        <v>19500</v>
      </c>
      <c r="N1" s="477"/>
    </row>
    <row r="2" spans="1:14" ht="30.75" x14ac:dyDescent="0.7">
      <c r="A2" s="325"/>
      <c r="B2" s="343"/>
      <c r="C2" s="409"/>
      <c r="D2" s="467" t="s">
        <v>779</v>
      </c>
      <c r="E2" s="327"/>
      <c r="F2" s="330"/>
      <c r="G2" s="468">
        <v>44622</v>
      </c>
      <c r="H2" s="367"/>
      <c r="I2" s="324"/>
      <c r="J2" s="482"/>
      <c r="K2" s="481"/>
      <c r="L2" s="477"/>
      <c r="M2" s="409"/>
      <c r="N2" s="477"/>
    </row>
    <row r="3" spans="1:14" ht="30.75" x14ac:dyDescent="0.7">
      <c r="A3" s="316">
        <v>204</v>
      </c>
      <c r="B3" s="446" t="s">
        <v>131</v>
      </c>
      <c r="C3" s="408" t="s">
        <v>407</v>
      </c>
      <c r="D3" s="464" t="s">
        <v>780</v>
      </c>
      <c r="E3" s="465">
        <f>M3*1.07</f>
        <v>7190.4000000000005</v>
      </c>
      <c r="F3" s="466">
        <f t="shared" ref="F3" si="0">G4</f>
        <v>44622</v>
      </c>
      <c r="G3" s="403" t="s">
        <v>904</v>
      </c>
      <c r="H3" s="366">
        <v>1</v>
      </c>
      <c r="I3" s="324"/>
      <c r="J3" s="482"/>
      <c r="K3" s="481"/>
      <c r="L3" s="477"/>
      <c r="M3" s="486">
        <v>6720</v>
      </c>
      <c r="N3" s="477"/>
    </row>
    <row r="4" spans="1:14" ht="30.75" x14ac:dyDescent="0.7">
      <c r="A4" s="325"/>
      <c r="B4" s="343"/>
      <c r="C4" s="409" t="s">
        <v>408</v>
      </c>
      <c r="D4" s="467" t="s">
        <v>781</v>
      </c>
      <c r="E4" s="327"/>
      <c r="F4" s="330"/>
      <c r="G4" s="468">
        <v>44622</v>
      </c>
      <c r="H4" s="367"/>
      <c r="I4" s="324"/>
      <c r="J4" s="482"/>
      <c r="K4" s="481"/>
      <c r="L4" s="477"/>
      <c r="M4" s="409"/>
      <c r="N4" s="477"/>
    </row>
    <row r="5" spans="1:14" ht="30.75" x14ac:dyDescent="0.7">
      <c r="A5" s="316">
        <v>205</v>
      </c>
      <c r="B5" s="446" t="s">
        <v>131</v>
      </c>
      <c r="C5" s="408" t="s">
        <v>407</v>
      </c>
      <c r="D5" s="464" t="s">
        <v>789</v>
      </c>
      <c r="E5" s="469">
        <f t="shared" ref="E5" si="1">M5*1.07</f>
        <v>3097.65</v>
      </c>
      <c r="F5" s="466">
        <f t="shared" ref="F5" si="2">G6</f>
        <v>44622</v>
      </c>
      <c r="G5" s="403" t="s">
        <v>909</v>
      </c>
      <c r="H5" s="366">
        <v>1</v>
      </c>
      <c r="I5" s="324"/>
      <c r="J5" s="482"/>
      <c r="K5" s="481"/>
      <c r="L5" s="477"/>
      <c r="M5" s="486">
        <v>2895</v>
      </c>
      <c r="N5" s="477"/>
    </row>
    <row r="6" spans="1:14" ht="30.75" x14ac:dyDescent="0.7">
      <c r="A6" s="325"/>
      <c r="B6" s="343"/>
      <c r="C6" s="409" t="s">
        <v>408</v>
      </c>
      <c r="D6" s="467" t="s">
        <v>452</v>
      </c>
      <c r="E6" s="327"/>
      <c r="F6" s="330"/>
      <c r="G6" s="468">
        <v>44622</v>
      </c>
      <c r="H6" s="367"/>
      <c r="I6" s="324"/>
      <c r="J6" s="482"/>
      <c r="K6" s="481"/>
      <c r="L6" s="477"/>
      <c r="M6" s="409"/>
      <c r="N6" s="477"/>
    </row>
    <row r="7" spans="1:14" ht="28.5" customHeight="1" x14ac:dyDescent="0.7">
      <c r="A7" s="316">
        <v>206</v>
      </c>
      <c r="B7" s="446" t="s">
        <v>1176</v>
      </c>
      <c r="C7" s="408" t="s">
        <v>755</v>
      </c>
      <c r="D7" s="464" t="s">
        <v>790</v>
      </c>
      <c r="E7" s="465">
        <f t="shared" ref="E7" si="3">M7*1.07</f>
        <v>16050.000000000002</v>
      </c>
      <c r="F7" s="466">
        <f t="shared" ref="F7" si="4">G8</f>
        <v>44622</v>
      </c>
      <c r="G7" s="403" t="s">
        <v>910</v>
      </c>
      <c r="H7" s="366">
        <v>1</v>
      </c>
      <c r="I7" s="324"/>
      <c r="J7" s="482"/>
      <c r="K7" s="481"/>
      <c r="L7" s="477"/>
      <c r="M7" s="486">
        <v>15000</v>
      </c>
      <c r="N7" s="477"/>
    </row>
    <row r="8" spans="1:14" ht="30.75" x14ac:dyDescent="0.7">
      <c r="A8" s="325"/>
      <c r="B8" s="343"/>
      <c r="C8" s="409"/>
      <c r="D8" s="467" t="s">
        <v>791</v>
      </c>
      <c r="E8" s="327"/>
      <c r="F8" s="330"/>
      <c r="G8" s="468">
        <v>44622</v>
      </c>
      <c r="H8" s="367"/>
      <c r="I8" s="324"/>
      <c r="J8" s="482"/>
      <c r="K8" s="481"/>
      <c r="L8" s="477"/>
      <c r="M8" s="409"/>
      <c r="N8" s="477"/>
    </row>
    <row r="9" spans="1:14" ht="30.75" x14ac:dyDescent="0.7">
      <c r="A9" s="316">
        <v>207</v>
      </c>
      <c r="B9" s="446" t="s">
        <v>1175</v>
      </c>
      <c r="C9" s="410" t="s">
        <v>754</v>
      </c>
      <c r="D9" s="464" t="s">
        <v>788</v>
      </c>
      <c r="E9" s="469">
        <f t="shared" ref="E9" si="5">M9*1.07</f>
        <v>3852</v>
      </c>
      <c r="F9" s="466">
        <f t="shared" ref="F9" si="6">G10</f>
        <v>44622</v>
      </c>
      <c r="G9" s="403" t="s">
        <v>908</v>
      </c>
      <c r="H9" s="366">
        <v>1</v>
      </c>
      <c r="I9" s="324"/>
      <c r="J9" s="482"/>
      <c r="K9" s="481"/>
      <c r="L9" s="477"/>
      <c r="M9" s="486">
        <v>3600</v>
      </c>
      <c r="N9" s="477"/>
    </row>
    <row r="10" spans="1:14" ht="30.75" x14ac:dyDescent="0.7">
      <c r="A10" s="325"/>
      <c r="B10" s="343"/>
      <c r="C10" s="409" t="s">
        <v>654</v>
      </c>
      <c r="D10" s="467" t="s">
        <v>447</v>
      </c>
      <c r="E10" s="327"/>
      <c r="F10" s="330"/>
      <c r="G10" s="468">
        <v>44622</v>
      </c>
      <c r="H10" s="367"/>
      <c r="I10" s="324"/>
      <c r="J10" s="482"/>
      <c r="K10" s="481"/>
      <c r="L10" s="477"/>
      <c r="M10" s="409"/>
      <c r="N10" s="477"/>
    </row>
    <row r="11" spans="1:14" ht="30.75" x14ac:dyDescent="0.7">
      <c r="A11" s="316">
        <v>208</v>
      </c>
      <c r="B11" s="446" t="s">
        <v>1178</v>
      </c>
      <c r="C11" s="408" t="s">
        <v>1106</v>
      </c>
      <c r="D11" s="464" t="s">
        <v>1105</v>
      </c>
      <c r="E11" s="469">
        <f t="shared" ref="E11" si="7">M11*1.07</f>
        <v>10229.200000000001</v>
      </c>
      <c r="F11" s="466">
        <f t="shared" ref="F11" si="8">G12</f>
        <v>242949</v>
      </c>
      <c r="G11" s="403" t="s">
        <v>998</v>
      </c>
      <c r="H11" s="366">
        <v>1</v>
      </c>
      <c r="I11" s="324"/>
      <c r="J11" s="482"/>
      <c r="K11" s="481"/>
      <c r="L11" s="477"/>
      <c r="M11" s="486">
        <v>9560</v>
      </c>
      <c r="N11" s="477"/>
    </row>
    <row r="12" spans="1:14" ht="30.75" x14ac:dyDescent="0.7">
      <c r="A12" s="325"/>
      <c r="B12" s="343"/>
      <c r="C12" s="409"/>
      <c r="D12" s="467"/>
      <c r="E12" s="327"/>
      <c r="F12" s="330"/>
      <c r="G12" s="468">
        <v>242949</v>
      </c>
      <c r="H12" s="367"/>
      <c r="I12" s="324"/>
      <c r="J12" s="482"/>
      <c r="K12" s="481"/>
      <c r="L12" s="477"/>
      <c r="M12" s="409"/>
      <c r="N12" s="477"/>
    </row>
    <row r="13" spans="1:14" ht="30.75" x14ac:dyDescent="0.7">
      <c r="A13" s="316">
        <v>209</v>
      </c>
      <c r="B13" s="470" t="s">
        <v>1177</v>
      </c>
      <c r="C13" s="408" t="s">
        <v>1108</v>
      </c>
      <c r="D13" s="464" t="s">
        <v>1107</v>
      </c>
      <c r="E13" s="465">
        <f t="shared" ref="E13" si="9">M13*1.07</f>
        <v>84316</v>
      </c>
      <c r="F13" s="466">
        <f t="shared" ref="F13" si="10">G14</f>
        <v>242949</v>
      </c>
      <c r="G13" s="403" t="s">
        <v>1001</v>
      </c>
      <c r="H13" s="366">
        <v>1</v>
      </c>
      <c r="I13" s="324"/>
      <c r="J13" s="482"/>
      <c r="K13" s="481"/>
      <c r="L13" s="477"/>
      <c r="M13" s="486">
        <v>78800</v>
      </c>
      <c r="N13" s="477"/>
    </row>
    <row r="14" spans="1:14" ht="30.75" x14ac:dyDescent="0.7">
      <c r="A14" s="325"/>
      <c r="B14" s="343"/>
      <c r="C14" s="409"/>
      <c r="D14" s="467" t="s">
        <v>1109</v>
      </c>
      <c r="E14" s="327"/>
      <c r="F14" s="330"/>
      <c r="G14" s="468">
        <v>242949</v>
      </c>
      <c r="H14" s="367"/>
      <c r="I14" s="324"/>
      <c r="J14" s="482"/>
      <c r="K14" s="481"/>
      <c r="L14" s="477"/>
      <c r="M14" s="409"/>
      <c r="N14" s="477"/>
    </row>
    <row r="15" spans="1:14" ht="30.75" x14ac:dyDescent="0.7">
      <c r="A15" s="316">
        <v>210</v>
      </c>
      <c r="B15" s="450" t="s">
        <v>85</v>
      </c>
      <c r="C15" s="408" t="s">
        <v>405</v>
      </c>
      <c r="D15" s="464" t="s">
        <v>786</v>
      </c>
      <c r="E15" s="469">
        <f t="shared" ref="E15" si="11">M15*1.07</f>
        <v>5136</v>
      </c>
      <c r="F15" s="466">
        <f t="shared" ref="F15" si="12">G16</f>
        <v>44622</v>
      </c>
      <c r="G15" s="403" t="s">
        <v>907</v>
      </c>
      <c r="H15" s="366">
        <v>1</v>
      </c>
      <c r="I15" s="324"/>
      <c r="J15" s="482"/>
      <c r="K15" s="481"/>
      <c r="L15" s="477"/>
      <c r="M15" s="486">
        <v>4800</v>
      </c>
      <c r="N15" s="477"/>
    </row>
    <row r="16" spans="1:14" ht="30.75" x14ac:dyDescent="0.7">
      <c r="A16" s="325"/>
      <c r="B16" s="343"/>
      <c r="C16" s="409" t="s">
        <v>406</v>
      </c>
      <c r="D16" s="467" t="s">
        <v>787</v>
      </c>
      <c r="E16" s="327"/>
      <c r="F16" s="330"/>
      <c r="G16" s="468">
        <v>44622</v>
      </c>
      <c r="H16" s="367"/>
      <c r="I16" s="324"/>
      <c r="J16" s="482"/>
      <c r="K16" s="481"/>
      <c r="L16" s="477"/>
      <c r="M16" s="409"/>
      <c r="N16" s="477"/>
    </row>
    <row r="17" spans="1:14" ht="30.75" x14ac:dyDescent="0.7">
      <c r="A17" s="316">
        <v>211</v>
      </c>
      <c r="B17" s="446" t="s">
        <v>1174</v>
      </c>
      <c r="C17" s="408" t="s">
        <v>753</v>
      </c>
      <c r="D17" s="464" t="s">
        <v>784</v>
      </c>
      <c r="E17" s="469">
        <f t="shared" ref="E17" si="13">M17*1.07</f>
        <v>49220</v>
      </c>
      <c r="F17" s="466">
        <f t="shared" ref="F17" si="14">G18</f>
        <v>44622</v>
      </c>
      <c r="G17" s="403" t="s">
        <v>906</v>
      </c>
      <c r="H17" s="366">
        <v>1</v>
      </c>
      <c r="I17" s="324"/>
      <c r="J17" s="482"/>
      <c r="K17" s="481"/>
      <c r="L17" s="477"/>
      <c r="M17" s="486">
        <v>46000</v>
      </c>
      <c r="N17" s="477"/>
    </row>
    <row r="18" spans="1:14" ht="30.75" x14ac:dyDescent="0.7">
      <c r="A18" s="325"/>
      <c r="B18" s="343"/>
      <c r="C18" s="409"/>
      <c r="D18" s="467" t="s">
        <v>785</v>
      </c>
      <c r="E18" s="355"/>
      <c r="F18" s="330"/>
      <c r="G18" s="468">
        <v>44622</v>
      </c>
      <c r="H18" s="367"/>
      <c r="I18" s="324"/>
      <c r="J18" s="482"/>
      <c r="K18" s="481"/>
      <c r="L18" s="477"/>
      <c r="M18" s="409"/>
      <c r="N18" s="477"/>
    </row>
    <row r="19" spans="1:14" ht="30.75" x14ac:dyDescent="0.7">
      <c r="A19" s="316">
        <v>212</v>
      </c>
      <c r="B19" s="446" t="s">
        <v>131</v>
      </c>
      <c r="C19" s="408" t="s">
        <v>407</v>
      </c>
      <c r="D19" s="464" t="s">
        <v>782</v>
      </c>
      <c r="E19" s="465">
        <f t="shared" ref="E19" si="15">M19*1.07</f>
        <v>6955</v>
      </c>
      <c r="F19" s="466">
        <f t="shared" ref="F19" si="16">G20</f>
        <v>44622</v>
      </c>
      <c r="G19" s="403" t="s">
        <v>905</v>
      </c>
      <c r="H19" s="366">
        <v>1</v>
      </c>
      <c r="I19" s="324"/>
      <c r="J19" s="482"/>
      <c r="K19" s="481"/>
      <c r="L19" s="477"/>
      <c r="M19" s="486">
        <v>6500</v>
      </c>
      <c r="N19" s="477"/>
    </row>
    <row r="20" spans="1:14" ht="30.75" x14ac:dyDescent="0.7">
      <c r="A20" s="325"/>
      <c r="B20" s="343"/>
      <c r="C20" s="409" t="s">
        <v>408</v>
      </c>
      <c r="D20" s="467" t="s">
        <v>783</v>
      </c>
      <c r="E20" s="327"/>
      <c r="F20" s="330"/>
      <c r="G20" s="468">
        <v>44622</v>
      </c>
      <c r="H20" s="367"/>
      <c r="I20" s="324"/>
      <c r="J20" s="482"/>
      <c r="K20" s="481"/>
      <c r="L20" s="477"/>
      <c r="M20" s="409"/>
      <c r="N20" s="477"/>
    </row>
    <row r="21" spans="1:14" ht="30.75" x14ac:dyDescent="0.7">
      <c r="A21" s="316">
        <v>213</v>
      </c>
      <c r="B21" s="450" t="s">
        <v>85</v>
      </c>
      <c r="C21" s="408" t="s">
        <v>405</v>
      </c>
      <c r="D21" s="464" t="s">
        <v>797</v>
      </c>
      <c r="E21" s="469">
        <f t="shared" ref="E21" si="17">M21*1.07</f>
        <v>26964</v>
      </c>
      <c r="F21" s="466">
        <f t="shared" ref="F21" si="18">G22</f>
        <v>44623</v>
      </c>
      <c r="G21" s="403" t="s">
        <v>915</v>
      </c>
      <c r="H21" s="366">
        <v>1</v>
      </c>
      <c r="I21" s="324"/>
      <c r="J21" s="482"/>
      <c r="K21" s="481"/>
      <c r="L21" s="477"/>
      <c r="M21" s="487">
        <v>25200</v>
      </c>
      <c r="N21" s="477"/>
    </row>
    <row r="22" spans="1:14" ht="30.75" x14ac:dyDescent="0.7">
      <c r="A22" s="325"/>
      <c r="B22" s="343"/>
      <c r="C22" s="409" t="s">
        <v>406</v>
      </c>
      <c r="D22" s="467" t="s">
        <v>798</v>
      </c>
      <c r="E22" s="327"/>
      <c r="F22" s="330"/>
      <c r="G22" s="468">
        <v>44623</v>
      </c>
      <c r="H22" s="367"/>
      <c r="I22" s="324"/>
      <c r="J22" s="482"/>
      <c r="K22" s="481"/>
      <c r="L22" s="477"/>
      <c r="M22" s="412"/>
      <c r="N22" s="477"/>
    </row>
    <row r="23" spans="1:14" ht="30.75" x14ac:dyDescent="0.7">
      <c r="A23" s="316">
        <v>214</v>
      </c>
      <c r="B23" s="471" t="s">
        <v>1214</v>
      </c>
      <c r="C23" s="408" t="s">
        <v>1111</v>
      </c>
      <c r="D23" s="464" t="s">
        <v>1110</v>
      </c>
      <c r="E23" s="469">
        <f t="shared" ref="E23" si="19">M23*1.07</f>
        <v>80892</v>
      </c>
      <c r="F23" s="466">
        <f t="shared" ref="F23" si="20">G24</f>
        <v>242950</v>
      </c>
      <c r="G23" s="403" t="s">
        <v>1005</v>
      </c>
      <c r="H23" s="366">
        <v>1</v>
      </c>
      <c r="I23" s="324"/>
      <c r="J23" s="482"/>
      <c r="K23" s="481"/>
      <c r="L23" s="477"/>
      <c r="M23" s="486">
        <v>75600</v>
      </c>
      <c r="N23" s="477"/>
    </row>
    <row r="24" spans="1:14" ht="30.75" x14ac:dyDescent="0.7">
      <c r="A24" s="325"/>
      <c r="B24" s="343"/>
      <c r="C24" s="409"/>
      <c r="D24" s="467" t="s">
        <v>1112</v>
      </c>
      <c r="E24" s="355"/>
      <c r="F24" s="330"/>
      <c r="G24" s="468">
        <v>242950</v>
      </c>
      <c r="H24" s="367"/>
      <c r="I24" s="324"/>
      <c r="J24" s="482"/>
      <c r="K24" s="481"/>
      <c r="L24" s="477"/>
      <c r="M24" s="409"/>
      <c r="N24" s="477"/>
    </row>
    <row r="25" spans="1:14" ht="30.75" x14ac:dyDescent="0.7">
      <c r="A25" s="316">
        <v>215</v>
      </c>
      <c r="B25" s="470" t="s">
        <v>750</v>
      </c>
      <c r="C25" s="408" t="s">
        <v>425</v>
      </c>
      <c r="D25" s="464" t="s">
        <v>1113</v>
      </c>
      <c r="E25" s="465">
        <f t="shared" ref="E25" si="21">M25*1.07</f>
        <v>27184.420000000002</v>
      </c>
      <c r="F25" s="466">
        <f t="shared" ref="F25" si="22">G26</f>
        <v>242950</v>
      </c>
      <c r="G25" s="403" t="s">
        <v>1008</v>
      </c>
      <c r="H25" s="366">
        <v>1</v>
      </c>
      <c r="I25" s="324"/>
      <c r="J25" s="482"/>
      <c r="K25" s="481"/>
      <c r="L25" s="477"/>
      <c r="M25" s="486">
        <v>25406</v>
      </c>
      <c r="N25" s="477"/>
    </row>
    <row r="26" spans="1:14" ht="30.75" x14ac:dyDescent="0.7">
      <c r="A26" s="325"/>
      <c r="B26" s="343"/>
      <c r="C26" s="409"/>
      <c r="D26" s="467" t="s">
        <v>1114</v>
      </c>
      <c r="E26" s="327"/>
      <c r="F26" s="330"/>
      <c r="G26" s="468">
        <v>242950</v>
      </c>
      <c r="H26" s="367"/>
      <c r="I26" s="324"/>
      <c r="J26" s="482"/>
      <c r="K26" s="481"/>
      <c r="L26" s="477"/>
      <c r="M26" s="409"/>
      <c r="N26" s="477"/>
    </row>
    <row r="27" spans="1:14" ht="30.75" x14ac:dyDescent="0.7">
      <c r="A27" s="316">
        <v>216</v>
      </c>
      <c r="B27" s="446" t="s">
        <v>1180</v>
      </c>
      <c r="C27" s="408" t="s">
        <v>416</v>
      </c>
      <c r="D27" s="464" t="s">
        <v>793</v>
      </c>
      <c r="E27" s="469">
        <f t="shared" ref="E27" si="23">M27*1.07</f>
        <v>43137.05</v>
      </c>
      <c r="F27" s="466">
        <f t="shared" ref="F27" si="24">G28</f>
        <v>44623</v>
      </c>
      <c r="G27" s="403" t="s">
        <v>912</v>
      </c>
      <c r="H27" s="366">
        <v>1</v>
      </c>
      <c r="I27" s="324"/>
      <c r="J27" s="482"/>
      <c r="K27" s="481"/>
      <c r="L27" s="477"/>
      <c r="M27" s="486">
        <v>40315</v>
      </c>
      <c r="N27" s="477"/>
    </row>
    <row r="28" spans="1:14" ht="30.75" x14ac:dyDescent="0.7">
      <c r="A28" s="325"/>
      <c r="B28" s="343"/>
      <c r="C28" s="409" t="s">
        <v>406</v>
      </c>
      <c r="D28" s="467" t="s">
        <v>794</v>
      </c>
      <c r="E28" s="327"/>
      <c r="F28" s="330"/>
      <c r="G28" s="468">
        <v>44623</v>
      </c>
      <c r="H28" s="367"/>
      <c r="I28" s="324"/>
      <c r="J28" s="482"/>
      <c r="K28" s="481"/>
      <c r="L28" s="477"/>
      <c r="M28" s="409"/>
      <c r="N28" s="477"/>
    </row>
    <row r="29" spans="1:14" ht="30.75" x14ac:dyDescent="0.7">
      <c r="A29" s="316">
        <v>217</v>
      </c>
      <c r="B29" s="446" t="s">
        <v>1180</v>
      </c>
      <c r="C29" s="408" t="s">
        <v>416</v>
      </c>
      <c r="D29" s="464" t="s">
        <v>795</v>
      </c>
      <c r="E29" s="469">
        <f t="shared" ref="E29" si="25">M29*1.07</f>
        <v>5778</v>
      </c>
      <c r="F29" s="466">
        <f t="shared" ref="F29" si="26">G30</f>
        <v>44623</v>
      </c>
      <c r="G29" s="403" t="s">
        <v>913</v>
      </c>
      <c r="H29" s="366">
        <v>1</v>
      </c>
      <c r="I29" s="324"/>
      <c r="J29" s="482"/>
      <c r="K29" s="481"/>
      <c r="L29" s="477"/>
      <c r="M29" s="486">
        <v>5400</v>
      </c>
      <c r="N29" s="477"/>
    </row>
    <row r="30" spans="1:14" ht="24" hidden="1" customHeight="1" x14ac:dyDescent="0.7">
      <c r="A30" s="325"/>
      <c r="B30" s="343"/>
      <c r="C30" s="409" t="s">
        <v>406</v>
      </c>
      <c r="D30" s="467"/>
      <c r="E30" s="327"/>
      <c r="F30" s="330"/>
      <c r="G30" s="468">
        <v>44623</v>
      </c>
      <c r="H30" s="367"/>
      <c r="I30" s="324"/>
      <c r="J30" s="482"/>
      <c r="K30" s="481"/>
      <c r="L30" s="477"/>
      <c r="M30" s="409"/>
      <c r="N30" s="477"/>
    </row>
    <row r="31" spans="1:14" ht="24" hidden="1" customHeight="1" x14ac:dyDescent="0.7">
      <c r="A31" s="316">
        <v>218</v>
      </c>
      <c r="B31" s="446" t="s">
        <v>1180</v>
      </c>
      <c r="C31" s="408" t="s">
        <v>416</v>
      </c>
      <c r="D31" s="464" t="s">
        <v>796</v>
      </c>
      <c r="E31" s="469">
        <f t="shared" ref="E31" si="27">M31*1.07</f>
        <v>10430.36</v>
      </c>
      <c r="F31" s="466">
        <f t="shared" ref="F31" si="28">G32</f>
        <v>44623</v>
      </c>
      <c r="G31" s="403" t="s">
        <v>914</v>
      </c>
      <c r="H31" s="366">
        <v>1</v>
      </c>
      <c r="I31" s="324"/>
      <c r="J31" s="482"/>
      <c r="K31" s="481"/>
      <c r="L31" s="477"/>
      <c r="M31" s="486">
        <v>9748</v>
      </c>
      <c r="N31" s="477"/>
    </row>
    <row r="32" spans="1:14" ht="24" hidden="1" customHeight="1" x14ac:dyDescent="0.7">
      <c r="A32" s="325"/>
      <c r="B32" s="343"/>
      <c r="C32" s="409" t="s">
        <v>406</v>
      </c>
      <c r="D32" s="467" t="s">
        <v>452</v>
      </c>
      <c r="E32" s="327"/>
      <c r="F32" s="330"/>
      <c r="G32" s="468">
        <v>44623</v>
      </c>
      <c r="H32" s="367"/>
      <c r="I32" s="324"/>
      <c r="J32" s="482"/>
      <c r="K32" s="481"/>
      <c r="L32" s="477"/>
      <c r="M32" s="409"/>
      <c r="N32" s="477"/>
    </row>
    <row r="33" spans="1:14" ht="24" hidden="1" customHeight="1" x14ac:dyDescent="0.7">
      <c r="A33" s="316">
        <v>219</v>
      </c>
      <c r="B33" s="446" t="s">
        <v>1198</v>
      </c>
      <c r="C33" s="408" t="s">
        <v>756</v>
      </c>
      <c r="D33" s="464" t="s">
        <v>792</v>
      </c>
      <c r="E33" s="469">
        <f t="shared" ref="E33" si="29">M33*1.07</f>
        <v>94160</v>
      </c>
      <c r="F33" s="466">
        <f t="shared" ref="F33" si="30">G34</f>
        <v>44623</v>
      </c>
      <c r="G33" s="403" t="s">
        <v>911</v>
      </c>
      <c r="H33" s="366">
        <v>1</v>
      </c>
      <c r="I33" s="324"/>
      <c r="J33" s="482"/>
      <c r="K33" s="481"/>
      <c r="L33" s="477"/>
      <c r="M33" s="486">
        <v>88000</v>
      </c>
      <c r="N33" s="477"/>
    </row>
    <row r="34" spans="1:14" ht="24" hidden="1" customHeight="1" x14ac:dyDescent="0.7">
      <c r="A34" s="325"/>
      <c r="B34" s="343"/>
      <c r="C34" s="409"/>
      <c r="D34" s="467"/>
      <c r="E34" s="327"/>
      <c r="F34" s="330"/>
      <c r="G34" s="468">
        <v>44623</v>
      </c>
      <c r="H34" s="367"/>
      <c r="I34" s="324"/>
      <c r="J34" s="482"/>
      <c r="K34" s="481"/>
      <c r="L34" s="477"/>
      <c r="M34" s="409"/>
      <c r="N34" s="477"/>
    </row>
    <row r="35" spans="1:14" ht="24" hidden="1" customHeight="1" x14ac:dyDescent="0.7">
      <c r="A35" s="316">
        <v>220</v>
      </c>
      <c r="B35" s="446" t="s">
        <v>281</v>
      </c>
      <c r="C35" s="410" t="s">
        <v>757</v>
      </c>
      <c r="D35" s="464" t="s">
        <v>799</v>
      </c>
      <c r="E35" s="469">
        <f t="shared" ref="E35" si="31">M35*1.07</f>
        <v>50022.5</v>
      </c>
      <c r="F35" s="466">
        <f t="shared" ref="F35" si="32">G36</f>
        <v>44624</v>
      </c>
      <c r="G35" s="403" t="s">
        <v>916</v>
      </c>
      <c r="H35" s="366">
        <v>1</v>
      </c>
      <c r="I35" s="324"/>
      <c r="J35" s="482"/>
      <c r="K35" s="481"/>
      <c r="L35" s="477"/>
      <c r="M35" s="486">
        <v>46750</v>
      </c>
      <c r="N35" s="477"/>
    </row>
    <row r="36" spans="1:14" ht="24" hidden="1" customHeight="1" x14ac:dyDescent="0.7">
      <c r="A36" s="325"/>
      <c r="B36" s="343"/>
      <c r="C36" s="409" t="s">
        <v>402</v>
      </c>
      <c r="D36" s="467" t="s">
        <v>800</v>
      </c>
      <c r="E36" s="355"/>
      <c r="F36" s="330"/>
      <c r="G36" s="468">
        <v>44624</v>
      </c>
      <c r="H36" s="367"/>
      <c r="I36" s="324"/>
      <c r="J36" s="482"/>
      <c r="K36" s="481"/>
      <c r="L36" s="477"/>
      <c r="M36" s="409"/>
      <c r="N36" s="477"/>
    </row>
    <row r="37" spans="1:14" ht="24" hidden="1" customHeight="1" x14ac:dyDescent="0.7">
      <c r="A37" s="316">
        <v>221</v>
      </c>
      <c r="B37" s="446" t="s">
        <v>1183</v>
      </c>
      <c r="C37" s="408" t="s">
        <v>440</v>
      </c>
      <c r="D37" s="464" t="s">
        <v>801</v>
      </c>
      <c r="E37" s="465">
        <f t="shared" ref="E37" si="33">M37*1.07</f>
        <v>85386</v>
      </c>
      <c r="F37" s="466">
        <f t="shared" ref="F37" si="34">G38</f>
        <v>44624</v>
      </c>
      <c r="G37" s="403" t="s">
        <v>917</v>
      </c>
      <c r="H37" s="366">
        <v>1</v>
      </c>
      <c r="I37" s="324"/>
      <c r="J37" s="482"/>
      <c r="K37" s="481"/>
      <c r="L37" s="477"/>
      <c r="M37" s="486">
        <v>79800</v>
      </c>
      <c r="N37" s="477"/>
    </row>
    <row r="38" spans="1:14" ht="24" hidden="1" customHeight="1" x14ac:dyDescent="0.7">
      <c r="A38" s="325"/>
      <c r="B38" s="343"/>
      <c r="C38" s="409"/>
      <c r="D38" s="467" t="s">
        <v>802</v>
      </c>
      <c r="E38" s="355"/>
      <c r="F38" s="330"/>
      <c r="G38" s="468">
        <v>44624</v>
      </c>
      <c r="H38" s="367"/>
      <c r="I38" s="324"/>
      <c r="J38" s="482"/>
      <c r="K38" s="481"/>
      <c r="L38" s="477"/>
      <c r="M38" s="409"/>
      <c r="N38" s="477"/>
    </row>
    <row r="39" spans="1:14" ht="24" hidden="1" customHeight="1" x14ac:dyDescent="0.7">
      <c r="A39" s="316">
        <v>222</v>
      </c>
      <c r="B39" s="446" t="s">
        <v>55</v>
      </c>
      <c r="C39" s="408" t="s">
        <v>422</v>
      </c>
      <c r="D39" s="464" t="s">
        <v>803</v>
      </c>
      <c r="E39" s="465">
        <f t="shared" ref="E39" si="35">M39*1.07</f>
        <v>92127</v>
      </c>
      <c r="F39" s="466">
        <f t="shared" ref="F39" si="36">G40</f>
        <v>44624</v>
      </c>
      <c r="G39" s="403" t="s">
        <v>918</v>
      </c>
      <c r="H39" s="366">
        <v>1</v>
      </c>
      <c r="I39" s="324"/>
      <c r="J39" s="482"/>
      <c r="K39" s="481"/>
      <c r="L39" s="477"/>
      <c r="M39" s="486">
        <v>86100</v>
      </c>
      <c r="N39" s="477"/>
    </row>
    <row r="40" spans="1:14" ht="24" hidden="1" customHeight="1" x14ac:dyDescent="0.7">
      <c r="A40" s="325"/>
      <c r="B40" s="343"/>
      <c r="C40" s="409"/>
      <c r="D40" s="467" t="s">
        <v>804</v>
      </c>
      <c r="E40" s="327"/>
      <c r="F40" s="330"/>
      <c r="G40" s="468">
        <v>44624</v>
      </c>
      <c r="H40" s="367"/>
      <c r="I40" s="324"/>
      <c r="J40" s="482"/>
      <c r="K40" s="481"/>
      <c r="L40" s="477"/>
      <c r="M40" s="409"/>
      <c r="N40" s="477"/>
    </row>
    <row r="41" spans="1:14" ht="24" hidden="1" customHeight="1" x14ac:dyDescent="0.7">
      <c r="A41" s="316">
        <v>223</v>
      </c>
      <c r="B41" s="446" t="s">
        <v>1184</v>
      </c>
      <c r="C41" s="408" t="s">
        <v>420</v>
      </c>
      <c r="D41" s="464" t="s">
        <v>805</v>
      </c>
      <c r="E41" s="469">
        <f t="shared" ref="E41" si="37">M41*1.07</f>
        <v>94695</v>
      </c>
      <c r="F41" s="466">
        <f t="shared" ref="F41" si="38">G42</f>
        <v>44624</v>
      </c>
      <c r="G41" s="403" t="s">
        <v>919</v>
      </c>
      <c r="H41" s="366">
        <v>1</v>
      </c>
      <c r="I41" s="324"/>
      <c r="J41" s="482"/>
      <c r="K41" s="481"/>
      <c r="L41" s="477"/>
      <c r="M41" s="486">
        <v>88500</v>
      </c>
      <c r="N41" s="477"/>
    </row>
    <row r="42" spans="1:14" ht="24" hidden="1" customHeight="1" x14ac:dyDescent="0.7">
      <c r="A42" s="325"/>
      <c r="B42" s="343"/>
      <c r="C42" s="409"/>
      <c r="D42" s="467" t="s">
        <v>806</v>
      </c>
      <c r="E42" s="327"/>
      <c r="F42" s="330"/>
      <c r="G42" s="468">
        <v>44624</v>
      </c>
      <c r="H42" s="367"/>
      <c r="I42" s="324"/>
      <c r="J42" s="482"/>
      <c r="K42" s="481"/>
      <c r="L42" s="477"/>
      <c r="M42" s="409"/>
      <c r="N42" s="477"/>
    </row>
    <row r="43" spans="1:14" ht="24" hidden="1" customHeight="1" x14ac:dyDescent="0.7">
      <c r="A43" s="316">
        <v>224</v>
      </c>
      <c r="B43" s="446" t="s">
        <v>1183</v>
      </c>
      <c r="C43" s="408" t="s">
        <v>440</v>
      </c>
      <c r="D43" s="464" t="s">
        <v>1115</v>
      </c>
      <c r="E43" s="469">
        <f t="shared" ref="E43" si="39">M43*1.07</f>
        <v>3959.0000000000005</v>
      </c>
      <c r="F43" s="466">
        <f t="shared" ref="F43" si="40">G44</f>
        <v>242954</v>
      </c>
      <c r="G43" s="403" t="s">
        <v>1011</v>
      </c>
      <c r="H43" s="366">
        <v>1</v>
      </c>
      <c r="I43" s="324"/>
      <c r="J43" s="482"/>
      <c r="K43" s="481"/>
      <c r="L43" s="477"/>
      <c r="M43" s="486">
        <v>3700</v>
      </c>
      <c r="N43" s="477"/>
    </row>
    <row r="44" spans="1:14" ht="24" hidden="1" customHeight="1" x14ac:dyDescent="0.7">
      <c r="A44" s="325"/>
      <c r="B44" s="343"/>
      <c r="C44" s="409"/>
      <c r="D44" s="467" t="s">
        <v>1116</v>
      </c>
      <c r="E44" s="355"/>
      <c r="F44" s="330"/>
      <c r="G44" s="468">
        <v>242954</v>
      </c>
      <c r="H44" s="367"/>
      <c r="I44" s="324"/>
      <c r="J44" s="482"/>
      <c r="K44" s="481"/>
      <c r="L44" s="477"/>
      <c r="M44" s="409"/>
      <c r="N44" s="477"/>
    </row>
    <row r="45" spans="1:14" ht="24" hidden="1" customHeight="1" x14ac:dyDescent="0.7">
      <c r="A45" s="316">
        <v>225</v>
      </c>
      <c r="B45" s="446" t="s">
        <v>1185</v>
      </c>
      <c r="C45" s="410" t="s">
        <v>758</v>
      </c>
      <c r="D45" s="464" t="s">
        <v>807</v>
      </c>
      <c r="E45" s="465">
        <f t="shared" ref="E45" si="41">M45*1.07</f>
        <v>26750</v>
      </c>
      <c r="F45" s="466">
        <f t="shared" ref="F45" si="42">G46</f>
        <v>44628</v>
      </c>
      <c r="G45" s="403" t="s">
        <v>920</v>
      </c>
      <c r="H45" s="366">
        <v>1</v>
      </c>
      <c r="I45" s="324"/>
      <c r="J45" s="482"/>
      <c r="K45" s="481"/>
      <c r="L45" s="477"/>
      <c r="M45" s="486">
        <v>25000</v>
      </c>
      <c r="N45" s="477"/>
    </row>
    <row r="46" spans="1:14" ht="24" hidden="1" customHeight="1" x14ac:dyDescent="0.7">
      <c r="A46" s="325"/>
      <c r="B46" s="343"/>
      <c r="C46" s="409"/>
      <c r="D46" s="472" t="s">
        <v>808</v>
      </c>
      <c r="E46" s="355"/>
      <c r="F46" s="330"/>
      <c r="G46" s="468">
        <v>44628</v>
      </c>
      <c r="H46" s="367"/>
      <c r="I46" s="324"/>
      <c r="J46" s="482"/>
      <c r="K46" s="481"/>
      <c r="L46" s="477"/>
      <c r="M46" s="409"/>
      <c r="N46" s="477"/>
    </row>
    <row r="47" spans="1:14" ht="24" hidden="1" customHeight="1" x14ac:dyDescent="0.7">
      <c r="A47" s="316">
        <v>226</v>
      </c>
      <c r="B47" s="446" t="s">
        <v>1180</v>
      </c>
      <c r="C47" s="408" t="s">
        <v>416</v>
      </c>
      <c r="D47" s="464" t="s">
        <v>809</v>
      </c>
      <c r="E47" s="465">
        <f t="shared" ref="E47" si="43">M47*1.07</f>
        <v>17120</v>
      </c>
      <c r="F47" s="466">
        <f t="shared" ref="F47" si="44">G48</f>
        <v>44628</v>
      </c>
      <c r="G47" s="403" t="s">
        <v>921</v>
      </c>
      <c r="H47" s="366">
        <v>1</v>
      </c>
      <c r="I47" s="324"/>
      <c r="J47" s="482"/>
      <c r="K47" s="481"/>
      <c r="L47" s="477"/>
      <c r="M47" s="486">
        <v>16000</v>
      </c>
      <c r="N47" s="477"/>
    </row>
    <row r="48" spans="1:14" ht="24" hidden="1" customHeight="1" x14ac:dyDescent="0.7">
      <c r="A48" s="325"/>
      <c r="B48" s="343"/>
      <c r="C48" s="409" t="s">
        <v>406</v>
      </c>
      <c r="D48" s="467" t="s">
        <v>810</v>
      </c>
      <c r="E48" s="327"/>
      <c r="F48" s="330"/>
      <c r="G48" s="468">
        <v>44628</v>
      </c>
      <c r="H48" s="367"/>
      <c r="I48" s="324"/>
      <c r="J48" s="482"/>
      <c r="K48" s="481"/>
      <c r="L48" s="477"/>
      <c r="M48" s="409"/>
      <c r="N48" s="477"/>
    </row>
    <row r="49" spans="1:14" ht="24" hidden="1" customHeight="1" x14ac:dyDescent="0.7">
      <c r="A49" s="316">
        <v>227</v>
      </c>
      <c r="B49" s="450" t="s">
        <v>85</v>
      </c>
      <c r="C49" s="410" t="s">
        <v>405</v>
      </c>
      <c r="D49" s="464" t="s">
        <v>811</v>
      </c>
      <c r="E49" s="469">
        <f t="shared" ref="E49" si="45">M49*1.07</f>
        <v>9292.9500000000007</v>
      </c>
      <c r="F49" s="466">
        <f t="shared" ref="F49" si="46">G50</f>
        <v>44628</v>
      </c>
      <c r="G49" s="403" t="s">
        <v>922</v>
      </c>
      <c r="H49" s="366">
        <v>1</v>
      </c>
      <c r="I49" s="324"/>
      <c r="J49" s="482"/>
      <c r="K49" s="481"/>
      <c r="L49" s="477"/>
      <c r="M49" s="486">
        <v>8685</v>
      </c>
      <c r="N49" s="477"/>
    </row>
    <row r="50" spans="1:14" ht="24" hidden="1" customHeight="1" x14ac:dyDescent="0.7">
      <c r="A50" s="325"/>
      <c r="B50" s="343"/>
      <c r="C50" s="409" t="s">
        <v>406</v>
      </c>
      <c r="D50" s="467" t="s">
        <v>812</v>
      </c>
      <c r="E50" s="327"/>
      <c r="F50" s="330"/>
      <c r="G50" s="468">
        <v>44628</v>
      </c>
      <c r="H50" s="367"/>
      <c r="I50" s="324"/>
      <c r="J50" s="482"/>
      <c r="K50" s="481"/>
      <c r="L50" s="477"/>
      <c r="M50" s="409"/>
      <c r="N50" s="477"/>
    </row>
    <row r="51" spans="1:14" ht="24" hidden="1" customHeight="1" x14ac:dyDescent="0.7">
      <c r="A51" s="316">
        <v>228</v>
      </c>
      <c r="B51" s="446" t="s">
        <v>131</v>
      </c>
      <c r="C51" s="408" t="s">
        <v>407</v>
      </c>
      <c r="D51" s="464" t="s">
        <v>819</v>
      </c>
      <c r="E51" s="469">
        <f t="shared" ref="E51" si="47">M51*1.07</f>
        <v>8817.8700000000008</v>
      </c>
      <c r="F51" s="466">
        <f t="shared" ref="F51" si="48">G52</f>
        <v>44628</v>
      </c>
      <c r="G51" s="403" t="s">
        <v>927</v>
      </c>
      <c r="H51" s="366">
        <v>1</v>
      </c>
      <c r="I51" s="324"/>
      <c r="J51" s="482"/>
      <c r="K51" s="481"/>
      <c r="L51" s="477"/>
      <c r="M51" s="486">
        <v>8241</v>
      </c>
      <c r="N51" s="477"/>
    </row>
    <row r="52" spans="1:14" ht="24" hidden="1" customHeight="1" x14ac:dyDescent="0.7">
      <c r="A52" s="325"/>
      <c r="B52" s="343"/>
      <c r="C52" s="409" t="s">
        <v>408</v>
      </c>
      <c r="D52" s="467" t="s">
        <v>454</v>
      </c>
      <c r="E52" s="327"/>
      <c r="F52" s="330"/>
      <c r="G52" s="468">
        <v>44628</v>
      </c>
      <c r="H52" s="367"/>
      <c r="I52" s="324"/>
      <c r="J52" s="482"/>
      <c r="K52" s="481"/>
      <c r="L52" s="477"/>
      <c r="M52" s="409"/>
      <c r="N52" s="477"/>
    </row>
    <row r="53" spans="1:14" ht="24" hidden="1" customHeight="1" x14ac:dyDescent="0.7">
      <c r="A53" s="316">
        <v>229</v>
      </c>
      <c r="B53" s="446" t="s">
        <v>1188</v>
      </c>
      <c r="C53" s="408" t="s">
        <v>761</v>
      </c>
      <c r="D53" s="464" t="s">
        <v>820</v>
      </c>
      <c r="E53" s="469">
        <f t="shared" ref="E53" si="49">M53*1.07</f>
        <v>83460</v>
      </c>
      <c r="F53" s="466">
        <f t="shared" ref="F53" si="50">G54</f>
        <v>44628</v>
      </c>
      <c r="G53" s="403" t="s">
        <v>928</v>
      </c>
      <c r="H53" s="366">
        <v>1</v>
      </c>
      <c r="I53" s="324"/>
      <c r="J53" s="482"/>
      <c r="K53" s="481"/>
      <c r="L53" s="477"/>
      <c r="M53" s="486">
        <v>78000</v>
      </c>
      <c r="N53" s="477"/>
    </row>
    <row r="54" spans="1:14" ht="24" hidden="1" customHeight="1" x14ac:dyDescent="0.7">
      <c r="A54" s="325"/>
      <c r="B54" s="343"/>
      <c r="C54" s="409"/>
      <c r="D54" s="467"/>
      <c r="E54" s="355"/>
      <c r="F54" s="330"/>
      <c r="G54" s="468">
        <v>44628</v>
      </c>
      <c r="H54" s="367"/>
      <c r="I54" s="324"/>
      <c r="J54" s="482"/>
      <c r="K54" s="481"/>
      <c r="L54" s="477"/>
      <c r="M54" s="409"/>
      <c r="N54" s="477"/>
    </row>
    <row r="55" spans="1:14" ht="24" hidden="1" customHeight="1" x14ac:dyDescent="0.7">
      <c r="A55" s="316">
        <v>230</v>
      </c>
      <c r="B55" s="446" t="s">
        <v>1187</v>
      </c>
      <c r="C55" s="410" t="s">
        <v>759</v>
      </c>
      <c r="D55" s="464" t="s">
        <v>813</v>
      </c>
      <c r="E55" s="465">
        <f t="shared" ref="E55" si="51">M55*1.07</f>
        <v>21400</v>
      </c>
      <c r="F55" s="466">
        <f t="shared" ref="F55" si="52">G56</f>
        <v>44628</v>
      </c>
      <c r="G55" s="403" t="s">
        <v>923</v>
      </c>
      <c r="H55" s="366">
        <v>1</v>
      </c>
      <c r="I55" s="324"/>
      <c r="J55" s="482"/>
      <c r="K55" s="481"/>
      <c r="L55" s="477"/>
      <c r="M55" s="486">
        <v>20000</v>
      </c>
      <c r="N55" s="477"/>
    </row>
    <row r="56" spans="1:14" ht="24" hidden="1" customHeight="1" x14ac:dyDescent="0.7">
      <c r="A56" s="325"/>
      <c r="B56" s="343"/>
      <c r="C56" s="409"/>
      <c r="D56" s="467" t="s">
        <v>814</v>
      </c>
      <c r="E56" s="355"/>
      <c r="F56" s="330"/>
      <c r="G56" s="468">
        <v>44628</v>
      </c>
      <c r="H56" s="367"/>
      <c r="I56" s="324"/>
      <c r="J56" s="482"/>
      <c r="K56" s="481"/>
      <c r="L56" s="477"/>
      <c r="M56" s="409"/>
      <c r="N56" s="477"/>
    </row>
    <row r="57" spans="1:14" ht="24" hidden="1" customHeight="1" x14ac:dyDescent="0.7">
      <c r="A57" s="316">
        <v>231</v>
      </c>
      <c r="B57" s="446" t="s">
        <v>42</v>
      </c>
      <c r="C57" s="408" t="s">
        <v>404</v>
      </c>
      <c r="D57" s="464" t="s">
        <v>815</v>
      </c>
      <c r="E57" s="465">
        <f t="shared" ref="E57" si="53">M57*1.07</f>
        <v>2016.95</v>
      </c>
      <c r="F57" s="466">
        <f t="shared" ref="F57" si="54">G58</f>
        <v>44628</v>
      </c>
      <c r="G57" s="403" t="s">
        <v>924</v>
      </c>
      <c r="H57" s="366">
        <v>1</v>
      </c>
      <c r="I57" s="324"/>
      <c r="J57" s="482"/>
      <c r="K57" s="481"/>
      <c r="L57" s="477"/>
      <c r="M57" s="486">
        <v>1885</v>
      </c>
      <c r="N57" s="477"/>
    </row>
    <row r="58" spans="1:14" ht="24" hidden="1" customHeight="1" x14ac:dyDescent="0.7">
      <c r="A58" s="325"/>
      <c r="B58" s="343"/>
      <c r="C58" s="409"/>
      <c r="D58" s="467"/>
      <c r="E58" s="327"/>
      <c r="F58" s="330"/>
      <c r="G58" s="468">
        <v>44628</v>
      </c>
      <c r="H58" s="367"/>
      <c r="I58" s="324"/>
      <c r="J58" s="482"/>
      <c r="K58" s="481"/>
      <c r="L58" s="477"/>
      <c r="M58" s="409"/>
      <c r="N58" s="477"/>
    </row>
    <row r="59" spans="1:14" ht="24" hidden="1" customHeight="1" x14ac:dyDescent="0.7">
      <c r="A59" s="316">
        <v>232</v>
      </c>
      <c r="B59" s="446" t="s">
        <v>232</v>
      </c>
      <c r="C59" s="408" t="s">
        <v>760</v>
      </c>
      <c r="D59" s="464" t="s">
        <v>816</v>
      </c>
      <c r="E59" s="469">
        <f t="shared" ref="E59" si="55">M59*1.07</f>
        <v>19260</v>
      </c>
      <c r="F59" s="466">
        <f t="shared" ref="F59" si="56">G60</f>
        <v>44628</v>
      </c>
      <c r="G59" s="403" t="s">
        <v>925</v>
      </c>
      <c r="H59" s="366">
        <v>1</v>
      </c>
      <c r="I59" s="324"/>
      <c r="J59" s="482"/>
      <c r="K59" s="481"/>
      <c r="L59" s="477"/>
      <c r="M59" s="486">
        <v>18000</v>
      </c>
      <c r="N59" s="477"/>
    </row>
    <row r="60" spans="1:14" ht="30.75" x14ac:dyDescent="0.7">
      <c r="A60" s="325"/>
      <c r="B60" s="343"/>
      <c r="C60" s="409" t="s">
        <v>406</v>
      </c>
      <c r="D60" s="467" t="s">
        <v>817</v>
      </c>
      <c r="E60" s="355"/>
      <c r="F60" s="330"/>
      <c r="G60" s="468">
        <v>44628</v>
      </c>
      <c r="H60" s="367"/>
      <c r="I60" s="324"/>
      <c r="J60" s="482"/>
      <c r="K60" s="481"/>
      <c r="L60" s="477"/>
      <c r="M60" s="409"/>
      <c r="N60" s="477"/>
    </row>
    <row r="61" spans="1:14" ht="30.75" x14ac:dyDescent="0.7">
      <c r="A61" s="316">
        <v>233</v>
      </c>
      <c r="B61" s="450" t="s">
        <v>85</v>
      </c>
      <c r="C61" s="408" t="s">
        <v>405</v>
      </c>
      <c r="D61" s="464" t="s">
        <v>818</v>
      </c>
      <c r="E61" s="465">
        <f t="shared" ref="E61" si="57">M61*1.07</f>
        <v>12048.2</v>
      </c>
      <c r="F61" s="466">
        <f t="shared" ref="F61" si="58">G62</f>
        <v>44628</v>
      </c>
      <c r="G61" s="403" t="s">
        <v>926</v>
      </c>
      <c r="H61" s="366">
        <v>1</v>
      </c>
      <c r="I61" s="324"/>
      <c r="J61" s="482"/>
      <c r="K61" s="481"/>
      <c r="L61" s="477"/>
      <c r="M61" s="486">
        <v>11260</v>
      </c>
      <c r="N61" s="477"/>
    </row>
    <row r="62" spans="1:14" ht="30.75" x14ac:dyDescent="0.7">
      <c r="A62" s="325"/>
      <c r="B62" s="343"/>
      <c r="C62" s="409" t="s">
        <v>406</v>
      </c>
      <c r="D62" s="467" t="s">
        <v>452</v>
      </c>
      <c r="E62" s="355"/>
      <c r="F62" s="330"/>
      <c r="G62" s="468">
        <v>44628</v>
      </c>
      <c r="H62" s="367"/>
      <c r="I62" s="324"/>
      <c r="J62" s="482"/>
      <c r="K62" s="481"/>
      <c r="L62" s="477"/>
      <c r="M62" s="409"/>
      <c r="N62" s="477"/>
    </row>
    <row r="63" spans="1:14" ht="30.75" x14ac:dyDescent="0.7">
      <c r="A63" s="316">
        <v>234</v>
      </c>
      <c r="B63" s="446" t="s">
        <v>1189</v>
      </c>
      <c r="C63" s="410" t="s">
        <v>1118</v>
      </c>
      <c r="D63" s="464" t="s">
        <v>1117</v>
      </c>
      <c r="E63" s="465">
        <f t="shared" ref="E63" si="59">M63*1.07</f>
        <v>74900</v>
      </c>
      <c r="F63" s="466">
        <f t="shared" ref="F63" si="60">G64</f>
        <v>242955</v>
      </c>
      <c r="G63" s="403" t="s">
        <v>1014</v>
      </c>
      <c r="H63" s="366">
        <v>1</v>
      </c>
      <c r="I63" s="324"/>
      <c r="J63" s="482"/>
      <c r="K63" s="481"/>
      <c r="L63" s="477"/>
      <c r="M63" s="486">
        <v>70000</v>
      </c>
      <c r="N63" s="477"/>
    </row>
    <row r="64" spans="1:14" ht="24" customHeight="1" x14ac:dyDescent="0.7">
      <c r="A64" s="325"/>
      <c r="B64" s="343"/>
      <c r="C64" s="409"/>
      <c r="D64" s="467"/>
      <c r="E64" s="355"/>
      <c r="F64" s="330"/>
      <c r="G64" s="468">
        <v>242955</v>
      </c>
      <c r="H64" s="367"/>
      <c r="I64" s="324"/>
      <c r="J64" s="482"/>
      <c r="K64" s="481"/>
      <c r="L64" s="477"/>
      <c r="M64" s="409"/>
      <c r="N64" s="477"/>
    </row>
    <row r="65" spans="1:14" ht="30.75" x14ac:dyDescent="0.7">
      <c r="A65" s="316">
        <v>235</v>
      </c>
      <c r="B65" s="470" t="s">
        <v>724</v>
      </c>
      <c r="C65" s="408" t="s">
        <v>278</v>
      </c>
      <c r="D65" s="464" t="s">
        <v>1119</v>
      </c>
      <c r="E65" s="465">
        <f t="shared" ref="E65" si="61">M65*1.07</f>
        <v>71946.8</v>
      </c>
      <c r="F65" s="466">
        <f t="shared" ref="F65" si="62">G66</f>
        <v>242955</v>
      </c>
      <c r="G65" s="403" t="s">
        <v>1017</v>
      </c>
      <c r="H65" s="366">
        <v>1</v>
      </c>
      <c r="I65" s="324"/>
      <c r="J65" s="482"/>
      <c r="K65" s="481"/>
      <c r="L65" s="477"/>
      <c r="M65" s="486">
        <v>67240</v>
      </c>
      <c r="N65" s="477"/>
    </row>
    <row r="66" spans="1:14" ht="30.75" x14ac:dyDescent="0.7">
      <c r="A66" s="325"/>
      <c r="B66" s="343"/>
      <c r="C66" s="409"/>
      <c r="D66" s="467" t="s">
        <v>1120</v>
      </c>
      <c r="E66" s="355"/>
      <c r="F66" s="330"/>
      <c r="G66" s="468">
        <v>242955</v>
      </c>
      <c r="H66" s="367"/>
      <c r="I66" s="324"/>
      <c r="J66" s="482"/>
      <c r="K66" s="481"/>
      <c r="L66" s="477"/>
      <c r="M66" s="409"/>
      <c r="N66" s="477"/>
    </row>
    <row r="67" spans="1:14" ht="30.75" x14ac:dyDescent="0.7">
      <c r="A67" s="316">
        <v>236</v>
      </c>
      <c r="B67" s="446" t="s">
        <v>733</v>
      </c>
      <c r="C67" s="408" t="s">
        <v>409</v>
      </c>
      <c r="D67" s="464" t="s">
        <v>821</v>
      </c>
      <c r="E67" s="465">
        <f t="shared" ref="E67" si="63">M67*1.07</f>
        <v>4066.0000000000005</v>
      </c>
      <c r="F67" s="466">
        <f t="shared" ref="F67" si="64">G68</f>
        <v>44629</v>
      </c>
      <c r="G67" s="403" t="s">
        <v>929</v>
      </c>
      <c r="H67" s="366">
        <v>1</v>
      </c>
      <c r="I67" s="324"/>
      <c r="J67" s="482"/>
      <c r="K67" s="481"/>
      <c r="L67" s="477"/>
      <c r="M67" s="486">
        <v>3800</v>
      </c>
      <c r="N67" s="477"/>
    </row>
    <row r="68" spans="1:14" ht="30.75" x14ac:dyDescent="0.7">
      <c r="A68" s="325"/>
      <c r="B68" s="343"/>
      <c r="C68" s="409"/>
      <c r="D68" s="467" t="s">
        <v>619</v>
      </c>
      <c r="E68" s="327"/>
      <c r="F68" s="330"/>
      <c r="G68" s="468">
        <v>44629</v>
      </c>
      <c r="H68" s="367"/>
      <c r="I68" s="324"/>
      <c r="J68" s="482"/>
      <c r="K68" s="481"/>
      <c r="L68" s="477"/>
      <c r="M68" s="409"/>
      <c r="N68" s="477"/>
    </row>
    <row r="69" spans="1:14" ht="30.75" x14ac:dyDescent="0.7">
      <c r="A69" s="316">
        <v>237</v>
      </c>
      <c r="B69" s="446" t="s">
        <v>42</v>
      </c>
      <c r="C69" s="408" t="s">
        <v>404</v>
      </c>
      <c r="D69" s="464" t="s">
        <v>822</v>
      </c>
      <c r="E69" s="469">
        <f t="shared" ref="E69" si="65">M69*1.07</f>
        <v>2621.5</v>
      </c>
      <c r="F69" s="466">
        <f t="shared" ref="F69" si="66">G70</f>
        <v>44629</v>
      </c>
      <c r="G69" s="403" t="s">
        <v>930</v>
      </c>
      <c r="H69" s="366">
        <v>1</v>
      </c>
      <c r="I69" s="324"/>
      <c r="J69" s="482"/>
      <c r="K69" s="481"/>
      <c r="L69" s="477"/>
      <c r="M69" s="486">
        <v>2450</v>
      </c>
      <c r="N69" s="477"/>
    </row>
    <row r="70" spans="1:14" ht="30.75" x14ac:dyDescent="0.7">
      <c r="A70" s="325"/>
      <c r="B70" s="343"/>
      <c r="C70" s="409"/>
      <c r="D70" s="467" t="s">
        <v>823</v>
      </c>
      <c r="E70" s="327"/>
      <c r="F70" s="330"/>
      <c r="G70" s="468">
        <v>44629</v>
      </c>
      <c r="H70" s="367"/>
      <c r="I70" s="324"/>
      <c r="J70" s="482"/>
      <c r="K70" s="481"/>
      <c r="L70" s="477"/>
      <c r="M70" s="409"/>
      <c r="N70" s="477"/>
    </row>
    <row r="71" spans="1:14" ht="30.75" x14ac:dyDescent="0.7">
      <c r="A71" s="316">
        <v>238</v>
      </c>
      <c r="B71" s="446" t="s">
        <v>1180</v>
      </c>
      <c r="C71" s="408" t="s">
        <v>762</v>
      </c>
      <c r="D71" s="464" t="s">
        <v>824</v>
      </c>
      <c r="E71" s="469">
        <f t="shared" ref="E71" si="67">M71*1.07</f>
        <v>5831.5</v>
      </c>
      <c r="F71" s="466">
        <f t="shared" ref="F71" si="68">G72</f>
        <v>44629</v>
      </c>
      <c r="G71" s="403" t="s">
        <v>931</v>
      </c>
      <c r="H71" s="366">
        <v>1</v>
      </c>
      <c r="I71" s="324"/>
      <c r="J71" s="482"/>
      <c r="K71" s="481"/>
      <c r="L71" s="477"/>
      <c r="M71" s="486">
        <v>5450</v>
      </c>
      <c r="N71" s="477"/>
    </row>
    <row r="72" spans="1:14" ht="30.75" x14ac:dyDescent="0.7">
      <c r="A72" s="325"/>
      <c r="B72" s="343"/>
      <c r="C72" s="409" t="s">
        <v>406</v>
      </c>
      <c r="D72" s="467"/>
      <c r="E72" s="327"/>
      <c r="F72" s="330"/>
      <c r="G72" s="468">
        <v>44629</v>
      </c>
      <c r="H72" s="367"/>
      <c r="I72" s="324"/>
      <c r="J72" s="482"/>
      <c r="K72" s="481"/>
      <c r="L72" s="477"/>
      <c r="M72" s="409"/>
      <c r="N72" s="477"/>
    </row>
    <row r="73" spans="1:14" ht="30.75" x14ac:dyDescent="0.7">
      <c r="A73" s="316">
        <v>239</v>
      </c>
      <c r="B73" s="446" t="s">
        <v>1192</v>
      </c>
      <c r="C73" s="408" t="s">
        <v>403</v>
      </c>
      <c r="D73" s="464" t="s">
        <v>825</v>
      </c>
      <c r="E73" s="469">
        <f t="shared" ref="E73" si="69">M73*1.07</f>
        <v>2033.0000000000002</v>
      </c>
      <c r="F73" s="466">
        <f t="shared" ref="F73" si="70">G74</f>
        <v>44630</v>
      </c>
      <c r="G73" s="403" t="s">
        <v>932</v>
      </c>
      <c r="H73" s="366">
        <v>1</v>
      </c>
      <c r="I73" s="324"/>
      <c r="J73" s="482"/>
      <c r="K73" s="481"/>
      <c r="L73" s="477"/>
      <c r="M73" s="486">
        <v>1900</v>
      </c>
      <c r="N73" s="477"/>
    </row>
    <row r="74" spans="1:14" ht="30.75" x14ac:dyDescent="0.7">
      <c r="A74" s="325"/>
      <c r="B74" s="343"/>
      <c r="C74" s="409"/>
      <c r="D74" s="467" t="s">
        <v>826</v>
      </c>
      <c r="E74" s="327"/>
      <c r="F74" s="330"/>
      <c r="G74" s="468">
        <v>44630</v>
      </c>
      <c r="H74" s="367"/>
      <c r="I74" s="324"/>
      <c r="J74" s="482"/>
      <c r="K74" s="481"/>
      <c r="L74" s="477"/>
      <c r="M74" s="409"/>
      <c r="N74" s="477"/>
    </row>
    <row r="75" spans="1:14" ht="30.75" x14ac:dyDescent="0.7">
      <c r="A75" s="316">
        <v>240</v>
      </c>
      <c r="B75" s="446" t="s">
        <v>281</v>
      </c>
      <c r="C75" s="410" t="s">
        <v>757</v>
      </c>
      <c r="D75" s="464" t="s">
        <v>827</v>
      </c>
      <c r="E75" s="469">
        <f t="shared" ref="E75" si="71">M75*1.07</f>
        <v>18992.5</v>
      </c>
      <c r="F75" s="466">
        <f t="shared" ref="F75" si="72">G76</f>
        <v>44630</v>
      </c>
      <c r="G75" s="403" t="s">
        <v>933</v>
      </c>
      <c r="H75" s="366">
        <v>1</v>
      </c>
      <c r="I75" s="324"/>
      <c r="J75" s="482"/>
      <c r="K75" s="481"/>
      <c r="L75" s="477"/>
      <c r="M75" s="486">
        <v>17750</v>
      </c>
      <c r="N75" s="477"/>
    </row>
    <row r="76" spans="1:14" ht="30.75" x14ac:dyDescent="0.7">
      <c r="A76" s="325"/>
      <c r="B76" s="343"/>
      <c r="C76" s="409" t="s">
        <v>402</v>
      </c>
      <c r="D76" s="467" t="s">
        <v>828</v>
      </c>
      <c r="E76" s="355"/>
      <c r="F76" s="330"/>
      <c r="G76" s="468">
        <v>44630</v>
      </c>
      <c r="H76" s="367"/>
      <c r="I76" s="324"/>
      <c r="J76" s="482"/>
      <c r="K76" s="481"/>
      <c r="L76" s="477"/>
      <c r="M76" s="409"/>
      <c r="N76" s="477"/>
    </row>
    <row r="77" spans="1:14" ht="30.75" x14ac:dyDescent="0.7">
      <c r="A77" s="316">
        <v>241</v>
      </c>
      <c r="B77" s="446" t="s">
        <v>1196</v>
      </c>
      <c r="C77" s="408" t="s">
        <v>117</v>
      </c>
      <c r="D77" s="464" t="s">
        <v>1121</v>
      </c>
      <c r="E77" s="465">
        <f t="shared" ref="E77" si="73">M77*1.07</f>
        <v>13696</v>
      </c>
      <c r="F77" s="466">
        <f t="shared" ref="F77" si="74">G78</f>
        <v>242957</v>
      </c>
      <c r="G77" s="403" t="s">
        <v>1020</v>
      </c>
      <c r="H77" s="366">
        <v>1</v>
      </c>
      <c r="I77" s="324"/>
      <c r="J77" s="482"/>
      <c r="K77" s="481"/>
      <c r="L77" s="477"/>
      <c r="M77" s="486">
        <v>12800</v>
      </c>
      <c r="N77" s="477"/>
    </row>
    <row r="78" spans="1:14" ht="30.75" x14ac:dyDescent="0.7">
      <c r="A78" s="325"/>
      <c r="B78" s="343"/>
      <c r="C78" s="409"/>
      <c r="D78" s="467"/>
      <c r="E78" s="327"/>
      <c r="F78" s="330"/>
      <c r="G78" s="468">
        <v>242957</v>
      </c>
      <c r="H78" s="367"/>
      <c r="I78" s="324"/>
      <c r="J78" s="482"/>
      <c r="K78" s="481"/>
      <c r="L78" s="477"/>
      <c r="M78" s="409"/>
      <c r="N78" s="477"/>
    </row>
    <row r="79" spans="1:14" ht="30.75" x14ac:dyDescent="0.7">
      <c r="A79" s="316">
        <v>242</v>
      </c>
      <c r="B79" s="446" t="s">
        <v>1197</v>
      </c>
      <c r="C79" s="408" t="s">
        <v>1123</v>
      </c>
      <c r="D79" s="464" t="s">
        <v>1122</v>
      </c>
      <c r="E79" s="469">
        <f t="shared" ref="E79" si="75">M79*1.07</f>
        <v>50825</v>
      </c>
      <c r="F79" s="466">
        <f t="shared" ref="F79" si="76">G80</f>
        <v>242957</v>
      </c>
      <c r="G79" s="403" t="s">
        <v>1023</v>
      </c>
      <c r="H79" s="366">
        <v>1</v>
      </c>
      <c r="I79" s="324"/>
      <c r="J79" s="482"/>
      <c r="K79" s="481"/>
      <c r="L79" s="477"/>
      <c r="M79" s="486">
        <v>47500</v>
      </c>
      <c r="N79" s="477"/>
    </row>
    <row r="80" spans="1:14" ht="30.75" x14ac:dyDescent="0.7">
      <c r="A80" s="325"/>
      <c r="B80" s="343"/>
      <c r="C80" s="409"/>
      <c r="D80" s="467" t="s">
        <v>1120</v>
      </c>
      <c r="E80" s="355"/>
      <c r="F80" s="330"/>
      <c r="G80" s="468">
        <v>242957</v>
      </c>
      <c r="H80" s="367"/>
      <c r="I80" s="324"/>
      <c r="J80" s="482"/>
      <c r="K80" s="481"/>
      <c r="L80" s="477"/>
      <c r="M80" s="409"/>
      <c r="N80" s="477"/>
    </row>
    <row r="81" spans="1:14" ht="30.75" x14ac:dyDescent="0.7">
      <c r="A81" s="316">
        <v>243</v>
      </c>
      <c r="B81" s="446" t="s">
        <v>131</v>
      </c>
      <c r="C81" s="408" t="s">
        <v>407</v>
      </c>
      <c r="D81" s="464" t="s">
        <v>829</v>
      </c>
      <c r="E81" s="465">
        <f t="shared" ref="E81" si="77">M81*1.07</f>
        <v>2157.1200000000003</v>
      </c>
      <c r="F81" s="466">
        <f t="shared" ref="F81" si="78">G82</f>
        <v>44634</v>
      </c>
      <c r="G81" s="403" t="s">
        <v>934</v>
      </c>
      <c r="H81" s="366">
        <v>1</v>
      </c>
      <c r="I81" s="324"/>
      <c r="J81" s="482"/>
      <c r="K81" s="481"/>
      <c r="L81" s="477"/>
      <c r="M81" s="486">
        <v>2016</v>
      </c>
      <c r="N81" s="477"/>
    </row>
    <row r="82" spans="1:14" ht="30.75" x14ac:dyDescent="0.7">
      <c r="A82" s="325"/>
      <c r="B82" s="343"/>
      <c r="C82" s="409" t="s">
        <v>408</v>
      </c>
      <c r="D82" s="467" t="s">
        <v>830</v>
      </c>
      <c r="E82" s="355"/>
      <c r="F82" s="330"/>
      <c r="G82" s="468">
        <v>44634</v>
      </c>
      <c r="H82" s="367"/>
      <c r="I82" s="324"/>
      <c r="J82" s="482"/>
      <c r="K82" s="481"/>
      <c r="L82" s="477"/>
      <c r="M82" s="409"/>
      <c r="N82" s="477"/>
    </row>
    <row r="83" spans="1:14" ht="30.75" x14ac:dyDescent="0.7">
      <c r="A83" s="316">
        <v>244</v>
      </c>
      <c r="B83" s="446" t="s">
        <v>1198</v>
      </c>
      <c r="C83" s="408" t="s">
        <v>756</v>
      </c>
      <c r="D83" s="464" t="s">
        <v>831</v>
      </c>
      <c r="E83" s="465">
        <f t="shared" ref="E83" si="79">M83*1.07</f>
        <v>25573</v>
      </c>
      <c r="F83" s="466">
        <f t="shared" ref="F83" si="80">G84</f>
        <v>44634</v>
      </c>
      <c r="G83" s="403" t="s">
        <v>935</v>
      </c>
      <c r="H83" s="366">
        <v>1</v>
      </c>
      <c r="I83" s="324"/>
      <c r="J83" s="482"/>
      <c r="K83" s="481"/>
      <c r="L83" s="477"/>
      <c r="M83" s="486">
        <v>23900</v>
      </c>
      <c r="N83" s="477"/>
    </row>
    <row r="84" spans="1:14" ht="30.75" x14ac:dyDescent="0.7">
      <c r="A84" s="325"/>
      <c r="B84" s="343"/>
      <c r="C84" s="409"/>
      <c r="D84" s="467" t="s">
        <v>832</v>
      </c>
      <c r="E84" s="327"/>
      <c r="F84" s="330"/>
      <c r="G84" s="468">
        <v>44634</v>
      </c>
      <c r="H84" s="367"/>
      <c r="I84" s="324"/>
      <c r="J84" s="482"/>
      <c r="K84" s="481"/>
      <c r="L84" s="477"/>
      <c r="M84" s="409"/>
      <c r="N84" s="477"/>
    </row>
    <row r="85" spans="1:14" ht="30.75" x14ac:dyDescent="0.7">
      <c r="A85" s="316">
        <v>245</v>
      </c>
      <c r="B85" s="446" t="s">
        <v>55</v>
      </c>
      <c r="C85" s="408" t="s">
        <v>422</v>
      </c>
      <c r="D85" s="464" t="s">
        <v>833</v>
      </c>
      <c r="E85" s="469">
        <f t="shared" ref="E85" si="81">M85*1.07</f>
        <v>98975</v>
      </c>
      <c r="F85" s="466">
        <f t="shared" ref="F85" si="82">G86</f>
        <v>44634</v>
      </c>
      <c r="G85" s="403" t="s">
        <v>936</v>
      </c>
      <c r="H85" s="366">
        <v>1</v>
      </c>
      <c r="I85" s="324"/>
      <c r="J85" s="482"/>
      <c r="K85" s="481"/>
      <c r="L85" s="477"/>
      <c r="M85" s="486">
        <v>92500</v>
      </c>
      <c r="N85" s="477"/>
    </row>
    <row r="86" spans="1:14" ht="30.75" x14ac:dyDescent="0.7">
      <c r="A86" s="325"/>
      <c r="B86" s="343"/>
      <c r="C86" s="409"/>
      <c r="D86" s="467" t="s">
        <v>834</v>
      </c>
      <c r="E86" s="355"/>
      <c r="F86" s="330"/>
      <c r="G86" s="468">
        <v>44634</v>
      </c>
      <c r="H86" s="367"/>
      <c r="I86" s="324"/>
      <c r="J86" s="482"/>
      <c r="K86" s="481"/>
      <c r="L86" s="477"/>
      <c r="M86" s="409"/>
      <c r="N86" s="477"/>
    </row>
    <row r="87" spans="1:14" ht="30.75" x14ac:dyDescent="0.7">
      <c r="A87" s="316">
        <v>246</v>
      </c>
      <c r="B87" s="446" t="s">
        <v>42</v>
      </c>
      <c r="C87" s="408" t="s">
        <v>404</v>
      </c>
      <c r="D87" s="464" t="s">
        <v>835</v>
      </c>
      <c r="E87" s="465">
        <f t="shared" ref="E87" si="83">M87*1.07</f>
        <v>7971.5000000000009</v>
      </c>
      <c r="F87" s="466">
        <f t="shared" ref="F87" si="84">G88</f>
        <v>44634</v>
      </c>
      <c r="G87" s="403" t="s">
        <v>937</v>
      </c>
      <c r="H87" s="366">
        <v>1</v>
      </c>
      <c r="I87" s="324"/>
      <c r="J87" s="482"/>
      <c r="K87" s="481"/>
      <c r="L87" s="477"/>
      <c r="M87" s="486">
        <v>7450</v>
      </c>
      <c r="N87" s="477"/>
    </row>
    <row r="88" spans="1:14" ht="30.75" x14ac:dyDescent="0.7">
      <c r="A88" s="325"/>
      <c r="B88" s="343"/>
      <c r="C88" s="409"/>
      <c r="D88" s="467" t="s">
        <v>447</v>
      </c>
      <c r="E88" s="355"/>
      <c r="F88" s="330"/>
      <c r="G88" s="468">
        <v>44634</v>
      </c>
      <c r="H88" s="367"/>
      <c r="I88" s="324"/>
      <c r="J88" s="482"/>
      <c r="K88" s="481"/>
      <c r="L88" s="477"/>
      <c r="M88" s="409"/>
      <c r="N88" s="477"/>
    </row>
    <row r="89" spans="1:14" ht="30.75" x14ac:dyDescent="0.7">
      <c r="A89" s="316">
        <v>247</v>
      </c>
      <c r="B89" s="446" t="s">
        <v>42</v>
      </c>
      <c r="C89" s="408" t="s">
        <v>404</v>
      </c>
      <c r="D89" s="464" t="s">
        <v>836</v>
      </c>
      <c r="E89" s="465">
        <f t="shared" ref="E89" si="85">M89*1.07</f>
        <v>24021.5</v>
      </c>
      <c r="F89" s="466">
        <f t="shared" ref="F89" si="86">G90</f>
        <v>44634</v>
      </c>
      <c r="G89" s="403" t="s">
        <v>938</v>
      </c>
      <c r="H89" s="366">
        <v>1</v>
      </c>
      <c r="I89" s="324"/>
      <c r="J89" s="482"/>
      <c r="K89" s="481"/>
      <c r="L89" s="477"/>
      <c r="M89" s="486">
        <v>22450</v>
      </c>
      <c r="N89" s="477"/>
    </row>
    <row r="90" spans="1:14" ht="30.75" x14ac:dyDescent="0.7">
      <c r="A90" s="325"/>
      <c r="B90" s="343"/>
      <c r="C90" s="409"/>
      <c r="D90" s="467" t="s">
        <v>482</v>
      </c>
      <c r="E90" s="355"/>
      <c r="F90" s="330"/>
      <c r="G90" s="468">
        <v>44634</v>
      </c>
      <c r="H90" s="367"/>
      <c r="I90" s="324"/>
      <c r="J90" s="482"/>
      <c r="K90" s="481"/>
      <c r="L90" s="477"/>
      <c r="M90" s="409"/>
      <c r="N90" s="477"/>
    </row>
    <row r="91" spans="1:14" ht="30.75" x14ac:dyDescent="0.7">
      <c r="A91" s="316">
        <v>248</v>
      </c>
      <c r="B91" s="446" t="s">
        <v>1202</v>
      </c>
      <c r="C91" s="410" t="s">
        <v>763</v>
      </c>
      <c r="D91" s="464" t="s">
        <v>837</v>
      </c>
      <c r="E91" s="465">
        <f t="shared" ref="E91" si="87">M91*1.07</f>
        <v>92448</v>
      </c>
      <c r="F91" s="466">
        <f t="shared" ref="F91" si="88">G92</f>
        <v>44634</v>
      </c>
      <c r="G91" s="403" t="s">
        <v>939</v>
      </c>
      <c r="H91" s="366">
        <v>1</v>
      </c>
      <c r="I91" s="324"/>
      <c r="J91" s="482"/>
      <c r="K91" s="481"/>
      <c r="L91" s="477"/>
      <c r="M91" s="486">
        <v>86400</v>
      </c>
      <c r="N91" s="477"/>
    </row>
    <row r="92" spans="1:14" ht="30.75" x14ac:dyDescent="0.7">
      <c r="A92" s="325"/>
      <c r="B92" s="343"/>
      <c r="C92" s="409" t="s">
        <v>764</v>
      </c>
      <c r="D92" s="467" t="s">
        <v>838</v>
      </c>
      <c r="E92" s="355"/>
      <c r="F92" s="330"/>
      <c r="G92" s="468">
        <v>44634</v>
      </c>
      <c r="H92" s="367"/>
      <c r="I92" s="324"/>
      <c r="J92" s="482"/>
      <c r="K92" s="481"/>
      <c r="L92" s="477"/>
      <c r="M92" s="409"/>
      <c r="N92" s="477"/>
    </row>
    <row r="93" spans="1:14" ht="30.75" x14ac:dyDescent="0.7">
      <c r="A93" s="316">
        <v>249</v>
      </c>
      <c r="B93" s="446" t="s">
        <v>1202</v>
      </c>
      <c r="C93" s="408" t="s">
        <v>1125</v>
      </c>
      <c r="D93" s="464" t="s">
        <v>1124</v>
      </c>
      <c r="E93" s="465">
        <f t="shared" ref="E93" si="89">M93*1.07</f>
        <v>13910</v>
      </c>
      <c r="F93" s="466">
        <f t="shared" ref="F93" si="90">G94</f>
        <v>242961</v>
      </c>
      <c r="G93" s="403" t="s">
        <v>1026</v>
      </c>
      <c r="H93" s="366">
        <v>1</v>
      </c>
      <c r="I93" s="324"/>
      <c r="J93" s="482"/>
      <c r="K93" s="481"/>
      <c r="L93" s="477"/>
      <c r="M93" s="486">
        <v>13000</v>
      </c>
      <c r="N93" s="477"/>
    </row>
    <row r="94" spans="1:14" ht="30.75" x14ac:dyDescent="0.7">
      <c r="A94" s="325"/>
      <c r="B94" s="343"/>
      <c r="C94" s="409"/>
      <c r="D94" s="467"/>
      <c r="E94" s="355"/>
      <c r="F94" s="330"/>
      <c r="G94" s="468">
        <v>242961</v>
      </c>
      <c r="H94" s="367"/>
      <c r="I94" s="324"/>
      <c r="J94" s="482"/>
      <c r="K94" s="481"/>
      <c r="L94" s="477"/>
      <c r="M94" s="409"/>
      <c r="N94" s="477"/>
    </row>
    <row r="95" spans="1:14" ht="30.75" x14ac:dyDescent="0.7">
      <c r="A95" s="316">
        <v>250</v>
      </c>
      <c r="B95" s="446" t="s">
        <v>178</v>
      </c>
      <c r="C95" s="408" t="s">
        <v>179</v>
      </c>
      <c r="D95" s="464" t="s">
        <v>1126</v>
      </c>
      <c r="E95" s="465">
        <f t="shared" ref="E95" si="91">M95*1.07</f>
        <v>94695</v>
      </c>
      <c r="F95" s="466">
        <f t="shared" ref="F95" si="92">G96</f>
        <v>242961</v>
      </c>
      <c r="G95" s="403" t="s">
        <v>1029</v>
      </c>
      <c r="H95" s="366">
        <v>1</v>
      </c>
      <c r="I95" s="324"/>
      <c r="J95" s="482"/>
      <c r="K95" s="481"/>
      <c r="L95" s="477"/>
      <c r="M95" s="486">
        <v>88500</v>
      </c>
      <c r="N95" s="477"/>
    </row>
    <row r="96" spans="1:14" ht="30.75" x14ac:dyDescent="0.7">
      <c r="A96" s="325"/>
      <c r="B96" s="343"/>
      <c r="C96" s="409"/>
      <c r="D96" s="467"/>
      <c r="E96" s="355"/>
      <c r="F96" s="330"/>
      <c r="G96" s="468">
        <v>242961</v>
      </c>
      <c r="H96" s="367"/>
      <c r="I96" s="324"/>
      <c r="J96" s="482"/>
      <c r="K96" s="481"/>
      <c r="L96" s="477"/>
      <c r="M96" s="409"/>
      <c r="N96" s="477"/>
    </row>
    <row r="97" spans="1:14" ht="30.75" x14ac:dyDescent="0.7">
      <c r="A97" s="316">
        <v>251</v>
      </c>
      <c r="B97" s="450" t="s">
        <v>719</v>
      </c>
      <c r="C97" s="408" t="s">
        <v>1128</v>
      </c>
      <c r="D97" s="464" t="s">
        <v>1127</v>
      </c>
      <c r="E97" s="465">
        <f t="shared" ref="E97" si="93">M97*1.07</f>
        <v>92555</v>
      </c>
      <c r="F97" s="466">
        <f t="shared" ref="F97" si="94">G98</f>
        <v>242961</v>
      </c>
      <c r="G97" s="403" t="s">
        <v>1031</v>
      </c>
      <c r="H97" s="366">
        <v>1</v>
      </c>
      <c r="I97" s="324"/>
      <c r="J97" s="482"/>
      <c r="K97" s="481"/>
      <c r="L97" s="477"/>
      <c r="M97" s="486">
        <v>86500</v>
      </c>
      <c r="N97" s="477"/>
    </row>
    <row r="98" spans="1:14" ht="30.75" x14ac:dyDescent="0.7">
      <c r="A98" s="325"/>
      <c r="B98" s="343"/>
      <c r="C98" s="409"/>
      <c r="D98" s="467"/>
      <c r="E98" s="327"/>
      <c r="F98" s="330"/>
      <c r="G98" s="468">
        <v>242961</v>
      </c>
      <c r="H98" s="367"/>
      <c r="I98" s="324"/>
      <c r="J98" s="482"/>
      <c r="K98" s="481"/>
      <c r="L98" s="477"/>
      <c r="M98" s="409"/>
      <c r="N98" s="477"/>
    </row>
    <row r="99" spans="1:14" ht="30.75" x14ac:dyDescent="0.7">
      <c r="A99" s="316">
        <v>252</v>
      </c>
      <c r="B99" s="446" t="s">
        <v>1203</v>
      </c>
      <c r="C99" s="408" t="s">
        <v>765</v>
      </c>
      <c r="D99" s="464" t="s">
        <v>839</v>
      </c>
      <c r="E99" s="469">
        <f t="shared" ref="E99" si="95">M99*1.07</f>
        <v>20330</v>
      </c>
      <c r="F99" s="466">
        <f t="shared" ref="F99" si="96">G100</f>
        <v>44635</v>
      </c>
      <c r="G99" s="403" t="s">
        <v>940</v>
      </c>
      <c r="H99" s="366">
        <v>1</v>
      </c>
      <c r="I99" s="324"/>
      <c r="J99" s="482"/>
      <c r="K99" s="481"/>
      <c r="L99" s="477"/>
      <c r="M99" s="486">
        <v>19000</v>
      </c>
      <c r="N99" s="477"/>
    </row>
    <row r="100" spans="1:14" ht="30.75" x14ac:dyDescent="0.7">
      <c r="A100" s="325"/>
      <c r="B100" s="343"/>
      <c r="C100" s="409"/>
      <c r="D100" s="467" t="s">
        <v>447</v>
      </c>
      <c r="E100" s="327"/>
      <c r="F100" s="330"/>
      <c r="G100" s="468">
        <v>44635</v>
      </c>
      <c r="H100" s="367"/>
      <c r="I100" s="324"/>
      <c r="J100" s="482"/>
      <c r="K100" s="481"/>
      <c r="L100" s="477"/>
      <c r="M100" s="409"/>
      <c r="N100" s="477"/>
    </row>
    <row r="101" spans="1:14" ht="30.75" x14ac:dyDescent="0.7">
      <c r="A101" s="316">
        <v>253</v>
      </c>
      <c r="B101" s="446" t="s">
        <v>1204</v>
      </c>
      <c r="C101" s="408" t="s">
        <v>1106</v>
      </c>
      <c r="D101" s="464" t="s">
        <v>1129</v>
      </c>
      <c r="E101" s="469">
        <f t="shared" ref="E101" si="97">M101*1.07</f>
        <v>32827.599999999999</v>
      </c>
      <c r="F101" s="466">
        <f t="shared" ref="F101" si="98">G102</f>
        <v>242962</v>
      </c>
      <c r="G101" s="403" t="s">
        <v>1034</v>
      </c>
      <c r="H101" s="366">
        <v>1</v>
      </c>
      <c r="I101" s="324"/>
      <c r="J101" s="482"/>
      <c r="K101" s="481"/>
      <c r="L101" s="477"/>
      <c r="M101" s="487">
        <v>30680</v>
      </c>
      <c r="N101" s="477"/>
    </row>
    <row r="102" spans="1:14" ht="30.75" x14ac:dyDescent="0.7">
      <c r="A102" s="325"/>
      <c r="B102" s="343"/>
      <c r="C102" s="409"/>
      <c r="D102" s="467"/>
      <c r="E102" s="327"/>
      <c r="F102" s="330"/>
      <c r="G102" s="468">
        <v>242962</v>
      </c>
      <c r="H102" s="367"/>
      <c r="I102" s="324"/>
      <c r="J102" s="482"/>
      <c r="K102" s="481"/>
      <c r="L102" s="477"/>
      <c r="M102" s="412"/>
      <c r="N102" s="477"/>
    </row>
    <row r="103" spans="1:14" ht="30.75" x14ac:dyDescent="0.7">
      <c r="A103" s="316">
        <v>254</v>
      </c>
      <c r="B103" s="446" t="s">
        <v>1196</v>
      </c>
      <c r="C103" s="410" t="s">
        <v>117</v>
      </c>
      <c r="D103" s="464" t="s">
        <v>1130</v>
      </c>
      <c r="E103" s="469">
        <f t="shared" ref="E103" si="99">M103*1.07</f>
        <v>99766.8</v>
      </c>
      <c r="F103" s="466">
        <f t="shared" ref="F103" si="100">G104</f>
        <v>242962</v>
      </c>
      <c r="G103" s="403" t="s">
        <v>1037</v>
      </c>
      <c r="H103" s="366">
        <v>1</v>
      </c>
      <c r="I103" s="324"/>
      <c r="J103" s="482"/>
      <c r="K103" s="481"/>
      <c r="L103" s="477"/>
      <c r="M103" s="486">
        <v>93240</v>
      </c>
      <c r="N103" s="477"/>
    </row>
    <row r="104" spans="1:14" ht="30.75" x14ac:dyDescent="0.7">
      <c r="A104" s="325"/>
      <c r="B104" s="343"/>
      <c r="C104" s="409"/>
      <c r="D104" s="467"/>
      <c r="E104" s="327"/>
      <c r="F104" s="330"/>
      <c r="G104" s="468">
        <v>242962</v>
      </c>
      <c r="H104" s="367"/>
      <c r="I104" s="324"/>
      <c r="J104" s="482"/>
      <c r="K104" s="481"/>
      <c r="L104" s="477"/>
      <c r="M104" s="409"/>
      <c r="N104" s="477"/>
    </row>
    <row r="105" spans="1:14" ht="30.75" x14ac:dyDescent="0.7">
      <c r="A105" s="316">
        <v>255</v>
      </c>
      <c r="B105" s="446" t="s">
        <v>139</v>
      </c>
      <c r="C105" s="408" t="s">
        <v>766</v>
      </c>
      <c r="D105" s="464" t="s">
        <v>842</v>
      </c>
      <c r="E105" s="469">
        <f t="shared" ref="E105" si="101">M105*1.07</f>
        <v>43335</v>
      </c>
      <c r="F105" s="466">
        <f t="shared" ref="F105" si="102">G106</f>
        <v>44636</v>
      </c>
      <c r="G105" s="403" t="s">
        <v>942</v>
      </c>
      <c r="H105" s="366">
        <v>1</v>
      </c>
      <c r="I105" s="324"/>
      <c r="J105" s="482"/>
      <c r="K105" s="481"/>
      <c r="L105" s="477"/>
      <c r="M105" s="486">
        <v>40500</v>
      </c>
      <c r="N105" s="477"/>
    </row>
    <row r="106" spans="1:14" ht="30.75" x14ac:dyDescent="0.7">
      <c r="A106" s="325"/>
      <c r="B106" s="343"/>
      <c r="C106" s="409"/>
      <c r="D106" s="467" t="s">
        <v>843</v>
      </c>
      <c r="E106" s="327"/>
      <c r="F106" s="330"/>
      <c r="G106" s="468">
        <v>44636</v>
      </c>
      <c r="H106" s="367"/>
      <c r="I106" s="324"/>
      <c r="J106" s="482"/>
      <c r="K106" s="481"/>
      <c r="L106" s="477"/>
      <c r="M106" s="409"/>
      <c r="N106" s="477"/>
    </row>
    <row r="107" spans="1:14" ht="30.75" x14ac:dyDescent="0.7">
      <c r="A107" s="316">
        <v>256</v>
      </c>
      <c r="B107" s="446" t="s">
        <v>139</v>
      </c>
      <c r="C107" s="408" t="s">
        <v>766</v>
      </c>
      <c r="D107" s="464" t="s">
        <v>844</v>
      </c>
      <c r="E107" s="469">
        <f t="shared" ref="E107" si="103">M107*1.07</f>
        <v>35823.599999999999</v>
      </c>
      <c r="F107" s="466">
        <f t="shared" ref="F107" si="104">G108</f>
        <v>44636</v>
      </c>
      <c r="G107" s="403" t="s">
        <v>943</v>
      </c>
      <c r="H107" s="366">
        <v>1</v>
      </c>
      <c r="I107" s="324"/>
      <c r="J107" s="482"/>
      <c r="K107" s="481"/>
      <c r="L107" s="477"/>
      <c r="M107" s="486">
        <v>33480</v>
      </c>
      <c r="N107" s="477"/>
    </row>
    <row r="108" spans="1:14" ht="30.75" x14ac:dyDescent="0.7">
      <c r="A108" s="325"/>
      <c r="B108" s="343"/>
      <c r="C108" s="409"/>
      <c r="D108" s="467" t="s">
        <v>845</v>
      </c>
      <c r="E108" s="327"/>
      <c r="F108" s="330"/>
      <c r="G108" s="468">
        <v>44636</v>
      </c>
      <c r="H108" s="367"/>
      <c r="I108" s="324"/>
      <c r="J108" s="482"/>
      <c r="K108" s="481"/>
      <c r="L108" s="477"/>
      <c r="M108" s="409"/>
      <c r="N108" s="477"/>
    </row>
    <row r="109" spans="1:14" ht="30.75" x14ac:dyDescent="0.7">
      <c r="A109" s="316">
        <v>257</v>
      </c>
      <c r="B109" s="446" t="s">
        <v>139</v>
      </c>
      <c r="C109" s="408" t="s">
        <v>766</v>
      </c>
      <c r="D109" s="464" t="s">
        <v>846</v>
      </c>
      <c r="E109" s="469">
        <f t="shared" ref="E109" si="105">M109*1.07</f>
        <v>5392.8</v>
      </c>
      <c r="F109" s="466">
        <f t="shared" ref="F109" si="106">G110</f>
        <v>44636</v>
      </c>
      <c r="G109" s="403" t="s">
        <v>944</v>
      </c>
      <c r="H109" s="366">
        <v>1</v>
      </c>
      <c r="I109" s="324"/>
      <c r="J109" s="482"/>
      <c r="K109" s="481"/>
      <c r="L109" s="477"/>
      <c r="M109" s="486">
        <v>5040</v>
      </c>
      <c r="N109" s="477"/>
    </row>
    <row r="110" spans="1:14" ht="30.75" x14ac:dyDescent="0.7">
      <c r="A110" s="325"/>
      <c r="B110" s="343"/>
      <c r="C110" s="409"/>
      <c r="D110" s="467" t="s">
        <v>847</v>
      </c>
      <c r="E110" s="327"/>
      <c r="F110" s="330"/>
      <c r="G110" s="468">
        <v>44636</v>
      </c>
      <c r="H110" s="367"/>
      <c r="I110" s="324"/>
      <c r="J110" s="482"/>
      <c r="K110" s="481"/>
      <c r="L110" s="477"/>
      <c r="M110" s="409"/>
      <c r="N110" s="477"/>
    </row>
    <row r="111" spans="1:14" ht="30.75" x14ac:dyDescent="0.7">
      <c r="A111" s="316">
        <v>258</v>
      </c>
      <c r="B111" s="446" t="s">
        <v>186</v>
      </c>
      <c r="C111" s="408" t="s">
        <v>649</v>
      </c>
      <c r="D111" s="464" t="s">
        <v>1131</v>
      </c>
      <c r="E111" s="469">
        <f t="shared" ref="E111" si="107">M111*1.07</f>
        <v>33084.400000000001</v>
      </c>
      <c r="F111" s="466">
        <f t="shared" ref="F111" si="108">G112</f>
        <v>242963</v>
      </c>
      <c r="G111" s="403" t="s">
        <v>1040</v>
      </c>
      <c r="H111" s="366">
        <v>1</v>
      </c>
      <c r="I111" s="324"/>
      <c r="J111" s="482"/>
      <c r="K111" s="481"/>
      <c r="L111" s="477"/>
      <c r="M111" s="486">
        <v>30920</v>
      </c>
      <c r="N111" s="477"/>
    </row>
    <row r="112" spans="1:14" ht="30.75" x14ac:dyDescent="0.7">
      <c r="A112" s="325"/>
      <c r="B112" s="343"/>
      <c r="C112" s="409"/>
      <c r="D112" s="467" t="s">
        <v>1132</v>
      </c>
      <c r="E112" s="327"/>
      <c r="F112" s="330"/>
      <c r="G112" s="468">
        <v>242963</v>
      </c>
      <c r="H112" s="367"/>
      <c r="I112" s="324"/>
      <c r="J112" s="482"/>
      <c r="K112" s="481"/>
      <c r="L112" s="477"/>
      <c r="M112" s="409"/>
      <c r="N112" s="477"/>
    </row>
    <row r="113" spans="1:14" ht="30.75" x14ac:dyDescent="0.7">
      <c r="A113" s="316">
        <v>259</v>
      </c>
      <c r="B113" s="446" t="s">
        <v>131</v>
      </c>
      <c r="C113" s="408" t="s">
        <v>407</v>
      </c>
      <c r="D113" s="464" t="s">
        <v>840</v>
      </c>
      <c r="E113" s="469">
        <f t="shared" ref="E113" si="109">M113*1.07</f>
        <v>813.2</v>
      </c>
      <c r="F113" s="466">
        <f t="shared" ref="F113" si="110">G114</f>
        <v>44636</v>
      </c>
      <c r="G113" s="403" t="s">
        <v>941</v>
      </c>
      <c r="H113" s="366">
        <v>1</v>
      </c>
      <c r="I113" s="324"/>
      <c r="J113" s="482"/>
      <c r="K113" s="481"/>
      <c r="L113" s="477"/>
      <c r="M113" s="486">
        <v>760</v>
      </c>
      <c r="N113" s="477"/>
    </row>
    <row r="114" spans="1:14" ht="30.75" x14ac:dyDescent="0.7">
      <c r="A114" s="325"/>
      <c r="B114" s="343"/>
      <c r="C114" s="409" t="s">
        <v>408</v>
      </c>
      <c r="D114" s="467" t="s">
        <v>841</v>
      </c>
      <c r="E114" s="355"/>
      <c r="F114" s="330"/>
      <c r="G114" s="468">
        <v>44636</v>
      </c>
      <c r="H114" s="367"/>
      <c r="I114" s="324"/>
      <c r="J114" s="482"/>
      <c r="K114" s="481"/>
      <c r="L114" s="477"/>
      <c r="M114" s="409"/>
      <c r="N114" s="477"/>
    </row>
    <row r="115" spans="1:14" ht="30.75" x14ac:dyDescent="0.7">
      <c r="A115" s="316">
        <v>260</v>
      </c>
      <c r="B115" s="446" t="s">
        <v>735</v>
      </c>
      <c r="C115" s="408" t="s">
        <v>418</v>
      </c>
      <c r="D115" s="464" t="s">
        <v>857</v>
      </c>
      <c r="E115" s="465">
        <f t="shared" ref="E115" si="111">M115*1.07</f>
        <v>11556</v>
      </c>
      <c r="F115" s="466">
        <f t="shared" ref="F115" si="112">G116</f>
        <v>44637</v>
      </c>
      <c r="G115" s="403" t="s">
        <v>952</v>
      </c>
      <c r="H115" s="366">
        <v>1</v>
      </c>
      <c r="I115" s="324"/>
      <c r="J115" s="482"/>
      <c r="K115" s="481"/>
      <c r="L115" s="477"/>
      <c r="M115" s="486">
        <v>10800</v>
      </c>
      <c r="N115" s="477"/>
    </row>
    <row r="116" spans="1:14" ht="30.75" x14ac:dyDescent="0.7">
      <c r="A116" s="325"/>
      <c r="B116" s="343"/>
      <c r="C116" s="409"/>
      <c r="D116" s="467" t="s">
        <v>447</v>
      </c>
      <c r="E116" s="355"/>
      <c r="F116" s="330"/>
      <c r="G116" s="468">
        <v>44637</v>
      </c>
      <c r="H116" s="367"/>
      <c r="I116" s="324"/>
      <c r="J116" s="482"/>
      <c r="K116" s="481"/>
      <c r="L116" s="477"/>
      <c r="M116" s="409"/>
      <c r="N116" s="477"/>
    </row>
    <row r="117" spans="1:14" ht="30.75" x14ac:dyDescent="0.7">
      <c r="A117" s="316">
        <v>261</v>
      </c>
      <c r="B117" s="446" t="s">
        <v>732</v>
      </c>
      <c r="C117" s="408" t="s">
        <v>179</v>
      </c>
      <c r="D117" s="464" t="s">
        <v>858</v>
      </c>
      <c r="E117" s="465">
        <f t="shared" ref="E117" si="113">M117*1.07</f>
        <v>42372</v>
      </c>
      <c r="F117" s="466">
        <f t="shared" ref="F117" si="114">G118</f>
        <v>44637</v>
      </c>
      <c r="G117" s="403" t="s">
        <v>953</v>
      </c>
      <c r="H117" s="366">
        <v>1</v>
      </c>
      <c r="I117" s="324"/>
      <c r="J117" s="482"/>
      <c r="K117" s="481"/>
      <c r="L117" s="477"/>
      <c r="M117" s="486">
        <v>39600</v>
      </c>
      <c r="N117" s="477"/>
    </row>
    <row r="118" spans="1:14" ht="30.75" x14ac:dyDescent="0.7">
      <c r="A118" s="325"/>
      <c r="B118" s="343"/>
      <c r="C118" s="409"/>
      <c r="D118" s="467" t="s">
        <v>447</v>
      </c>
      <c r="E118" s="355"/>
      <c r="F118" s="330"/>
      <c r="G118" s="468">
        <v>44637</v>
      </c>
      <c r="H118" s="367"/>
      <c r="I118" s="324"/>
      <c r="J118" s="482"/>
      <c r="K118" s="481"/>
      <c r="L118" s="477"/>
      <c r="M118" s="409"/>
      <c r="N118" s="477"/>
    </row>
    <row r="119" spans="1:14" ht="18" customHeight="1" x14ac:dyDescent="0.7">
      <c r="A119" s="316">
        <v>262</v>
      </c>
      <c r="B119" s="446" t="s">
        <v>732</v>
      </c>
      <c r="C119" s="408" t="s">
        <v>179</v>
      </c>
      <c r="D119" s="464" t="s">
        <v>859</v>
      </c>
      <c r="E119" s="465">
        <f t="shared" ref="E119" si="115">M119*1.07</f>
        <v>26429</v>
      </c>
      <c r="F119" s="466">
        <f t="shared" ref="F119" si="116">G120</f>
        <v>44637</v>
      </c>
      <c r="G119" s="403" t="s">
        <v>954</v>
      </c>
      <c r="H119" s="366">
        <v>1</v>
      </c>
      <c r="I119" s="324"/>
      <c r="J119" s="482"/>
      <c r="K119" s="481"/>
      <c r="L119" s="477"/>
      <c r="M119" s="487">
        <v>24700</v>
      </c>
      <c r="N119" s="477"/>
    </row>
    <row r="120" spans="1:14" ht="30.75" x14ac:dyDescent="0.7">
      <c r="A120" s="325"/>
      <c r="B120" s="343"/>
      <c r="C120" s="409"/>
      <c r="D120" s="467" t="s">
        <v>860</v>
      </c>
      <c r="E120" s="355"/>
      <c r="F120" s="330"/>
      <c r="G120" s="468">
        <v>44637</v>
      </c>
      <c r="H120" s="367"/>
      <c r="I120" s="324"/>
      <c r="J120" s="482"/>
      <c r="K120" s="481"/>
      <c r="L120" s="477"/>
      <c r="M120" s="412"/>
      <c r="N120" s="477"/>
    </row>
    <row r="121" spans="1:14" ht="30.75" x14ac:dyDescent="0.7">
      <c r="A121" s="316">
        <v>263</v>
      </c>
      <c r="B121" s="446" t="s">
        <v>42</v>
      </c>
      <c r="C121" s="408" t="s">
        <v>404</v>
      </c>
      <c r="D121" s="464" t="s">
        <v>883</v>
      </c>
      <c r="E121" s="465">
        <f t="shared" ref="E121" si="117">M121*1.07</f>
        <v>19495.400000000001</v>
      </c>
      <c r="F121" s="466">
        <f t="shared" ref="F121" si="118">G122</f>
        <v>44643</v>
      </c>
      <c r="G121" s="403" t="s">
        <v>968</v>
      </c>
      <c r="H121" s="366">
        <v>1</v>
      </c>
      <c r="I121" s="324"/>
      <c r="J121" s="482"/>
      <c r="K121" s="481"/>
      <c r="L121" s="477"/>
      <c r="M121" s="487">
        <v>18220</v>
      </c>
      <c r="N121" s="477"/>
    </row>
    <row r="122" spans="1:14" ht="30.75" x14ac:dyDescent="0.7">
      <c r="A122" s="325"/>
      <c r="B122" s="343"/>
      <c r="C122" s="409"/>
      <c r="D122" s="467" t="s">
        <v>447</v>
      </c>
      <c r="E122" s="327"/>
      <c r="F122" s="330"/>
      <c r="G122" s="468">
        <v>44643</v>
      </c>
      <c r="H122" s="367"/>
      <c r="I122" s="324"/>
      <c r="J122" s="482"/>
      <c r="K122" s="481"/>
      <c r="L122" s="477"/>
      <c r="M122" s="412"/>
      <c r="N122" s="477"/>
    </row>
    <row r="123" spans="1:14" ht="30.75" x14ac:dyDescent="0.7">
      <c r="A123" s="316">
        <v>264</v>
      </c>
      <c r="B123" s="446" t="s">
        <v>717</v>
      </c>
      <c r="C123" s="408" t="s">
        <v>664</v>
      </c>
      <c r="D123" s="464" t="s">
        <v>1133</v>
      </c>
      <c r="E123" s="469">
        <f t="shared" ref="E123" si="119">M123*1.07</f>
        <v>7088.75</v>
      </c>
      <c r="F123" s="466">
        <f t="shared" ref="F123" si="120">G124</f>
        <v>242964</v>
      </c>
      <c r="G123" s="403" t="s">
        <v>1043</v>
      </c>
      <c r="H123" s="366">
        <v>1</v>
      </c>
      <c r="I123" s="324"/>
      <c r="J123" s="482"/>
      <c r="K123" s="481"/>
      <c r="L123" s="477"/>
      <c r="M123" s="486">
        <v>6625</v>
      </c>
      <c r="N123" s="477"/>
    </row>
    <row r="124" spans="1:14" ht="30.75" x14ac:dyDescent="0.7">
      <c r="A124" s="325"/>
      <c r="B124" s="343"/>
      <c r="C124" s="409"/>
      <c r="D124" s="467" t="s">
        <v>447</v>
      </c>
      <c r="E124" s="355"/>
      <c r="F124" s="330"/>
      <c r="G124" s="468">
        <v>242964</v>
      </c>
      <c r="H124" s="367"/>
      <c r="I124" s="324"/>
      <c r="J124" s="482"/>
      <c r="K124" s="481"/>
      <c r="L124" s="477"/>
      <c r="M124" s="409"/>
      <c r="N124" s="477"/>
    </row>
    <row r="125" spans="1:14" ht="30.75" x14ac:dyDescent="0.7">
      <c r="A125" s="316">
        <v>265</v>
      </c>
      <c r="B125" s="446" t="s">
        <v>1201</v>
      </c>
      <c r="C125" s="408" t="s">
        <v>1135</v>
      </c>
      <c r="D125" s="464" t="s">
        <v>1134</v>
      </c>
      <c r="E125" s="465">
        <f t="shared" ref="E125" si="121">M125*1.07</f>
        <v>22684</v>
      </c>
      <c r="F125" s="466">
        <f t="shared" ref="F125" si="122">G126</f>
        <v>242964</v>
      </c>
      <c r="G125" s="403" t="s">
        <v>1046</v>
      </c>
      <c r="H125" s="366">
        <v>1</v>
      </c>
      <c r="I125" s="324"/>
      <c r="J125" s="482"/>
      <c r="K125" s="481"/>
      <c r="L125" s="477"/>
      <c r="M125" s="486">
        <v>21200</v>
      </c>
      <c r="N125" s="477"/>
    </row>
    <row r="126" spans="1:14" ht="30.75" x14ac:dyDescent="0.7">
      <c r="A126" s="325"/>
      <c r="B126" s="343"/>
      <c r="C126" s="409"/>
      <c r="D126" s="467"/>
      <c r="E126" s="355"/>
      <c r="F126" s="330"/>
      <c r="G126" s="468">
        <v>242964</v>
      </c>
      <c r="H126" s="367"/>
      <c r="I126" s="324"/>
      <c r="J126" s="482"/>
      <c r="K126" s="481"/>
      <c r="L126" s="477"/>
      <c r="M126" s="409"/>
      <c r="N126" s="477"/>
    </row>
    <row r="127" spans="1:14" ht="30.75" x14ac:dyDescent="0.7">
      <c r="A127" s="316">
        <v>266</v>
      </c>
      <c r="B127" s="446" t="s">
        <v>213</v>
      </c>
      <c r="C127" s="410" t="s">
        <v>423</v>
      </c>
      <c r="D127" s="473" t="s">
        <v>1136</v>
      </c>
      <c r="E127" s="465">
        <f t="shared" ref="E127" si="123">M127*1.07</f>
        <v>57780</v>
      </c>
      <c r="F127" s="466">
        <f t="shared" ref="F127" si="124">G128</f>
        <v>242964</v>
      </c>
      <c r="G127" s="403" t="s">
        <v>1048</v>
      </c>
      <c r="H127" s="366">
        <v>1</v>
      </c>
      <c r="I127" s="324"/>
      <c r="J127" s="482"/>
      <c r="K127" s="481"/>
      <c r="L127" s="477"/>
      <c r="M127" s="486">
        <v>54000</v>
      </c>
      <c r="N127" s="477"/>
    </row>
    <row r="128" spans="1:14" ht="30.75" x14ac:dyDescent="0.7">
      <c r="A128" s="325"/>
      <c r="B128" s="343"/>
      <c r="C128" s="409"/>
      <c r="D128" s="472"/>
      <c r="E128" s="327"/>
      <c r="F128" s="330"/>
      <c r="G128" s="468">
        <v>242964</v>
      </c>
      <c r="H128" s="367"/>
      <c r="I128" s="324"/>
      <c r="J128" s="482"/>
      <c r="K128" s="481"/>
      <c r="L128" s="477"/>
      <c r="M128" s="409"/>
      <c r="N128" s="477"/>
    </row>
    <row r="129" spans="1:14" ht="30.75" x14ac:dyDescent="0.7">
      <c r="A129" s="316">
        <v>267</v>
      </c>
      <c r="B129" s="446" t="s">
        <v>750</v>
      </c>
      <c r="C129" s="408" t="s">
        <v>425</v>
      </c>
      <c r="D129" s="464" t="s">
        <v>1137</v>
      </c>
      <c r="E129" s="469">
        <f t="shared" ref="E129" si="125">M129*1.07</f>
        <v>99580.138500000015</v>
      </c>
      <c r="F129" s="466">
        <f t="shared" ref="F129" si="126">G130</f>
        <v>242964</v>
      </c>
      <c r="G129" s="403" t="s">
        <v>1050</v>
      </c>
      <c r="H129" s="366">
        <v>1</v>
      </c>
      <c r="I129" s="324"/>
      <c r="J129" s="482"/>
      <c r="K129" s="481"/>
      <c r="L129" s="477"/>
      <c r="M129" s="486">
        <v>93065.55</v>
      </c>
      <c r="N129" s="477"/>
    </row>
    <row r="130" spans="1:14" ht="30.75" x14ac:dyDescent="0.7">
      <c r="A130" s="325"/>
      <c r="B130" s="343"/>
      <c r="C130" s="409"/>
      <c r="D130" s="467" t="s">
        <v>447</v>
      </c>
      <c r="E130" s="355"/>
      <c r="F130" s="330"/>
      <c r="G130" s="468">
        <v>242964</v>
      </c>
      <c r="H130" s="367"/>
      <c r="I130" s="324"/>
      <c r="J130" s="482"/>
      <c r="K130" s="481"/>
      <c r="L130" s="477"/>
      <c r="M130" s="409"/>
      <c r="N130" s="477"/>
    </row>
    <row r="131" spans="1:14" ht="30.75" x14ac:dyDescent="0.7">
      <c r="A131" s="316">
        <v>268</v>
      </c>
      <c r="B131" s="470" t="s">
        <v>1200</v>
      </c>
      <c r="C131" s="410" t="s">
        <v>1139</v>
      </c>
      <c r="D131" s="464" t="s">
        <v>1138</v>
      </c>
      <c r="E131" s="465">
        <f t="shared" ref="E131" si="127">M131*1.07</f>
        <v>99510</v>
      </c>
      <c r="F131" s="466">
        <f t="shared" ref="F131" si="128">G132</f>
        <v>242964</v>
      </c>
      <c r="G131" s="403" t="s">
        <v>1053</v>
      </c>
      <c r="H131" s="366">
        <v>1</v>
      </c>
      <c r="I131" s="324"/>
      <c r="J131" s="482"/>
      <c r="K131" s="481"/>
      <c r="L131" s="477"/>
      <c r="M131" s="486">
        <v>93000</v>
      </c>
      <c r="N131" s="477"/>
    </row>
    <row r="132" spans="1:14" ht="30.75" x14ac:dyDescent="0.7">
      <c r="A132" s="325"/>
      <c r="B132" s="343"/>
      <c r="C132" s="409"/>
      <c r="D132" s="467" t="s">
        <v>1120</v>
      </c>
      <c r="E132" s="355"/>
      <c r="F132" s="330"/>
      <c r="G132" s="468">
        <v>242964</v>
      </c>
      <c r="H132" s="367"/>
      <c r="I132" s="324"/>
      <c r="J132" s="482"/>
      <c r="K132" s="481"/>
      <c r="L132" s="477"/>
      <c r="M132" s="409"/>
      <c r="N132" s="477"/>
    </row>
    <row r="133" spans="1:14" ht="30.75" x14ac:dyDescent="0.7">
      <c r="A133" s="316">
        <v>269</v>
      </c>
      <c r="B133" s="446" t="s">
        <v>733</v>
      </c>
      <c r="C133" s="408" t="s">
        <v>409</v>
      </c>
      <c r="D133" s="464" t="s">
        <v>848</v>
      </c>
      <c r="E133" s="465">
        <f t="shared" ref="E133" si="129">M133*1.07</f>
        <v>14691.1</v>
      </c>
      <c r="F133" s="466">
        <f t="shared" ref="F133" si="130">G134</f>
        <v>44637</v>
      </c>
      <c r="G133" s="403" t="s">
        <v>945</v>
      </c>
      <c r="H133" s="366">
        <v>1</v>
      </c>
      <c r="I133" s="324"/>
      <c r="J133" s="482"/>
      <c r="K133" s="481"/>
      <c r="L133" s="477"/>
      <c r="M133" s="486">
        <v>13730</v>
      </c>
      <c r="N133" s="477"/>
    </row>
    <row r="134" spans="1:14" ht="30.75" x14ac:dyDescent="0.7">
      <c r="A134" s="325"/>
      <c r="B134" s="343"/>
      <c r="C134" s="409"/>
      <c r="D134" s="467" t="s">
        <v>454</v>
      </c>
      <c r="E134" s="327"/>
      <c r="F134" s="330"/>
      <c r="G134" s="468">
        <v>44637</v>
      </c>
      <c r="H134" s="367"/>
      <c r="I134" s="324"/>
      <c r="J134" s="482"/>
      <c r="K134" s="481"/>
      <c r="L134" s="477"/>
      <c r="M134" s="409"/>
      <c r="N134" s="477"/>
    </row>
    <row r="135" spans="1:14" ht="30.75" x14ac:dyDescent="0.7">
      <c r="A135" s="316">
        <v>270</v>
      </c>
      <c r="B135" s="450" t="s">
        <v>85</v>
      </c>
      <c r="C135" s="408" t="s">
        <v>405</v>
      </c>
      <c r="D135" s="464" t="s">
        <v>849</v>
      </c>
      <c r="E135" s="469">
        <f t="shared" ref="E135" si="131">M135*1.07</f>
        <v>4761.5</v>
      </c>
      <c r="F135" s="466">
        <f t="shared" ref="F135" si="132">G136</f>
        <v>44637</v>
      </c>
      <c r="G135" s="403" t="s">
        <v>946</v>
      </c>
      <c r="H135" s="366">
        <v>1</v>
      </c>
      <c r="I135" s="324"/>
      <c r="J135" s="482"/>
      <c r="K135" s="481"/>
      <c r="L135" s="477"/>
      <c r="M135" s="486">
        <v>4450</v>
      </c>
      <c r="N135" s="477"/>
    </row>
    <row r="136" spans="1:14" ht="30.75" x14ac:dyDescent="0.7">
      <c r="A136" s="325"/>
      <c r="B136" s="343"/>
      <c r="C136" s="409" t="s">
        <v>406</v>
      </c>
      <c r="D136" s="467" t="s">
        <v>447</v>
      </c>
      <c r="E136" s="355"/>
      <c r="F136" s="330"/>
      <c r="G136" s="468">
        <v>44637</v>
      </c>
      <c r="H136" s="367"/>
      <c r="I136" s="324"/>
      <c r="J136" s="482"/>
      <c r="K136" s="481"/>
      <c r="L136" s="477"/>
      <c r="M136" s="409"/>
      <c r="N136" s="477"/>
    </row>
    <row r="137" spans="1:14" ht="30.75" x14ac:dyDescent="0.7">
      <c r="A137" s="316">
        <v>271</v>
      </c>
      <c r="B137" s="446" t="s">
        <v>1180</v>
      </c>
      <c r="C137" s="408" t="s">
        <v>416</v>
      </c>
      <c r="D137" s="464" t="s">
        <v>850</v>
      </c>
      <c r="E137" s="465">
        <f t="shared" ref="E137" si="133">M137*1.07</f>
        <v>59599</v>
      </c>
      <c r="F137" s="466">
        <f t="shared" ref="F137" si="134">G138</f>
        <v>44637</v>
      </c>
      <c r="G137" s="403" t="s">
        <v>947</v>
      </c>
      <c r="H137" s="366">
        <v>1</v>
      </c>
      <c r="I137" s="324"/>
      <c r="J137" s="482"/>
      <c r="K137" s="481"/>
      <c r="L137" s="477"/>
      <c r="M137" s="486">
        <v>55700</v>
      </c>
      <c r="N137" s="477"/>
    </row>
    <row r="138" spans="1:14" ht="30.75" x14ac:dyDescent="0.7">
      <c r="A138" s="325"/>
      <c r="B138" s="343"/>
      <c r="C138" s="409" t="s">
        <v>406</v>
      </c>
      <c r="D138" s="467" t="s">
        <v>447</v>
      </c>
      <c r="E138" s="327"/>
      <c r="F138" s="330"/>
      <c r="G138" s="468">
        <v>44637</v>
      </c>
      <c r="H138" s="367"/>
      <c r="I138" s="324"/>
      <c r="J138" s="482"/>
      <c r="K138" s="481"/>
      <c r="L138" s="477"/>
      <c r="M138" s="409"/>
      <c r="N138" s="477"/>
    </row>
    <row r="139" spans="1:14" ht="30.75" x14ac:dyDescent="0.7">
      <c r="A139" s="316">
        <v>272</v>
      </c>
      <c r="B139" s="446" t="s">
        <v>733</v>
      </c>
      <c r="C139" s="408" t="s">
        <v>409</v>
      </c>
      <c r="D139" s="464" t="s">
        <v>851</v>
      </c>
      <c r="E139" s="465">
        <f t="shared" ref="E139" si="135">M139*1.07</f>
        <v>16478</v>
      </c>
      <c r="F139" s="466">
        <f t="shared" ref="F139" si="136">G140</f>
        <v>44637</v>
      </c>
      <c r="G139" s="403" t="s">
        <v>948</v>
      </c>
      <c r="H139" s="366">
        <v>1</v>
      </c>
      <c r="I139" s="324"/>
      <c r="J139" s="482"/>
      <c r="K139" s="481"/>
      <c r="L139" s="477"/>
      <c r="M139" s="486">
        <v>15400</v>
      </c>
      <c r="N139" s="477"/>
    </row>
    <row r="140" spans="1:14" ht="30.75" x14ac:dyDescent="0.7">
      <c r="A140" s="325"/>
      <c r="B140" s="343"/>
      <c r="C140" s="409"/>
      <c r="D140" s="467" t="s">
        <v>447</v>
      </c>
      <c r="E140" s="327"/>
      <c r="F140" s="330"/>
      <c r="G140" s="468">
        <v>44637</v>
      </c>
      <c r="H140" s="367"/>
      <c r="I140" s="324"/>
      <c r="J140" s="482"/>
      <c r="K140" s="481"/>
      <c r="L140" s="477"/>
      <c r="M140" s="409"/>
      <c r="N140" s="477"/>
    </row>
    <row r="141" spans="1:14" ht="30.75" x14ac:dyDescent="0.7">
      <c r="A141" s="316">
        <v>273</v>
      </c>
      <c r="B141" s="446" t="s">
        <v>1194</v>
      </c>
      <c r="C141" s="410" t="s">
        <v>767</v>
      </c>
      <c r="D141" s="464" t="s">
        <v>852</v>
      </c>
      <c r="E141" s="469">
        <f t="shared" ref="E141" si="137">M141*1.07</f>
        <v>14166.800000000001</v>
      </c>
      <c r="F141" s="466">
        <f t="shared" ref="F141" si="138">G142</f>
        <v>44637</v>
      </c>
      <c r="G141" s="403" t="s">
        <v>949</v>
      </c>
      <c r="H141" s="366">
        <v>1</v>
      </c>
      <c r="I141" s="324"/>
      <c r="J141" s="482"/>
      <c r="K141" s="481"/>
      <c r="L141" s="477"/>
      <c r="M141" s="486">
        <v>13240</v>
      </c>
      <c r="N141" s="477"/>
    </row>
    <row r="142" spans="1:14" ht="30.75" x14ac:dyDescent="0.7">
      <c r="A142" s="325"/>
      <c r="B142" s="343"/>
      <c r="C142" s="409"/>
      <c r="D142" s="467" t="s">
        <v>853</v>
      </c>
      <c r="E142" s="355"/>
      <c r="F142" s="330"/>
      <c r="G142" s="468">
        <v>44637</v>
      </c>
      <c r="H142" s="367"/>
      <c r="I142" s="324"/>
      <c r="J142" s="482"/>
      <c r="K142" s="481"/>
      <c r="L142" s="477"/>
      <c r="M142" s="409"/>
      <c r="N142" s="477"/>
    </row>
    <row r="143" spans="1:14" ht="30.75" x14ac:dyDescent="0.7">
      <c r="A143" s="316">
        <v>274</v>
      </c>
      <c r="B143" s="446" t="s">
        <v>1195</v>
      </c>
      <c r="C143" s="408" t="s">
        <v>768</v>
      </c>
      <c r="D143" s="464" t="s">
        <v>854</v>
      </c>
      <c r="E143" s="465">
        <f t="shared" ref="E143" si="139">M143*1.07</f>
        <v>8025.0000000000009</v>
      </c>
      <c r="F143" s="466">
        <f t="shared" ref="F143" si="140">G144</f>
        <v>44637</v>
      </c>
      <c r="G143" s="403" t="s">
        <v>950</v>
      </c>
      <c r="H143" s="366">
        <v>1</v>
      </c>
      <c r="I143" s="324"/>
      <c r="J143" s="482"/>
      <c r="K143" s="481"/>
      <c r="L143" s="477"/>
      <c r="M143" s="486">
        <v>7500</v>
      </c>
      <c r="N143" s="477"/>
    </row>
    <row r="144" spans="1:14" ht="30.75" x14ac:dyDescent="0.7">
      <c r="A144" s="325"/>
      <c r="B144" s="343"/>
      <c r="C144" s="409"/>
      <c r="D144" s="467" t="s">
        <v>619</v>
      </c>
      <c r="E144" s="327"/>
      <c r="F144" s="330"/>
      <c r="G144" s="468">
        <v>44637</v>
      </c>
      <c r="H144" s="367"/>
      <c r="I144" s="324"/>
      <c r="J144" s="482"/>
      <c r="K144" s="481"/>
      <c r="L144" s="477"/>
      <c r="M144" s="409"/>
      <c r="N144" s="477"/>
    </row>
    <row r="145" spans="1:14" ht="30.75" x14ac:dyDescent="0.7">
      <c r="A145" s="316">
        <v>275</v>
      </c>
      <c r="B145" s="446" t="s">
        <v>1192</v>
      </c>
      <c r="C145" s="408" t="s">
        <v>403</v>
      </c>
      <c r="D145" s="464" t="s">
        <v>855</v>
      </c>
      <c r="E145" s="469">
        <f t="shared" ref="E145" si="141">M145*1.07</f>
        <v>4708</v>
      </c>
      <c r="F145" s="466">
        <f t="shared" ref="F145" si="142">G146</f>
        <v>44637</v>
      </c>
      <c r="G145" s="403" t="s">
        <v>951</v>
      </c>
      <c r="H145" s="366">
        <v>1</v>
      </c>
      <c r="I145" s="324"/>
      <c r="J145" s="482"/>
      <c r="K145" s="481"/>
      <c r="L145" s="477"/>
      <c r="M145" s="486">
        <v>4400</v>
      </c>
      <c r="N145" s="477"/>
    </row>
    <row r="146" spans="1:14" ht="30.75" x14ac:dyDescent="0.7">
      <c r="A146" s="325"/>
      <c r="B146" s="343"/>
      <c r="C146" s="409"/>
      <c r="D146" s="467" t="s">
        <v>856</v>
      </c>
      <c r="E146" s="355"/>
      <c r="F146" s="330"/>
      <c r="G146" s="468">
        <v>44637</v>
      </c>
      <c r="H146" s="367"/>
      <c r="I146" s="324"/>
      <c r="J146" s="482"/>
      <c r="K146" s="481"/>
      <c r="L146" s="477"/>
      <c r="M146" s="409"/>
      <c r="N146" s="477"/>
    </row>
    <row r="147" spans="1:14" ht="30.75" x14ac:dyDescent="0.7">
      <c r="A147" s="316">
        <v>276</v>
      </c>
      <c r="B147" s="446" t="s">
        <v>1205</v>
      </c>
      <c r="C147" s="408" t="s">
        <v>769</v>
      </c>
      <c r="D147" s="464" t="s">
        <v>861</v>
      </c>
      <c r="E147" s="465">
        <f t="shared" ref="E147" si="143">M147*1.07</f>
        <v>22951.467900000003</v>
      </c>
      <c r="F147" s="466">
        <f t="shared" ref="F147" si="144">G148</f>
        <v>44638</v>
      </c>
      <c r="G147" s="403" t="s">
        <v>955</v>
      </c>
      <c r="H147" s="366">
        <v>1</v>
      </c>
      <c r="I147" s="324"/>
      <c r="J147" s="482"/>
      <c r="K147" s="481"/>
      <c r="L147" s="477"/>
      <c r="M147" s="486">
        <v>21449.97</v>
      </c>
      <c r="N147" s="477"/>
    </row>
    <row r="148" spans="1:14" ht="30.75" x14ac:dyDescent="0.7">
      <c r="A148" s="325"/>
      <c r="B148" s="343"/>
      <c r="C148" s="409" t="s">
        <v>406</v>
      </c>
      <c r="D148" s="467" t="s">
        <v>862</v>
      </c>
      <c r="E148" s="327"/>
      <c r="F148" s="330"/>
      <c r="G148" s="468">
        <v>44638</v>
      </c>
      <c r="H148" s="367"/>
      <c r="I148" s="324"/>
      <c r="J148" s="482"/>
      <c r="K148" s="481"/>
      <c r="L148" s="477"/>
      <c r="M148" s="409"/>
      <c r="N148" s="477"/>
    </row>
    <row r="149" spans="1:14" ht="30.75" x14ac:dyDescent="0.7">
      <c r="A149" s="316">
        <v>277</v>
      </c>
      <c r="B149" s="446" t="s">
        <v>1205</v>
      </c>
      <c r="C149" s="408" t="s">
        <v>770</v>
      </c>
      <c r="D149" s="464" t="s">
        <v>863</v>
      </c>
      <c r="E149" s="465">
        <f t="shared" ref="E149" si="145">M149*1.07</f>
        <v>7490</v>
      </c>
      <c r="F149" s="466">
        <f t="shared" ref="F149" si="146">G150</f>
        <v>44638</v>
      </c>
      <c r="G149" s="403" t="s">
        <v>956</v>
      </c>
      <c r="H149" s="366">
        <v>1</v>
      </c>
      <c r="I149" s="324"/>
      <c r="J149" s="482"/>
      <c r="K149" s="481"/>
      <c r="L149" s="477"/>
      <c r="M149" s="486">
        <v>7000</v>
      </c>
      <c r="N149" s="477"/>
    </row>
    <row r="150" spans="1:14" ht="30.75" x14ac:dyDescent="0.7">
      <c r="A150" s="325"/>
      <c r="B150" s="343"/>
      <c r="C150" s="409"/>
      <c r="D150" s="467" t="s">
        <v>864</v>
      </c>
      <c r="E150" s="327"/>
      <c r="F150" s="330"/>
      <c r="G150" s="468">
        <v>44638</v>
      </c>
      <c r="H150" s="367"/>
      <c r="I150" s="324"/>
      <c r="J150" s="482"/>
      <c r="K150" s="481"/>
      <c r="L150" s="477"/>
      <c r="M150" s="409"/>
      <c r="N150" s="477"/>
    </row>
    <row r="151" spans="1:14" ht="30.75" x14ac:dyDescent="0.7">
      <c r="A151" s="316">
        <v>278</v>
      </c>
      <c r="B151" s="446" t="s">
        <v>733</v>
      </c>
      <c r="C151" s="408" t="s">
        <v>409</v>
      </c>
      <c r="D151" s="464" t="s">
        <v>865</v>
      </c>
      <c r="E151" s="465">
        <f t="shared" ref="E151" si="147">M151*1.07</f>
        <v>535</v>
      </c>
      <c r="F151" s="466">
        <f t="shared" ref="F151" si="148">G152</f>
        <v>44641</v>
      </c>
      <c r="G151" s="403" t="s">
        <v>957</v>
      </c>
      <c r="H151" s="366">
        <v>1</v>
      </c>
      <c r="I151" s="324"/>
      <c r="J151" s="482"/>
      <c r="K151" s="481"/>
      <c r="L151" s="477"/>
      <c r="M151" s="486">
        <v>500</v>
      </c>
      <c r="N151" s="477"/>
    </row>
    <row r="152" spans="1:14" ht="30.75" x14ac:dyDescent="0.7">
      <c r="A152" s="325"/>
      <c r="B152" s="343"/>
      <c r="C152" s="409"/>
      <c r="D152" s="467"/>
      <c r="E152" s="327"/>
      <c r="F152" s="330"/>
      <c r="G152" s="468">
        <v>44641</v>
      </c>
      <c r="H152" s="367"/>
      <c r="I152" s="324"/>
      <c r="J152" s="482"/>
      <c r="K152" s="481"/>
      <c r="L152" s="477"/>
      <c r="M152" s="409"/>
      <c r="N152" s="477"/>
    </row>
    <row r="153" spans="1:14" ht="30.75" x14ac:dyDescent="0.7">
      <c r="A153" s="316">
        <v>279</v>
      </c>
      <c r="B153" s="446" t="s">
        <v>1207</v>
      </c>
      <c r="C153" s="408" t="s">
        <v>772</v>
      </c>
      <c r="D153" s="464" t="s">
        <v>868</v>
      </c>
      <c r="E153" s="469">
        <f t="shared" ref="E153" si="149">M153*1.07</f>
        <v>11770</v>
      </c>
      <c r="F153" s="466">
        <f t="shared" ref="F153" si="150">G154</f>
        <v>44641</v>
      </c>
      <c r="G153" s="403" t="s">
        <v>959</v>
      </c>
      <c r="H153" s="366">
        <v>1</v>
      </c>
      <c r="I153" s="324"/>
      <c r="J153" s="482"/>
      <c r="K153" s="481"/>
      <c r="L153" s="477"/>
      <c r="M153" s="486">
        <v>11000</v>
      </c>
      <c r="N153" s="477"/>
    </row>
    <row r="154" spans="1:14" ht="30.75" x14ac:dyDescent="0.7">
      <c r="A154" s="325"/>
      <c r="B154" s="343"/>
      <c r="C154" s="409" t="s">
        <v>773</v>
      </c>
      <c r="D154" s="467" t="s">
        <v>869</v>
      </c>
      <c r="E154" s="355"/>
      <c r="F154" s="330"/>
      <c r="G154" s="468">
        <v>44641</v>
      </c>
      <c r="H154" s="367"/>
      <c r="I154" s="324"/>
      <c r="J154" s="482"/>
      <c r="K154" s="481"/>
      <c r="L154" s="477"/>
      <c r="M154" s="409"/>
      <c r="N154" s="477"/>
    </row>
    <row r="155" spans="1:14" ht="30.75" x14ac:dyDescent="0.7">
      <c r="A155" s="316">
        <v>280</v>
      </c>
      <c r="B155" s="446" t="s">
        <v>1193</v>
      </c>
      <c r="C155" s="408" t="s">
        <v>415</v>
      </c>
      <c r="D155" s="464" t="s">
        <v>870</v>
      </c>
      <c r="E155" s="465">
        <f t="shared" ref="E155" si="151">M155*1.07</f>
        <v>64200.000000000007</v>
      </c>
      <c r="F155" s="466">
        <f t="shared" ref="F155" si="152">G156</f>
        <v>44641</v>
      </c>
      <c r="G155" s="403" t="s">
        <v>960</v>
      </c>
      <c r="H155" s="366">
        <v>1</v>
      </c>
      <c r="I155" s="324"/>
      <c r="J155" s="482"/>
      <c r="K155" s="481"/>
      <c r="L155" s="477"/>
      <c r="M155" s="486">
        <v>60000</v>
      </c>
      <c r="N155" s="477"/>
    </row>
    <row r="156" spans="1:14" ht="30.75" x14ac:dyDescent="0.7">
      <c r="A156" s="325"/>
      <c r="B156" s="343"/>
      <c r="C156" s="409"/>
      <c r="D156" s="467" t="s">
        <v>871</v>
      </c>
      <c r="E156" s="327"/>
      <c r="F156" s="330"/>
      <c r="G156" s="468">
        <v>44641</v>
      </c>
      <c r="H156" s="367"/>
      <c r="I156" s="324"/>
      <c r="J156" s="482"/>
      <c r="K156" s="481"/>
      <c r="L156" s="477"/>
      <c r="M156" s="409"/>
      <c r="N156" s="477"/>
    </row>
    <row r="157" spans="1:14" ht="30.75" x14ac:dyDescent="0.7">
      <c r="A157" s="316">
        <v>281</v>
      </c>
      <c r="B157" s="446" t="s">
        <v>1208</v>
      </c>
      <c r="C157" s="410" t="s">
        <v>774</v>
      </c>
      <c r="D157" s="464" t="s">
        <v>872</v>
      </c>
      <c r="E157" s="465">
        <f t="shared" ref="E157" si="153">M157*1.07</f>
        <v>1887.48</v>
      </c>
      <c r="F157" s="466">
        <f t="shared" ref="F157" si="154">G158</f>
        <v>44641</v>
      </c>
      <c r="G157" s="403" t="s">
        <v>961</v>
      </c>
      <c r="H157" s="366">
        <v>1</v>
      </c>
      <c r="I157" s="324"/>
      <c r="J157" s="482"/>
      <c r="K157" s="481"/>
      <c r="L157" s="477"/>
      <c r="M157" s="486">
        <v>1764</v>
      </c>
      <c r="N157" s="477"/>
    </row>
    <row r="158" spans="1:14" ht="30.75" x14ac:dyDescent="0.7">
      <c r="A158" s="325"/>
      <c r="B158" s="343"/>
      <c r="C158" s="409"/>
      <c r="D158" s="467" t="s">
        <v>873</v>
      </c>
      <c r="E158" s="327"/>
      <c r="F158" s="330"/>
      <c r="G158" s="468">
        <v>44641</v>
      </c>
      <c r="H158" s="367"/>
      <c r="I158" s="324"/>
      <c r="J158" s="482"/>
      <c r="K158" s="481"/>
      <c r="L158" s="477"/>
      <c r="M158" s="409"/>
      <c r="N158" s="477"/>
    </row>
    <row r="159" spans="1:14" ht="28.5" customHeight="1" x14ac:dyDescent="0.7">
      <c r="A159" s="316">
        <v>282</v>
      </c>
      <c r="B159" s="446" t="s">
        <v>55</v>
      </c>
      <c r="C159" s="408" t="s">
        <v>422</v>
      </c>
      <c r="D159" s="464" t="s">
        <v>874</v>
      </c>
      <c r="E159" s="465">
        <f t="shared" ref="E159" si="155">M159*1.07</f>
        <v>54891</v>
      </c>
      <c r="F159" s="466">
        <f t="shared" ref="F159" si="156">G160</f>
        <v>44641</v>
      </c>
      <c r="G159" s="403" t="s">
        <v>962</v>
      </c>
      <c r="H159" s="366">
        <v>1</v>
      </c>
      <c r="I159" s="324"/>
      <c r="J159" s="482"/>
      <c r="K159" s="481"/>
      <c r="L159" s="477"/>
      <c r="M159" s="486">
        <v>51300</v>
      </c>
      <c r="N159" s="477"/>
    </row>
    <row r="160" spans="1:14" ht="30.75" x14ac:dyDescent="0.7">
      <c r="A160" s="325"/>
      <c r="B160" s="343"/>
      <c r="C160" s="409"/>
      <c r="D160" s="467" t="s">
        <v>447</v>
      </c>
      <c r="E160" s="327"/>
      <c r="F160" s="330"/>
      <c r="G160" s="468">
        <v>44641</v>
      </c>
      <c r="H160" s="367"/>
      <c r="I160" s="324"/>
      <c r="J160" s="482"/>
      <c r="K160" s="481"/>
      <c r="L160" s="477"/>
      <c r="M160" s="409"/>
      <c r="N160" s="477"/>
    </row>
    <row r="161" spans="1:14" ht="30.75" x14ac:dyDescent="0.7">
      <c r="A161" s="316">
        <v>283</v>
      </c>
      <c r="B161" s="446" t="s">
        <v>55</v>
      </c>
      <c r="C161" s="408" t="s">
        <v>422</v>
      </c>
      <c r="D161" s="464" t="s">
        <v>875</v>
      </c>
      <c r="E161" s="465">
        <f t="shared" ref="E161" si="157">M161*1.07</f>
        <v>42800</v>
      </c>
      <c r="F161" s="466">
        <f t="shared" ref="F161" si="158">G162</f>
        <v>44641</v>
      </c>
      <c r="G161" s="403" t="s">
        <v>963</v>
      </c>
      <c r="H161" s="366">
        <v>1</v>
      </c>
      <c r="I161" s="324"/>
      <c r="J161" s="482"/>
      <c r="K161" s="481"/>
      <c r="L161" s="477"/>
      <c r="M161" s="486">
        <v>40000</v>
      </c>
      <c r="N161" s="477"/>
    </row>
    <row r="162" spans="1:14" ht="30.75" x14ac:dyDescent="0.7">
      <c r="A162" s="325"/>
      <c r="B162" s="343"/>
      <c r="C162" s="409"/>
      <c r="D162" s="467" t="s">
        <v>447</v>
      </c>
      <c r="E162" s="327"/>
      <c r="F162" s="330"/>
      <c r="G162" s="468">
        <v>44641</v>
      </c>
      <c r="H162" s="367"/>
      <c r="I162" s="324"/>
      <c r="J162" s="482"/>
      <c r="K162" s="481"/>
      <c r="L162" s="477"/>
      <c r="M162" s="409"/>
      <c r="N162" s="477"/>
    </row>
    <row r="163" spans="1:14" ht="30.75" x14ac:dyDescent="0.7">
      <c r="A163" s="316">
        <v>284</v>
      </c>
      <c r="B163" s="446" t="s">
        <v>1206</v>
      </c>
      <c r="C163" s="408" t="s">
        <v>771</v>
      </c>
      <c r="D163" s="464" t="s">
        <v>866</v>
      </c>
      <c r="E163" s="465">
        <f t="shared" ref="E163" si="159">M163*1.07</f>
        <v>97370</v>
      </c>
      <c r="F163" s="466">
        <f t="shared" ref="F163" si="160">G164</f>
        <v>44641</v>
      </c>
      <c r="G163" s="403" t="s">
        <v>958</v>
      </c>
      <c r="H163" s="366">
        <v>1</v>
      </c>
      <c r="I163" s="324"/>
      <c r="J163" s="482"/>
      <c r="K163" s="481"/>
      <c r="L163" s="477"/>
      <c r="M163" s="486">
        <v>91000</v>
      </c>
      <c r="N163" s="477"/>
    </row>
    <row r="164" spans="1:14" ht="30.75" x14ac:dyDescent="0.7">
      <c r="A164" s="325"/>
      <c r="B164" s="343"/>
      <c r="C164" s="409"/>
      <c r="D164" s="467" t="s">
        <v>867</v>
      </c>
      <c r="E164" s="327"/>
      <c r="F164" s="330"/>
      <c r="G164" s="468">
        <v>44641</v>
      </c>
      <c r="H164" s="367"/>
      <c r="I164" s="324"/>
      <c r="J164" s="482"/>
      <c r="K164" s="481"/>
      <c r="L164" s="477"/>
      <c r="M164" s="409"/>
      <c r="N164" s="477"/>
    </row>
    <row r="165" spans="1:14" ht="30.75" x14ac:dyDescent="0.7">
      <c r="A165" s="316">
        <v>285</v>
      </c>
      <c r="B165" s="446" t="s">
        <v>1209</v>
      </c>
      <c r="C165" s="410" t="s">
        <v>1141</v>
      </c>
      <c r="D165" s="464" t="s">
        <v>1140</v>
      </c>
      <c r="E165" s="465">
        <f t="shared" ref="E165" si="161">M165*1.07</f>
        <v>29713.9</v>
      </c>
      <c r="F165" s="466">
        <f t="shared" ref="F165" si="162">G166</f>
        <v>242968</v>
      </c>
      <c r="G165" s="403" t="s">
        <v>1056</v>
      </c>
      <c r="H165" s="366">
        <v>1</v>
      </c>
      <c r="I165" s="324"/>
      <c r="J165" s="482"/>
      <c r="K165" s="481"/>
      <c r="L165" s="477"/>
      <c r="M165" s="486">
        <v>27770</v>
      </c>
      <c r="N165" s="477"/>
    </row>
    <row r="166" spans="1:14" ht="30.75" x14ac:dyDescent="0.7">
      <c r="A166" s="325"/>
      <c r="B166" s="343"/>
      <c r="C166" s="409"/>
      <c r="D166" s="467"/>
      <c r="E166" s="327"/>
      <c r="F166" s="330"/>
      <c r="G166" s="468">
        <v>242968</v>
      </c>
      <c r="H166" s="367"/>
      <c r="I166" s="324"/>
      <c r="J166" s="482"/>
      <c r="K166" s="481"/>
      <c r="L166" s="477"/>
      <c r="M166" s="409"/>
      <c r="N166" s="477"/>
    </row>
    <row r="167" spans="1:14" ht="30.75" x14ac:dyDescent="0.7">
      <c r="A167" s="316">
        <v>286</v>
      </c>
      <c r="B167" s="446" t="s">
        <v>1210</v>
      </c>
      <c r="C167" s="408" t="s">
        <v>1143</v>
      </c>
      <c r="D167" s="464" t="s">
        <v>1142</v>
      </c>
      <c r="E167" s="465">
        <f t="shared" ref="E167" si="163">M167*1.07</f>
        <v>73295</v>
      </c>
      <c r="F167" s="466">
        <f t="shared" ref="F167" si="164">G168</f>
        <v>242968</v>
      </c>
      <c r="G167" s="403" t="s">
        <v>1059</v>
      </c>
      <c r="H167" s="366">
        <v>1</v>
      </c>
      <c r="I167" s="324"/>
      <c r="J167" s="482"/>
      <c r="K167" s="481"/>
      <c r="L167" s="477"/>
      <c r="M167" s="486">
        <v>68500</v>
      </c>
      <c r="N167" s="477"/>
    </row>
    <row r="168" spans="1:14" ht="30.75" x14ac:dyDescent="0.7">
      <c r="A168" s="325"/>
      <c r="B168" s="343"/>
      <c r="C168" s="409"/>
      <c r="D168" s="467" t="s">
        <v>1120</v>
      </c>
      <c r="E168" s="327"/>
      <c r="F168" s="330"/>
      <c r="G168" s="468">
        <v>242968</v>
      </c>
      <c r="H168" s="367"/>
      <c r="I168" s="324"/>
      <c r="J168" s="482"/>
      <c r="K168" s="481"/>
      <c r="L168" s="477"/>
      <c r="M168" s="409"/>
      <c r="N168" s="477"/>
    </row>
    <row r="169" spans="1:14" ht="30.75" x14ac:dyDescent="0.7">
      <c r="A169" s="316">
        <v>287</v>
      </c>
      <c r="B169" s="470" t="s">
        <v>1211</v>
      </c>
      <c r="C169" s="408" t="s">
        <v>1145</v>
      </c>
      <c r="D169" s="464" t="s">
        <v>1144</v>
      </c>
      <c r="E169" s="465">
        <f t="shared" ref="E169" si="165">M169*1.07</f>
        <v>59920</v>
      </c>
      <c r="F169" s="466">
        <f t="shared" ref="F169" si="166">G170</f>
        <v>242968</v>
      </c>
      <c r="G169" s="403" t="s">
        <v>1063</v>
      </c>
      <c r="H169" s="366">
        <v>1</v>
      </c>
      <c r="I169" s="324"/>
      <c r="J169" s="482"/>
      <c r="K169" s="481"/>
      <c r="L169" s="477"/>
      <c r="M169" s="486">
        <v>56000</v>
      </c>
      <c r="N169" s="477"/>
    </row>
    <row r="170" spans="1:14" ht="30.75" x14ac:dyDescent="0.7">
      <c r="A170" s="325"/>
      <c r="B170" s="343"/>
      <c r="C170" s="409"/>
      <c r="D170" s="467" t="s">
        <v>1146</v>
      </c>
      <c r="E170" s="327"/>
      <c r="F170" s="330"/>
      <c r="G170" s="468">
        <v>242968</v>
      </c>
      <c r="H170" s="367"/>
      <c r="I170" s="324"/>
      <c r="J170" s="482"/>
      <c r="K170" s="481"/>
      <c r="L170" s="477"/>
      <c r="M170" s="409"/>
      <c r="N170" s="477"/>
    </row>
    <row r="171" spans="1:14" ht="30.75" x14ac:dyDescent="0.7">
      <c r="A171" s="316">
        <v>288</v>
      </c>
      <c r="B171" s="446" t="s">
        <v>1185</v>
      </c>
      <c r="C171" s="408" t="s">
        <v>758</v>
      </c>
      <c r="D171" s="464" t="s">
        <v>876</v>
      </c>
      <c r="E171" s="469">
        <f t="shared" ref="E171" si="167">M171*1.07</f>
        <v>50290</v>
      </c>
      <c r="F171" s="466">
        <f t="shared" ref="F171" si="168">G172</f>
        <v>44642</v>
      </c>
      <c r="G171" s="403" t="s">
        <v>964</v>
      </c>
      <c r="H171" s="366">
        <v>1</v>
      </c>
      <c r="I171" s="324"/>
      <c r="J171" s="482"/>
      <c r="K171" s="481"/>
      <c r="L171" s="477"/>
      <c r="M171" s="486">
        <v>47000</v>
      </c>
      <c r="N171" s="477"/>
    </row>
    <row r="172" spans="1:14" ht="30.75" x14ac:dyDescent="0.7">
      <c r="A172" s="325"/>
      <c r="B172" s="343"/>
      <c r="C172" s="409"/>
      <c r="D172" s="467" t="s">
        <v>877</v>
      </c>
      <c r="E172" s="355"/>
      <c r="F172" s="330"/>
      <c r="G172" s="468">
        <v>44642</v>
      </c>
      <c r="H172" s="367"/>
      <c r="I172" s="324"/>
      <c r="J172" s="482"/>
      <c r="K172" s="481"/>
      <c r="L172" s="477"/>
      <c r="M172" s="409"/>
      <c r="N172" s="477"/>
    </row>
    <row r="173" spans="1:14" ht="30.75" x14ac:dyDescent="0.7">
      <c r="A173" s="316">
        <v>289</v>
      </c>
      <c r="B173" s="446" t="s">
        <v>1180</v>
      </c>
      <c r="C173" s="408" t="s">
        <v>440</v>
      </c>
      <c r="D173" s="464" t="s">
        <v>1147</v>
      </c>
      <c r="E173" s="465">
        <f t="shared" ref="E173" si="169">M173*1.07</f>
        <v>67303</v>
      </c>
      <c r="F173" s="466">
        <f t="shared" ref="F173" si="170">G174</f>
        <v>242969</v>
      </c>
      <c r="G173" s="403" t="s">
        <v>1065</v>
      </c>
      <c r="H173" s="366">
        <v>1</v>
      </c>
      <c r="I173" s="324"/>
      <c r="J173" s="482"/>
      <c r="K173" s="481"/>
      <c r="L173" s="477"/>
      <c r="M173" s="486">
        <v>62900</v>
      </c>
      <c r="N173" s="477"/>
    </row>
    <row r="174" spans="1:14" ht="30.75" x14ac:dyDescent="0.7">
      <c r="A174" s="325"/>
      <c r="B174" s="343"/>
      <c r="C174" s="409"/>
      <c r="D174" s="467" t="s">
        <v>1148</v>
      </c>
      <c r="E174" s="327"/>
      <c r="F174" s="330"/>
      <c r="G174" s="468">
        <v>242969</v>
      </c>
      <c r="H174" s="367"/>
      <c r="I174" s="324"/>
      <c r="J174" s="482"/>
      <c r="K174" s="481"/>
      <c r="L174" s="477"/>
      <c r="M174" s="409"/>
      <c r="N174" s="477"/>
    </row>
    <row r="175" spans="1:14" ht="30.75" x14ac:dyDescent="0.7">
      <c r="A175" s="316">
        <v>290</v>
      </c>
      <c r="B175" s="470" t="s">
        <v>1179</v>
      </c>
      <c r="C175" s="408" t="s">
        <v>1150</v>
      </c>
      <c r="D175" s="464" t="s">
        <v>1149</v>
      </c>
      <c r="E175" s="469">
        <f t="shared" ref="E175" si="171">M175*1.07</f>
        <v>3638</v>
      </c>
      <c r="F175" s="466">
        <f t="shared" ref="F175" si="172">G176</f>
        <v>242969</v>
      </c>
      <c r="G175" s="403" t="s">
        <v>1068</v>
      </c>
      <c r="H175" s="366">
        <v>1</v>
      </c>
      <c r="I175" s="324"/>
      <c r="J175" s="482"/>
      <c r="K175" s="481"/>
      <c r="L175" s="477"/>
      <c r="M175" s="486">
        <v>3400</v>
      </c>
      <c r="N175" s="477"/>
    </row>
    <row r="176" spans="1:14" ht="30.75" x14ac:dyDescent="0.7">
      <c r="A176" s="325"/>
      <c r="B176" s="343"/>
      <c r="C176" s="409"/>
      <c r="D176" s="467" t="s">
        <v>1120</v>
      </c>
      <c r="E176" s="355"/>
      <c r="F176" s="330"/>
      <c r="G176" s="468">
        <v>242969</v>
      </c>
      <c r="H176" s="367"/>
      <c r="I176" s="324"/>
      <c r="J176" s="482"/>
      <c r="K176" s="481"/>
      <c r="L176" s="477"/>
      <c r="M176" s="409"/>
      <c r="N176" s="477"/>
    </row>
    <row r="177" spans="1:14" ht="30.75" x14ac:dyDescent="0.7">
      <c r="A177" s="316">
        <v>291</v>
      </c>
      <c r="B177" s="446" t="s">
        <v>107</v>
      </c>
      <c r="C177" s="408" t="s">
        <v>411</v>
      </c>
      <c r="D177" s="464" t="s">
        <v>878</v>
      </c>
      <c r="E177" s="465">
        <f t="shared" ref="E177" si="173">M177*1.07</f>
        <v>9095</v>
      </c>
      <c r="F177" s="466">
        <f t="shared" ref="F177" si="174">G178</f>
        <v>44643</v>
      </c>
      <c r="G177" s="403" t="s">
        <v>965</v>
      </c>
      <c r="H177" s="366">
        <v>1</v>
      </c>
      <c r="I177" s="324"/>
      <c r="J177" s="482"/>
      <c r="K177" s="481"/>
      <c r="L177" s="477"/>
      <c r="M177" s="486">
        <v>8500</v>
      </c>
      <c r="N177" s="477"/>
    </row>
    <row r="178" spans="1:14" ht="30.75" x14ac:dyDescent="0.7">
      <c r="A178" s="325"/>
      <c r="B178" s="343"/>
      <c r="C178" s="409"/>
      <c r="D178" s="467" t="s">
        <v>879</v>
      </c>
      <c r="E178" s="327"/>
      <c r="F178" s="330"/>
      <c r="G178" s="468">
        <v>44643</v>
      </c>
      <c r="H178" s="367"/>
      <c r="I178" s="324"/>
      <c r="J178" s="482"/>
      <c r="K178" s="481"/>
      <c r="L178" s="477"/>
      <c r="M178" s="409"/>
      <c r="N178" s="477"/>
    </row>
    <row r="179" spans="1:14" ht="30.75" x14ac:dyDescent="0.7">
      <c r="A179" s="316">
        <v>292</v>
      </c>
      <c r="B179" s="446" t="s">
        <v>107</v>
      </c>
      <c r="C179" s="408" t="s">
        <v>411</v>
      </c>
      <c r="D179" s="464" t="s">
        <v>880</v>
      </c>
      <c r="E179" s="469">
        <f t="shared" ref="E179" si="175">M179*1.07</f>
        <v>26215</v>
      </c>
      <c r="F179" s="466">
        <f t="shared" ref="F179" si="176">G180</f>
        <v>44643</v>
      </c>
      <c r="G179" s="403" t="s">
        <v>966</v>
      </c>
      <c r="H179" s="366">
        <v>1</v>
      </c>
      <c r="I179" s="324"/>
      <c r="J179" s="482"/>
      <c r="K179" s="481"/>
      <c r="L179" s="477"/>
      <c r="M179" s="486">
        <v>24500</v>
      </c>
      <c r="N179" s="477"/>
    </row>
    <row r="180" spans="1:14" ht="30.75" x14ac:dyDescent="0.7">
      <c r="A180" s="325"/>
      <c r="B180" s="343"/>
      <c r="C180" s="409"/>
      <c r="D180" s="467" t="s">
        <v>447</v>
      </c>
      <c r="E180" s="355"/>
      <c r="F180" s="330"/>
      <c r="G180" s="468">
        <v>44643</v>
      </c>
      <c r="H180" s="367"/>
      <c r="I180" s="324"/>
      <c r="J180" s="482"/>
      <c r="K180" s="481"/>
      <c r="L180" s="477"/>
      <c r="M180" s="409"/>
      <c r="N180" s="477"/>
    </row>
    <row r="181" spans="1:14" ht="30.75" x14ac:dyDescent="0.7">
      <c r="A181" s="316">
        <v>293</v>
      </c>
      <c r="B181" s="446" t="s">
        <v>139</v>
      </c>
      <c r="C181" s="408" t="s">
        <v>766</v>
      </c>
      <c r="D181" s="464" t="s">
        <v>881</v>
      </c>
      <c r="E181" s="465">
        <f t="shared" ref="E181" si="177">M181*1.07</f>
        <v>52868.700000000004</v>
      </c>
      <c r="F181" s="466">
        <f t="shared" ref="F181" si="178">G182</f>
        <v>44643</v>
      </c>
      <c r="G181" s="403" t="s">
        <v>967</v>
      </c>
      <c r="H181" s="366">
        <v>1</v>
      </c>
      <c r="I181" s="324"/>
      <c r="J181" s="482"/>
      <c r="K181" s="481"/>
      <c r="L181" s="477"/>
      <c r="M181" s="486">
        <v>49410</v>
      </c>
      <c r="N181" s="477"/>
    </row>
    <row r="182" spans="1:14" ht="30.75" x14ac:dyDescent="0.7">
      <c r="A182" s="325"/>
      <c r="B182" s="343"/>
      <c r="C182" s="409"/>
      <c r="D182" s="467" t="s">
        <v>882</v>
      </c>
      <c r="E182" s="327"/>
      <c r="F182" s="330"/>
      <c r="G182" s="468">
        <v>44643</v>
      </c>
      <c r="H182" s="367"/>
      <c r="I182" s="324"/>
      <c r="J182" s="482"/>
      <c r="K182" s="481"/>
      <c r="L182" s="477"/>
      <c r="M182" s="409"/>
      <c r="N182" s="477"/>
    </row>
    <row r="183" spans="1:14" ht="30.75" x14ac:dyDescent="0.7">
      <c r="A183" s="316">
        <v>294</v>
      </c>
      <c r="B183" s="446" t="s">
        <v>1212</v>
      </c>
      <c r="C183" s="408" t="s">
        <v>1152</v>
      </c>
      <c r="D183" s="464" t="s">
        <v>1151</v>
      </c>
      <c r="E183" s="465">
        <f t="shared" ref="E183" si="179">M183*1.07</f>
        <v>53500</v>
      </c>
      <c r="F183" s="466">
        <f t="shared" ref="F183" si="180">G184</f>
        <v>242970</v>
      </c>
      <c r="G183" s="403" t="s">
        <v>1072</v>
      </c>
      <c r="H183" s="366">
        <v>1</v>
      </c>
      <c r="I183" s="324"/>
      <c r="J183" s="482"/>
      <c r="K183" s="481"/>
      <c r="L183" s="477"/>
      <c r="M183" s="486">
        <v>50000</v>
      </c>
      <c r="N183" s="477"/>
    </row>
    <row r="184" spans="1:14" ht="30.75" x14ac:dyDescent="0.7">
      <c r="A184" s="325"/>
      <c r="B184" s="343"/>
      <c r="C184" s="409"/>
      <c r="D184" s="467"/>
      <c r="E184" s="327"/>
      <c r="F184" s="330"/>
      <c r="G184" s="468">
        <v>242970</v>
      </c>
      <c r="H184" s="367"/>
      <c r="I184" s="324"/>
      <c r="J184" s="482"/>
      <c r="K184" s="481"/>
      <c r="L184" s="477"/>
      <c r="M184" s="409"/>
      <c r="N184" s="477"/>
    </row>
    <row r="185" spans="1:14" ht="30.75" x14ac:dyDescent="0.7">
      <c r="A185" s="316">
        <v>295</v>
      </c>
      <c r="B185" s="446" t="s">
        <v>1177</v>
      </c>
      <c r="C185" s="408" t="s">
        <v>1108</v>
      </c>
      <c r="D185" s="464" t="s">
        <v>1153</v>
      </c>
      <c r="E185" s="465">
        <f t="shared" ref="E185" si="181">M185*1.07</f>
        <v>92020</v>
      </c>
      <c r="F185" s="466">
        <f t="shared" ref="F185" si="182">G186</f>
        <v>242970</v>
      </c>
      <c r="G185" s="403" t="s">
        <v>1077</v>
      </c>
      <c r="H185" s="366">
        <v>1</v>
      </c>
      <c r="I185" s="324"/>
      <c r="J185" s="482"/>
      <c r="K185" s="481"/>
      <c r="L185" s="477"/>
      <c r="M185" s="486">
        <v>86000</v>
      </c>
      <c r="N185" s="477"/>
    </row>
    <row r="186" spans="1:14" ht="30.75" x14ac:dyDescent="0.7">
      <c r="A186" s="325"/>
      <c r="B186" s="343"/>
      <c r="C186" s="409"/>
      <c r="D186" s="467" t="s">
        <v>447</v>
      </c>
      <c r="E186" s="327"/>
      <c r="F186" s="330"/>
      <c r="G186" s="468">
        <v>242970</v>
      </c>
      <c r="H186" s="367"/>
      <c r="I186" s="324"/>
      <c r="J186" s="482"/>
      <c r="K186" s="481"/>
      <c r="L186" s="477"/>
      <c r="M186" s="409"/>
      <c r="N186" s="477"/>
    </row>
    <row r="187" spans="1:14" ht="30.75" x14ac:dyDescent="0.7">
      <c r="A187" s="316">
        <v>296</v>
      </c>
      <c r="B187" s="474" t="s">
        <v>1181</v>
      </c>
      <c r="C187" s="408" t="s">
        <v>1111</v>
      </c>
      <c r="D187" s="464" t="s">
        <v>1154</v>
      </c>
      <c r="E187" s="469">
        <f t="shared" ref="E187" si="183">M187*1.07</f>
        <v>68480</v>
      </c>
      <c r="F187" s="466">
        <f t="shared" ref="F187" si="184">G188</f>
        <v>242970</v>
      </c>
      <c r="G187" s="403" t="s">
        <v>1079</v>
      </c>
      <c r="H187" s="366">
        <v>1</v>
      </c>
      <c r="I187" s="324"/>
      <c r="J187" s="482"/>
      <c r="K187" s="481"/>
      <c r="L187" s="477"/>
      <c r="M187" s="486">
        <v>64000</v>
      </c>
      <c r="N187" s="477"/>
    </row>
    <row r="188" spans="1:14" ht="30.75" x14ac:dyDescent="0.7">
      <c r="A188" s="325"/>
      <c r="B188" s="343"/>
      <c r="C188" s="409"/>
      <c r="D188" s="467"/>
      <c r="E188" s="355"/>
      <c r="F188" s="330"/>
      <c r="G188" s="468">
        <v>242970</v>
      </c>
      <c r="H188" s="367"/>
      <c r="I188" s="324"/>
      <c r="J188" s="482"/>
      <c r="K188" s="481"/>
      <c r="L188" s="477"/>
      <c r="M188" s="409"/>
      <c r="N188" s="477"/>
    </row>
    <row r="189" spans="1:14" ht="30.75" x14ac:dyDescent="0.7">
      <c r="A189" s="316">
        <v>297</v>
      </c>
      <c r="B189" s="446" t="s">
        <v>131</v>
      </c>
      <c r="C189" s="408" t="s">
        <v>407</v>
      </c>
      <c r="D189" s="464" t="s">
        <v>884</v>
      </c>
      <c r="E189" s="465">
        <f t="shared" ref="E189" si="185">M189*1.07</f>
        <v>58422</v>
      </c>
      <c r="F189" s="466">
        <f t="shared" ref="F189" si="186">G190</f>
        <v>44644</v>
      </c>
      <c r="G189" s="403" t="s">
        <v>969</v>
      </c>
      <c r="H189" s="366">
        <v>1</v>
      </c>
      <c r="I189" s="324"/>
      <c r="J189" s="482"/>
      <c r="K189" s="481"/>
      <c r="L189" s="477"/>
      <c r="M189" s="486">
        <v>54600</v>
      </c>
      <c r="N189" s="477"/>
    </row>
    <row r="190" spans="1:14" ht="30.75" x14ac:dyDescent="0.7">
      <c r="A190" s="325"/>
      <c r="B190" s="343"/>
      <c r="C190" s="409" t="s">
        <v>408</v>
      </c>
      <c r="D190" s="467" t="s">
        <v>885</v>
      </c>
      <c r="E190" s="327"/>
      <c r="F190" s="330"/>
      <c r="G190" s="468">
        <v>44644</v>
      </c>
      <c r="H190" s="367"/>
      <c r="I190" s="324"/>
      <c r="J190" s="482"/>
      <c r="K190" s="481"/>
      <c r="L190" s="477"/>
      <c r="M190" s="409"/>
      <c r="N190" s="477"/>
    </row>
    <row r="191" spans="1:14" ht="30.75" x14ac:dyDescent="0.7">
      <c r="A191" s="316">
        <v>298</v>
      </c>
      <c r="B191" s="446" t="s">
        <v>131</v>
      </c>
      <c r="C191" s="408" t="s">
        <v>407</v>
      </c>
      <c r="D191" s="464" t="s">
        <v>886</v>
      </c>
      <c r="E191" s="469">
        <f t="shared" ref="E191" si="187">M191*1.07</f>
        <v>16136.67</v>
      </c>
      <c r="F191" s="466">
        <f t="shared" ref="F191" si="188">G192</f>
        <v>44644</v>
      </c>
      <c r="G191" s="403" t="s">
        <v>970</v>
      </c>
      <c r="H191" s="366">
        <v>1</v>
      </c>
      <c r="I191" s="324"/>
      <c r="J191" s="482"/>
      <c r="K191" s="481"/>
      <c r="L191" s="477"/>
      <c r="M191" s="486">
        <v>15081</v>
      </c>
      <c r="N191" s="477"/>
    </row>
    <row r="192" spans="1:14" ht="30.75" x14ac:dyDescent="0.7">
      <c r="A192" s="325"/>
      <c r="B192" s="343"/>
      <c r="C192" s="409" t="s">
        <v>408</v>
      </c>
      <c r="D192" s="467" t="s">
        <v>794</v>
      </c>
      <c r="E192" s="355"/>
      <c r="F192" s="330"/>
      <c r="G192" s="468">
        <v>44644</v>
      </c>
      <c r="H192" s="367"/>
      <c r="I192" s="324"/>
      <c r="J192" s="482"/>
      <c r="K192" s="481"/>
      <c r="L192" s="477"/>
      <c r="M192" s="409"/>
      <c r="N192" s="477"/>
    </row>
    <row r="193" spans="1:14" ht="30.75" x14ac:dyDescent="0.7">
      <c r="A193" s="316">
        <v>299</v>
      </c>
      <c r="B193" s="446" t="s">
        <v>1213</v>
      </c>
      <c r="C193" s="408" t="s">
        <v>1156</v>
      </c>
      <c r="D193" s="464" t="s">
        <v>1155</v>
      </c>
      <c r="E193" s="465">
        <f t="shared" ref="E193" si="189">M193*1.07</f>
        <v>77414.5</v>
      </c>
      <c r="F193" s="466">
        <f t="shared" ref="F193" si="190">G194</f>
        <v>242971</v>
      </c>
      <c r="G193" s="403" t="s">
        <v>1084</v>
      </c>
      <c r="H193" s="366">
        <v>1</v>
      </c>
      <c r="I193" s="324"/>
      <c r="J193" s="482"/>
      <c r="K193" s="481"/>
      <c r="L193" s="477"/>
      <c r="M193" s="486">
        <v>72350</v>
      </c>
      <c r="N193" s="477"/>
    </row>
    <row r="194" spans="1:14" ht="30.75" x14ac:dyDescent="0.7">
      <c r="A194" s="325"/>
      <c r="B194" s="343"/>
      <c r="C194" s="409" t="s">
        <v>654</v>
      </c>
      <c r="D194" s="467" t="s">
        <v>1157</v>
      </c>
      <c r="E194" s="327"/>
      <c r="F194" s="330"/>
      <c r="G194" s="468">
        <v>242971</v>
      </c>
      <c r="H194" s="367"/>
      <c r="I194" s="324"/>
      <c r="J194" s="482"/>
      <c r="K194" s="481"/>
      <c r="L194" s="477"/>
      <c r="M194" s="409"/>
      <c r="N194" s="477"/>
    </row>
    <row r="195" spans="1:14" ht="30.75" x14ac:dyDescent="0.7">
      <c r="A195" s="316">
        <v>300</v>
      </c>
      <c r="B195" s="470" t="s">
        <v>1200</v>
      </c>
      <c r="C195" s="408" t="s">
        <v>1139</v>
      </c>
      <c r="D195" s="464" t="s">
        <v>1158</v>
      </c>
      <c r="E195" s="469">
        <f t="shared" ref="E195" si="191">M195*1.07</f>
        <v>99991.5</v>
      </c>
      <c r="F195" s="466">
        <f t="shared" ref="F195" si="192">G196</f>
        <v>242971</v>
      </c>
      <c r="G195" s="403" t="s">
        <v>1086</v>
      </c>
      <c r="H195" s="366">
        <v>1</v>
      </c>
      <c r="I195" s="324"/>
      <c r="J195" s="482"/>
      <c r="K195" s="481"/>
      <c r="L195" s="477"/>
      <c r="M195" s="486">
        <v>93450</v>
      </c>
      <c r="N195" s="477"/>
    </row>
    <row r="196" spans="1:14" ht="30.75" x14ac:dyDescent="0.7">
      <c r="A196" s="325"/>
      <c r="B196" s="343"/>
      <c r="C196" s="409"/>
      <c r="D196" s="467"/>
      <c r="E196" s="355"/>
      <c r="F196" s="330"/>
      <c r="G196" s="468">
        <v>242971</v>
      </c>
      <c r="H196" s="367"/>
      <c r="I196" s="324"/>
      <c r="J196" s="482"/>
      <c r="K196" s="481"/>
      <c r="L196" s="477"/>
      <c r="M196" s="409"/>
      <c r="N196" s="477"/>
    </row>
    <row r="197" spans="1:14" ht="30.75" x14ac:dyDescent="0.7">
      <c r="A197" s="316">
        <v>301</v>
      </c>
      <c r="B197" s="446" t="s">
        <v>107</v>
      </c>
      <c r="C197" s="408" t="s">
        <v>411</v>
      </c>
      <c r="D197" s="464" t="s">
        <v>887</v>
      </c>
      <c r="E197" s="465">
        <f t="shared" ref="E197" si="193">M197*1.07</f>
        <v>9630</v>
      </c>
      <c r="F197" s="466">
        <f t="shared" ref="F197" si="194">G198</f>
        <v>44645</v>
      </c>
      <c r="G197" s="403" t="s">
        <v>971</v>
      </c>
      <c r="H197" s="366">
        <v>1</v>
      </c>
      <c r="I197" s="324"/>
      <c r="J197" s="482"/>
      <c r="K197" s="481"/>
      <c r="L197" s="477"/>
      <c r="M197" s="486">
        <v>9000</v>
      </c>
      <c r="N197" s="477"/>
    </row>
    <row r="198" spans="1:14" ht="30.75" x14ac:dyDescent="0.7">
      <c r="A198" s="325"/>
      <c r="B198" s="343"/>
      <c r="C198" s="409"/>
      <c r="D198" s="467" t="s">
        <v>888</v>
      </c>
      <c r="E198" s="327"/>
      <c r="F198" s="330"/>
      <c r="G198" s="468">
        <v>44645</v>
      </c>
      <c r="H198" s="367"/>
      <c r="I198" s="324"/>
      <c r="J198" s="482"/>
      <c r="K198" s="481"/>
      <c r="L198" s="477"/>
      <c r="M198" s="409"/>
      <c r="N198" s="477"/>
    </row>
    <row r="199" spans="1:14" ht="30.75" x14ac:dyDescent="0.7">
      <c r="A199" s="316">
        <v>302</v>
      </c>
      <c r="B199" s="446" t="s">
        <v>55</v>
      </c>
      <c r="C199" s="408" t="s">
        <v>422</v>
      </c>
      <c r="D199" s="464" t="s">
        <v>889</v>
      </c>
      <c r="E199" s="469">
        <f t="shared" ref="E199" si="195">M199*1.07</f>
        <v>57212.9</v>
      </c>
      <c r="F199" s="466">
        <f t="shared" ref="F199" si="196">G200</f>
        <v>44648</v>
      </c>
      <c r="G199" s="403" t="s">
        <v>972</v>
      </c>
      <c r="H199" s="366">
        <v>1</v>
      </c>
      <c r="I199" s="324"/>
      <c r="J199" s="482"/>
      <c r="K199" s="481"/>
      <c r="L199" s="477"/>
      <c r="M199" s="486">
        <v>53470</v>
      </c>
      <c r="N199" s="477"/>
    </row>
    <row r="200" spans="1:14" ht="30.75" x14ac:dyDescent="0.7">
      <c r="A200" s="325"/>
      <c r="B200" s="343"/>
      <c r="C200" s="409"/>
      <c r="D200" s="467" t="s">
        <v>452</v>
      </c>
      <c r="E200" s="355"/>
      <c r="F200" s="330"/>
      <c r="G200" s="468">
        <v>44648</v>
      </c>
      <c r="H200" s="367"/>
      <c r="I200" s="324"/>
      <c r="J200" s="482"/>
      <c r="K200" s="481"/>
      <c r="L200" s="477"/>
      <c r="M200" s="409"/>
      <c r="N200" s="477"/>
    </row>
    <row r="201" spans="1:14" ht="30.75" x14ac:dyDescent="0.7">
      <c r="A201" s="316">
        <v>303</v>
      </c>
      <c r="B201" s="446" t="s">
        <v>55</v>
      </c>
      <c r="C201" s="410" t="s">
        <v>422</v>
      </c>
      <c r="D201" s="464" t="s">
        <v>890</v>
      </c>
      <c r="E201" s="465">
        <f t="shared" ref="E201" si="197">M201*1.07</f>
        <v>14338</v>
      </c>
      <c r="F201" s="466">
        <f t="shared" ref="F201" si="198">G202</f>
        <v>44648</v>
      </c>
      <c r="G201" s="403" t="s">
        <v>973</v>
      </c>
      <c r="H201" s="366">
        <v>1</v>
      </c>
      <c r="I201" s="324"/>
      <c r="J201" s="482"/>
      <c r="K201" s="481"/>
      <c r="L201" s="477"/>
      <c r="M201" s="486">
        <v>13400</v>
      </c>
      <c r="N201" s="477"/>
    </row>
    <row r="202" spans="1:14" ht="30.75" x14ac:dyDescent="0.7">
      <c r="A202" s="325"/>
      <c r="B202" s="343"/>
      <c r="C202" s="409"/>
      <c r="D202" s="467" t="s">
        <v>891</v>
      </c>
      <c r="E202" s="327"/>
      <c r="F202" s="330"/>
      <c r="G202" s="468">
        <v>44648</v>
      </c>
      <c r="H202" s="367"/>
      <c r="I202" s="324"/>
      <c r="J202" s="482"/>
      <c r="K202" s="481"/>
      <c r="L202" s="477"/>
      <c r="M202" s="409"/>
      <c r="N202" s="477"/>
    </row>
    <row r="203" spans="1:14" ht="30.75" x14ac:dyDescent="0.7">
      <c r="A203" s="316">
        <v>304</v>
      </c>
      <c r="B203" s="446" t="s">
        <v>1199</v>
      </c>
      <c r="C203" s="408" t="s">
        <v>775</v>
      </c>
      <c r="D203" s="464" t="s">
        <v>892</v>
      </c>
      <c r="E203" s="469">
        <f t="shared" ref="E203" si="199">M203*1.07</f>
        <v>40232</v>
      </c>
      <c r="F203" s="466">
        <f t="shared" ref="F203" si="200">G204</f>
        <v>44648</v>
      </c>
      <c r="G203" s="403" t="s">
        <v>974</v>
      </c>
      <c r="H203" s="366">
        <v>1</v>
      </c>
      <c r="I203" s="324"/>
      <c r="J203" s="482"/>
      <c r="K203" s="481"/>
      <c r="L203" s="477"/>
      <c r="M203" s="486">
        <v>37600</v>
      </c>
      <c r="N203" s="477"/>
    </row>
    <row r="204" spans="1:14" ht="30.75" x14ac:dyDescent="0.7">
      <c r="A204" s="325"/>
      <c r="B204" s="343"/>
      <c r="C204" s="409" t="s">
        <v>776</v>
      </c>
      <c r="D204" s="467"/>
      <c r="E204" s="355"/>
      <c r="F204" s="330"/>
      <c r="G204" s="468">
        <v>44648</v>
      </c>
      <c r="H204" s="367"/>
      <c r="I204" s="324"/>
      <c r="J204" s="482"/>
      <c r="K204" s="481"/>
      <c r="L204" s="477"/>
      <c r="M204" s="409"/>
      <c r="N204" s="477"/>
    </row>
    <row r="205" spans="1:14" ht="30.75" x14ac:dyDescent="0.7">
      <c r="A205" s="316">
        <v>305</v>
      </c>
      <c r="B205" s="446" t="s">
        <v>750</v>
      </c>
      <c r="C205" s="410" t="s">
        <v>425</v>
      </c>
      <c r="D205" s="464" t="s">
        <v>1159</v>
      </c>
      <c r="E205" s="465">
        <f t="shared" ref="E205" si="201">M205*1.07</f>
        <v>71754.2</v>
      </c>
      <c r="F205" s="466">
        <f t="shared" ref="F205" si="202">G206</f>
        <v>242975</v>
      </c>
      <c r="G205" s="403" t="s">
        <v>1088</v>
      </c>
      <c r="H205" s="366">
        <v>1</v>
      </c>
      <c r="I205" s="324"/>
      <c r="J205" s="482"/>
      <c r="K205" s="481"/>
      <c r="L205" s="477"/>
      <c r="M205" s="486">
        <v>67060</v>
      </c>
      <c r="N205" s="477"/>
    </row>
    <row r="206" spans="1:14" ht="30.75" x14ac:dyDescent="0.7">
      <c r="A206" s="325"/>
      <c r="B206" s="343"/>
      <c r="C206" s="409"/>
      <c r="D206" s="467"/>
      <c r="E206" s="327"/>
      <c r="F206" s="330"/>
      <c r="G206" s="468">
        <v>242975</v>
      </c>
      <c r="H206" s="367"/>
      <c r="I206" s="324"/>
      <c r="J206" s="482"/>
      <c r="K206" s="481"/>
      <c r="L206" s="477"/>
      <c r="M206" s="409"/>
      <c r="N206" s="477"/>
    </row>
    <row r="207" spans="1:14" ht="30.75" x14ac:dyDescent="0.7">
      <c r="A207" s="316">
        <v>306</v>
      </c>
      <c r="B207" s="446" t="s">
        <v>1172</v>
      </c>
      <c r="C207" s="475" t="s">
        <v>651</v>
      </c>
      <c r="D207" s="464" t="s">
        <v>1163</v>
      </c>
      <c r="E207" s="465">
        <f t="shared" ref="E207" si="203">M207*1.07</f>
        <v>78324</v>
      </c>
      <c r="F207" s="466">
        <f t="shared" ref="F207" si="204">G208</f>
        <v>242975</v>
      </c>
      <c r="G207" s="403" t="s">
        <v>1094</v>
      </c>
      <c r="H207" s="366">
        <v>1</v>
      </c>
      <c r="I207" s="324"/>
      <c r="J207" s="482"/>
      <c r="K207" s="481"/>
      <c r="L207" s="477"/>
      <c r="M207" s="486">
        <v>73200</v>
      </c>
      <c r="N207" s="477"/>
    </row>
    <row r="208" spans="1:14" ht="30.75" x14ac:dyDescent="0.7">
      <c r="A208" s="325"/>
      <c r="B208" s="343"/>
      <c r="C208" s="409"/>
      <c r="D208" s="467" t="s">
        <v>1164</v>
      </c>
      <c r="E208" s="327"/>
      <c r="F208" s="330"/>
      <c r="G208" s="468">
        <v>242975</v>
      </c>
      <c r="H208" s="367"/>
      <c r="I208" s="324"/>
      <c r="J208" s="482"/>
      <c r="K208" s="481"/>
      <c r="L208" s="477"/>
      <c r="M208" s="409"/>
      <c r="N208" s="477"/>
    </row>
    <row r="209" spans="1:14" ht="30.75" x14ac:dyDescent="0.7">
      <c r="A209" s="316">
        <v>307</v>
      </c>
      <c r="B209" s="446" t="s">
        <v>1193</v>
      </c>
      <c r="C209" s="408" t="s">
        <v>415</v>
      </c>
      <c r="D209" s="464" t="s">
        <v>893</v>
      </c>
      <c r="E209" s="469">
        <f t="shared" ref="E209" si="205">M209*1.07</f>
        <v>45475</v>
      </c>
      <c r="F209" s="466">
        <f t="shared" ref="F209" si="206">G210</f>
        <v>44649</v>
      </c>
      <c r="G209" s="403" t="s">
        <v>975</v>
      </c>
      <c r="H209" s="366">
        <v>1</v>
      </c>
      <c r="I209" s="324"/>
      <c r="J209" s="482"/>
      <c r="K209" s="481"/>
      <c r="L209" s="477"/>
      <c r="M209" s="486">
        <v>42500</v>
      </c>
      <c r="N209" s="477"/>
    </row>
    <row r="210" spans="1:14" ht="30.75" x14ac:dyDescent="0.7">
      <c r="A210" s="325"/>
      <c r="B210" s="343"/>
      <c r="C210" s="409"/>
      <c r="D210" s="467" t="s">
        <v>894</v>
      </c>
      <c r="E210" s="355"/>
      <c r="F210" s="330"/>
      <c r="G210" s="468">
        <v>44649</v>
      </c>
      <c r="H210" s="367"/>
      <c r="I210" s="324"/>
      <c r="J210" s="482"/>
      <c r="K210" s="481"/>
      <c r="L210" s="477"/>
      <c r="M210" s="409"/>
      <c r="N210" s="477"/>
    </row>
    <row r="211" spans="1:14" ht="30.75" x14ac:dyDescent="0.7">
      <c r="A211" s="316">
        <v>308</v>
      </c>
      <c r="B211" s="446" t="s">
        <v>733</v>
      </c>
      <c r="C211" s="408" t="s">
        <v>409</v>
      </c>
      <c r="D211" s="464" t="s">
        <v>895</v>
      </c>
      <c r="E211" s="465">
        <f t="shared" ref="E211" si="207">M211*1.07</f>
        <v>12749.050000000001</v>
      </c>
      <c r="F211" s="466">
        <f t="shared" ref="F211" si="208">G212</f>
        <v>44649</v>
      </c>
      <c r="G211" s="403" t="s">
        <v>976</v>
      </c>
      <c r="H211" s="366">
        <v>1</v>
      </c>
      <c r="I211" s="324"/>
      <c r="J211" s="482"/>
      <c r="K211" s="481"/>
      <c r="L211" s="477"/>
      <c r="M211" s="486">
        <v>11915</v>
      </c>
      <c r="N211" s="477"/>
    </row>
    <row r="212" spans="1:14" ht="30.75" x14ac:dyDescent="0.7">
      <c r="A212" s="325"/>
      <c r="B212" s="343"/>
      <c r="C212" s="409"/>
      <c r="D212" s="467" t="s">
        <v>619</v>
      </c>
      <c r="E212" s="327"/>
      <c r="F212" s="330"/>
      <c r="G212" s="468">
        <v>44649</v>
      </c>
      <c r="H212" s="367"/>
      <c r="I212" s="324"/>
      <c r="J212" s="482"/>
      <c r="K212" s="481"/>
      <c r="L212" s="477"/>
      <c r="M212" s="409"/>
      <c r="N212" s="477"/>
    </row>
    <row r="213" spans="1:14" ht="30.75" x14ac:dyDescent="0.7">
      <c r="A213" s="316">
        <v>309</v>
      </c>
      <c r="B213" s="450" t="s">
        <v>85</v>
      </c>
      <c r="C213" s="408" t="s">
        <v>405</v>
      </c>
      <c r="D213" s="464" t="s">
        <v>896</v>
      </c>
      <c r="E213" s="465">
        <f t="shared" ref="E213" si="209">M213*1.07</f>
        <v>4708</v>
      </c>
      <c r="F213" s="466">
        <f t="shared" ref="F213" si="210">G214</f>
        <v>44649</v>
      </c>
      <c r="G213" s="403" t="s">
        <v>977</v>
      </c>
      <c r="H213" s="366">
        <v>1</v>
      </c>
      <c r="I213" s="324"/>
      <c r="J213" s="482"/>
      <c r="K213" s="481"/>
      <c r="L213" s="477"/>
      <c r="M213" s="486">
        <v>4400</v>
      </c>
      <c r="N213" s="477"/>
    </row>
    <row r="214" spans="1:14" ht="30.75" x14ac:dyDescent="0.7">
      <c r="A214" s="325"/>
      <c r="B214" s="343"/>
      <c r="C214" s="409" t="s">
        <v>406</v>
      </c>
      <c r="D214" s="467"/>
      <c r="E214" s="327"/>
      <c r="F214" s="330"/>
      <c r="G214" s="468">
        <v>44649</v>
      </c>
      <c r="H214" s="367"/>
      <c r="I214" s="324"/>
      <c r="J214" s="482"/>
      <c r="K214" s="481"/>
      <c r="L214" s="477"/>
      <c r="M214" s="409"/>
      <c r="N214" s="477"/>
    </row>
    <row r="215" spans="1:14" ht="30.75" x14ac:dyDescent="0.7">
      <c r="A215" s="316">
        <v>310</v>
      </c>
      <c r="B215" s="446" t="s">
        <v>1192</v>
      </c>
      <c r="C215" s="410" t="s">
        <v>403</v>
      </c>
      <c r="D215" s="464" t="s">
        <v>897</v>
      </c>
      <c r="E215" s="469">
        <f t="shared" ref="E215" si="211">M215*1.07</f>
        <v>16050.000000000002</v>
      </c>
      <c r="F215" s="466">
        <f t="shared" ref="F215" si="212">G216</f>
        <v>44649</v>
      </c>
      <c r="G215" s="403" t="s">
        <v>978</v>
      </c>
      <c r="H215" s="366">
        <v>1</v>
      </c>
      <c r="I215" s="324"/>
      <c r="J215" s="482"/>
      <c r="K215" s="481"/>
      <c r="L215" s="477"/>
      <c r="M215" s="486">
        <v>15000</v>
      </c>
      <c r="N215" s="477"/>
    </row>
    <row r="216" spans="1:14" ht="30.75" x14ac:dyDescent="0.7">
      <c r="A216" s="325"/>
      <c r="B216" s="343"/>
      <c r="C216" s="409"/>
      <c r="D216" s="467" t="s">
        <v>447</v>
      </c>
      <c r="E216" s="355"/>
      <c r="F216" s="330"/>
      <c r="G216" s="468">
        <v>44649</v>
      </c>
      <c r="H216" s="367"/>
      <c r="I216" s="324"/>
      <c r="J216" s="482"/>
      <c r="K216" s="481"/>
      <c r="L216" s="477"/>
      <c r="M216" s="409"/>
      <c r="N216" s="477"/>
    </row>
    <row r="217" spans="1:14" ht="30.75" x14ac:dyDescent="0.7">
      <c r="A217" s="316">
        <v>311</v>
      </c>
      <c r="B217" s="476" t="s">
        <v>1190</v>
      </c>
      <c r="C217" s="408" t="s">
        <v>416</v>
      </c>
      <c r="D217" s="464" t="s">
        <v>898</v>
      </c>
      <c r="E217" s="465">
        <f t="shared" ref="E217" si="213">M217*1.07</f>
        <v>9758.4000000000015</v>
      </c>
      <c r="F217" s="466">
        <f t="shared" ref="F217" si="214">G218</f>
        <v>44649</v>
      </c>
      <c r="G217" s="403" t="s">
        <v>979</v>
      </c>
      <c r="H217" s="366">
        <v>1</v>
      </c>
      <c r="I217" s="324"/>
      <c r="J217" s="482"/>
      <c r="K217" s="481"/>
      <c r="L217" s="477"/>
      <c r="M217" s="486">
        <v>9120</v>
      </c>
      <c r="N217" s="477"/>
    </row>
    <row r="218" spans="1:14" ht="30.75" x14ac:dyDescent="0.7">
      <c r="A218" s="325"/>
      <c r="B218" s="343"/>
      <c r="C218" s="409" t="s">
        <v>406</v>
      </c>
      <c r="D218" s="467"/>
      <c r="E218" s="327"/>
      <c r="F218" s="330"/>
      <c r="G218" s="468">
        <v>44649</v>
      </c>
      <c r="H218" s="367"/>
      <c r="I218" s="324"/>
      <c r="J218" s="482"/>
      <c r="K218" s="481"/>
      <c r="L218" s="477"/>
      <c r="M218" s="409"/>
      <c r="N218" s="477"/>
    </row>
    <row r="219" spans="1:14" ht="30.75" x14ac:dyDescent="0.7">
      <c r="A219" s="316">
        <v>312</v>
      </c>
      <c r="B219" s="446" t="s">
        <v>55</v>
      </c>
      <c r="C219" s="408" t="s">
        <v>422</v>
      </c>
      <c r="D219" s="464" t="s">
        <v>899</v>
      </c>
      <c r="E219" s="465">
        <f t="shared" ref="E219" si="215">M219*1.07</f>
        <v>23968</v>
      </c>
      <c r="F219" s="466">
        <f t="shared" ref="F219" si="216">G220</f>
        <v>44649</v>
      </c>
      <c r="G219" s="403" t="s">
        <v>980</v>
      </c>
      <c r="H219" s="366">
        <v>1</v>
      </c>
      <c r="I219" s="324"/>
      <c r="J219" s="482"/>
      <c r="K219" s="481"/>
      <c r="L219" s="477"/>
      <c r="M219" s="486">
        <v>22400</v>
      </c>
      <c r="N219" s="477"/>
    </row>
    <row r="220" spans="1:14" ht="30.75" x14ac:dyDescent="0.7">
      <c r="A220" s="325"/>
      <c r="B220" s="343"/>
      <c r="C220" s="409"/>
      <c r="D220" s="467" t="s">
        <v>447</v>
      </c>
      <c r="E220" s="327"/>
      <c r="F220" s="330"/>
      <c r="G220" s="468">
        <v>44649</v>
      </c>
      <c r="H220" s="367"/>
      <c r="I220" s="324"/>
      <c r="J220" s="482"/>
      <c r="K220" s="481"/>
      <c r="L220" s="477"/>
      <c r="M220" s="409"/>
      <c r="N220" s="477"/>
    </row>
    <row r="221" spans="1:14" ht="30.75" x14ac:dyDescent="0.7">
      <c r="A221" s="316">
        <v>313</v>
      </c>
      <c r="B221" s="446" t="s">
        <v>1191</v>
      </c>
      <c r="C221" s="408" t="s">
        <v>1161</v>
      </c>
      <c r="D221" s="464" t="s">
        <v>1160</v>
      </c>
      <c r="E221" s="465">
        <f t="shared" ref="E221" si="217">M221*1.07</f>
        <v>92020</v>
      </c>
      <c r="F221" s="466">
        <f t="shared" ref="F221" si="218">G222</f>
        <v>242976</v>
      </c>
      <c r="G221" s="403" t="s">
        <v>1091</v>
      </c>
      <c r="H221" s="366">
        <v>1</v>
      </c>
      <c r="I221" s="324"/>
      <c r="J221" s="482"/>
      <c r="K221" s="481"/>
      <c r="L221" s="477"/>
      <c r="M221" s="486">
        <v>86000</v>
      </c>
      <c r="N221" s="477"/>
    </row>
    <row r="222" spans="1:14" ht="30.75" x14ac:dyDescent="0.7">
      <c r="A222" s="325"/>
      <c r="B222" s="343"/>
      <c r="C222" s="409"/>
      <c r="D222" s="467" t="s">
        <v>1162</v>
      </c>
      <c r="E222" s="327"/>
      <c r="F222" s="330"/>
      <c r="G222" s="468">
        <v>242976</v>
      </c>
      <c r="H222" s="367"/>
      <c r="I222" s="324"/>
      <c r="J222" s="482"/>
      <c r="K222" s="481"/>
      <c r="L222" s="477"/>
      <c r="M222" s="409"/>
      <c r="N222" s="477"/>
    </row>
    <row r="223" spans="1:14" ht="30.75" x14ac:dyDescent="0.7">
      <c r="A223" s="316">
        <v>314</v>
      </c>
      <c r="B223" s="446" t="s">
        <v>732</v>
      </c>
      <c r="C223" s="408" t="s">
        <v>179</v>
      </c>
      <c r="D223" s="464" t="s">
        <v>1165</v>
      </c>
      <c r="E223" s="469">
        <f t="shared" ref="E223" si="219">M223*1.07</f>
        <v>94053</v>
      </c>
      <c r="F223" s="466">
        <f t="shared" ref="F223" si="220">G224</f>
        <v>242976</v>
      </c>
      <c r="G223" s="403" t="s">
        <v>1097</v>
      </c>
      <c r="H223" s="366">
        <v>1</v>
      </c>
      <c r="I223" s="324"/>
      <c r="J223" s="482"/>
      <c r="K223" s="481"/>
      <c r="L223" s="477"/>
      <c r="M223" s="486">
        <v>87900</v>
      </c>
      <c r="N223" s="477"/>
    </row>
    <row r="224" spans="1:14" ht="30.75" x14ac:dyDescent="0.7">
      <c r="A224" s="325"/>
      <c r="B224" s="343"/>
      <c r="C224" s="409"/>
      <c r="D224" s="467" t="s">
        <v>1109</v>
      </c>
      <c r="E224" s="355"/>
      <c r="F224" s="330"/>
      <c r="G224" s="468">
        <v>242976</v>
      </c>
      <c r="H224" s="367"/>
      <c r="I224" s="324"/>
      <c r="J224" s="482"/>
      <c r="K224" s="481"/>
      <c r="L224" s="477"/>
      <c r="M224" s="409"/>
      <c r="N224" s="477"/>
    </row>
    <row r="225" spans="1:14" ht="30.75" x14ac:dyDescent="0.7">
      <c r="A225" s="316">
        <v>315</v>
      </c>
      <c r="B225" s="476" t="s">
        <v>1182</v>
      </c>
      <c r="C225" s="408" t="s">
        <v>38</v>
      </c>
      <c r="D225" s="464" t="s">
        <v>1166</v>
      </c>
      <c r="E225" s="465">
        <f t="shared" ref="E225" si="221">M225*1.07</f>
        <v>61495.040000000001</v>
      </c>
      <c r="F225" s="466">
        <f t="shared" ref="F225" si="222">G226</f>
        <v>242976</v>
      </c>
      <c r="G225" s="403" t="s">
        <v>1100</v>
      </c>
      <c r="H225" s="366">
        <v>1</v>
      </c>
      <c r="I225" s="324"/>
      <c r="J225" s="482"/>
      <c r="K225" s="481"/>
      <c r="L225" s="477"/>
      <c r="M225" s="486">
        <v>57472</v>
      </c>
      <c r="N225" s="477"/>
    </row>
    <row r="226" spans="1:14" ht="30.75" x14ac:dyDescent="0.7">
      <c r="A226" s="325"/>
      <c r="B226" s="343"/>
      <c r="C226" s="409"/>
      <c r="D226" s="467" t="s">
        <v>482</v>
      </c>
      <c r="E226" s="327"/>
      <c r="F226" s="330"/>
      <c r="G226" s="468">
        <v>242976</v>
      </c>
      <c r="H226" s="367"/>
      <c r="I226" s="324"/>
      <c r="J226" s="482"/>
      <c r="K226" s="481"/>
      <c r="L226" s="477"/>
      <c r="M226" s="409"/>
      <c r="N226" s="477"/>
    </row>
    <row r="227" spans="1:14" ht="30.75" x14ac:dyDescent="0.7">
      <c r="A227" s="316">
        <v>316</v>
      </c>
      <c r="B227" s="446" t="s">
        <v>1186</v>
      </c>
      <c r="C227" s="408" t="s">
        <v>1168</v>
      </c>
      <c r="D227" s="464" t="s">
        <v>1167</v>
      </c>
      <c r="E227" s="469">
        <f t="shared" ref="E227" si="223">M227*1.07</f>
        <v>55062.200000000004</v>
      </c>
      <c r="F227" s="466">
        <f t="shared" ref="F227" si="224">G228</f>
        <v>242977</v>
      </c>
      <c r="G227" s="403" t="s">
        <v>1102</v>
      </c>
      <c r="H227" s="366">
        <v>1</v>
      </c>
      <c r="I227" s="324"/>
      <c r="J227" s="482"/>
      <c r="K227" s="481"/>
      <c r="L227" s="477"/>
      <c r="M227" s="486">
        <v>51460</v>
      </c>
      <c r="N227" s="477"/>
    </row>
    <row r="228" spans="1:14" ht="30.75" x14ac:dyDescent="0.7">
      <c r="A228" s="325"/>
      <c r="B228" s="343"/>
      <c r="C228" s="409"/>
      <c r="D228" s="467"/>
      <c r="E228" s="355"/>
      <c r="F228" s="330"/>
      <c r="G228" s="468">
        <v>242977</v>
      </c>
      <c r="H228" s="367"/>
      <c r="I228" s="324"/>
      <c r="J228" s="482"/>
      <c r="K228" s="481"/>
      <c r="L228" s="477"/>
      <c r="M228" s="409"/>
      <c r="N228" s="477"/>
    </row>
    <row r="229" spans="1:14" ht="30.75" x14ac:dyDescent="0.7">
      <c r="A229" s="316">
        <v>317</v>
      </c>
      <c r="B229" s="446" t="s">
        <v>186</v>
      </c>
      <c r="C229" s="410" t="s">
        <v>649</v>
      </c>
      <c r="D229" s="464" t="s">
        <v>1169</v>
      </c>
      <c r="E229" s="465">
        <f t="shared" ref="E229" si="225">M229*1.07</f>
        <v>71904</v>
      </c>
      <c r="F229" s="466">
        <f t="shared" ref="F229" si="226">G230</f>
        <v>242977</v>
      </c>
      <c r="G229" s="403" t="s">
        <v>1170</v>
      </c>
      <c r="H229" s="366">
        <v>1</v>
      </c>
      <c r="I229" s="324"/>
      <c r="J229" s="482"/>
      <c r="K229" s="481"/>
      <c r="L229" s="477"/>
      <c r="M229" s="486">
        <v>67200</v>
      </c>
      <c r="N229" s="477"/>
    </row>
    <row r="230" spans="1:14" ht="30.75" x14ac:dyDescent="0.7">
      <c r="A230" s="325"/>
      <c r="B230" s="343"/>
      <c r="C230" s="409"/>
      <c r="D230" s="467"/>
      <c r="E230" s="327"/>
      <c r="F230" s="330"/>
      <c r="G230" s="468">
        <v>242977</v>
      </c>
      <c r="H230" s="367"/>
      <c r="I230" s="324"/>
      <c r="J230" s="482"/>
      <c r="K230" s="481"/>
      <c r="L230" s="477"/>
      <c r="M230" s="409"/>
      <c r="N230" s="477"/>
    </row>
    <row r="231" spans="1:14" ht="30.75" x14ac:dyDescent="0.7">
      <c r="A231" s="316">
        <v>318</v>
      </c>
      <c r="B231" s="446" t="s">
        <v>1172</v>
      </c>
      <c r="C231" s="408" t="s">
        <v>651</v>
      </c>
      <c r="D231" s="464" t="s">
        <v>1171</v>
      </c>
      <c r="E231" s="469">
        <f t="shared" ref="E231" si="227">M231*1.07</f>
        <v>28783</v>
      </c>
      <c r="F231" s="466">
        <f t="shared" ref="F231" si="228">G232</f>
        <v>242977</v>
      </c>
      <c r="G231" s="403" t="s">
        <v>1104</v>
      </c>
      <c r="H231" s="366">
        <v>1</v>
      </c>
      <c r="I231" s="324"/>
      <c r="J231" s="482"/>
      <c r="K231" s="481"/>
      <c r="L231" s="477"/>
      <c r="M231" s="486">
        <v>26900</v>
      </c>
      <c r="N231" s="477"/>
    </row>
    <row r="232" spans="1:14" ht="30.75" x14ac:dyDescent="0.7">
      <c r="A232" s="325"/>
      <c r="B232" s="343"/>
      <c r="C232" s="409"/>
      <c r="D232" s="467" t="s">
        <v>447</v>
      </c>
      <c r="E232" s="327"/>
      <c r="F232" s="330"/>
      <c r="G232" s="468">
        <v>242977</v>
      </c>
      <c r="H232" s="367"/>
      <c r="I232" s="324"/>
      <c r="J232" s="482"/>
      <c r="K232" s="481"/>
      <c r="L232" s="477"/>
      <c r="M232" s="409"/>
      <c r="N232" s="477"/>
    </row>
    <row r="233" spans="1:14" ht="30.75" x14ac:dyDescent="0.7">
      <c r="A233" s="316">
        <v>319</v>
      </c>
      <c r="B233" s="446" t="s">
        <v>733</v>
      </c>
      <c r="C233" s="408" t="s">
        <v>777</v>
      </c>
      <c r="D233" s="464" t="s">
        <v>902</v>
      </c>
      <c r="E233" s="469">
        <f t="shared" ref="E233" si="229">M233*1.07</f>
        <v>2140</v>
      </c>
      <c r="F233" s="466">
        <f t="shared" ref="F233" si="230">G234</f>
        <v>44650</v>
      </c>
      <c r="G233" s="403" t="s">
        <v>982</v>
      </c>
      <c r="H233" s="366">
        <v>1</v>
      </c>
      <c r="I233" s="324"/>
      <c r="J233" s="482"/>
      <c r="K233" s="481"/>
      <c r="L233" s="477"/>
      <c r="M233" s="486">
        <v>2000</v>
      </c>
      <c r="N233" s="477"/>
    </row>
    <row r="234" spans="1:14" ht="30.75" x14ac:dyDescent="0.7">
      <c r="A234" s="325"/>
      <c r="B234" s="343"/>
      <c r="C234" s="409"/>
      <c r="D234" s="467"/>
      <c r="E234" s="327"/>
      <c r="F234" s="330"/>
      <c r="G234" s="468">
        <v>44650</v>
      </c>
      <c r="H234" s="367"/>
      <c r="I234" s="324"/>
      <c r="J234" s="482"/>
      <c r="K234" s="481"/>
      <c r="L234" s="477"/>
      <c r="M234" s="409"/>
      <c r="N234" s="477"/>
    </row>
    <row r="235" spans="1:14" ht="30.75" x14ac:dyDescent="0.7">
      <c r="A235" s="316">
        <v>320</v>
      </c>
      <c r="B235" s="332" t="s">
        <v>281</v>
      </c>
      <c r="C235" s="410" t="s">
        <v>757</v>
      </c>
      <c r="D235" s="464" t="s">
        <v>900</v>
      </c>
      <c r="E235" s="465">
        <f t="shared" ref="E235" si="231">M235*1.07</f>
        <v>38092</v>
      </c>
      <c r="F235" s="466">
        <f t="shared" ref="F235" si="232">G236</f>
        <v>44650</v>
      </c>
      <c r="G235" s="403" t="s">
        <v>981</v>
      </c>
      <c r="H235" s="366">
        <v>1</v>
      </c>
      <c r="I235" s="324"/>
      <c r="J235" s="482"/>
      <c r="K235" s="481"/>
      <c r="L235" s="477"/>
      <c r="M235" s="486">
        <v>35600</v>
      </c>
      <c r="N235" s="477"/>
    </row>
    <row r="236" spans="1:14" ht="30.75" x14ac:dyDescent="0.7">
      <c r="A236" s="490"/>
      <c r="B236" s="357"/>
      <c r="C236" s="491" t="s">
        <v>402</v>
      </c>
      <c r="D236" s="492" t="s">
        <v>901</v>
      </c>
      <c r="E236" s="355"/>
      <c r="F236" s="356"/>
      <c r="G236" s="493">
        <v>44650</v>
      </c>
      <c r="H236" s="365"/>
      <c r="I236" s="324"/>
      <c r="J236" s="482"/>
      <c r="K236" s="481"/>
      <c r="L236" s="477"/>
      <c r="M236" s="491"/>
      <c r="N236" s="477"/>
    </row>
    <row r="237" spans="1:14" s="233" customFormat="1" ht="30.75" x14ac:dyDescent="0.7">
      <c r="A237" s="481"/>
      <c r="B237" s="357"/>
      <c r="C237" s="357"/>
      <c r="D237" s="357"/>
      <c r="E237" s="357"/>
      <c r="F237" s="494"/>
      <c r="G237" s="324"/>
      <c r="H237" s="324"/>
      <c r="I237" s="324"/>
      <c r="J237" s="482"/>
      <c r="K237" s="481"/>
      <c r="L237" s="481"/>
      <c r="M237" s="481"/>
      <c r="N237" s="481"/>
    </row>
    <row r="238" spans="1:14" s="233" customFormat="1" ht="30.75" x14ac:dyDescent="0.55000000000000004">
      <c r="A238" s="284"/>
      <c r="B238" s="277"/>
      <c r="C238" s="166"/>
      <c r="D238" s="495"/>
      <c r="E238" s="497">
        <f>SUM(E1:E237)</f>
        <v>4469276.0663999999</v>
      </c>
      <c r="F238" s="280"/>
      <c r="G238" s="495"/>
      <c r="H238" s="496"/>
      <c r="I238" s="495"/>
      <c r="J238" s="167"/>
      <c r="K238" s="278"/>
      <c r="M238" s="166"/>
    </row>
    <row r="239" spans="1:14" s="233" customFormat="1" x14ac:dyDescent="0.55000000000000004">
      <c r="A239" s="284"/>
      <c r="B239" s="277"/>
      <c r="C239" s="167"/>
      <c r="D239" s="285"/>
      <c r="E239" s="167"/>
      <c r="F239" s="167"/>
      <c r="G239" s="285"/>
      <c r="H239" s="167"/>
      <c r="I239" s="285"/>
      <c r="J239" s="167"/>
      <c r="K239" s="279"/>
      <c r="M239" s="167"/>
    </row>
    <row r="240" spans="1:14" s="233" customFormat="1" x14ac:dyDescent="0.55000000000000004">
      <c r="E240" s="499"/>
    </row>
    <row r="241" spans="5:5" s="233" customFormat="1" x14ac:dyDescent="0.55000000000000004">
      <c r="E241" s="499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60" workbookViewId="0"/>
  </sheetViews>
  <sheetFormatPr defaultRowHeight="14.25" x14ac:dyDescent="0.2"/>
  <sheetData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040"/>
  <sheetViews>
    <sheetView tabSelected="1" view="pageBreakPreview" topLeftCell="A278" zoomScale="80" zoomScaleNormal="100" zoomScaleSheetLayoutView="80" workbookViewId="0">
      <selection activeCell="F294" sqref="F294"/>
    </sheetView>
  </sheetViews>
  <sheetFormatPr defaultColWidth="9" defaultRowHeight="30" customHeight="1" x14ac:dyDescent="0.65"/>
  <cols>
    <col min="1" max="1" width="6" style="289" customWidth="1"/>
    <col min="2" max="2" width="9" style="289" customWidth="1"/>
    <col min="3" max="3" width="27.5" style="310" customWidth="1"/>
    <col min="4" max="4" width="55.75" style="310" customWidth="1"/>
    <col min="5" max="5" width="112.625" style="310" customWidth="1"/>
    <col min="6" max="6" width="27" style="548" customWidth="1"/>
    <col min="7" max="7" width="17.625" style="313" customWidth="1"/>
    <col min="8" max="8" width="22.75" style="314" customWidth="1"/>
    <col min="9" max="9" width="12.25" style="310" customWidth="1"/>
    <col min="10" max="10" width="22.75" style="308" customWidth="1"/>
    <col min="11" max="11" width="50.625" style="309" hidden="1" customWidth="1"/>
    <col min="12" max="12" width="21.875" style="286" customWidth="1"/>
    <col min="13" max="13" width="14.125" style="289" hidden="1" customWidth="1"/>
    <col min="14" max="14" width="17.875" style="289" customWidth="1"/>
    <col min="15" max="16384" width="9" style="289"/>
  </cols>
  <sheetData>
    <row r="1" spans="1:12" ht="37.5" customHeight="1" x14ac:dyDescent="0.75">
      <c r="A1" s="286"/>
      <c r="B1" s="736" t="s">
        <v>14</v>
      </c>
      <c r="C1" s="736"/>
      <c r="D1" s="736"/>
      <c r="E1" s="736"/>
      <c r="F1" s="736"/>
      <c r="G1" s="736"/>
      <c r="H1" s="736"/>
      <c r="I1" s="736"/>
      <c r="J1" s="287"/>
      <c r="K1" s="288"/>
      <c r="L1" s="288"/>
    </row>
    <row r="2" spans="1:12" ht="30" customHeight="1" x14ac:dyDescent="0.75">
      <c r="B2" s="737" t="s">
        <v>36</v>
      </c>
      <c r="C2" s="737"/>
      <c r="D2" s="737"/>
      <c r="E2" s="737"/>
      <c r="F2" s="737"/>
      <c r="G2" s="737"/>
      <c r="H2" s="737"/>
      <c r="I2" s="737"/>
      <c r="J2" s="287"/>
      <c r="K2" s="288"/>
      <c r="L2" s="288"/>
    </row>
    <row r="3" spans="1:12" ht="24" customHeight="1" x14ac:dyDescent="0.75">
      <c r="B3" s="738" t="s">
        <v>15</v>
      </c>
      <c r="C3" s="738"/>
      <c r="D3" s="738"/>
      <c r="E3" s="738"/>
      <c r="F3" s="738"/>
      <c r="G3" s="738"/>
      <c r="H3" s="738"/>
      <c r="I3" s="738"/>
      <c r="J3" s="290"/>
      <c r="K3" s="291"/>
      <c r="L3" s="291"/>
    </row>
    <row r="4" spans="1:12" ht="52.5" customHeight="1" x14ac:dyDescent="0.65">
      <c r="B4" s="292" t="s">
        <v>5</v>
      </c>
      <c r="C4" s="293" t="s">
        <v>16</v>
      </c>
      <c r="D4" s="294" t="s">
        <v>6</v>
      </c>
      <c r="E4" s="293" t="s">
        <v>7</v>
      </c>
      <c r="F4" s="295" t="s">
        <v>8</v>
      </c>
      <c r="G4" s="732" t="s">
        <v>9</v>
      </c>
      <c r="H4" s="733"/>
      <c r="I4" s="293" t="s">
        <v>10</v>
      </c>
      <c r="J4" s="296"/>
      <c r="K4" s="297"/>
      <c r="L4" s="298"/>
    </row>
    <row r="5" spans="1:12" ht="34.5" customHeight="1" x14ac:dyDescent="0.65">
      <c r="B5" s="598" t="s">
        <v>11</v>
      </c>
      <c r="C5" s="300" t="s">
        <v>0</v>
      </c>
      <c r="D5" s="670" t="s">
        <v>1</v>
      </c>
      <c r="E5" s="300" t="s">
        <v>2</v>
      </c>
      <c r="F5" s="671" t="s">
        <v>3</v>
      </c>
      <c r="G5" s="672" t="s">
        <v>12</v>
      </c>
      <c r="H5" s="293" t="s">
        <v>13</v>
      </c>
      <c r="I5" s="300" t="s">
        <v>4</v>
      </c>
      <c r="J5" s="305"/>
      <c r="K5" s="306"/>
      <c r="L5" s="307"/>
    </row>
    <row r="6" spans="1:12" s="481" customFormat="1" ht="25.5" customHeight="1" x14ac:dyDescent="0.7">
      <c r="B6" s="331">
        <v>1</v>
      </c>
      <c r="C6" s="332" t="s">
        <v>186</v>
      </c>
      <c r="D6" s="318" t="s">
        <v>187</v>
      </c>
      <c r="E6" s="352" t="s">
        <v>188</v>
      </c>
      <c r="F6" s="320">
        <v>83203.200000000012</v>
      </c>
      <c r="G6" s="653">
        <v>242901</v>
      </c>
      <c r="H6" s="336" t="s">
        <v>189</v>
      </c>
      <c r="I6" s="366">
        <v>1</v>
      </c>
      <c r="J6" s="324"/>
      <c r="K6" s="483"/>
      <c r="L6" s="477"/>
    </row>
    <row r="7" spans="1:12" s="481" customFormat="1" ht="25.5" customHeight="1" x14ac:dyDescent="0.7">
      <c r="B7" s="337"/>
      <c r="C7" s="361"/>
      <c r="D7" s="327"/>
      <c r="E7" s="353" t="s">
        <v>190</v>
      </c>
      <c r="F7" s="329"/>
      <c r="G7" s="674"/>
      <c r="H7" s="341"/>
      <c r="I7" s="367"/>
      <c r="J7" s="324"/>
      <c r="K7" s="483"/>
      <c r="L7" s="477"/>
    </row>
    <row r="8" spans="1:12" s="481" customFormat="1" ht="30" customHeight="1" x14ac:dyDescent="0.7">
      <c r="B8" s="325">
        <v>2</v>
      </c>
      <c r="C8" s="361" t="s">
        <v>186</v>
      </c>
      <c r="D8" s="327" t="s">
        <v>187</v>
      </c>
      <c r="E8" s="340" t="s">
        <v>242</v>
      </c>
      <c r="F8" s="329">
        <v>98065.5</v>
      </c>
      <c r="G8" s="669">
        <v>242905</v>
      </c>
      <c r="H8" s="341" t="s">
        <v>243</v>
      </c>
      <c r="I8" s="341">
        <v>1</v>
      </c>
      <c r="J8" s="349"/>
      <c r="K8" s="483"/>
      <c r="L8" s="477"/>
    </row>
    <row r="9" spans="1:12" s="481" customFormat="1" ht="30" customHeight="1" x14ac:dyDescent="0.7">
      <c r="B9" s="316">
        <v>3</v>
      </c>
      <c r="C9" s="332" t="s">
        <v>186</v>
      </c>
      <c r="D9" s="372" t="s">
        <v>386</v>
      </c>
      <c r="E9" s="334" t="s">
        <v>387</v>
      </c>
      <c r="F9" s="320">
        <v>81320</v>
      </c>
      <c r="G9" s="321">
        <v>242916</v>
      </c>
      <c r="H9" s="336" t="s">
        <v>388</v>
      </c>
      <c r="I9" s="336">
        <v>1</v>
      </c>
      <c r="J9" s="324"/>
      <c r="K9" s="483"/>
      <c r="L9" s="477"/>
    </row>
    <row r="10" spans="1:12" s="481" customFormat="1" ht="27" customHeight="1" x14ac:dyDescent="0.7">
      <c r="B10" s="316">
        <v>4</v>
      </c>
      <c r="C10" s="348" t="s">
        <v>186</v>
      </c>
      <c r="D10" s="420" t="s">
        <v>649</v>
      </c>
      <c r="E10" s="421" t="s">
        <v>676</v>
      </c>
      <c r="F10" s="697">
        <v>80464</v>
      </c>
      <c r="G10" s="653">
        <v>242920</v>
      </c>
      <c r="H10" s="414" t="s">
        <v>692</v>
      </c>
      <c r="I10" s="366">
        <v>1</v>
      </c>
      <c r="J10" s="324"/>
      <c r="K10" s="483"/>
      <c r="L10" s="477"/>
    </row>
    <row r="11" spans="1:12" s="481" customFormat="1" ht="27" customHeight="1" x14ac:dyDescent="0.7">
      <c r="B11" s="490"/>
      <c r="C11" s="354"/>
      <c r="D11" s="411"/>
      <c r="E11" s="442" t="s">
        <v>482</v>
      </c>
      <c r="F11" s="698"/>
      <c r="G11" s="649"/>
      <c r="H11" s="430"/>
      <c r="I11" s="365"/>
      <c r="J11" s="324"/>
      <c r="K11" s="483"/>
      <c r="L11" s="477"/>
    </row>
    <row r="12" spans="1:12" s="481" customFormat="1" ht="27" customHeight="1" x14ac:dyDescent="0.7">
      <c r="B12" s="331">
        <v>5</v>
      </c>
      <c r="C12" s="332" t="s">
        <v>186</v>
      </c>
      <c r="D12" s="420" t="s">
        <v>649</v>
      </c>
      <c r="E12" s="421" t="s">
        <v>685</v>
      </c>
      <c r="F12" s="697">
        <v>11877</v>
      </c>
      <c r="G12" s="321">
        <v>242936</v>
      </c>
      <c r="H12" s="414" t="s">
        <v>701</v>
      </c>
      <c r="I12" s="366">
        <v>1</v>
      </c>
      <c r="J12" s="324"/>
      <c r="K12" s="483"/>
      <c r="L12" s="477"/>
    </row>
    <row r="13" spans="1:12" s="481" customFormat="1" ht="27" customHeight="1" x14ac:dyDescent="0.7">
      <c r="B13" s="628"/>
      <c r="C13" s="345"/>
      <c r="D13" s="411"/>
      <c r="E13" s="442" t="s">
        <v>447</v>
      </c>
      <c r="F13" s="698"/>
      <c r="G13" s="335"/>
      <c r="H13" s="430"/>
      <c r="I13" s="365"/>
      <c r="J13" s="324"/>
      <c r="K13" s="483"/>
      <c r="L13" s="477"/>
    </row>
    <row r="14" spans="1:12" s="481" customFormat="1" ht="27" customHeight="1" x14ac:dyDescent="0.7">
      <c r="B14" s="331">
        <v>6</v>
      </c>
      <c r="C14" s="332" t="s">
        <v>186</v>
      </c>
      <c r="D14" s="438" t="s">
        <v>649</v>
      </c>
      <c r="E14" s="401" t="s">
        <v>1131</v>
      </c>
      <c r="F14" s="699">
        <v>33084.400000000001</v>
      </c>
      <c r="G14" s="686">
        <v>242963</v>
      </c>
      <c r="H14" s="403" t="s">
        <v>1040</v>
      </c>
      <c r="I14" s="366">
        <v>1</v>
      </c>
      <c r="J14" s="324"/>
      <c r="K14" s="483"/>
      <c r="L14" s="477"/>
    </row>
    <row r="15" spans="1:12" s="481" customFormat="1" ht="27" customHeight="1" x14ac:dyDescent="0.7">
      <c r="B15" s="337"/>
      <c r="C15" s="361"/>
      <c r="D15" s="439"/>
      <c r="E15" s="405" t="s">
        <v>1132</v>
      </c>
      <c r="F15" s="700"/>
      <c r="G15" s="677"/>
      <c r="H15" s="680"/>
      <c r="I15" s="367"/>
      <c r="J15" s="324"/>
      <c r="K15" s="483"/>
      <c r="L15" s="477"/>
    </row>
    <row r="16" spans="1:12" s="481" customFormat="1" ht="30" customHeight="1" x14ac:dyDescent="0.7">
      <c r="B16" s="325">
        <v>7</v>
      </c>
      <c r="C16" s="361" t="s">
        <v>186</v>
      </c>
      <c r="D16" s="684" t="s">
        <v>649</v>
      </c>
      <c r="E16" s="467" t="s">
        <v>1169</v>
      </c>
      <c r="F16" s="700">
        <v>71904</v>
      </c>
      <c r="G16" s="330">
        <v>242977</v>
      </c>
      <c r="H16" s="680" t="s">
        <v>1170</v>
      </c>
      <c r="I16" s="341">
        <v>1</v>
      </c>
      <c r="J16" s="324"/>
      <c r="K16" s="483"/>
      <c r="L16" s="477"/>
    </row>
    <row r="17" spans="2:15" s="477" customFormat="1" ht="30" customHeight="1" thickBot="1" x14ac:dyDescent="0.75">
      <c r="C17" s="349"/>
      <c r="D17" s="349"/>
      <c r="E17" s="349"/>
      <c r="F17" s="797">
        <f>SUM(F6:F16)</f>
        <v>459918.10000000003</v>
      </c>
      <c r="G17" s="478"/>
      <c r="H17" s="479"/>
      <c r="I17" s="324"/>
      <c r="J17" s="324"/>
      <c r="K17" s="484"/>
      <c r="L17" s="481"/>
    </row>
    <row r="18" spans="2:15" s="477" customFormat="1" ht="20.25" customHeight="1" thickTop="1" x14ac:dyDescent="0.7">
      <c r="C18" s="349"/>
      <c r="D18" s="349"/>
      <c r="E18" s="349"/>
      <c r="F18" s="702"/>
      <c r="G18" s="478"/>
      <c r="H18" s="479"/>
      <c r="I18" s="324"/>
      <c r="J18" s="324"/>
      <c r="K18" s="484"/>
      <c r="L18" s="481"/>
    </row>
    <row r="19" spans="2:15" s="477" customFormat="1" ht="19.5" customHeight="1" x14ac:dyDescent="0.7">
      <c r="C19" s="349"/>
      <c r="D19" s="349"/>
      <c r="E19" s="349"/>
      <c r="F19" s="702"/>
      <c r="G19" s="478"/>
      <c r="H19" s="479"/>
      <c r="I19" s="324"/>
      <c r="J19" s="324"/>
      <c r="K19" s="482"/>
      <c r="L19" s="481"/>
    </row>
    <row r="20" spans="2:15" s="477" customFormat="1" ht="56.25" customHeight="1" x14ac:dyDescent="0.7">
      <c r="B20" s="292" t="s">
        <v>5</v>
      </c>
      <c r="C20" s="293" t="s">
        <v>16</v>
      </c>
      <c r="D20" s="294" t="s">
        <v>6</v>
      </c>
      <c r="E20" s="293" t="s">
        <v>7</v>
      </c>
      <c r="F20" s="295" t="s">
        <v>8</v>
      </c>
      <c r="G20" s="732" t="s">
        <v>9</v>
      </c>
      <c r="H20" s="733"/>
      <c r="I20" s="293" t="s">
        <v>10</v>
      </c>
      <c r="J20" s="324"/>
      <c r="K20" s="484"/>
      <c r="L20" s="488"/>
      <c r="M20" s="485"/>
      <c r="N20" s="485"/>
      <c r="O20" s="485"/>
    </row>
    <row r="21" spans="2:15" s="477" customFormat="1" ht="30" customHeight="1" x14ac:dyDescent="0.7">
      <c r="B21" s="663" t="s">
        <v>11</v>
      </c>
      <c r="C21" s="664" t="s">
        <v>0</v>
      </c>
      <c r="D21" s="665" t="s">
        <v>1</v>
      </c>
      <c r="E21" s="666" t="s">
        <v>2</v>
      </c>
      <c r="F21" s="667" t="s">
        <v>3</v>
      </c>
      <c r="G21" s="668" t="s">
        <v>12</v>
      </c>
      <c r="H21" s="606" t="s">
        <v>13</v>
      </c>
      <c r="I21" s="666" t="s">
        <v>4</v>
      </c>
      <c r="J21" s="324"/>
      <c r="K21" s="484"/>
      <c r="L21" s="488"/>
      <c r="M21" s="485"/>
      <c r="N21" s="485"/>
      <c r="O21" s="485"/>
    </row>
    <row r="22" spans="2:15" s="477" customFormat="1" ht="30" customHeight="1" x14ac:dyDescent="0.7">
      <c r="B22" s="611">
        <v>1</v>
      </c>
      <c r="C22" s="595" t="s">
        <v>1205</v>
      </c>
      <c r="D22" s="689" t="s">
        <v>770</v>
      </c>
      <c r="E22" s="592" t="s">
        <v>1276</v>
      </c>
      <c r="F22" s="703">
        <v>7490</v>
      </c>
      <c r="G22" s="690">
        <v>242965</v>
      </c>
      <c r="H22" s="691" t="s">
        <v>956</v>
      </c>
      <c r="I22" s="613">
        <v>1</v>
      </c>
      <c r="J22" s="324"/>
      <c r="K22" s="481"/>
      <c r="L22" s="486">
        <v>7000</v>
      </c>
      <c r="M22" s="485"/>
      <c r="N22" s="485"/>
      <c r="O22" s="485"/>
    </row>
    <row r="23" spans="2:15" s="477" customFormat="1" ht="30" customHeight="1" thickBot="1" x14ac:dyDescent="0.75">
      <c r="C23" s="349"/>
      <c r="D23" s="349"/>
      <c r="E23" s="349"/>
      <c r="F23" s="797">
        <f>SUM(F22)</f>
        <v>7490</v>
      </c>
      <c r="G23" s="478"/>
      <c r="H23" s="479"/>
      <c r="I23" s="324"/>
      <c r="J23" s="324"/>
      <c r="K23" s="484"/>
      <c r="L23" s="488"/>
      <c r="M23" s="485"/>
      <c r="N23" s="485"/>
      <c r="O23" s="485"/>
    </row>
    <row r="24" spans="2:15" s="477" customFormat="1" ht="21.75" customHeight="1" thickTop="1" x14ac:dyDescent="0.7">
      <c r="C24" s="349"/>
      <c r="D24" s="349"/>
      <c r="E24" s="349"/>
      <c r="F24" s="702"/>
      <c r="G24" s="478"/>
      <c r="H24" s="479"/>
      <c r="I24" s="324"/>
      <c r="J24" s="324"/>
      <c r="K24" s="484"/>
      <c r="L24" s="488"/>
      <c r="M24" s="485"/>
      <c r="N24" s="485"/>
      <c r="O24" s="485"/>
    </row>
    <row r="25" spans="2:15" s="477" customFormat="1" ht="59.25" customHeight="1" x14ac:dyDescent="0.7">
      <c r="B25" s="292" t="s">
        <v>5</v>
      </c>
      <c r="C25" s="293" t="s">
        <v>16</v>
      </c>
      <c r="D25" s="294" t="s">
        <v>6</v>
      </c>
      <c r="E25" s="293" t="s">
        <v>7</v>
      </c>
      <c r="F25" s="295" t="s">
        <v>8</v>
      </c>
      <c r="G25" s="732" t="s">
        <v>9</v>
      </c>
      <c r="H25" s="733"/>
      <c r="I25" s="293" t="s">
        <v>10</v>
      </c>
      <c r="J25" s="324"/>
      <c r="K25" s="482"/>
      <c r="L25" s="481"/>
    </row>
    <row r="26" spans="2:15" s="477" customFormat="1" ht="30" customHeight="1" x14ac:dyDescent="0.7">
      <c r="B26" s="599">
        <v>1</v>
      </c>
      <c r="C26" s="595" t="s">
        <v>148</v>
      </c>
      <c r="D26" s="584" t="s">
        <v>149</v>
      </c>
      <c r="E26" s="585" t="s">
        <v>150</v>
      </c>
      <c r="F26" s="586">
        <v>74900</v>
      </c>
      <c r="G26" s="587">
        <v>242898</v>
      </c>
      <c r="H26" s="588" t="s">
        <v>151</v>
      </c>
      <c r="I26" s="588">
        <v>1</v>
      </c>
      <c r="J26" s="324"/>
      <c r="K26" s="482"/>
      <c r="L26" s="481"/>
    </row>
    <row r="27" spans="2:15" s="477" customFormat="1" ht="30" customHeight="1" x14ac:dyDescent="0.7">
      <c r="B27" s="316">
        <v>2</v>
      </c>
      <c r="C27" s="332" t="s">
        <v>148</v>
      </c>
      <c r="D27" s="372" t="s">
        <v>359</v>
      </c>
      <c r="E27" s="334" t="s">
        <v>1277</v>
      </c>
      <c r="F27" s="320">
        <v>89708.800000000003</v>
      </c>
      <c r="G27" s="321">
        <v>242915</v>
      </c>
      <c r="H27" s="336" t="s">
        <v>361</v>
      </c>
      <c r="I27" s="336">
        <v>1</v>
      </c>
      <c r="J27" s="324"/>
      <c r="K27" s="482"/>
      <c r="L27" s="481"/>
    </row>
    <row r="28" spans="2:15" s="477" customFormat="1" ht="30" customHeight="1" x14ac:dyDescent="0.7">
      <c r="B28" s="331">
        <v>3</v>
      </c>
      <c r="C28" s="332" t="s">
        <v>1211</v>
      </c>
      <c r="D28" s="438" t="s">
        <v>1145</v>
      </c>
      <c r="E28" s="401" t="s">
        <v>1144</v>
      </c>
      <c r="F28" s="699">
        <v>59920</v>
      </c>
      <c r="G28" s="686">
        <v>242968</v>
      </c>
      <c r="H28" s="403" t="s">
        <v>1063</v>
      </c>
      <c r="I28" s="366">
        <v>1</v>
      </c>
      <c r="J28" s="324"/>
      <c r="K28" s="482"/>
      <c r="L28" s="481"/>
    </row>
    <row r="29" spans="2:15" s="477" customFormat="1" ht="23.25" customHeight="1" x14ac:dyDescent="0.7">
      <c r="B29" s="688"/>
      <c r="C29" s="327"/>
      <c r="D29" s="327"/>
      <c r="E29" s="343" t="s">
        <v>1146</v>
      </c>
      <c r="F29" s="338"/>
      <c r="G29" s="677"/>
      <c r="H29" s="341"/>
      <c r="I29" s="367"/>
      <c r="J29" s="324"/>
      <c r="K29" s="482"/>
      <c r="L29" s="481"/>
    </row>
    <row r="30" spans="2:15" s="477" customFormat="1" ht="23.25" customHeight="1" thickBot="1" x14ac:dyDescent="0.75">
      <c r="B30" s="481"/>
      <c r="C30" s="357"/>
      <c r="D30" s="357"/>
      <c r="E30" s="357"/>
      <c r="F30" s="797">
        <f>SUM(F26:F29)</f>
        <v>224528.8</v>
      </c>
      <c r="G30" s="494"/>
      <c r="H30" s="324"/>
      <c r="I30" s="324"/>
      <c r="J30" s="324"/>
      <c r="K30" s="482"/>
      <c r="L30" s="481"/>
    </row>
    <row r="31" spans="2:15" s="477" customFormat="1" ht="16.5" customHeight="1" thickTop="1" x14ac:dyDescent="0.7">
      <c r="B31" s="481"/>
      <c r="C31" s="357"/>
      <c r="D31" s="357"/>
      <c r="E31" s="357"/>
      <c r="F31" s="451"/>
      <c r="G31" s="494"/>
      <c r="H31" s="324"/>
      <c r="I31" s="324"/>
      <c r="J31" s="324"/>
      <c r="K31" s="482"/>
      <c r="L31" s="481"/>
    </row>
    <row r="32" spans="2:15" s="477" customFormat="1" ht="21.75" customHeight="1" x14ac:dyDescent="0.7">
      <c r="C32" s="349"/>
      <c r="D32" s="349"/>
      <c r="E32" s="349"/>
      <c r="F32" s="702"/>
      <c r="G32" s="478"/>
      <c r="H32" s="479"/>
      <c r="I32" s="324"/>
      <c r="J32" s="324"/>
      <c r="K32" s="482"/>
      <c r="L32" s="481"/>
    </row>
    <row r="33" spans="2:12" s="477" customFormat="1" ht="64.5" customHeight="1" x14ac:dyDescent="0.7">
      <c r="B33" s="292" t="s">
        <v>5</v>
      </c>
      <c r="C33" s="293" t="s">
        <v>16</v>
      </c>
      <c r="D33" s="294" t="s">
        <v>6</v>
      </c>
      <c r="E33" s="293" t="s">
        <v>7</v>
      </c>
      <c r="F33" s="295" t="s">
        <v>8</v>
      </c>
      <c r="G33" s="732" t="s">
        <v>9</v>
      </c>
      <c r="H33" s="733"/>
      <c r="I33" s="293" t="s">
        <v>10</v>
      </c>
      <c r="J33" s="324"/>
      <c r="K33" s="482"/>
      <c r="L33" s="481"/>
    </row>
    <row r="34" spans="2:12" s="477" customFormat="1" ht="30" customHeight="1" x14ac:dyDescent="0.7">
      <c r="B34" s="599">
        <v>1</v>
      </c>
      <c r="C34" s="595" t="s">
        <v>1208</v>
      </c>
      <c r="D34" s="600" t="s">
        <v>774</v>
      </c>
      <c r="E34" s="592" t="s">
        <v>1278</v>
      </c>
      <c r="F34" s="704">
        <v>1887.48</v>
      </c>
      <c r="G34" s="597">
        <v>242968</v>
      </c>
      <c r="H34" s="593" t="s">
        <v>961</v>
      </c>
      <c r="I34" s="588">
        <v>1</v>
      </c>
      <c r="J34" s="324"/>
      <c r="K34" s="481"/>
      <c r="L34" s="486">
        <v>1764</v>
      </c>
    </row>
    <row r="35" spans="2:12" s="477" customFormat="1" ht="30" customHeight="1" thickBot="1" x14ac:dyDescent="0.75">
      <c r="C35" s="349"/>
      <c r="D35" s="349"/>
      <c r="E35" s="349"/>
      <c r="F35" s="701">
        <f>SUM(F34)</f>
        <v>1887.48</v>
      </c>
      <c r="G35" s="478"/>
      <c r="H35" s="479"/>
      <c r="I35" s="324"/>
      <c r="J35" s="324"/>
      <c r="K35" s="482"/>
      <c r="L35" s="481"/>
    </row>
    <row r="36" spans="2:12" s="477" customFormat="1" ht="30" customHeight="1" thickTop="1" x14ac:dyDescent="0.7">
      <c r="C36" s="349"/>
      <c r="D36" s="349"/>
      <c r="E36" s="349"/>
      <c r="F36" s="702"/>
      <c r="G36" s="478"/>
      <c r="H36" s="479"/>
      <c r="I36" s="324"/>
      <c r="J36" s="324"/>
      <c r="K36" s="482"/>
      <c r="L36" s="481"/>
    </row>
    <row r="37" spans="2:12" s="477" customFormat="1" ht="23.25" customHeight="1" x14ac:dyDescent="0.7">
      <c r="C37" s="349"/>
      <c r="D37" s="349"/>
      <c r="E37" s="349"/>
      <c r="F37" s="702"/>
      <c r="G37" s="478"/>
      <c r="H37" s="479"/>
      <c r="I37" s="324"/>
      <c r="J37" s="324"/>
      <c r="K37" s="482"/>
      <c r="L37" s="481"/>
    </row>
    <row r="38" spans="2:12" s="477" customFormat="1" ht="60.75" customHeight="1" x14ac:dyDescent="0.7">
      <c r="B38" s="292" t="s">
        <v>5</v>
      </c>
      <c r="C38" s="293" t="s">
        <v>16</v>
      </c>
      <c r="D38" s="294" t="s">
        <v>6</v>
      </c>
      <c r="E38" s="293" t="s">
        <v>7</v>
      </c>
      <c r="F38" s="295" t="s">
        <v>8</v>
      </c>
      <c r="G38" s="732" t="s">
        <v>9</v>
      </c>
      <c r="H38" s="733"/>
      <c r="I38" s="293" t="s">
        <v>10</v>
      </c>
      <c r="J38" s="324"/>
      <c r="K38" s="482"/>
      <c r="L38" s="481"/>
    </row>
    <row r="39" spans="2:12" s="477" customFormat="1" ht="30" customHeight="1" x14ac:dyDescent="0.7">
      <c r="B39" s="599">
        <v>1</v>
      </c>
      <c r="C39" s="601" t="s">
        <v>1181</v>
      </c>
      <c r="D39" s="591" t="s">
        <v>1111</v>
      </c>
      <c r="E39" s="592" t="s">
        <v>1279</v>
      </c>
      <c r="F39" s="704">
        <v>80892</v>
      </c>
      <c r="G39" s="597">
        <v>242950</v>
      </c>
      <c r="H39" s="593" t="s">
        <v>1005</v>
      </c>
      <c r="I39" s="588">
        <v>1</v>
      </c>
      <c r="J39" s="324"/>
      <c r="K39" s="482"/>
      <c r="L39" s="481"/>
    </row>
    <row r="40" spans="2:12" s="477" customFormat="1" ht="30" customHeight="1" x14ac:dyDescent="0.7">
      <c r="B40" s="599">
        <v>2</v>
      </c>
      <c r="C40" s="601" t="s">
        <v>1181</v>
      </c>
      <c r="D40" s="591" t="s">
        <v>1111</v>
      </c>
      <c r="E40" s="592" t="s">
        <v>1154</v>
      </c>
      <c r="F40" s="704">
        <v>68480</v>
      </c>
      <c r="G40" s="597">
        <v>242970</v>
      </c>
      <c r="H40" s="593" t="s">
        <v>1079</v>
      </c>
      <c r="I40" s="588">
        <v>1</v>
      </c>
      <c r="J40" s="324"/>
      <c r="K40" s="482"/>
      <c r="L40" s="481"/>
    </row>
    <row r="41" spans="2:12" s="477" customFormat="1" ht="30" customHeight="1" thickBot="1" x14ac:dyDescent="0.75">
      <c r="C41" s="349"/>
      <c r="D41" s="349"/>
      <c r="E41" s="349"/>
      <c r="F41" s="797">
        <f>SUM(F39:F40)</f>
        <v>149372</v>
      </c>
      <c r="G41" s="478"/>
      <c r="H41" s="479"/>
      <c r="I41" s="324"/>
      <c r="J41" s="324"/>
      <c r="K41" s="482"/>
      <c r="L41" s="481"/>
    </row>
    <row r="42" spans="2:12" s="477" customFormat="1" ht="18.75" customHeight="1" thickTop="1" x14ac:dyDescent="0.7">
      <c r="C42" s="349"/>
      <c r="D42" s="349"/>
      <c r="E42" s="349"/>
      <c r="F42" s="702"/>
      <c r="G42" s="478"/>
      <c r="H42" s="479"/>
      <c r="I42" s="324"/>
      <c r="J42" s="324"/>
      <c r="K42" s="482"/>
      <c r="L42" s="481"/>
    </row>
    <row r="43" spans="2:12" s="477" customFormat="1" ht="56.25" customHeight="1" x14ac:dyDescent="0.7">
      <c r="B43" s="292">
        <v>1</v>
      </c>
      <c r="C43" s="293" t="s">
        <v>16</v>
      </c>
      <c r="D43" s="294" t="s">
        <v>6</v>
      </c>
      <c r="E43" s="293" t="s">
        <v>7</v>
      </c>
      <c r="F43" s="295" t="s">
        <v>8</v>
      </c>
      <c r="G43" s="732" t="s">
        <v>9</v>
      </c>
      <c r="H43" s="733"/>
      <c r="I43" s="293" t="s">
        <v>10</v>
      </c>
      <c r="J43" s="324"/>
      <c r="K43" s="482"/>
      <c r="L43" s="481"/>
    </row>
    <row r="44" spans="2:12" s="477" customFormat="1" ht="30" customHeight="1" x14ac:dyDescent="0.7">
      <c r="B44" s="599">
        <v>1</v>
      </c>
      <c r="C44" s="602" t="s">
        <v>374</v>
      </c>
      <c r="D44" s="590" t="s">
        <v>375</v>
      </c>
      <c r="E44" s="585" t="s">
        <v>376</v>
      </c>
      <c r="F44" s="586">
        <v>535</v>
      </c>
      <c r="G44" s="587">
        <v>242915</v>
      </c>
      <c r="H44" s="588" t="s">
        <v>377</v>
      </c>
      <c r="I44" s="588">
        <v>1</v>
      </c>
      <c r="J44" s="324"/>
      <c r="K44" s="483"/>
    </row>
    <row r="45" spans="2:12" s="477" customFormat="1" ht="30" customHeight="1" x14ac:dyDescent="0.7">
      <c r="B45" s="599">
        <v>2</v>
      </c>
      <c r="C45" s="595" t="s">
        <v>733</v>
      </c>
      <c r="D45" s="591" t="s">
        <v>409</v>
      </c>
      <c r="E45" s="592" t="s">
        <v>1280</v>
      </c>
      <c r="F45" s="586">
        <v>3493.55</v>
      </c>
      <c r="G45" s="587">
        <v>242922</v>
      </c>
      <c r="H45" s="593" t="s">
        <v>543</v>
      </c>
      <c r="I45" s="588">
        <v>1</v>
      </c>
      <c r="J45" s="324"/>
    </row>
    <row r="46" spans="2:12" s="477" customFormat="1" ht="30" customHeight="1" x14ac:dyDescent="0.7">
      <c r="B46" s="599">
        <v>3</v>
      </c>
      <c r="C46" s="595" t="s">
        <v>733</v>
      </c>
      <c r="D46" s="591" t="s">
        <v>409</v>
      </c>
      <c r="E46" s="592" t="s">
        <v>458</v>
      </c>
      <c r="F46" s="586">
        <v>6955</v>
      </c>
      <c r="G46" s="587">
        <v>242940</v>
      </c>
      <c r="H46" s="593" t="s">
        <v>544</v>
      </c>
      <c r="I46" s="588">
        <v>1</v>
      </c>
      <c r="J46" s="324"/>
    </row>
    <row r="47" spans="2:12" s="477" customFormat="1" ht="30" customHeight="1" x14ac:dyDescent="0.7">
      <c r="B47" s="599">
        <v>4</v>
      </c>
      <c r="C47" s="595" t="s">
        <v>733</v>
      </c>
      <c r="D47" s="591" t="s">
        <v>409</v>
      </c>
      <c r="E47" s="592" t="s">
        <v>522</v>
      </c>
      <c r="F47" s="586">
        <v>1765.5</v>
      </c>
      <c r="G47" s="587">
        <v>242942</v>
      </c>
      <c r="H47" s="593" t="s">
        <v>581</v>
      </c>
      <c r="I47" s="588">
        <v>1</v>
      </c>
      <c r="J47" s="324"/>
    </row>
    <row r="48" spans="2:12" s="477" customFormat="1" ht="30" customHeight="1" x14ac:dyDescent="0.7">
      <c r="B48" s="599">
        <v>5</v>
      </c>
      <c r="C48" s="595" t="s">
        <v>733</v>
      </c>
      <c r="D48" s="591" t="s">
        <v>409</v>
      </c>
      <c r="E48" s="592" t="s">
        <v>1281</v>
      </c>
      <c r="F48" s="704">
        <v>4066.0000000000005</v>
      </c>
      <c r="G48" s="597">
        <v>242956</v>
      </c>
      <c r="H48" s="593" t="s">
        <v>929</v>
      </c>
      <c r="I48" s="588">
        <v>1</v>
      </c>
      <c r="J48" s="324"/>
      <c r="K48" s="481"/>
      <c r="L48" s="486">
        <v>3800</v>
      </c>
    </row>
    <row r="49" spans="1:15" s="477" customFormat="1" ht="30" customHeight="1" x14ac:dyDescent="0.7">
      <c r="B49" s="599">
        <v>6</v>
      </c>
      <c r="C49" s="595" t="s">
        <v>733</v>
      </c>
      <c r="D49" s="591" t="s">
        <v>409</v>
      </c>
      <c r="E49" s="592" t="s">
        <v>1282</v>
      </c>
      <c r="F49" s="704">
        <v>14691.1</v>
      </c>
      <c r="G49" s="597">
        <v>242964</v>
      </c>
      <c r="H49" s="593" t="s">
        <v>945</v>
      </c>
      <c r="I49" s="588">
        <v>1</v>
      </c>
      <c r="J49" s="324"/>
      <c r="K49" s="481"/>
      <c r="L49" s="486">
        <v>13730</v>
      </c>
    </row>
    <row r="50" spans="1:15" s="481" customFormat="1" ht="30" customHeight="1" x14ac:dyDescent="0.7">
      <c r="B50" s="599">
        <v>7</v>
      </c>
      <c r="C50" s="595" t="s">
        <v>733</v>
      </c>
      <c r="D50" s="591" t="s">
        <v>409</v>
      </c>
      <c r="E50" s="592" t="s">
        <v>1283</v>
      </c>
      <c r="F50" s="704">
        <v>16478</v>
      </c>
      <c r="G50" s="597">
        <v>242964</v>
      </c>
      <c r="H50" s="593" t="s">
        <v>948</v>
      </c>
      <c r="I50" s="588">
        <v>1</v>
      </c>
      <c r="J50" s="324"/>
      <c r="L50" s="486">
        <v>15400</v>
      </c>
    </row>
    <row r="51" spans="1:15" s="481" customFormat="1" ht="30" customHeight="1" x14ac:dyDescent="0.7">
      <c r="B51" s="599">
        <v>8</v>
      </c>
      <c r="C51" s="595" t="s">
        <v>733</v>
      </c>
      <c r="D51" s="591" t="s">
        <v>409</v>
      </c>
      <c r="E51" s="592" t="s">
        <v>865</v>
      </c>
      <c r="F51" s="704">
        <v>535</v>
      </c>
      <c r="G51" s="597">
        <v>242968</v>
      </c>
      <c r="H51" s="593" t="s">
        <v>957</v>
      </c>
      <c r="I51" s="588">
        <v>1</v>
      </c>
      <c r="J51" s="324"/>
      <c r="L51" s="486">
        <v>500</v>
      </c>
    </row>
    <row r="52" spans="1:15" s="481" customFormat="1" ht="30" customHeight="1" x14ac:dyDescent="0.7">
      <c r="B52" s="599">
        <v>9</v>
      </c>
      <c r="C52" s="595" t="s">
        <v>733</v>
      </c>
      <c r="D52" s="591" t="s">
        <v>409</v>
      </c>
      <c r="E52" s="592" t="s">
        <v>1284</v>
      </c>
      <c r="F52" s="704">
        <v>12749.050000000001</v>
      </c>
      <c r="G52" s="597">
        <v>242976</v>
      </c>
      <c r="H52" s="593" t="s">
        <v>976</v>
      </c>
      <c r="I52" s="588">
        <v>1</v>
      </c>
      <c r="J52" s="324"/>
      <c r="L52" s="486">
        <v>11915</v>
      </c>
    </row>
    <row r="53" spans="1:15" s="481" customFormat="1" ht="30" customHeight="1" x14ac:dyDescent="0.7">
      <c r="B53" s="599">
        <v>10</v>
      </c>
      <c r="C53" s="595" t="s">
        <v>733</v>
      </c>
      <c r="D53" s="591" t="s">
        <v>777</v>
      </c>
      <c r="E53" s="592" t="s">
        <v>902</v>
      </c>
      <c r="F53" s="704">
        <v>2140</v>
      </c>
      <c r="G53" s="597">
        <v>242977</v>
      </c>
      <c r="H53" s="593" t="s">
        <v>982</v>
      </c>
      <c r="I53" s="588">
        <v>1</v>
      </c>
      <c r="J53" s="324"/>
      <c r="L53" s="486">
        <v>2000</v>
      </c>
    </row>
    <row r="54" spans="1:15" s="481" customFormat="1" ht="30" customHeight="1" thickBot="1" x14ac:dyDescent="0.75">
      <c r="C54" s="349"/>
      <c r="D54" s="349"/>
      <c r="E54" s="349"/>
      <c r="F54" s="797">
        <f>SUM(F44:F53)</f>
        <v>63408.200000000004</v>
      </c>
      <c r="G54" s="478"/>
      <c r="H54" s="479"/>
      <c r="I54" s="324"/>
      <c r="J54" s="324"/>
      <c r="K54" s="484"/>
    </row>
    <row r="55" spans="1:15" s="286" customFormat="1" ht="12" customHeight="1" thickTop="1" x14ac:dyDescent="0.7">
      <c r="B55" s="481"/>
      <c r="C55" s="349"/>
      <c r="D55" s="349"/>
      <c r="E55" s="349"/>
      <c r="F55" s="702"/>
      <c r="G55" s="478"/>
      <c r="H55" s="479"/>
      <c r="I55" s="324"/>
      <c r="J55" s="324"/>
      <c r="K55" s="311"/>
    </row>
    <row r="56" spans="1:15" s="286" customFormat="1" ht="12" customHeight="1" x14ac:dyDescent="0.7">
      <c r="B56" s="481"/>
      <c r="C56" s="349"/>
      <c r="D56" s="349"/>
      <c r="E56" s="349"/>
      <c r="F56" s="702"/>
      <c r="G56" s="478"/>
      <c r="H56" s="479"/>
      <c r="I56" s="324"/>
      <c r="J56" s="324"/>
      <c r="K56" s="311"/>
    </row>
    <row r="57" spans="1:15" s="286" customFormat="1" ht="69.75" customHeight="1" x14ac:dyDescent="0.7">
      <c r="B57" s="292" t="s">
        <v>5</v>
      </c>
      <c r="C57" s="293" t="s">
        <v>16</v>
      </c>
      <c r="D57" s="294" t="s">
        <v>6</v>
      </c>
      <c r="E57" s="293" t="s">
        <v>7</v>
      </c>
      <c r="F57" s="295" t="s">
        <v>8</v>
      </c>
      <c r="G57" s="732" t="s">
        <v>9</v>
      </c>
      <c r="H57" s="733"/>
      <c r="I57" s="293" t="s">
        <v>10</v>
      </c>
      <c r="J57" s="324"/>
      <c r="K57" s="311"/>
    </row>
    <row r="58" spans="1:15" ht="30" customHeight="1" x14ac:dyDescent="0.7">
      <c r="B58" s="599">
        <v>1</v>
      </c>
      <c r="C58" s="595" t="s">
        <v>1175</v>
      </c>
      <c r="D58" s="600" t="s">
        <v>1285</v>
      </c>
      <c r="E58" s="592" t="s">
        <v>1286</v>
      </c>
      <c r="F58" s="704">
        <v>3852</v>
      </c>
      <c r="G58" s="597">
        <v>242949</v>
      </c>
      <c r="H58" s="593" t="s">
        <v>908</v>
      </c>
      <c r="I58" s="588">
        <v>1</v>
      </c>
      <c r="J58" s="324"/>
      <c r="K58" s="481"/>
      <c r="L58" s="486">
        <v>3600</v>
      </c>
    </row>
    <row r="59" spans="1:15" ht="30" customHeight="1" thickBot="1" x14ac:dyDescent="0.75">
      <c r="B59" s="477"/>
      <c r="C59" s="349"/>
      <c r="D59" s="349"/>
      <c r="E59" s="349"/>
      <c r="F59" s="797">
        <f>SUM(F58)</f>
        <v>3852</v>
      </c>
      <c r="G59" s="478"/>
      <c r="H59" s="479"/>
      <c r="I59" s="324"/>
      <c r="J59" s="324"/>
    </row>
    <row r="60" spans="1:15" ht="23.25" customHeight="1" thickTop="1" x14ac:dyDescent="0.7">
      <c r="B60" s="477"/>
      <c r="C60" s="349"/>
      <c r="D60" s="349"/>
      <c r="E60" s="349"/>
      <c r="F60" s="702"/>
      <c r="G60" s="478"/>
      <c r="H60" s="479"/>
      <c r="I60" s="324"/>
      <c r="J60" s="324"/>
    </row>
    <row r="61" spans="1:15" ht="60" customHeight="1" x14ac:dyDescent="0.7">
      <c r="B61" s="292" t="s">
        <v>5</v>
      </c>
      <c r="C61" s="293" t="s">
        <v>16</v>
      </c>
      <c r="D61" s="294" t="s">
        <v>6</v>
      </c>
      <c r="E61" s="293" t="s">
        <v>7</v>
      </c>
      <c r="F61" s="295" t="s">
        <v>8</v>
      </c>
      <c r="G61" s="732" t="s">
        <v>9</v>
      </c>
      <c r="H61" s="733"/>
      <c r="I61" s="293" t="s">
        <v>10</v>
      </c>
      <c r="J61" s="324"/>
    </row>
    <row r="62" spans="1:15" s="309" customFormat="1" ht="30" customHeight="1" x14ac:dyDescent="0.7">
      <c r="A62" s="289"/>
      <c r="B62" s="599">
        <v>1</v>
      </c>
      <c r="C62" s="595" t="s">
        <v>717</v>
      </c>
      <c r="D62" s="20" t="s">
        <v>664</v>
      </c>
      <c r="E62" s="20" t="s">
        <v>675</v>
      </c>
      <c r="F62" s="705">
        <v>1883.2</v>
      </c>
      <c r="G62" s="587">
        <v>242944</v>
      </c>
      <c r="H62" s="594" t="s">
        <v>715</v>
      </c>
      <c r="I62" s="588">
        <v>1</v>
      </c>
      <c r="J62" s="324"/>
      <c r="K62" s="477"/>
      <c r="L62" s="477"/>
      <c r="M62" s="477"/>
      <c r="N62" s="289"/>
      <c r="O62" s="289"/>
    </row>
    <row r="63" spans="1:15" s="309" customFormat="1" ht="30" customHeight="1" x14ac:dyDescent="0.7">
      <c r="A63" s="289"/>
      <c r="B63" s="599">
        <v>2</v>
      </c>
      <c r="C63" s="595" t="s">
        <v>717</v>
      </c>
      <c r="D63" s="591" t="s">
        <v>664</v>
      </c>
      <c r="E63" s="592" t="s">
        <v>1287</v>
      </c>
      <c r="F63" s="704">
        <v>7088.75</v>
      </c>
      <c r="G63" s="597">
        <v>242964</v>
      </c>
      <c r="H63" s="593" t="s">
        <v>1043</v>
      </c>
      <c r="I63" s="588">
        <v>1</v>
      </c>
      <c r="J63" s="324"/>
      <c r="K63" s="481"/>
      <c r="L63" s="486">
        <v>6625</v>
      </c>
      <c r="M63" s="477"/>
      <c r="N63" s="289"/>
      <c r="O63" s="289"/>
    </row>
    <row r="64" spans="1:15" s="309" customFormat="1" ht="30" customHeight="1" thickBot="1" x14ac:dyDescent="0.75">
      <c r="A64" s="289"/>
      <c r="B64" s="477"/>
      <c r="C64" s="349"/>
      <c r="D64" s="349"/>
      <c r="E64" s="349"/>
      <c r="F64" s="797">
        <f>SUM(F62:F63)</f>
        <v>8971.9500000000007</v>
      </c>
      <c r="G64" s="478"/>
      <c r="H64" s="479"/>
      <c r="I64" s="324"/>
      <c r="J64" s="324"/>
      <c r="L64" s="286"/>
      <c r="M64" s="289"/>
      <c r="N64" s="289"/>
      <c r="O64" s="289"/>
    </row>
    <row r="65" spans="1:15" s="309" customFormat="1" ht="15.75" customHeight="1" thickTop="1" x14ac:dyDescent="0.7">
      <c r="A65" s="289"/>
      <c r="B65" s="477"/>
      <c r="C65" s="349"/>
      <c r="D65" s="349"/>
      <c r="E65" s="349"/>
      <c r="F65" s="702"/>
      <c r="G65" s="478"/>
      <c r="H65" s="479"/>
      <c r="I65" s="324"/>
      <c r="J65" s="324"/>
      <c r="L65" s="286"/>
      <c r="M65" s="289"/>
      <c r="N65" s="289"/>
      <c r="O65" s="289"/>
    </row>
    <row r="66" spans="1:15" s="309" customFormat="1" ht="17.25" customHeight="1" x14ac:dyDescent="0.7">
      <c r="A66" s="289"/>
      <c r="B66" s="477"/>
      <c r="C66" s="349"/>
      <c r="D66" s="349"/>
      <c r="E66" s="349"/>
      <c r="F66" s="702"/>
      <c r="G66" s="478"/>
      <c r="H66" s="479"/>
      <c r="I66" s="324"/>
      <c r="J66" s="324"/>
      <c r="L66" s="286"/>
      <c r="M66" s="289"/>
      <c r="N66" s="289"/>
      <c r="O66" s="289"/>
    </row>
    <row r="67" spans="1:15" s="309" customFormat="1" ht="51.75" customHeight="1" x14ac:dyDescent="0.7">
      <c r="A67" s="289"/>
      <c r="B67" s="292" t="s">
        <v>5</v>
      </c>
      <c r="C67" s="293" t="s">
        <v>16</v>
      </c>
      <c r="D67" s="294" t="s">
        <v>6</v>
      </c>
      <c r="E67" s="293" t="s">
        <v>7</v>
      </c>
      <c r="F67" s="295" t="s">
        <v>8</v>
      </c>
      <c r="G67" s="732" t="s">
        <v>9</v>
      </c>
      <c r="H67" s="733"/>
      <c r="I67" s="293" t="s">
        <v>10</v>
      </c>
      <c r="J67" s="324"/>
      <c r="L67" s="286"/>
      <c r="M67" s="289"/>
      <c r="N67" s="289"/>
      <c r="O67" s="289"/>
    </row>
    <row r="68" spans="1:15" s="309" customFormat="1" ht="30" customHeight="1" x14ac:dyDescent="0.7">
      <c r="A68" s="289"/>
      <c r="B68" s="599">
        <v>1</v>
      </c>
      <c r="C68" s="595" t="s">
        <v>1197</v>
      </c>
      <c r="D68" s="591" t="s">
        <v>1123</v>
      </c>
      <c r="E68" s="592" t="s">
        <v>1288</v>
      </c>
      <c r="F68" s="704">
        <v>50825</v>
      </c>
      <c r="G68" s="597">
        <v>242957</v>
      </c>
      <c r="H68" s="593" t="s">
        <v>1023</v>
      </c>
      <c r="I68" s="588">
        <v>1</v>
      </c>
      <c r="J68" s="324"/>
      <c r="K68" s="481"/>
      <c r="L68" s="486">
        <v>47500</v>
      </c>
      <c r="M68" s="289"/>
      <c r="N68" s="289"/>
      <c r="O68" s="289"/>
    </row>
    <row r="69" spans="1:15" s="309" customFormat="1" ht="30" customHeight="1" thickBot="1" x14ac:dyDescent="0.75">
      <c r="A69" s="289"/>
      <c r="B69" s="477"/>
      <c r="C69" s="349"/>
      <c r="D69" s="349"/>
      <c r="E69" s="349"/>
      <c r="F69" s="797">
        <f>SUM(F68)</f>
        <v>50825</v>
      </c>
      <c r="G69" s="478"/>
      <c r="H69" s="479"/>
      <c r="I69" s="324"/>
      <c r="J69" s="324"/>
      <c r="L69" s="286"/>
      <c r="M69" s="289"/>
      <c r="N69" s="289"/>
      <c r="O69" s="289"/>
    </row>
    <row r="70" spans="1:15" s="309" customFormat="1" ht="25.5" customHeight="1" thickTop="1" x14ac:dyDescent="0.7">
      <c r="A70" s="289"/>
      <c r="B70" s="477"/>
      <c r="C70" s="349"/>
      <c r="D70" s="349"/>
      <c r="E70" s="349"/>
      <c r="F70" s="702"/>
      <c r="G70" s="478"/>
      <c r="H70" s="479"/>
      <c r="I70" s="324"/>
      <c r="J70" s="324"/>
      <c r="L70" s="286"/>
      <c r="M70" s="289"/>
      <c r="N70" s="289"/>
      <c r="O70" s="289"/>
    </row>
    <row r="71" spans="1:15" s="309" customFormat="1" ht="51.75" customHeight="1" x14ac:dyDescent="0.7">
      <c r="A71" s="289"/>
      <c r="B71" s="693" t="s">
        <v>5</v>
      </c>
      <c r="C71" s="606" t="s">
        <v>16</v>
      </c>
      <c r="D71" s="694" t="s">
        <v>6</v>
      </c>
      <c r="E71" s="606" t="s">
        <v>7</v>
      </c>
      <c r="F71" s="695" t="s">
        <v>8</v>
      </c>
      <c r="G71" s="739" t="s">
        <v>9</v>
      </c>
      <c r="H71" s="740"/>
      <c r="I71" s="606" t="s">
        <v>10</v>
      </c>
      <c r="J71" s="324"/>
      <c r="L71" s="286"/>
      <c r="M71" s="289"/>
      <c r="N71" s="289"/>
      <c r="O71" s="289"/>
    </row>
    <row r="72" spans="1:15" s="309" customFormat="1" ht="29.25" customHeight="1" x14ac:dyDescent="0.7">
      <c r="A72" s="289"/>
      <c r="B72" s="331">
        <v>1</v>
      </c>
      <c r="C72" s="332" t="s">
        <v>97</v>
      </c>
      <c r="D72" s="318" t="s">
        <v>98</v>
      </c>
      <c r="E72" s="352" t="s">
        <v>99</v>
      </c>
      <c r="F72" s="320">
        <f>91250*1.07</f>
        <v>97637.5</v>
      </c>
      <c r="G72" s="653">
        <v>242893</v>
      </c>
      <c r="H72" s="318" t="s">
        <v>100</v>
      </c>
      <c r="I72" s="366">
        <v>1</v>
      </c>
      <c r="J72" s="324"/>
      <c r="L72" s="286"/>
      <c r="M72" s="289"/>
      <c r="N72" s="289"/>
      <c r="O72" s="289"/>
    </row>
    <row r="73" spans="1:15" s="309" customFormat="1" ht="27" customHeight="1" x14ac:dyDescent="0.7">
      <c r="A73" s="289"/>
      <c r="B73" s="337"/>
      <c r="C73" s="361"/>
      <c r="D73" s="327"/>
      <c r="E73" s="353" t="s">
        <v>1289</v>
      </c>
      <c r="F73" s="329"/>
      <c r="G73" s="674"/>
      <c r="H73" s="327"/>
      <c r="I73" s="367"/>
      <c r="J73" s="324"/>
      <c r="L73" s="286"/>
      <c r="M73" s="289"/>
      <c r="N73" s="289"/>
      <c r="O73" s="289"/>
    </row>
    <row r="74" spans="1:15" s="309" customFormat="1" ht="30" customHeight="1" thickBot="1" x14ac:dyDescent="0.75">
      <c r="A74" s="289"/>
      <c r="B74" s="477"/>
      <c r="C74" s="349"/>
      <c r="D74" s="349"/>
      <c r="E74" s="349"/>
      <c r="F74" s="798">
        <f>SUM(F72)</f>
        <v>97637.5</v>
      </c>
      <c r="G74" s="478"/>
      <c r="H74" s="479"/>
      <c r="I74" s="324"/>
      <c r="J74" s="324"/>
      <c r="L74" s="286"/>
      <c r="M74" s="289"/>
      <c r="N74" s="289"/>
      <c r="O74" s="289"/>
    </row>
    <row r="75" spans="1:15" s="309" customFormat="1" ht="19.5" customHeight="1" thickTop="1" x14ac:dyDescent="0.7">
      <c r="A75" s="289"/>
      <c r="B75" s="477"/>
      <c r="C75" s="349"/>
      <c r="D75" s="349"/>
      <c r="E75" s="349"/>
      <c r="F75" s="702"/>
      <c r="G75" s="478"/>
      <c r="H75" s="479"/>
      <c r="I75" s="324"/>
      <c r="J75" s="324"/>
      <c r="L75" s="286"/>
      <c r="M75" s="289"/>
      <c r="N75" s="289"/>
      <c r="O75" s="289"/>
    </row>
    <row r="76" spans="1:15" s="309" customFormat="1" ht="46.5" customHeight="1" x14ac:dyDescent="0.7">
      <c r="A76" s="289"/>
      <c r="B76" s="693" t="s">
        <v>5</v>
      </c>
      <c r="C76" s="293" t="s">
        <v>16</v>
      </c>
      <c r="D76" s="294" t="s">
        <v>6</v>
      </c>
      <c r="E76" s="293" t="s">
        <v>7</v>
      </c>
      <c r="F76" s="295" t="s">
        <v>8</v>
      </c>
      <c r="G76" s="732" t="s">
        <v>9</v>
      </c>
      <c r="H76" s="733"/>
      <c r="I76" s="293" t="s">
        <v>10</v>
      </c>
      <c r="J76" s="324"/>
      <c r="L76" s="286"/>
      <c r="M76" s="289"/>
      <c r="N76" s="289"/>
      <c r="O76" s="289"/>
    </row>
    <row r="77" spans="1:15" s="309" customFormat="1" ht="31.5" customHeight="1" x14ac:dyDescent="0.7">
      <c r="A77" s="289"/>
      <c r="B77" s="599">
        <v>1</v>
      </c>
      <c r="C77" s="612" t="s">
        <v>1188</v>
      </c>
      <c r="D77" s="591" t="s">
        <v>761</v>
      </c>
      <c r="E77" s="592" t="s">
        <v>820</v>
      </c>
      <c r="F77" s="704">
        <v>83460</v>
      </c>
      <c r="G77" s="597">
        <v>242955</v>
      </c>
      <c r="H77" s="593" t="s">
        <v>928</v>
      </c>
      <c r="I77" s="588">
        <v>1</v>
      </c>
      <c r="J77" s="324"/>
      <c r="K77" s="481"/>
      <c r="L77" s="486">
        <v>78000</v>
      </c>
      <c r="M77" s="289"/>
      <c r="N77" s="289"/>
      <c r="O77" s="289"/>
    </row>
    <row r="78" spans="1:15" s="309" customFormat="1" ht="30" customHeight="1" thickBot="1" x14ac:dyDescent="0.75">
      <c r="A78" s="289"/>
      <c r="B78" s="477"/>
      <c r="C78" s="349"/>
      <c r="D78" s="349"/>
      <c r="E78" s="349"/>
      <c r="F78" s="797">
        <f>SUM(F77)</f>
        <v>83460</v>
      </c>
      <c r="G78" s="478"/>
      <c r="H78" s="479"/>
      <c r="I78" s="324"/>
      <c r="J78" s="324"/>
      <c r="L78" s="286"/>
      <c r="M78" s="289"/>
      <c r="N78" s="289"/>
      <c r="O78" s="289"/>
    </row>
    <row r="79" spans="1:15" s="309" customFormat="1" ht="14.25" customHeight="1" thickTop="1" x14ac:dyDescent="0.7">
      <c r="A79" s="289"/>
      <c r="B79" s="477"/>
      <c r="C79" s="349"/>
      <c r="D79" s="349"/>
      <c r="E79" s="349"/>
      <c r="F79" s="702"/>
      <c r="G79" s="478"/>
      <c r="H79" s="479"/>
      <c r="I79" s="324"/>
      <c r="J79" s="324"/>
      <c r="L79" s="286"/>
      <c r="M79" s="289"/>
      <c r="N79" s="289"/>
      <c r="O79" s="289"/>
    </row>
    <row r="80" spans="1:15" s="309" customFormat="1" ht="54.75" customHeight="1" x14ac:dyDescent="0.7">
      <c r="A80" s="289"/>
      <c r="B80" s="693" t="s">
        <v>5</v>
      </c>
      <c r="C80" s="606" t="s">
        <v>16</v>
      </c>
      <c r="D80" s="694" t="s">
        <v>6</v>
      </c>
      <c r="E80" s="606" t="s">
        <v>7</v>
      </c>
      <c r="F80" s="695" t="s">
        <v>8</v>
      </c>
      <c r="G80" s="739" t="s">
        <v>9</v>
      </c>
      <c r="H80" s="740"/>
      <c r="I80" s="606" t="s">
        <v>10</v>
      </c>
      <c r="J80" s="324"/>
      <c r="L80" s="286"/>
      <c r="M80" s="289"/>
      <c r="N80" s="289"/>
      <c r="O80" s="289"/>
    </row>
    <row r="81" spans="1:15" s="309" customFormat="1" ht="25.5" customHeight="1" x14ac:dyDescent="0.7">
      <c r="A81" s="289"/>
      <c r="B81" s="331">
        <v>1</v>
      </c>
      <c r="C81" s="332" t="s">
        <v>281</v>
      </c>
      <c r="D81" s="342" t="s">
        <v>282</v>
      </c>
      <c r="E81" s="334" t="s">
        <v>716</v>
      </c>
      <c r="F81" s="652">
        <v>19153</v>
      </c>
      <c r="G81" s="321">
        <v>242906</v>
      </c>
      <c r="H81" s="342" t="s">
        <v>284</v>
      </c>
      <c r="I81" s="336">
        <v>1</v>
      </c>
      <c r="J81" s="324"/>
      <c r="K81" s="483"/>
      <c r="L81" s="477"/>
      <c r="M81" s="289"/>
      <c r="N81" s="289"/>
      <c r="O81" s="289"/>
    </row>
    <row r="82" spans="1:15" s="309" customFormat="1" ht="18.75" customHeight="1" x14ac:dyDescent="0.7">
      <c r="A82" s="289"/>
      <c r="B82" s="337"/>
      <c r="C82" s="361"/>
      <c r="D82" s="343"/>
      <c r="E82" s="340" t="s">
        <v>1290</v>
      </c>
      <c r="F82" s="673"/>
      <c r="G82" s="669"/>
      <c r="H82" s="343"/>
      <c r="I82" s="341"/>
      <c r="J82" s="324"/>
      <c r="K82" s="483"/>
      <c r="L82" s="477"/>
      <c r="M82" s="289"/>
      <c r="N82" s="289"/>
      <c r="O82" s="289"/>
    </row>
    <row r="83" spans="1:15" s="309" customFormat="1" ht="25.5" customHeight="1" x14ac:dyDescent="0.7">
      <c r="A83" s="289"/>
      <c r="B83" s="325">
        <v>2</v>
      </c>
      <c r="C83" s="696" t="s">
        <v>281</v>
      </c>
      <c r="D83" s="327" t="s">
        <v>282</v>
      </c>
      <c r="E83" s="467" t="s">
        <v>1292</v>
      </c>
      <c r="F83" s="329">
        <v>21079</v>
      </c>
      <c r="G83" s="669">
        <v>242936</v>
      </c>
      <c r="H83" s="680" t="s">
        <v>535</v>
      </c>
      <c r="I83" s="341">
        <v>1</v>
      </c>
      <c r="J83" s="324"/>
      <c r="K83" s="477"/>
      <c r="L83" s="477"/>
      <c r="M83" s="289"/>
      <c r="N83" s="289"/>
      <c r="O83" s="289"/>
    </row>
    <row r="84" spans="1:15" s="309" customFormat="1" ht="25.5" customHeight="1" x14ac:dyDescent="0.7">
      <c r="A84" s="289"/>
      <c r="B84" s="599">
        <v>3</v>
      </c>
      <c r="C84" s="583" t="s">
        <v>281</v>
      </c>
      <c r="D84" s="584" t="s">
        <v>282</v>
      </c>
      <c r="E84" s="592" t="s">
        <v>1293</v>
      </c>
      <c r="F84" s="586">
        <v>22309.5</v>
      </c>
      <c r="G84" s="587">
        <v>242940</v>
      </c>
      <c r="H84" s="593" t="s">
        <v>538</v>
      </c>
      <c r="I84" s="588">
        <v>1</v>
      </c>
      <c r="J84" s="324"/>
      <c r="K84" s="477"/>
      <c r="L84" s="477"/>
      <c r="M84" s="289"/>
      <c r="N84" s="289"/>
      <c r="O84" s="289"/>
    </row>
    <row r="85" spans="1:15" s="309" customFormat="1" ht="25.5" customHeight="1" x14ac:dyDescent="0.7">
      <c r="A85" s="289"/>
      <c r="B85" s="599">
        <v>4</v>
      </c>
      <c r="C85" s="583" t="s">
        <v>281</v>
      </c>
      <c r="D85" s="584" t="s">
        <v>282</v>
      </c>
      <c r="E85" s="592" t="s">
        <v>1294</v>
      </c>
      <c r="F85" s="586">
        <v>45742.5</v>
      </c>
      <c r="G85" s="587">
        <v>242943</v>
      </c>
      <c r="H85" s="593" t="s">
        <v>539</v>
      </c>
      <c r="I85" s="588">
        <v>1</v>
      </c>
      <c r="J85" s="448"/>
      <c r="K85" s="477"/>
      <c r="L85" s="477"/>
      <c r="M85" s="289"/>
      <c r="N85" s="289"/>
      <c r="O85" s="289"/>
    </row>
    <row r="86" spans="1:15" s="309" customFormat="1" ht="25.5" customHeight="1" x14ac:dyDescent="0.7">
      <c r="A86" s="289"/>
      <c r="B86" s="599">
        <v>5</v>
      </c>
      <c r="C86" s="595" t="s">
        <v>281</v>
      </c>
      <c r="D86" s="584" t="s">
        <v>282</v>
      </c>
      <c r="E86" s="592" t="s">
        <v>1296</v>
      </c>
      <c r="F86" s="704">
        <v>50022.5</v>
      </c>
      <c r="G86" s="597">
        <v>242951</v>
      </c>
      <c r="H86" s="593" t="s">
        <v>916</v>
      </c>
      <c r="I86" s="588">
        <v>1</v>
      </c>
      <c r="J86" s="324"/>
      <c r="K86" s="481"/>
      <c r="L86" s="486">
        <v>46750</v>
      </c>
      <c r="M86" s="289"/>
      <c r="N86" s="289"/>
      <c r="O86" s="289"/>
    </row>
    <row r="87" spans="1:15" s="309" customFormat="1" ht="25.5" customHeight="1" x14ac:dyDescent="0.7">
      <c r="A87" s="289"/>
      <c r="B87" s="599">
        <v>6</v>
      </c>
      <c r="C87" s="595" t="s">
        <v>281</v>
      </c>
      <c r="D87" s="584" t="s">
        <v>282</v>
      </c>
      <c r="E87" s="592" t="s">
        <v>1297</v>
      </c>
      <c r="F87" s="704">
        <v>18992.5</v>
      </c>
      <c r="G87" s="597">
        <v>242957</v>
      </c>
      <c r="H87" s="593" t="s">
        <v>933</v>
      </c>
      <c r="I87" s="588">
        <v>1</v>
      </c>
      <c r="J87" s="324"/>
      <c r="K87" s="481"/>
      <c r="L87" s="486">
        <v>17750</v>
      </c>
      <c r="M87" s="289"/>
      <c r="N87" s="289"/>
      <c r="O87" s="289"/>
    </row>
    <row r="88" spans="1:15" s="309" customFormat="1" ht="25.5" customHeight="1" x14ac:dyDescent="0.7">
      <c r="A88" s="289"/>
      <c r="B88" s="599">
        <v>7</v>
      </c>
      <c r="C88" s="595" t="s">
        <v>281</v>
      </c>
      <c r="D88" s="584" t="s">
        <v>282</v>
      </c>
      <c r="E88" s="592" t="s">
        <v>1298</v>
      </c>
      <c r="F88" s="704">
        <v>38092</v>
      </c>
      <c r="G88" s="597">
        <v>242977</v>
      </c>
      <c r="H88" s="593" t="s">
        <v>981</v>
      </c>
      <c r="I88" s="588">
        <v>1</v>
      </c>
      <c r="J88" s="324"/>
      <c r="K88" s="481"/>
      <c r="L88" s="486">
        <v>35600</v>
      </c>
      <c r="M88" s="289"/>
      <c r="N88" s="289"/>
      <c r="O88" s="289"/>
    </row>
    <row r="89" spans="1:15" s="309" customFormat="1" ht="30" customHeight="1" thickBot="1" x14ac:dyDescent="0.75">
      <c r="A89" s="289"/>
      <c r="B89" s="477"/>
      <c r="C89" s="349"/>
      <c r="D89" s="349"/>
      <c r="E89" s="349"/>
      <c r="F89" s="797">
        <f>SUM(F81:F88)</f>
        <v>215391</v>
      </c>
      <c r="G89" s="478"/>
      <c r="H89" s="479"/>
      <c r="I89" s="324"/>
      <c r="J89" s="324"/>
      <c r="L89" s="286"/>
      <c r="M89" s="289"/>
      <c r="N89" s="289"/>
      <c r="O89" s="289"/>
    </row>
    <row r="90" spans="1:15" s="309" customFormat="1" ht="19.5" customHeight="1" thickTop="1" x14ac:dyDescent="0.7">
      <c r="A90" s="289"/>
      <c r="B90" s="477"/>
      <c r="C90" s="349"/>
      <c r="D90" s="349"/>
      <c r="E90" s="349"/>
      <c r="F90" s="702"/>
      <c r="G90" s="478"/>
      <c r="H90" s="479"/>
      <c r="I90" s="324"/>
      <c r="J90" s="324"/>
      <c r="L90" s="286"/>
      <c r="M90" s="289"/>
      <c r="N90" s="289"/>
      <c r="O90" s="289"/>
    </row>
    <row r="91" spans="1:15" s="309" customFormat="1" ht="58.5" customHeight="1" x14ac:dyDescent="0.7">
      <c r="A91" s="289"/>
      <c r="B91" s="603" t="s">
        <v>5</v>
      </c>
      <c r="C91" s="293" t="s">
        <v>16</v>
      </c>
      <c r="D91" s="293" t="s">
        <v>6</v>
      </c>
      <c r="E91" s="293" t="s">
        <v>7</v>
      </c>
      <c r="F91" s="604" t="s">
        <v>8</v>
      </c>
      <c r="G91" s="734" t="s">
        <v>9</v>
      </c>
      <c r="H91" s="734"/>
      <c r="I91" s="293" t="s">
        <v>10</v>
      </c>
      <c r="J91" s="324"/>
      <c r="L91" s="286"/>
      <c r="M91" s="289"/>
      <c r="N91" s="289"/>
      <c r="O91" s="289"/>
    </row>
    <row r="92" spans="1:15" s="309" customFormat="1" ht="30" customHeight="1" x14ac:dyDescent="0.7">
      <c r="A92" s="289"/>
      <c r="B92" s="599">
        <v>1</v>
      </c>
      <c r="C92" s="595" t="s">
        <v>1202</v>
      </c>
      <c r="D92" s="591" t="s">
        <v>1125</v>
      </c>
      <c r="E92" s="592" t="s">
        <v>1124</v>
      </c>
      <c r="F92" s="704">
        <v>13910</v>
      </c>
      <c r="G92" s="597">
        <v>242961</v>
      </c>
      <c r="H92" s="593" t="s">
        <v>1026</v>
      </c>
      <c r="I92" s="588">
        <v>1</v>
      </c>
      <c r="J92" s="324"/>
      <c r="K92" s="481"/>
      <c r="L92" s="486">
        <v>13000</v>
      </c>
      <c r="M92" s="289"/>
      <c r="N92" s="289"/>
      <c r="O92" s="289"/>
    </row>
    <row r="93" spans="1:15" s="309" customFormat="1" ht="30" customHeight="1" thickBot="1" x14ac:dyDescent="0.75">
      <c r="A93" s="289"/>
      <c r="B93" s="477"/>
      <c r="C93" s="349"/>
      <c r="D93" s="349"/>
      <c r="E93" s="349"/>
      <c r="F93" s="797">
        <f>SUM(F92)</f>
        <v>13910</v>
      </c>
      <c r="G93" s="478"/>
      <c r="H93" s="479"/>
      <c r="I93" s="324"/>
      <c r="J93" s="324"/>
      <c r="L93" s="286"/>
      <c r="M93" s="289"/>
      <c r="N93" s="289"/>
      <c r="O93" s="289"/>
    </row>
    <row r="94" spans="1:15" s="309" customFormat="1" ht="24" customHeight="1" thickTop="1" x14ac:dyDescent="0.7">
      <c r="A94" s="289"/>
      <c r="B94" s="477"/>
      <c r="C94" s="349"/>
      <c r="D94" s="349"/>
      <c r="E94" s="349"/>
      <c r="F94" s="702"/>
      <c r="G94" s="478"/>
      <c r="H94" s="479"/>
      <c r="I94" s="324"/>
      <c r="J94" s="324"/>
      <c r="L94" s="286"/>
      <c r="M94" s="289"/>
      <c r="N94" s="289"/>
      <c r="O94" s="289"/>
    </row>
    <row r="95" spans="1:15" s="309" customFormat="1" ht="62.25" customHeight="1" x14ac:dyDescent="0.7">
      <c r="A95" s="289"/>
      <c r="B95" s="292" t="s">
        <v>5</v>
      </c>
      <c r="C95" s="293" t="s">
        <v>16</v>
      </c>
      <c r="D95" s="294" t="s">
        <v>6</v>
      </c>
      <c r="E95" s="293" t="s">
        <v>7</v>
      </c>
      <c r="F95" s="295" t="s">
        <v>8</v>
      </c>
      <c r="G95" s="732" t="s">
        <v>9</v>
      </c>
      <c r="H95" s="733"/>
      <c r="I95" s="293" t="s">
        <v>10</v>
      </c>
      <c r="J95" s="324"/>
      <c r="L95" s="286"/>
      <c r="M95" s="289"/>
      <c r="N95" s="289"/>
      <c r="O95" s="289"/>
    </row>
    <row r="96" spans="1:15" s="309" customFormat="1" ht="30" customHeight="1" x14ac:dyDescent="0.7">
      <c r="A96" s="289"/>
      <c r="B96" s="599">
        <v>1</v>
      </c>
      <c r="C96" s="595" t="s">
        <v>51</v>
      </c>
      <c r="D96" s="584" t="s">
        <v>52</v>
      </c>
      <c r="E96" s="585" t="s">
        <v>1299</v>
      </c>
      <c r="F96" s="586">
        <f>81000*1.07</f>
        <v>86670</v>
      </c>
      <c r="G96" s="587">
        <v>242893</v>
      </c>
      <c r="H96" s="588" t="s">
        <v>54</v>
      </c>
      <c r="I96" s="588">
        <v>1</v>
      </c>
      <c r="J96" s="443"/>
      <c r="L96" s="286"/>
      <c r="M96" s="289"/>
      <c r="N96" s="289"/>
      <c r="O96" s="289"/>
    </row>
    <row r="97" spans="1:15" s="309" customFormat="1" ht="30" customHeight="1" thickBot="1" x14ac:dyDescent="0.75">
      <c r="A97" s="289"/>
      <c r="B97" s="477"/>
      <c r="C97" s="349"/>
      <c r="D97" s="349"/>
      <c r="E97" s="349"/>
      <c r="F97" s="797">
        <f>SUM(F96)</f>
        <v>86670</v>
      </c>
      <c r="G97" s="478"/>
      <c r="H97" s="479"/>
      <c r="I97" s="324"/>
      <c r="J97" s="443"/>
      <c r="L97" s="286"/>
      <c r="M97" s="289"/>
      <c r="N97" s="289"/>
      <c r="O97" s="289"/>
    </row>
    <row r="98" spans="1:15" s="309" customFormat="1" ht="20.25" customHeight="1" thickTop="1" x14ac:dyDescent="0.7">
      <c r="A98" s="289"/>
      <c r="B98" s="477"/>
      <c r="C98" s="349"/>
      <c r="D98" s="349"/>
      <c r="E98" s="349"/>
      <c r="F98" s="702"/>
      <c r="G98" s="478"/>
      <c r="H98" s="479"/>
      <c r="I98" s="324"/>
      <c r="J98" s="443"/>
      <c r="L98" s="286"/>
      <c r="M98" s="289"/>
      <c r="N98" s="289"/>
      <c r="O98" s="289"/>
    </row>
    <row r="99" spans="1:15" s="309" customFormat="1" ht="53.25" customHeight="1" x14ac:dyDescent="0.7">
      <c r="A99" s="289"/>
      <c r="B99" s="605" t="s">
        <v>5</v>
      </c>
      <c r="C99" s="606" t="s">
        <v>16</v>
      </c>
      <c r="D99" s="606" t="s">
        <v>6</v>
      </c>
      <c r="E99" s="606" t="s">
        <v>7</v>
      </c>
      <c r="F99" s="607" t="s">
        <v>8</v>
      </c>
      <c r="G99" s="735" t="s">
        <v>9</v>
      </c>
      <c r="H99" s="735"/>
      <c r="I99" s="606" t="s">
        <v>10</v>
      </c>
      <c r="J99" s="443"/>
      <c r="L99" s="286"/>
      <c r="M99" s="289"/>
      <c r="N99" s="289"/>
      <c r="O99" s="289"/>
    </row>
    <row r="100" spans="1:15" s="309" customFormat="1" ht="26.25" customHeight="1" x14ac:dyDescent="0.7">
      <c r="A100" s="289"/>
      <c r="B100" s="599">
        <v>1</v>
      </c>
      <c r="C100" s="595" t="s">
        <v>366</v>
      </c>
      <c r="D100" s="590" t="s">
        <v>367</v>
      </c>
      <c r="E100" s="585" t="s">
        <v>368</v>
      </c>
      <c r="F100" s="586">
        <v>66072.5</v>
      </c>
      <c r="G100" s="587">
        <v>242915</v>
      </c>
      <c r="H100" s="588" t="s">
        <v>369</v>
      </c>
      <c r="I100" s="588">
        <v>1</v>
      </c>
      <c r="J100" s="324"/>
      <c r="K100" s="483"/>
      <c r="L100" s="481"/>
      <c r="M100" s="289"/>
      <c r="N100" s="289"/>
      <c r="O100" s="289"/>
    </row>
    <row r="101" spans="1:15" s="309" customFormat="1" ht="26.25" customHeight="1" x14ac:dyDescent="0.7">
      <c r="A101" s="289"/>
      <c r="B101" s="599">
        <v>2</v>
      </c>
      <c r="C101" s="595" t="s">
        <v>366</v>
      </c>
      <c r="D101" s="591" t="s">
        <v>1161</v>
      </c>
      <c r="E101" s="592" t="s">
        <v>1300</v>
      </c>
      <c r="F101" s="704">
        <v>92020</v>
      </c>
      <c r="G101" s="597">
        <v>242976</v>
      </c>
      <c r="H101" s="593" t="s">
        <v>1091</v>
      </c>
      <c r="I101" s="588">
        <v>1</v>
      </c>
      <c r="J101" s="324"/>
      <c r="K101" s="481"/>
      <c r="L101" s="610">
        <v>86000</v>
      </c>
      <c r="M101" s="289"/>
      <c r="N101" s="289"/>
      <c r="O101" s="289"/>
    </row>
    <row r="102" spans="1:15" s="309" customFormat="1" ht="30" customHeight="1" thickBot="1" x14ac:dyDescent="0.75">
      <c r="A102" s="289"/>
      <c r="B102" s="477"/>
      <c r="C102" s="349"/>
      <c r="D102" s="349"/>
      <c r="E102" s="349"/>
      <c r="F102" s="797">
        <f>SUM(F100:F101)</f>
        <v>158092.5</v>
      </c>
      <c r="G102" s="478"/>
      <c r="H102" s="479"/>
      <c r="I102" s="324"/>
      <c r="J102" s="443"/>
      <c r="L102" s="286"/>
      <c r="M102" s="289"/>
      <c r="N102" s="289"/>
      <c r="O102" s="289"/>
    </row>
    <row r="103" spans="1:15" s="309" customFormat="1" ht="30" customHeight="1" thickTop="1" x14ac:dyDescent="0.7">
      <c r="A103" s="289"/>
      <c r="B103" s="477"/>
      <c r="C103" s="349"/>
      <c r="D103" s="349"/>
      <c r="E103" s="349"/>
      <c r="F103" s="702"/>
      <c r="G103" s="478"/>
      <c r="H103" s="479"/>
      <c r="I103" s="324"/>
      <c r="J103" s="443"/>
      <c r="L103" s="286"/>
      <c r="M103" s="289"/>
      <c r="N103" s="289"/>
      <c r="O103" s="289"/>
    </row>
    <row r="104" spans="1:15" s="309" customFormat="1" ht="23.25" customHeight="1" x14ac:dyDescent="0.7">
      <c r="A104" s="289"/>
      <c r="B104" s="477"/>
      <c r="C104" s="349"/>
      <c r="D104" s="349"/>
      <c r="E104" s="349"/>
      <c r="F104" s="702"/>
      <c r="G104" s="478"/>
      <c r="H104" s="479"/>
      <c r="I104" s="324"/>
      <c r="J104" s="443"/>
      <c r="L104" s="286"/>
      <c r="M104" s="289"/>
      <c r="N104" s="289"/>
      <c r="O104" s="289"/>
    </row>
    <row r="105" spans="1:15" s="309" customFormat="1" ht="49.5" customHeight="1" x14ac:dyDescent="0.7">
      <c r="A105" s="289"/>
      <c r="B105" s="605" t="s">
        <v>5</v>
      </c>
      <c r="C105" s="606" t="s">
        <v>16</v>
      </c>
      <c r="D105" s="606" t="s">
        <v>6</v>
      </c>
      <c r="E105" s="606" t="s">
        <v>7</v>
      </c>
      <c r="F105" s="607" t="s">
        <v>8</v>
      </c>
      <c r="G105" s="735" t="s">
        <v>9</v>
      </c>
      <c r="H105" s="735"/>
      <c r="I105" s="606" t="s">
        <v>10</v>
      </c>
      <c r="J105" s="443"/>
      <c r="L105" s="286"/>
      <c r="M105" s="289"/>
      <c r="N105" s="289"/>
      <c r="O105" s="289"/>
    </row>
    <row r="106" spans="1:15" s="309" customFormat="1" ht="30" customHeight="1" x14ac:dyDescent="0.7">
      <c r="A106" s="289"/>
      <c r="B106" s="331">
        <v>1</v>
      </c>
      <c r="C106" s="332" t="s">
        <v>286</v>
      </c>
      <c r="D106" s="318" t="s">
        <v>287</v>
      </c>
      <c r="E106" s="334" t="s">
        <v>288</v>
      </c>
      <c r="F106" s="652">
        <f>81308.41*1.07</f>
        <v>86999.998700000011</v>
      </c>
      <c r="G106" s="321">
        <v>242906</v>
      </c>
      <c r="H106" s="318" t="s">
        <v>289</v>
      </c>
      <c r="I106" s="366">
        <v>1</v>
      </c>
      <c r="J106" s="443"/>
      <c r="L106" s="286"/>
      <c r="M106" s="289"/>
      <c r="N106" s="289"/>
      <c r="O106" s="289"/>
    </row>
    <row r="107" spans="1:15" s="309" customFormat="1" ht="24" customHeight="1" x14ac:dyDescent="0.7">
      <c r="A107" s="289"/>
      <c r="B107" s="688"/>
      <c r="C107" s="327"/>
      <c r="D107" s="327"/>
      <c r="E107" s="327" t="s">
        <v>290</v>
      </c>
      <c r="F107" s="445"/>
      <c r="G107" s="330"/>
      <c r="H107" s="341"/>
      <c r="I107" s="367"/>
      <c r="J107" s="443"/>
      <c r="L107" s="286"/>
      <c r="M107" s="289"/>
      <c r="N107" s="289"/>
      <c r="O107" s="289"/>
    </row>
    <row r="108" spans="1:15" s="309" customFormat="1" ht="30" customHeight="1" thickBot="1" x14ac:dyDescent="0.75">
      <c r="A108" s="289"/>
      <c r="B108" s="477"/>
      <c r="C108" s="349"/>
      <c r="D108" s="349"/>
      <c r="E108" s="349"/>
      <c r="F108" s="797">
        <f>SUM(F106:F107)</f>
        <v>86999.998700000011</v>
      </c>
      <c r="G108" s="478"/>
      <c r="H108" s="479"/>
      <c r="I108" s="324"/>
      <c r="J108" s="443"/>
      <c r="L108" s="286"/>
      <c r="M108" s="289"/>
      <c r="N108" s="289"/>
      <c r="O108" s="289"/>
    </row>
    <row r="109" spans="1:15" s="309" customFormat="1" ht="26.25" customHeight="1" thickTop="1" x14ac:dyDescent="0.7">
      <c r="A109" s="289"/>
      <c r="B109" s="477"/>
      <c r="C109" s="349"/>
      <c r="D109" s="349"/>
      <c r="E109" s="349"/>
      <c r="F109" s="702"/>
      <c r="G109" s="478"/>
      <c r="H109" s="479"/>
      <c r="I109" s="324"/>
      <c r="J109" s="443"/>
      <c r="L109" s="286"/>
      <c r="M109" s="289"/>
      <c r="N109" s="289"/>
      <c r="O109" s="289"/>
    </row>
    <row r="110" spans="1:15" s="309" customFormat="1" ht="52.5" customHeight="1" x14ac:dyDescent="0.7">
      <c r="A110" s="289"/>
      <c r="B110" s="603" t="s">
        <v>5</v>
      </c>
      <c r="C110" s="293" t="s">
        <v>16</v>
      </c>
      <c r="D110" s="293" t="s">
        <v>6</v>
      </c>
      <c r="E110" s="293" t="s">
        <v>7</v>
      </c>
      <c r="F110" s="604" t="s">
        <v>8</v>
      </c>
      <c r="G110" s="734" t="s">
        <v>9</v>
      </c>
      <c r="H110" s="734"/>
      <c r="I110" s="293" t="s">
        <v>10</v>
      </c>
      <c r="J110" s="443"/>
      <c r="L110" s="286"/>
      <c r="M110" s="289"/>
      <c r="N110" s="289"/>
      <c r="O110" s="289"/>
    </row>
    <row r="111" spans="1:15" s="309" customFormat="1" ht="30" customHeight="1" x14ac:dyDescent="0.7">
      <c r="A111" s="289"/>
      <c r="B111" s="599">
        <v>1</v>
      </c>
      <c r="C111" s="612" t="s">
        <v>1189</v>
      </c>
      <c r="D111" s="600" t="s">
        <v>1118</v>
      </c>
      <c r="E111" s="592" t="s">
        <v>1117</v>
      </c>
      <c r="F111" s="704">
        <v>74900</v>
      </c>
      <c r="G111" s="597">
        <v>242955</v>
      </c>
      <c r="H111" s="593" t="s">
        <v>1014</v>
      </c>
      <c r="I111" s="613">
        <v>1</v>
      </c>
      <c r="J111" s="324"/>
      <c r="K111" s="481"/>
      <c r="L111" s="486">
        <v>70000</v>
      </c>
      <c r="M111" s="289"/>
      <c r="N111" s="289"/>
      <c r="O111" s="289"/>
    </row>
    <row r="112" spans="1:15" s="309" customFormat="1" ht="30" customHeight="1" thickBot="1" x14ac:dyDescent="0.75">
      <c r="A112" s="289"/>
      <c r="B112" s="477"/>
      <c r="C112" s="349"/>
      <c r="D112" s="349"/>
      <c r="E112" s="349"/>
      <c r="F112" s="797">
        <f>SUM(F111)</f>
        <v>74900</v>
      </c>
      <c r="G112" s="478"/>
      <c r="H112" s="479"/>
      <c r="I112" s="324"/>
      <c r="J112" s="443"/>
      <c r="L112" s="286"/>
      <c r="M112" s="289"/>
      <c r="N112" s="289"/>
      <c r="O112" s="289"/>
    </row>
    <row r="113" spans="1:15" s="309" customFormat="1" ht="21.75" customHeight="1" thickTop="1" x14ac:dyDescent="0.7">
      <c r="A113" s="289"/>
      <c r="B113" s="477"/>
      <c r="C113" s="349"/>
      <c r="D113" s="349"/>
      <c r="E113" s="349"/>
      <c r="F113" s="702"/>
      <c r="G113" s="478"/>
      <c r="H113" s="479"/>
      <c r="I113" s="324"/>
      <c r="J113" s="443"/>
      <c r="L113" s="286"/>
      <c r="M113" s="289"/>
      <c r="N113" s="289"/>
      <c r="O113" s="289"/>
    </row>
    <row r="114" spans="1:15" s="309" customFormat="1" ht="66" customHeight="1" x14ac:dyDescent="0.7">
      <c r="A114" s="289"/>
      <c r="B114" s="603" t="s">
        <v>5</v>
      </c>
      <c r="C114" s="293" t="s">
        <v>16</v>
      </c>
      <c r="D114" s="293" t="s">
        <v>6</v>
      </c>
      <c r="E114" s="293" t="s">
        <v>7</v>
      </c>
      <c r="F114" s="604" t="s">
        <v>8</v>
      </c>
      <c r="G114" s="734" t="s">
        <v>9</v>
      </c>
      <c r="H114" s="734"/>
      <c r="I114" s="293" t="s">
        <v>10</v>
      </c>
      <c r="J114" s="443"/>
      <c r="L114" s="286"/>
      <c r="M114" s="289"/>
      <c r="N114" s="289"/>
      <c r="O114" s="289"/>
    </row>
    <row r="115" spans="1:15" s="309" customFormat="1" ht="30" customHeight="1" x14ac:dyDescent="0.7">
      <c r="A115" s="289"/>
      <c r="B115" s="611">
        <v>1</v>
      </c>
      <c r="C115" s="614" t="s">
        <v>725</v>
      </c>
      <c r="D115" s="20" t="s">
        <v>650</v>
      </c>
      <c r="E115" s="615" t="s">
        <v>677</v>
      </c>
      <c r="F115" s="705">
        <v>38520</v>
      </c>
      <c r="G115" s="587">
        <v>242920</v>
      </c>
      <c r="H115" s="594" t="s">
        <v>693</v>
      </c>
      <c r="I115" s="588">
        <v>1</v>
      </c>
      <c r="J115" s="443"/>
      <c r="L115" s="286"/>
      <c r="M115" s="289"/>
      <c r="N115" s="289"/>
      <c r="O115" s="289"/>
    </row>
    <row r="116" spans="1:15" s="309" customFormat="1" ht="30" customHeight="1" thickBot="1" x14ac:dyDescent="0.75">
      <c r="A116" s="289"/>
      <c r="B116" s="477"/>
      <c r="C116" s="349"/>
      <c r="D116" s="349"/>
      <c r="E116" s="349"/>
      <c r="F116" s="797">
        <f>SUM(F115)</f>
        <v>38520</v>
      </c>
      <c r="G116" s="478"/>
      <c r="H116" s="479"/>
      <c r="I116" s="324"/>
      <c r="J116" s="443"/>
      <c r="L116" s="286"/>
      <c r="M116" s="289"/>
      <c r="N116" s="289"/>
      <c r="O116" s="289"/>
    </row>
    <row r="117" spans="1:15" s="309" customFormat="1" ht="30" customHeight="1" thickTop="1" x14ac:dyDescent="0.7">
      <c r="A117" s="289"/>
      <c r="B117" s="477"/>
      <c r="C117" s="349"/>
      <c r="D117" s="349"/>
      <c r="E117" s="349"/>
      <c r="F117" s="702"/>
      <c r="G117" s="478"/>
      <c r="H117" s="479"/>
      <c r="I117" s="324"/>
      <c r="J117" s="443"/>
      <c r="L117" s="286"/>
      <c r="M117" s="289"/>
      <c r="N117" s="289"/>
      <c r="O117" s="289"/>
    </row>
    <row r="118" spans="1:15" s="309" customFormat="1" ht="53.25" customHeight="1" x14ac:dyDescent="0.7">
      <c r="A118" s="289"/>
      <c r="B118" s="603" t="s">
        <v>5</v>
      </c>
      <c r="C118" s="293" t="s">
        <v>16</v>
      </c>
      <c r="D118" s="293" t="s">
        <v>6</v>
      </c>
      <c r="E118" s="293" t="s">
        <v>7</v>
      </c>
      <c r="F118" s="604" t="s">
        <v>8</v>
      </c>
      <c r="G118" s="734" t="s">
        <v>9</v>
      </c>
      <c r="H118" s="734"/>
      <c r="I118" s="293" t="s">
        <v>10</v>
      </c>
      <c r="J118" s="443"/>
      <c r="L118" s="286"/>
      <c r="M118" s="289"/>
      <c r="N118" s="289"/>
      <c r="O118" s="289"/>
    </row>
    <row r="119" spans="1:15" s="309" customFormat="1" ht="30" customHeight="1" x14ac:dyDescent="0.7">
      <c r="A119" s="289"/>
      <c r="B119" s="599">
        <v>1</v>
      </c>
      <c r="C119" s="595" t="s">
        <v>751</v>
      </c>
      <c r="D119" s="584" t="s">
        <v>309</v>
      </c>
      <c r="E119" s="585" t="s">
        <v>1301</v>
      </c>
      <c r="F119" s="586">
        <v>72171.5</v>
      </c>
      <c r="G119" s="587">
        <v>242909</v>
      </c>
      <c r="H119" s="588" t="s">
        <v>311</v>
      </c>
      <c r="I119" s="588">
        <v>1</v>
      </c>
      <c r="J119" s="443"/>
      <c r="L119" s="286"/>
      <c r="M119" s="289"/>
      <c r="N119" s="289"/>
      <c r="O119" s="289"/>
    </row>
    <row r="120" spans="1:15" s="309" customFormat="1" ht="30" customHeight="1" x14ac:dyDescent="0.7">
      <c r="A120" s="289"/>
      <c r="B120" s="599">
        <v>2</v>
      </c>
      <c r="C120" s="595" t="s">
        <v>751</v>
      </c>
      <c r="D120" s="584" t="s">
        <v>309</v>
      </c>
      <c r="E120" s="592" t="s">
        <v>1302</v>
      </c>
      <c r="F120" s="586">
        <v>24610</v>
      </c>
      <c r="G120" s="587">
        <v>242941</v>
      </c>
      <c r="H120" s="593" t="s">
        <v>576</v>
      </c>
      <c r="I120" s="588">
        <v>1</v>
      </c>
      <c r="J120" s="443"/>
      <c r="L120" s="286"/>
      <c r="M120" s="289"/>
      <c r="N120" s="289"/>
      <c r="O120" s="289"/>
    </row>
    <row r="121" spans="1:15" s="309" customFormat="1" ht="30" customHeight="1" thickBot="1" x14ac:dyDescent="0.75">
      <c r="A121" s="289"/>
      <c r="B121" s="477"/>
      <c r="C121" s="349"/>
      <c r="D121" s="349"/>
      <c r="E121" s="349"/>
      <c r="F121" s="797">
        <f>SUM(F119:F120)</f>
        <v>96781.5</v>
      </c>
      <c r="G121" s="478"/>
      <c r="H121" s="479"/>
      <c r="I121" s="324"/>
      <c r="J121" s="443"/>
      <c r="L121" s="286"/>
      <c r="M121" s="289"/>
      <c r="N121" s="289"/>
      <c r="O121" s="289"/>
    </row>
    <row r="122" spans="1:15" s="309" customFormat="1" ht="38.25" customHeight="1" thickTop="1" x14ac:dyDescent="0.7">
      <c r="A122" s="289"/>
      <c r="B122" s="477"/>
      <c r="C122" s="349"/>
      <c r="D122" s="349"/>
      <c r="E122" s="349"/>
      <c r="F122" s="702"/>
      <c r="G122" s="478"/>
      <c r="H122" s="479"/>
      <c r="I122" s="324"/>
      <c r="J122" s="443"/>
      <c r="L122" s="286"/>
      <c r="M122" s="289"/>
      <c r="N122" s="289"/>
      <c r="O122" s="289"/>
    </row>
    <row r="123" spans="1:15" s="309" customFormat="1" ht="53.25" customHeight="1" x14ac:dyDescent="0.7">
      <c r="A123" s="289"/>
      <c r="B123" s="605" t="s">
        <v>5</v>
      </c>
      <c r="C123" s="606" t="s">
        <v>16</v>
      </c>
      <c r="D123" s="606" t="s">
        <v>6</v>
      </c>
      <c r="E123" s="606" t="s">
        <v>7</v>
      </c>
      <c r="F123" s="607" t="s">
        <v>8</v>
      </c>
      <c r="G123" s="735" t="s">
        <v>9</v>
      </c>
      <c r="H123" s="735"/>
      <c r="I123" s="293" t="s">
        <v>10</v>
      </c>
      <c r="J123" s="443"/>
      <c r="L123" s="286"/>
      <c r="M123" s="289"/>
      <c r="N123" s="289"/>
      <c r="O123" s="289"/>
    </row>
    <row r="124" spans="1:15" s="309" customFormat="1" ht="30" customHeight="1" x14ac:dyDescent="0.7">
      <c r="A124" s="289"/>
      <c r="B124" s="599">
        <v>1</v>
      </c>
      <c r="C124" s="595" t="s">
        <v>258</v>
      </c>
      <c r="D124" s="590" t="s">
        <v>259</v>
      </c>
      <c r="E124" s="585" t="s">
        <v>260</v>
      </c>
      <c r="F124" s="586">
        <v>21400</v>
      </c>
      <c r="G124" s="587">
        <v>242905</v>
      </c>
      <c r="H124" s="588" t="s">
        <v>261</v>
      </c>
      <c r="I124" s="588">
        <v>1</v>
      </c>
      <c r="J124" s="443"/>
      <c r="K124" s="599"/>
      <c r="L124" s="608"/>
      <c r="M124" s="289"/>
      <c r="N124" s="289"/>
      <c r="O124" s="289"/>
    </row>
    <row r="125" spans="1:15" s="309" customFormat="1" ht="30" customHeight="1" x14ac:dyDescent="0.7">
      <c r="A125" s="289"/>
      <c r="B125" s="599">
        <v>2</v>
      </c>
      <c r="C125" s="595" t="s">
        <v>1207</v>
      </c>
      <c r="D125" s="590" t="s">
        <v>259</v>
      </c>
      <c r="E125" s="592" t="s">
        <v>1303</v>
      </c>
      <c r="F125" s="704">
        <v>11770</v>
      </c>
      <c r="G125" s="597">
        <v>242968</v>
      </c>
      <c r="H125" s="593" t="s">
        <v>959</v>
      </c>
      <c r="I125" s="588">
        <v>1</v>
      </c>
      <c r="J125" s="443"/>
      <c r="K125" s="608"/>
      <c r="L125" s="609">
        <v>11000</v>
      </c>
      <c r="M125" s="289"/>
      <c r="N125" s="289"/>
      <c r="O125" s="289"/>
    </row>
    <row r="126" spans="1:15" s="309" customFormat="1" ht="30" customHeight="1" thickBot="1" x14ac:dyDescent="0.75">
      <c r="A126" s="289"/>
      <c r="B126" s="477"/>
      <c r="C126" s="349"/>
      <c r="D126" s="349"/>
      <c r="E126" s="349"/>
      <c r="F126" s="797">
        <f>SUM(F124:F125)</f>
        <v>33170</v>
      </c>
      <c r="G126" s="478"/>
      <c r="H126" s="479"/>
      <c r="I126" s="324"/>
      <c r="J126" s="443"/>
      <c r="L126" s="286"/>
      <c r="M126" s="289"/>
      <c r="N126" s="289"/>
      <c r="O126" s="289"/>
    </row>
    <row r="127" spans="1:15" s="309" customFormat="1" ht="34.5" customHeight="1" thickTop="1" x14ac:dyDescent="0.7">
      <c r="A127" s="289"/>
      <c r="B127" s="477"/>
      <c r="C127" s="349"/>
      <c r="D127" s="349"/>
      <c r="E127" s="349"/>
      <c r="F127" s="702"/>
      <c r="G127" s="478"/>
      <c r="H127" s="479"/>
      <c r="I127" s="324"/>
      <c r="J127" s="443"/>
      <c r="L127" s="286"/>
      <c r="M127" s="289"/>
      <c r="N127" s="289"/>
      <c r="O127" s="289"/>
    </row>
    <row r="128" spans="1:15" s="309" customFormat="1" ht="54.75" customHeight="1" x14ac:dyDescent="0.7">
      <c r="A128" s="289"/>
      <c r="B128" s="603" t="s">
        <v>5</v>
      </c>
      <c r="C128" s="293" t="s">
        <v>16</v>
      </c>
      <c r="D128" s="293" t="s">
        <v>6</v>
      </c>
      <c r="E128" s="293" t="s">
        <v>7</v>
      </c>
      <c r="F128" s="604" t="s">
        <v>8</v>
      </c>
      <c r="G128" s="734" t="s">
        <v>9</v>
      </c>
      <c r="H128" s="734"/>
      <c r="I128" s="293" t="s">
        <v>10</v>
      </c>
      <c r="J128" s="443"/>
      <c r="L128" s="286"/>
      <c r="M128" s="289"/>
      <c r="N128" s="289"/>
      <c r="O128" s="289"/>
    </row>
    <row r="129" spans="1:15" s="309" customFormat="1" ht="30" customHeight="1" x14ac:dyDescent="0.7">
      <c r="A129" s="289"/>
      <c r="B129" s="599">
        <v>1</v>
      </c>
      <c r="C129" s="595" t="s">
        <v>232</v>
      </c>
      <c r="D129" s="584" t="s">
        <v>233</v>
      </c>
      <c r="E129" s="585" t="s">
        <v>234</v>
      </c>
      <c r="F129" s="586">
        <v>25680</v>
      </c>
      <c r="G129" s="587">
        <v>242901</v>
      </c>
      <c r="H129" s="584" t="s">
        <v>235</v>
      </c>
      <c r="I129" s="588">
        <v>1</v>
      </c>
      <c r="J129" s="324"/>
      <c r="K129" s="483"/>
      <c r="L129" s="477"/>
      <c r="M129" s="289"/>
      <c r="N129" s="289"/>
      <c r="O129" s="289"/>
    </row>
    <row r="130" spans="1:15" s="309" customFormat="1" ht="30" customHeight="1" x14ac:dyDescent="0.7">
      <c r="A130" s="289"/>
      <c r="B130" s="599">
        <v>2</v>
      </c>
      <c r="C130" s="595" t="s">
        <v>232</v>
      </c>
      <c r="D130" s="584" t="s">
        <v>233</v>
      </c>
      <c r="E130" s="592" t="s">
        <v>1304</v>
      </c>
      <c r="F130" s="704">
        <v>19260</v>
      </c>
      <c r="G130" s="597">
        <v>242955</v>
      </c>
      <c r="H130" s="593" t="s">
        <v>925</v>
      </c>
      <c r="I130" s="588">
        <v>1</v>
      </c>
      <c r="J130" s="324"/>
      <c r="K130" s="481"/>
      <c r="L130" s="486">
        <v>18000</v>
      </c>
      <c r="M130" s="289"/>
      <c r="N130" s="289"/>
      <c r="O130" s="289"/>
    </row>
    <row r="131" spans="1:15" s="309" customFormat="1" ht="30" customHeight="1" thickBot="1" x14ac:dyDescent="0.75">
      <c r="A131" s="289"/>
      <c r="B131" s="477"/>
      <c r="C131" s="349"/>
      <c r="D131" s="349"/>
      <c r="E131" s="349"/>
      <c r="F131" s="797">
        <f>SUM(F129:F130)</f>
        <v>44940</v>
      </c>
      <c r="G131" s="478"/>
      <c r="H131" s="479"/>
      <c r="I131" s="324"/>
      <c r="J131" s="443"/>
      <c r="L131" s="286"/>
      <c r="M131" s="289"/>
      <c r="N131" s="289"/>
      <c r="O131" s="289"/>
    </row>
    <row r="132" spans="1:15" s="309" customFormat="1" ht="30" customHeight="1" thickTop="1" x14ac:dyDescent="0.7">
      <c r="A132" s="289"/>
      <c r="B132" s="477"/>
      <c r="C132" s="349"/>
      <c r="D132" s="349"/>
      <c r="E132" s="349"/>
      <c r="F132" s="702"/>
      <c r="G132" s="478"/>
      <c r="H132" s="479"/>
      <c r="I132" s="324"/>
      <c r="J132" s="443"/>
      <c r="L132" s="286"/>
      <c r="M132" s="289"/>
      <c r="N132" s="289"/>
      <c r="O132" s="289"/>
    </row>
    <row r="133" spans="1:15" s="309" customFormat="1" ht="30" customHeight="1" x14ac:dyDescent="0.7">
      <c r="A133" s="289"/>
      <c r="B133" s="477"/>
      <c r="C133" s="349"/>
      <c r="D133" s="349"/>
      <c r="E133" s="349"/>
      <c r="F133" s="702"/>
      <c r="G133" s="478"/>
      <c r="H133" s="479"/>
      <c r="I133" s="324"/>
      <c r="J133" s="443"/>
      <c r="L133" s="286"/>
      <c r="M133" s="289"/>
      <c r="N133" s="289"/>
      <c r="O133" s="289"/>
    </row>
    <row r="134" spans="1:15" s="309" customFormat="1" ht="59.25" customHeight="1" x14ac:dyDescent="0.7">
      <c r="A134" s="289"/>
      <c r="B134" s="603" t="s">
        <v>5</v>
      </c>
      <c r="C134" s="293" t="s">
        <v>16</v>
      </c>
      <c r="D134" s="293" t="s">
        <v>6</v>
      </c>
      <c r="E134" s="293" t="s">
        <v>7</v>
      </c>
      <c r="F134" s="604" t="s">
        <v>8</v>
      </c>
      <c r="G134" s="734" t="s">
        <v>9</v>
      </c>
      <c r="H134" s="734"/>
      <c r="I134" s="293" t="s">
        <v>10</v>
      </c>
      <c r="J134" s="443"/>
      <c r="L134" s="286"/>
      <c r="M134" s="289"/>
      <c r="N134" s="289"/>
      <c r="O134" s="289"/>
    </row>
    <row r="135" spans="1:15" s="309" customFormat="1" ht="35.25" customHeight="1" x14ac:dyDescent="0.7">
      <c r="A135" s="289"/>
      <c r="B135" s="316">
        <v>1</v>
      </c>
      <c r="C135" s="332" t="s">
        <v>272</v>
      </c>
      <c r="D135" s="318" t="s">
        <v>273</v>
      </c>
      <c r="E135" s="334" t="s">
        <v>274</v>
      </c>
      <c r="F135" s="320">
        <v>4173</v>
      </c>
      <c r="G135" s="321">
        <v>242906</v>
      </c>
      <c r="H135" s="318" t="s">
        <v>275</v>
      </c>
      <c r="I135" s="336">
        <v>1</v>
      </c>
      <c r="J135" s="443"/>
      <c r="L135" s="286"/>
      <c r="M135" s="289"/>
      <c r="N135" s="289"/>
      <c r="O135" s="289"/>
    </row>
    <row r="136" spans="1:15" s="309" customFormat="1" ht="30" customHeight="1" x14ac:dyDescent="0.7">
      <c r="A136" s="289"/>
      <c r="B136" s="331">
        <v>2</v>
      </c>
      <c r="C136" s="332" t="s">
        <v>272</v>
      </c>
      <c r="D136" s="342" t="s">
        <v>273</v>
      </c>
      <c r="E136" s="334" t="s">
        <v>299</v>
      </c>
      <c r="F136" s="652">
        <v>41516</v>
      </c>
      <c r="G136" s="321">
        <v>242907</v>
      </c>
      <c r="H136" s="322" t="s">
        <v>300</v>
      </c>
      <c r="I136" s="336">
        <v>1</v>
      </c>
      <c r="J136" s="443"/>
      <c r="L136" s="286"/>
      <c r="M136" s="289"/>
      <c r="N136" s="289"/>
      <c r="O136" s="289"/>
    </row>
    <row r="137" spans="1:15" s="309" customFormat="1" ht="18.75" customHeight="1" x14ac:dyDescent="0.7">
      <c r="A137" s="289"/>
      <c r="B137" s="337"/>
      <c r="C137" s="361"/>
      <c r="D137" s="343"/>
      <c r="E137" s="340" t="s">
        <v>1305</v>
      </c>
      <c r="F137" s="673"/>
      <c r="G137" s="669"/>
      <c r="H137" s="344"/>
      <c r="I137" s="341"/>
      <c r="J137" s="443"/>
      <c r="L137" s="286"/>
      <c r="M137" s="289"/>
      <c r="N137" s="289"/>
      <c r="O137" s="289"/>
    </row>
    <row r="138" spans="1:15" s="309" customFormat="1" ht="30" customHeight="1" x14ac:dyDescent="0.7">
      <c r="A138" s="289"/>
      <c r="B138" s="325">
        <v>3</v>
      </c>
      <c r="C138" s="361" t="s">
        <v>728</v>
      </c>
      <c r="D138" s="439" t="s">
        <v>273</v>
      </c>
      <c r="E138" s="467" t="s">
        <v>1306</v>
      </c>
      <c r="F138" s="329">
        <v>5564</v>
      </c>
      <c r="G138" s="669">
        <v>242921</v>
      </c>
      <c r="H138" s="680" t="s">
        <v>601</v>
      </c>
      <c r="I138" s="341">
        <v>1</v>
      </c>
      <c r="J138" s="443"/>
      <c r="L138" s="286"/>
      <c r="M138" s="289"/>
      <c r="N138" s="289"/>
      <c r="O138" s="289"/>
    </row>
    <row r="139" spans="1:15" s="309" customFormat="1" ht="30" customHeight="1" thickBot="1" x14ac:dyDescent="0.75">
      <c r="A139" s="289"/>
      <c r="B139" s="477"/>
      <c r="C139" s="349"/>
      <c r="D139" s="349"/>
      <c r="E139" s="349"/>
      <c r="F139" s="701">
        <f>SUM(F135:F138)</f>
        <v>51253</v>
      </c>
      <c r="G139" s="478"/>
      <c r="H139" s="479"/>
      <c r="I139" s="324"/>
      <c r="J139" s="443"/>
      <c r="L139" s="286"/>
      <c r="M139" s="289"/>
      <c r="N139" s="289"/>
      <c r="O139" s="289"/>
    </row>
    <row r="140" spans="1:15" s="309" customFormat="1" ht="30" customHeight="1" thickTop="1" x14ac:dyDescent="0.7">
      <c r="A140" s="289"/>
      <c r="B140" s="477"/>
      <c r="C140" s="349"/>
      <c r="D140" s="349"/>
      <c r="E140" s="349"/>
      <c r="F140" s="702"/>
      <c r="G140" s="478"/>
      <c r="H140" s="479"/>
      <c r="I140" s="324"/>
      <c r="J140" s="443"/>
      <c r="L140" s="286"/>
      <c r="M140" s="289"/>
      <c r="N140" s="289"/>
      <c r="O140" s="289"/>
    </row>
    <row r="141" spans="1:15" s="309" customFormat="1" ht="30" customHeight="1" x14ac:dyDescent="0.7">
      <c r="A141" s="289"/>
      <c r="B141" s="477"/>
      <c r="C141" s="349"/>
      <c r="D141" s="349"/>
      <c r="E141" s="349"/>
      <c r="F141" s="702"/>
      <c r="G141" s="478"/>
      <c r="H141" s="479"/>
      <c r="I141" s="324"/>
      <c r="J141" s="443"/>
      <c r="L141" s="286"/>
      <c r="M141" s="289"/>
      <c r="N141" s="289"/>
      <c r="O141" s="289"/>
    </row>
    <row r="142" spans="1:15" s="309" customFormat="1" ht="54.75" customHeight="1" x14ac:dyDescent="0.7">
      <c r="A142" s="289"/>
      <c r="B142" s="603" t="s">
        <v>5</v>
      </c>
      <c r="C142" s="293" t="s">
        <v>16</v>
      </c>
      <c r="D142" s="293" t="s">
        <v>6</v>
      </c>
      <c r="E142" s="293" t="s">
        <v>7</v>
      </c>
      <c r="F142" s="604" t="s">
        <v>8</v>
      </c>
      <c r="G142" s="734" t="s">
        <v>9</v>
      </c>
      <c r="H142" s="734"/>
      <c r="I142" s="293" t="s">
        <v>10</v>
      </c>
      <c r="J142" s="443"/>
      <c r="L142" s="286"/>
      <c r="M142" s="289"/>
      <c r="N142" s="289"/>
      <c r="O142" s="289"/>
    </row>
    <row r="143" spans="1:15" s="309" customFormat="1" ht="36.75" customHeight="1" x14ac:dyDescent="0.7">
      <c r="A143" s="289"/>
      <c r="B143" s="599">
        <v>1</v>
      </c>
      <c r="C143" s="595" t="s">
        <v>1178</v>
      </c>
      <c r="D143" s="591" t="s">
        <v>1106</v>
      </c>
      <c r="E143" s="592" t="s">
        <v>1105</v>
      </c>
      <c r="F143" s="704">
        <v>10229.200000000001</v>
      </c>
      <c r="G143" s="597">
        <v>242949</v>
      </c>
      <c r="H143" s="593" t="s">
        <v>998</v>
      </c>
      <c r="I143" s="588">
        <v>1</v>
      </c>
      <c r="J143" s="324"/>
      <c r="K143" s="481"/>
      <c r="L143" s="486">
        <v>9560</v>
      </c>
      <c r="M143" s="289"/>
      <c r="N143" s="289"/>
      <c r="O143" s="289"/>
    </row>
    <row r="144" spans="1:15" s="309" customFormat="1" ht="30" customHeight="1" thickBot="1" x14ac:dyDescent="0.75">
      <c r="A144" s="289"/>
      <c r="B144" s="599">
        <v>2</v>
      </c>
      <c r="C144" s="595" t="s">
        <v>1204</v>
      </c>
      <c r="D144" s="591" t="s">
        <v>1106</v>
      </c>
      <c r="E144" s="592" t="s">
        <v>1129</v>
      </c>
      <c r="F144" s="699">
        <v>32827.599999999999</v>
      </c>
      <c r="G144" s="597">
        <v>242962</v>
      </c>
      <c r="H144" s="593" t="s">
        <v>1034</v>
      </c>
      <c r="I144" s="588">
        <v>1</v>
      </c>
      <c r="J144" s="324"/>
      <c r="K144" s="481"/>
      <c r="L144" s="487">
        <v>30680</v>
      </c>
      <c r="M144" s="289"/>
      <c r="N144" s="289"/>
      <c r="O144" s="289"/>
    </row>
    <row r="145" spans="1:15" s="309" customFormat="1" ht="30" customHeight="1" thickBot="1" x14ac:dyDescent="0.75">
      <c r="A145" s="289"/>
      <c r="B145" s="477"/>
      <c r="C145" s="349"/>
      <c r="D145" s="349"/>
      <c r="E145" s="349"/>
      <c r="F145" s="799">
        <f>SUM(F143:F144)</f>
        <v>43056.800000000003</v>
      </c>
      <c r="G145" s="478"/>
      <c r="H145" s="479"/>
      <c r="I145" s="324"/>
      <c r="J145" s="443"/>
      <c r="L145" s="286"/>
      <c r="M145" s="289"/>
      <c r="N145" s="289"/>
      <c r="O145" s="289"/>
    </row>
    <row r="146" spans="1:15" s="309" customFormat="1" ht="30" customHeight="1" x14ac:dyDescent="0.7">
      <c r="A146" s="289"/>
      <c r="B146" s="477"/>
      <c r="C146" s="349"/>
      <c r="D146" s="349"/>
      <c r="E146" s="349"/>
      <c r="F146" s="702"/>
      <c r="G146" s="478"/>
      <c r="H146" s="479"/>
      <c r="I146" s="324"/>
      <c r="J146" s="443"/>
      <c r="L146" s="286"/>
      <c r="M146" s="289"/>
      <c r="N146" s="289"/>
      <c r="O146" s="289"/>
    </row>
    <row r="147" spans="1:15" s="309" customFormat="1" ht="51" customHeight="1" x14ac:dyDescent="0.7">
      <c r="A147" s="289"/>
      <c r="B147" s="603" t="s">
        <v>5</v>
      </c>
      <c r="C147" s="293" t="s">
        <v>16</v>
      </c>
      <c r="D147" s="293" t="s">
        <v>6</v>
      </c>
      <c r="E147" s="293" t="s">
        <v>7</v>
      </c>
      <c r="F147" s="604" t="s">
        <v>8</v>
      </c>
      <c r="G147" s="734" t="s">
        <v>9</v>
      </c>
      <c r="H147" s="734"/>
      <c r="I147" s="293" t="s">
        <v>10</v>
      </c>
      <c r="J147" s="443"/>
      <c r="L147" s="286"/>
      <c r="M147" s="289"/>
      <c r="N147" s="289"/>
      <c r="O147" s="289"/>
    </row>
    <row r="148" spans="1:15" s="309" customFormat="1" ht="33.75" customHeight="1" x14ac:dyDescent="0.7">
      <c r="A148" s="289"/>
      <c r="B148" s="599">
        <v>1</v>
      </c>
      <c r="C148" s="595" t="s">
        <v>727</v>
      </c>
      <c r="D148" s="591" t="s">
        <v>421</v>
      </c>
      <c r="E148" s="592" t="s">
        <v>1307</v>
      </c>
      <c r="F148" s="586">
        <v>14766</v>
      </c>
      <c r="G148" s="587">
        <v>242921</v>
      </c>
      <c r="H148" s="593" t="s">
        <v>562</v>
      </c>
      <c r="I148" s="588">
        <v>1</v>
      </c>
      <c r="J148" s="443"/>
      <c r="L148" s="286"/>
      <c r="M148" s="289"/>
      <c r="N148" s="289"/>
      <c r="O148" s="289"/>
    </row>
    <row r="149" spans="1:15" s="309" customFormat="1" ht="33.75" customHeight="1" x14ac:dyDescent="0.7">
      <c r="A149" s="289"/>
      <c r="B149" s="599">
        <v>2</v>
      </c>
      <c r="C149" s="595" t="s">
        <v>727</v>
      </c>
      <c r="D149" s="591" t="s">
        <v>421</v>
      </c>
      <c r="E149" s="592" t="s">
        <v>1308</v>
      </c>
      <c r="F149" s="586">
        <v>14391.5</v>
      </c>
      <c r="G149" s="587">
        <v>242922</v>
      </c>
      <c r="H149" s="593" t="s">
        <v>603</v>
      </c>
      <c r="I149" s="588">
        <v>1</v>
      </c>
      <c r="J149" s="443"/>
      <c r="L149" s="286"/>
      <c r="M149" s="289"/>
      <c r="N149" s="289"/>
      <c r="O149" s="289"/>
    </row>
    <row r="150" spans="1:15" s="309" customFormat="1" ht="30" customHeight="1" thickBot="1" x14ac:dyDescent="0.75">
      <c r="A150" s="289"/>
      <c r="B150" s="477"/>
      <c r="C150" s="349"/>
      <c r="D150" s="349"/>
      <c r="E150" s="349"/>
      <c r="F150" s="797">
        <f>SUM(F148:F149)</f>
        <v>29157.5</v>
      </c>
      <c r="G150" s="478"/>
      <c r="H150" s="479"/>
      <c r="I150" s="324"/>
      <c r="J150" s="443"/>
      <c r="L150" s="286"/>
      <c r="M150" s="289"/>
      <c r="N150" s="289"/>
      <c r="O150" s="289"/>
    </row>
    <row r="151" spans="1:15" s="309" customFormat="1" ht="30" customHeight="1" thickTop="1" x14ac:dyDescent="0.7">
      <c r="A151" s="289"/>
      <c r="B151" s="477"/>
      <c r="C151" s="349"/>
      <c r="D151" s="349"/>
      <c r="E151" s="349"/>
      <c r="F151" s="702"/>
      <c r="G151" s="478"/>
      <c r="H151" s="479"/>
      <c r="I151" s="324"/>
      <c r="J151" s="443"/>
      <c r="L151" s="286"/>
      <c r="M151" s="289"/>
      <c r="N151" s="289"/>
      <c r="O151" s="289"/>
    </row>
    <row r="152" spans="1:15" s="309" customFormat="1" ht="51" customHeight="1" x14ac:dyDescent="0.7">
      <c r="A152" s="289"/>
      <c r="B152" s="603" t="s">
        <v>5</v>
      </c>
      <c r="C152" s="293" t="s">
        <v>16</v>
      </c>
      <c r="D152" s="293" t="s">
        <v>6</v>
      </c>
      <c r="E152" s="293" t="s">
        <v>7</v>
      </c>
      <c r="F152" s="604" t="s">
        <v>8</v>
      </c>
      <c r="G152" s="734" t="s">
        <v>9</v>
      </c>
      <c r="H152" s="734"/>
      <c r="I152" s="293" t="s">
        <v>10</v>
      </c>
      <c r="J152" s="443"/>
      <c r="L152" s="286"/>
      <c r="M152" s="289"/>
      <c r="N152" s="289"/>
      <c r="O152" s="289"/>
    </row>
    <row r="153" spans="1:15" s="309" customFormat="1" ht="30" customHeight="1" x14ac:dyDescent="0.7">
      <c r="A153" s="289"/>
      <c r="B153" s="599">
        <v>1</v>
      </c>
      <c r="C153" s="595" t="s">
        <v>749</v>
      </c>
      <c r="D153" s="591" t="s">
        <v>441</v>
      </c>
      <c r="E153" s="592" t="s">
        <v>1309</v>
      </c>
      <c r="F153" s="586">
        <v>1926</v>
      </c>
      <c r="G153" s="587">
        <v>242940</v>
      </c>
      <c r="H153" s="593" t="s">
        <v>612</v>
      </c>
      <c r="I153" s="588">
        <v>1</v>
      </c>
      <c r="J153" s="443"/>
      <c r="L153" s="286"/>
      <c r="M153" s="289"/>
      <c r="N153" s="289"/>
      <c r="O153" s="289"/>
    </row>
    <row r="154" spans="1:15" s="309" customFormat="1" ht="30" customHeight="1" thickBot="1" x14ac:dyDescent="0.75">
      <c r="A154" s="289"/>
      <c r="B154" s="477"/>
      <c r="C154" s="349"/>
      <c r="D154" s="349"/>
      <c r="E154" s="349"/>
      <c r="F154" s="797">
        <f>SUM(F153)</f>
        <v>1926</v>
      </c>
      <c r="G154" s="478"/>
      <c r="H154" s="479"/>
      <c r="I154" s="324"/>
      <c r="J154" s="443"/>
      <c r="L154" s="286"/>
      <c r="M154" s="289"/>
      <c r="N154" s="289"/>
      <c r="O154" s="289"/>
    </row>
    <row r="155" spans="1:15" s="309" customFormat="1" ht="30" customHeight="1" thickTop="1" x14ac:dyDescent="0.7">
      <c r="A155" s="289"/>
      <c r="B155" s="477"/>
      <c r="C155" s="349"/>
      <c r="D155" s="349"/>
      <c r="E155" s="349"/>
      <c r="F155" s="702"/>
      <c r="G155" s="478"/>
      <c r="H155" s="479"/>
      <c r="I155" s="324"/>
      <c r="J155" s="443"/>
      <c r="L155" s="286"/>
      <c r="M155" s="289"/>
      <c r="N155" s="289"/>
      <c r="O155" s="289"/>
    </row>
    <row r="156" spans="1:15" s="309" customFormat="1" ht="48" customHeight="1" x14ac:dyDescent="0.7">
      <c r="A156" s="289"/>
      <c r="B156" s="603" t="s">
        <v>5</v>
      </c>
      <c r="C156" s="293" t="s">
        <v>16</v>
      </c>
      <c r="D156" s="293" t="s">
        <v>6</v>
      </c>
      <c r="E156" s="293" t="s">
        <v>7</v>
      </c>
      <c r="F156" s="604" t="s">
        <v>8</v>
      </c>
      <c r="G156" s="734" t="s">
        <v>9</v>
      </c>
      <c r="H156" s="734"/>
      <c r="I156" s="293" t="s">
        <v>10</v>
      </c>
      <c r="J156" s="443"/>
      <c r="L156" s="286"/>
      <c r="M156" s="289"/>
      <c r="N156" s="289"/>
      <c r="O156" s="289"/>
    </row>
    <row r="157" spans="1:15" s="309" customFormat="1" ht="30" customHeight="1" x14ac:dyDescent="0.7">
      <c r="A157" s="289"/>
      <c r="B157" s="316">
        <v>1</v>
      </c>
      <c r="C157" s="332" t="s">
        <v>213</v>
      </c>
      <c r="D157" s="318" t="s">
        <v>214</v>
      </c>
      <c r="E157" s="334" t="s">
        <v>1310</v>
      </c>
      <c r="F157" s="320">
        <v>15229.310000000001</v>
      </c>
      <c r="G157" s="321">
        <v>242901</v>
      </c>
      <c r="H157" s="318" t="s">
        <v>216</v>
      </c>
      <c r="I157" s="336">
        <v>1</v>
      </c>
      <c r="J157" s="324"/>
      <c r="K157" s="483"/>
      <c r="L157" s="477"/>
      <c r="M157" s="289"/>
      <c r="N157" s="289"/>
      <c r="O157" s="289"/>
    </row>
    <row r="158" spans="1:15" s="309" customFormat="1" ht="27.75" customHeight="1" x14ac:dyDescent="0.7">
      <c r="A158" s="289"/>
      <c r="B158" s="316">
        <v>2</v>
      </c>
      <c r="C158" s="348" t="s">
        <v>213</v>
      </c>
      <c r="D158" s="372" t="s">
        <v>389</v>
      </c>
      <c r="E158" s="334" t="s">
        <v>390</v>
      </c>
      <c r="F158" s="652">
        <v>52742.707500000004</v>
      </c>
      <c r="G158" s="321">
        <v>242916</v>
      </c>
      <c r="H158" s="322" t="s">
        <v>391</v>
      </c>
      <c r="I158" s="336">
        <v>1</v>
      </c>
      <c r="J158" s="324"/>
      <c r="K158" s="483"/>
      <c r="L158" s="477"/>
      <c r="M158" s="289"/>
      <c r="N158" s="289"/>
      <c r="O158" s="289"/>
    </row>
    <row r="159" spans="1:15" s="309" customFormat="1" ht="20.25" customHeight="1" x14ac:dyDescent="0.7">
      <c r="A159" s="289"/>
      <c r="B159" s="325"/>
      <c r="C159" s="679"/>
      <c r="D159" s="373"/>
      <c r="E159" s="340" t="s">
        <v>392</v>
      </c>
      <c r="F159" s="673"/>
      <c r="G159" s="669"/>
      <c r="H159" s="344"/>
      <c r="I159" s="341"/>
      <c r="J159" s="324"/>
      <c r="K159" s="483"/>
      <c r="L159" s="477"/>
      <c r="M159" s="289"/>
      <c r="N159" s="289"/>
      <c r="O159" s="289"/>
    </row>
    <row r="160" spans="1:15" s="309" customFormat="1" ht="36" customHeight="1" x14ac:dyDescent="0.7">
      <c r="A160" s="289"/>
      <c r="B160" s="325">
        <v>3</v>
      </c>
      <c r="C160" s="361" t="s">
        <v>742</v>
      </c>
      <c r="D160" s="439" t="s">
        <v>423</v>
      </c>
      <c r="E160" s="467" t="s">
        <v>1311</v>
      </c>
      <c r="F160" s="329">
        <v>17904.580000000002</v>
      </c>
      <c r="G160" s="669">
        <v>242928</v>
      </c>
      <c r="H160" s="680" t="s">
        <v>566</v>
      </c>
      <c r="I160" s="341">
        <v>1</v>
      </c>
      <c r="J160" s="324"/>
      <c r="K160" s="477"/>
      <c r="L160" s="477"/>
      <c r="M160" s="289"/>
      <c r="N160" s="289"/>
      <c r="O160" s="289"/>
    </row>
    <row r="161" spans="1:15" s="309" customFormat="1" ht="30" customHeight="1" x14ac:dyDescent="0.7">
      <c r="A161" s="289"/>
      <c r="B161" s="599">
        <v>4</v>
      </c>
      <c r="C161" s="595" t="s">
        <v>213</v>
      </c>
      <c r="D161" s="600" t="s">
        <v>423</v>
      </c>
      <c r="E161" s="616" t="s">
        <v>1136</v>
      </c>
      <c r="F161" s="704">
        <v>57780</v>
      </c>
      <c r="G161" s="597">
        <v>242964</v>
      </c>
      <c r="H161" s="593" t="s">
        <v>1048</v>
      </c>
      <c r="I161" s="588">
        <v>1</v>
      </c>
      <c r="J161" s="324"/>
      <c r="K161" s="481"/>
      <c r="L161" s="486">
        <v>54000</v>
      </c>
      <c r="M161" s="289"/>
      <c r="N161" s="289"/>
      <c r="O161" s="289"/>
    </row>
    <row r="162" spans="1:15" s="309" customFormat="1" ht="30" customHeight="1" thickBot="1" x14ac:dyDescent="0.75">
      <c r="A162" s="289"/>
      <c r="B162" s="477"/>
      <c r="C162" s="349"/>
      <c r="D162" s="349"/>
      <c r="E162" s="349"/>
      <c r="F162" s="797">
        <f>SUM(F157:F161)</f>
        <v>143656.5975</v>
      </c>
      <c r="G162" s="478"/>
      <c r="H162" s="479"/>
      <c r="I162" s="324"/>
      <c r="J162" s="443"/>
      <c r="L162" s="286"/>
      <c r="M162" s="289"/>
      <c r="N162" s="289"/>
      <c r="O162" s="289"/>
    </row>
    <row r="163" spans="1:15" s="309" customFormat="1" ht="30" customHeight="1" thickTop="1" x14ac:dyDescent="0.7">
      <c r="A163" s="289"/>
      <c r="B163" s="477"/>
      <c r="C163" s="349"/>
      <c r="D163" s="349"/>
      <c r="E163" s="349"/>
      <c r="F163" s="702"/>
      <c r="G163" s="478"/>
      <c r="H163" s="479"/>
      <c r="I163" s="324"/>
      <c r="J163" s="443"/>
      <c r="L163" s="286"/>
      <c r="M163" s="289"/>
      <c r="N163" s="289"/>
      <c r="O163" s="289"/>
    </row>
    <row r="164" spans="1:15" s="309" customFormat="1" ht="30" customHeight="1" x14ac:dyDescent="0.7">
      <c r="A164" s="289"/>
      <c r="B164" s="477"/>
      <c r="C164" s="349"/>
      <c r="D164" s="349"/>
      <c r="E164" s="349"/>
      <c r="F164" s="702"/>
      <c r="G164" s="478"/>
      <c r="H164" s="479"/>
      <c r="I164" s="324"/>
      <c r="J164" s="443"/>
      <c r="L164" s="286"/>
      <c r="M164" s="289"/>
      <c r="N164" s="289"/>
      <c r="O164" s="289"/>
    </row>
    <row r="165" spans="1:15" s="309" customFormat="1" ht="30" customHeight="1" x14ac:dyDescent="0.7">
      <c r="A165" s="289"/>
      <c r="B165" s="477"/>
      <c r="C165" s="349"/>
      <c r="D165" s="349"/>
      <c r="E165" s="349"/>
      <c r="F165" s="702"/>
      <c r="G165" s="478"/>
      <c r="H165" s="479"/>
      <c r="I165" s="324"/>
      <c r="J165" s="443"/>
      <c r="L165" s="286"/>
      <c r="M165" s="289"/>
      <c r="N165" s="289"/>
      <c r="O165" s="289"/>
    </row>
    <row r="166" spans="1:15" s="309" customFormat="1" ht="47.25" customHeight="1" x14ac:dyDescent="0.7">
      <c r="A166" s="289"/>
      <c r="B166" s="603" t="s">
        <v>5</v>
      </c>
      <c r="C166" s="293" t="s">
        <v>16</v>
      </c>
      <c r="D166" s="293" t="s">
        <v>6</v>
      </c>
      <c r="E166" s="293" t="s">
        <v>7</v>
      </c>
      <c r="F166" s="604" t="s">
        <v>8</v>
      </c>
      <c r="G166" s="734" t="s">
        <v>9</v>
      </c>
      <c r="H166" s="734"/>
      <c r="I166" s="293" t="s">
        <v>10</v>
      </c>
      <c r="J166" s="443"/>
      <c r="L166" s="286"/>
      <c r="M166" s="289"/>
      <c r="N166" s="289"/>
      <c r="O166" s="289"/>
    </row>
    <row r="167" spans="1:15" s="309" customFormat="1" ht="30" customHeight="1" x14ac:dyDescent="0.7">
      <c r="A167" s="289"/>
      <c r="B167" s="599">
        <v>1</v>
      </c>
      <c r="C167" s="583" t="s">
        <v>723</v>
      </c>
      <c r="D167" s="600" t="s">
        <v>417</v>
      </c>
      <c r="E167" s="592" t="s">
        <v>1312</v>
      </c>
      <c r="F167" s="586">
        <v>77896</v>
      </c>
      <c r="G167" s="587">
        <v>242920</v>
      </c>
      <c r="H167" s="593" t="s">
        <v>555</v>
      </c>
      <c r="I167" s="588">
        <v>1</v>
      </c>
      <c r="J167" s="443"/>
      <c r="L167" s="286"/>
      <c r="M167" s="289"/>
      <c r="N167" s="289"/>
      <c r="O167" s="289"/>
    </row>
    <row r="168" spans="1:15" s="309" customFormat="1" ht="30" customHeight="1" thickBot="1" x14ac:dyDescent="0.75">
      <c r="A168" s="289"/>
      <c r="B168" s="477"/>
      <c r="C168" s="349"/>
      <c r="D168" s="349"/>
      <c r="E168" s="349"/>
      <c r="F168" s="797">
        <f>SUM(F167)</f>
        <v>77896</v>
      </c>
      <c r="G168" s="478"/>
      <c r="H168" s="479"/>
      <c r="I168" s="324"/>
      <c r="J168" s="443"/>
      <c r="L168" s="286"/>
      <c r="M168" s="289"/>
      <c r="N168" s="289"/>
      <c r="O168" s="289"/>
    </row>
    <row r="169" spans="1:15" s="309" customFormat="1" ht="30" customHeight="1" thickTop="1" x14ac:dyDescent="0.7">
      <c r="A169" s="289"/>
      <c r="B169" s="477"/>
      <c r="C169" s="349"/>
      <c r="D169" s="349"/>
      <c r="E169" s="349"/>
      <c r="F169" s="702"/>
      <c r="G169" s="478"/>
      <c r="H169" s="479"/>
      <c r="I169" s="324"/>
      <c r="J169" s="443"/>
      <c r="L169" s="286"/>
      <c r="M169" s="289"/>
      <c r="N169" s="289"/>
      <c r="O169" s="289"/>
    </row>
    <row r="170" spans="1:15" s="309" customFormat="1" ht="57" customHeight="1" x14ac:dyDescent="0.7">
      <c r="A170" s="289"/>
      <c r="B170" s="603" t="s">
        <v>5</v>
      </c>
      <c r="C170" s="293" t="s">
        <v>16</v>
      </c>
      <c r="D170" s="293" t="s">
        <v>6</v>
      </c>
      <c r="E170" s="293" t="s">
        <v>7</v>
      </c>
      <c r="F170" s="604" t="s">
        <v>8</v>
      </c>
      <c r="G170" s="734" t="s">
        <v>9</v>
      </c>
      <c r="H170" s="734"/>
      <c r="I170" s="293" t="s">
        <v>10</v>
      </c>
      <c r="J170" s="443"/>
      <c r="L170" s="286"/>
      <c r="M170" s="289"/>
      <c r="N170" s="289"/>
      <c r="O170" s="289"/>
    </row>
    <row r="171" spans="1:15" s="309" customFormat="1" ht="30" customHeight="1" x14ac:dyDescent="0.7">
      <c r="A171" s="289"/>
      <c r="B171" s="599">
        <v>1</v>
      </c>
      <c r="C171" s="595" t="s">
        <v>191</v>
      </c>
      <c r="D171" s="584" t="s">
        <v>192</v>
      </c>
      <c r="E171" s="585" t="s">
        <v>193</v>
      </c>
      <c r="F171" s="586">
        <v>15889.500000000002</v>
      </c>
      <c r="G171" s="587">
        <v>242901</v>
      </c>
      <c r="H171" s="588" t="s">
        <v>194</v>
      </c>
      <c r="I171" s="588">
        <v>1</v>
      </c>
      <c r="J171" s="443"/>
      <c r="L171" s="286"/>
      <c r="M171" s="289"/>
      <c r="N171" s="289"/>
      <c r="O171" s="289"/>
    </row>
    <row r="172" spans="1:15" s="309" customFormat="1" ht="30" customHeight="1" x14ac:dyDescent="0.7">
      <c r="A172" s="289"/>
      <c r="B172" s="599">
        <v>2</v>
      </c>
      <c r="C172" s="595" t="s">
        <v>191</v>
      </c>
      <c r="D172" s="20" t="s">
        <v>659</v>
      </c>
      <c r="E172" s="20" t="s">
        <v>1313</v>
      </c>
      <c r="F172" s="706">
        <v>16847.150000000001</v>
      </c>
      <c r="G172" s="587">
        <v>242941</v>
      </c>
      <c r="H172" s="594" t="s">
        <v>707</v>
      </c>
      <c r="I172" s="588">
        <v>1</v>
      </c>
      <c r="J172" s="443"/>
      <c r="L172" s="286"/>
      <c r="M172" s="289"/>
      <c r="N172" s="289"/>
      <c r="O172" s="289"/>
    </row>
    <row r="173" spans="1:15" s="309" customFormat="1" ht="30" customHeight="1" thickBot="1" x14ac:dyDescent="0.75">
      <c r="A173" s="289"/>
      <c r="B173" s="477"/>
      <c r="C173" s="349"/>
      <c r="D173" s="349"/>
      <c r="E173" s="349"/>
      <c r="F173" s="797">
        <f>SUM(F171:F172)</f>
        <v>32736.65</v>
      </c>
      <c r="G173" s="478"/>
      <c r="H173" s="479"/>
      <c r="I173" s="324"/>
      <c r="J173" s="443"/>
      <c r="L173" s="286"/>
      <c r="M173" s="289"/>
      <c r="N173" s="289"/>
      <c r="O173" s="289"/>
    </row>
    <row r="174" spans="1:15" s="309" customFormat="1" ht="30" customHeight="1" thickTop="1" x14ac:dyDescent="0.7">
      <c r="A174" s="289"/>
      <c r="B174" s="477"/>
      <c r="C174" s="349"/>
      <c r="D174" s="349"/>
      <c r="E174" s="349"/>
      <c r="F174" s="702"/>
      <c r="G174" s="478"/>
      <c r="H174" s="479"/>
      <c r="I174" s="324"/>
      <c r="J174" s="443"/>
      <c r="L174" s="286"/>
      <c r="M174" s="289"/>
      <c r="N174" s="289"/>
      <c r="O174" s="289"/>
    </row>
    <row r="175" spans="1:15" s="309" customFormat="1" ht="54.75" customHeight="1" x14ac:dyDescent="0.7">
      <c r="A175" s="289"/>
      <c r="B175" s="603" t="s">
        <v>5</v>
      </c>
      <c r="C175" s="293" t="s">
        <v>16</v>
      </c>
      <c r="D175" s="293" t="s">
        <v>6</v>
      </c>
      <c r="E175" s="293" t="s">
        <v>7</v>
      </c>
      <c r="F175" s="604" t="s">
        <v>8</v>
      </c>
      <c r="G175" s="734" t="s">
        <v>9</v>
      </c>
      <c r="H175" s="734"/>
      <c r="I175" s="293" t="s">
        <v>10</v>
      </c>
      <c r="J175" s="443"/>
      <c r="L175" s="286"/>
      <c r="M175" s="289"/>
      <c r="N175" s="289"/>
      <c r="O175" s="289"/>
    </row>
    <row r="176" spans="1:15" s="309" customFormat="1" ht="30" customHeight="1" x14ac:dyDescent="0.7">
      <c r="A176" s="289"/>
      <c r="B176" s="599">
        <v>1</v>
      </c>
      <c r="C176" s="595" t="s">
        <v>42</v>
      </c>
      <c r="D176" s="584" t="s">
        <v>43</v>
      </c>
      <c r="E176" s="585" t="s">
        <v>1314</v>
      </c>
      <c r="F176" s="586">
        <v>33063</v>
      </c>
      <c r="G176" s="587">
        <v>242893</v>
      </c>
      <c r="H176" s="588" t="s">
        <v>45</v>
      </c>
      <c r="I176" s="588">
        <v>1</v>
      </c>
      <c r="J176" s="324"/>
      <c r="K176" s="483"/>
      <c r="L176" s="477"/>
      <c r="M176" s="289"/>
      <c r="N176" s="289"/>
      <c r="O176" s="289"/>
    </row>
    <row r="177" spans="1:15" s="309" customFormat="1" ht="30" customHeight="1" x14ac:dyDescent="0.7">
      <c r="A177" s="289"/>
      <c r="B177" s="599">
        <v>2</v>
      </c>
      <c r="C177" s="602" t="s">
        <v>64</v>
      </c>
      <c r="D177" s="584" t="s">
        <v>43</v>
      </c>
      <c r="E177" s="585" t="s">
        <v>65</v>
      </c>
      <c r="F177" s="586">
        <v>23970.995999999999</v>
      </c>
      <c r="G177" s="587">
        <v>242893</v>
      </c>
      <c r="H177" s="588" t="s">
        <v>66</v>
      </c>
      <c r="I177" s="588">
        <v>1</v>
      </c>
      <c r="J177" s="324"/>
      <c r="K177" s="483"/>
      <c r="L177" s="477"/>
      <c r="M177" s="289"/>
      <c r="N177" s="289"/>
      <c r="O177" s="289"/>
    </row>
    <row r="178" spans="1:15" s="309" customFormat="1" ht="30" customHeight="1" x14ac:dyDescent="0.7">
      <c r="A178" s="289"/>
      <c r="B178" s="599">
        <v>3</v>
      </c>
      <c r="C178" s="602" t="s">
        <v>64</v>
      </c>
      <c r="D178" s="584" t="s">
        <v>43</v>
      </c>
      <c r="E178" s="585" t="s">
        <v>1315</v>
      </c>
      <c r="F178" s="586">
        <v>10336.200000000001</v>
      </c>
      <c r="G178" s="587">
        <v>242899</v>
      </c>
      <c r="H178" s="584" t="s">
        <v>174</v>
      </c>
      <c r="I178" s="588">
        <v>1</v>
      </c>
      <c r="J178" s="324"/>
      <c r="K178" s="483"/>
      <c r="L178" s="477"/>
      <c r="M178" s="289"/>
      <c r="N178" s="289"/>
      <c r="O178" s="289"/>
    </row>
    <row r="179" spans="1:15" s="309" customFormat="1" ht="30" customHeight="1" x14ac:dyDescent="0.7">
      <c r="A179" s="289"/>
      <c r="B179" s="599">
        <v>4</v>
      </c>
      <c r="C179" s="602" t="s">
        <v>64</v>
      </c>
      <c r="D179" s="584" t="s">
        <v>43</v>
      </c>
      <c r="E179" s="585" t="s">
        <v>324</v>
      </c>
      <c r="F179" s="586">
        <v>1284</v>
      </c>
      <c r="G179" s="587">
        <v>242912</v>
      </c>
      <c r="H179" s="584" t="s">
        <v>325</v>
      </c>
      <c r="I179" s="588">
        <v>1</v>
      </c>
      <c r="J179" s="324"/>
      <c r="K179" s="483"/>
      <c r="L179" s="477"/>
      <c r="M179" s="289"/>
      <c r="N179" s="289"/>
      <c r="O179" s="289"/>
    </row>
    <row r="180" spans="1:15" s="309" customFormat="1" ht="30" customHeight="1" x14ac:dyDescent="0.7">
      <c r="A180" s="289"/>
      <c r="B180" s="599">
        <v>5</v>
      </c>
      <c r="C180" s="595" t="s">
        <v>42</v>
      </c>
      <c r="D180" s="584" t="s">
        <v>43</v>
      </c>
      <c r="E180" s="592" t="s">
        <v>1316</v>
      </c>
      <c r="F180" s="586">
        <v>42104.5</v>
      </c>
      <c r="G180" s="587">
        <v>242921</v>
      </c>
      <c r="H180" s="593" t="s">
        <v>563</v>
      </c>
      <c r="I180" s="588">
        <v>1</v>
      </c>
      <c r="J180" s="324"/>
      <c r="K180" s="477"/>
      <c r="L180" s="477"/>
      <c r="M180" s="289"/>
      <c r="N180" s="289"/>
      <c r="O180" s="289"/>
    </row>
    <row r="181" spans="1:15" s="309" customFormat="1" ht="30" customHeight="1" x14ac:dyDescent="0.7">
      <c r="A181" s="289"/>
      <c r="B181" s="599">
        <v>6</v>
      </c>
      <c r="C181" s="595" t="s">
        <v>42</v>
      </c>
      <c r="D181" s="584" t="s">
        <v>43</v>
      </c>
      <c r="E181" s="592" t="s">
        <v>1317</v>
      </c>
      <c r="F181" s="586">
        <v>3195.02</v>
      </c>
      <c r="G181" s="587">
        <v>242923</v>
      </c>
      <c r="H181" s="593" t="s">
        <v>592</v>
      </c>
      <c r="I181" s="588">
        <v>1</v>
      </c>
      <c r="J181" s="324"/>
      <c r="K181" s="477"/>
      <c r="L181" s="477"/>
      <c r="M181" s="289"/>
      <c r="N181" s="289"/>
      <c r="O181" s="289"/>
    </row>
    <row r="182" spans="1:15" s="309" customFormat="1" ht="30" customHeight="1" x14ac:dyDescent="0.7">
      <c r="A182" s="289"/>
      <c r="B182" s="599">
        <v>7</v>
      </c>
      <c r="C182" s="595" t="s">
        <v>42</v>
      </c>
      <c r="D182" s="584" t="s">
        <v>43</v>
      </c>
      <c r="E182" s="592" t="s">
        <v>1318</v>
      </c>
      <c r="F182" s="586">
        <v>1819</v>
      </c>
      <c r="G182" s="587">
        <v>242940</v>
      </c>
      <c r="H182" s="593" t="s">
        <v>537</v>
      </c>
      <c r="I182" s="588">
        <v>1</v>
      </c>
      <c r="J182" s="324"/>
      <c r="K182" s="477"/>
      <c r="L182" s="477"/>
      <c r="M182" s="289"/>
      <c r="N182" s="289"/>
      <c r="O182" s="289"/>
    </row>
    <row r="183" spans="1:15" s="309" customFormat="1" ht="30" customHeight="1" x14ac:dyDescent="0.7">
      <c r="A183" s="289"/>
      <c r="B183" s="599">
        <v>8</v>
      </c>
      <c r="C183" s="595" t="s">
        <v>42</v>
      </c>
      <c r="D183" s="584" t="s">
        <v>43</v>
      </c>
      <c r="E183" s="592" t="s">
        <v>1319</v>
      </c>
      <c r="F183" s="586">
        <v>13920.7</v>
      </c>
      <c r="G183" s="587">
        <v>242941</v>
      </c>
      <c r="H183" s="593" t="s">
        <v>578</v>
      </c>
      <c r="I183" s="588">
        <v>1</v>
      </c>
      <c r="J183" s="324"/>
      <c r="K183" s="477"/>
      <c r="L183" s="477"/>
      <c r="M183" s="289"/>
      <c r="N183" s="289"/>
      <c r="O183" s="289"/>
    </row>
    <row r="184" spans="1:15" s="309" customFormat="1" ht="30" customHeight="1" x14ac:dyDescent="0.7">
      <c r="A184" s="289"/>
      <c r="B184" s="599">
        <v>9</v>
      </c>
      <c r="C184" s="595" t="s">
        <v>42</v>
      </c>
      <c r="D184" s="584" t="s">
        <v>43</v>
      </c>
      <c r="E184" s="592" t="s">
        <v>1320</v>
      </c>
      <c r="F184" s="586">
        <v>68207.149999999994</v>
      </c>
      <c r="G184" s="587">
        <v>242941</v>
      </c>
      <c r="H184" s="593" t="s">
        <v>596</v>
      </c>
      <c r="I184" s="588">
        <v>1</v>
      </c>
      <c r="J184" s="324"/>
      <c r="K184" s="477"/>
      <c r="L184" s="477"/>
      <c r="M184" s="289"/>
      <c r="N184" s="289"/>
      <c r="O184" s="289"/>
    </row>
    <row r="185" spans="1:15" s="309" customFormat="1" ht="30" customHeight="1" x14ac:dyDescent="0.7">
      <c r="A185" s="289"/>
      <c r="B185" s="599">
        <v>10</v>
      </c>
      <c r="C185" s="595" t="s">
        <v>42</v>
      </c>
      <c r="D185" s="584" t="s">
        <v>43</v>
      </c>
      <c r="E185" s="592" t="s">
        <v>523</v>
      </c>
      <c r="F185" s="586">
        <v>1177</v>
      </c>
      <c r="G185" s="587">
        <v>242942</v>
      </c>
      <c r="H185" s="593" t="s">
        <v>582</v>
      </c>
      <c r="I185" s="588">
        <v>1</v>
      </c>
      <c r="J185" s="324"/>
      <c r="K185" s="477"/>
      <c r="L185" s="477"/>
      <c r="M185" s="289"/>
      <c r="N185" s="289"/>
      <c r="O185" s="289"/>
    </row>
    <row r="186" spans="1:15" s="309" customFormat="1" ht="30" customHeight="1" x14ac:dyDescent="0.7">
      <c r="A186" s="289"/>
      <c r="B186" s="599">
        <v>11</v>
      </c>
      <c r="C186" s="595" t="s">
        <v>42</v>
      </c>
      <c r="D186" s="584" t="s">
        <v>43</v>
      </c>
      <c r="E186" s="592" t="s">
        <v>524</v>
      </c>
      <c r="F186" s="586">
        <v>1926</v>
      </c>
      <c r="G186" s="587">
        <v>242942</v>
      </c>
      <c r="H186" s="593" t="s">
        <v>583</v>
      </c>
      <c r="I186" s="588">
        <v>1</v>
      </c>
      <c r="J186" s="324"/>
      <c r="K186" s="477"/>
      <c r="L186" s="477"/>
      <c r="M186" s="289"/>
      <c r="N186" s="289"/>
      <c r="O186" s="289"/>
    </row>
    <row r="187" spans="1:15" s="309" customFormat="1" ht="30" customHeight="1" x14ac:dyDescent="0.7">
      <c r="A187" s="289"/>
      <c r="B187" s="599">
        <v>12</v>
      </c>
      <c r="C187" s="595" t="s">
        <v>42</v>
      </c>
      <c r="D187" s="584" t="s">
        <v>43</v>
      </c>
      <c r="E187" s="592" t="s">
        <v>528</v>
      </c>
      <c r="F187" s="586">
        <v>1669.2</v>
      </c>
      <c r="G187" s="587">
        <v>242942</v>
      </c>
      <c r="H187" s="593" t="s">
        <v>586</v>
      </c>
      <c r="I187" s="588">
        <v>1</v>
      </c>
      <c r="J187" s="324"/>
      <c r="K187" s="477"/>
      <c r="L187" s="477"/>
      <c r="M187" s="289"/>
      <c r="N187" s="289"/>
      <c r="O187" s="289"/>
    </row>
    <row r="188" spans="1:15" s="309" customFormat="1" ht="30" customHeight="1" x14ac:dyDescent="0.7">
      <c r="A188" s="289"/>
      <c r="B188" s="599">
        <v>13</v>
      </c>
      <c r="C188" s="595" t="s">
        <v>42</v>
      </c>
      <c r="D188" s="584" t="s">
        <v>43</v>
      </c>
      <c r="E188" s="592" t="s">
        <v>1321</v>
      </c>
      <c r="F188" s="586">
        <v>3723.6</v>
      </c>
      <c r="G188" s="587">
        <v>242943</v>
      </c>
      <c r="H188" s="593" t="s">
        <v>547</v>
      </c>
      <c r="I188" s="588">
        <v>1</v>
      </c>
      <c r="J188" s="448"/>
      <c r="K188" s="477"/>
      <c r="L188" s="477"/>
      <c r="M188" s="289"/>
      <c r="N188" s="289"/>
      <c r="O188" s="289"/>
    </row>
    <row r="189" spans="1:15" s="309" customFormat="1" ht="30" customHeight="1" x14ac:dyDescent="0.7">
      <c r="A189" s="289"/>
      <c r="B189" s="599">
        <v>14</v>
      </c>
      <c r="C189" s="595" t="s">
        <v>42</v>
      </c>
      <c r="D189" s="584" t="s">
        <v>43</v>
      </c>
      <c r="E189" s="592" t="s">
        <v>1322</v>
      </c>
      <c r="F189" s="586">
        <v>4601</v>
      </c>
      <c r="G189" s="587">
        <v>242943</v>
      </c>
      <c r="H189" s="593" t="s">
        <v>549</v>
      </c>
      <c r="I189" s="588">
        <v>1</v>
      </c>
      <c r="J189" s="448"/>
      <c r="K189" s="477"/>
      <c r="L189" s="477"/>
      <c r="M189" s="289"/>
      <c r="N189" s="289"/>
      <c r="O189" s="289"/>
    </row>
    <row r="190" spans="1:15" s="309" customFormat="1" ht="30" customHeight="1" x14ac:dyDescent="0.7">
      <c r="A190" s="289"/>
      <c r="B190" s="599">
        <v>15</v>
      </c>
      <c r="C190" s="595" t="s">
        <v>42</v>
      </c>
      <c r="D190" s="584" t="s">
        <v>43</v>
      </c>
      <c r="E190" s="592" t="s">
        <v>815</v>
      </c>
      <c r="F190" s="704">
        <v>2016.95</v>
      </c>
      <c r="G190" s="597">
        <v>242955</v>
      </c>
      <c r="H190" s="593" t="s">
        <v>924</v>
      </c>
      <c r="I190" s="588">
        <v>1</v>
      </c>
      <c r="J190" s="324"/>
      <c r="K190" s="481"/>
      <c r="L190" s="486">
        <v>1885</v>
      </c>
      <c r="M190" s="289"/>
      <c r="N190" s="289"/>
      <c r="O190" s="289"/>
    </row>
    <row r="191" spans="1:15" s="309" customFormat="1" ht="30" customHeight="1" x14ac:dyDescent="0.7">
      <c r="A191" s="289"/>
      <c r="B191" s="599">
        <v>16</v>
      </c>
      <c r="C191" s="595" t="s">
        <v>42</v>
      </c>
      <c r="D191" s="584" t="s">
        <v>43</v>
      </c>
      <c r="E191" s="592" t="s">
        <v>1323</v>
      </c>
      <c r="F191" s="704">
        <v>2621.5</v>
      </c>
      <c r="G191" s="597">
        <v>242956</v>
      </c>
      <c r="H191" s="593" t="s">
        <v>930</v>
      </c>
      <c r="I191" s="588">
        <v>1</v>
      </c>
      <c r="J191" s="324"/>
      <c r="K191" s="481"/>
      <c r="L191" s="486">
        <v>2450</v>
      </c>
      <c r="M191" s="289"/>
      <c r="N191" s="289"/>
      <c r="O191" s="289"/>
    </row>
    <row r="192" spans="1:15" s="309" customFormat="1" ht="30" customHeight="1" x14ac:dyDescent="0.7">
      <c r="A192" s="289"/>
      <c r="B192" s="599">
        <v>17</v>
      </c>
      <c r="C192" s="595" t="s">
        <v>42</v>
      </c>
      <c r="D192" s="584" t="s">
        <v>43</v>
      </c>
      <c r="E192" s="592" t="s">
        <v>1324</v>
      </c>
      <c r="F192" s="704">
        <v>7971.5000000000009</v>
      </c>
      <c r="G192" s="597">
        <v>242961</v>
      </c>
      <c r="H192" s="593" t="s">
        <v>937</v>
      </c>
      <c r="I192" s="588">
        <v>1</v>
      </c>
      <c r="J192" s="324"/>
      <c r="K192" s="481"/>
      <c r="L192" s="486">
        <v>7450</v>
      </c>
      <c r="M192" s="289"/>
      <c r="N192" s="289"/>
      <c r="O192" s="289"/>
    </row>
    <row r="193" spans="1:15" s="309" customFormat="1" ht="30" customHeight="1" x14ac:dyDescent="0.7">
      <c r="A193" s="289"/>
      <c r="B193" s="599">
        <v>18</v>
      </c>
      <c r="C193" s="595" t="s">
        <v>42</v>
      </c>
      <c r="D193" s="584" t="s">
        <v>43</v>
      </c>
      <c r="E193" s="592" t="s">
        <v>1325</v>
      </c>
      <c r="F193" s="704">
        <v>24021.5</v>
      </c>
      <c r="G193" s="597">
        <v>242961</v>
      </c>
      <c r="H193" s="593" t="s">
        <v>938</v>
      </c>
      <c r="I193" s="588">
        <v>1</v>
      </c>
      <c r="J193" s="324"/>
      <c r="K193" s="481"/>
      <c r="L193" s="486">
        <v>22450</v>
      </c>
      <c r="M193" s="289"/>
      <c r="N193" s="289"/>
      <c r="O193" s="289"/>
    </row>
    <row r="194" spans="1:15" s="309" customFormat="1" ht="30" customHeight="1" x14ac:dyDescent="0.7">
      <c r="A194" s="289"/>
      <c r="B194" s="599">
        <v>19</v>
      </c>
      <c r="C194" s="595" t="s">
        <v>42</v>
      </c>
      <c r="D194" s="591" t="s">
        <v>404</v>
      </c>
      <c r="E194" s="592" t="s">
        <v>1326</v>
      </c>
      <c r="F194" s="704">
        <v>19495.400000000001</v>
      </c>
      <c r="G194" s="597">
        <v>242970</v>
      </c>
      <c r="H194" s="593" t="s">
        <v>968</v>
      </c>
      <c r="I194" s="588">
        <v>1</v>
      </c>
      <c r="J194" s="324"/>
      <c r="K194" s="481"/>
      <c r="L194" s="487">
        <v>18220</v>
      </c>
      <c r="M194" s="289"/>
      <c r="N194" s="289"/>
      <c r="O194" s="289"/>
    </row>
    <row r="195" spans="1:15" s="309" customFormat="1" ht="30" customHeight="1" thickBot="1" x14ac:dyDescent="0.75">
      <c r="A195" s="289"/>
      <c r="B195" s="477"/>
      <c r="C195" s="349"/>
      <c r="D195" s="349"/>
      <c r="E195" s="349"/>
      <c r="F195" s="797">
        <f>SUM(F176:F194)</f>
        <v>267124.21600000001</v>
      </c>
      <c r="G195" s="478"/>
      <c r="H195" s="479"/>
      <c r="I195" s="324"/>
      <c r="J195" s="443"/>
      <c r="L195" s="286"/>
      <c r="M195" s="289"/>
      <c r="N195" s="289"/>
      <c r="O195" s="289"/>
    </row>
    <row r="196" spans="1:15" s="309" customFormat="1" ht="30" customHeight="1" thickTop="1" x14ac:dyDescent="0.7">
      <c r="A196" s="289"/>
      <c r="B196" s="477"/>
      <c r="C196" s="349"/>
      <c r="D196" s="349"/>
      <c r="E196" s="349"/>
      <c r="F196" s="702"/>
      <c r="G196" s="478"/>
      <c r="H196" s="479"/>
      <c r="I196" s="324"/>
      <c r="J196" s="443"/>
      <c r="L196" s="286"/>
      <c r="M196" s="289"/>
      <c r="N196" s="289"/>
      <c r="O196" s="289"/>
    </row>
    <row r="197" spans="1:15" s="309" customFormat="1" ht="30" customHeight="1" x14ac:dyDescent="0.7">
      <c r="A197" s="289"/>
      <c r="B197" s="477"/>
      <c r="C197" s="349"/>
      <c r="D197" s="349"/>
      <c r="E197" s="349"/>
      <c r="F197" s="702"/>
      <c r="G197" s="478"/>
      <c r="H197" s="479"/>
      <c r="I197" s="324"/>
      <c r="J197" s="443"/>
      <c r="L197" s="286"/>
      <c r="M197" s="289"/>
      <c r="N197" s="289"/>
      <c r="O197" s="289"/>
    </row>
    <row r="198" spans="1:15" s="309" customFormat="1" ht="53.25" customHeight="1" x14ac:dyDescent="0.7">
      <c r="A198" s="289"/>
      <c r="B198" s="603" t="s">
        <v>5</v>
      </c>
      <c r="C198" s="293" t="s">
        <v>16</v>
      </c>
      <c r="D198" s="293" t="s">
        <v>6</v>
      </c>
      <c r="E198" s="293" t="s">
        <v>7</v>
      </c>
      <c r="F198" s="604" t="s">
        <v>8</v>
      </c>
      <c r="G198" s="734" t="s">
        <v>9</v>
      </c>
      <c r="H198" s="734"/>
      <c r="I198" s="293" t="s">
        <v>10</v>
      </c>
      <c r="J198" s="443"/>
      <c r="L198" s="286"/>
      <c r="M198" s="289"/>
      <c r="N198" s="289"/>
      <c r="O198" s="289"/>
    </row>
    <row r="199" spans="1:15" s="309" customFormat="1" ht="30" customHeight="1" x14ac:dyDescent="0.7">
      <c r="A199" s="289"/>
      <c r="B199" s="599">
        <v>1</v>
      </c>
      <c r="C199" s="595" t="s">
        <v>740</v>
      </c>
      <c r="D199" s="591" t="s">
        <v>410</v>
      </c>
      <c r="E199" s="592" t="s">
        <v>1327</v>
      </c>
      <c r="F199" s="586">
        <v>15836</v>
      </c>
      <c r="G199" s="587">
        <v>242943</v>
      </c>
      <c r="H199" s="593" t="s">
        <v>545</v>
      </c>
      <c r="I199" s="588">
        <v>1</v>
      </c>
      <c r="J199" s="443"/>
      <c r="L199" s="286"/>
      <c r="M199" s="289"/>
      <c r="N199" s="289"/>
      <c r="O199" s="289"/>
    </row>
    <row r="200" spans="1:15" s="309" customFormat="1" ht="30" customHeight="1" x14ac:dyDescent="0.7">
      <c r="A200" s="289"/>
      <c r="B200" s="599">
        <v>2</v>
      </c>
      <c r="C200" s="595" t="s">
        <v>740</v>
      </c>
      <c r="D200" s="591" t="s">
        <v>410</v>
      </c>
      <c r="E200" s="592" t="s">
        <v>1328</v>
      </c>
      <c r="F200" s="586">
        <v>57780</v>
      </c>
      <c r="G200" s="587">
        <v>242943</v>
      </c>
      <c r="H200" s="593" t="s">
        <v>546</v>
      </c>
      <c r="I200" s="588">
        <v>1</v>
      </c>
      <c r="J200" s="443"/>
      <c r="L200" s="286"/>
      <c r="M200" s="289"/>
      <c r="N200" s="289"/>
      <c r="O200" s="289"/>
    </row>
    <row r="201" spans="1:15" s="309" customFormat="1" ht="30" customHeight="1" thickBot="1" x14ac:dyDescent="0.75">
      <c r="A201" s="289"/>
      <c r="B201" s="477"/>
      <c r="C201" s="349"/>
      <c r="D201" s="349"/>
      <c r="E201" s="349"/>
      <c r="F201" s="797">
        <f>SUM(F199:F200)</f>
        <v>73616</v>
      </c>
      <c r="G201" s="478"/>
      <c r="H201" s="479"/>
      <c r="I201" s="324"/>
      <c r="J201" s="443"/>
      <c r="L201" s="286"/>
      <c r="M201" s="289"/>
      <c r="N201" s="289"/>
      <c r="O201" s="289"/>
    </row>
    <row r="202" spans="1:15" s="309" customFormat="1" ht="30" customHeight="1" thickTop="1" x14ac:dyDescent="0.7">
      <c r="A202" s="289"/>
      <c r="B202" s="477"/>
      <c r="C202" s="349"/>
      <c r="D202" s="349"/>
      <c r="E202" s="349"/>
      <c r="F202" s="702"/>
      <c r="G202" s="478"/>
      <c r="H202" s="479"/>
      <c r="I202" s="324"/>
      <c r="J202" s="443"/>
      <c r="L202" s="286"/>
      <c r="M202" s="289"/>
      <c r="N202" s="289"/>
      <c r="O202" s="289"/>
    </row>
    <row r="203" spans="1:15" s="309" customFormat="1" ht="58.5" customHeight="1" x14ac:dyDescent="0.7">
      <c r="A203" s="289"/>
      <c r="B203" s="603" t="s">
        <v>5</v>
      </c>
      <c r="C203" s="293" t="s">
        <v>16</v>
      </c>
      <c r="D203" s="293" t="s">
        <v>6</v>
      </c>
      <c r="E203" s="293" t="s">
        <v>7</v>
      </c>
      <c r="F203" s="604" t="s">
        <v>8</v>
      </c>
      <c r="G203" s="734" t="s">
        <v>9</v>
      </c>
      <c r="H203" s="734"/>
      <c r="I203" s="293" t="s">
        <v>10</v>
      </c>
      <c r="J203" s="443"/>
      <c r="L203" s="286"/>
      <c r="M203" s="289"/>
      <c r="N203" s="289"/>
      <c r="O203" s="289"/>
    </row>
    <row r="204" spans="1:15" s="309" customFormat="1" ht="30" customHeight="1" x14ac:dyDescent="0.7">
      <c r="A204" s="289"/>
      <c r="B204" s="599">
        <v>1</v>
      </c>
      <c r="C204" s="595" t="s">
        <v>116</v>
      </c>
      <c r="D204" s="584" t="s">
        <v>117</v>
      </c>
      <c r="E204" s="585" t="s">
        <v>118</v>
      </c>
      <c r="F204" s="586">
        <v>28890</v>
      </c>
      <c r="G204" s="587">
        <v>242895</v>
      </c>
      <c r="H204" s="588" t="s">
        <v>119</v>
      </c>
      <c r="I204" s="588">
        <v>1</v>
      </c>
      <c r="J204" s="349"/>
      <c r="K204" s="483"/>
      <c r="L204" s="477"/>
      <c r="M204" s="289"/>
      <c r="N204" s="289"/>
      <c r="O204" s="289"/>
    </row>
    <row r="205" spans="1:15" s="309" customFormat="1" ht="30" customHeight="1" x14ac:dyDescent="0.7">
      <c r="A205" s="289"/>
      <c r="B205" s="599">
        <v>2</v>
      </c>
      <c r="C205" s="595" t="s">
        <v>116</v>
      </c>
      <c r="D205" s="584" t="s">
        <v>117</v>
      </c>
      <c r="E205" s="585" t="s">
        <v>176</v>
      </c>
      <c r="F205" s="586">
        <v>99831</v>
      </c>
      <c r="G205" s="587">
        <v>242900</v>
      </c>
      <c r="H205" s="588" t="s">
        <v>177</v>
      </c>
      <c r="I205" s="588">
        <v>1</v>
      </c>
      <c r="J205" s="324"/>
      <c r="K205" s="483"/>
      <c r="L205" s="477"/>
      <c r="M205" s="289"/>
      <c r="N205" s="289"/>
      <c r="O205" s="289"/>
    </row>
    <row r="206" spans="1:15" s="309" customFormat="1" ht="30" customHeight="1" x14ac:dyDescent="0.7">
      <c r="A206" s="289"/>
      <c r="B206" s="599">
        <v>3</v>
      </c>
      <c r="C206" s="595" t="s">
        <v>116</v>
      </c>
      <c r="D206" s="584" t="s">
        <v>117</v>
      </c>
      <c r="E206" s="585" t="s">
        <v>245</v>
      </c>
      <c r="F206" s="586">
        <v>89880</v>
      </c>
      <c r="G206" s="587">
        <v>44578</v>
      </c>
      <c r="H206" s="588" t="s">
        <v>246</v>
      </c>
      <c r="I206" s="588">
        <v>1</v>
      </c>
      <c r="J206" s="324"/>
      <c r="K206" s="483"/>
      <c r="L206" s="477"/>
      <c r="M206" s="289"/>
      <c r="N206" s="289"/>
      <c r="O206" s="289"/>
    </row>
    <row r="207" spans="1:15" s="309" customFormat="1" ht="30" customHeight="1" x14ac:dyDescent="0.7">
      <c r="A207" s="289"/>
      <c r="B207" s="599">
        <v>4</v>
      </c>
      <c r="C207" s="595" t="s">
        <v>116</v>
      </c>
      <c r="D207" s="584" t="s">
        <v>117</v>
      </c>
      <c r="E207" s="620" t="s">
        <v>326</v>
      </c>
      <c r="F207" s="586">
        <v>99189</v>
      </c>
      <c r="G207" s="587">
        <v>242912</v>
      </c>
      <c r="H207" s="588" t="s">
        <v>327</v>
      </c>
      <c r="I207" s="588">
        <v>1</v>
      </c>
      <c r="J207" s="324"/>
      <c r="K207" s="483"/>
      <c r="L207" s="477"/>
      <c r="M207" s="289"/>
      <c r="N207" s="289"/>
      <c r="O207" s="289"/>
    </row>
    <row r="208" spans="1:15" s="309" customFormat="1" ht="30" customHeight="1" x14ac:dyDescent="0.7">
      <c r="A208" s="289"/>
      <c r="B208" s="599">
        <v>5</v>
      </c>
      <c r="C208" s="595" t="s">
        <v>116</v>
      </c>
      <c r="D208" s="584" t="s">
        <v>117</v>
      </c>
      <c r="E208" s="20" t="s">
        <v>681</v>
      </c>
      <c r="F208" s="706">
        <v>99831</v>
      </c>
      <c r="G208" s="587">
        <v>242927</v>
      </c>
      <c r="H208" s="594" t="s">
        <v>697</v>
      </c>
      <c r="I208" s="588">
        <v>1</v>
      </c>
      <c r="J208" s="324"/>
      <c r="K208" s="477"/>
      <c r="L208" s="477"/>
      <c r="M208" s="289"/>
      <c r="N208" s="289"/>
      <c r="O208" s="289"/>
    </row>
    <row r="209" spans="1:15" s="309" customFormat="1" ht="30" customHeight="1" x14ac:dyDescent="0.7">
      <c r="A209" s="289"/>
      <c r="B209" s="599">
        <v>6</v>
      </c>
      <c r="C209" s="595" t="s">
        <v>116</v>
      </c>
      <c r="D209" s="584" t="s">
        <v>117</v>
      </c>
      <c r="E209" s="621" t="s">
        <v>682</v>
      </c>
      <c r="F209" s="706">
        <v>42532.5</v>
      </c>
      <c r="G209" s="587">
        <v>242929</v>
      </c>
      <c r="H209" s="594" t="s">
        <v>698</v>
      </c>
      <c r="I209" s="588">
        <v>1</v>
      </c>
      <c r="J209" s="324"/>
      <c r="K209" s="477"/>
      <c r="L209" s="477"/>
      <c r="M209" s="289"/>
      <c r="N209" s="289"/>
      <c r="O209" s="289"/>
    </row>
    <row r="210" spans="1:15" s="309" customFormat="1" ht="30" customHeight="1" x14ac:dyDescent="0.7">
      <c r="A210" s="289"/>
      <c r="B210" s="599">
        <v>7</v>
      </c>
      <c r="C210" s="595" t="s">
        <v>116</v>
      </c>
      <c r="D210" s="584" t="s">
        <v>117</v>
      </c>
      <c r="E210" s="20" t="s">
        <v>689</v>
      </c>
      <c r="F210" s="705">
        <v>98226</v>
      </c>
      <c r="G210" s="587">
        <v>242940</v>
      </c>
      <c r="H210" s="594" t="s">
        <v>705</v>
      </c>
      <c r="I210" s="588">
        <v>1</v>
      </c>
      <c r="J210" s="324"/>
      <c r="K210" s="477"/>
      <c r="L210" s="477"/>
      <c r="M210" s="289"/>
      <c r="N210" s="289"/>
      <c r="O210" s="289"/>
    </row>
    <row r="211" spans="1:15" s="309" customFormat="1" ht="30" customHeight="1" x14ac:dyDescent="0.7">
      <c r="A211" s="289"/>
      <c r="B211" s="599">
        <v>8</v>
      </c>
      <c r="C211" s="595" t="s">
        <v>116</v>
      </c>
      <c r="D211" s="584" t="s">
        <v>117</v>
      </c>
      <c r="E211" s="622" t="s">
        <v>670</v>
      </c>
      <c r="F211" s="623">
        <v>92020</v>
      </c>
      <c r="G211" s="587">
        <v>242943</v>
      </c>
      <c r="H211" s="594" t="s">
        <v>711</v>
      </c>
      <c r="I211" s="588">
        <v>1</v>
      </c>
      <c r="J211" s="324"/>
      <c r="K211" s="477"/>
      <c r="L211" s="477"/>
      <c r="M211" s="289"/>
      <c r="N211" s="289"/>
      <c r="O211" s="289"/>
    </row>
    <row r="212" spans="1:15" s="309" customFormat="1" ht="30" customHeight="1" x14ac:dyDescent="0.7">
      <c r="A212" s="289"/>
      <c r="B212" s="599">
        <v>9</v>
      </c>
      <c r="C212" s="595" t="s">
        <v>1196</v>
      </c>
      <c r="D212" s="584" t="s">
        <v>117</v>
      </c>
      <c r="E212" s="592" t="s">
        <v>1121</v>
      </c>
      <c r="F212" s="704">
        <v>13696</v>
      </c>
      <c r="G212" s="597">
        <v>242957</v>
      </c>
      <c r="H212" s="593" t="s">
        <v>1020</v>
      </c>
      <c r="I212" s="588">
        <v>1</v>
      </c>
      <c r="J212" s="324"/>
      <c r="K212" s="481"/>
      <c r="L212" s="486">
        <v>12800</v>
      </c>
      <c r="M212" s="289"/>
      <c r="N212" s="289"/>
      <c r="O212" s="289"/>
    </row>
    <row r="213" spans="1:15" s="309" customFormat="1" ht="30" customHeight="1" x14ac:dyDescent="0.7">
      <c r="A213" s="289"/>
      <c r="B213" s="599">
        <v>10</v>
      </c>
      <c r="C213" s="595" t="s">
        <v>1196</v>
      </c>
      <c r="D213" s="584" t="s">
        <v>117</v>
      </c>
      <c r="E213" s="592" t="s">
        <v>1130</v>
      </c>
      <c r="F213" s="704">
        <v>99766.8</v>
      </c>
      <c r="G213" s="597">
        <v>242962</v>
      </c>
      <c r="H213" s="593" t="s">
        <v>1037</v>
      </c>
      <c r="I213" s="588">
        <v>1</v>
      </c>
      <c r="J213" s="324"/>
      <c r="K213" s="481"/>
      <c r="L213" s="486">
        <v>93240</v>
      </c>
      <c r="M213" s="289"/>
      <c r="N213" s="289"/>
      <c r="O213" s="289"/>
    </row>
    <row r="214" spans="1:15" s="309" customFormat="1" ht="30" customHeight="1" thickBot="1" x14ac:dyDescent="0.75">
      <c r="A214" s="289"/>
      <c r="B214" s="477"/>
      <c r="C214" s="349"/>
      <c r="D214" s="349"/>
      <c r="E214" s="349"/>
      <c r="F214" s="701">
        <f>SUM(F204:F213)</f>
        <v>763862.3</v>
      </c>
      <c r="G214" s="478"/>
      <c r="H214" s="479"/>
      <c r="I214" s="324"/>
      <c r="J214" s="443"/>
      <c r="L214" s="286"/>
      <c r="M214" s="289"/>
      <c r="N214" s="289"/>
      <c r="O214" s="289"/>
    </row>
    <row r="215" spans="1:15" s="309" customFormat="1" ht="40.5" customHeight="1" thickTop="1" x14ac:dyDescent="0.7">
      <c r="A215" s="289"/>
      <c r="B215" s="477"/>
      <c r="C215" s="349"/>
      <c r="D215" s="349"/>
      <c r="E215" s="349"/>
      <c r="F215" s="702"/>
      <c r="G215" s="478"/>
      <c r="H215" s="479"/>
      <c r="I215" s="324"/>
      <c r="J215" s="443"/>
      <c r="L215" s="286"/>
      <c r="M215" s="289"/>
      <c r="N215" s="289"/>
      <c r="O215" s="289"/>
    </row>
    <row r="216" spans="1:15" s="309" customFormat="1" ht="56.25" customHeight="1" x14ac:dyDescent="0.7">
      <c r="A216" s="289"/>
      <c r="B216" s="603" t="s">
        <v>5</v>
      </c>
      <c r="C216" s="293" t="s">
        <v>16</v>
      </c>
      <c r="D216" s="293" t="s">
        <v>6</v>
      </c>
      <c r="E216" s="293" t="s">
        <v>7</v>
      </c>
      <c r="F216" s="604" t="s">
        <v>8</v>
      </c>
      <c r="G216" s="734" t="s">
        <v>9</v>
      </c>
      <c r="H216" s="734"/>
      <c r="I216" s="293" t="s">
        <v>10</v>
      </c>
      <c r="J216" s="443"/>
      <c r="L216" s="286"/>
      <c r="M216" s="289"/>
      <c r="N216" s="289"/>
      <c r="O216" s="289"/>
    </row>
    <row r="217" spans="1:15" s="309" customFormat="1" ht="34.5" customHeight="1" x14ac:dyDescent="0.7">
      <c r="A217" s="289"/>
      <c r="B217" s="599">
        <v>1</v>
      </c>
      <c r="C217" s="595" t="s">
        <v>731</v>
      </c>
      <c r="D217" s="20" t="s">
        <v>652</v>
      </c>
      <c r="E217" s="20" t="s">
        <v>679</v>
      </c>
      <c r="F217" s="705">
        <v>16050</v>
      </c>
      <c r="G217" s="587">
        <v>242922</v>
      </c>
      <c r="H217" s="594" t="s">
        <v>695</v>
      </c>
      <c r="I217" s="588">
        <v>1</v>
      </c>
      <c r="J217" s="443"/>
      <c r="L217" s="286"/>
      <c r="M217" s="289"/>
      <c r="N217" s="289"/>
      <c r="O217" s="289"/>
    </row>
    <row r="218" spans="1:15" s="309" customFormat="1" ht="33.75" customHeight="1" x14ac:dyDescent="0.7">
      <c r="A218" s="289"/>
      <c r="B218" s="599">
        <v>2</v>
      </c>
      <c r="C218" s="595" t="s">
        <v>731</v>
      </c>
      <c r="D218" s="20" t="s">
        <v>652</v>
      </c>
      <c r="E218" s="20" t="s">
        <v>668</v>
      </c>
      <c r="F218" s="705">
        <v>18083</v>
      </c>
      <c r="G218" s="587">
        <v>242942</v>
      </c>
      <c r="H218" s="594" t="s">
        <v>709</v>
      </c>
      <c r="I218" s="588">
        <v>1</v>
      </c>
      <c r="J218" s="443"/>
      <c r="L218" s="286"/>
      <c r="M218" s="289"/>
      <c r="N218" s="289"/>
      <c r="O218" s="289"/>
    </row>
    <row r="219" spans="1:15" s="309" customFormat="1" ht="30" customHeight="1" thickBot="1" x14ac:dyDescent="0.75">
      <c r="A219" s="289"/>
      <c r="B219" s="477"/>
      <c r="C219" s="349"/>
      <c r="D219" s="349"/>
      <c r="E219" s="349"/>
      <c r="F219" s="797">
        <f>SUM(F217:F218)</f>
        <v>34133</v>
      </c>
      <c r="G219" s="478"/>
      <c r="H219" s="479"/>
      <c r="I219" s="324"/>
      <c r="J219" s="443"/>
      <c r="L219" s="286"/>
      <c r="M219" s="289"/>
      <c r="N219" s="289"/>
      <c r="O219" s="289"/>
    </row>
    <row r="220" spans="1:15" s="309" customFormat="1" ht="30" customHeight="1" thickTop="1" x14ac:dyDescent="0.7">
      <c r="A220" s="289"/>
      <c r="B220" s="477"/>
      <c r="C220" s="349"/>
      <c r="D220" s="349"/>
      <c r="E220" s="349"/>
      <c r="F220" s="702"/>
      <c r="G220" s="478"/>
      <c r="H220" s="479"/>
      <c r="I220" s="324"/>
      <c r="J220" s="443"/>
      <c r="L220" s="286"/>
      <c r="M220" s="289"/>
      <c r="N220" s="289"/>
      <c r="O220" s="289"/>
    </row>
    <row r="221" spans="1:15" s="309" customFormat="1" ht="30" customHeight="1" x14ac:dyDescent="0.7">
      <c r="A221" s="289"/>
      <c r="B221" s="477"/>
      <c r="C221" s="349"/>
      <c r="D221" s="349"/>
      <c r="E221" s="349"/>
      <c r="F221" s="702"/>
      <c r="G221" s="478"/>
      <c r="H221" s="479"/>
      <c r="I221" s="324"/>
      <c r="J221" s="443"/>
      <c r="L221" s="286"/>
      <c r="M221" s="289"/>
      <c r="N221" s="289"/>
      <c r="O221" s="289"/>
    </row>
    <row r="222" spans="1:15" s="309" customFormat="1" ht="56.25" customHeight="1" x14ac:dyDescent="0.7">
      <c r="A222" s="289"/>
      <c r="B222" s="603" t="s">
        <v>5</v>
      </c>
      <c r="C222" s="293" t="s">
        <v>16</v>
      </c>
      <c r="D222" s="293" t="s">
        <v>6</v>
      </c>
      <c r="E222" s="293" t="s">
        <v>7</v>
      </c>
      <c r="F222" s="604" t="s">
        <v>8</v>
      </c>
      <c r="G222" s="734" t="s">
        <v>9</v>
      </c>
      <c r="H222" s="734"/>
      <c r="I222" s="293" t="s">
        <v>10</v>
      </c>
      <c r="J222" s="443"/>
      <c r="L222" s="286"/>
      <c r="M222" s="289"/>
      <c r="N222" s="289"/>
      <c r="O222" s="289"/>
    </row>
    <row r="223" spans="1:15" s="309" customFormat="1" ht="33" customHeight="1" x14ac:dyDescent="0.7">
      <c r="A223" s="289"/>
      <c r="B223" s="599">
        <v>1</v>
      </c>
      <c r="C223" s="595" t="s">
        <v>355</v>
      </c>
      <c r="D223" s="590" t="s">
        <v>356</v>
      </c>
      <c r="E223" s="585" t="s">
        <v>357</v>
      </c>
      <c r="F223" s="586">
        <v>99510</v>
      </c>
      <c r="G223" s="587">
        <v>242914</v>
      </c>
      <c r="H223" s="588" t="s">
        <v>358</v>
      </c>
      <c r="I223" s="588">
        <v>1</v>
      </c>
      <c r="J223" s="443"/>
      <c r="L223" s="286"/>
      <c r="M223" s="289"/>
      <c r="N223" s="289"/>
      <c r="O223" s="289"/>
    </row>
    <row r="224" spans="1:15" s="309" customFormat="1" ht="30" customHeight="1" x14ac:dyDescent="0.7">
      <c r="A224" s="289"/>
      <c r="B224" s="599">
        <v>2</v>
      </c>
      <c r="C224" s="583" t="s">
        <v>355</v>
      </c>
      <c r="D224" s="591" t="s">
        <v>424</v>
      </c>
      <c r="E224" s="592" t="s">
        <v>1329</v>
      </c>
      <c r="F224" s="586">
        <v>15033.5</v>
      </c>
      <c r="G224" s="587">
        <v>242929</v>
      </c>
      <c r="H224" s="593" t="s">
        <v>568</v>
      </c>
      <c r="I224" s="588">
        <v>1</v>
      </c>
      <c r="J224" s="443"/>
      <c r="L224" s="286"/>
      <c r="M224" s="289"/>
      <c r="N224" s="289"/>
      <c r="O224" s="289"/>
    </row>
    <row r="225" spans="1:15" s="309" customFormat="1" ht="30" customHeight="1" thickBot="1" x14ac:dyDescent="0.75">
      <c r="A225" s="289"/>
      <c r="B225" s="477"/>
      <c r="C225" s="349"/>
      <c r="D225" s="349"/>
      <c r="E225" s="349"/>
      <c r="F225" s="797">
        <f>SUM(F223:F224)</f>
        <v>114543.5</v>
      </c>
      <c r="G225" s="478"/>
      <c r="H225" s="479"/>
      <c r="I225" s="324"/>
      <c r="J225" s="443"/>
      <c r="L225" s="286"/>
      <c r="M225" s="289"/>
      <c r="N225" s="289"/>
      <c r="O225" s="289"/>
    </row>
    <row r="226" spans="1:15" s="309" customFormat="1" ht="30" customHeight="1" thickTop="1" x14ac:dyDescent="0.7">
      <c r="A226" s="289"/>
      <c r="B226" s="477"/>
      <c r="C226" s="349"/>
      <c r="D226" s="349"/>
      <c r="E226" s="349"/>
      <c r="F226" s="702"/>
      <c r="G226" s="478"/>
      <c r="H226" s="479"/>
      <c r="I226" s="324"/>
      <c r="J226" s="443"/>
      <c r="L226" s="286"/>
      <c r="M226" s="289"/>
      <c r="N226" s="289"/>
      <c r="O226" s="289"/>
    </row>
    <row r="227" spans="1:15" s="309" customFormat="1" ht="30" customHeight="1" x14ac:dyDescent="0.7">
      <c r="A227" s="289"/>
      <c r="B227" s="477"/>
      <c r="C227" s="349"/>
      <c r="D227" s="349"/>
      <c r="E227" s="349"/>
      <c r="F227" s="702"/>
      <c r="G227" s="478"/>
      <c r="H227" s="479"/>
      <c r="I227" s="324"/>
      <c r="J227" s="443"/>
      <c r="L227" s="286"/>
      <c r="M227" s="289"/>
      <c r="N227" s="289"/>
      <c r="O227" s="289"/>
    </row>
    <row r="228" spans="1:15" s="309" customFormat="1" ht="49.5" customHeight="1" x14ac:dyDescent="0.7">
      <c r="A228" s="289"/>
      <c r="B228" s="477"/>
      <c r="C228" s="349"/>
      <c r="D228" s="349"/>
      <c r="E228" s="349"/>
      <c r="F228" s="702"/>
      <c r="G228" s="478"/>
      <c r="H228" s="479"/>
      <c r="I228" s="324"/>
      <c r="J228" s="443"/>
      <c r="L228" s="286"/>
      <c r="M228" s="289"/>
      <c r="N228" s="289"/>
      <c r="O228" s="289"/>
    </row>
    <row r="229" spans="1:15" s="309" customFormat="1" ht="52.5" customHeight="1" x14ac:dyDescent="0.7">
      <c r="A229" s="289"/>
      <c r="B229" s="603" t="s">
        <v>5</v>
      </c>
      <c r="C229" s="293" t="s">
        <v>16</v>
      </c>
      <c r="D229" s="293" t="s">
        <v>6</v>
      </c>
      <c r="E229" s="293" t="s">
        <v>7</v>
      </c>
      <c r="F229" s="604" t="s">
        <v>8</v>
      </c>
      <c r="G229" s="734" t="s">
        <v>9</v>
      </c>
      <c r="H229" s="734"/>
      <c r="I229" s="293" t="s">
        <v>10</v>
      </c>
      <c r="J229" s="443"/>
      <c r="L229" s="286"/>
      <c r="M229" s="289"/>
      <c r="N229" s="289"/>
      <c r="O229" s="289"/>
    </row>
    <row r="230" spans="1:15" s="309" customFormat="1" ht="36.75" customHeight="1" x14ac:dyDescent="0.7">
      <c r="A230" s="289"/>
      <c r="B230" s="599">
        <v>1</v>
      </c>
      <c r="C230" s="595" t="s">
        <v>1201</v>
      </c>
      <c r="D230" s="591" t="s">
        <v>1135</v>
      </c>
      <c r="E230" s="592" t="s">
        <v>1134</v>
      </c>
      <c r="F230" s="704">
        <v>22684</v>
      </c>
      <c r="G230" s="597">
        <v>242964</v>
      </c>
      <c r="H230" s="593" t="s">
        <v>1046</v>
      </c>
      <c r="I230" s="588">
        <v>1</v>
      </c>
      <c r="J230" s="324"/>
      <c r="K230" s="481"/>
      <c r="L230" s="486">
        <v>21200</v>
      </c>
      <c r="M230" s="289"/>
      <c r="N230" s="289"/>
      <c r="O230" s="289"/>
    </row>
    <row r="231" spans="1:15" s="309" customFormat="1" ht="37.5" customHeight="1" thickBot="1" x14ac:dyDescent="0.75">
      <c r="A231" s="289"/>
      <c r="B231" s="477"/>
      <c r="C231" s="349"/>
      <c r="D231" s="349"/>
      <c r="E231" s="349"/>
      <c r="F231" s="701">
        <f>SUM(F230)</f>
        <v>22684</v>
      </c>
      <c r="G231" s="478"/>
      <c r="H231" s="479"/>
      <c r="I231" s="324"/>
      <c r="J231" s="443"/>
      <c r="L231" s="286"/>
      <c r="M231" s="289"/>
      <c r="N231" s="289"/>
      <c r="O231" s="289"/>
    </row>
    <row r="232" spans="1:15" s="309" customFormat="1" ht="34.5" customHeight="1" thickTop="1" x14ac:dyDescent="0.7">
      <c r="A232" s="289"/>
      <c r="B232" s="477"/>
      <c r="C232" s="349"/>
      <c r="D232" s="349"/>
      <c r="E232" s="349"/>
      <c r="F232" s="702"/>
      <c r="G232" s="478"/>
      <c r="H232" s="479"/>
      <c r="I232" s="324"/>
      <c r="J232" s="443"/>
      <c r="L232" s="286"/>
      <c r="M232" s="289"/>
      <c r="N232" s="289"/>
      <c r="O232" s="289"/>
    </row>
    <row r="233" spans="1:15" s="309" customFormat="1" ht="55.5" customHeight="1" x14ac:dyDescent="0.7">
      <c r="A233" s="289"/>
      <c r="B233" s="605" t="s">
        <v>5</v>
      </c>
      <c r="C233" s="606" t="s">
        <v>16</v>
      </c>
      <c r="D233" s="606" t="s">
        <v>6</v>
      </c>
      <c r="E233" s="606" t="s">
        <v>7</v>
      </c>
      <c r="F233" s="607" t="s">
        <v>8</v>
      </c>
      <c r="G233" s="735" t="s">
        <v>9</v>
      </c>
      <c r="H233" s="735"/>
      <c r="I233" s="606" t="s">
        <v>10</v>
      </c>
      <c r="J233" s="443"/>
      <c r="L233" s="286"/>
      <c r="M233" s="289"/>
      <c r="N233" s="289"/>
      <c r="O233" s="289"/>
    </row>
    <row r="234" spans="1:15" s="309" customFormat="1" ht="33.75" customHeight="1" x14ac:dyDescent="0.7">
      <c r="A234" s="289"/>
      <c r="B234" s="331">
        <v>1</v>
      </c>
      <c r="C234" s="332" t="s">
        <v>1213</v>
      </c>
      <c r="D234" s="685" t="s">
        <v>1156</v>
      </c>
      <c r="E234" s="464" t="s">
        <v>1155</v>
      </c>
      <c r="F234" s="699">
        <v>77414.5</v>
      </c>
      <c r="G234" s="686">
        <v>242971</v>
      </c>
      <c r="H234" s="403" t="s">
        <v>1084</v>
      </c>
      <c r="I234" s="366">
        <v>1</v>
      </c>
      <c r="J234" s="324"/>
      <c r="K234" s="481"/>
      <c r="L234" s="486">
        <v>72350</v>
      </c>
      <c r="M234" s="289"/>
      <c r="N234" s="289"/>
      <c r="O234" s="289"/>
    </row>
    <row r="235" spans="1:15" s="309" customFormat="1" ht="25.5" customHeight="1" x14ac:dyDescent="0.7">
      <c r="A235" s="289"/>
      <c r="B235" s="337"/>
      <c r="C235" s="361"/>
      <c r="D235" s="687"/>
      <c r="E235" s="327" t="s">
        <v>1157</v>
      </c>
      <c r="F235" s="700"/>
      <c r="G235" s="677"/>
      <c r="H235" s="680"/>
      <c r="I235" s="367"/>
      <c r="J235" s="324"/>
      <c r="K235" s="481"/>
      <c r="L235" s="610"/>
      <c r="M235" s="289"/>
      <c r="N235" s="289"/>
      <c r="O235" s="289"/>
    </row>
    <row r="236" spans="1:15" s="309" customFormat="1" ht="33.75" customHeight="1" thickBot="1" x14ac:dyDescent="0.75">
      <c r="A236" s="289"/>
      <c r="B236" s="477"/>
      <c r="C236" s="349"/>
      <c r="D236" s="349"/>
      <c r="E236" s="349"/>
      <c r="F236" s="798">
        <f>SUM(F234:F235)</f>
        <v>77414.5</v>
      </c>
      <c r="G236" s="478"/>
      <c r="H236" s="479"/>
      <c r="I236" s="324"/>
      <c r="J236" s="443"/>
      <c r="L236" s="286"/>
      <c r="M236" s="289"/>
      <c r="N236" s="289"/>
      <c r="O236" s="289"/>
    </row>
    <row r="237" spans="1:15" s="309" customFormat="1" ht="37.5" customHeight="1" thickTop="1" x14ac:dyDescent="0.7">
      <c r="A237" s="289"/>
      <c r="B237" s="477"/>
      <c r="C237" s="349"/>
      <c r="D237" s="349"/>
      <c r="E237" s="349"/>
      <c r="F237" s="702"/>
      <c r="G237" s="478"/>
      <c r="H237" s="479"/>
      <c r="I237" s="324"/>
      <c r="J237" s="443"/>
      <c r="L237" s="286"/>
      <c r="M237" s="289"/>
      <c r="N237" s="289"/>
      <c r="O237" s="289"/>
    </row>
    <row r="238" spans="1:15" s="309" customFormat="1" ht="52.5" customHeight="1" x14ac:dyDescent="0.7">
      <c r="A238" s="289"/>
      <c r="B238" s="603" t="s">
        <v>5</v>
      </c>
      <c r="C238" s="293" t="s">
        <v>16</v>
      </c>
      <c r="D238" s="293" t="s">
        <v>6</v>
      </c>
      <c r="E238" s="293" t="s">
        <v>7</v>
      </c>
      <c r="F238" s="604" t="s">
        <v>8</v>
      </c>
      <c r="G238" s="734" t="s">
        <v>9</v>
      </c>
      <c r="H238" s="734"/>
      <c r="I238" s="293" t="s">
        <v>10</v>
      </c>
      <c r="J238" s="443"/>
      <c r="L238" s="286"/>
      <c r="M238" s="289"/>
      <c r="N238" s="289"/>
      <c r="O238" s="289"/>
    </row>
    <row r="239" spans="1:15" s="309" customFormat="1" ht="40.5" customHeight="1" x14ac:dyDescent="0.7">
      <c r="A239" s="289"/>
      <c r="B239" s="599">
        <v>1</v>
      </c>
      <c r="C239" s="595" t="s">
        <v>1174</v>
      </c>
      <c r="D239" s="591" t="s">
        <v>753</v>
      </c>
      <c r="E239" s="592" t="s">
        <v>1331</v>
      </c>
      <c r="F239" s="704">
        <v>49220</v>
      </c>
      <c r="G239" s="597">
        <v>242949</v>
      </c>
      <c r="H239" s="593" t="s">
        <v>906</v>
      </c>
      <c r="I239" s="588">
        <v>1</v>
      </c>
      <c r="J239" s="324"/>
      <c r="K239" s="481"/>
      <c r="L239" s="486">
        <v>46000</v>
      </c>
      <c r="M239" s="289"/>
      <c r="N239" s="289"/>
      <c r="O239" s="289"/>
    </row>
    <row r="240" spans="1:15" s="309" customFormat="1" ht="39.75" customHeight="1" thickBot="1" x14ac:dyDescent="0.75">
      <c r="A240" s="289"/>
      <c r="B240" s="477"/>
      <c r="C240" s="349"/>
      <c r="D240" s="349"/>
      <c r="E240" s="349"/>
      <c r="F240" s="797">
        <f>SUM(F239)</f>
        <v>49220</v>
      </c>
      <c r="G240" s="478"/>
      <c r="H240" s="479"/>
      <c r="I240" s="324"/>
      <c r="J240" s="443"/>
      <c r="L240" s="286"/>
      <c r="M240" s="289"/>
      <c r="N240" s="289"/>
      <c r="O240" s="289"/>
    </row>
    <row r="241" spans="1:15" s="309" customFormat="1" ht="36.75" customHeight="1" thickTop="1" x14ac:dyDescent="0.7">
      <c r="A241" s="289"/>
      <c r="B241" s="477"/>
      <c r="C241" s="349"/>
      <c r="D241" s="349"/>
      <c r="E241" s="349"/>
      <c r="F241" s="702"/>
      <c r="G241" s="478"/>
      <c r="H241" s="479"/>
      <c r="I241" s="324"/>
      <c r="J241" s="443"/>
      <c r="L241" s="286"/>
      <c r="M241" s="289"/>
      <c r="N241" s="289"/>
      <c r="O241" s="289"/>
    </row>
    <row r="242" spans="1:15" s="309" customFormat="1" ht="59.25" customHeight="1" x14ac:dyDescent="0.7">
      <c r="A242" s="289"/>
      <c r="B242" s="603" t="s">
        <v>5</v>
      </c>
      <c r="C242" s="293" t="s">
        <v>16</v>
      </c>
      <c r="D242" s="293" t="s">
        <v>6</v>
      </c>
      <c r="E242" s="293" t="s">
        <v>7</v>
      </c>
      <c r="F242" s="604" t="s">
        <v>8</v>
      </c>
      <c r="G242" s="734" t="s">
        <v>9</v>
      </c>
      <c r="H242" s="734"/>
      <c r="I242" s="293" t="s">
        <v>10</v>
      </c>
      <c r="J242" s="443"/>
      <c r="L242" s="286"/>
      <c r="M242" s="289"/>
      <c r="N242" s="289"/>
      <c r="O242" s="289"/>
    </row>
    <row r="243" spans="1:15" s="309" customFormat="1" ht="42" customHeight="1" x14ac:dyDescent="0.7">
      <c r="A243" s="289"/>
      <c r="B243" s="599">
        <v>1</v>
      </c>
      <c r="C243" s="595" t="s">
        <v>1203</v>
      </c>
      <c r="D243" s="591" t="s">
        <v>765</v>
      </c>
      <c r="E243" s="592" t="s">
        <v>1332</v>
      </c>
      <c r="F243" s="704">
        <v>20330</v>
      </c>
      <c r="G243" s="597">
        <v>242962</v>
      </c>
      <c r="H243" s="593" t="s">
        <v>940</v>
      </c>
      <c r="I243" s="588">
        <v>1</v>
      </c>
      <c r="J243" s="324"/>
      <c r="K243" s="481"/>
      <c r="L243" s="486">
        <v>19000</v>
      </c>
      <c r="M243" s="289"/>
      <c r="N243" s="289"/>
      <c r="O243" s="289"/>
    </row>
    <row r="244" spans="1:15" s="309" customFormat="1" ht="36.75" customHeight="1" thickBot="1" x14ac:dyDescent="0.75">
      <c r="A244" s="289"/>
      <c r="B244" s="477"/>
      <c r="C244" s="349"/>
      <c r="D244" s="349"/>
      <c r="E244" s="349"/>
      <c r="F244" s="797">
        <f>SUM(F243)</f>
        <v>20330</v>
      </c>
      <c r="G244" s="478"/>
      <c r="H244" s="479"/>
      <c r="I244" s="324"/>
      <c r="J244" s="443"/>
      <c r="L244" s="286"/>
      <c r="M244" s="289"/>
      <c r="N244" s="289"/>
      <c r="O244" s="289"/>
    </row>
    <row r="245" spans="1:15" s="309" customFormat="1" ht="30" customHeight="1" thickTop="1" x14ac:dyDescent="0.7">
      <c r="A245" s="289"/>
      <c r="B245" s="477"/>
      <c r="C245" s="349"/>
      <c r="D245" s="349"/>
      <c r="E245" s="349"/>
      <c r="F245" s="702"/>
      <c r="G245" s="478"/>
      <c r="H245" s="479"/>
      <c r="I245" s="324"/>
      <c r="J245" s="443"/>
      <c r="L245" s="286"/>
      <c r="M245" s="289"/>
      <c r="N245" s="289"/>
      <c r="O245" s="289"/>
    </row>
    <row r="246" spans="1:15" s="309" customFormat="1" ht="30" customHeight="1" x14ac:dyDescent="0.7">
      <c r="A246" s="289"/>
      <c r="B246" s="477"/>
      <c r="C246" s="349"/>
      <c r="D246" s="349"/>
      <c r="E246" s="349"/>
      <c r="F246" s="702"/>
      <c r="G246" s="478"/>
      <c r="H246" s="479"/>
      <c r="I246" s="324"/>
      <c r="J246" s="443"/>
      <c r="L246" s="286"/>
      <c r="M246" s="289"/>
      <c r="N246" s="289"/>
      <c r="O246" s="289"/>
    </row>
    <row r="247" spans="1:15" s="309" customFormat="1" ht="52.5" customHeight="1" x14ac:dyDescent="0.7">
      <c r="A247" s="289"/>
      <c r="B247" s="603" t="s">
        <v>5</v>
      </c>
      <c r="C247" s="293" t="s">
        <v>16</v>
      </c>
      <c r="D247" s="293" t="s">
        <v>6</v>
      </c>
      <c r="E247" s="293" t="s">
        <v>7</v>
      </c>
      <c r="F247" s="604" t="s">
        <v>8</v>
      </c>
      <c r="G247" s="734" t="s">
        <v>9</v>
      </c>
      <c r="H247" s="734"/>
      <c r="I247" s="293" t="s">
        <v>10</v>
      </c>
      <c r="J247" s="443"/>
      <c r="L247" s="286"/>
      <c r="M247" s="289"/>
      <c r="N247" s="289"/>
      <c r="O247" s="289"/>
    </row>
    <row r="248" spans="1:15" s="309" customFormat="1" ht="35.25" customHeight="1" x14ac:dyDescent="0.7">
      <c r="A248" s="289"/>
      <c r="B248" s="599">
        <v>1</v>
      </c>
      <c r="C248" s="595" t="s">
        <v>719</v>
      </c>
      <c r="D248" s="591" t="s">
        <v>1128</v>
      </c>
      <c r="E248" s="20" t="s">
        <v>672</v>
      </c>
      <c r="F248" s="705">
        <v>39804</v>
      </c>
      <c r="G248" s="587">
        <v>242943</v>
      </c>
      <c r="H248" s="594" t="s">
        <v>713</v>
      </c>
      <c r="I248" s="588">
        <v>1</v>
      </c>
      <c r="J248" s="324"/>
      <c r="K248" s="477"/>
      <c r="L248" s="477"/>
      <c r="M248" s="289"/>
      <c r="N248" s="289"/>
      <c r="O248" s="289"/>
    </row>
    <row r="249" spans="1:15" s="309" customFormat="1" ht="36.75" customHeight="1" x14ac:dyDescent="0.7">
      <c r="A249" s="289"/>
      <c r="B249" s="599">
        <v>2</v>
      </c>
      <c r="C249" s="595" t="s">
        <v>719</v>
      </c>
      <c r="D249" s="591" t="s">
        <v>1128</v>
      </c>
      <c r="E249" s="592" t="s">
        <v>1127</v>
      </c>
      <c r="F249" s="704">
        <v>92555</v>
      </c>
      <c r="G249" s="597">
        <v>242961</v>
      </c>
      <c r="H249" s="593" t="s">
        <v>1031</v>
      </c>
      <c r="I249" s="588">
        <v>1</v>
      </c>
      <c r="J249" s="324"/>
      <c r="K249" s="481"/>
      <c r="L249" s="486">
        <v>86500</v>
      </c>
      <c r="M249" s="289"/>
      <c r="N249" s="289"/>
      <c r="O249" s="289"/>
    </row>
    <row r="250" spans="1:15" s="309" customFormat="1" ht="30" customHeight="1" thickBot="1" x14ac:dyDescent="0.75">
      <c r="A250" s="289"/>
      <c r="B250" s="477"/>
      <c r="C250" s="349"/>
      <c r="D250" s="349"/>
      <c r="E250" s="349"/>
      <c r="F250" s="797">
        <f>SUM(F248:F249)</f>
        <v>132359</v>
      </c>
      <c r="G250" s="478"/>
      <c r="H250" s="479"/>
      <c r="I250" s="324"/>
      <c r="J250" s="443"/>
      <c r="L250" s="286"/>
      <c r="M250" s="289"/>
      <c r="N250" s="289"/>
      <c r="O250" s="289"/>
    </row>
    <row r="251" spans="1:15" s="309" customFormat="1" ht="30" customHeight="1" thickTop="1" x14ac:dyDescent="0.7">
      <c r="A251" s="289"/>
      <c r="B251" s="477"/>
      <c r="C251" s="349"/>
      <c r="D251" s="349"/>
      <c r="E251" s="349"/>
      <c r="F251" s="702"/>
      <c r="G251" s="478"/>
      <c r="H251" s="479"/>
      <c r="I251" s="324"/>
      <c r="J251" s="443"/>
      <c r="L251" s="286"/>
      <c r="M251" s="289"/>
      <c r="N251" s="289"/>
      <c r="O251" s="289"/>
    </row>
    <row r="252" spans="1:15" s="309" customFormat="1" ht="30" customHeight="1" x14ac:dyDescent="0.7">
      <c r="A252" s="289"/>
      <c r="B252" s="477"/>
      <c r="C252" s="349"/>
      <c r="D252" s="349"/>
      <c r="E252" s="349"/>
      <c r="F252" s="702"/>
      <c r="G252" s="478"/>
      <c r="H252" s="479"/>
      <c r="I252" s="324"/>
      <c r="J252" s="443"/>
      <c r="L252" s="286"/>
      <c r="M252" s="289"/>
      <c r="N252" s="289"/>
      <c r="O252" s="289"/>
    </row>
    <row r="253" spans="1:15" s="309" customFormat="1" ht="30" customHeight="1" x14ac:dyDescent="0.7">
      <c r="A253" s="289"/>
      <c r="B253" s="477"/>
      <c r="C253" s="349"/>
      <c r="D253" s="349"/>
      <c r="E253" s="349"/>
      <c r="F253" s="702"/>
      <c r="G253" s="478"/>
      <c r="H253" s="479"/>
      <c r="I253" s="324"/>
      <c r="J253" s="443"/>
      <c r="L253" s="286"/>
      <c r="M253" s="289"/>
      <c r="N253" s="289"/>
      <c r="O253" s="289"/>
    </row>
    <row r="254" spans="1:15" s="309" customFormat="1" ht="30" customHeight="1" x14ac:dyDescent="0.7">
      <c r="A254" s="289"/>
      <c r="B254" s="477"/>
      <c r="C254" s="349"/>
      <c r="D254" s="349"/>
      <c r="E254" s="349"/>
      <c r="F254" s="702"/>
      <c r="G254" s="478"/>
      <c r="H254" s="479"/>
      <c r="I254" s="324"/>
      <c r="J254" s="443"/>
      <c r="L254" s="286"/>
      <c r="M254" s="289"/>
      <c r="N254" s="289"/>
      <c r="O254" s="289"/>
    </row>
    <row r="255" spans="1:15" s="309" customFormat="1" ht="36.75" customHeight="1" x14ac:dyDescent="0.7">
      <c r="A255" s="289"/>
      <c r="B255" s="477"/>
      <c r="C255" s="349"/>
      <c r="D255" s="349"/>
      <c r="E255" s="349"/>
      <c r="F255" s="702"/>
      <c r="G255" s="478"/>
      <c r="H255" s="479"/>
      <c r="I255" s="324"/>
      <c r="J255" s="443"/>
      <c r="L255" s="286"/>
      <c r="M255" s="289"/>
      <c r="N255" s="289"/>
      <c r="O255" s="289"/>
    </row>
    <row r="256" spans="1:15" s="309" customFormat="1" ht="51.75" customHeight="1" x14ac:dyDescent="0.7">
      <c r="A256" s="289"/>
      <c r="B256" s="603" t="s">
        <v>5</v>
      </c>
      <c r="C256" s="293" t="s">
        <v>16</v>
      </c>
      <c r="D256" s="293" t="s">
        <v>6</v>
      </c>
      <c r="E256" s="293" t="s">
        <v>7</v>
      </c>
      <c r="F256" s="604" t="s">
        <v>8</v>
      </c>
      <c r="G256" s="734" t="s">
        <v>9</v>
      </c>
      <c r="H256" s="734"/>
      <c r="I256" s="293" t="s">
        <v>10</v>
      </c>
      <c r="J256" s="443"/>
      <c r="L256" s="286"/>
      <c r="M256" s="289"/>
      <c r="N256" s="289"/>
      <c r="O256" s="289"/>
    </row>
    <row r="257" spans="1:15" s="309" customFormat="1" ht="30" customHeight="1" x14ac:dyDescent="0.7">
      <c r="A257" s="289"/>
      <c r="B257" s="599">
        <v>1</v>
      </c>
      <c r="C257" s="595" t="s">
        <v>152</v>
      </c>
      <c r="D257" s="584" t="s">
        <v>153</v>
      </c>
      <c r="E257" s="585" t="s">
        <v>154</v>
      </c>
      <c r="F257" s="586">
        <v>71754.2</v>
      </c>
      <c r="G257" s="587">
        <v>242899</v>
      </c>
      <c r="H257" s="588" t="s">
        <v>155</v>
      </c>
      <c r="I257" s="588">
        <v>1</v>
      </c>
      <c r="J257" s="324"/>
      <c r="K257" s="483"/>
      <c r="L257" s="477"/>
      <c r="M257" s="289"/>
      <c r="N257" s="289"/>
      <c r="O257" s="289"/>
    </row>
    <row r="258" spans="1:15" s="309" customFormat="1" ht="30" customHeight="1" x14ac:dyDescent="0.7">
      <c r="A258" s="289"/>
      <c r="B258" s="599">
        <v>2</v>
      </c>
      <c r="C258" s="595" t="s">
        <v>152</v>
      </c>
      <c r="D258" s="584" t="s">
        <v>153</v>
      </c>
      <c r="E258" s="585" t="s">
        <v>263</v>
      </c>
      <c r="F258" s="586">
        <v>5600.38</v>
      </c>
      <c r="G258" s="587">
        <v>242906</v>
      </c>
      <c r="H258" s="584" t="s">
        <v>264</v>
      </c>
      <c r="I258" s="588">
        <v>1</v>
      </c>
      <c r="J258" s="324"/>
      <c r="K258" s="483"/>
      <c r="L258" s="477"/>
      <c r="M258" s="289"/>
      <c r="N258" s="289"/>
      <c r="O258" s="289"/>
    </row>
    <row r="259" spans="1:15" s="309" customFormat="1" ht="30" customHeight="1" x14ac:dyDescent="0.7">
      <c r="A259" s="289"/>
      <c r="B259" s="599">
        <v>3</v>
      </c>
      <c r="C259" s="595" t="s">
        <v>152</v>
      </c>
      <c r="D259" s="584" t="s">
        <v>153</v>
      </c>
      <c r="E259" s="585" t="s">
        <v>353</v>
      </c>
      <c r="F259" s="586">
        <v>28997</v>
      </c>
      <c r="G259" s="587">
        <v>242914</v>
      </c>
      <c r="H259" s="588" t="s">
        <v>1268</v>
      </c>
      <c r="I259" s="588">
        <v>1</v>
      </c>
      <c r="J259" s="324"/>
      <c r="K259" s="483"/>
      <c r="L259" s="477"/>
      <c r="M259" s="289"/>
      <c r="N259" s="289"/>
      <c r="O259" s="289"/>
    </row>
    <row r="260" spans="1:15" s="309" customFormat="1" ht="30" customHeight="1" x14ac:dyDescent="0.7">
      <c r="A260" s="289"/>
      <c r="B260" s="599">
        <v>4</v>
      </c>
      <c r="C260" s="595" t="s">
        <v>152</v>
      </c>
      <c r="D260" s="584" t="s">
        <v>153</v>
      </c>
      <c r="E260" s="592" t="s">
        <v>1333</v>
      </c>
      <c r="F260" s="586">
        <v>41370.480000000003</v>
      </c>
      <c r="G260" s="587">
        <v>242941</v>
      </c>
      <c r="H260" s="593" t="s">
        <v>1267</v>
      </c>
      <c r="I260" s="588">
        <v>1</v>
      </c>
      <c r="J260" s="324"/>
      <c r="K260" s="477"/>
      <c r="L260" s="477"/>
      <c r="M260" s="289"/>
      <c r="N260" s="289"/>
      <c r="O260" s="289"/>
    </row>
    <row r="261" spans="1:15" s="309" customFormat="1" ht="30" customHeight="1" x14ac:dyDescent="0.7">
      <c r="A261" s="289"/>
      <c r="B261" s="599">
        <v>5</v>
      </c>
      <c r="C261" s="595" t="s">
        <v>152</v>
      </c>
      <c r="D261" s="584" t="s">
        <v>153</v>
      </c>
      <c r="E261" s="592" t="s">
        <v>1334</v>
      </c>
      <c r="F261" s="704">
        <v>27184.420000000002</v>
      </c>
      <c r="G261" s="597">
        <v>242950</v>
      </c>
      <c r="H261" s="593" t="s">
        <v>1008</v>
      </c>
      <c r="I261" s="588">
        <v>1</v>
      </c>
      <c r="J261" s="324"/>
      <c r="K261" s="481"/>
      <c r="L261" s="486">
        <v>25406</v>
      </c>
      <c r="M261" s="289"/>
      <c r="N261" s="289"/>
      <c r="O261" s="289"/>
    </row>
    <row r="262" spans="1:15" s="309" customFormat="1" ht="30" customHeight="1" x14ac:dyDescent="0.7">
      <c r="A262" s="289"/>
      <c r="B262" s="599">
        <v>6</v>
      </c>
      <c r="C262" s="595" t="s">
        <v>152</v>
      </c>
      <c r="D262" s="584" t="s">
        <v>153</v>
      </c>
      <c r="E262" s="592" t="s">
        <v>1335</v>
      </c>
      <c r="F262" s="704">
        <v>99580.138500000015</v>
      </c>
      <c r="G262" s="597">
        <v>242964</v>
      </c>
      <c r="H262" s="593" t="s">
        <v>1050</v>
      </c>
      <c r="I262" s="588">
        <v>1</v>
      </c>
      <c r="J262" s="324"/>
      <c r="K262" s="481"/>
      <c r="L262" s="486">
        <v>93065.55</v>
      </c>
      <c r="M262" s="289"/>
      <c r="N262" s="289"/>
      <c r="O262" s="289"/>
    </row>
    <row r="263" spans="1:15" s="309" customFormat="1" ht="30" customHeight="1" x14ac:dyDescent="0.7">
      <c r="A263" s="289"/>
      <c r="B263" s="599">
        <v>7</v>
      </c>
      <c r="C263" s="595" t="s">
        <v>152</v>
      </c>
      <c r="D263" s="600" t="s">
        <v>425</v>
      </c>
      <c r="E263" s="592" t="s">
        <v>1159</v>
      </c>
      <c r="F263" s="704">
        <v>71754.2</v>
      </c>
      <c r="G263" s="597">
        <v>242975</v>
      </c>
      <c r="H263" s="593" t="s">
        <v>1088</v>
      </c>
      <c r="I263" s="588">
        <v>1</v>
      </c>
      <c r="J263" s="324"/>
      <c r="K263" s="481"/>
      <c r="L263" s="486">
        <v>67060</v>
      </c>
      <c r="M263" s="289"/>
      <c r="N263" s="289"/>
      <c r="O263" s="289"/>
    </row>
    <row r="264" spans="1:15" s="309" customFormat="1" ht="30" customHeight="1" thickBot="1" x14ac:dyDescent="0.75">
      <c r="A264" s="289"/>
      <c r="B264" s="477"/>
      <c r="C264" s="349"/>
      <c r="D264" s="349"/>
      <c r="E264" s="349"/>
      <c r="F264" s="797">
        <f>SUM(F257:F263)</f>
        <v>346240.81850000005</v>
      </c>
      <c r="G264" s="478"/>
      <c r="H264" s="479"/>
      <c r="I264" s="324"/>
      <c r="J264" s="443"/>
      <c r="L264" s="286"/>
      <c r="M264" s="289"/>
      <c r="N264" s="289"/>
      <c r="O264" s="289"/>
    </row>
    <row r="265" spans="1:15" s="309" customFormat="1" ht="18.75" customHeight="1" thickTop="1" x14ac:dyDescent="0.7">
      <c r="A265" s="289"/>
      <c r="B265" s="477"/>
      <c r="C265" s="349"/>
      <c r="D265" s="349"/>
      <c r="E265" s="349"/>
      <c r="F265" s="702"/>
      <c r="G265" s="478"/>
      <c r="H265" s="479"/>
      <c r="I265" s="324"/>
      <c r="J265" s="443"/>
      <c r="L265" s="286"/>
      <c r="M265" s="289"/>
      <c r="N265" s="289"/>
      <c r="O265" s="289"/>
    </row>
    <row r="266" spans="1:15" s="309" customFormat="1" ht="30" customHeight="1" x14ac:dyDescent="0.7">
      <c r="A266" s="289"/>
      <c r="B266" s="477"/>
      <c r="C266" s="349"/>
      <c r="D266" s="349"/>
      <c r="E266" s="349"/>
      <c r="F266" s="702"/>
      <c r="G266" s="478"/>
      <c r="H266" s="479"/>
      <c r="I266" s="324"/>
      <c r="J266" s="443"/>
      <c r="L266" s="286"/>
      <c r="M266" s="289"/>
      <c r="N266" s="289"/>
      <c r="O266" s="289"/>
    </row>
    <row r="267" spans="1:15" s="309" customFormat="1" ht="48.75" customHeight="1" x14ac:dyDescent="0.7">
      <c r="A267" s="289"/>
      <c r="B267" s="605" t="s">
        <v>5</v>
      </c>
      <c r="C267" s="606" t="s">
        <v>16</v>
      </c>
      <c r="D267" s="606" t="s">
        <v>6</v>
      </c>
      <c r="E267" s="606" t="s">
        <v>7</v>
      </c>
      <c r="F267" s="607" t="s">
        <v>8</v>
      </c>
      <c r="G267" s="735" t="s">
        <v>9</v>
      </c>
      <c r="H267" s="735"/>
      <c r="I267" s="606" t="s">
        <v>10</v>
      </c>
      <c r="J267" s="443"/>
      <c r="L267" s="286"/>
      <c r="M267" s="289"/>
      <c r="N267" s="289"/>
      <c r="O267" s="289"/>
    </row>
    <row r="268" spans="1:15" s="309" customFormat="1" ht="27" customHeight="1" x14ac:dyDescent="0.7">
      <c r="A268" s="289"/>
      <c r="B268" s="316">
        <v>1</v>
      </c>
      <c r="C268" s="332" t="s">
        <v>221</v>
      </c>
      <c r="D268" s="318" t="s">
        <v>222</v>
      </c>
      <c r="E268" s="352" t="s">
        <v>223</v>
      </c>
      <c r="F268" s="398">
        <v>99510</v>
      </c>
      <c r="G268" s="321">
        <v>242901</v>
      </c>
      <c r="H268" s="318" t="s">
        <v>224</v>
      </c>
      <c r="I268" s="336">
        <v>1</v>
      </c>
      <c r="J268" s="324"/>
      <c r="K268" s="483"/>
      <c r="L268" s="477"/>
      <c r="M268" s="289"/>
      <c r="N268" s="289"/>
      <c r="O268" s="289"/>
    </row>
    <row r="269" spans="1:15" s="309" customFormat="1" ht="20.25" customHeight="1" x14ac:dyDescent="0.7">
      <c r="A269" s="289"/>
      <c r="B269" s="325"/>
      <c r="C269" s="361"/>
      <c r="D269" s="327"/>
      <c r="E269" s="353" t="s">
        <v>225</v>
      </c>
      <c r="F269" s="399"/>
      <c r="G269" s="669"/>
      <c r="H269" s="327"/>
      <c r="I269" s="341"/>
      <c r="J269" s="324"/>
      <c r="K269" s="483"/>
      <c r="L269" s="477"/>
      <c r="M269" s="289"/>
      <c r="N269" s="289"/>
      <c r="O269" s="289"/>
    </row>
    <row r="270" spans="1:15" s="309" customFormat="1" ht="33.75" customHeight="1" x14ac:dyDescent="0.7">
      <c r="A270" s="289"/>
      <c r="B270" s="325">
        <v>2</v>
      </c>
      <c r="C270" s="361" t="s">
        <v>221</v>
      </c>
      <c r="D270" s="327" t="s">
        <v>222</v>
      </c>
      <c r="E270" s="340" t="s">
        <v>316</v>
      </c>
      <c r="F270" s="329">
        <v>37450</v>
      </c>
      <c r="G270" s="669">
        <v>242912</v>
      </c>
      <c r="H270" s="327" t="s">
        <v>317</v>
      </c>
      <c r="I270" s="341">
        <v>1</v>
      </c>
      <c r="J270" s="324"/>
      <c r="K270" s="483"/>
      <c r="L270" s="477"/>
      <c r="M270" s="289"/>
      <c r="N270" s="289"/>
      <c r="O270" s="289"/>
    </row>
    <row r="271" spans="1:15" s="309" customFormat="1" ht="33.75" customHeight="1" x14ac:dyDescent="0.7">
      <c r="A271" s="289"/>
      <c r="B271" s="599">
        <v>3</v>
      </c>
      <c r="C271" s="595" t="s">
        <v>221</v>
      </c>
      <c r="D271" s="584" t="s">
        <v>222</v>
      </c>
      <c r="E271" s="592" t="s">
        <v>1336</v>
      </c>
      <c r="F271" s="586">
        <v>96300</v>
      </c>
      <c r="G271" s="587">
        <v>242920</v>
      </c>
      <c r="H271" s="593" t="s">
        <v>553</v>
      </c>
      <c r="I271" s="588">
        <v>1</v>
      </c>
      <c r="J271" s="324"/>
      <c r="K271" s="477"/>
      <c r="L271" s="477"/>
      <c r="M271" s="289"/>
      <c r="N271" s="289"/>
      <c r="O271" s="289"/>
    </row>
    <row r="272" spans="1:15" s="309" customFormat="1" ht="33.75" customHeight="1" x14ac:dyDescent="0.7">
      <c r="A272" s="289"/>
      <c r="B272" s="599">
        <v>4</v>
      </c>
      <c r="C272" s="595" t="s">
        <v>1193</v>
      </c>
      <c r="D272" s="584" t="s">
        <v>222</v>
      </c>
      <c r="E272" s="592" t="s">
        <v>1337</v>
      </c>
      <c r="F272" s="704">
        <v>64200.000000000007</v>
      </c>
      <c r="G272" s="597">
        <v>242968</v>
      </c>
      <c r="H272" s="593" t="s">
        <v>960</v>
      </c>
      <c r="I272" s="588">
        <v>1</v>
      </c>
      <c r="J272" s="324"/>
      <c r="K272" s="481"/>
      <c r="L272" s="486">
        <v>60000</v>
      </c>
      <c r="M272" s="289"/>
      <c r="N272" s="289"/>
      <c r="O272" s="289"/>
    </row>
    <row r="273" spans="1:15" s="309" customFormat="1" ht="33.75" customHeight="1" x14ac:dyDescent="0.7">
      <c r="A273" s="289"/>
      <c r="B273" s="599">
        <v>5</v>
      </c>
      <c r="C273" s="595" t="s">
        <v>1193</v>
      </c>
      <c r="D273" s="584" t="s">
        <v>222</v>
      </c>
      <c r="E273" s="592" t="s">
        <v>1338</v>
      </c>
      <c r="F273" s="699">
        <v>45475</v>
      </c>
      <c r="G273" s="597">
        <v>242976</v>
      </c>
      <c r="H273" s="593" t="s">
        <v>975</v>
      </c>
      <c r="I273" s="588">
        <v>1</v>
      </c>
      <c r="J273" s="324"/>
      <c r="K273" s="481"/>
      <c r="L273" s="486">
        <v>42500</v>
      </c>
      <c r="M273" s="289"/>
      <c r="N273" s="289"/>
      <c r="O273" s="289"/>
    </row>
    <row r="274" spans="1:15" s="309" customFormat="1" ht="30" customHeight="1" thickBot="1" x14ac:dyDescent="0.75">
      <c r="A274" s="289"/>
      <c r="B274" s="477"/>
      <c r="C274" s="349"/>
      <c r="D274" s="349"/>
      <c r="E274" s="349"/>
      <c r="F274" s="797">
        <f>SUM(F268:F273)</f>
        <v>342935</v>
      </c>
      <c r="G274" s="478"/>
      <c r="H274" s="479"/>
      <c r="I274" s="324"/>
      <c r="J274" s="443"/>
      <c r="L274" s="286"/>
      <c r="M274" s="289"/>
      <c r="N274" s="289"/>
      <c r="O274" s="289"/>
    </row>
    <row r="275" spans="1:15" s="309" customFormat="1" ht="27" customHeight="1" thickTop="1" x14ac:dyDescent="0.7">
      <c r="A275" s="289"/>
      <c r="B275" s="477"/>
      <c r="C275" s="349"/>
      <c r="D275" s="349"/>
      <c r="E275" s="349"/>
      <c r="F275" s="702"/>
      <c r="G275" s="478"/>
      <c r="H275" s="479"/>
      <c r="I275" s="324"/>
      <c r="J275" s="443"/>
      <c r="L275" s="286"/>
      <c r="M275" s="289"/>
      <c r="N275" s="289"/>
      <c r="O275" s="289"/>
    </row>
    <row r="276" spans="1:15" s="309" customFormat="1" ht="30" customHeight="1" x14ac:dyDescent="0.7">
      <c r="A276" s="289"/>
      <c r="B276" s="477"/>
      <c r="C276" s="349"/>
      <c r="D276" s="349"/>
      <c r="E276" s="349"/>
      <c r="F276" s="702"/>
      <c r="G276" s="478"/>
      <c r="H276" s="479"/>
      <c r="I276" s="324"/>
      <c r="J276" s="443"/>
      <c r="L276" s="286"/>
      <c r="M276" s="289"/>
      <c r="N276" s="289"/>
      <c r="O276" s="289"/>
    </row>
    <row r="277" spans="1:15" s="309" customFormat="1" ht="47.25" customHeight="1" x14ac:dyDescent="0.7">
      <c r="A277" s="289"/>
      <c r="B277" s="603" t="s">
        <v>5</v>
      </c>
      <c r="C277" s="293" t="s">
        <v>16</v>
      </c>
      <c r="D277" s="293" t="s">
        <v>6</v>
      </c>
      <c r="E277" s="293" t="s">
        <v>7</v>
      </c>
      <c r="F277" s="604" t="s">
        <v>8</v>
      </c>
      <c r="G277" s="734" t="s">
        <v>9</v>
      </c>
      <c r="H277" s="734"/>
      <c r="I277" s="293" t="s">
        <v>10</v>
      </c>
      <c r="J277" s="443"/>
      <c r="L277" s="286"/>
      <c r="M277" s="289"/>
      <c r="N277" s="289"/>
      <c r="O277" s="289"/>
    </row>
    <row r="278" spans="1:15" s="309" customFormat="1" ht="36.75" customHeight="1" x14ac:dyDescent="0.7">
      <c r="A278" s="289"/>
      <c r="B278" s="599">
        <v>1</v>
      </c>
      <c r="C278" s="595" t="s">
        <v>1179</v>
      </c>
      <c r="D278" s="591" t="s">
        <v>1150</v>
      </c>
      <c r="E278" s="592" t="s">
        <v>1339</v>
      </c>
      <c r="F278" s="704">
        <v>3638</v>
      </c>
      <c r="G278" s="597">
        <v>242969</v>
      </c>
      <c r="H278" s="593" t="s">
        <v>1068</v>
      </c>
      <c r="I278" s="588">
        <v>1</v>
      </c>
      <c r="J278" s="324"/>
      <c r="K278" s="481"/>
      <c r="L278" s="486">
        <v>3400</v>
      </c>
      <c r="M278" s="289"/>
      <c r="N278" s="289"/>
      <c r="O278" s="289"/>
    </row>
    <row r="279" spans="1:15" s="309" customFormat="1" ht="32.25" customHeight="1" thickBot="1" x14ac:dyDescent="0.75">
      <c r="A279" s="289"/>
      <c r="B279" s="483"/>
      <c r="C279" s="444"/>
      <c r="D279" s="626"/>
      <c r="E279" s="618"/>
      <c r="F279" s="797">
        <f>SUM(F278)</f>
        <v>3638</v>
      </c>
      <c r="G279" s="494"/>
      <c r="H279" s="627"/>
      <c r="I279" s="324"/>
      <c r="J279" s="324"/>
      <c r="K279" s="481"/>
      <c r="L279" s="610"/>
      <c r="M279" s="289"/>
      <c r="N279" s="289"/>
      <c r="O279" s="289"/>
    </row>
    <row r="280" spans="1:15" s="309" customFormat="1" ht="20.25" customHeight="1" thickTop="1" x14ac:dyDescent="0.7">
      <c r="A280" s="289"/>
      <c r="B280" s="483"/>
      <c r="C280" s="444"/>
      <c r="D280" s="626"/>
      <c r="E280" s="618"/>
      <c r="F280" s="707"/>
      <c r="G280" s="494"/>
      <c r="H280" s="627"/>
      <c r="I280" s="324"/>
      <c r="J280" s="324"/>
      <c r="K280" s="481"/>
      <c r="L280" s="610"/>
      <c r="M280" s="289"/>
      <c r="N280" s="289"/>
      <c r="O280" s="289"/>
    </row>
    <row r="281" spans="1:15" s="309" customFormat="1" ht="24" customHeight="1" x14ac:dyDescent="0.7">
      <c r="A281" s="289"/>
      <c r="B281" s="298"/>
      <c r="C281" s="624"/>
      <c r="D281" s="624"/>
      <c r="E281" s="624"/>
      <c r="F281" s="625"/>
      <c r="G281" s="296"/>
      <c r="H281" s="296"/>
      <c r="I281" s="624"/>
      <c r="J281" s="443"/>
      <c r="L281" s="286"/>
      <c r="M281" s="289"/>
      <c r="N281" s="289"/>
      <c r="O281" s="289"/>
    </row>
    <row r="282" spans="1:15" s="309" customFormat="1" ht="47.25" customHeight="1" x14ac:dyDescent="0.7">
      <c r="A282" s="289"/>
      <c r="B282" s="603" t="s">
        <v>5</v>
      </c>
      <c r="C282" s="293" t="s">
        <v>16</v>
      </c>
      <c r="D282" s="293" t="s">
        <v>6</v>
      </c>
      <c r="E282" s="293" t="s">
        <v>7</v>
      </c>
      <c r="F282" s="604" t="s">
        <v>8</v>
      </c>
      <c r="G282" s="734" t="s">
        <v>9</v>
      </c>
      <c r="H282" s="734"/>
      <c r="I282" s="293" t="s">
        <v>10</v>
      </c>
      <c r="J282" s="443"/>
      <c r="L282" s="286"/>
      <c r="M282" s="289"/>
      <c r="N282" s="289"/>
      <c r="O282" s="289"/>
    </row>
    <row r="283" spans="1:15" s="309" customFormat="1" ht="34.5" customHeight="1" x14ac:dyDescent="0.7">
      <c r="A283" s="289"/>
      <c r="B283" s="599">
        <v>1</v>
      </c>
      <c r="C283" s="595" t="s">
        <v>124</v>
      </c>
      <c r="D283" s="584" t="s">
        <v>125</v>
      </c>
      <c r="E283" s="585" t="s">
        <v>1340</v>
      </c>
      <c r="F283" s="586">
        <v>86777</v>
      </c>
      <c r="G283" s="587">
        <v>242895</v>
      </c>
      <c r="H283" s="588" t="s">
        <v>1270</v>
      </c>
      <c r="I283" s="588">
        <v>1</v>
      </c>
      <c r="J283" s="443"/>
      <c r="L283" s="286"/>
      <c r="M283" s="289"/>
      <c r="N283" s="289"/>
      <c r="O283" s="289"/>
    </row>
    <row r="284" spans="1:15" s="309" customFormat="1" ht="34.5" customHeight="1" x14ac:dyDescent="0.7">
      <c r="A284" s="289"/>
      <c r="B284" s="599">
        <v>2</v>
      </c>
      <c r="C284" s="595" t="s">
        <v>729</v>
      </c>
      <c r="D284" s="591" t="s">
        <v>433</v>
      </c>
      <c r="E284" s="592" t="s">
        <v>1341</v>
      </c>
      <c r="F284" s="586">
        <v>16692</v>
      </c>
      <c r="G284" s="587" t="s">
        <v>1269</v>
      </c>
      <c r="H284" s="593" t="s">
        <v>597</v>
      </c>
      <c r="I284" s="588">
        <v>1</v>
      </c>
      <c r="J284" s="443"/>
      <c r="L284" s="286"/>
      <c r="M284" s="289"/>
      <c r="N284" s="289"/>
      <c r="O284" s="289"/>
    </row>
    <row r="285" spans="1:15" s="309" customFormat="1" ht="41.25" customHeight="1" thickBot="1" x14ac:dyDescent="0.75">
      <c r="A285" s="289"/>
      <c r="B285" s="298"/>
      <c r="C285" s="624"/>
      <c r="D285" s="624"/>
      <c r="E285" s="624"/>
      <c r="F285" s="801">
        <f>SUM(F283:F284)</f>
        <v>103469</v>
      </c>
      <c r="G285" s="296"/>
      <c r="H285" s="296"/>
      <c r="I285" s="624"/>
      <c r="J285" s="443"/>
      <c r="L285" s="286"/>
      <c r="M285" s="289"/>
      <c r="N285" s="289"/>
      <c r="O285" s="289"/>
    </row>
    <row r="286" spans="1:15" s="309" customFormat="1" ht="20.25" customHeight="1" thickTop="1" x14ac:dyDescent="0.7">
      <c r="A286" s="289"/>
      <c r="B286" s="298"/>
      <c r="C286" s="624"/>
      <c r="D286" s="624"/>
      <c r="E286" s="624"/>
      <c r="F286" s="625"/>
      <c r="G286" s="296"/>
      <c r="H286" s="296"/>
      <c r="I286" s="624"/>
      <c r="J286" s="443"/>
      <c r="L286" s="286"/>
      <c r="M286" s="289"/>
      <c r="N286" s="289"/>
      <c r="O286" s="289"/>
    </row>
    <row r="287" spans="1:15" s="309" customFormat="1" ht="20.25" customHeight="1" x14ac:dyDescent="0.7">
      <c r="A287" s="289"/>
      <c r="B287" s="298"/>
      <c r="C287" s="624"/>
      <c r="D287" s="624"/>
      <c r="E287" s="624"/>
      <c r="F287" s="625"/>
      <c r="G287" s="296"/>
      <c r="H287" s="296"/>
      <c r="I287" s="624"/>
      <c r="J287" s="443"/>
      <c r="L287" s="286"/>
      <c r="M287" s="289"/>
      <c r="N287" s="289"/>
      <c r="O287" s="289"/>
    </row>
    <row r="288" spans="1:15" s="309" customFormat="1" ht="24.75" customHeight="1" x14ac:dyDescent="0.7">
      <c r="A288" s="289"/>
      <c r="B288" s="298"/>
      <c r="C288" s="624"/>
      <c r="D288" s="624"/>
      <c r="E288" s="624"/>
      <c r="F288" s="625"/>
      <c r="G288" s="296"/>
      <c r="H288" s="296"/>
      <c r="I288" s="624"/>
      <c r="J288" s="443"/>
      <c r="L288" s="286"/>
      <c r="M288" s="289"/>
      <c r="N288" s="289"/>
      <c r="O288" s="289"/>
    </row>
    <row r="289" spans="1:15" s="309" customFormat="1" ht="20.25" customHeight="1" x14ac:dyDescent="0.7">
      <c r="A289" s="289"/>
      <c r="B289" s="298"/>
      <c r="C289" s="624"/>
      <c r="D289" s="624"/>
      <c r="E289" s="624"/>
      <c r="F289" s="625"/>
      <c r="G289" s="296"/>
      <c r="H289" s="296"/>
      <c r="I289" s="624"/>
      <c r="J289" s="443"/>
      <c r="L289" s="286"/>
      <c r="M289" s="289"/>
      <c r="N289" s="289"/>
      <c r="O289" s="289"/>
    </row>
    <row r="290" spans="1:15" s="309" customFormat="1" ht="47.25" customHeight="1" x14ac:dyDescent="0.7">
      <c r="A290" s="289"/>
      <c r="B290" s="605" t="s">
        <v>5</v>
      </c>
      <c r="C290" s="606" t="s">
        <v>16</v>
      </c>
      <c r="D290" s="606" t="s">
        <v>6</v>
      </c>
      <c r="E290" s="606" t="s">
        <v>7</v>
      </c>
      <c r="F290" s="607" t="s">
        <v>8</v>
      </c>
      <c r="G290" s="735" t="s">
        <v>9</v>
      </c>
      <c r="H290" s="735"/>
      <c r="I290" s="606" t="s">
        <v>10</v>
      </c>
      <c r="J290" s="443"/>
      <c r="L290" s="286"/>
      <c r="M290" s="289"/>
      <c r="N290" s="289"/>
      <c r="O290" s="289"/>
    </row>
    <row r="291" spans="1:15" s="309" customFormat="1" ht="31.5" customHeight="1" x14ac:dyDescent="0.7">
      <c r="A291" s="289"/>
      <c r="B291" s="331">
        <v>1</v>
      </c>
      <c r="C291" s="332" t="s">
        <v>80</v>
      </c>
      <c r="D291" s="342" t="s">
        <v>81</v>
      </c>
      <c r="E291" s="334" t="s">
        <v>1342</v>
      </c>
      <c r="F291" s="652">
        <v>32100.000000000004</v>
      </c>
      <c r="G291" s="321">
        <v>242893</v>
      </c>
      <c r="H291" s="318" t="s">
        <v>83</v>
      </c>
      <c r="I291" s="366">
        <v>1</v>
      </c>
      <c r="J291" s="443"/>
      <c r="L291" s="286"/>
      <c r="M291" s="289"/>
      <c r="N291" s="289"/>
      <c r="O291" s="289"/>
    </row>
    <row r="292" spans="1:15" s="309" customFormat="1" ht="30" customHeight="1" x14ac:dyDescent="0.7">
      <c r="A292" s="289"/>
      <c r="B292" s="337"/>
      <c r="C292" s="361"/>
      <c r="D292" s="343"/>
      <c r="E292" s="340" t="s">
        <v>84</v>
      </c>
      <c r="F292" s="673"/>
      <c r="G292" s="669"/>
      <c r="H292" s="327"/>
      <c r="I292" s="367"/>
      <c r="J292" s="443"/>
      <c r="L292" s="286"/>
      <c r="M292" s="289"/>
      <c r="N292" s="289"/>
      <c r="O292" s="289"/>
    </row>
    <row r="293" spans="1:15" s="309" customFormat="1" ht="42.75" customHeight="1" x14ac:dyDescent="0.7">
      <c r="A293" s="289"/>
      <c r="B293" s="325">
        <v>2</v>
      </c>
      <c r="C293" s="361" t="s">
        <v>80</v>
      </c>
      <c r="D293" s="684" t="s">
        <v>438</v>
      </c>
      <c r="E293" s="467" t="s">
        <v>1343</v>
      </c>
      <c r="F293" s="329">
        <v>58850</v>
      </c>
      <c r="G293" s="669">
        <v>242923</v>
      </c>
      <c r="H293" s="680" t="s">
        <v>605</v>
      </c>
      <c r="I293" s="341">
        <v>1</v>
      </c>
      <c r="J293" s="443"/>
      <c r="L293" s="286"/>
      <c r="M293" s="289"/>
      <c r="N293" s="289"/>
      <c r="O293" s="289"/>
    </row>
    <row r="294" spans="1:15" s="309" customFormat="1" ht="36" customHeight="1" thickBot="1" x14ac:dyDescent="0.75">
      <c r="A294" s="289"/>
      <c r="B294" s="298"/>
      <c r="C294" s="624"/>
      <c r="D294" s="624"/>
      <c r="E294" s="624"/>
      <c r="F294" s="801">
        <f>SUM(F291:F293)</f>
        <v>90950</v>
      </c>
      <c r="G294" s="296"/>
      <c r="H294" s="296"/>
      <c r="I294" s="624"/>
      <c r="J294" s="443"/>
      <c r="L294" s="286"/>
      <c r="M294" s="289"/>
      <c r="N294" s="289"/>
      <c r="O294" s="289"/>
    </row>
    <row r="295" spans="1:15" s="309" customFormat="1" ht="25.5" customHeight="1" thickTop="1" x14ac:dyDescent="0.7">
      <c r="A295" s="289"/>
      <c r="B295" s="298"/>
      <c r="C295" s="624"/>
      <c r="D295" s="624"/>
      <c r="E295" s="624"/>
      <c r="F295" s="625"/>
      <c r="G295" s="296"/>
      <c r="H295" s="296"/>
      <c r="I295" s="624"/>
      <c r="J295" s="443"/>
      <c r="L295" s="286"/>
      <c r="M295" s="289"/>
      <c r="N295" s="289"/>
      <c r="O295" s="289"/>
    </row>
    <row r="296" spans="1:15" s="309" customFormat="1" ht="20.25" customHeight="1" x14ac:dyDescent="0.7">
      <c r="A296" s="289"/>
      <c r="B296" s="298"/>
      <c r="C296" s="624"/>
      <c r="D296" s="624"/>
      <c r="E296" s="624"/>
      <c r="F296" s="625"/>
      <c r="G296" s="296"/>
      <c r="H296" s="296"/>
      <c r="I296" s="624"/>
      <c r="J296" s="443"/>
      <c r="L296" s="286"/>
      <c r="M296" s="289"/>
      <c r="N296" s="289"/>
      <c r="O296" s="289"/>
    </row>
    <row r="297" spans="1:15" s="309" customFormat="1" ht="47.25" customHeight="1" x14ac:dyDescent="0.7">
      <c r="A297" s="289"/>
      <c r="B297" s="603" t="s">
        <v>5</v>
      </c>
      <c r="C297" s="293" t="s">
        <v>16</v>
      </c>
      <c r="D297" s="293" t="s">
        <v>6</v>
      </c>
      <c r="E297" s="293" t="s">
        <v>7</v>
      </c>
      <c r="F297" s="604" t="s">
        <v>8</v>
      </c>
      <c r="G297" s="734" t="s">
        <v>9</v>
      </c>
      <c r="H297" s="734"/>
      <c r="I297" s="293" t="s">
        <v>10</v>
      </c>
      <c r="J297" s="443"/>
      <c r="L297" s="286"/>
      <c r="M297" s="289"/>
      <c r="N297" s="289"/>
      <c r="O297" s="289"/>
    </row>
    <row r="298" spans="1:15" s="309" customFormat="1" ht="39.75" customHeight="1" x14ac:dyDescent="0.7">
      <c r="A298" s="289"/>
      <c r="B298" s="599">
        <v>1</v>
      </c>
      <c r="C298" s="595" t="s">
        <v>718</v>
      </c>
      <c r="D298" s="20" t="s">
        <v>663</v>
      </c>
      <c r="E298" s="715" t="s">
        <v>1344</v>
      </c>
      <c r="F298" s="705">
        <v>58422</v>
      </c>
      <c r="G298" s="587">
        <v>242944</v>
      </c>
      <c r="H298" s="594" t="s">
        <v>714</v>
      </c>
      <c r="I298" s="588">
        <v>1</v>
      </c>
      <c r="J298" s="443"/>
      <c r="L298" s="286"/>
      <c r="M298" s="289"/>
      <c r="N298" s="289"/>
      <c r="O298" s="289"/>
    </row>
    <row r="299" spans="1:15" s="309" customFormat="1" ht="43.5" customHeight="1" thickBot="1" x14ac:dyDescent="0.75">
      <c r="A299" s="289"/>
      <c r="B299" s="298"/>
      <c r="C299" s="624"/>
      <c r="D299" s="624"/>
      <c r="E299" s="624"/>
      <c r="F299" s="801">
        <f>SUM(F298)</f>
        <v>58422</v>
      </c>
      <c r="G299" s="296"/>
      <c r="H299" s="296"/>
      <c r="I299" s="624"/>
      <c r="J299" s="443"/>
      <c r="L299" s="286"/>
      <c r="M299" s="289"/>
      <c r="N299" s="289"/>
      <c r="O299" s="289"/>
    </row>
    <row r="300" spans="1:15" s="309" customFormat="1" ht="37.5" customHeight="1" thickTop="1" x14ac:dyDescent="0.7">
      <c r="A300" s="289"/>
      <c r="B300" s="298"/>
      <c r="C300" s="624"/>
      <c r="D300" s="624"/>
      <c r="E300" s="624"/>
      <c r="F300" s="625"/>
      <c r="G300" s="296"/>
      <c r="H300" s="296"/>
      <c r="I300" s="624"/>
      <c r="J300" s="443"/>
      <c r="L300" s="286"/>
      <c r="M300" s="289"/>
      <c r="N300" s="289"/>
      <c r="O300" s="289"/>
    </row>
    <row r="301" spans="1:15" s="309" customFormat="1" ht="47.25" customHeight="1" x14ac:dyDescent="0.7">
      <c r="A301" s="289"/>
      <c r="B301" s="603" t="s">
        <v>5</v>
      </c>
      <c r="C301" s="293" t="s">
        <v>16</v>
      </c>
      <c r="D301" s="293" t="s">
        <v>6</v>
      </c>
      <c r="E301" s="293" t="s">
        <v>7</v>
      </c>
      <c r="F301" s="604" t="s">
        <v>8</v>
      </c>
      <c r="G301" s="734" t="s">
        <v>9</v>
      </c>
      <c r="H301" s="734"/>
      <c r="I301" s="293" t="s">
        <v>10</v>
      </c>
      <c r="J301" s="443"/>
      <c r="L301" s="286"/>
      <c r="M301" s="289"/>
      <c r="N301" s="289"/>
      <c r="O301" s="289"/>
    </row>
    <row r="302" spans="1:15" s="309" customFormat="1" ht="39.75" customHeight="1" x14ac:dyDescent="0.7">
      <c r="A302" s="289"/>
      <c r="B302" s="599">
        <v>1</v>
      </c>
      <c r="C302" s="595" t="s">
        <v>738</v>
      </c>
      <c r="D302" s="591" t="s">
        <v>431</v>
      </c>
      <c r="E302" s="592" t="s">
        <v>1345</v>
      </c>
      <c r="F302" s="586">
        <v>6355.8</v>
      </c>
      <c r="G302" s="587">
        <v>242923</v>
      </c>
      <c r="H302" s="593" t="s">
        <v>591</v>
      </c>
      <c r="I302" s="588">
        <v>1</v>
      </c>
      <c r="J302" s="443"/>
      <c r="L302" s="286"/>
      <c r="M302" s="289"/>
      <c r="N302" s="289"/>
      <c r="O302" s="289"/>
    </row>
    <row r="303" spans="1:15" s="309" customFormat="1" ht="40.5" customHeight="1" thickBot="1" x14ac:dyDescent="0.75">
      <c r="A303" s="289"/>
      <c r="B303" s="298"/>
      <c r="C303" s="624"/>
      <c r="D303" s="624"/>
      <c r="E303" s="624"/>
      <c r="F303" s="801">
        <f>SUM(F302)</f>
        <v>6355.8</v>
      </c>
      <c r="G303" s="296"/>
      <c r="H303" s="296"/>
      <c r="I303" s="624"/>
      <c r="J303" s="443"/>
      <c r="L303" s="286"/>
      <c r="M303" s="289"/>
      <c r="N303" s="289"/>
      <c r="O303" s="289"/>
    </row>
    <row r="304" spans="1:15" s="309" customFormat="1" ht="47.25" customHeight="1" thickTop="1" x14ac:dyDescent="0.7">
      <c r="A304" s="289"/>
      <c r="B304" s="298"/>
      <c r="C304" s="624"/>
      <c r="D304" s="624"/>
      <c r="E304" s="624"/>
      <c r="F304" s="625"/>
      <c r="G304" s="296"/>
      <c r="H304" s="296"/>
      <c r="I304" s="624"/>
      <c r="J304" s="443"/>
      <c r="L304" s="286"/>
      <c r="M304" s="289"/>
      <c r="N304" s="289"/>
      <c r="O304" s="289"/>
    </row>
    <row r="305" spans="1:15" s="309" customFormat="1" ht="47.25" customHeight="1" x14ac:dyDescent="0.7">
      <c r="A305" s="289"/>
      <c r="B305" s="603" t="s">
        <v>5</v>
      </c>
      <c r="C305" s="293" t="s">
        <v>16</v>
      </c>
      <c r="D305" s="293" t="s">
        <v>6</v>
      </c>
      <c r="E305" s="293" t="s">
        <v>7</v>
      </c>
      <c r="F305" s="604" t="s">
        <v>8</v>
      </c>
      <c r="G305" s="734" t="s">
        <v>9</v>
      </c>
      <c r="H305" s="734"/>
      <c r="I305" s="293" t="s">
        <v>10</v>
      </c>
      <c r="J305" s="443"/>
      <c r="L305" s="286"/>
      <c r="M305" s="289"/>
      <c r="N305" s="289"/>
      <c r="O305" s="289"/>
    </row>
    <row r="306" spans="1:15" s="309" customFormat="1" ht="45" customHeight="1" x14ac:dyDescent="0.7">
      <c r="A306" s="289"/>
      <c r="B306" s="599">
        <v>1</v>
      </c>
      <c r="C306" s="595" t="s">
        <v>739</v>
      </c>
      <c r="D306" s="591" t="s">
        <v>413</v>
      </c>
      <c r="E306" s="592" t="s">
        <v>1346</v>
      </c>
      <c r="F306" s="586">
        <v>97905</v>
      </c>
      <c r="G306" s="587">
        <v>242927</v>
      </c>
      <c r="H306" s="593" t="s">
        <v>551</v>
      </c>
      <c r="I306" s="588">
        <v>1</v>
      </c>
      <c r="J306" s="443"/>
      <c r="L306" s="286"/>
      <c r="M306" s="289"/>
      <c r="N306" s="289"/>
      <c r="O306" s="289"/>
    </row>
    <row r="307" spans="1:15" s="309" customFormat="1" ht="33.75" customHeight="1" thickBot="1" x14ac:dyDescent="0.75">
      <c r="A307" s="289"/>
      <c r="B307" s="298"/>
      <c r="C307" s="624"/>
      <c r="D307" s="624"/>
      <c r="E307" s="624"/>
      <c r="F307" s="801">
        <f>SUM(F306)</f>
        <v>97905</v>
      </c>
      <c r="G307" s="296"/>
      <c r="H307" s="296"/>
      <c r="I307" s="624"/>
      <c r="J307" s="443"/>
      <c r="L307" s="286"/>
      <c r="M307" s="289"/>
      <c r="N307" s="289"/>
      <c r="O307" s="289"/>
    </row>
    <row r="308" spans="1:15" s="309" customFormat="1" ht="19.5" customHeight="1" thickTop="1" x14ac:dyDescent="0.7">
      <c r="A308" s="289"/>
      <c r="B308" s="298"/>
      <c r="C308" s="624"/>
      <c r="D308" s="624"/>
      <c r="E308" s="624"/>
      <c r="F308" s="625"/>
      <c r="G308" s="296"/>
      <c r="H308" s="296"/>
      <c r="I308" s="624"/>
      <c r="J308" s="443"/>
      <c r="L308" s="286"/>
      <c r="M308" s="289"/>
      <c r="N308" s="289"/>
      <c r="O308" s="289"/>
    </row>
    <row r="309" spans="1:15" s="309" customFormat="1" ht="22.5" customHeight="1" x14ac:dyDescent="0.7">
      <c r="A309" s="289"/>
      <c r="B309" s="298"/>
      <c r="C309" s="624"/>
      <c r="D309" s="624"/>
      <c r="E309" s="624"/>
      <c r="F309" s="625"/>
      <c r="G309" s="296"/>
      <c r="H309" s="296"/>
      <c r="I309" s="624"/>
      <c r="J309" s="443"/>
      <c r="L309" s="286"/>
      <c r="M309" s="289"/>
      <c r="N309" s="289"/>
      <c r="O309" s="289"/>
    </row>
    <row r="310" spans="1:15" s="309" customFormat="1" ht="22.5" customHeight="1" x14ac:dyDescent="0.7">
      <c r="A310" s="289"/>
      <c r="B310" s="298"/>
      <c r="C310" s="624"/>
      <c r="D310" s="624"/>
      <c r="E310" s="624"/>
      <c r="F310" s="625"/>
      <c r="G310" s="296"/>
      <c r="H310" s="296"/>
      <c r="I310" s="624"/>
      <c r="J310" s="443"/>
      <c r="L310" s="286"/>
      <c r="M310" s="289"/>
      <c r="N310" s="289"/>
      <c r="O310" s="289"/>
    </row>
    <row r="311" spans="1:15" s="309" customFormat="1" ht="22.5" customHeight="1" x14ac:dyDescent="0.7">
      <c r="A311" s="289"/>
      <c r="B311" s="298"/>
      <c r="C311" s="624"/>
      <c r="D311" s="624"/>
      <c r="E311" s="624"/>
      <c r="F311" s="625"/>
      <c r="G311" s="296"/>
      <c r="H311" s="296"/>
      <c r="I311" s="624"/>
      <c r="J311" s="443"/>
      <c r="L311" s="286"/>
      <c r="M311" s="289"/>
      <c r="N311" s="289"/>
      <c r="O311" s="289"/>
    </row>
    <row r="312" spans="1:15" s="309" customFormat="1" ht="47.25" customHeight="1" x14ac:dyDescent="0.7">
      <c r="A312" s="289"/>
      <c r="B312" s="603" t="s">
        <v>5</v>
      </c>
      <c r="C312" s="293" t="s">
        <v>16</v>
      </c>
      <c r="D312" s="293" t="s">
        <v>6</v>
      </c>
      <c r="E312" s="293" t="s">
        <v>7</v>
      </c>
      <c r="F312" s="604" t="s">
        <v>8</v>
      </c>
      <c r="G312" s="734" t="s">
        <v>9</v>
      </c>
      <c r="H312" s="734"/>
      <c r="I312" s="293" t="s">
        <v>10</v>
      </c>
      <c r="J312" s="443"/>
      <c r="L312" s="286"/>
      <c r="M312" s="289"/>
      <c r="N312" s="289"/>
      <c r="O312" s="289"/>
    </row>
    <row r="313" spans="1:15" s="309" customFormat="1" ht="48" customHeight="1" x14ac:dyDescent="0.7">
      <c r="A313" s="289"/>
      <c r="B313" s="599">
        <v>1</v>
      </c>
      <c r="C313" s="595" t="s">
        <v>1209</v>
      </c>
      <c r="D313" s="600" t="s">
        <v>1141</v>
      </c>
      <c r="E313" s="592" t="s">
        <v>1140</v>
      </c>
      <c r="F313" s="704">
        <v>29713.9</v>
      </c>
      <c r="G313" s="597">
        <v>242968</v>
      </c>
      <c r="H313" s="593" t="s">
        <v>1056</v>
      </c>
      <c r="I313" s="588">
        <v>1</v>
      </c>
      <c r="J313" s="324"/>
      <c r="K313" s="481"/>
      <c r="L313" s="486">
        <v>27770</v>
      </c>
      <c r="M313" s="289"/>
      <c r="N313" s="289"/>
      <c r="O313" s="289"/>
    </row>
    <row r="314" spans="1:15" s="309" customFormat="1" ht="22.5" customHeight="1" thickBot="1" x14ac:dyDescent="0.75">
      <c r="A314" s="289"/>
      <c r="B314" s="298"/>
      <c r="C314" s="624"/>
      <c r="D314" s="624"/>
      <c r="E314" s="624"/>
      <c r="F314" s="801">
        <f>SUM(F313)</f>
        <v>29713.9</v>
      </c>
      <c r="G314" s="296"/>
      <c r="H314" s="296"/>
      <c r="I314" s="624"/>
      <c r="J314" s="443"/>
      <c r="L314" s="286"/>
      <c r="M314" s="289"/>
      <c r="N314" s="289"/>
      <c r="O314" s="289"/>
    </row>
    <row r="315" spans="1:15" s="309" customFormat="1" ht="22.5" customHeight="1" thickTop="1" x14ac:dyDescent="0.7">
      <c r="A315" s="289"/>
      <c r="B315" s="298"/>
      <c r="C315" s="624"/>
      <c r="D315" s="624"/>
      <c r="E315" s="624"/>
      <c r="F315" s="625"/>
      <c r="G315" s="296"/>
      <c r="H315" s="296"/>
      <c r="I315" s="624"/>
      <c r="J315" s="443"/>
      <c r="L315" s="286"/>
      <c r="M315" s="289"/>
      <c r="N315" s="289"/>
      <c r="O315" s="289"/>
    </row>
    <row r="316" spans="1:15" s="309" customFormat="1" ht="22.5" customHeight="1" x14ac:dyDescent="0.7">
      <c r="A316" s="289"/>
      <c r="B316" s="298"/>
      <c r="C316" s="624"/>
      <c r="D316" s="624"/>
      <c r="E316" s="624"/>
      <c r="F316" s="625"/>
      <c r="G316" s="296"/>
      <c r="H316" s="296"/>
      <c r="I316" s="624"/>
      <c r="J316" s="443"/>
      <c r="L316" s="286"/>
      <c r="M316" s="289"/>
      <c r="N316" s="289"/>
      <c r="O316" s="289"/>
    </row>
    <row r="317" spans="1:15" s="309" customFormat="1" ht="22.5" customHeight="1" x14ac:dyDescent="0.7">
      <c r="A317" s="289"/>
      <c r="B317" s="298"/>
      <c r="C317" s="624"/>
      <c r="D317" s="624"/>
      <c r="E317" s="624"/>
      <c r="F317" s="625"/>
      <c r="G317" s="296"/>
      <c r="H317" s="296"/>
      <c r="I317" s="624"/>
      <c r="J317" s="443"/>
      <c r="L317" s="286"/>
      <c r="M317" s="289"/>
      <c r="N317" s="289"/>
      <c r="O317" s="289"/>
    </row>
    <row r="318" spans="1:15" s="309" customFormat="1" ht="22.5" customHeight="1" x14ac:dyDescent="0.7">
      <c r="A318" s="289"/>
      <c r="B318" s="298"/>
      <c r="C318" s="624"/>
      <c r="D318" s="624"/>
      <c r="E318" s="624"/>
      <c r="F318" s="625"/>
      <c r="G318" s="296"/>
      <c r="H318" s="296"/>
      <c r="I318" s="624"/>
      <c r="J318" s="443"/>
      <c r="L318" s="286"/>
      <c r="M318" s="289"/>
      <c r="N318" s="289"/>
      <c r="O318" s="289"/>
    </row>
    <row r="319" spans="1:15" s="309" customFormat="1" ht="22.5" customHeight="1" x14ac:dyDescent="0.7">
      <c r="A319" s="289"/>
      <c r="B319" s="298"/>
      <c r="C319" s="624"/>
      <c r="D319" s="624"/>
      <c r="E319" s="624"/>
      <c r="F319" s="625"/>
      <c r="G319" s="296"/>
      <c r="H319" s="296"/>
      <c r="I319" s="624"/>
      <c r="J319" s="443"/>
      <c r="L319" s="286"/>
      <c r="M319" s="289"/>
      <c r="N319" s="289"/>
      <c r="O319" s="289"/>
    </row>
    <row r="320" spans="1:15" s="309" customFormat="1" ht="48.75" customHeight="1" x14ac:dyDescent="0.7">
      <c r="A320" s="289"/>
      <c r="B320" s="603" t="s">
        <v>5</v>
      </c>
      <c r="C320" s="293" t="s">
        <v>16</v>
      </c>
      <c r="D320" s="293" t="s">
        <v>6</v>
      </c>
      <c r="E320" s="293" t="s">
        <v>7</v>
      </c>
      <c r="F320" s="604" t="s">
        <v>8</v>
      </c>
      <c r="G320" s="734" t="s">
        <v>9</v>
      </c>
      <c r="H320" s="734"/>
      <c r="I320" s="293" t="s">
        <v>10</v>
      </c>
      <c r="J320" s="443"/>
      <c r="L320" s="286"/>
      <c r="M320" s="289"/>
      <c r="N320" s="289"/>
      <c r="O320" s="289"/>
    </row>
    <row r="321" spans="1:15" s="309" customFormat="1" ht="30.75" customHeight="1" x14ac:dyDescent="0.7">
      <c r="A321" s="289"/>
      <c r="B321" s="599">
        <v>1</v>
      </c>
      <c r="C321" s="595" t="s">
        <v>85</v>
      </c>
      <c r="D321" s="584" t="s">
        <v>86</v>
      </c>
      <c r="E321" s="585" t="s">
        <v>1347</v>
      </c>
      <c r="F321" s="586">
        <v>3937.6000000000004</v>
      </c>
      <c r="G321" s="587">
        <v>242893</v>
      </c>
      <c r="H321" s="584" t="s">
        <v>88</v>
      </c>
      <c r="I321" s="588">
        <v>1</v>
      </c>
      <c r="J321" s="349"/>
      <c r="K321" s="483"/>
      <c r="L321" s="477"/>
      <c r="M321" s="289"/>
      <c r="N321" s="289"/>
      <c r="O321" s="289"/>
    </row>
    <row r="322" spans="1:15" s="309" customFormat="1" ht="30.75" customHeight="1" x14ac:dyDescent="0.7">
      <c r="A322" s="289"/>
      <c r="B322" s="599">
        <v>2</v>
      </c>
      <c r="C322" s="595" t="s">
        <v>85</v>
      </c>
      <c r="D322" s="584" t="s">
        <v>86</v>
      </c>
      <c r="E322" s="585" t="s">
        <v>89</v>
      </c>
      <c r="F322" s="586">
        <v>1070</v>
      </c>
      <c r="G322" s="587">
        <v>242893</v>
      </c>
      <c r="H322" s="584" t="s">
        <v>90</v>
      </c>
      <c r="I322" s="588">
        <v>1</v>
      </c>
      <c r="J322" s="349"/>
      <c r="K322" s="483"/>
      <c r="L322" s="477"/>
      <c r="M322" s="289"/>
      <c r="N322" s="289"/>
      <c r="O322" s="289"/>
    </row>
    <row r="323" spans="1:15" s="309" customFormat="1" ht="30.75" customHeight="1" x14ac:dyDescent="0.7">
      <c r="A323" s="289"/>
      <c r="B323" s="599">
        <v>3</v>
      </c>
      <c r="C323" s="595" t="s">
        <v>85</v>
      </c>
      <c r="D323" s="584" t="s">
        <v>86</v>
      </c>
      <c r="E323" s="585" t="s">
        <v>1348</v>
      </c>
      <c r="F323" s="586">
        <v>3017.4</v>
      </c>
      <c r="G323" s="587">
        <v>242893</v>
      </c>
      <c r="H323" s="584" t="s">
        <v>92</v>
      </c>
      <c r="I323" s="588">
        <v>1</v>
      </c>
      <c r="J323" s="349"/>
      <c r="K323" s="483"/>
      <c r="L323" s="477"/>
      <c r="M323" s="289"/>
      <c r="N323" s="289"/>
      <c r="O323" s="289"/>
    </row>
    <row r="324" spans="1:15" s="309" customFormat="1" ht="30.75" customHeight="1" x14ac:dyDescent="0.7">
      <c r="A324" s="289"/>
      <c r="B324" s="599">
        <v>4</v>
      </c>
      <c r="C324" s="595" t="s">
        <v>85</v>
      </c>
      <c r="D324" s="584" t="s">
        <v>86</v>
      </c>
      <c r="E324" s="585" t="s">
        <v>211</v>
      </c>
      <c r="F324" s="586">
        <v>4066.0000000000005</v>
      </c>
      <c r="G324" s="587">
        <v>242901</v>
      </c>
      <c r="H324" s="584" t="s">
        <v>212</v>
      </c>
      <c r="I324" s="588">
        <v>1</v>
      </c>
      <c r="J324" s="324"/>
      <c r="K324" s="483"/>
      <c r="L324" s="477"/>
      <c r="M324" s="289"/>
      <c r="N324" s="289"/>
      <c r="O324" s="289"/>
    </row>
    <row r="325" spans="1:15" s="309" customFormat="1" ht="30.75" customHeight="1" x14ac:dyDescent="0.7">
      <c r="A325" s="289"/>
      <c r="B325" s="599">
        <v>5</v>
      </c>
      <c r="C325" s="595" t="s">
        <v>85</v>
      </c>
      <c r="D325" s="584" t="s">
        <v>86</v>
      </c>
      <c r="E325" s="589" t="s">
        <v>1349</v>
      </c>
      <c r="F325" s="586">
        <v>15793.2</v>
      </c>
      <c r="G325" s="587">
        <v>242906</v>
      </c>
      <c r="H325" s="584" t="s">
        <v>270</v>
      </c>
      <c r="I325" s="588">
        <v>1</v>
      </c>
      <c r="J325" s="324"/>
      <c r="K325" s="483"/>
      <c r="L325" s="477"/>
      <c r="M325" s="289"/>
      <c r="N325" s="289"/>
      <c r="O325" s="289"/>
    </row>
    <row r="326" spans="1:15" s="309" customFormat="1" ht="30.75" customHeight="1" x14ac:dyDescent="0.7">
      <c r="A326" s="289"/>
      <c r="B326" s="599">
        <v>6</v>
      </c>
      <c r="C326" s="595" t="s">
        <v>85</v>
      </c>
      <c r="D326" s="584" t="s">
        <v>86</v>
      </c>
      <c r="E326" s="585" t="s">
        <v>1350</v>
      </c>
      <c r="F326" s="586">
        <v>52975.700000000004</v>
      </c>
      <c r="G326" s="587">
        <v>242912</v>
      </c>
      <c r="H326" s="584" t="s">
        <v>322</v>
      </c>
      <c r="I326" s="588">
        <v>1</v>
      </c>
      <c r="J326" s="324"/>
      <c r="K326" s="483"/>
      <c r="L326" s="477"/>
      <c r="M326" s="289"/>
      <c r="N326" s="289"/>
      <c r="O326" s="289"/>
    </row>
    <row r="327" spans="1:15" s="309" customFormat="1" ht="30.75" customHeight="1" x14ac:dyDescent="0.7">
      <c r="A327" s="289"/>
      <c r="B327" s="599">
        <v>7</v>
      </c>
      <c r="C327" s="595" t="s">
        <v>85</v>
      </c>
      <c r="D327" s="584" t="s">
        <v>86</v>
      </c>
      <c r="E327" s="585" t="s">
        <v>345</v>
      </c>
      <c r="F327" s="586">
        <v>963</v>
      </c>
      <c r="G327" s="587">
        <v>242913</v>
      </c>
      <c r="H327" s="588" t="s">
        <v>346</v>
      </c>
      <c r="I327" s="588">
        <v>1</v>
      </c>
      <c r="J327" s="324"/>
      <c r="K327" s="483"/>
      <c r="L327" s="477"/>
      <c r="M327" s="289"/>
      <c r="N327" s="289"/>
      <c r="O327" s="289"/>
    </row>
    <row r="328" spans="1:15" s="309" customFormat="1" ht="30.75" customHeight="1" x14ac:dyDescent="0.7">
      <c r="A328" s="289"/>
      <c r="B328" s="599">
        <v>8</v>
      </c>
      <c r="C328" s="595" t="s">
        <v>85</v>
      </c>
      <c r="D328" s="584" t="s">
        <v>86</v>
      </c>
      <c r="E328" s="585" t="s">
        <v>1351</v>
      </c>
      <c r="F328" s="586">
        <v>9501.6</v>
      </c>
      <c r="G328" s="587">
        <v>242915</v>
      </c>
      <c r="H328" s="588" t="s">
        <v>380</v>
      </c>
      <c r="I328" s="588">
        <v>1</v>
      </c>
      <c r="J328" s="324"/>
      <c r="K328" s="483"/>
      <c r="L328" s="477"/>
      <c r="M328" s="289"/>
      <c r="N328" s="289"/>
      <c r="O328" s="289"/>
    </row>
    <row r="329" spans="1:15" s="309" customFormat="1" ht="30.75" customHeight="1" x14ac:dyDescent="0.7">
      <c r="A329" s="289"/>
      <c r="B329" s="599">
        <v>9</v>
      </c>
      <c r="C329" s="595" t="s">
        <v>85</v>
      </c>
      <c r="D329" s="584" t="s">
        <v>86</v>
      </c>
      <c r="E329" s="592" t="s">
        <v>1352</v>
      </c>
      <c r="F329" s="586">
        <v>753.28</v>
      </c>
      <c r="G329" s="587">
        <v>242928</v>
      </c>
      <c r="H329" s="593" t="s">
        <v>540</v>
      </c>
      <c r="I329" s="588">
        <v>1</v>
      </c>
      <c r="J329" s="324"/>
      <c r="K329" s="477"/>
      <c r="L329" s="477"/>
      <c r="M329" s="289"/>
      <c r="N329" s="289"/>
      <c r="O329" s="289"/>
    </row>
    <row r="330" spans="1:15" s="309" customFormat="1" ht="30.75" customHeight="1" x14ac:dyDescent="0.7">
      <c r="A330" s="289"/>
      <c r="B330" s="599">
        <v>10</v>
      </c>
      <c r="C330" s="595" t="s">
        <v>85</v>
      </c>
      <c r="D330" s="584" t="s">
        <v>86</v>
      </c>
      <c r="E330" s="592" t="s">
        <v>620</v>
      </c>
      <c r="F330" s="586">
        <v>802.5</v>
      </c>
      <c r="G330" s="587">
        <v>242928</v>
      </c>
      <c r="H330" s="593" t="s">
        <v>594</v>
      </c>
      <c r="I330" s="588">
        <v>1</v>
      </c>
      <c r="J330" s="324"/>
      <c r="K330" s="477"/>
      <c r="L330" s="477"/>
      <c r="M330" s="289"/>
      <c r="N330" s="289"/>
      <c r="O330" s="289"/>
    </row>
    <row r="331" spans="1:15" s="309" customFormat="1" ht="30.75" customHeight="1" x14ac:dyDescent="0.7">
      <c r="A331" s="289"/>
      <c r="B331" s="599">
        <v>11</v>
      </c>
      <c r="C331" s="595" t="s">
        <v>85</v>
      </c>
      <c r="D331" s="584" t="s">
        <v>86</v>
      </c>
      <c r="E331" s="592" t="s">
        <v>1353</v>
      </c>
      <c r="F331" s="586">
        <v>850.65</v>
      </c>
      <c r="G331" s="587">
        <v>242929</v>
      </c>
      <c r="H331" s="593" t="s">
        <v>570</v>
      </c>
      <c r="I331" s="588">
        <v>1</v>
      </c>
      <c r="J331" s="324"/>
      <c r="K331" s="477"/>
      <c r="L331" s="477"/>
      <c r="M331" s="289"/>
      <c r="N331" s="289"/>
      <c r="O331" s="289"/>
    </row>
    <row r="332" spans="1:15" s="309" customFormat="1" ht="30.75" customHeight="1" x14ac:dyDescent="0.7">
      <c r="A332" s="289"/>
      <c r="B332" s="599">
        <v>12</v>
      </c>
      <c r="C332" s="595" t="s">
        <v>85</v>
      </c>
      <c r="D332" s="584" t="s">
        <v>86</v>
      </c>
      <c r="E332" s="592" t="s">
        <v>1354</v>
      </c>
      <c r="F332" s="586">
        <v>4601</v>
      </c>
      <c r="G332" s="587">
        <v>242936</v>
      </c>
      <c r="H332" s="593" t="s">
        <v>593</v>
      </c>
      <c r="I332" s="588">
        <v>1</v>
      </c>
      <c r="J332" s="324"/>
      <c r="K332" s="477"/>
      <c r="L332" s="477"/>
      <c r="M332" s="289"/>
      <c r="N332" s="289"/>
      <c r="O332" s="289"/>
    </row>
    <row r="333" spans="1:15" s="309" customFormat="1" ht="30.75" customHeight="1" x14ac:dyDescent="0.7">
      <c r="A333" s="289"/>
      <c r="B333" s="599">
        <v>13</v>
      </c>
      <c r="C333" s="595" t="s">
        <v>85</v>
      </c>
      <c r="D333" s="584" t="s">
        <v>86</v>
      </c>
      <c r="E333" s="592" t="s">
        <v>1355</v>
      </c>
      <c r="F333" s="586">
        <v>64499.6</v>
      </c>
      <c r="G333" s="587">
        <v>242937</v>
      </c>
      <c r="H333" s="593" t="s">
        <v>600</v>
      </c>
      <c r="I333" s="588">
        <v>1</v>
      </c>
      <c r="J333" s="324"/>
      <c r="K333" s="477"/>
      <c r="L333" s="477"/>
      <c r="M333" s="289"/>
      <c r="N333" s="289"/>
      <c r="O333" s="289"/>
    </row>
    <row r="334" spans="1:15" s="309" customFormat="1" ht="30.75" customHeight="1" x14ac:dyDescent="0.7">
      <c r="A334" s="289"/>
      <c r="B334" s="599">
        <v>14</v>
      </c>
      <c r="C334" s="595" t="s">
        <v>85</v>
      </c>
      <c r="D334" s="584" t="s">
        <v>86</v>
      </c>
      <c r="E334" s="592" t="s">
        <v>512</v>
      </c>
      <c r="F334" s="586">
        <v>2033</v>
      </c>
      <c r="G334" s="587">
        <v>242941</v>
      </c>
      <c r="H334" s="593" t="s">
        <v>574</v>
      </c>
      <c r="I334" s="588">
        <v>1</v>
      </c>
      <c r="J334" s="324"/>
      <c r="K334" s="477"/>
      <c r="L334" s="477"/>
      <c r="M334" s="289"/>
      <c r="N334" s="289"/>
      <c r="O334" s="289"/>
    </row>
    <row r="335" spans="1:15" s="309" customFormat="1" ht="30.75" customHeight="1" x14ac:dyDescent="0.7">
      <c r="A335" s="289"/>
      <c r="B335" s="599">
        <v>15</v>
      </c>
      <c r="C335" s="595" t="s">
        <v>85</v>
      </c>
      <c r="D335" s="584" t="s">
        <v>86</v>
      </c>
      <c r="E335" s="592" t="s">
        <v>520</v>
      </c>
      <c r="F335" s="586">
        <v>963</v>
      </c>
      <c r="G335" s="587">
        <v>242941</v>
      </c>
      <c r="H335" s="593" t="s">
        <v>579</v>
      </c>
      <c r="I335" s="588">
        <v>1</v>
      </c>
      <c r="J335" s="324"/>
      <c r="K335" s="477"/>
      <c r="L335" s="477"/>
      <c r="M335" s="289"/>
      <c r="N335" s="289"/>
      <c r="O335" s="289"/>
    </row>
    <row r="336" spans="1:15" s="309" customFormat="1" ht="30.75" customHeight="1" x14ac:dyDescent="0.7">
      <c r="A336" s="289"/>
      <c r="B336" s="599">
        <v>16</v>
      </c>
      <c r="C336" s="595" t="s">
        <v>85</v>
      </c>
      <c r="D336" s="584" t="s">
        <v>86</v>
      </c>
      <c r="E336" s="592" t="s">
        <v>646</v>
      </c>
      <c r="F336" s="586">
        <v>963</v>
      </c>
      <c r="G336" s="587">
        <v>242942</v>
      </c>
      <c r="H336" s="593" t="s">
        <v>610</v>
      </c>
      <c r="I336" s="588">
        <v>1</v>
      </c>
      <c r="J336" s="324"/>
      <c r="K336" s="477"/>
      <c r="L336" s="477"/>
      <c r="M336" s="289"/>
      <c r="N336" s="289"/>
      <c r="O336" s="289"/>
    </row>
    <row r="337" spans="1:15" s="309" customFormat="1" ht="30.75" customHeight="1" x14ac:dyDescent="0.7">
      <c r="A337" s="289"/>
      <c r="B337" s="599">
        <v>17</v>
      </c>
      <c r="C337" s="595" t="s">
        <v>85</v>
      </c>
      <c r="D337" s="584" t="s">
        <v>86</v>
      </c>
      <c r="E337" s="592" t="s">
        <v>1356</v>
      </c>
      <c r="F337" s="704">
        <v>5136</v>
      </c>
      <c r="G337" s="597">
        <v>242949</v>
      </c>
      <c r="H337" s="593" t="s">
        <v>907</v>
      </c>
      <c r="I337" s="588">
        <v>1</v>
      </c>
      <c r="J337" s="324"/>
      <c r="K337" s="481"/>
      <c r="L337" s="486">
        <v>4800</v>
      </c>
      <c r="M337" s="289"/>
      <c r="N337" s="289"/>
      <c r="O337" s="289"/>
    </row>
    <row r="338" spans="1:15" s="309" customFormat="1" ht="30.75" customHeight="1" x14ac:dyDescent="0.7">
      <c r="A338" s="289"/>
      <c r="B338" s="599">
        <v>18</v>
      </c>
      <c r="C338" s="595" t="s">
        <v>85</v>
      </c>
      <c r="D338" s="584" t="s">
        <v>86</v>
      </c>
      <c r="E338" s="592" t="s">
        <v>1357</v>
      </c>
      <c r="F338" s="704">
        <v>26964</v>
      </c>
      <c r="G338" s="597">
        <v>242950</v>
      </c>
      <c r="H338" s="593" t="s">
        <v>915</v>
      </c>
      <c r="I338" s="588">
        <v>1</v>
      </c>
      <c r="J338" s="324"/>
      <c r="K338" s="481"/>
      <c r="L338" s="487">
        <v>25200</v>
      </c>
      <c r="M338" s="289"/>
      <c r="N338" s="289"/>
      <c r="O338" s="289"/>
    </row>
    <row r="339" spans="1:15" s="309" customFormat="1" ht="30.75" customHeight="1" x14ac:dyDescent="0.7">
      <c r="A339" s="289"/>
      <c r="B339" s="599">
        <v>19</v>
      </c>
      <c r="C339" s="595" t="s">
        <v>85</v>
      </c>
      <c r="D339" s="584" t="s">
        <v>86</v>
      </c>
      <c r="E339" s="592" t="s">
        <v>1358</v>
      </c>
      <c r="F339" s="704">
        <v>9292.9500000000007</v>
      </c>
      <c r="G339" s="597">
        <v>242955</v>
      </c>
      <c r="H339" s="593" t="s">
        <v>922</v>
      </c>
      <c r="I339" s="588">
        <v>1</v>
      </c>
      <c r="J339" s="324"/>
      <c r="K339" s="481"/>
      <c r="L339" s="486">
        <v>8685</v>
      </c>
      <c r="M339" s="289"/>
      <c r="N339" s="289"/>
      <c r="O339" s="289"/>
    </row>
    <row r="340" spans="1:15" s="309" customFormat="1" ht="30.75" customHeight="1" x14ac:dyDescent="0.7">
      <c r="A340" s="289"/>
      <c r="B340" s="599">
        <v>20</v>
      </c>
      <c r="C340" s="595" t="s">
        <v>85</v>
      </c>
      <c r="D340" s="584" t="s">
        <v>86</v>
      </c>
      <c r="E340" s="592" t="s">
        <v>1359</v>
      </c>
      <c r="F340" s="704">
        <v>12048.2</v>
      </c>
      <c r="G340" s="597">
        <v>242955</v>
      </c>
      <c r="H340" s="593" t="s">
        <v>926</v>
      </c>
      <c r="I340" s="588">
        <v>1</v>
      </c>
      <c r="J340" s="324"/>
      <c r="K340" s="481"/>
      <c r="L340" s="486">
        <v>11260</v>
      </c>
      <c r="M340" s="289"/>
      <c r="N340" s="289"/>
      <c r="O340" s="289"/>
    </row>
    <row r="341" spans="1:15" s="309" customFormat="1" ht="30.75" customHeight="1" x14ac:dyDescent="0.7">
      <c r="A341" s="289"/>
      <c r="B341" s="599">
        <v>21</v>
      </c>
      <c r="C341" s="595" t="s">
        <v>85</v>
      </c>
      <c r="D341" s="584" t="s">
        <v>86</v>
      </c>
      <c r="E341" s="592" t="s">
        <v>1360</v>
      </c>
      <c r="F341" s="704">
        <v>4761.5</v>
      </c>
      <c r="G341" s="597">
        <v>242964</v>
      </c>
      <c r="H341" s="593" t="s">
        <v>946</v>
      </c>
      <c r="I341" s="588">
        <v>1</v>
      </c>
      <c r="J341" s="324"/>
      <c r="K341" s="481"/>
      <c r="L341" s="486">
        <v>4450</v>
      </c>
      <c r="M341" s="289"/>
      <c r="N341" s="289"/>
      <c r="O341" s="289"/>
    </row>
    <row r="342" spans="1:15" s="309" customFormat="1" ht="30.75" customHeight="1" x14ac:dyDescent="0.7">
      <c r="A342" s="289"/>
      <c r="B342" s="599">
        <v>22</v>
      </c>
      <c r="C342" s="595" t="s">
        <v>85</v>
      </c>
      <c r="D342" s="584" t="s">
        <v>86</v>
      </c>
      <c r="E342" s="592" t="s">
        <v>896</v>
      </c>
      <c r="F342" s="704">
        <v>4708</v>
      </c>
      <c r="G342" s="597">
        <v>242976</v>
      </c>
      <c r="H342" s="593" t="s">
        <v>977</v>
      </c>
      <c r="I342" s="588">
        <v>1</v>
      </c>
      <c r="J342" s="324"/>
      <c r="K342" s="481"/>
      <c r="L342" s="486">
        <v>4400</v>
      </c>
      <c r="M342" s="289"/>
      <c r="N342" s="289"/>
      <c r="O342" s="289"/>
    </row>
    <row r="343" spans="1:15" s="309" customFormat="1" ht="33.75" customHeight="1" thickBot="1" x14ac:dyDescent="0.75">
      <c r="A343" s="289"/>
      <c r="B343" s="298"/>
      <c r="C343" s="624"/>
      <c r="D343" s="624"/>
      <c r="E343" s="624"/>
      <c r="F343" s="801">
        <f>SUM(F321:F342)</f>
        <v>229701.18000000002</v>
      </c>
      <c r="G343" s="296"/>
      <c r="H343" s="296"/>
      <c r="I343" s="624"/>
      <c r="J343" s="443"/>
      <c r="L343" s="286"/>
      <c r="M343" s="289"/>
      <c r="N343" s="289"/>
      <c r="O343" s="289"/>
    </row>
    <row r="344" spans="1:15" s="309" customFormat="1" ht="30" customHeight="1" thickTop="1" x14ac:dyDescent="0.7">
      <c r="A344" s="289"/>
      <c r="B344" s="298"/>
      <c r="C344" s="624"/>
      <c r="D344" s="624"/>
      <c r="E344" s="624"/>
      <c r="F344" s="625"/>
      <c r="G344" s="296"/>
      <c r="H344" s="296"/>
      <c r="I344" s="624"/>
      <c r="J344" s="443"/>
      <c r="L344" s="286"/>
      <c r="M344" s="289"/>
      <c r="N344" s="289"/>
      <c r="O344" s="289"/>
    </row>
    <row r="345" spans="1:15" s="309" customFormat="1" ht="48.75" customHeight="1" x14ac:dyDescent="0.7">
      <c r="A345" s="289"/>
      <c r="B345" s="603" t="s">
        <v>5</v>
      </c>
      <c r="C345" s="293" t="s">
        <v>16</v>
      </c>
      <c r="D345" s="293" t="s">
        <v>6</v>
      </c>
      <c r="E345" s="293" t="s">
        <v>7</v>
      </c>
      <c r="F345" s="604" t="s">
        <v>8</v>
      </c>
      <c r="G345" s="734" t="s">
        <v>9</v>
      </c>
      <c r="H345" s="734"/>
      <c r="I345" s="293" t="s">
        <v>10</v>
      </c>
      <c r="J345" s="443"/>
      <c r="L345" s="286"/>
      <c r="M345" s="289"/>
      <c r="N345" s="289"/>
      <c r="O345" s="289"/>
    </row>
    <row r="346" spans="1:15" s="309" customFormat="1" ht="31.5" customHeight="1" x14ac:dyDescent="0.7">
      <c r="A346" s="289"/>
      <c r="B346" s="599">
        <v>1</v>
      </c>
      <c r="C346" s="595" t="s">
        <v>156</v>
      </c>
      <c r="D346" s="584" t="s">
        <v>157</v>
      </c>
      <c r="E346" s="585" t="s">
        <v>158</v>
      </c>
      <c r="F346" s="586">
        <v>99510</v>
      </c>
      <c r="G346" s="587">
        <v>242899</v>
      </c>
      <c r="H346" s="588" t="s">
        <v>159</v>
      </c>
      <c r="I346" s="588">
        <v>1</v>
      </c>
      <c r="J346" s="324"/>
      <c r="K346" s="483"/>
      <c r="L346" s="477"/>
      <c r="M346" s="289"/>
      <c r="N346" s="289"/>
      <c r="O346" s="289"/>
    </row>
    <row r="347" spans="1:15" s="309" customFormat="1" ht="31.5" customHeight="1" x14ac:dyDescent="0.7">
      <c r="A347" s="289"/>
      <c r="B347" s="599">
        <v>2</v>
      </c>
      <c r="C347" s="595" t="s">
        <v>156</v>
      </c>
      <c r="D347" s="584" t="s">
        <v>157</v>
      </c>
      <c r="E347" s="715" t="s">
        <v>1361</v>
      </c>
      <c r="F347" s="705">
        <v>42479</v>
      </c>
      <c r="G347" s="587">
        <v>242921</v>
      </c>
      <c r="H347" s="594" t="s">
        <v>694</v>
      </c>
      <c r="I347" s="588">
        <v>1</v>
      </c>
      <c r="J347" s="426"/>
      <c r="K347" s="477"/>
      <c r="L347" s="477"/>
      <c r="M347" s="289"/>
      <c r="N347" s="289"/>
      <c r="O347" s="289"/>
    </row>
    <row r="348" spans="1:15" s="309" customFormat="1" ht="31.5" customHeight="1" x14ac:dyDescent="0.7">
      <c r="A348" s="289"/>
      <c r="B348" s="599">
        <v>3</v>
      </c>
      <c r="C348" s="595" t="s">
        <v>156</v>
      </c>
      <c r="D348" s="584" t="s">
        <v>157</v>
      </c>
      <c r="E348" s="20" t="s">
        <v>1362</v>
      </c>
      <c r="F348" s="705">
        <v>74900</v>
      </c>
      <c r="G348" s="587">
        <v>242941</v>
      </c>
      <c r="H348" s="594" t="s">
        <v>1271</v>
      </c>
      <c r="I348" s="588">
        <v>1</v>
      </c>
      <c r="J348" s="324"/>
      <c r="K348" s="477"/>
      <c r="L348" s="477"/>
      <c r="M348" s="289"/>
      <c r="N348" s="289"/>
      <c r="O348" s="289"/>
    </row>
    <row r="349" spans="1:15" s="309" customFormat="1" ht="31.5" customHeight="1" x14ac:dyDescent="0.7">
      <c r="A349" s="289"/>
      <c r="B349" s="599">
        <v>4</v>
      </c>
      <c r="C349" s="595" t="s">
        <v>156</v>
      </c>
      <c r="D349" s="584" t="s">
        <v>157</v>
      </c>
      <c r="E349" s="592" t="s">
        <v>1363</v>
      </c>
      <c r="F349" s="704">
        <v>78324</v>
      </c>
      <c r="G349" s="597">
        <v>242975</v>
      </c>
      <c r="H349" s="593" t="s">
        <v>1094</v>
      </c>
      <c r="I349" s="588">
        <v>1</v>
      </c>
      <c r="J349" s="324"/>
      <c r="K349" s="481"/>
      <c r="L349" s="486">
        <v>73200</v>
      </c>
      <c r="M349" s="289"/>
      <c r="N349" s="289"/>
      <c r="O349" s="289"/>
    </row>
    <row r="350" spans="1:15" s="309" customFormat="1" ht="31.5" customHeight="1" x14ac:dyDescent="0.7">
      <c r="A350" s="289"/>
      <c r="B350" s="599">
        <v>5</v>
      </c>
      <c r="C350" s="595" t="s">
        <v>156</v>
      </c>
      <c r="D350" s="584" t="s">
        <v>157</v>
      </c>
      <c r="E350" s="592" t="s">
        <v>1364</v>
      </c>
      <c r="F350" s="704">
        <v>28783</v>
      </c>
      <c r="G350" s="597">
        <v>242977</v>
      </c>
      <c r="H350" s="593" t="s">
        <v>1104</v>
      </c>
      <c r="I350" s="588">
        <v>1</v>
      </c>
      <c r="J350" s="324"/>
      <c r="K350" s="481"/>
      <c r="L350" s="486">
        <v>26900</v>
      </c>
      <c r="M350" s="289"/>
      <c r="N350" s="289"/>
      <c r="O350" s="289"/>
    </row>
    <row r="351" spans="1:15" s="309" customFormat="1" ht="33.75" customHeight="1" thickBot="1" x14ac:dyDescent="0.75">
      <c r="A351" s="289"/>
      <c r="B351" s="298"/>
      <c r="C351" s="624"/>
      <c r="D351" s="624"/>
      <c r="E351" s="624"/>
      <c r="F351" s="801">
        <f>SUM(F346:F350)</f>
        <v>323996</v>
      </c>
      <c r="G351" s="296"/>
      <c r="H351" s="296"/>
      <c r="I351" s="624"/>
      <c r="J351" s="443"/>
      <c r="L351" s="286"/>
      <c r="M351" s="289"/>
      <c r="N351" s="289"/>
      <c r="O351" s="289"/>
    </row>
    <row r="352" spans="1:15" s="309" customFormat="1" ht="27" customHeight="1" thickTop="1" x14ac:dyDescent="0.7">
      <c r="A352" s="289"/>
      <c r="B352" s="298"/>
      <c r="C352" s="624"/>
      <c r="D352" s="624"/>
      <c r="E352" s="624"/>
      <c r="F352" s="625"/>
      <c r="G352" s="296"/>
      <c r="H352" s="296"/>
      <c r="I352" s="624"/>
      <c r="J352" s="443"/>
      <c r="L352" s="286"/>
      <c r="M352" s="289"/>
      <c r="N352" s="289"/>
      <c r="O352" s="289"/>
    </row>
    <row r="353" spans="1:15" s="309" customFormat="1" ht="58.5" customHeight="1" x14ac:dyDescent="0.7">
      <c r="A353" s="289"/>
      <c r="B353" s="603" t="s">
        <v>5</v>
      </c>
      <c r="C353" s="293" t="s">
        <v>16</v>
      </c>
      <c r="D353" s="293" t="s">
        <v>6</v>
      </c>
      <c r="E353" s="293" t="s">
        <v>7</v>
      </c>
      <c r="F353" s="604" t="s">
        <v>8</v>
      </c>
      <c r="G353" s="734" t="s">
        <v>9</v>
      </c>
      <c r="H353" s="734"/>
      <c r="I353" s="293" t="s">
        <v>10</v>
      </c>
      <c r="J353" s="443"/>
      <c r="L353" s="286"/>
      <c r="M353" s="289"/>
      <c r="N353" s="289"/>
      <c r="O353" s="289"/>
    </row>
    <row r="354" spans="1:15" s="309" customFormat="1" ht="30" customHeight="1" x14ac:dyDescent="0.7">
      <c r="A354" s="289"/>
      <c r="B354" s="599">
        <v>1</v>
      </c>
      <c r="C354" s="595" t="s">
        <v>726</v>
      </c>
      <c r="D354" s="591" t="s">
        <v>420</v>
      </c>
      <c r="E354" s="592" t="s">
        <v>1365</v>
      </c>
      <c r="F354" s="586">
        <v>95230</v>
      </c>
      <c r="G354" s="587">
        <v>242921</v>
      </c>
      <c r="H354" s="593" t="s">
        <v>561</v>
      </c>
      <c r="I354" s="588">
        <v>1</v>
      </c>
      <c r="J354" s="324"/>
      <c r="K354" s="477"/>
      <c r="L354" s="477"/>
      <c r="M354" s="289"/>
      <c r="N354" s="289"/>
      <c r="O354" s="289"/>
    </row>
    <row r="355" spans="1:15" s="309" customFormat="1" ht="30" customHeight="1" x14ac:dyDescent="0.7">
      <c r="A355" s="289"/>
      <c r="B355" s="599">
        <v>2</v>
      </c>
      <c r="C355" s="595" t="s">
        <v>726</v>
      </c>
      <c r="D355" s="591" t="s">
        <v>420</v>
      </c>
      <c r="E355" s="592" t="s">
        <v>1366</v>
      </c>
      <c r="F355" s="586">
        <v>86755.6</v>
      </c>
      <c r="G355" s="587">
        <v>242941</v>
      </c>
      <c r="H355" s="593" t="s">
        <v>607</v>
      </c>
      <c r="I355" s="588">
        <v>1</v>
      </c>
      <c r="J355" s="324"/>
      <c r="K355" s="477"/>
      <c r="L355" s="477"/>
      <c r="M355" s="289"/>
      <c r="N355" s="289"/>
      <c r="O355" s="289"/>
    </row>
    <row r="356" spans="1:15" s="309" customFormat="1" ht="30" customHeight="1" x14ac:dyDescent="0.7">
      <c r="A356" s="289"/>
      <c r="B356" s="599">
        <v>3</v>
      </c>
      <c r="C356" s="595" t="s">
        <v>1184</v>
      </c>
      <c r="D356" s="591" t="s">
        <v>420</v>
      </c>
      <c r="E356" s="592" t="s">
        <v>1367</v>
      </c>
      <c r="F356" s="704">
        <v>94695</v>
      </c>
      <c r="G356" s="597">
        <v>242951</v>
      </c>
      <c r="H356" s="593" t="s">
        <v>919</v>
      </c>
      <c r="I356" s="588">
        <v>1</v>
      </c>
      <c r="J356" s="324"/>
      <c r="K356" s="481"/>
      <c r="L356" s="486">
        <v>88500</v>
      </c>
      <c r="M356" s="289"/>
      <c r="N356" s="289"/>
      <c r="O356" s="289"/>
    </row>
    <row r="357" spans="1:15" s="309" customFormat="1" ht="33.75" customHeight="1" thickBot="1" x14ac:dyDescent="0.75">
      <c r="A357" s="289"/>
      <c r="B357" s="298"/>
      <c r="C357" s="624"/>
      <c r="D357" s="624"/>
      <c r="E357" s="624"/>
      <c r="F357" s="801">
        <f>SUM(F354:F356)</f>
        <v>276680.59999999998</v>
      </c>
      <c r="G357" s="296"/>
      <c r="H357" s="296"/>
      <c r="I357" s="624"/>
      <c r="J357" s="443"/>
      <c r="L357" s="286"/>
      <c r="M357" s="289"/>
      <c r="N357" s="289"/>
      <c r="O357" s="289"/>
    </row>
    <row r="358" spans="1:15" s="309" customFormat="1" ht="25.5" customHeight="1" thickTop="1" x14ac:dyDescent="0.7">
      <c r="A358" s="289"/>
      <c r="B358" s="298"/>
      <c r="C358" s="624"/>
      <c r="D358" s="624"/>
      <c r="E358" s="624"/>
      <c r="F358" s="625"/>
      <c r="G358" s="296"/>
      <c r="H358" s="296"/>
      <c r="I358" s="624"/>
      <c r="J358" s="443"/>
      <c r="L358" s="286"/>
      <c r="M358" s="289"/>
      <c r="N358" s="289"/>
      <c r="O358" s="289"/>
    </row>
    <row r="359" spans="1:15" s="309" customFormat="1" ht="60" customHeight="1" x14ac:dyDescent="0.7">
      <c r="A359" s="289"/>
      <c r="B359" s="603" t="s">
        <v>5</v>
      </c>
      <c r="C359" s="293" t="s">
        <v>16</v>
      </c>
      <c r="D359" s="293" t="s">
        <v>6</v>
      </c>
      <c r="E359" s="293" t="s">
        <v>7</v>
      </c>
      <c r="F359" s="604" t="s">
        <v>8</v>
      </c>
      <c r="G359" s="734" t="s">
        <v>9</v>
      </c>
      <c r="H359" s="734"/>
      <c r="I359" s="293" t="s">
        <v>10</v>
      </c>
      <c r="J359" s="443"/>
      <c r="L359" s="286"/>
      <c r="M359" s="289"/>
      <c r="N359" s="289"/>
      <c r="O359" s="289"/>
    </row>
    <row r="360" spans="1:15" s="309" customFormat="1" ht="29.25" customHeight="1" x14ac:dyDescent="0.7">
      <c r="A360" s="289"/>
      <c r="B360" s="599">
        <v>1</v>
      </c>
      <c r="C360" s="595" t="s">
        <v>744</v>
      </c>
      <c r="D360" s="600" t="s">
        <v>428</v>
      </c>
      <c r="E360" s="592" t="s">
        <v>1368</v>
      </c>
      <c r="F360" s="586">
        <v>9228.75</v>
      </c>
      <c r="G360" s="587">
        <v>242942</v>
      </c>
      <c r="H360" s="593" t="s">
        <v>587</v>
      </c>
      <c r="I360" s="588">
        <v>1</v>
      </c>
      <c r="J360" s="443"/>
      <c r="L360" s="286"/>
      <c r="M360" s="289"/>
      <c r="N360" s="289"/>
      <c r="O360" s="289"/>
    </row>
    <row r="361" spans="1:15" s="309" customFormat="1" ht="33.75" customHeight="1" thickBot="1" x14ac:dyDescent="0.75">
      <c r="A361" s="289"/>
      <c r="B361" s="298"/>
      <c r="C361" s="624"/>
      <c r="D361" s="624"/>
      <c r="E361" s="624"/>
      <c r="F361" s="801">
        <f>SUM(F360)</f>
        <v>9228.75</v>
      </c>
      <c r="G361" s="296"/>
      <c r="H361" s="296"/>
      <c r="I361" s="624"/>
      <c r="J361" s="443"/>
      <c r="L361" s="286"/>
      <c r="M361" s="289"/>
      <c r="N361" s="289"/>
      <c r="O361" s="289"/>
    </row>
    <row r="362" spans="1:15" s="309" customFormat="1" ht="29.25" customHeight="1" thickTop="1" x14ac:dyDescent="0.7">
      <c r="A362" s="289"/>
      <c r="B362" s="298"/>
      <c r="C362" s="624"/>
      <c r="D362" s="624"/>
      <c r="E362" s="624"/>
      <c r="F362" s="625"/>
      <c r="G362" s="296"/>
      <c r="H362" s="296"/>
      <c r="I362" s="624"/>
      <c r="J362" s="443"/>
      <c r="L362" s="286"/>
      <c r="M362" s="289"/>
      <c r="N362" s="289"/>
      <c r="O362" s="289"/>
    </row>
    <row r="363" spans="1:15" s="309" customFormat="1" ht="54.75" customHeight="1" x14ac:dyDescent="0.7">
      <c r="A363" s="289"/>
      <c r="B363" s="603" t="s">
        <v>5</v>
      </c>
      <c r="C363" s="293" t="s">
        <v>16</v>
      </c>
      <c r="D363" s="293" t="s">
        <v>6</v>
      </c>
      <c r="E363" s="293" t="s">
        <v>7</v>
      </c>
      <c r="F363" s="604" t="s">
        <v>8</v>
      </c>
      <c r="G363" s="734" t="s">
        <v>9</v>
      </c>
      <c r="H363" s="734"/>
      <c r="I363" s="293" t="s">
        <v>10</v>
      </c>
      <c r="J363" s="443"/>
      <c r="L363" s="286"/>
      <c r="M363" s="289"/>
      <c r="N363" s="289"/>
      <c r="O363" s="289"/>
    </row>
    <row r="364" spans="1:15" s="309" customFormat="1" ht="26.25" customHeight="1" x14ac:dyDescent="0.7">
      <c r="A364" s="289"/>
      <c r="B364" s="599">
        <v>1</v>
      </c>
      <c r="C364" s="595" t="s">
        <v>47</v>
      </c>
      <c r="D364" s="584" t="s">
        <v>48</v>
      </c>
      <c r="E364" s="585" t="s">
        <v>49</v>
      </c>
      <c r="F364" s="586">
        <v>3959.0000000000005</v>
      </c>
      <c r="G364" s="587">
        <v>242893</v>
      </c>
      <c r="H364" s="588" t="s">
        <v>50</v>
      </c>
      <c r="I364" s="588">
        <v>1</v>
      </c>
      <c r="J364" s="324"/>
      <c r="K364" s="483"/>
      <c r="L364" s="477"/>
      <c r="M364" s="289"/>
      <c r="N364" s="289"/>
      <c r="O364" s="289"/>
    </row>
    <row r="365" spans="1:15" s="309" customFormat="1" ht="26.25" customHeight="1" x14ac:dyDescent="0.7">
      <c r="A365" s="289"/>
      <c r="B365" s="599">
        <v>2</v>
      </c>
      <c r="C365" s="595" t="s">
        <v>47</v>
      </c>
      <c r="D365" s="584" t="s">
        <v>48</v>
      </c>
      <c r="E365" s="585" t="s">
        <v>95</v>
      </c>
      <c r="F365" s="586">
        <v>27606</v>
      </c>
      <c r="G365" s="587">
        <v>242893</v>
      </c>
      <c r="H365" s="584" t="s">
        <v>96</v>
      </c>
      <c r="I365" s="588">
        <v>1</v>
      </c>
      <c r="J365" s="349"/>
      <c r="K365" s="483"/>
      <c r="L365" s="477"/>
      <c r="M365" s="289"/>
      <c r="N365" s="289"/>
      <c r="O365" s="289"/>
    </row>
    <row r="366" spans="1:15" s="309" customFormat="1" ht="26.25" customHeight="1" x14ac:dyDescent="0.7">
      <c r="A366" s="289"/>
      <c r="B366" s="599">
        <v>3</v>
      </c>
      <c r="C366" s="595" t="s">
        <v>47</v>
      </c>
      <c r="D366" s="584" t="s">
        <v>48</v>
      </c>
      <c r="E366" s="585" t="s">
        <v>219</v>
      </c>
      <c r="F366" s="586">
        <v>3745</v>
      </c>
      <c r="G366" s="587">
        <v>242901</v>
      </c>
      <c r="H366" s="584" t="s">
        <v>220</v>
      </c>
      <c r="I366" s="588">
        <v>1</v>
      </c>
      <c r="J366" s="324"/>
      <c r="K366" s="483"/>
      <c r="L366" s="477"/>
      <c r="M366" s="289"/>
      <c r="N366" s="289"/>
      <c r="O366" s="289"/>
    </row>
    <row r="367" spans="1:15" s="309" customFormat="1" ht="26.25" customHeight="1" x14ac:dyDescent="0.7">
      <c r="A367" s="289"/>
      <c r="B367" s="599">
        <v>4</v>
      </c>
      <c r="C367" s="595" t="s">
        <v>47</v>
      </c>
      <c r="D367" s="584" t="s">
        <v>48</v>
      </c>
      <c r="E367" s="585" t="s">
        <v>340</v>
      </c>
      <c r="F367" s="586">
        <v>749</v>
      </c>
      <c r="G367" s="587">
        <v>242913</v>
      </c>
      <c r="H367" s="588" t="s">
        <v>341</v>
      </c>
      <c r="I367" s="588">
        <v>1</v>
      </c>
      <c r="J367" s="324"/>
      <c r="K367" s="483"/>
      <c r="L367" s="477"/>
      <c r="M367" s="289"/>
      <c r="N367" s="289"/>
      <c r="O367" s="289"/>
    </row>
    <row r="368" spans="1:15" s="309" customFormat="1" ht="26.25" customHeight="1" x14ac:dyDescent="0.7">
      <c r="A368" s="289"/>
      <c r="B368" s="599">
        <v>5</v>
      </c>
      <c r="C368" s="595" t="s">
        <v>47</v>
      </c>
      <c r="D368" s="584" t="s">
        <v>48</v>
      </c>
      <c r="E368" s="592" t="s">
        <v>1369</v>
      </c>
      <c r="F368" s="586">
        <v>30495</v>
      </c>
      <c r="G368" s="587">
        <v>44615</v>
      </c>
      <c r="H368" s="593" t="s">
        <v>611</v>
      </c>
      <c r="I368" s="588">
        <v>1</v>
      </c>
      <c r="J368" s="324"/>
      <c r="K368" s="477"/>
      <c r="L368" s="477"/>
      <c r="M368" s="289"/>
      <c r="N368" s="289"/>
      <c r="O368" s="289"/>
    </row>
    <row r="369" spans="1:15" s="309" customFormat="1" ht="26.25" customHeight="1" x14ac:dyDescent="0.7">
      <c r="A369" s="289"/>
      <c r="B369" s="599">
        <v>6</v>
      </c>
      <c r="C369" s="595" t="s">
        <v>47</v>
      </c>
      <c r="D369" s="584" t="s">
        <v>48</v>
      </c>
      <c r="E369" s="592" t="s">
        <v>1370</v>
      </c>
      <c r="F369" s="704">
        <v>85386</v>
      </c>
      <c r="G369" s="597">
        <v>242951</v>
      </c>
      <c r="H369" s="593" t="s">
        <v>917</v>
      </c>
      <c r="I369" s="588">
        <v>1</v>
      </c>
      <c r="J369" s="324"/>
      <c r="K369" s="481"/>
      <c r="L369" s="486">
        <v>79800</v>
      </c>
      <c r="M369" s="289"/>
      <c r="N369" s="289"/>
      <c r="O369" s="289"/>
    </row>
    <row r="370" spans="1:15" s="309" customFormat="1" ht="26.25" customHeight="1" x14ac:dyDescent="0.7">
      <c r="A370" s="289"/>
      <c r="B370" s="599">
        <v>7</v>
      </c>
      <c r="C370" s="595" t="s">
        <v>47</v>
      </c>
      <c r="D370" s="584" t="s">
        <v>48</v>
      </c>
      <c r="E370" s="717" t="s">
        <v>1371</v>
      </c>
      <c r="F370" s="704">
        <v>3959.0000000000005</v>
      </c>
      <c r="G370" s="597">
        <v>242954</v>
      </c>
      <c r="H370" s="593" t="s">
        <v>1011</v>
      </c>
      <c r="I370" s="588">
        <v>1</v>
      </c>
      <c r="J370" s="324"/>
      <c r="K370" s="481"/>
      <c r="L370" s="486">
        <v>3700</v>
      </c>
      <c r="M370" s="289"/>
      <c r="N370" s="289"/>
      <c r="O370" s="289"/>
    </row>
    <row r="371" spans="1:15" s="309" customFormat="1" ht="26.25" customHeight="1" x14ac:dyDescent="0.7">
      <c r="A371" s="289"/>
      <c r="B371" s="599">
        <v>8</v>
      </c>
      <c r="C371" s="595" t="s">
        <v>47</v>
      </c>
      <c r="D371" s="584" t="s">
        <v>48</v>
      </c>
      <c r="E371" s="592" t="s">
        <v>1372</v>
      </c>
      <c r="F371" s="704">
        <v>67303</v>
      </c>
      <c r="G371" s="597">
        <v>242969</v>
      </c>
      <c r="H371" s="593" t="s">
        <v>1065</v>
      </c>
      <c r="I371" s="588">
        <v>1</v>
      </c>
      <c r="J371" s="324"/>
      <c r="K371" s="481"/>
      <c r="L371" s="486">
        <v>62900</v>
      </c>
      <c r="M371" s="289"/>
      <c r="N371" s="289"/>
      <c r="O371" s="289"/>
    </row>
    <row r="372" spans="1:15" s="309" customFormat="1" ht="33.75" customHeight="1" thickBot="1" x14ac:dyDescent="0.75">
      <c r="A372" s="289"/>
      <c r="B372" s="298"/>
      <c r="C372" s="624"/>
      <c r="D372" s="624"/>
      <c r="E372" s="624"/>
      <c r="F372" s="801">
        <f>SUM(F364:F371)</f>
        <v>223202</v>
      </c>
      <c r="G372" s="296"/>
      <c r="H372" s="296"/>
      <c r="I372" s="624"/>
      <c r="J372" s="443"/>
      <c r="L372" s="286"/>
      <c r="M372" s="289"/>
      <c r="N372" s="289"/>
      <c r="O372" s="289"/>
    </row>
    <row r="373" spans="1:15" s="309" customFormat="1" ht="33.75" customHeight="1" thickTop="1" x14ac:dyDescent="0.7">
      <c r="A373" s="289"/>
      <c r="B373" s="298"/>
      <c r="C373" s="624"/>
      <c r="D373" s="624"/>
      <c r="E373" s="624"/>
      <c r="F373" s="625"/>
      <c r="G373" s="296"/>
      <c r="H373" s="296"/>
      <c r="I373" s="624"/>
      <c r="J373" s="443"/>
      <c r="L373" s="286"/>
      <c r="M373" s="289"/>
      <c r="N373" s="289"/>
      <c r="O373" s="289"/>
    </row>
    <row r="374" spans="1:15" s="309" customFormat="1" ht="49.5" customHeight="1" x14ac:dyDescent="0.7">
      <c r="A374" s="289"/>
      <c r="B374" s="603" t="s">
        <v>5</v>
      </c>
      <c r="C374" s="293" t="s">
        <v>16</v>
      </c>
      <c r="D374" s="293" t="s">
        <v>6</v>
      </c>
      <c r="E374" s="293" t="s">
        <v>7</v>
      </c>
      <c r="F374" s="604" t="s">
        <v>8</v>
      </c>
      <c r="G374" s="734" t="s">
        <v>9</v>
      </c>
      <c r="H374" s="734"/>
      <c r="I374" s="293" t="s">
        <v>10</v>
      </c>
      <c r="J374" s="443"/>
      <c r="L374" s="286"/>
      <c r="M374" s="289"/>
      <c r="N374" s="289"/>
      <c r="O374" s="289"/>
    </row>
    <row r="375" spans="1:15" s="309" customFormat="1" ht="33.75" customHeight="1" x14ac:dyDescent="0.7">
      <c r="A375" s="289"/>
      <c r="B375" s="599">
        <v>1</v>
      </c>
      <c r="C375" s="595" t="s">
        <v>1176</v>
      </c>
      <c r="D375" s="591" t="s">
        <v>755</v>
      </c>
      <c r="E375" s="592" t="s">
        <v>1373</v>
      </c>
      <c r="F375" s="704">
        <v>16050.000000000002</v>
      </c>
      <c r="G375" s="597">
        <v>242949</v>
      </c>
      <c r="H375" s="593" t="s">
        <v>910</v>
      </c>
      <c r="I375" s="588">
        <v>1</v>
      </c>
      <c r="J375" s="324"/>
      <c r="K375" s="481"/>
      <c r="L375" s="486">
        <v>15000</v>
      </c>
      <c r="M375" s="289"/>
      <c r="N375" s="289"/>
      <c r="O375" s="289"/>
    </row>
    <row r="376" spans="1:15" s="309" customFormat="1" ht="33.75" customHeight="1" thickBot="1" x14ac:dyDescent="0.75">
      <c r="A376" s="289"/>
      <c r="B376" s="298"/>
      <c r="C376" s="624"/>
      <c r="D376" s="624"/>
      <c r="E376" s="624"/>
      <c r="F376" s="801">
        <f>SUM(F375)</f>
        <v>16050.000000000002</v>
      </c>
      <c r="G376" s="296"/>
      <c r="H376" s="296"/>
      <c r="I376" s="624"/>
      <c r="J376" s="443"/>
      <c r="L376" s="286"/>
      <c r="M376" s="289"/>
      <c r="N376" s="289"/>
      <c r="O376" s="289"/>
    </row>
    <row r="377" spans="1:15" s="309" customFormat="1" ht="33.75" customHeight="1" thickTop="1" x14ac:dyDescent="0.7">
      <c r="A377" s="289"/>
      <c r="B377" s="298"/>
      <c r="C377" s="624"/>
      <c r="D377" s="624"/>
      <c r="E377" s="624"/>
      <c r="F377" s="625"/>
      <c r="G377" s="296"/>
      <c r="H377" s="296"/>
      <c r="I377" s="624"/>
      <c r="J377" s="443"/>
      <c r="L377" s="286"/>
      <c r="M377" s="289"/>
      <c r="N377" s="289"/>
      <c r="O377" s="289"/>
    </row>
    <row r="378" spans="1:15" s="309" customFormat="1" ht="50.25" customHeight="1" x14ac:dyDescent="0.7">
      <c r="A378" s="289"/>
      <c r="B378" s="603" t="s">
        <v>5</v>
      </c>
      <c r="C378" s="293" t="s">
        <v>16</v>
      </c>
      <c r="D378" s="293" t="s">
        <v>6</v>
      </c>
      <c r="E378" s="293" t="s">
        <v>7</v>
      </c>
      <c r="F378" s="604" t="s">
        <v>8</v>
      </c>
      <c r="G378" s="734" t="s">
        <v>9</v>
      </c>
      <c r="H378" s="734"/>
      <c r="I378" s="293" t="s">
        <v>10</v>
      </c>
      <c r="J378" s="443"/>
      <c r="L378" s="286"/>
      <c r="M378" s="289"/>
      <c r="N378" s="289"/>
      <c r="O378" s="289"/>
    </row>
    <row r="379" spans="1:15" s="309" customFormat="1" ht="33.75" customHeight="1" x14ac:dyDescent="0.7">
      <c r="A379" s="289"/>
      <c r="B379" s="599">
        <v>1</v>
      </c>
      <c r="C379" s="595" t="s">
        <v>71</v>
      </c>
      <c r="D379" s="584" t="s">
        <v>72</v>
      </c>
      <c r="E379" s="585" t="s">
        <v>1375</v>
      </c>
      <c r="F379" s="586">
        <v>963</v>
      </c>
      <c r="G379" s="587">
        <v>242893</v>
      </c>
      <c r="H379" s="588" t="s">
        <v>74</v>
      </c>
      <c r="I379" s="588">
        <v>1</v>
      </c>
      <c r="J379" s="443"/>
      <c r="L379" s="286"/>
      <c r="M379" s="289"/>
      <c r="N379" s="289"/>
      <c r="O379" s="289"/>
    </row>
    <row r="380" spans="1:15" s="309" customFormat="1" ht="33.75" customHeight="1" x14ac:dyDescent="0.7">
      <c r="A380" s="289"/>
      <c r="B380" s="599">
        <v>2</v>
      </c>
      <c r="C380" s="583" t="s">
        <v>743</v>
      </c>
      <c r="D380" s="584" t="s">
        <v>72</v>
      </c>
      <c r="E380" s="592" t="s">
        <v>1376</v>
      </c>
      <c r="F380" s="586">
        <v>20865</v>
      </c>
      <c r="G380" s="587">
        <v>242942</v>
      </c>
      <c r="H380" s="593" t="s">
        <v>609</v>
      </c>
      <c r="I380" s="588">
        <v>1</v>
      </c>
      <c r="J380" s="443"/>
      <c r="L380" s="286"/>
      <c r="M380" s="289"/>
      <c r="N380" s="289"/>
      <c r="O380" s="289"/>
    </row>
    <row r="381" spans="1:15" s="309" customFormat="1" ht="33.75" customHeight="1" thickBot="1" x14ac:dyDescent="0.75">
      <c r="A381" s="289"/>
      <c r="B381" s="298"/>
      <c r="C381" s="624"/>
      <c r="D381" s="624"/>
      <c r="E381" s="624"/>
      <c r="F381" s="801">
        <f>SUM(F379:F380)</f>
        <v>21828</v>
      </c>
      <c r="G381" s="296"/>
      <c r="H381" s="296"/>
      <c r="I381" s="624"/>
      <c r="J381" s="443"/>
      <c r="L381" s="286"/>
      <c r="M381" s="289"/>
      <c r="N381" s="289"/>
      <c r="O381" s="289"/>
    </row>
    <row r="382" spans="1:15" s="309" customFormat="1" ht="38.25" customHeight="1" thickTop="1" x14ac:dyDescent="0.7">
      <c r="A382" s="289"/>
      <c r="B382" s="298"/>
      <c r="C382" s="624"/>
      <c r="D382" s="624"/>
      <c r="E382" s="624"/>
      <c r="F382" s="625"/>
      <c r="G382" s="296"/>
      <c r="H382" s="296"/>
      <c r="I382" s="624"/>
      <c r="J382" s="443"/>
      <c r="L382" s="286"/>
      <c r="M382" s="289"/>
      <c r="N382" s="289"/>
      <c r="O382" s="289"/>
    </row>
    <row r="383" spans="1:15" s="309" customFormat="1" ht="49.5" customHeight="1" x14ac:dyDescent="0.7">
      <c r="A383" s="289"/>
      <c r="B383" s="603" t="s">
        <v>5</v>
      </c>
      <c r="C383" s="293" t="s">
        <v>16</v>
      </c>
      <c r="D383" s="293" t="s">
        <v>6</v>
      </c>
      <c r="E383" s="293" t="s">
        <v>7</v>
      </c>
      <c r="F383" s="604" t="s">
        <v>8</v>
      </c>
      <c r="G383" s="734" t="s">
        <v>9</v>
      </c>
      <c r="H383" s="734"/>
      <c r="I383" s="293" t="s">
        <v>10</v>
      </c>
      <c r="J383" s="443"/>
      <c r="L383" s="286"/>
      <c r="M383" s="289"/>
      <c r="N383" s="289"/>
      <c r="O383" s="289"/>
    </row>
    <row r="384" spans="1:15" s="309" customFormat="1" ht="38.25" customHeight="1" x14ac:dyDescent="0.7">
      <c r="A384" s="289"/>
      <c r="B384" s="599">
        <v>1</v>
      </c>
      <c r="C384" s="595" t="s">
        <v>1210</v>
      </c>
      <c r="D384" s="591" t="s">
        <v>1143</v>
      </c>
      <c r="E384" s="592" t="s">
        <v>1377</v>
      </c>
      <c r="F384" s="704">
        <v>73295</v>
      </c>
      <c r="G384" s="597">
        <v>242968</v>
      </c>
      <c r="H384" s="593" t="s">
        <v>1059</v>
      </c>
      <c r="I384" s="588">
        <v>1</v>
      </c>
      <c r="J384" s="324"/>
      <c r="K384" s="481"/>
      <c r="L384" s="486">
        <v>68500</v>
      </c>
      <c r="M384" s="289"/>
      <c r="N384" s="289"/>
      <c r="O384" s="289"/>
    </row>
    <row r="385" spans="1:15" s="309" customFormat="1" ht="33.75" customHeight="1" thickBot="1" x14ac:dyDescent="0.75">
      <c r="A385" s="289"/>
      <c r="B385" s="298"/>
      <c r="C385" s="624"/>
      <c r="D385" s="624"/>
      <c r="E385" s="624"/>
      <c r="F385" s="801">
        <f>SUM(F384)</f>
        <v>73295</v>
      </c>
      <c r="G385" s="296"/>
      <c r="H385" s="296"/>
      <c r="I385" s="624"/>
      <c r="J385" s="443"/>
      <c r="L385" s="286"/>
      <c r="M385" s="289"/>
      <c r="N385" s="289"/>
      <c r="O385" s="289"/>
    </row>
    <row r="386" spans="1:15" s="309" customFormat="1" ht="26.25" customHeight="1" thickTop="1" x14ac:dyDescent="0.7">
      <c r="A386" s="289"/>
      <c r="B386" s="298"/>
      <c r="C386" s="624"/>
      <c r="D386" s="624"/>
      <c r="E386" s="624"/>
      <c r="F386" s="625"/>
      <c r="G386" s="296"/>
      <c r="H386" s="296"/>
      <c r="I386" s="624"/>
      <c r="J386" s="443"/>
      <c r="L386" s="286"/>
      <c r="M386" s="289"/>
      <c r="N386" s="289"/>
      <c r="O386" s="289"/>
    </row>
    <row r="387" spans="1:15" s="309" customFormat="1" ht="19.5" customHeight="1" x14ac:dyDescent="0.7">
      <c r="A387" s="289"/>
      <c r="B387" s="298"/>
      <c r="C387" s="624"/>
      <c r="D387" s="624"/>
      <c r="E387" s="624"/>
      <c r="F387" s="625"/>
      <c r="G387" s="296"/>
      <c r="H387" s="296"/>
      <c r="I387" s="624"/>
      <c r="J387" s="443"/>
      <c r="L387" s="286"/>
      <c r="M387" s="289"/>
      <c r="N387" s="289"/>
      <c r="O387" s="289"/>
    </row>
    <row r="388" spans="1:15" s="309" customFormat="1" ht="53.25" customHeight="1" x14ac:dyDescent="0.7">
      <c r="A388" s="289"/>
      <c r="B388" s="603" t="s">
        <v>5</v>
      </c>
      <c r="C388" s="293" t="s">
        <v>16</v>
      </c>
      <c r="D388" s="293" t="s">
        <v>6</v>
      </c>
      <c r="E388" s="293" t="s">
        <v>7</v>
      </c>
      <c r="F388" s="604" t="s">
        <v>8</v>
      </c>
      <c r="G388" s="734" t="s">
        <v>9</v>
      </c>
      <c r="H388" s="734"/>
      <c r="I388" s="293" t="s">
        <v>10</v>
      </c>
      <c r="J388" s="443"/>
      <c r="L388" s="286"/>
      <c r="M388" s="289"/>
      <c r="N388" s="289"/>
      <c r="O388" s="289"/>
    </row>
    <row r="389" spans="1:15" s="309" customFormat="1" ht="41.25" customHeight="1" x14ac:dyDescent="0.7">
      <c r="A389" s="289"/>
      <c r="B389" s="599">
        <v>1</v>
      </c>
      <c r="C389" s="595" t="s">
        <v>67</v>
      </c>
      <c r="D389" s="584" t="s">
        <v>68</v>
      </c>
      <c r="E389" s="585" t="s">
        <v>69</v>
      </c>
      <c r="F389" s="586">
        <v>9148.5</v>
      </c>
      <c r="G389" s="587">
        <v>242893</v>
      </c>
      <c r="H389" s="588" t="s">
        <v>70</v>
      </c>
      <c r="I389" s="588">
        <v>1</v>
      </c>
      <c r="J389" s="443"/>
      <c r="L389" s="286"/>
      <c r="M389" s="289"/>
      <c r="N389" s="289"/>
      <c r="O389" s="289"/>
    </row>
    <row r="390" spans="1:15" s="309" customFormat="1" ht="40.5" customHeight="1" x14ac:dyDescent="0.7">
      <c r="A390" s="289"/>
      <c r="B390" s="599">
        <v>2</v>
      </c>
      <c r="C390" s="595" t="s">
        <v>67</v>
      </c>
      <c r="D390" s="584" t="s">
        <v>68</v>
      </c>
      <c r="E390" s="585" t="s">
        <v>164</v>
      </c>
      <c r="F390" s="586">
        <v>6420</v>
      </c>
      <c r="G390" s="587">
        <v>242899</v>
      </c>
      <c r="H390" s="584" t="s">
        <v>1272</v>
      </c>
      <c r="I390" s="588">
        <v>1</v>
      </c>
      <c r="J390" s="443"/>
      <c r="L390" s="286"/>
      <c r="M390" s="289"/>
      <c r="N390" s="289"/>
      <c r="O390" s="289"/>
    </row>
    <row r="391" spans="1:15" s="309" customFormat="1" ht="38.25" customHeight="1" x14ac:dyDescent="0.7">
      <c r="A391" s="289"/>
      <c r="B391" s="599">
        <v>3</v>
      </c>
      <c r="C391" s="595" t="s">
        <v>67</v>
      </c>
      <c r="D391" s="584" t="s">
        <v>68</v>
      </c>
      <c r="E391" s="592" t="s">
        <v>1378</v>
      </c>
      <c r="F391" s="586">
        <v>26750</v>
      </c>
      <c r="G391" s="587">
        <v>242922</v>
      </c>
      <c r="H391" s="593" t="s">
        <v>595</v>
      </c>
      <c r="I391" s="588">
        <v>1</v>
      </c>
      <c r="J391" s="443"/>
      <c r="L391" s="286"/>
      <c r="M391" s="289"/>
      <c r="N391" s="289"/>
      <c r="O391" s="289"/>
    </row>
    <row r="392" spans="1:15" s="309" customFormat="1" ht="33.75" customHeight="1" thickBot="1" x14ac:dyDescent="0.75">
      <c r="A392" s="289"/>
      <c r="B392" s="298"/>
      <c r="C392" s="624"/>
      <c r="D392" s="624"/>
      <c r="E392" s="624"/>
      <c r="F392" s="801">
        <f>SUM(F389:F391)</f>
        <v>42318.5</v>
      </c>
      <c r="G392" s="296"/>
      <c r="H392" s="296"/>
      <c r="I392" s="624"/>
      <c r="J392" s="443"/>
      <c r="L392" s="286"/>
      <c r="M392" s="289"/>
      <c r="N392" s="289"/>
      <c r="O392" s="289"/>
    </row>
    <row r="393" spans="1:15" s="309" customFormat="1" ht="30" customHeight="1" thickTop="1" x14ac:dyDescent="0.7">
      <c r="A393" s="289"/>
      <c r="B393" s="298"/>
      <c r="C393" s="624"/>
      <c r="D393" s="624"/>
      <c r="E393" s="624"/>
      <c r="F393" s="625"/>
      <c r="G393" s="296"/>
      <c r="H393" s="296"/>
      <c r="I393" s="624"/>
      <c r="J393" s="443"/>
      <c r="L393" s="286"/>
      <c r="M393" s="289"/>
      <c r="N393" s="289"/>
      <c r="O393" s="289"/>
    </row>
    <row r="394" spans="1:15" s="309" customFormat="1" ht="20.25" customHeight="1" x14ac:dyDescent="0.7">
      <c r="A394" s="289"/>
      <c r="B394" s="298"/>
      <c r="C394" s="624"/>
      <c r="D394" s="624"/>
      <c r="E394" s="624"/>
      <c r="F394" s="625"/>
      <c r="G394" s="296"/>
      <c r="H394" s="296"/>
      <c r="I394" s="624"/>
      <c r="J394" s="443"/>
      <c r="L394" s="286"/>
      <c r="M394" s="289"/>
      <c r="N394" s="289"/>
      <c r="O394" s="289"/>
    </row>
    <row r="395" spans="1:15" s="309" customFormat="1" ht="47.25" customHeight="1" x14ac:dyDescent="0.7">
      <c r="A395" s="289"/>
      <c r="B395" s="603" t="s">
        <v>5</v>
      </c>
      <c r="C395" s="293" t="s">
        <v>16</v>
      </c>
      <c r="D395" s="293" t="s">
        <v>6</v>
      </c>
      <c r="E395" s="293" t="s">
        <v>7</v>
      </c>
      <c r="F395" s="604" t="s">
        <v>8</v>
      </c>
      <c r="G395" s="734" t="s">
        <v>9</v>
      </c>
      <c r="H395" s="734"/>
      <c r="I395" s="293" t="s">
        <v>10</v>
      </c>
      <c r="J395" s="443"/>
      <c r="L395" s="286"/>
      <c r="M395" s="289"/>
      <c r="N395" s="289"/>
      <c r="O395" s="289"/>
    </row>
    <row r="396" spans="1:15" s="309" customFormat="1" ht="39.75" customHeight="1" x14ac:dyDescent="0.7">
      <c r="A396" s="289"/>
      <c r="B396" s="599">
        <v>1</v>
      </c>
      <c r="C396" s="595" t="s">
        <v>277</v>
      </c>
      <c r="D396" s="584" t="s">
        <v>278</v>
      </c>
      <c r="E396" s="585" t="s">
        <v>279</v>
      </c>
      <c r="F396" s="586">
        <v>81384.200000000012</v>
      </c>
      <c r="G396" s="587">
        <v>242906</v>
      </c>
      <c r="H396" s="584" t="s">
        <v>280</v>
      </c>
      <c r="I396" s="588">
        <v>1</v>
      </c>
      <c r="J396" s="324"/>
      <c r="K396" s="483"/>
      <c r="L396" s="477"/>
      <c r="M396" s="289"/>
      <c r="N396" s="289"/>
      <c r="O396" s="289"/>
    </row>
    <row r="397" spans="1:15" s="309" customFormat="1" ht="39" customHeight="1" x14ac:dyDescent="0.7">
      <c r="A397" s="289"/>
      <c r="B397" s="599">
        <v>2</v>
      </c>
      <c r="C397" s="595" t="s">
        <v>277</v>
      </c>
      <c r="D397" s="584" t="s">
        <v>278</v>
      </c>
      <c r="E397" s="592" t="s">
        <v>628</v>
      </c>
      <c r="F397" s="586">
        <v>30366.6</v>
      </c>
      <c r="G397" s="587">
        <v>242920</v>
      </c>
      <c r="H397" s="593" t="s">
        <v>599</v>
      </c>
      <c r="I397" s="588">
        <v>1</v>
      </c>
      <c r="J397" s="349"/>
      <c r="K397" s="477"/>
      <c r="L397" s="477"/>
      <c r="M397" s="289"/>
      <c r="N397" s="289"/>
      <c r="O397" s="289"/>
    </row>
    <row r="398" spans="1:15" s="309" customFormat="1" ht="37.5" customHeight="1" x14ac:dyDescent="0.7">
      <c r="A398" s="289"/>
      <c r="B398" s="599">
        <v>3</v>
      </c>
      <c r="C398" s="595" t="s">
        <v>277</v>
      </c>
      <c r="D398" s="584" t="s">
        <v>278</v>
      </c>
      <c r="E398" s="592" t="s">
        <v>1379</v>
      </c>
      <c r="F398" s="704">
        <v>71946.8</v>
      </c>
      <c r="G398" s="597">
        <v>242955</v>
      </c>
      <c r="H398" s="593" t="s">
        <v>1017</v>
      </c>
      <c r="I398" s="588">
        <v>1</v>
      </c>
      <c r="J398" s="324"/>
      <c r="K398" s="481"/>
      <c r="L398" s="486">
        <v>67240</v>
      </c>
      <c r="M398" s="289"/>
      <c r="N398" s="289"/>
      <c r="O398" s="289"/>
    </row>
    <row r="399" spans="1:15" s="309" customFormat="1" ht="33.75" customHeight="1" thickBot="1" x14ac:dyDescent="0.75">
      <c r="A399" s="289"/>
      <c r="B399" s="298"/>
      <c r="C399" s="624"/>
      <c r="D399" s="624"/>
      <c r="E399" s="624"/>
      <c r="F399" s="801">
        <f>SUM(F396:F398)</f>
        <v>183697.60000000003</v>
      </c>
      <c r="G399" s="296"/>
      <c r="H399" s="296"/>
      <c r="I399" s="624"/>
      <c r="J399" s="443"/>
      <c r="L399" s="286"/>
      <c r="M399" s="289"/>
      <c r="N399" s="289"/>
      <c r="O399" s="289"/>
    </row>
    <row r="400" spans="1:15" s="309" customFormat="1" ht="33.75" customHeight="1" thickTop="1" x14ac:dyDescent="0.7">
      <c r="A400" s="289"/>
      <c r="B400" s="298"/>
      <c r="C400" s="624"/>
      <c r="D400" s="624"/>
      <c r="E400" s="624"/>
      <c r="F400" s="625"/>
      <c r="G400" s="296"/>
      <c r="H400" s="296"/>
      <c r="I400" s="624"/>
      <c r="J400" s="443"/>
      <c r="L400" s="286"/>
      <c r="M400" s="289"/>
      <c r="N400" s="289"/>
      <c r="O400" s="289"/>
    </row>
    <row r="401" spans="1:15" s="309" customFormat="1" ht="52.5" customHeight="1" x14ac:dyDescent="0.7">
      <c r="A401" s="289"/>
      <c r="B401" s="605" t="s">
        <v>5</v>
      </c>
      <c r="C401" s="606" t="s">
        <v>16</v>
      </c>
      <c r="D401" s="606" t="s">
        <v>6</v>
      </c>
      <c r="E401" s="606" t="s">
        <v>7</v>
      </c>
      <c r="F401" s="607" t="s">
        <v>8</v>
      </c>
      <c r="G401" s="735" t="s">
        <v>9</v>
      </c>
      <c r="H401" s="735"/>
      <c r="I401" s="606" t="s">
        <v>10</v>
      </c>
      <c r="J401" s="443"/>
      <c r="L401" s="286"/>
      <c r="M401" s="289"/>
      <c r="N401" s="289"/>
      <c r="O401" s="289"/>
    </row>
    <row r="402" spans="1:15" s="309" customFormat="1" ht="33.75" customHeight="1" x14ac:dyDescent="0.7">
      <c r="A402" s="289"/>
      <c r="B402" s="331">
        <v>1</v>
      </c>
      <c r="C402" s="332" t="s">
        <v>102</v>
      </c>
      <c r="D402" s="342" t="s">
        <v>103</v>
      </c>
      <c r="E402" s="334" t="s">
        <v>104</v>
      </c>
      <c r="F402" s="652">
        <f>3000*1.07</f>
        <v>3210</v>
      </c>
      <c r="G402" s="321">
        <v>242893</v>
      </c>
      <c r="H402" s="318" t="s">
        <v>105</v>
      </c>
      <c r="I402" s="336">
        <v>1</v>
      </c>
      <c r="J402" s="443"/>
      <c r="L402" s="286"/>
      <c r="M402" s="289"/>
      <c r="N402" s="289"/>
      <c r="O402" s="289"/>
    </row>
    <row r="403" spans="1:15" s="309" customFormat="1" ht="33.75" customHeight="1" x14ac:dyDescent="0.7">
      <c r="A403" s="289"/>
      <c r="B403" s="642"/>
      <c r="C403" s="655"/>
      <c r="D403" s="643"/>
      <c r="E403" s="657" t="s">
        <v>106</v>
      </c>
      <c r="F403" s="644"/>
      <c r="G403" s="660"/>
      <c r="H403" s="660"/>
      <c r="I403" s="655"/>
      <c r="J403" s="443"/>
      <c r="L403" s="286"/>
      <c r="M403" s="289"/>
      <c r="N403" s="289"/>
      <c r="O403" s="289"/>
    </row>
    <row r="404" spans="1:15" s="309" customFormat="1" ht="33.75" customHeight="1" thickBot="1" x14ac:dyDescent="0.75">
      <c r="A404" s="289"/>
      <c r="B404" s="298"/>
      <c r="C404" s="624"/>
      <c r="D404" s="624"/>
      <c r="E404" s="647"/>
      <c r="F404" s="801">
        <f>SUM(F402:F403)</f>
        <v>3210</v>
      </c>
      <c r="G404" s="296"/>
      <c r="H404" s="296"/>
      <c r="I404" s="624"/>
      <c r="J404" s="443"/>
      <c r="L404" s="286"/>
      <c r="M404" s="289"/>
      <c r="N404" s="289"/>
      <c r="O404" s="289"/>
    </row>
    <row r="405" spans="1:15" s="309" customFormat="1" ht="34.5" customHeight="1" thickTop="1" x14ac:dyDescent="0.7">
      <c r="A405" s="289"/>
      <c r="B405" s="298"/>
      <c r="C405" s="624"/>
      <c r="D405" s="624"/>
      <c r="E405" s="624"/>
      <c r="F405" s="625"/>
      <c r="G405" s="296"/>
      <c r="H405" s="296"/>
      <c r="I405" s="624"/>
      <c r="J405" s="443"/>
      <c r="L405" s="286"/>
      <c r="M405" s="289"/>
      <c r="N405" s="289"/>
      <c r="O405" s="289"/>
    </row>
    <row r="406" spans="1:15" s="309" customFormat="1" ht="49.5" customHeight="1" x14ac:dyDescent="0.7">
      <c r="A406" s="289"/>
      <c r="B406" s="603" t="s">
        <v>5</v>
      </c>
      <c r="C406" s="293" t="s">
        <v>16</v>
      </c>
      <c r="D406" s="293" t="s">
        <v>6</v>
      </c>
      <c r="E406" s="293" t="s">
        <v>7</v>
      </c>
      <c r="F406" s="604" t="s">
        <v>8</v>
      </c>
      <c r="G406" s="734" t="s">
        <v>9</v>
      </c>
      <c r="H406" s="734"/>
      <c r="I406" s="293" t="s">
        <v>10</v>
      </c>
      <c r="J406" s="443"/>
      <c r="L406" s="286"/>
      <c r="M406" s="289"/>
      <c r="N406" s="289"/>
      <c r="O406" s="289"/>
    </row>
    <row r="407" spans="1:15" s="309" customFormat="1" ht="33.75" customHeight="1" x14ac:dyDescent="0.7">
      <c r="A407" s="289"/>
      <c r="B407" s="599">
        <v>1</v>
      </c>
      <c r="C407" s="595" t="s">
        <v>295</v>
      </c>
      <c r="D407" s="590" t="s">
        <v>296</v>
      </c>
      <c r="E407" s="585" t="s">
        <v>297</v>
      </c>
      <c r="F407" s="586">
        <v>96300</v>
      </c>
      <c r="G407" s="587">
        <v>242907</v>
      </c>
      <c r="H407" s="588" t="s">
        <v>298</v>
      </c>
      <c r="I407" s="588">
        <v>1</v>
      </c>
      <c r="J407" s="324"/>
      <c r="K407" s="483"/>
      <c r="L407" s="477"/>
      <c r="M407" s="289"/>
      <c r="N407" s="289"/>
      <c r="O407" s="289"/>
    </row>
    <row r="408" spans="1:15" s="309" customFormat="1" ht="33.75" customHeight="1" x14ac:dyDescent="0.7">
      <c r="A408" s="289"/>
      <c r="B408" s="599">
        <v>2</v>
      </c>
      <c r="C408" s="595" t="s">
        <v>1200</v>
      </c>
      <c r="D408" s="590" t="s">
        <v>296</v>
      </c>
      <c r="E408" s="592" t="s">
        <v>1380</v>
      </c>
      <c r="F408" s="704">
        <v>99510</v>
      </c>
      <c r="G408" s="597">
        <v>242964</v>
      </c>
      <c r="H408" s="593" t="s">
        <v>1053</v>
      </c>
      <c r="I408" s="588">
        <v>1</v>
      </c>
      <c r="J408" s="324"/>
      <c r="K408" s="481"/>
      <c r="L408" s="486">
        <v>93000</v>
      </c>
      <c r="M408" s="289"/>
      <c r="N408" s="289"/>
      <c r="O408" s="289"/>
    </row>
    <row r="409" spans="1:15" s="309" customFormat="1" ht="33.75" customHeight="1" x14ac:dyDescent="0.7">
      <c r="A409" s="289"/>
      <c r="B409" s="599">
        <v>3</v>
      </c>
      <c r="C409" s="595" t="s">
        <v>1200</v>
      </c>
      <c r="D409" s="590" t="s">
        <v>296</v>
      </c>
      <c r="E409" s="592" t="s">
        <v>1158</v>
      </c>
      <c r="F409" s="704">
        <v>99991.5</v>
      </c>
      <c r="G409" s="597">
        <v>242971</v>
      </c>
      <c r="H409" s="593" t="s">
        <v>1086</v>
      </c>
      <c r="I409" s="588">
        <v>1</v>
      </c>
      <c r="J409" s="324"/>
      <c r="K409" s="481"/>
      <c r="L409" s="486">
        <v>93450</v>
      </c>
      <c r="M409" s="289"/>
      <c r="N409" s="289"/>
      <c r="O409" s="289"/>
    </row>
    <row r="410" spans="1:15" s="309" customFormat="1" ht="33.75" customHeight="1" thickBot="1" x14ac:dyDescent="0.75">
      <c r="A410" s="289"/>
      <c r="B410" s="298"/>
      <c r="C410" s="624"/>
      <c r="D410" s="624"/>
      <c r="E410" s="624"/>
      <c r="F410" s="801">
        <f>SUM(F407:F409)</f>
        <v>295801.5</v>
      </c>
      <c r="G410" s="296"/>
      <c r="H410" s="296"/>
      <c r="I410" s="624"/>
      <c r="J410" s="443"/>
      <c r="L410" s="286"/>
      <c r="M410" s="289"/>
      <c r="N410" s="289"/>
      <c r="O410" s="289"/>
    </row>
    <row r="411" spans="1:15" s="309" customFormat="1" ht="29.25" customHeight="1" thickTop="1" x14ac:dyDescent="0.7">
      <c r="A411" s="289"/>
      <c r="B411" s="298"/>
      <c r="C411" s="624"/>
      <c r="D411" s="624"/>
      <c r="E411" s="624"/>
      <c r="F411" s="625"/>
      <c r="G411" s="296"/>
      <c r="H411" s="296"/>
      <c r="I411" s="624"/>
      <c r="J411" s="443"/>
      <c r="L411" s="286"/>
      <c r="M411" s="289"/>
      <c r="N411" s="289"/>
      <c r="O411" s="289"/>
    </row>
    <row r="412" spans="1:15" s="309" customFormat="1" ht="23.25" customHeight="1" x14ac:dyDescent="0.7">
      <c r="A412" s="289"/>
      <c r="B412" s="298"/>
      <c r="C412" s="624"/>
      <c r="D412" s="624"/>
      <c r="E412" s="624"/>
      <c r="F412" s="625"/>
      <c r="G412" s="296"/>
      <c r="H412" s="296"/>
      <c r="I412" s="624"/>
      <c r="J412" s="443"/>
      <c r="L412" s="286"/>
      <c r="M412" s="289"/>
      <c r="N412" s="289"/>
      <c r="O412" s="289"/>
    </row>
    <row r="413" spans="1:15" s="309" customFormat="1" ht="56.25" customHeight="1" x14ac:dyDescent="0.7">
      <c r="A413" s="289"/>
      <c r="B413" s="603" t="s">
        <v>5</v>
      </c>
      <c r="C413" s="293" t="s">
        <v>16</v>
      </c>
      <c r="D413" s="293" t="s">
        <v>6</v>
      </c>
      <c r="E413" s="293" t="s">
        <v>7</v>
      </c>
      <c r="F413" s="604" t="s">
        <v>8</v>
      </c>
      <c r="G413" s="734" t="s">
        <v>9</v>
      </c>
      <c r="H413" s="734"/>
      <c r="I413" s="293" t="s">
        <v>10</v>
      </c>
      <c r="J413" s="443"/>
      <c r="L413" s="286"/>
      <c r="M413" s="289"/>
      <c r="N413" s="289"/>
      <c r="O413" s="289"/>
    </row>
    <row r="414" spans="1:15" s="309" customFormat="1" ht="46.5" customHeight="1" x14ac:dyDescent="0.7">
      <c r="A414" s="289"/>
      <c r="B414" s="599">
        <v>1</v>
      </c>
      <c r="C414" s="595" t="s">
        <v>745</v>
      </c>
      <c r="D414" s="20" t="s">
        <v>656</v>
      </c>
      <c r="E414" s="20" t="s">
        <v>686</v>
      </c>
      <c r="F414" s="705">
        <v>23540</v>
      </c>
      <c r="G414" s="587">
        <v>242937</v>
      </c>
      <c r="H414" s="594" t="s">
        <v>702</v>
      </c>
      <c r="I414" s="588">
        <v>1</v>
      </c>
      <c r="J414" s="443"/>
      <c r="L414" s="286"/>
      <c r="M414" s="289"/>
      <c r="N414" s="289"/>
      <c r="O414" s="289"/>
    </row>
    <row r="415" spans="1:15" s="309" customFormat="1" ht="33.75" customHeight="1" thickBot="1" x14ac:dyDescent="0.75">
      <c r="A415" s="289"/>
      <c r="B415" s="298"/>
      <c r="C415" s="624"/>
      <c r="D415" s="624"/>
      <c r="E415" s="624"/>
      <c r="F415" s="801">
        <f>SUM(F414)</f>
        <v>23540</v>
      </c>
      <c r="G415" s="296"/>
      <c r="H415" s="296"/>
      <c r="I415" s="624"/>
      <c r="J415" s="443"/>
      <c r="L415" s="286"/>
      <c r="M415" s="289"/>
      <c r="N415" s="289"/>
      <c r="O415" s="289"/>
    </row>
    <row r="416" spans="1:15" s="309" customFormat="1" ht="41.25" customHeight="1" thickTop="1" x14ac:dyDescent="0.7">
      <c r="A416" s="289"/>
      <c r="B416" s="298"/>
      <c r="C416" s="624"/>
      <c r="D416" s="624"/>
      <c r="E416" s="624"/>
      <c r="F416" s="625"/>
      <c r="G416" s="296"/>
      <c r="H416" s="296"/>
      <c r="I416" s="624"/>
      <c r="J416" s="443"/>
      <c r="L416" s="286"/>
      <c r="M416" s="289"/>
      <c r="N416" s="289"/>
      <c r="O416" s="289"/>
    </row>
    <row r="417" spans="1:15" s="309" customFormat="1" ht="45.75" customHeight="1" x14ac:dyDescent="0.7">
      <c r="A417" s="289"/>
      <c r="B417" s="605" t="s">
        <v>5</v>
      </c>
      <c r="C417" s="606" t="s">
        <v>16</v>
      </c>
      <c r="D417" s="606" t="s">
        <v>6</v>
      </c>
      <c r="E417" s="606" t="s">
        <v>7</v>
      </c>
      <c r="F417" s="607" t="s">
        <v>8</v>
      </c>
      <c r="G417" s="735" t="s">
        <v>9</v>
      </c>
      <c r="H417" s="735"/>
      <c r="I417" s="606" t="s">
        <v>10</v>
      </c>
      <c r="J417" s="443"/>
      <c r="L417" s="286"/>
      <c r="M417" s="289"/>
      <c r="N417" s="289"/>
      <c r="O417" s="289"/>
    </row>
    <row r="418" spans="1:15" s="309" customFormat="1" ht="33.75" customHeight="1" x14ac:dyDescent="0.7">
      <c r="A418" s="289"/>
      <c r="B418" s="331">
        <v>1</v>
      </c>
      <c r="C418" s="332" t="s">
        <v>111</v>
      </c>
      <c r="D418" s="342" t="s">
        <v>112</v>
      </c>
      <c r="E418" s="334" t="s">
        <v>113</v>
      </c>
      <c r="F418" s="652">
        <f>92950*1.07</f>
        <v>99456.5</v>
      </c>
      <c r="G418" s="321">
        <v>242894</v>
      </c>
      <c r="H418" s="342" t="s">
        <v>114</v>
      </c>
      <c r="I418" s="336">
        <v>1</v>
      </c>
      <c r="J418" s="443"/>
      <c r="L418" s="286"/>
      <c r="M418" s="289"/>
      <c r="N418" s="289"/>
      <c r="O418" s="289"/>
    </row>
    <row r="419" spans="1:15" s="309" customFormat="1" ht="33.75" customHeight="1" x14ac:dyDescent="0.7">
      <c r="A419" s="289"/>
      <c r="B419" s="642"/>
      <c r="C419" s="655"/>
      <c r="D419" s="643"/>
      <c r="E419" s="718" t="s">
        <v>115</v>
      </c>
      <c r="F419" s="644"/>
      <c r="G419" s="660"/>
      <c r="H419" s="645"/>
      <c r="I419" s="655"/>
      <c r="J419" s="443"/>
      <c r="L419" s="286"/>
      <c r="M419" s="289"/>
      <c r="N419" s="289"/>
      <c r="O419" s="289"/>
    </row>
    <row r="420" spans="1:15" s="309" customFormat="1" ht="42" customHeight="1" thickBot="1" x14ac:dyDescent="0.75">
      <c r="A420" s="289"/>
      <c r="B420" s="298"/>
      <c r="C420" s="624"/>
      <c r="D420" s="624"/>
      <c r="E420" s="624"/>
      <c r="F420" s="801">
        <f>SUM(F418:F419)</f>
        <v>99456.5</v>
      </c>
      <c r="G420" s="296"/>
      <c r="H420" s="296"/>
      <c r="I420" s="624"/>
      <c r="J420" s="443"/>
      <c r="L420" s="286"/>
      <c r="M420" s="289"/>
      <c r="N420" s="289"/>
      <c r="O420" s="289"/>
    </row>
    <row r="421" spans="1:15" s="309" customFormat="1" ht="33.75" customHeight="1" thickTop="1" x14ac:dyDescent="0.7">
      <c r="A421" s="289"/>
      <c r="B421" s="298"/>
      <c r="C421" s="624"/>
      <c r="D421" s="624"/>
      <c r="E421" s="624"/>
      <c r="F421" s="625"/>
      <c r="G421" s="296"/>
      <c r="H421" s="296"/>
      <c r="I421" s="624"/>
      <c r="J421" s="443"/>
      <c r="L421" s="286"/>
      <c r="M421" s="289"/>
      <c r="N421" s="289"/>
      <c r="O421" s="289"/>
    </row>
    <row r="422" spans="1:15" s="309" customFormat="1" ht="54.75" customHeight="1" x14ac:dyDescent="0.7">
      <c r="A422" s="289"/>
      <c r="B422" s="603" t="s">
        <v>5</v>
      </c>
      <c r="C422" s="293" t="s">
        <v>16</v>
      </c>
      <c r="D422" s="293" t="s">
        <v>6</v>
      </c>
      <c r="E422" s="293" t="s">
        <v>7</v>
      </c>
      <c r="F422" s="604" t="s">
        <v>8</v>
      </c>
      <c r="G422" s="734" t="s">
        <v>9</v>
      </c>
      <c r="H422" s="734"/>
      <c r="I422" s="293" t="s">
        <v>10</v>
      </c>
      <c r="J422" s="443"/>
      <c r="L422" s="286"/>
      <c r="M422" s="289"/>
      <c r="N422" s="289"/>
      <c r="O422" s="289"/>
    </row>
    <row r="423" spans="1:15" s="309" customFormat="1" ht="42.75" customHeight="1" x14ac:dyDescent="0.7">
      <c r="A423" s="289"/>
      <c r="B423" s="599">
        <v>1</v>
      </c>
      <c r="C423" s="595" t="s">
        <v>60</v>
      </c>
      <c r="D423" s="584" t="s">
        <v>61</v>
      </c>
      <c r="E423" s="584" t="s">
        <v>62</v>
      </c>
      <c r="F423" s="586">
        <v>97070.400000000009</v>
      </c>
      <c r="G423" s="587">
        <v>242893</v>
      </c>
      <c r="H423" s="588" t="s">
        <v>63</v>
      </c>
      <c r="I423" s="588">
        <v>1</v>
      </c>
      <c r="J423" s="349"/>
      <c r="K423" s="483"/>
      <c r="L423" s="477"/>
      <c r="M423" s="289"/>
      <c r="N423" s="289"/>
      <c r="O423" s="289"/>
    </row>
    <row r="424" spans="1:15" s="309" customFormat="1" ht="42" customHeight="1" x14ac:dyDescent="0.7">
      <c r="A424" s="289"/>
      <c r="B424" s="599">
        <v>2</v>
      </c>
      <c r="C424" s="595" t="s">
        <v>1199</v>
      </c>
      <c r="D424" s="584" t="s">
        <v>61</v>
      </c>
      <c r="E424" s="592" t="s">
        <v>892</v>
      </c>
      <c r="F424" s="704">
        <v>40232</v>
      </c>
      <c r="G424" s="597">
        <v>242975</v>
      </c>
      <c r="H424" s="593" t="s">
        <v>974</v>
      </c>
      <c r="I424" s="588">
        <v>1</v>
      </c>
      <c r="J424" s="324"/>
      <c r="K424" s="481"/>
      <c r="L424" s="486">
        <v>37600</v>
      </c>
      <c r="M424" s="289"/>
      <c r="N424" s="289"/>
      <c r="O424" s="289"/>
    </row>
    <row r="425" spans="1:15" s="309" customFormat="1" ht="33.75" customHeight="1" thickBot="1" x14ac:dyDescent="0.75">
      <c r="A425" s="289"/>
      <c r="B425" s="298"/>
      <c r="C425" s="624"/>
      <c r="D425" s="624"/>
      <c r="E425" s="624"/>
      <c r="F425" s="801">
        <f>SUM(F423:F424)</f>
        <v>137302.40000000002</v>
      </c>
      <c r="G425" s="296"/>
      <c r="H425" s="296"/>
      <c r="I425" s="624"/>
      <c r="J425" s="443"/>
      <c r="L425" s="286"/>
      <c r="M425" s="289"/>
      <c r="N425" s="289"/>
      <c r="O425" s="289"/>
    </row>
    <row r="426" spans="1:15" s="309" customFormat="1" ht="33.75" customHeight="1" thickTop="1" x14ac:dyDescent="0.7">
      <c r="A426" s="289"/>
      <c r="B426" s="298"/>
      <c r="C426" s="624"/>
      <c r="D426" s="624"/>
      <c r="E426" s="624"/>
      <c r="F426" s="625"/>
      <c r="G426" s="296"/>
      <c r="H426" s="296"/>
      <c r="I426" s="624"/>
      <c r="J426" s="443"/>
      <c r="L426" s="286"/>
      <c r="M426" s="289"/>
      <c r="N426" s="289"/>
      <c r="O426" s="289"/>
    </row>
    <row r="427" spans="1:15" s="309" customFormat="1" ht="27" customHeight="1" x14ac:dyDescent="0.7">
      <c r="A427" s="289"/>
      <c r="B427" s="298"/>
      <c r="C427" s="624"/>
      <c r="D427" s="624"/>
      <c r="E427" s="624"/>
      <c r="F427" s="625"/>
      <c r="G427" s="296"/>
      <c r="H427" s="296"/>
      <c r="I427" s="624"/>
      <c r="J427" s="443"/>
      <c r="L427" s="286"/>
      <c r="M427" s="289"/>
      <c r="N427" s="289"/>
      <c r="O427" s="289"/>
    </row>
    <row r="428" spans="1:15" s="309" customFormat="1" ht="53.25" customHeight="1" x14ac:dyDescent="0.7">
      <c r="A428" s="289"/>
      <c r="B428" s="603" t="s">
        <v>5</v>
      </c>
      <c r="C428" s="293" t="s">
        <v>16</v>
      </c>
      <c r="D428" s="293" t="s">
        <v>6</v>
      </c>
      <c r="E428" s="293" t="s">
        <v>7</v>
      </c>
      <c r="F428" s="604" t="s">
        <v>8</v>
      </c>
      <c r="G428" s="734" t="s">
        <v>9</v>
      </c>
      <c r="H428" s="734"/>
      <c r="I428" s="293" t="s">
        <v>10</v>
      </c>
      <c r="J428" s="443"/>
      <c r="L428" s="286"/>
      <c r="M428" s="289"/>
      <c r="N428" s="289"/>
      <c r="O428" s="289"/>
    </row>
    <row r="429" spans="1:15" s="309" customFormat="1" ht="36.75" customHeight="1" x14ac:dyDescent="0.7">
      <c r="A429" s="289"/>
      <c r="B429" s="599">
        <v>1</v>
      </c>
      <c r="C429" s="595" t="s">
        <v>721</v>
      </c>
      <c r="D429" s="20" t="s">
        <v>1381</v>
      </c>
      <c r="E429" s="20" t="s">
        <v>683</v>
      </c>
      <c r="F429" s="705">
        <v>82818</v>
      </c>
      <c r="G429" s="587">
        <v>242930</v>
      </c>
      <c r="H429" s="594" t="s">
        <v>699</v>
      </c>
      <c r="I429" s="588">
        <v>1</v>
      </c>
      <c r="J429" s="443"/>
      <c r="L429" s="286"/>
      <c r="M429" s="289"/>
      <c r="N429" s="289"/>
      <c r="O429" s="289"/>
    </row>
    <row r="430" spans="1:15" s="309" customFormat="1" ht="33.75" customHeight="1" thickBot="1" x14ac:dyDescent="0.75">
      <c r="A430" s="289"/>
      <c r="B430" s="298"/>
      <c r="C430" s="624"/>
      <c r="D430" s="624"/>
      <c r="E430" s="624"/>
      <c r="F430" s="801">
        <f>SUM(F429)</f>
        <v>82818</v>
      </c>
      <c r="G430" s="296"/>
      <c r="H430" s="296"/>
      <c r="I430" s="624"/>
      <c r="J430" s="443"/>
      <c r="L430" s="286"/>
      <c r="M430" s="289"/>
      <c r="N430" s="289"/>
      <c r="O430" s="289"/>
    </row>
    <row r="431" spans="1:15" s="309" customFormat="1" ht="27" customHeight="1" thickTop="1" x14ac:dyDescent="0.7">
      <c r="A431" s="289"/>
      <c r="B431" s="298"/>
      <c r="C431" s="624"/>
      <c r="D431" s="624"/>
      <c r="E431" s="624"/>
      <c r="F431" s="625"/>
      <c r="G431" s="296"/>
      <c r="H431" s="296"/>
      <c r="I431" s="624"/>
      <c r="J431" s="443"/>
      <c r="L431" s="286"/>
      <c r="M431" s="289"/>
      <c r="N431" s="289"/>
      <c r="O431" s="289"/>
    </row>
    <row r="432" spans="1:15" s="309" customFormat="1" ht="51" customHeight="1" x14ac:dyDescent="0.7">
      <c r="A432" s="289"/>
      <c r="B432" s="603" t="s">
        <v>5</v>
      </c>
      <c r="C432" s="293" t="s">
        <v>16</v>
      </c>
      <c r="D432" s="293" t="s">
        <v>6</v>
      </c>
      <c r="E432" s="293" t="s">
        <v>7</v>
      </c>
      <c r="F432" s="604" t="s">
        <v>8</v>
      </c>
      <c r="G432" s="734" t="s">
        <v>9</v>
      </c>
      <c r="H432" s="734"/>
      <c r="I432" s="293" t="s">
        <v>10</v>
      </c>
      <c r="J432" s="443"/>
      <c r="L432" s="286"/>
      <c r="M432" s="289"/>
      <c r="N432" s="289"/>
      <c r="O432" s="289"/>
    </row>
    <row r="433" spans="1:15" s="309" customFormat="1" ht="38.25" customHeight="1" x14ac:dyDescent="0.7">
      <c r="A433" s="289"/>
      <c r="B433" s="599">
        <v>1</v>
      </c>
      <c r="C433" s="595" t="s">
        <v>76</v>
      </c>
      <c r="D433" s="584" t="s">
        <v>77</v>
      </c>
      <c r="E433" s="585" t="s">
        <v>1382</v>
      </c>
      <c r="F433" s="586">
        <f>13200*1.07</f>
        <v>14124</v>
      </c>
      <c r="G433" s="587">
        <v>242893</v>
      </c>
      <c r="H433" s="584" t="s">
        <v>79</v>
      </c>
      <c r="I433" s="588">
        <v>1</v>
      </c>
      <c r="J433" s="443"/>
      <c r="L433" s="286"/>
      <c r="M433" s="289"/>
      <c r="N433" s="289"/>
      <c r="O433" s="289"/>
    </row>
    <row r="434" spans="1:15" s="309" customFormat="1" ht="33.75" customHeight="1" thickBot="1" x14ac:dyDescent="0.75">
      <c r="A434" s="289"/>
      <c r="B434" s="298"/>
      <c r="C434" s="624"/>
      <c r="D434" s="624"/>
      <c r="E434" s="624"/>
      <c r="F434" s="801">
        <f>SUM(F433)</f>
        <v>14124</v>
      </c>
      <c r="G434" s="296"/>
      <c r="H434" s="296"/>
      <c r="I434" s="624"/>
      <c r="J434" s="443"/>
      <c r="L434" s="286"/>
      <c r="M434" s="289"/>
      <c r="N434" s="289"/>
      <c r="O434" s="289"/>
    </row>
    <row r="435" spans="1:15" s="309" customFormat="1" ht="33.75" customHeight="1" thickTop="1" x14ac:dyDescent="0.7">
      <c r="A435" s="289"/>
      <c r="B435" s="298"/>
      <c r="C435" s="624"/>
      <c r="D435" s="624"/>
      <c r="E435" s="624"/>
      <c r="F435" s="716"/>
      <c r="G435" s="296"/>
      <c r="H435" s="296"/>
      <c r="I435" s="624"/>
      <c r="J435" s="443"/>
      <c r="L435" s="286"/>
      <c r="M435" s="289"/>
      <c r="N435" s="289"/>
      <c r="O435" s="289"/>
    </row>
    <row r="436" spans="1:15" s="309" customFormat="1" ht="53.25" customHeight="1" x14ac:dyDescent="0.7">
      <c r="A436" s="289"/>
      <c r="B436" s="603" t="s">
        <v>5</v>
      </c>
      <c r="C436" s="293" t="s">
        <v>16</v>
      </c>
      <c r="D436" s="293" t="s">
        <v>6</v>
      </c>
      <c r="E436" s="293" t="s">
        <v>7</v>
      </c>
      <c r="F436" s="604" t="s">
        <v>8</v>
      </c>
      <c r="G436" s="734" t="s">
        <v>9</v>
      </c>
      <c r="H436" s="734"/>
      <c r="I436" s="293" t="s">
        <v>10</v>
      </c>
      <c r="J436" s="443"/>
      <c r="L436" s="286"/>
      <c r="M436" s="289"/>
      <c r="N436" s="289"/>
      <c r="O436" s="289"/>
    </row>
    <row r="437" spans="1:15" s="309" customFormat="1" ht="33.75" customHeight="1" x14ac:dyDescent="0.7">
      <c r="A437" s="289"/>
      <c r="B437" s="599">
        <v>1</v>
      </c>
      <c r="C437" s="595" t="s">
        <v>1202</v>
      </c>
      <c r="D437" s="600" t="s">
        <v>1386</v>
      </c>
      <c r="E437" s="592" t="s">
        <v>1387</v>
      </c>
      <c r="F437" s="704">
        <v>92448</v>
      </c>
      <c r="G437" s="597">
        <v>242961</v>
      </c>
      <c r="H437" s="593" t="s">
        <v>939</v>
      </c>
      <c r="I437" s="588">
        <v>1</v>
      </c>
      <c r="J437" s="324"/>
      <c r="K437" s="481"/>
      <c r="L437" s="486">
        <v>86400</v>
      </c>
      <c r="M437" s="289"/>
      <c r="N437" s="289"/>
      <c r="O437" s="289"/>
    </row>
    <row r="438" spans="1:15" s="309" customFormat="1" ht="33.75" customHeight="1" thickBot="1" x14ac:dyDescent="0.75">
      <c r="A438" s="289"/>
      <c r="B438" s="298"/>
      <c r="C438" s="624"/>
      <c r="D438" s="624"/>
      <c r="E438" s="624"/>
      <c r="F438" s="801">
        <f>SUM(F437)</f>
        <v>92448</v>
      </c>
      <c r="G438" s="296"/>
      <c r="H438" s="296"/>
      <c r="I438" s="624"/>
      <c r="J438" s="443"/>
      <c r="L438" s="286"/>
      <c r="M438" s="289"/>
      <c r="N438" s="289"/>
      <c r="O438" s="289"/>
    </row>
    <row r="439" spans="1:15" s="309" customFormat="1" ht="33.75" customHeight="1" thickTop="1" x14ac:dyDescent="0.7">
      <c r="A439" s="289"/>
      <c r="B439" s="298"/>
      <c r="C439" s="624"/>
      <c r="D439" s="624"/>
      <c r="E439" s="624"/>
      <c r="F439" s="716"/>
      <c r="G439" s="296"/>
      <c r="H439" s="296"/>
      <c r="I439" s="624"/>
      <c r="J439" s="443"/>
      <c r="L439" s="286"/>
      <c r="M439" s="289"/>
      <c r="N439" s="289"/>
      <c r="O439" s="289"/>
    </row>
    <row r="440" spans="1:15" s="309" customFormat="1" ht="33.75" customHeight="1" x14ac:dyDescent="0.7">
      <c r="A440" s="289"/>
      <c r="B440" s="298"/>
      <c r="C440" s="624"/>
      <c r="D440" s="624"/>
      <c r="E440" s="624"/>
      <c r="F440" s="716"/>
      <c r="G440" s="296"/>
      <c r="H440" s="296"/>
      <c r="I440" s="624"/>
      <c r="J440" s="443"/>
      <c r="L440" s="286"/>
      <c r="M440" s="289"/>
      <c r="N440" s="289"/>
      <c r="O440" s="289"/>
    </row>
    <row r="441" spans="1:15" s="309" customFormat="1" ht="51" customHeight="1" x14ac:dyDescent="0.7">
      <c r="A441" s="289"/>
      <c r="B441" s="603" t="s">
        <v>5</v>
      </c>
      <c r="C441" s="293" t="s">
        <v>16</v>
      </c>
      <c r="D441" s="293" t="s">
        <v>6</v>
      </c>
      <c r="E441" s="293" t="s">
        <v>7</v>
      </c>
      <c r="F441" s="604" t="s">
        <v>8</v>
      </c>
      <c r="G441" s="734" t="s">
        <v>9</v>
      </c>
      <c r="H441" s="734"/>
      <c r="I441" s="293" t="s">
        <v>10</v>
      </c>
      <c r="J441" s="443"/>
      <c r="L441" s="286"/>
      <c r="M441" s="289"/>
      <c r="N441" s="289"/>
      <c r="O441" s="289"/>
    </row>
    <row r="442" spans="1:15" s="309" customFormat="1" ht="35.25" customHeight="1" x14ac:dyDescent="0.7">
      <c r="A442" s="289"/>
      <c r="B442" s="599">
        <v>1</v>
      </c>
      <c r="C442" s="595" t="s">
        <v>178</v>
      </c>
      <c r="D442" s="590" t="s">
        <v>179</v>
      </c>
      <c r="E442" s="585" t="s">
        <v>180</v>
      </c>
      <c r="F442" s="586">
        <v>17120</v>
      </c>
      <c r="G442" s="587">
        <v>242900</v>
      </c>
      <c r="H442" s="588" t="s">
        <v>181</v>
      </c>
      <c r="I442" s="588">
        <v>1</v>
      </c>
      <c r="J442" s="324"/>
      <c r="K442" s="483"/>
      <c r="L442" s="477"/>
      <c r="M442" s="289"/>
      <c r="N442" s="289"/>
      <c r="O442" s="289"/>
    </row>
    <row r="443" spans="1:15" s="309" customFormat="1" ht="35.25" customHeight="1" x14ac:dyDescent="0.7">
      <c r="A443" s="289"/>
      <c r="B443" s="599">
        <v>2</v>
      </c>
      <c r="C443" s="595" t="s">
        <v>178</v>
      </c>
      <c r="D443" s="590" t="s">
        <v>179</v>
      </c>
      <c r="E443" s="585" t="s">
        <v>313</v>
      </c>
      <c r="F443" s="586">
        <v>92020</v>
      </c>
      <c r="G443" s="587">
        <v>242909</v>
      </c>
      <c r="H443" s="588" t="s">
        <v>314</v>
      </c>
      <c r="I443" s="588">
        <v>1</v>
      </c>
      <c r="J443" s="324"/>
      <c r="K443" s="483"/>
      <c r="L443" s="477"/>
      <c r="M443" s="289"/>
      <c r="N443" s="289"/>
      <c r="O443" s="289"/>
    </row>
    <row r="444" spans="1:15" s="309" customFormat="1" ht="35.25" customHeight="1" x14ac:dyDescent="0.7">
      <c r="A444" s="289"/>
      <c r="B444" s="599">
        <v>3</v>
      </c>
      <c r="C444" s="595" t="s">
        <v>178</v>
      </c>
      <c r="D444" s="590" t="s">
        <v>179</v>
      </c>
      <c r="E444" s="585" t="s">
        <v>396</v>
      </c>
      <c r="F444" s="586">
        <v>76719</v>
      </c>
      <c r="G444" s="587">
        <v>242919</v>
      </c>
      <c r="H444" s="588" t="s">
        <v>397</v>
      </c>
      <c r="I444" s="588">
        <v>1</v>
      </c>
      <c r="J444" s="324"/>
      <c r="K444" s="483"/>
      <c r="L444" s="477"/>
      <c r="M444" s="289"/>
      <c r="N444" s="289"/>
      <c r="O444" s="289"/>
    </row>
    <row r="445" spans="1:15" s="309" customFormat="1" ht="35.25" customHeight="1" x14ac:dyDescent="0.7">
      <c r="A445" s="289"/>
      <c r="B445" s="599">
        <v>4</v>
      </c>
      <c r="C445" s="595" t="s">
        <v>178</v>
      </c>
      <c r="D445" s="590" t="s">
        <v>179</v>
      </c>
      <c r="E445" s="20" t="s">
        <v>680</v>
      </c>
      <c r="F445" s="705">
        <v>80250</v>
      </c>
      <c r="G445" s="587">
        <v>242922</v>
      </c>
      <c r="H445" s="594" t="s">
        <v>696</v>
      </c>
      <c r="I445" s="588">
        <v>1</v>
      </c>
      <c r="J445" s="324"/>
      <c r="K445" s="477"/>
      <c r="L445" s="477"/>
      <c r="M445" s="289"/>
      <c r="N445" s="289"/>
      <c r="O445" s="289"/>
    </row>
    <row r="446" spans="1:15" s="309" customFormat="1" ht="35.25" customHeight="1" x14ac:dyDescent="0.7">
      <c r="A446" s="289"/>
      <c r="B446" s="599">
        <v>5</v>
      </c>
      <c r="C446" s="595" t="s">
        <v>178</v>
      </c>
      <c r="D446" s="590" t="s">
        <v>179</v>
      </c>
      <c r="E446" s="20" t="s">
        <v>688</v>
      </c>
      <c r="F446" s="705">
        <v>82390</v>
      </c>
      <c r="G446" s="587">
        <v>242937</v>
      </c>
      <c r="H446" s="594" t="s">
        <v>704</v>
      </c>
      <c r="I446" s="588">
        <v>1</v>
      </c>
      <c r="J446" s="324"/>
      <c r="K446" s="477"/>
      <c r="L446" s="477"/>
      <c r="M446" s="289"/>
      <c r="N446" s="289"/>
      <c r="O446" s="289"/>
    </row>
    <row r="447" spans="1:15" s="309" customFormat="1" ht="35.25" customHeight="1" x14ac:dyDescent="0.7">
      <c r="A447" s="289"/>
      <c r="B447" s="599">
        <v>6</v>
      </c>
      <c r="C447" s="595" t="s">
        <v>178</v>
      </c>
      <c r="D447" s="590" t="s">
        <v>179</v>
      </c>
      <c r="E447" s="622" t="s">
        <v>671</v>
      </c>
      <c r="F447" s="623">
        <v>99510</v>
      </c>
      <c r="G447" s="587">
        <v>242943</v>
      </c>
      <c r="H447" s="594" t="s">
        <v>712</v>
      </c>
      <c r="I447" s="588">
        <v>1</v>
      </c>
      <c r="J447" s="324"/>
      <c r="K447" s="477"/>
      <c r="L447" s="477"/>
      <c r="M447" s="289"/>
      <c r="N447" s="289"/>
      <c r="O447" s="289"/>
    </row>
    <row r="448" spans="1:15" s="309" customFormat="1" ht="35.25" customHeight="1" x14ac:dyDescent="0.7">
      <c r="A448" s="289"/>
      <c r="B448" s="599">
        <v>7</v>
      </c>
      <c r="C448" s="595" t="s">
        <v>178</v>
      </c>
      <c r="D448" s="590" t="s">
        <v>179</v>
      </c>
      <c r="E448" s="592" t="s">
        <v>1126</v>
      </c>
      <c r="F448" s="704">
        <v>94695</v>
      </c>
      <c r="G448" s="597">
        <v>242961</v>
      </c>
      <c r="H448" s="593" t="s">
        <v>1029</v>
      </c>
      <c r="I448" s="588">
        <v>1</v>
      </c>
      <c r="J448" s="324"/>
      <c r="K448" s="481"/>
      <c r="L448" s="486">
        <v>88500</v>
      </c>
      <c r="M448" s="289"/>
      <c r="N448" s="289"/>
      <c r="O448" s="289"/>
    </row>
    <row r="449" spans="1:15" s="309" customFormat="1" ht="35.25" customHeight="1" x14ac:dyDescent="0.7">
      <c r="A449" s="289"/>
      <c r="B449" s="599">
        <v>8</v>
      </c>
      <c r="C449" s="595" t="s">
        <v>178</v>
      </c>
      <c r="D449" s="590" t="s">
        <v>179</v>
      </c>
      <c r="E449" s="592" t="s">
        <v>1383</v>
      </c>
      <c r="F449" s="704">
        <v>42372</v>
      </c>
      <c r="G449" s="597">
        <v>242964</v>
      </c>
      <c r="H449" s="593" t="s">
        <v>953</v>
      </c>
      <c r="I449" s="588">
        <v>1</v>
      </c>
      <c r="J449" s="324"/>
      <c r="K449" s="481"/>
      <c r="L449" s="486">
        <v>39600</v>
      </c>
      <c r="M449" s="289"/>
      <c r="N449" s="289"/>
      <c r="O449" s="289"/>
    </row>
    <row r="450" spans="1:15" s="309" customFormat="1" ht="35.25" customHeight="1" x14ac:dyDescent="0.7">
      <c r="A450" s="289"/>
      <c r="B450" s="599">
        <v>9</v>
      </c>
      <c r="C450" s="595" t="s">
        <v>178</v>
      </c>
      <c r="D450" s="590" t="s">
        <v>179</v>
      </c>
      <c r="E450" s="592" t="s">
        <v>1384</v>
      </c>
      <c r="F450" s="704">
        <v>26429</v>
      </c>
      <c r="G450" s="597">
        <v>242964</v>
      </c>
      <c r="H450" s="593" t="s">
        <v>954</v>
      </c>
      <c r="I450" s="588">
        <v>1</v>
      </c>
      <c r="J450" s="324"/>
      <c r="K450" s="481"/>
      <c r="L450" s="487">
        <v>24700</v>
      </c>
      <c r="M450" s="289"/>
      <c r="N450" s="289"/>
      <c r="O450" s="289"/>
    </row>
    <row r="451" spans="1:15" s="309" customFormat="1" ht="35.25" customHeight="1" x14ac:dyDescent="0.7">
      <c r="A451" s="289"/>
      <c r="B451" s="599">
        <v>10</v>
      </c>
      <c r="C451" s="595" t="s">
        <v>178</v>
      </c>
      <c r="D451" s="590" t="s">
        <v>179</v>
      </c>
      <c r="E451" s="592" t="s">
        <v>1385</v>
      </c>
      <c r="F451" s="704">
        <v>94053</v>
      </c>
      <c r="G451" s="597">
        <v>242976</v>
      </c>
      <c r="H451" s="593" t="s">
        <v>1097</v>
      </c>
      <c r="I451" s="588">
        <v>1</v>
      </c>
      <c r="J451" s="324"/>
      <c r="K451" s="481"/>
      <c r="L451" s="486">
        <v>87900</v>
      </c>
      <c r="M451" s="289"/>
      <c r="N451" s="289"/>
      <c r="O451" s="289"/>
    </row>
    <row r="452" spans="1:15" s="309" customFormat="1" ht="33.75" customHeight="1" thickBot="1" x14ac:dyDescent="0.75">
      <c r="A452" s="289"/>
      <c r="B452" s="298"/>
      <c r="C452" s="624"/>
      <c r="D452" s="624"/>
      <c r="E452" s="624"/>
      <c r="F452" s="801">
        <f>SUM(F442:F451)</f>
        <v>705558</v>
      </c>
      <c r="G452" s="296"/>
      <c r="H452" s="296"/>
      <c r="I452" s="624"/>
      <c r="J452" s="443"/>
      <c r="L452" s="286"/>
      <c r="M452" s="289"/>
      <c r="N452" s="289"/>
      <c r="O452" s="289"/>
    </row>
    <row r="453" spans="1:15" s="309" customFormat="1" ht="30" customHeight="1" thickTop="1" x14ac:dyDescent="0.7">
      <c r="A453" s="289"/>
      <c r="B453" s="298"/>
      <c r="C453" s="624"/>
      <c r="D453" s="624"/>
      <c r="E453" s="624"/>
      <c r="F453" s="625"/>
      <c r="G453" s="296"/>
      <c r="H453" s="296"/>
      <c r="I453" s="624"/>
      <c r="J453" s="443"/>
      <c r="L453" s="286"/>
      <c r="M453" s="289"/>
      <c r="N453" s="289"/>
      <c r="O453" s="289"/>
    </row>
    <row r="454" spans="1:15" s="309" customFormat="1" ht="18" customHeight="1" x14ac:dyDescent="0.7">
      <c r="A454" s="289"/>
      <c r="B454" s="298"/>
      <c r="C454" s="624"/>
      <c r="D454" s="624"/>
      <c r="E454" s="624"/>
      <c r="F454" s="625"/>
      <c r="G454" s="296"/>
      <c r="H454" s="296"/>
      <c r="I454" s="624"/>
      <c r="J454" s="443"/>
      <c r="L454" s="286"/>
      <c r="M454" s="289"/>
      <c r="N454" s="289"/>
      <c r="O454" s="289"/>
    </row>
    <row r="455" spans="1:15" s="309" customFormat="1" ht="48.75" customHeight="1" x14ac:dyDescent="0.7">
      <c r="A455" s="289"/>
      <c r="B455" s="603" t="s">
        <v>5</v>
      </c>
      <c r="C455" s="293" t="s">
        <v>16</v>
      </c>
      <c r="D455" s="293" t="s">
        <v>6</v>
      </c>
      <c r="E455" s="293" t="s">
        <v>7</v>
      </c>
      <c r="F455" s="604" t="s">
        <v>8</v>
      </c>
      <c r="G455" s="734" t="s">
        <v>9</v>
      </c>
      <c r="H455" s="734"/>
      <c r="I455" s="293" t="s">
        <v>10</v>
      </c>
      <c r="J455" s="443"/>
      <c r="L455" s="286"/>
      <c r="M455" s="289"/>
      <c r="N455" s="289"/>
      <c r="O455" s="289"/>
    </row>
    <row r="456" spans="1:15" s="309" customFormat="1" ht="33.75" customHeight="1" x14ac:dyDescent="0.7">
      <c r="A456" s="289"/>
      <c r="B456" s="599">
        <v>1</v>
      </c>
      <c r="C456" s="595" t="s">
        <v>1195</v>
      </c>
      <c r="D456" s="591" t="s">
        <v>768</v>
      </c>
      <c r="E456" s="592" t="s">
        <v>1388</v>
      </c>
      <c r="F456" s="704">
        <v>8025.0000000000009</v>
      </c>
      <c r="G456" s="597">
        <v>242964</v>
      </c>
      <c r="H456" s="593" t="s">
        <v>950</v>
      </c>
      <c r="I456" s="588">
        <v>1</v>
      </c>
      <c r="J456" s="324"/>
      <c r="K456" s="481"/>
      <c r="L456" s="486">
        <v>7500</v>
      </c>
      <c r="M456" s="289"/>
      <c r="N456" s="289"/>
      <c r="O456" s="289"/>
    </row>
    <row r="457" spans="1:15" s="309" customFormat="1" ht="33.75" customHeight="1" thickBot="1" x14ac:dyDescent="0.75">
      <c r="A457" s="289"/>
      <c r="B457" s="298"/>
      <c r="C457" s="624"/>
      <c r="D457" s="624"/>
      <c r="E457" s="624"/>
      <c r="F457" s="801">
        <f>SUM(F456)</f>
        <v>8025.0000000000009</v>
      </c>
      <c r="G457" s="296"/>
      <c r="H457" s="296"/>
      <c r="I457" s="624"/>
      <c r="J457" s="443"/>
      <c r="L457" s="286"/>
      <c r="M457" s="289"/>
      <c r="N457" s="289"/>
      <c r="O457" s="289"/>
    </row>
    <row r="458" spans="1:15" s="309" customFormat="1" ht="45.75" customHeight="1" thickTop="1" x14ac:dyDescent="0.7">
      <c r="A458" s="289"/>
      <c r="B458" s="298"/>
      <c r="C458" s="624"/>
      <c r="D458" s="624"/>
      <c r="E458" s="624"/>
      <c r="F458" s="625"/>
      <c r="G458" s="296"/>
      <c r="H458" s="296"/>
      <c r="I458" s="624"/>
      <c r="J458" s="443"/>
      <c r="L458" s="286"/>
      <c r="M458" s="289"/>
      <c r="N458" s="289"/>
      <c r="O458" s="289"/>
    </row>
    <row r="459" spans="1:15" s="309" customFormat="1" ht="44.25" customHeight="1" x14ac:dyDescent="0.7">
      <c r="A459" s="289"/>
      <c r="B459" s="603" t="s">
        <v>5</v>
      </c>
      <c r="C459" s="293" t="s">
        <v>16</v>
      </c>
      <c r="D459" s="293" t="s">
        <v>6</v>
      </c>
      <c r="E459" s="293" t="s">
        <v>7</v>
      </c>
      <c r="F459" s="604" t="s">
        <v>8</v>
      </c>
      <c r="G459" s="734" t="s">
        <v>9</v>
      </c>
      <c r="H459" s="734"/>
      <c r="I459" s="293" t="s">
        <v>10</v>
      </c>
      <c r="J459" s="443"/>
      <c r="L459" s="286"/>
      <c r="M459" s="289"/>
      <c r="N459" s="289"/>
      <c r="O459" s="289"/>
    </row>
    <row r="460" spans="1:15" s="309" customFormat="1" ht="33.75" customHeight="1" x14ac:dyDescent="0.7">
      <c r="A460" s="289"/>
      <c r="B460" s="599">
        <v>1</v>
      </c>
      <c r="C460" s="595" t="s">
        <v>1205</v>
      </c>
      <c r="D460" s="591" t="s">
        <v>769</v>
      </c>
      <c r="E460" s="592" t="s">
        <v>1390</v>
      </c>
      <c r="F460" s="704">
        <v>22951.467900000003</v>
      </c>
      <c r="G460" s="597">
        <v>242965</v>
      </c>
      <c r="H460" s="593" t="s">
        <v>955</v>
      </c>
      <c r="I460" s="588">
        <v>1</v>
      </c>
      <c r="J460" s="324"/>
      <c r="K460" s="481"/>
      <c r="L460" s="486">
        <v>21449.97</v>
      </c>
      <c r="M460" s="289"/>
      <c r="N460" s="289"/>
      <c r="O460" s="289"/>
    </row>
    <row r="461" spans="1:15" s="309" customFormat="1" ht="33.75" customHeight="1" thickBot="1" x14ac:dyDescent="0.75">
      <c r="A461" s="289"/>
      <c r="B461" s="298"/>
      <c r="C461" s="624"/>
      <c r="D461" s="624"/>
      <c r="E461" s="624"/>
      <c r="F461" s="801">
        <f>SUM(F460)</f>
        <v>22951.467900000003</v>
      </c>
      <c r="G461" s="296"/>
      <c r="H461" s="296"/>
      <c r="I461" s="624"/>
      <c r="J461" s="443"/>
      <c r="L461" s="286"/>
      <c r="M461" s="289"/>
      <c r="N461" s="289"/>
      <c r="O461" s="289"/>
    </row>
    <row r="462" spans="1:15" s="309" customFormat="1" ht="18" customHeight="1" thickTop="1" x14ac:dyDescent="0.7">
      <c r="A462" s="289"/>
      <c r="B462" s="298"/>
      <c r="C462" s="624"/>
      <c r="D462" s="624"/>
      <c r="E462" s="624"/>
      <c r="F462" s="625"/>
      <c r="G462" s="296"/>
      <c r="H462" s="296"/>
      <c r="I462" s="624"/>
      <c r="J462" s="443"/>
      <c r="L462" s="286"/>
      <c r="M462" s="289"/>
      <c r="N462" s="289"/>
      <c r="O462" s="289"/>
    </row>
    <row r="463" spans="1:15" s="309" customFormat="1" ht="26.25" customHeight="1" x14ac:dyDescent="0.7">
      <c r="A463" s="289"/>
      <c r="B463" s="298"/>
      <c r="C463" s="624"/>
      <c r="D463" s="624"/>
      <c r="E463" s="624"/>
      <c r="F463" s="625"/>
      <c r="G463" s="296"/>
      <c r="H463" s="296"/>
      <c r="I463" s="624"/>
      <c r="J463" s="443"/>
      <c r="L463" s="286"/>
      <c r="M463" s="289"/>
      <c r="N463" s="289"/>
      <c r="O463" s="289"/>
    </row>
    <row r="464" spans="1:15" s="309" customFormat="1" ht="49.5" customHeight="1" x14ac:dyDescent="0.7">
      <c r="A464" s="289"/>
      <c r="B464" s="603" t="s">
        <v>5</v>
      </c>
      <c r="C464" s="293" t="s">
        <v>16</v>
      </c>
      <c r="D464" s="293" t="s">
        <v>6</v>
      </c>
      <c r="E464" s="293" t="s">
        <v>7</v>
      </c>
      <c r="F464" s="604" t="s">
        <v>8</v>
      </c>
      <c r="G464" s="734" t="s">
        <v>9</v>
      </c>
      <c r="H464" s="734"/>
      <c r="I464" s="293" t="s">
        <v>10</v>
      </c>
      <c r="J464" s="443"/>
      <c r="L464" s="286"/>
      <c r="M464" s="289"/>
      <c r="N464" s="289"/>
      <c r="O464" s="289"/>
    </row>
    <row r="465" spans="1:15" s="309" customFormat="1" ht="33.75" customHeight="1" x14ac:dyDescent="0.7">
      <c r="A465" s="289"/>
      <c r="B465" s="599">
        <v>1</v>
      </c>
      <c r="C465" s="595" t="s">
        <v>746</v>
      </c>
      <c r="D465" s="20" t="s">
        <v>655</v>
      </c>
      <c r="E465" s="20" t="s">
        <v>684</v>
      </c>
      <c r="F465" s="705">
        <v>27820</v>
      </c>
      <c r="G465" s="587">
        <v>242936</v>
      </c>
      <c r="H465" s="594" t="s">
        <v>700</v>
      </c>
      <c r="I465" s="588">
        <v>1</v>
      </c>
      <c r="J465" s="443"/>
      <c r="L465" s="286"/>
      <c r="M465" s="289"/>
      <c r="N465" s="289"/>
      <c r="O465" s="289"/>
    </row>
    <row r="466" spans="1:15" s="309" customFormat="1" ht="33.75" customHeight="1" thickBot="1" x14ac:dyDescent="0.75">
      <c r="A466" s="289"/>
      <c r="B466" s="298"/>
      <c r="C466" s="624"/>
      <c r="D466" s="624"/>
      <c r="E466" s="624"/>
      <c r="F466" s="801">
        <f>SUM(F465)</f>
        <v>27820</v>
      </c>
      <c r="G466" s="296"/>
      <c r="H466" s="296"/>
      <c r="I466" s="624"/>
      <c r="J466" s="443"/>
      <c r="L466" s="286"/>
      <c r="M466" s="289"/>
      <c r="N466" s="289"/>
      <c r="O466" s="289"/>
    </row>
    <row r="467" spans="1:15" s="309" customFormat="1" ht="33.75" customHeight="1" thickTop="1" x14ac:dyDescent="0.7">
      <c r="A467" s="289"/>
      <c r="B467" s="298"/>
      <c r="C467" s="624"/>
      <c r="D467" s="624"/>
      <c r="E467" s="624"/>
      <c r="F467" s="716"/>
      <c r="G467" s="296"/>
      <c r="H467" s="296"/>
      <c r="I467" s="624"/>
      <c r="J467" s="443"/>
      <c r="L467" s="286"/>
      <c r="M467" s="289"/>
      <c r="N467" s="289"/>
      <c r="O467" s="289"/>
    </row>
    <row r="468" spans="1:15" s="309" customFormat="1" ht="33.75" customHeight="1" x14ac:dyDescent="0.7">
      <c r="A468" s="289"/>
      <c r="B468" s="298"/>
      <c r="C468" s="624"/>
      <c r="D468" s="624"/>
      <c r="E468" s="624"/>
      <c r="F468" s="716"/>
      <c r="G468" s="296"/>
      <c r="H468" s="296"/>
      <c r="I468" s="624"/>
      <c r="J468" s="443"/>
      <c r="L468" s="286"/>
      <c r="M468" s="289"/>
      <c r="N468" s="289"/>
      <c r="O468" s="289"/>
    </row>
    <row r="469" spans="1:15" s="309" customFormat="1" ht="38.25" customHeight="1" x14ac:dyDescent="0.7">
      <c r="A469" s="289"/>
      <c r="B469" s="298"/>
      <c r="C469" s="624"/>
      <c r="D469" s="624"/>
      <c r="E469" s="624"/>
      <c r="F469" s="625"/>
      <c r="G469" s="296"/>
      <c r="H469" s="296"/>
      <c r="I469" s="624"/>
      <c r="J469" s="443"/>
      <c r="L469" s="286"/>
      <c r="M469" s="289"/>
      <c r="N469" s="289"/>
      <c r="O469" s="289"/>
    </row>
    <row r="470" spans="1:15" s="309" customFormat="1" ht="51.75" customHeight="1" x14ac:dyDescent="0.7">
      <c r="A470" s="289"/>
      <c r="B470" s="603" t="s">
        <v>5</v>
      </c>
      <c r="C470" s="293" t="s">
        <v>16</v>
      </c>
      <c r="D470" s="293" t="s">
        <v>6</v>
      </c>
      <c r="E470" s="293" t="s">
        <v>7</v>
      </c>
      <c r="F470" s="604" t="s">
        <v>8</v>
      </c>
      <c r="G470" s="734" t="s">
        <v>9</v>
      </c>
      <c r="H470" s="734"/>
      <c r="I470" s="293" t="s">
        <v>10</v>
      </c>
      <c r="J470" s="443"/>
      <c r="L470" s="286"/>
      <c r="M470" s="289"/>
      <c r="N470" s="289"/>
      <c r="O470" s="289"/>
    </row>
    <row r="471" spans="1:15" s="309" customFormat="1" ht="33.75" customHeight="1" x14ac:dyDescent="0.7">
      <c r="A471" s="289"/>
      <c r="B471" s="599">
        <v>1</v>
      </c>
      <c r="C471" s="595" t="s">
        <v>291</v>
      </c>
      <c r="D471" s="590" t="s">
        <v>292</v>
      </c>
      <c r="E471" s="585" t="s">
        <v>1391</v>
      </c>
      <c r="F471" s="586">
        <v>93411</v>
      </c>
      <c r="G471" s="587">
        <v>242907</v>
      </c>
      <c r="H471" s="588" t="s">
        <v>294</v>
      </c>
      <c r="I471" s="588">
        <v>1</v>
      </c>
      <c r="J471" s="324"/>
      <c r="K471" s="483"/>
      <c r="L471" s="477"/>
      <c r="M471" s="289"/>
      <c r="N471" s="289"/>
      <c r="O471" s="289"/>
    </row>
    <row r="472" spans="1:15" s="309" customFormat="1" ht="33.75" customHeight="1" x14ac:dyDescent="0.7">
      <c r="A472" s="289"/>
      <c r="B472" s="599">
        <v>2</v>
      </c>
      <c r="C472" s="595" t="s">
        <v>291</v>
      </c>
      <c r="D472" s="590" t="s">
        <v>292</v>
      </c>
      <c r="E472" s="592" t="s">
        <v>1392</v>
      </c>
      <c r="F472" s="704">
        <v>84316</v>
      </c>
      <c r="G472" s="597">
        <v>242949</v>
      </c>
      <c r="H472" s="593" t="s">
        <v>1001</v>
      </c>
      <c r="I472" s="588">
        <v>1</v>
      </c>
      <c r="J472" s="324"/>
      <c r="K472" s="481"/>
      <c r="L472" s="486">
        <v>78800</v>
      </c>
      <c r="M472" s="289"/>
      <c r="N472" s="289"/>
      <c r="O472" s="289"/>
    </row>
    <row r="473" spans="1:15" s="309" customFormat="1" ht="33.75" customHeight="1" x14ac:dyDescent="0.7">
      <c r="A473" s="289"/>
      <c r="B473" s="599">
        <v>3</v>
      </c>
      <c r="C473" s="595" t="s">
        <v>291</v>
      </c>
      <c r="D473" s="590" t="s">
        <v>292</v>
      </c>
      <c r="E473" s="592" t="s">
        <v>1393</v>
      </c>
      <c r="F473" s="704">
        <v>92020</v>
      </c>
      <c r="G473" s="597">
        <v>242970</v>
      </c>
      <c r="H473" s="593" t="s">
        <v>1077</v>
      </c>
      <c r="I473" s="588">
        <v>1</v>
      </c>
      <c r="J473" s="324"/>
      <c r="K473" s="481"/>
      <c r="L473" s="486">
        <v>86000</v>
      </c>
      <c r="M473" s="289"/>
      <c r="N473" s="289"/>
      <c r="O473" s="289"/>
    </row>
    <row r="474" spans="1:15" s="309" customFormat="1" ht="33.75" customHeight="1" thickBot="1" x14ac:dyDescent="0.75">
      <c r="A474" s="289"/>
      <c r="B474" s="298"/>
      <c r="C474" s="624"/>
      <c r="D474" s="624"/>
      <c r="E474" s="624"/>
      <c r="F474" s="801">
        <f>SUM(F471:F473)</f>
        <v>269747</v>
      </c>
      <c r="G474" s="296"/>
      <c r="H474" s="296"/>
      <c r="I474" s="624"/>
      <c r="J474" s="443"/>
      <c r="L474" s="286"/>
      <c r="M474" s="289"/>
      <c r="N474" s="289"/>
      <c r="O474" s="289"/>
    </row>
    <row r="475" spans="1:15" s="309" customFormat="1" ht="33.75" customHeight="1" thickTop="1" x14ac:dyDescent="0.7">
      <c r="A475" s="289"/>
      <c r="B475" s="298"/>
      <c r="C475" s="624"/>
      <c r="D475" s="624"/>
      <c r="E475" s="624"/>
      <c r="F475" s="625"/>
      <c r="G475" s="296"/>
      <c r="H475" s="296"/>
      <c r="I475" s="624"/>
      <c r="J475" s="443"/>
      <c r="L475" s="286"/>
      <c r="M475" s="289"/>
      <c r="N475" s="289"/>
      <c r="O475" s="289"/>
    </row>
    <row r="476" spans="1:15" s="309" customFormat="1" ht="33.75" customHeight="1" x14ac:dyDescent="0.7">
      <c r="A476" s="289"/>
      <c r="B476" s="298"/>
      <c r="C476" s="624"/>
      <c r="D476" s="624"/>
      <c r="E476" s="624"/>
      <c r="F476" s="625"/>
      <c r="G476" s="296"/>
      <c r="H476" s="296"/>
      <c r="I476" s="624"/>
      <c r="J476" s="443"/>
      <c r="L476" s="286"/>
      <c r="M476" s="289"/>
      <c r="N476" s="289"/>
      <c r="O476" s="289"/>
    </row>
    <row r="477" spans="1:15" s="309" customFormat="1" ht="53.25" customHeight="1" x14ac:dyDescent="0.7">
      <c r="A477" s="289"/>
      <c r="B477" s="603" t="s">
        <v>5</v>
      </c>
      <c r="C477" s="293" t="s">
        <v>16</v>
      </c>
      <c r="D477" s="293" t="s">
        <v>6</v>
      </c>
      <c r="E477" s="293" t="s">
        <v>7</v>
      </c>
      <c r="F477" s="604" t="s">
        <v>8</v>
      </c>
      <c r="G477" s="734" t="s">
        <v>9</v>
      </c>
      <c r="H477" s="734"/>
      <c r="I477" s="293" t="s">
        <v>10</v>
      </c>
      <c r="J477" s="443"/>
      <c r="L477" s="286"/>
      <c r="M477" s="289"/>
      <c r="N477" s="289"/>
      <c r="O477" s="289"/>
    </row>
    <row r="478" spans="1:15" s="309" customFormat="1" ht="33.75" customHeight="1" x14ac:dyDescent="0.7">
      <c r="A478" s="289"/>
      <c r="B478" s="599">
        <v>1</v>
      </c>
      <c r="C478" s="595" t="s">
        <v>362</v>
      </c>
      <c r="D478" s="590" t="s">
        <v>363</v>
      </c>
      <c r="E478" s="585" t="s">
        <v>1394</v>
      </c>
      <c r="F478" s="586">
        <v>26524.230000000003</v>
      </c>
      <c r="G478" s="587">
        <v>242915</v>
      </c>
      <c r="H478" s="588" t="s">
        <v>365</v>
      </c>
      <c r="I478" s="588">
        <v>1</v>
      </c>
      <c r="J478" s="324"/>
      <c r="K478" s="483"/>
      <c r="L478" s="477"/>
      <c r="M478" s="289"/>
      <c r="N478" s="289"/>
      <c r="O478" s="289"/>
    </row>
    <row r="479" spans="1:15" s="309" customFormat="1" ht="33.75" customHeight="1" x14ac:dyDescent="0.7">
      <c r="A479" s="289"/>
      <c r="B479" s="599">
        <v>2</v>
      </c>
      <c r="C479" s="595" t="s">
        <v>1212</v>
      </c>
      <c r="D479" s="591" t="s">
        <v>1152</v>
      </c>
      <c r="E479" s="592" t="s">
        <v>1151</v>
      </c>
      <c r="F479" s="704">
        <v>53500</v>
      </c>
      <c r="G479" s="597">
        <v>242970</v>
      </c>
      <c r="H479" s="593" t="s">
        <v>1072</v>
      </c>
      <c r="I479" s="588">
        <v>1</v>
      </c>
      <c r="J479" s="324"/>
      <c r="K479" s="481"/>
      <c r="L479" s="486">
        <v>50000</v>
      </c>
      <c r="M479" s="289"/>
      <c r="N479" s="289"/>
      <c r="O479" s="289"/>
    </row>
    <row r="480" spans="1:15" s="309" customFormat="1" ht="33.75" customHeight="1" thickBot="1" x14ac:dyDescent="0.75">
      <c r="A480" s="289"/>
      <c r="B480" s="298"/>
      <c r="C480" s="624"/>
      <c r="D480" s="624"/>
      <c r="E480" s="624"/>
      <c r="F480" s="801">
        <f>SUM(F478:F479)</f>
        <v>80024.23000000001</v>
      </c>
      <c r="G480" s="296"/>
      <c r="H480" s="296"/>
      <c r="I480" s="624"/>
      <c r="J480" s="443"/>
      <c r="L480" s="286"/>
      <c r="M480" s="289"/>
      <c r="N480" s="289"/>
      <c r="O480" s="289"/>
    </row>
    <row r="481" spans="1:15" s="309" customFormat="1" ht="25.5" customHeight="1" thickTop="1" x14ac:dyDescent="0.7">
      <c r="A481" s="289"/>
      <c r="B481" s="298"/>
      <c r="C481" s="624"/>
      <c r="D481" s="624"/>
      <c r="E481" s="624"/>
      <c r="F481" s="625"/>
      <c r="G481" s="296"/>
      <c r="H481" s="296"/>
      <c r="I481" s="624"/>
      <c r="J481" s="443"/>
      <c r="L481" s="286"/>
      <c r="M481" s="289"/>
      <c r="N481" s="289"/>
      <c r="O481" s="289"/>
    </row>
    <row r="482" spans="1:15" s="309" customFormat="1" ht="33.75" customHeight="1" x14ac:dyDescent="0.7">
      <c r="A482" s="289"/>
      <c r="B482" s="298"/>
      <c r="C482" s="624"/>
      <c r="D482" s="624"/>
      <c r="E482" s="624"/>
      <c r="F482" s="625"/>
      <c r="G482" s="296"/>
      <c r="H482" s="296"/>
      <c r="I482" s="624"/>
      <c r="J482" s="443"/>
      <c r="L482" s="286"/>
      <c r="M482" s="289"/>
      <c r="N482" s="289"/>
      <c r="O482" s="289"/>
    </row>
    <row r="483" spans="1:15" s="309" customFormat="1" ht="49.5" customHeight="1" x14ac:dyDescent="0.7">
      <c r="A483" s="289"/>
      <c r="B483" s="603" t="s">
        <v>5</v>
      </c>
      <c r="C483" s="293" t="s">
        <v>16</v>
      </c>
      <c r="D483" s="293" t="s">
        <v>6</v>
      </c>
      <c r="E483" s="293" t="s">
        <v>7</v>
      </c>
      <c r="F483" s="604" t="s">
        <v>8</v>
      </c>
      <c r="G483" s="734" t="s">
        <v>9</v>
      </c>
      <c r="H483" s="734"/>
      <c r="I483" s="293" t="s">
        <v>10</v>
      </c>
      <c r="J483" s="443"/>
      <c r="L483" s="286"/>
      <c r="M483" s="289"/>
      <c r="N483" s="289"/>
      <c r="O483" s="289"/>
    </row>
    <row r="484" spans="1:15" s="309" customFormat="1" ht="33.75" customHeight="1" x14ac:dyDescent="0.7">
      <c r="A484" s="289"/>
      <c r="B484" s="599">
        <v>1</v>
      </c>
      <c r="C484" s="595" t="s">
        <v>722</v>
      </c>
      <c r="D484" s="591" t="s">
        <v>412</v>
      </c>
      <c r="E484" s="592" t="s">
        <v>1396</v>
      </c>
      <c r="F484" s="586">
        <v>26750</v>
      </c>
      <c r="G484" s="587">
        <v>242930</v>
      </c>
      <c r="H484" s="593" t="s">
        <v>550</v>
      </c>
      <c r="I484" s="588">
        <v>1</v>
      </c>
      <c r="J484" s="443"/>
      <c r="L484" s="286"/>
      <c r="M484" s="289"/>
      <c r="N484" s="289"/>
      <c r="O484" s="289"/>
    </row>
    <row r="485" spans="1:15" s="309" customFormat="1" ht="33.75" customHeight="1" thickBot="1" x14ac:dyDescent="0.75">
      <c r="A485" s="289"/>
      <c r="B485" s="298"/>
      <c r="C485" s="624"/>
      <c r="D485" s="624"/>
      <c r="E485" s="624"/>
      <c r="F485" s="801">
        <f>SUM(F484)</f>
        <v>26750</v>
      </c>
      <c r="G485" s="296"/>
      <c r="H485" s="296"/>
      <c r="I485" s="624"/>
      <c r="J485" s="443"/>
      <c r="L485" s="286"/>
      <c r="M485" s="289"/>
      <c r="N485" s="289"/>
      <c r="O485" s="289"/>
    </row>
    <row r="486" spans="1:15" s="309" customFormat="1" ht="33.75" customHeight="1" thickTop="1" x14ac:dyDescent="0.7">
      <c r="A486" s="289"/>
      <c r="B486" s="298"/>
      <c r="C486" s="624"/>
      <c r="D486" s="624"/>
      <c r="E486" s="624"/>
      <c r="F486" s="625"/>
      <c r="G486" s="296"/>
      <c r="H486" s="296"/>
      <c r="I486" s="624"/>
      <c r="J486" s="443"/>
      <c r="L486" s="286"/>
      <c r="M486" s="289"/>
      <c r="N486" s="289"/>
      <c r="O486" s="289"/>
    </row>
    <row r="487" spans="1:15" s="309" customFormat="1" ht="45.75" customHeight="1" x14ac:dyDescent="0.7">
      <c r="A487" s="289"/>
      <c r="B487" s="603" t="s">
        <v>5</v>
      </c>
      <c r="C487" s="293" t="s">
        <v>16</v>
      </c>
      <c r="D487" s="293" t="s">
        <v>6</v>
      </c>
      <c r="E487" s="293" t="s">
        <v>7</v>
      </c>
      <c r="F487" s="604" t="s">
        <v>8</v>
      </c>
      <c r="G487" s="734" t="s">
        <v>9</v>
      </c>
      <c r="H487" s="734"/>
      <c r="I487" s="293" t="s">
        <v>10</v>
      </c>
      <c r="J487" s="443"/>
      <c r="L487" s="286"/>
      <c r="M487" s="289"/>
      <c r="N487" s="289"/>
      <c r="O487" s="289"/>
    </row>
    <row r="488" spans="1:15" s="309" customFormat="1" ht="33.75" customHeight="1" x14ac:dyDescent="0.7">
      <c r="A488" s="289"/>
      <c r="B488" s="599">
        <v>1</v>
      </c>
      <c r="C488" s="595" t="s">
        <v>328</v>
      </c>
      <c r="D488" s="584" t="s">
        <v>329</v>
      </c>
      <c r="E488" s="620" t="s">
        <v>1397</v>
      </c>
      <c r="F488" s="586">
        <v>17013</v>
      </c>
      <c r="G488" s="587">
        <v>242912</v>
      </c>
      <c r="H488" s="588" t="s">
        <v>331</v>
      </c>
      <c r="I488" s="588">
        <v>1</v>
      </c>
      <c r="J488" s="443"/>
      <c r="L488" s="286"/>
      <c r="M488" s="289"/>
      <c r="N488" s="289"/>
      <c r="O488" s="289"/>
    </row>
    <row r="489" spans="1:15" s="309" customFormat="1" ht="33.75" customHeight="1" x14ac:dyDescent="0.7">
      <c r="A489" s="289"/>
      <c r="B489" s="599">
        <v>2</v>
      </c>
      <c r="C489" s="595" t="s">
        <v>328</v>
      </c>
      <c r="D489" s="584" t="s">
        <v>329</v>
      </c>
      <c r="E489" s="585" t="s">
        <v>1398</v>
      </c>
      <c r="F489" s="586">
        <v>18832</v>
      </c>
      <c r="G489" s="587">
        <v>242912</v>
      </c>
      <c r="H489" s="588" t="s">
        <v>336</v>
      </c>
      <c r="I489" s="588">
        <v>1</v>
      </c>
      <c r="J489" s="443"/>
      <c r="L489" s="286"/>
      <c r="M489" s="289"/>
      <c r="N489" s="289"/>
      <c r="O489" s="289"/>
    </row>
    <row r="490" spans="1:15" s="309" customFormat="1" ht="33.75" customHeight="1" x14ac:dyDescent="0.7">
      <c r="A490" s="289"/>
      <c r="B490" s="599">
        <v>3</v>
      </c>
      <c r="C490" s="595" t="s">
        <v>328</v>
      </c>
      <c r="D490" s="584" t="s">
        <v>329</v>
      </c>
      <c r="E490" s="592" t="s">
        <v>1399</v>
      </c>
      <c r="F490" s="586">
        <v>69550</v>
      </c>
      <c r="G490" s="587">
        <v>242920</v>
      </c>
      <c r="H490" s="593" t="s">
        <v>598</v>
      </c>
      <c r="I490" s="588">
        <v>1</v>
      </c>
      <c r="J490" s="443"/>
      <c r="L490" s="286"/>
      <c r="M490" s="289"/>
      <c r="N490" s="289"/>
      <c r="O490" s="289"/>
    </row>
    <row r="491" spans="1:15" s="309" customFormat="1" ht="40.5" customHeight="1" thickBot="1" x14ac:dyDescent="0.75">
      <c r="A491" s="289"/>
      <c r="B491" s="298"/>
      <c r="C491" s="624"/>
      <c r="D491" s="624"/>
      <c r="E491" s="624"/>
      <c r="F491" s="801">
        <f>SUM(F488:F490)</f>
        <v>105395</v>
      </c>
      <c r="G491" s="296"/>
      <c r="H491" s="296"/>
      <c r="I491" s="624"/>
      <c r="J491" s="443"/>
      <c r="L491" s="286"/>
      <c r="M491" s="289"/>
      <c r="N491" s="289"/>
      <c r="O491" s="289"/>
    </row>
    <row r="492" spans="1:15" s="309" customFormat="1" ht="19.5" customHeight="1" thickTop="1" x14ac:dyDescent="0.7">
      <c r="A492" s="289"/>
      <c r="B492" s="298"/>
      <c r="C492" s="624"/>
      <c r="D492" s="624"/>
      <c r="E492" s="624"/>
      <c r="F492" s="625"/>
      <c r="G492" s="296"/>
      <c r="H492" s="296"/>
      <c r="I492" s="624"/>
      <c r="J492" s="443"/>
      <c r="L492" s="286"/>
      <c r="M492" s="289"/>
      <c r="N492" s="289"/>
      <c r="O492" s="289"/>
    </row>
    <row r="493" spans="1:15" s="309" customFormat="1" ht="33.75" customHeight="1" x14ac:dyDescent="0.7">
      <c r="A493" s="289"/>
      <c r="B493" s="298"/>
      <c r="C493" s="624"/>
      <c r="D493" s="624"/>
      <c r="E493" s="624"/>
      <c r="F493" s="625"/>
      <c r="G493" s="296"/>
      <c r="H493" s="296"/>
      <c r="I493" s="624"/>
      <c r="J493" s="443"/>
      <c r="L493" s="286"/>
      <c r="M493" s="289"/>
      <c r="N493" s="289"/>
      <c r="O493" s="289"/>
    </row>
    <row r="494" spans="1:15" s="309" customFormat="1" ht="44.25" customHeight="1" x14ac:dyDescent="0.7">
      <c r="A494" s="289"/>
      <c r="B494" s="603" t="s">
        <v>5</v>
      </c>
      <c r="C494" s="293" t="s">
        <v>16</v>
      </c>
      <c r="D494" s="293" t="s">
        <v>6</v>
      </c>
      <c r="E494" s="293" t="s">
        <v>7</v>
      </c>
      <c r="F494" s="604" t="s">
        <v>8</v>
      </c>
      <c r="G494" s="734" t="s">
        <v>9</v>
      </c>
      <c r="H494" s="734"/>
      <c r="I494" s="293" t="s">
        <v>10</v>
      </c>
      <c r="J494" s="443"/>
      <c r="L494" s="286"/>
      <c r="M494" s="289"/>
      <c r="N494" s="289"/>
      <c r="O494" s="289"/>
    </row>
    <row r="495" spans="1:15" s="309" customFormat="1" ht="33.75" customHeight="1" x14ac:dyDescent="0.7">
      <c r="A495" s="289"/>
      <c r="B495" s="599">
        <v>1</v>
      </c>
      <c r="C495" s="595" t="s">
        <v>1198</v>
      </c>
      <c r="D495" s="591" t="s">
        <v>756</v>
      </c>
      <c r="E495" s="592" t="s">
        <v>792</v>
      </c>
      <c r="F495" s="704">
        <v>94160</v>
      </c>
      <c r="G495" s="597">
        <v>242950</v>
      </c>
      <c r="H495" s="593" t="s">
        <v>911</v>
      </c>
      <c r="I495" s="588">
        <v>1</v>
      </c>
      <c r="J495" s="324"/>
      <c r="K495" s="481"/>
      <c r="L495" s="486">
        <v>88000</v>
      </c>
      <c r="M495" s="289"/>
      <c r="N495" s="289"/>
      <c r="O495" s="289"/>
    </row>
    <row r="496" spans="1:15" s="309" customFormat="1" ht="33.75" customHeight="1" x14ac:dyDescent="0.7">
      <c r="A496" s="289"/>
      <c r="B496" s="599">
        <v>2</v>
      </c>
      <c r="C496" s="595" t="s">
        <v>1198</v>
      </c>
      <c r="D496" s="591" t="s">
        <v>756</v>
      </c>
      <c r="E496" s="592" t="s">
        <v>1400</v>
      </c>
      <c r="F496" s="704">
        <v>25573</v>
      </c>
      <c r="G496" s="597">
        <v>242961</v>
      </c>
      <c r="H496" s="593" t="s">
        <v>935</v>
      </c>
      <c r="I496" s="588">
        <v>1</v>
      </c>
      <c r="J496" s="324"/>
      <c r="K496" s="481"/>
      <c r="L496" s="486">
        <v>23900</v>
      </c>
      <c r="M496" s="289"/>
      <c r="N496" s="289"/>
      <c r="O496" s="289"/>
    </row>
    <row r="497" spans="1:15" s="309" customFormat="1" ht="38.25" customHeight="1" thickBot="1" x14ac:dyDescent="0.75">
      <c r="A497" s="289"/>
      <c r="B497" s="298"/>
      <c r="C497" s="624"/>
      <c r="D497" s="624"/>
      <c r="E497" s="624"/>
      <c r="F497" s="801">
        <f>SUM(F495:F496)</f>
        <v>119733</v>
      </c>
      <c r="G497" s="296"/>
      <c r="H497" s="296"/>
      <c r="I497" s="624"/>
      <c r="J497" s="443"/>
      <c r="L497" s="286"/>
      <c r="M497" s="289"/>
      <c r="N497" s="289"/>
      <c r="O497" s="289"/>
    </row>
    <row r="498" spans="1:15" s="309" customFormat="1" ht="18.75" customHeight="1" thickTop="1" x14ac:dyDescent="0.7">
      <c r="A498" s="289"/>
      <c r="B498" s="298"/>
      <c r="C498" s="624"/>
      <c r="D498" s="624"/>
      <c r="E498" s="624"/>
      <c r="F498" s="625"/>
      <c r="G498" s="296"/>
      <c r="H498" s="296"/>
      <c r="I498" s="624"/>
      <c r="J498" s="443"/>
      <c r="L498" s="286"/>
      <c r="M498" s="289"/>
      <c r="N498" s="289"/>
      <c r="O498" s="289"/>
    </row>
    <row r="499" spans="1:15" s="309" customFormat="1" ht="33.75" customHeight="1" x14ac:dyDescent="0.7">
      <c r="A499" s="289"/>
      <c r="B499" s="298"/>
      <c r="C499" s="624"/>
      <c r="D499" s="624"/>
      <c r="E499" s="624"/>
      <c r="F499" s="625"/>
      <c r="G499" s="296"/>
      <c r="H499" s="296"/>
      <c r="I499" s="624"/>
      <c r="J499" s="443"/>
      <c r="L499" s="286"/>
      <c r="M499" s="289"/>
      <c r="N499" s="289"/>
      <c r="O499" s="289"/>
    </row>
    <row r="500" spans="1:15" s="309" customFormat="1" ht="47.25" customHeight="1" x14ac:dyDescent="0.7">
      <c r="A500" s="289"/>
      <c r="B500" s="603" t="s">
        <v>5</v>
      </c>
      <c r="C500" s="293" t="s">
        <v>16</v>
      </c>
      <c r="D500" s="293" t="s">
        <v>6</v>
      </c>
      <c r="E500" s="293" t="s">
        <v>7</v>
      </c>
      <c r="F500" s="604" t="s">
        <v>8</v>
      </c>
      <c r="G500" s="734" t="s">
        <v>9</v>
      </c>
      <c r="H500" s="734"/>
      <c r="I500" s="293" t="s">
        <v>10</v>
      </c>
      <c r="J500" s="443"/>
      <c r="L500" s="286"/>
      <c r="M500" s="289"/>
      <c r="N500" s="289"/>
      <c r="O500" s="289"/>
    </row>
    <row r="501" spans="1:15" s="309" customFormat="1" ht="33.75" customHeight="1" x14ac:dyDescent="0.7">
      <c r="A501" s="289"/>
      <c r="B501" s="599">
        <v>1</v>
      </c>
      <c r="C501" s="583" t="s">
        <v>37</v>
      </c>
      <c r="D501" s="584" t="s">
        <v>38</v>
      </c>
      <c r="E501" s="585" t="s">
        <v>1403</v>
      </c>
      <c r="F501" s="586">
        <v>4455.4800000000005</v>
      </c>
      <c r="G501" s="587">
        <v>242893</v>
      </c>
      <c r="H501" s="588" t="s">
        <v>40</v>
      </c>
      <c r="I501" s="588">
        <v>1</v>
      </c>
      <c r="J501" s="324"/>
      <c r="K501" s="483"/>
      <c r="L501" s="477"/>
      <c r="M501" s="289"/>
      <c r="N501" s="289"/>
      <c r="O501" s="289"/>
    </row>
    <row r="502" spans="1:15" s="309" customFormat="1" ht="33.75" customHeight="1" x14ac:dyDescent="0.7">
      <c r="A502" s="289"/>
      <c r="B502" s="599">
        <v>2</v>
      </c>
      <c r="C502" s="583" t="s">
        <v>37</v>
      </c>
      <c r="D502" s="584" t="s">
        <v>38</v>
      </c>
      <c r="E502" s="585" t="s">
        <v>1404</v>
      </c>
      <c r="F502" s="586">
        <v>18990.36</v>
      </c>
      <c r="G502" s="587">
        <v>242895</v>
      </c>
      <c r="H502" s="588" t="s">
        <v>123</v>
      </c>
      <c r="I502" s="588">
        <v>1</v>
      </c>
      <c r="J502" s="349"/>
      <c r="K502" s="483"/>
      <c r="L502" s="477"/>
      <c r="M502" s="289"/>
      <c r="N502" s="289"/>
      <c r="O502" s="289"/>
    </row>
    <row r="503" spans="1:15" s="309" customFormat="1" ht="33.75" customHeight="1" x14ac:dyDescent="0.7">
      <c r="A503" s="289"/>
      <c r="B503" s="599">
        <v>3</v>
      </c>
      <c r="C503" s="583" t="s">
        <v>37</v>
      </c>
      <c r="D503" s="584" t="s">
        <v>38</v>
      </c>
      <c r="E503" s="585" t="s">
        <v>161</v>
      </c>
      <c r="F503" s="586">
        <v>4018.92</v>
      </c>
      <c r="G503" s="587">
        <v>242899</v>
      </c>
      <c r="H503" s="584" t="s">
        <v>162</v>
      </c>
      <c r="I503" s="588">
        <v>1</v>
      </c>
      <c r="J503" s="324"/>
      <c r="K503" s="483"/>
      <c r="L503" s="477"/>
      <c r="M503" s="289"/>
      <c r="N503" s="289"/>
      <c r="O503" s="289"/>
    </row>
    <row r="504" spans="1:15" s="309" customFormat="1" ht="33.75" customHeight="1" x14ac:dyDescent="0.7">
      <c r="A504" s="289"/>
      <c r="B504" s="599">
        <v>4</v>
      </c>
      <c r="C504" s="583" t="s">
        <v>37</v>
      </c>
      <c r="D504" s="584" t="s">
        <v>38</v>
      </c>
      <c r="E504" s="585" t="s">
        <v>1405</v>
      </c>
      <c r="F504" s="586">
        <v>4673.76</v>
      </c>
      <c r="G504" s="587">
        <v>242899</v>
      </c>
      <c r="H504" s="584" t="s">
        <v>168</v>
      </c>
      <c r="I504" s="588">
        <v>1</v>
      </c>
      <c r="J504" s="324"/>
      <c r="K504" s="483"/>
      <c r="L504" s="477"/>
      <c r="M504" s="289"/>
      <c r="N504" s="289"/>
      <c r="O504" s="289"/>
    </row>
    <row r="505" spans="1:15" s="309" customFormat="1" ht="33.75" customHeight="1" x14ac:dyDescent="0.7">
      <c r="A505" s="289"/>
      <c r="B505" s="599">
        <v>5</v>
      </c>
      <c r="C505" s="583" t="s">
        <v>37</v>
      </c>
      <c r="D505" s="584" t="s">
        <v>38</v>
      </c>
      <c r="E505" s="585" t="s">
        <v>1412</v>
      </c>
      <c r="F505" s="586">
        <v>74579</v>
      </c>
      <c r="G505" s="587">
        <v>242899</v>
      </c>
      <c r="H505" s="584" t="s">
        <v>170</v>
      </c>
      <c r="I505" s="588">
        <v>1</v>
      </c>
      <c r="J505" s="324"/>
      <c r="K505" s="483"/>
      <c r="L505" s="477"/>
      <c r="M505" s="289"/>
      <c r="N505" s="289"/>
      <c r="O505" s="289"/>
    </row>
    <row r="506" spans="1:15" s="309" customFormat="1" ht="33.75" customHeight="1" x14ac:dyDescent="0.7">
      <c r="A506" s="289"/>
      <c r="B506" s="599">
        <v>6</v>
      </c>
      <c r="C506" s="583" t="s">
        <v>37</v>
      </c>
      <c r="D506" s="584" t="s">
        <v>38</v>
      </c>
      <c r="E506" s="589" t="s">
        <v>266</v>
      </c>
      <c r="F506" s="586">
        <v>1797.6000000000001</v>
      </c>
      <c r="G506" s="587">
        <v>242906</v>
      </c>
      <c r="H506" s="584" t="s">
        <v>267</v>
      </c>
      <c r="I506" s="588">
        <v>1</v>
      </c>
      <c r="J506" s="324"/>
      <c r="K506" s="483"/>
      <c r="L506" s="477"/>
      <c r="M506" s="289"/>
      <c r="N506" s="289"/>
      <c r="O506" s="289"/>
    </row>
    <row r="507" spans="1:15" s="309" customFormat="1" ht="33.75" customHeight="1" x14ac:dyDescent="0.7">
      <c r="A507" s="289"/>
      <c r="B507" s="599">
        <v>7</v>
      </c>
      <c r="C507" s="583" t="s">
        <v>37</v>
      </c>
      <c r="D507" s="584" t="s">
        <v>38</v>
      </c>
      <c r="E507" s="585" t="s">
        <v>306</v>
      </c>
      <c r="F507" s="586">
        <v>15793.2</v>
      </c>
      <c r="G507" s="587">
        <v>242908</v>
      </c>
      <c r="H507" s="588" t="s">
        <v>307</v>
      </c>
      <c r="I507" s="588">
        <v>1</v>
      </c>
      <c r="J507" s="324"/>
      <c r="K507" s="483"/>
      <c r="L507" s="477"/>
      <c r="M507" s="289"/>
      <c r="N507" s="289"/>
      <c r="O507" s="289"/>
    </row>
    <row r="508" spans="1:15" s="309" customFormat="1" ht="33.75" customHeight="1" x14ac:dyDescent="0.7">
      <c r="A508" s="289"/>
      <c r="B508" s="599">
        <v>8</v>
      </c>
      <c r="C508" s="583" t="s">
        <v>37</v>
      </c>
      <c r="D508" s="584" t="s">
        <v>38</v>
      </c>
      <c r="E508" s="585" t="s">
        <v>1406</v>
      </c>
      <c r="F508" s="586">
        <v>27456.2</v>
      </c>
      <c r="G508" s="587">
        <v>242912</v>
      </c>
      <c r="H508" s="584" t="s">
        <v>319</v>
      </c>
      <c r="I508" s="588">
        <v>1</v>
      </c>
      <c r="J508" s="324"/>
      <c r="K508" s="483"/>
      <c r="L508" s="477"/>
      <c r="M508" s="289"/>
      <c r="N508" s="289"/>
      <c r="O508" s="289"/>
    </row>
    <row r="509" spans="1:15" s="309" customFormat="1" ht="33.75" customHeight="1" x14ac:dyDescent="0.7">
      <c r="A509" s="289"/>
      <c r="B509" s="599">
        <v>9</v>
      </c>
      <c r="C509" s="583" t="s">
        <v>37</v>
      </c>
      <c r="D509" s="584" t="s">
        <v>38</v>
      </c>
      <c r="E509" s="585" t="s">
        <v>333</v>
      </c>
      <c r="F509" s="586">
        <v>47615</v>
      </c>
      <c r="G509" s="587">
        <v>242912</v>
      </c>
      <c r="H509" s="588" t="s">
        <v>334</v>
      </c>
      <c r="I509" s="588">
        <v>1</v>
      </c>
      <c r="J509" s="324"/>
      <c r="K509" s="483"/>
      <c r="L509" s="477"/>
      <c r="M509" s="289"/>
      <c r="N509" s="289"/>
      <c r="O509" s="289"/>
    </row>
    <row r="510" spans="1:15" s="309" customFormat="1" ht="33.75" customHeight="1" x14ac:dyDescent="0.7">
      <c r="A510" s="289"/>
      <c r="B510" s="599">
        <v>10</v>
      </c>
      <c r="C510" s="583" t="s">
        <v>37</v>
      </c>
      <c r="D510" s="584" t="s">
        <v>38</v>
      </c>
      <c r="E510" s="585" t="s">
        <v>1407</v>
      </c>
      <c r="F510" s="586">
        <v>3648.7000000000003</v>
      </c>
      <c r="G510" s="587">
        <v>242919</v>
      </c>
      <c r="H510" s="588" t="s">
        <v>394</v>
      </c>
      <c r="I510" s="588">
        <v>1</v>
      </c>
      <c r="J510" s="324"/>
      <c r="K510" s="483"/>
      <c r="L510" s="477"/>
      <c r="M510" s="289"/>
      <c r="N510" s="289"/>
      <c r="O510" s="289"/>
    </row>
    <row r="511" spans="1:15" s="309" customFormat="1" ht="33.75" customHeight="1" x14ac:dyDescent="0.7">
      <c r="A511" s="289"/>
      <c r="B511" s="599">
        <v>11</v>
      </c>
      <c r="C511" s="583" t="s">
        <v>37</v>
      </c>
      <c r="D511" s="584" t="s">
        <v>38</v>
      </c>
      <c r="E511" s="592" t="s">
        <v>476</v>
      </c>
      <c r="F511" s="586">
        <v>38594.9</v>
      </c>
      <c r="G511" s="587">
        <v>242920</v>
      </c>
      <c r="H511" s="593" t="s">
        <v>554</v>
      </c>
      <c r="I511" s="588">
        <v>1</v>
      </c>
      <c r="J511" s="324"/>
      <c r="K511" s="477"/>
      <c r="L511" s="477"/>
      <c r="M511" s="289"/>
      <c r="N511" s="289"/>
      <c r="O511" s="289"/>
    </row>
    <row r="512" spans="1:15" s="309" customFormat="1" ht="33.75" customHeight="1" x14ac:dyDescent="0.7">
      <c r="A512" s="289"/>
      <c r="B512" s="599">
        <v>12</v>
      </c>
      <c r="C512" s="583" t="s">
        <v>37</v>
      </c>
      <c r="D512" s="584" t="s">
        <v>38</v>
      </c>
      <c r="E512" s="592" t="s">
        <v>480</v>
      </c>
      <c r="F512" s="586">
        <v>1230.5</v>
      </c>
      <c r="G512" s="587">
        <v>242927</v>
      </c>
      <c r="H512" s="593" t="s">
        <v>556</v>
      </c>
      <c r="I512" s="588">
        <v>1</v>
      </c>
      <c r="J512" s="324"/>
      <c r="K512" s="477"/>
      <c r="L512" s="477"/>
      <c r="M512" s="289"/>
      <c r="N512" s="289"/>
      <c r="O512" s="289"/>
    </row>
    <row r="513" spans="1:15" s="309" customFormat="1" ht="33.75" customHeight="1" x14ac:dyDescent="0.7">
      <c r="A513" s="289"/>
      <c r="B513" s="599">
        <v>13</v>
      </c>
      <c r="C513" s="583" t="s">
        <v>37</v>
      </c>
      <c r="D513" s="584" t="s">
        <v>38</v>
      </c>
      <c r="E513" s="592" t="s">
        <v>1408</v>
      </c>
      <c r="F513" s="586">
        <v>9790.5</v>
      </c>
      <c r="G513" s="587">
        <v>242927</v>
      </c>
      <c r="H513" s="593" t="s">
        <v>557</v>
      </c>
      <c r="I513" s="588">
        <v>1</v>
      </c>
      <c r="J513" s="324"/>
      <c r="K513" s="477"/>
      <c r="L513" s="477"/>
      <c r="M513" s="289"/>
      <c r="N513" s="289"/>
      <c r="O513" s="289"/>
    </row>
    <row r="514" spans="1:15" s="309" customFormat="1" ht="33.75" customHeight="1" x14ac:dyDescent="0.7">
      <c r="A514" s="289"/>
      <c r="B514" s="599">
        <v>14</v>
      </c>
      <c r="C514" s="583" t="s">
        <v>37</v>
      </c>
      <c r="D514" s="584" t="s">
        <v>38</v>
      </c>
      <c r="E514" s="592" t="s">
        <v>1409</v>
      </c>
      <c r="F514" s="586">
        <v>22300.94</v>
      </c>
      <c r="G514" s="587">
        <v>242929</v>
      </c>
      <c r="H514" s="593" t="s">
        <v>569</v>
      </c>
      <c r="I514" s="588">
        <v>1</v>
      </c>
      <c r="J514" s="324"/>
      <c r="K514" s="477"/>
      <c r="L514" s="477"/>
      <c r="M514" s="289"/>
      <c r="N514" s="289"/>
      <c r="O514" s="289"/>
    </row>
    <row r="515" spans="1:15" s="309" customFormat="1" ht="33.75" customHeight="1" x14ac:dyDescent="0.7">
      <c r="A515" s="289"/>
      <c r="B515" s="599">
        <v>15</v>
      </c>
      <c r="C515" s="583" t="s">
        <v>37</v>
      </c>
      <c r="D515" s="584" t="s">
        <v>38</v>
      </c>
      <c r="E515" s="592" t="s">
        <v>511</v>
      </c>
      <c r="F515" s="586">
        <v>18618</v>
      </c>
      <c r="G515" s="587">
        <v>242941</v>
      </c>
      <c r="H515" s="593" t="s">
        <v>573</v>
      </c>
      <c r="I515" s="588">
        <v>1</v>
      </c>
      <c r="J515" s="324"/>
      <c r="K515" s="477"/>
      <c r="L515" s="477"/>
      <c r="M515" s="289"/>
      <c r="N515" s="289"/>
      <c r="O515" s="289"/>
    </row>
    <row r="516" spans="1:15" s="309" customFormat="1" ht="33.75" customHeight="1" x14ac:dyDescent="0.7">
      <c r="A516" s="289"/>
      <c r="B516" s="599">
        <v>16</v>
      </c>
      <c r="C516" s="583" t="s">
        <v>37</v>
      </c>
      <c r="D516" s="584" t="s">
        <v>38</v>
      </c>
      <c r="E516" s="592" t="s">
        <v>527</v>
      </c>
      <c r="F516" s="586">
        <v>5542.6</v>
      </c>
      <c r="G516" s="587">
        <v>242942</v>
      </c>
      <c r="H516" s="593" t="s">
        <v>585</v>
      </c>
      <c r="I516" s="588">
        <v>1</v>
      </c>
      <c r="J516" s="324"/>
      <c r="K516" s="477"/>
      <c r="L516" s="477"/>
      <c r="M516" s="289"/>
      <c r="N516" s="289"/>
      <c r="O516" s="289"/>
    </row>
    <row r="517" spans="1:15" s="309" customFormat="1" ht="33.75" customHeight="1" x14ac:dyDescent="0.7">
      <c r="A517" s="289"/>
      <c r="B517" s="599">
        <v>17</v>
      </c>
      <c r="C517" s="583" t="s">
        <v>37</v>
      </c>
      <c r="D517" s="584" t="s">
        <v>38</v>
      </c>
      <c r="E517" s="20" t="s">
        <v>667</v>
      </c>
      <c r="F517" s="705">
        <v>96460.5</v>
      </c>
      <c r="G517" s="587">
        <v>242942</v>
      </c>
      <c r="H517" s="594" t="s">
        <v>708</v>
      </c>
      <c r="I517" s="588">
        <v>1</v>
      </c>
      <c r="J517" s="448"/>
      <c r="K517" s="477"/>
      <c r="L517" s="477"/>
      <c r="M517" s="289"/>
      <c r="N517" s="289"/>
      <c r="O517" s="289"/>
    </row>
    <row r="518" spans="1:15" s="309" customFormat="1" ht="33.75" customHeight="1" x14ac:dyDescent="0.7">
      <c r="A518" s="289"/>
      <c r="B518" s="599">
        <v>18</v>
      </c>
      <c r="C518" s="583" t="s">
        <v>37</v>
      </c>
      <c r="D518" s="584" t="s">
        <v>38</v>
      </c>
      <c r="E518" s="592" t="s">
        <v>1410</v>
      </c>
      <c r="F518" s="704">
        <v>43137.05</v>
      </c>
      <c r="G518" s="597">
        <v>242950</v>
      </c>
      <c r="H518" s="593" t="s">
        <v>912</v>
      </c>
      <c r="I518" s="588">
        <v>1</v>
      </c>
      <c r="J518" s="324"/>
      <c r="K518" s="481"/>
      <c r="L518" s="486">
        <v>40315</v>
      </c>
      <c r="M518" s="289"/>
      <c r="N518" s="289"/>
      <c r="O518" s="289"/>
    </row>
    <row r="519" spans="1:15" s="309" customFormat="1" ht="33.75" customHeight="1" x14ac:dyDescent="0.7">
      <c r="A519" s="289"/>
      <c r="B519" s="599">
        <v>19</v>
      </c>
      <c r="C519" s="583" t="s">
        <v>37</v>
      </c>
      <c r="D519" s="584" t="s">
        <v>38</v>
      </c>
      <c r="E519" s="592" t="s">
        <v>795</v>
      </c>
      <c r="F519" s="704">
        <v>5778</v>
      </c>
      <c r="G519" s="597">
        <v>242950</v>
      </c>
      <c r="H519" s="593" t="s">
        <v>913</v>
      </c>
      <c r="I519" s="588">
        <v>1</v>
      </c>
      <c r="J519" s="324"/>
      <c r="K519" s="481"/>
      <c r="L519" s="486">
        <v>5400</v>
      </c>
      <c r="M519" s="289"/>
      <c r="N519" s="289"/>
      <c r="O519" s="289"/>
    </row>
    <row r="520" spans="1:15" s="309" customFormat="1" ht="33.75" customHeight="1" x14ac:dyDescent="0.7">
      <c r="A520" s="289"/>
      <c r="B520" s="599">
        <v>20</v>
      </c>
      <c r="C520" s="583" t="s">
        <v>37</v>
      </c>
      <c r="D520" s="584" t="s">
        <v>38</v>
      </c>
      <c r="E520" s="592" t="s">
        <v>1411</v>
      </c>
      <c r="F520" s="704">
        <v>10430.36</v>
      </c>
      <c r="G520" s="597">
        <v>242950</v>
      </c>
      <c r="H520" s="593" t="s">
        <v>914</v>
      </c>
      <c r="I520" s="588">
        <v>1</v>
      </c>
      <c r="J520" s="324"/>
      <c r="K520" s="481"/>
      <c r="L520" s="486">
        <v>9748</v>
      </c>
      <c r="M520" s="289"/>
      <c r="N520" s="289"/>
      <c r="O520" s="289"/>
    </row>
    <row r="521" spans="1:15" s="309" customFormat="1" ht="33.75" customHeight="1" x14ac:dyDescent="0.7">
      <c r="A521" s="289"/>
      <c r="B521" s="599">
        <v>21</v>
      </c>
      <c r="C521" s="583" t="s">
        <v>37</v>
      </c>
      <c r="D521" s="584" t="s">
        <v>38</v>
      </c>
      <c r="E521" s="592" t="s">
        <v>809</v>
      </c>
      <c r="F521" s="704">
        <v>17120</v>
      </c>
      <c r="G521" s="597">
        <v>242955</v>
      </c>
      <c r="H521" s="593" t="s">
        <v>921</v>
      </c>
      <c r="I521" s="588">
        <v>1</v>
      </c>
      <c r="J521" s="324"/>
      <c r="K521" s="481"/>
      <c r="L521" s="486">
        <v>16000</v>
      </c>
      <c r="M521" s="289"/>
      <c r="N521" s="289"/>
      <c r="O521" s="289"/>
    </row>
    <row r="522" spans="1:15" s="309" customFormat="1" ht="33.75" customHeight="1" x14ac:dyDescent="0.7">
      <c r="A522" s="289"/>
      <c r="B522" s="599">
        <v>22</v>
      </c>
      <c r="C522" s="583" t="s">
        <v>37</v>
      </c>
      <c r="D522" s="584" t="s">
        <v>38</v>
      </c>
      <c r="E522" s="592" t="s">
        <v>824</v>
      </c>
      <c r="F522" s="704">
        <v>5831.5</v>
      </c>
      <c r="G522" s="597">
        <v>242956</v>
      </c>
      <c r="H522" s="593" t="s">
        <v>931</v>
      </c>
      <c r="I522" s="588">
        <v>1</v>
      </c>
      <c r="J522" s="324"/>
      <c r="K522" s="481"/>
      <c r="L522" s="486">
        <v>5450</v>
      </c>
      <c r="M522" s="289"/>
      <c r="N522" s="289"/>
      <c r="O522" s="289"/>
    </row>
    <row r="523" spans="1:15" s="309" customFormat="1" ht="33.75" customHeight="1" x14ac:dyDescent="0.7">
      <c r="A523" s="289"/>
      <c r="B523" s="599">
        <v>23</v>
      </c>
      <c r="C523" s="583" t="s">
        <v>37</v>
      </c>
      <c r="D523" s="584" t="s">
        <v>38</v>
      </c>
      <c r="E523" s="592" t="s">
        <v>1401</v>
      </c>
      <c r="F523" s="704">
        <v>59599</v>
      </c>
      <c r="G523" s="597">
        <v>242964</v>
      </c>
      <c r="H523" s="593" t="s">
        <v>947</v>
      </c>
      <c r="I523" s="588">
        <v>1</v>
      </c>
      <c r="J523" s="324"/>
      <c r="K523" s="481"/>
      <c r="L523" s="486">
        <v>55700</v>
      </c>
      <c r="M523" s="289"/>
      <c r="N523" s="289"/>
      <c r="O523" s="289"/>
    </row>
    <row r="524" spans="1:15" s="309" customFormat="1" ht="33.75" customHeight="1" x14ac:dyDescent="0.7">
      <c r="A524" s="289"/>
      <c r="B524" s="599">
        <v>24</v>
      </c>
      <c r="C524" s="583" t="s">
        <v>37</v>
      </c>
      <c r="D524" s="584" t="s">
        <v>38</v>
      </c>
      <c r="E524" s="592" t="s">
        <v>898</v>
      </c>
      <c r="F524" s="704">
        <v>9758.4000000000015</v>
      </c>
      <c r="G524" s="597">
        <v>242976</v>
      </c>
      <c r="H524" s="593" t="s">
        <v>979</v>
      </c>
      <c r="I524" s="588">
        <v>1</v>
      </c>
      <c r="J524" s="324"/>
      <c r="K524" s="481"/>
      <c r="L524" s="486">
        <v>9120</v>
      </c>
      <c r="M524" s="289"/>
      <c r="N524" s="289"/>
      <c r="O524" s="289"/>
    </row>
    <row r="525" spans="1:15" s="309" customFormat="1" ht="33.75" customHeight="1" x14ac:dyDescent="0.7">
      <c r="A525" s="289"/>
      <c r="B525" s="599">
        <v>25</v>
      </c>
      <c r="C525" s="583" t="s">
        <v>37</v>
      </c>
      <c r="D525" s="584" t="s">
        <v>38</v>
      </c>
      <c r="E525" s="592" t="s">
        <v>1402</v>
      </c>
      <c r="F525" s="704">
        <v>61495.040000000001</v>
      </c>
      <c r="G525" s="597">
        <v>242976</v>
      </c>
      <c r="H525" s="593" t="s">
        <v>1100</v>
      </c>
      <c r="I525" s="588">
        <v>1</v>
      </c>
      <c r="J525" s="324"/>
      <c r="K525" s="481"/>
      <c r="L525" s="486">
        <v>57472</v>
      </c>
      <c r="M525" s="289"/>
      <c r="N525" s="289"/>
      <c r="O525" s="289"/>
    </row>
    <row r="526" spans="1:15" s="309" customFormat="1" ht="33.75" customHeight="1" thickBot="1" x14ac:dyDescent="0.75">
      <c r="A526" s="289"/>
      <c r="B526" s="298"/>
      <c r="C526" s="624"/>
      <c r="D526" s="624"/>
      <c r="E526" s="624"/>
      <c r="F526" s="801">
        <f>SUM(F501:F525)</f>
        <v>608715.51</v>
      </c>
      <c r="G526" s="296"/>
      <c r="H526" s="296"/>
      <c r="I526" s="624"/>
      <c r="J526" s="443"/>
      <c r="L526" s="286"/>
      <c r="M526" s="289"/>
      <c r="N526" s="289"/>
      <c r="O526" s="289"/>
    </row>
    <row r="527" spans="1:15" s="309" customFormat="1" ht="29.25" customHeight="1" thickTop="1" x14ac:dyDescent="0.7">
      <c r="A527" s="289"/>
      <c r="B527" s="298"/>
      <c r="C527" s="624"/>
      <c r="D527" s="624"/>
      <c r="E527" s="624"/>
      <c r="F527" s="625"/>
      <c r="G527" s="296"/>
      <c r="H527" s="296"/>
      <c r="I527" s="624"/>
      <c r="J527" s="443"/>
      <c r="L527" s="286"/>
      <c r="M527" s="289"/>
      <c r="N527" s="289"/>
      <c r="O527" s="289"/>
    </row>
    <row r="528" spans="1:15" s="309" customFormat="1" ht="24" customHeight="1" x14ac:dyDescent="0.7">
      <c r="A528" s="289"/>
      <c r="B528" s="298"/>
      <c r="C528" s="624"/>
      <c r="D528" s="624"/>
      <c r="E528" s="624"/>
      <c r="F528" s="625"/>
      <c r="G528" s="296"/>
      <c r="H528" s="296"/>
      <c r="I528" s="624"/>
      <c r="J528" s="443"/>
      <c r="L528" s="286"/>
      <c r="M528" s="289"/>
      <c r="N528" s="289"/>
      <c r="O528" s="289"/>
    </row>
    <row r="529" spans="1:15" s="309" customFormat="1" ht="49.5" customHeight="1" x14ac:dyDescent="0.7">
      <c r="A529" s="289"/>
      <c r="B529" s="603" t="s">
        <v>5</v>
      </c>
      <c r="C529" s="293" t="s">
        <v>16</v>
      </c>
      <c r="D529" s="293" t="s">
        <v>6</v>
      </c>
      <c r="E529" s="293" t="s">
        <v>7</v>
      </c>
      <c r="F529" s="604" t="s">
        <v>8</v>
      </c>
      <c r="G529" s="734" t="s">
        <v>9</v>
      </c>
      <c r="H529" s="734"/>
      <c r="I529" s="293" t="s">
        <v>10</v>
      </c>
      <c r="J529" s="443"/>
      <c r="L529" s="286"/>
      <c r="M529" s="289"/>
      <c r="N529" s="289"/>
      <c r="O529" s="289"/>
    </row>
    <row r="530" spans="1:15" s="309" customFormat="1" ht="33.75" customHeight="1" x14ac:dyDescent="0.7">
      <c r="A530" s="289"/>
      <c r="B530" s="599">
        <v>1</v>
      </c>
      <c r="C530" s="595" t="s">
        <v>720</v>
      </c>
      <c r="D530" s="629" t="s">
        <v>660</v>
      </c>
      <c r="E530" s="622" t="s">
        <v>669</v>
      </c>
      <c r="F530" s="623">
        <v>26557.4</v>
      </c>
      <c r="G530" s="587">
        <v>242943</v>
      </c>
      <c r="H530" s="594" t="s">
        <v>710</v>
      </c>
      <c r="I530" s="588">
        <v>1</v>
      </c>
      <c r="J530" s="443"/>
      <c r="L530" s="286"/>
      <c r="M530" s="289"/>
      <c r="N530" s="289"/>
      <c r="O530" s="289"/>
    </row>
    <row r="531" spans="1:15" s="309" customFormat="1" ht="33.75" customHeight="1" thickBot="1" x14ac:dyDescent="0.75">
      <c r="A531" s="289"/>
      <c r="B531" s="298"/>
      <c r="C531" s="624"/>
      <c r="D531" s="624"/>
      <c r="E531" s="624"/>
      <c r="F531" s="801">
        <f>SUM(F530)</f>
        <v>26557.4</v>
      </c>
      <c r="G531" s="296"/>
      <c r="H531" s="296"/>
      <c r="I531" s="624"/>
      <c r="J531" s="443"/>
      <c r="L531" s="286"/>
      <c r="M531" s="289"/>
      <c r="N531" s="289"/>
      <c r="O531" s="289"/>
    </row>
    <row r="532" spans="1:15" s="309" customFormat="1" ht="33.75" customHeight="1" thickTop="1" x14ac:dyDescent="0.7">
      <c r="A532" s="289"/>
      <c r="B532" s="298"/>
      <c r="C532" s="624"/>
      <c r="D532" s="624"/>
      <c r="E532" s="624"/>
      <c r="F532" s="625"/>
      <c r="G532" s="296"/>
      <c r="H532" s="296"/>
      <c r="I532" s="624"/>
      <c r="J532" s="443"/>
      <c r="L532" s="286"/>
      <c r="M532" s="289"/>
      <c r="N532" s="289"/>
      <c r="O532" s="289"/>
    </row>
    <row r="533" spans="1:15" s="309" customFormat="1" ht="48" customHeight="1" x14ac:dyDescent="0.7">
      <c r="A533" s="289"/>
      <c r="B533" s="603" t="s">
        <v>5</v>
      </c>
      <c r="C533" s="293" t="s">
        <v>16</v>
      </c>
      <c r="D533" s="293" t="s">
        <v>6</v>
      </c>
      <c r="E533" s="293" t="s">
        <v>7</v>
      </c>
      <c r="F533" s="604" t="s">
        <v>8</v>
      </c>
      <c r="G533" s="734" t="s">
        <v>9</v>
      </c>
      <c r="H533" s="734"/>
      <c r="I533" s="293" t="s">
        <v>10</v>
      </c>
      <c r="J533" s="443"/>
      <c r="L533" s="286"/>
      <c r="M533" s="289"/>
      <c r="N533" s="289"/>
      <c r="O533" s="289"/>
    </row>
    <row r="534" spans="1:15" s="309" customFormat="1" ht="33.75" customHeight="1" x14ac:dyDescent="0.7">
      <c r="A534" s="289"/>
      <c r="B534" s="599">
        <v>1</v>
      </c>
      <c r="C534" s="595" t="s">
        <v>381</v>
      </c>
      <c r="D534" s="590" t="s">
        <v>1413</v>
      </c>
      <c r="E534" s="585" t="s">
        <v>1414</v>
      </c>
      <c r="F534" s="586">
        <f>48640*1.07</f>
        <v>52044.800000000003</v>
      </c>
      <c r="G534" s="587">
        <v>242916</v>
      </c>
      <c r="H534" s="588" t="s">
        <v>384</v>
      </c>
      <c r="I534" s="588">
        <v>1</v>
      </c>
      <c r="J534" s="443"/>
      <c r="L534" s="286"/>
      <c r="M534" s="289"/>
      <c r="N534" s="289"/>
      <c r="O534" s="289"/>
    </row>
    <row r="535" spans="1:15" s="309" customFormat="1" ht="33.75" customHeight="1" thickBot="1" x14ac:dyDescent="0.75">
      <c r="A535" s="289"/>
      <c r="B535" s="298"/>
      <c r="C535" s="624"/>
      <c r="D535" s="624"/>
      <c r="E535" s="624"/>
      <c r="F535" s="801">
        <f>SUM(F534)</f>
        <v>52044.800000000003</v>
      </c>
      <c r="G535" s="296"/>
      <c r="H535" s="296"/>
      <c r="I535" s="624"/>
      <c r="J535" s="443"/>
      <c r="L535" s="286"/>
      <c r="M535" s="289"/>
      <c r="N535" s="289"/>
      <c r="O535" s="289"/>
    </row>
    <row r="536" spans="1:15" s="309" customFormat="1" ht="33.75" customHeight="1" thickTop="1" x14ac:dyDescent="0.7">
      <c r="A536" s="289"/>
      <c r="B536" s="298"/>
      <c r="C536" s="624"/>
      <c r="D536" s="624"/>
      <c r="E536" s="624"/>
      <c r="F536" s="625"/>
      <c r="G536" s="296"/>
      <c r="H536" s="296"/>
      <c r="I536" s="624"/>
      <c r="J536" s="443"/>
      <c r="L536" s="286"/>
      <c r="M536" s="289"/>
      <c r="N536" s="289"/>
      <c r="O536" s="289"/>
    </row>
    <row r="537" spans="1:15" s="309" customFormat="1" ht="33.75" customHeight="1" x14ac:dyDescent="0.7">
      <c r="A537" s="289"/>
      <c r="B537" s="298"/>
      <c r="C537" s="624"/>
      <c r="D537" s="624"/>
      <c r="E537" s="624"/>
      <c r="F537" s="625"/>
      <c r="G537" s="296"/>
      <c r="H537" s="296"/>
      <c r="I537" s="624"/>
      <c r="J537" s="443"/>
      <c r="L537" s="286"/>
      <c r="M537" s="289"/>
      <c r="N537" s="289"/>
      <c r="O537" s="289"/>
    </row>
    <row r="538" spans="1:15" s="309" customFormat="1" ht="60.75" customHeight="1" x14ac:dyDescent="0.7">
      <c r="A538" s="289"/>
      <c r="B538" s="603" t="s">
        <v>5</v>
      </c>
      <c r="C538" s="293" t="s">
        <v>16</v>
      </c>
      <c r="D538" s="293" t="s">
        <v>6</v>
      </c>
      <c r="E538" s="293" t="s">
        <v>7</v>
      </c>
      <c r="F538" s="604" t="s">
        <v>8</v>
      </c>
      <c r="G538" s="734" t="s">
        <v>9</v>
      </c>
      <c r="H538" s="734"/>
      <c r="I538" s="293" t="s">
        <v>10</v>
      </c>
      <c r="J538" s="443"/>
      <c r="L538" s="286"/>
      <c r="M538" s="289"/>
      <c r="N538" s="289"/>
      <c r="O538" s="289"/>
    </row>
    <row r="539" spans="1:15" s="309" customFormat="1" ht="33.75" customHeight="1" x14ac:dyDescent="0.7">
      <c r="A539" s="289"/>
      <c r="B539" s="599">
        <v>1</v>
      </c>
      <c r="C539" s="595" t="s">
        <v>1187</v>
      </c>
      <c r="D539" s="600" t="s">
        <v>759</v>
      </c>
      <c r="E539" s="592" t="s">
        <v>1415</v>
      </c>
      <c r="F539" s="704">
        <v>21400</v>
      </c>
      <c r="G539" s="597">
        <v>242955</v>
      </c>
      <c r="H539" s="593" t="s">
        <v>923</v>
      </c>
      <c r="I539" s="588">
        <v>1</v>
      </c>
      <c r="J539" s="324"/>
      <c r="K539" s="481"/>
      <c r="L539" s="486">
        <v>20000</v>
      </c>
      <c r="M539" s="289"/>
      <c r="N539" s="289"/>
      <c r="O539" s="289"/>
    </row>
    <row r="540" spans="1:15" s="309" customFormat="1" ht="33.75" customHeight="1" thickBot="1" x14ac:dyDescent="0.75">
      <c r="A540" s="289"/>
      <c r="B540" s="298"/>
      <c r="C540" s="624"/>
      <c r="D540" s="624"/>
      <c r="E540" s="624"/>
      <c r="F540" s="801">
        <f>SUM(F539)</f>
        <v>21400</v>
      </c>
      <c r="G540" s="296"/>
      <c r="H540" s="296"/>
      <c r="I540" s="624"/>
      <c r="J540" s="443"/>
      <c r="L540" s="286"/>
      <c r="M540" s="289"/>
      <c r="N540" s="289"/>
      <c r="O540" s="289"/>
    </row>
    <row r="541" spans="1:15" s="309" customFormat="1" ht="33.75" customHeight="1" thickTop="1" x14ac:dyDescent="0.7">
      <c r="A541" s="289"/>
      <c r="B541" s="298"/>
      <c r="C541" s="624"/>
      <c r="D541" s="624"/>
      <c r="E541" s="624"/>
      <c r="F541" s="625"/>
      <c r="G541" s="296"/>
      <c r="H541" s="296"/>
      <c r="I541" s="624"/>
      <c r="J541" s="443"/>
      <c r="L541" s="286"/>
      <c r="M541" s="289"/>
      <c r="N541" s="289"/>
      <c r="O541" s="289"/>
    </row>
    <row r="542" spans="1:15" s="309" customFormat="1" ht="33.75" customHeight="1" x14ac:dyDescent="0.7">
      <c r="A542" s="289"/>
      <c r="B542" s="298"/>
      <c r="C542" s="624"/>
      <c r="D542" s="624"/>
      <c r="E542" s="624"/>
      <c r="F542" s="625"/>
      <c r="G542" s="296"/>
      <c r="H542" s="296"/>
      <c r="I542" s="624"/>
      <c r="J542" s="443"/>
      <c r="L542" s="286"/>
      <c r="M542" s="289"/>
      <c r="N542" s="289"/>
      <c r="O542" s="289"/>
    </row>
    <row r="543" spans="1:15" s="309" customFormat="1" ht="49.5" customHeight="1" x14ac:dyDescent="0.7">
      <c r="A543" s="289"/>
      <c r="B543" s="603" t="s">
        <v>5</v>
      </c>
      <c r="C543" s="293" t="s">
        <v>16</v>
      </c>
      <c r="D543" s="293" t="s">
        <v>6</v>
      </c>
      <c r="E543" s="293" t="s">
        <v>7</v>
      </c>
      <c r="F543" s="604" t="s">
        <v>8</v>
      </c>
      <c r="G543" s="734" t="s">
        <v>9</v>
      </c>
      <c r="H543" s="734"/>
      <c r="I543" s="293" t="s">
        <v>10</v>
      </c>
      <c r="J543" s="443"/>
      <c r="L543" s="286"/>
      <c r="M543" s="289"/>
      <c r="N543" s="289"/>
      <c r="O543" s="289"/>
    </row>
    <row r="544" spans="1:15" s="309" customFormat="1" ht="33.75" customHeight="1" x14ac:dyDescent="0.7">
      <c r="A544" s="289"/>
      <c r="B544" s="599">
        <v>1</v>
      </c>
      <c r="C544" s="595" t="s">
        <v>1185</v>
      </c>
      <c r="D544" s="600" t="s">
        <v>758</v>
      </c>
      <c r="E544" s="592" t="s">
        <v>1416</v>
      </c>
      <c r="F544" s="704">
        <v>26750</v>
      </c>
      <c r="G544" s="597">
        <v>242955</v>
      </c>
      <c r="H544" s="593" t="s">
        <v>920</v>
      </c>
      <c r="I544" s="588">
        <v>1</v>
      </c>
      <c r="J544" s="324"/>
      <c r="K544" s="481"/>
      <c r="L544" s="486">
        <v>25000</v>
      </c>
      <c r="M544" s="289"/>
      <c r="N544" s="289"/>
      <c r="O544" s="289"/>
    </row>
    <row r="545" spans="1:15" s="309" customFormat="1" ht="33.75" customHeight="1" x14ac:dyDescent="0.7">
      <c r="A545" s="289"/>
      <c r="B545" s="599">
        <v>1</v>
      </c>
      <c r="C545" s="595" t="s">
        <v>1185</v>
      </c>
      <c r="D545" s="600" t="s">
        <v>758</v>
      </c>
      <c r="E545" s="592" t="s">
        <v>1417</v>
      </c>
      <c r="F545" s="704">
        <v>50290</v>
      </c>
      <c r="G545" s="597">
        <v>242969</v>
      </c>
      <c r="H545" s="593" t="s">
        <v>964</v>
      </c>
      <c r="I545" s="588">
        <v>1</v>
      </c>
      <c r="J545" s="324"/>
      <c r="K545" s="481"/>
      <c r="L545" s="486">
        <v>47000</v>
      </c>
      <c r="M545" s="289"/>
      <c r="N545" s="289"/>
      <c r="O545" s="289"/>
    </row>
    <row r="546" spans="1:15" s="309" customFormat="1" ht="33.75" customHeight="1" thickBot="1" x14ac:dyDescent="0.75">
      <c r="A546" s="289"/>
      <c r="B546" s="298"/>
      <c r="C546" s="624"/>
      <c r="D546" s="624"/>
      <c r="E546" s="624"/>
      <c r="F546" s="801">
        <f>SUM(F544:F545)</f>
        <v>77040</v>
      </c>
      <c r="G546" s="296"/>
      <c r="H546" s="296"/>
      <c r="I546" s="624"/>
      <c r="J546" s="443"/>
      <c r="L546" s="286"/>
      <c r="M546" s="289"/>
      <c r="N546" s="289"/>
      <c r="O546" s="289"/>
    </row>
    <row r="547" spans="1:15" s="309" customFormat="1" ht="33.75" customHeight="1" thickTop="1" x14ac:dyDescent="0.7">
      <c r="A547" s="289"/>
      <c r="B547" s="298"/>
      <c r="C547" s="624"/>
      <c r="D547" s="624"/>
      <c r="E547" s="624"/>
      <c r="F547" s="625"/>
      <c r="G547" s="296"/>
      <c r="H547" s="296"/>
      <c r="I547" s="624"/>
      <c r="J547" s="443"/>
      <c r="L547" s="286"/>
      <c r="M547" s="289"/>
      <c r="N547" s="289"/>
      <c r="O547" s="289"/>
    </row>
    <row r="548" spans="1:15" s="309" customFormat="1" ht="48.75" customHeight="1" x14ac:dyDescent="0.7">
      <c r="A548" s="289"/>
      <c r="B548" s="603" t="s">
        <v>5</v>
      </c>
      <c r="C548" s="293" t="s">
        <v>16</v>
      </c>
      <c r="D548" s="293" t="s">
        <v>6</v>
      </c>
      <c r="E548" s="293" t="s">
        <v>7</v>
      </c>
      <c r="F548" s="604" t="s">
        <v>8</v>
      </c>
      <c r="G548" s="734" t="s">
        <v>9</v>
      </c>
      <c r="H548" s="734"/>
      <c r="I548" s="293" t="s">
        <v>10</v>
      </c>
      <c r="J548" s="443"/>
      <c r="L548" s="286"/>
      <c r="M548" s="289"/>
      <c r="N548" s="289"/>
      <c r="O548" s="289"/>
    </row>
    <row r="549" spans="1:15" s="309" customFormat="1" ht="33.75" customHeight="1" x14ac:dyDescent="0.7">
      <c r="A549" s="289"/>
      <c r="B549" s="599">
        <v>1</v>
      </c>
      <c r="C549" s="595" t="s">
        <v>1173</v>
      </c>
      <c r="D549" s="591" t="s">
        <v>752</v>
      </c>
      <c r="E549" s="592" t="s">
        <v>1418</v>
      </c>
      <c r="F549" s="704">
        <v>20865</v>
      </c>
      <c r="G549" s="597">
        <v>242949</v>
      </c>
      <c r="H549" s="593" t="s">
        <v>903</v>
      </c>
      <c r="I549" s="588">
        <v>1</v>
      </c>
      <c r="J549" s="324"/>
      <c r="K549" s="481"/>
      <c r="L549" s="486">
        <v>19500</v>
      </c>
      <c r="M549" s="289"/>
      <c r="N549" s="289"/>
      <c r="O549" s="289"/>
    </row>
    <row r="550" spans="1:15" s="309" customFormat="1" ht="33.75" customHeight="1" thickBot="1" x14ac:dyDescent="0.75">
      <c r="A550" s="289"/>
      <c r="B550" s="298"/>
      <c r="C550" s="624"/>
      <c r="D550" s="624"/>
      <c r="E550" s="624"/>
      <c r="F550" s="801">
        <f>SUM(F549)</f>
        <v>20865</v>
      </c>
      <c r="G550" s="296"/>
      <c r="H550" s="296"/>
      <c r="I550" s="624"/>
      <c r="J550" s="443"/>
      <c r="L550" s="286"/>
      <c r="M550" s="289"/>
      <c r="N550" s="289"/>
      <c r="O550" s="289"/>
    </row>
    <row r="551" spans="1:15" s="309" customFormat="1" ht="33.75" customHeight="1" thickTop="1" x14ac:dyDescent="0.7">
      <c r="A551" s="289"/>
      <c r="B551" s="298"/>
      <c r="C551" s="624"/>
      <c r="D551" s="624"/>
      <c r="E551" s="624"/>
      <c r="F551" s="625"/>
      <c r="G551" s="296"/>
      <c r="H551" s="296"/>
      <c r="I551" s="624"/>
      <c r="J551" s="443"/>
      <c r="L551" s="286"/>
      <c r="M551" s="289"/>
      <c r="N551" s="289"/>
      <c r="O551" s="289"/>
    </row>
    <row r="552" spans="1:15" s="309" customFormat="1" ht="48.75" customHeight="1" x14ac:dyDescent="0.7">
      <c r="A552" s="289"/>
      <c r="B552" s="605" t="s">
        <v>5</v>
      </c>
      <c r="C552" s="606" t="s">
        <v>16</v>
      </c>
      <c r="D552" s="606" t="s">
        <v>6</v>
      </c>
      <c r="E552" s="606" t="s">
        <v>7</v>
      </c>
      <c r="F552" s="607" t="s">
        <v>8</v>
      </c>
      <c r="G552" s="735" t="s">
        <v>9</v>
      </c>
      <c r="H552" s="735"/>
      <c r="I552" s="606" t="s">
        <v>10</v>
      </c>
      <c r="J552" s="443"/>
      <c r="L552" s="286"/>
      <c r="M552" s="289"/>
      <c r="N552" s="289"/>
      <c r="O552" s="289"/>
    </row>
    <row r="553" spans="1:15" s="309" customFormat="1" ht="33.75" customHeight="1" x14ac:dyDescent="0.7">
      <c r="A553" s="289"/>
      <c r="B553" s="331">
        <v>1</v>
      </c>
      <c r="C553" s="332" t="s">
        <v>198</v>
      </c>
      <c r="D553" s="342" t="s">
        <v>199</v>
      </c>
      <c r="E553" s="334" t="s">
        <v>200</v>
      </c>
      <c r="F553" s="652">
        <f>93400*1.07</f>
        <v>99938</v>
      </c>
      <c r="G553" s="321">
        <v>242901</v>
      </c>
      <c r="H553" s="322" t="s">
        <v>201</v>
      </c>
      <c r="I553" s="366">
        <v>1</v>
      </c>
      <c r="J553" s="443"/>
      <c r="L553" s="286"/>
      <c r="M553" s="289"/>
      <c r="N553" s="289"/>
      <c r="O553" s="289"/>
    </row>
    <row r="554" spans="1:15" s="309" customFormat="1" ht="33.75" customHeight="1" x14ac:dyDescent="0.7">
      <c r="A554" s="289"/>
      <c r="B554" s="642"/>
      <c r="C554" s="655"/>
      <c r="D554" s="643"/>
      <c r="E554" s="718" t="s">
        <v>202</v>
      </c>
      <c r="F554" s="644"/>
      <c r="G554" s="660"/>
      <c r="H554" s="645"/>
      <c r="I554" s="646"/>
      <c r="J554" s="443"/>
      <c r="L554" s="286"/>
      <c r="M554" s="289"/>
      <c r="N554" s="289"/>
      <c r="O554" s="289"/>
    </row>
    <row r="555" spans="1:15" s="309" customFormat="1" ht="33.75" customHeight="1" thickBot="1" x14ac:dyDescent="0.75">
      <c r="A555" s="289"/>
      <c r="B555" s="298"/>
      <c r="C555" s="624"/>
      <c r="D555" s="624"/>
      <c r="E555" s="624"/>
      <c r="F555" s="801">
        <f>SUM(F553:F554)</f>
        <v>99938</v>
      </c>
      <c r="G555" s="296"/>
      <c r="H555" s="296"/>
      <c r="I555" s="624"/>
      <c r="J555" s="443"/>
      <c r="L555" s="286"/>
      <c r="M555" s="289"/>
      <c r="N555" s="289"/>
      <c r="O555" s="289"/>
    </row>
    <row r="556" spans="1:15" s="309" customFormat="1" ht="33.75" customHeight="1" thickTop="1" x14ac:dyDescent="0.7">
      <c r="A556" s="289"/>
      <c r="B556" s="298"/>
      <c r="C556" s="624"/>
      <c r="D556" s="624"/>
      <c r="E556" s="624"/>
      <c r="F556" s="716"/>
      <c r="G556" s="296"/>
      <c r="H556" s="296"/>
      <c r="I556" s="624"/>
      <c r="J556" s="443"/>
      <c r="L556" s="286"/>
      <c r="M556" s="289"/>
      <c r="N556" s="289"/>
      <c r="O556" s="289"/>
    </row>
    <row r="557" spans="1:15" s="309" customFormat="1" ht="33.75" customHeight="1" x14ac:dyDescent="0.7">
      <c r="A557" s="289"/>
      <c r="B557" s="298"/>
      <c r="C557" s="624"/>
      <c r="D557" s="624"/>
      <c r="E557" s="624"/>
      <c r="F557" s="625"/>
      <c r="G557" s="296"/>
      <c r="H557" s="296"/>
      <c r="I557" s="624"/>
      <c r="J557" s="443"/>
      <c r="L557" s="286"/>
      <c r="M557" s="289"/>
      <c r="N557" s="289"/>
      <c r="O557" s="289"/>
    </row>
    <row r="558" spans="1:15" s="309" customFormat="1" ht="53.25" customHeight="1" x14ac:dyDescent="0.7">
      <c r="A558" s="289"/>
      <c r="B558" s="603" t="s">
        <v>5</v>
      </c>
      <c r="C558" s="293" t="s">
        <v>16</v>
      </c>
      <c r="D558" s="293" t="s">
        <v>6</v>
      </c>
      <c r="E558" s="293" t="s">
        <v>7</v>
      </c>
      <c r="F558" s="604" t="s">
        <v>8</v>
      </c>
      <c r="G558" s="734" t="s">
        <v>9</v>
      </c>
      <c r="H558" s="734"/>
      <c r="I558" s="293" t="s">
        <v>10</v>
      </c>
      <c r="J558" s="443"/>
      <c r="L558" s="286"/>
      <c r="M558" s="289"/>
      <c r="N558" s="289"/>
      <c r="O558" s="289"/>
    </row>
    <row r="559" spans="1:15" s="309" customFormat="1" ht="33.75" customHeight="1" x14ac:dyDescent="0.7">
      <c r="A559" s="289"/>
      <c r="B559" s="599">
        <v>1</v>
      </c>
      <c r="C559" s="595" t="s">
        <v>1194</v>
      </c>
      <c r="D559" s="600" t="s">
        <v>767</v>
      </c>
      <c r="E559" s="592" t="s">
        <v>1419</v>
      </c>
      <c r="F559" s="704">
        <v>14166.800000000001</v>
      </c>
      <c r="G559" s="597">
        <v>242964</v>
      </c>
      <c r="H559" s="593" t="s">
        <v>949</v>
      </c>
      <c r="I559" s="588">
        <v>1</v>
      </c>
      <c r="J559" s="324"/>
      <c r="K559" s="481"/>
      <c r="L559" s="486">
        <v>13240</v>
      </c>
      <c r="M559" s="289"/>
      <c r="N559" s="289"/>
      <c r="O559" s="289"/>
    </row>
    <row r="560" spans="1:15" s="309" customFormat="1" ht="33.75" customHeight="1" thickBot="1" x14ac:dyDescent="0.75">
      <c r="A560" s="289"/>
      <c r="B560" s="298"/>
      <c r="C560" s="624"/>
      <c r="D560" s="624"/>
      <c r="E560" s="624"/>
      <c r="F560" s="801">
        <f>SUM(F559)</f>
        <v>14166.800000000001</v>
      </c>
      <c r="G560" s="296"/>
      <c r="H560" s="296"/>
      <c r="I560" s="624"/>
      <c r="J560" s="443"/>
      <c r="L560" s="286"/>
      <c r="M560" s="289"/>
      <c r="N560" s="289"/>
      <c r="O560" s="289"/>
    </row>
    <row r="561" spans="1:15" s="309" customFormat="1" ht="33.75" customHeight="1" thickTop="1" x14ac:dyDescent="0.7">
      <c r="A561" s="289"/>
      <c r="B561" s="298"/>
      <c r="C561" s="624"/>
      <c r="D561" s="624"/>
      <c r="E561" s="624"/>
      <c r="F561" s="625"/>
      <c r="G561" s="296"/>
      <c r="H561" s="296"/>
      <c r="I561" s="624"/>
      <c r="J561" s="443"/>
      <c r="L561" s="286"/>
      <c r="M561" s="289"/>
      <c r="N561" s="289"/>
      <c r="O561" s="289"/>
    </row>
    <row r="562" spans="1:15" s="309" customFormat="1" ht="51.75" customHeight="1" x14ac:dyDescent="0.7">
      <c r="A562" s="289"/>
      <c r="B562" s="603" t="s">
        <v>5</v>
      </c>
      <c r="C562" s="293" t="s">
        <v>16</v>
      </c>
      <c r="D562" s="293" t="s">
        <v>6</v>
      </c>
      <c r="E562" s="606" t="s">
        <v>7</v>
      </c>
      <c r="F562" s="607" t="s">
        <v>8</v>
      </c>
      <c r="G562" s="735" t="s">
        <v>9</v>
      </c>
      <c r="H562" s="735"/>
      <c r="I562" s="606" t="s">
        <v>10</v>
      </c>
      <c r="J562" s="443"/>
      <c r="L562" s="286"/>
      <c r="M562" s="289"/>
      <c r="N562" s="289"/>
      <c r="O562" s="289"/>
    </row>
    <row r="563" spans="1:15" s="309" customFormat="1" ht="27.75" customHeight="1" x14ac:dyDescent="0.7">
      <c r="A563" s="289"/>
      <c r="B563" s="741">
        <v>1</v>
      </c>
      <c r="C563" s="743" t="s">
        <v>139</v>
      </c>
      <c r="D563" s="745" t="s">
        <v>140</v>
      </c>
      <c r="E563" s="376" t="s">
        <v>141</v>
      </c>
      <c r="F563" s="398">
        <v>9726.3000000000011</v>
      </c>
      <c r="G563" s="378">
        <v>242898</v>
      </c>
      <c r="H563" s="363" t="s">
        <v>1275</v>
      </c>
      <c r="I563" s="336">
        <v>1</v>
      </c>
      <c r="J563" s="324"/>
      <c r="K563" s="483"/>
      <c r="L563" s="477"/>
      <c r="M563" s="289"/>
      <c r="N563" s="289"/>
      <c r="O563" s="289"/>
    </row>
    <row r="564" spans="1:15" s="309" customFormat="1" ht="26.25" customHeight="1" x14ac:dyDescent="0.7">
      <c r="A564" s="289"/>
      <c r="B564" s="742"/>
      <c r="C564" s="744"/>
      <c r="D564" s="746"/>
      <c r="E564" s="377" t="s">
        <v>143</v>
      </c>
      <c r="F564" s="399"/>
      <c r="G564" s="721"/>
      <c r="H564" s="364"/>
      <c r="I564" s="341"/>
      <c r="J564" s="324"/>
      <c r="K564" s="483"/>
      <c r="L564" s="477"/>
      <c r="M564" s="289"/>
      <c r="N564" s="289"/>
      <c r="O564" s="289"/>
    </row>
    <row r="565" spans="1:15" s="309" customFormat="1" ht="30.75" customHeight="1" x14ac:dyDescent="0.7">
      <c r="A565" s="289"/>
      <c r="B565" s="741">
        <v>2</v>
      </c>
      <c r="C565" s="743" t="s">
        <v>139</v>
      </c>
      <c r="D565" s="745" t="s">
        <v>140</v>
      </c>
      <c r="E565" s="328" t="s">
        <v>145</v>
      </c>
      <c r="F565" s="360">
        <f>8640*1.07</f>
        <v>9244.8000000000011</v>
      </c>
      <c r="G565" s="335">
        <v>242898</v>
      </c>
      <c r="H565" s="365" t="s">
        <v>146</v>
      </c>
      <c r="I565" s="323">
        <v>1</v>
      </c>
      <c r="J565" s="324"/>
      <c r="K565" s="483"/>
      <c r="L565" s="477"/>
      <c r="M565" s="289"/>
      <c r="N565" s="289"/>
      <c r="O565" s="289"/>
    </row>
    <row r="566" spans="1:15" s="309" customFormat="1" ht="22.5" customHeight="1" x14ac:dyDescent="0.7">
      <c r="A566" s="289"/>
      <c r="B566" s="742"/>
      <c r="C566" s="744"/>
      <c r="D566" s="746"/>
      <c r="E566" s="328" t="s">
        <v>1420</v>
      </c>
      <c r="F566" s="360"/>
      <c r="G566" s="335"/>
      <c r="H566" s="365"/>
      <c r="I566" s="323"/>
      <c r="J566" s="324"/>
      <c r="K566" s="483"/>
      <c r="L566" s="477"/>
      <c r="M566" s="289"/>
      <c r="N566" s="289"/>
      <c r="O566" s="289"/>
    </row>
    <row r="567" spans="1:15" s="309" customFormat="1" ht="33.75" customHeight="1" x14ac:dyDescent="0.7">
      <c r="A567" s="289"/>
      <c r="B567" s="331">
        <v>3</v>
      </c>
      <c r="C567" s="595" t="s">
        <v>139</v>
      </c>
      <c r="D567" s="584" t="s">
        <v>140</v>
      </c>
      <c r="E567" s="722" t="s">
        <v>1421</v>
      </c>
      <c r="F567" s="320">
        <v>13674.6</v>
      </c>
      <c r="G567" s="321">
        <v>242900</v>
      </c>
      <c r="H567" s="318" t="s">
        <v>184</v>
      </c>
      <c r="I567" s="336">
        <v>1</v>
      </c>
      <c r="J567" s="324"/>
      <c r="K567" s="483"/>
      <c r="L567" s="477"/>
      <c r="M567" s="289"/>
      <c r="N567" s="289"/>
      <c r="O567" s="289"/>
    </row>
    <row r="568" spans="1:15" s="309" customFormat="1" ht="29.25" customHeight="1" x14ac:dyDescent="0.7">
      <c r="A568" s="289"/>
      <c r="B568" s="741">
        <v>4</v>
      </c>
      <c r="C568" s="743" t="s">
        <v>139</v>
      </c>
      <c r="D568" s="745" t="s">
        <v>140</v>
      </c>
      <c r="E568" s="376" t="s">
        <v>251</v>
      </c>
      <c r="F568" s="398">
        <v>22052.7</v>
      </c>
      <c r="G568" s="378">
        <v>242905</v>
      </c>
      <c r="H568" s="363" t="s">
        <v>1274</v>
      </c>
      <c r="I568" s="336">
        <v>1</v>
      </c>
      <c r="J568" s="324"/>
      <c r="K568" s="483"/>
      <c r="L568" s="477"/>
      <c r="M568" s="289"/>
      <c r="N568" s="289"/>
      <c r="O568" s="289"/>
    </row>
    <row r="569" spans="1:15" s="309" customFormat="1" ht="25.5" customHeight="1" x14ac:dyDescent="0.7">
      <c r="A569" s="289"/>
      <c r="B569" s="742"/>
      <c r="C569" s="744"/>
      <c r="D569" s="746"/>
      <c r="E569" s="377" t="s">
        <v>1216</v>
      </c>
      <c r="F569" s="399"/>
      <c r="G569" s="721"/>
      <c r="H569" s="364"/>
      <c r="I569" s="341"/>
      <c r="J569" s="324"/>
      <c r="K569" s="483"/>
      <c r="L569" s="477"/>
      <c r="M569" s="289"/>
      <c r="N569" s="289"/>
      <c r="O569" s="289"/>
    </row>
    <row r="570" spans="1:15" s="309" customFormat="1" ht="33.75" customHeight="1" x14ac:dyDescent="0.7">
      <c r="A570" s="289"/>
      <c r="B570" s="331">
        <v>5</v>
      </c>
      <c r="C570" s="595" t="s">
        <v>139</v>
      </c>
      <c r="D570" s="584" t="s">
        <v>140</v>
      </c>
      <c r="E570" s="467" t="s">
        <v>1422</v>
      </c>
      <c r="F570" s="329">
        <v>29130.75</v>
      </c>
      <c r="G570" s="669">
        <v>242937</v>
      </c>
      <c r="H570" s="680" t="s">
        <v>588</v>
      </c>
      <c r="I570" s="341">
        <v>1</v>
      </c>
      <c r="J570" s="324"/>
      <c r="K570" s="477"/>
      <c r="L570" s="477"/>
      <c r="M570" s="289"/>
      <c r="N570" s="289"/>
      <c r="O570" s="289"/>
    </row>
    <row r="571" spans="1:15" s="309" customFormat="1" ht="33.75" customHeight="1" x14ac:dyDescent="0.7">
      <c r="A571" s="289"/>
      <c r="B571" s="331">
        <v>6</v>
      </c>
      <c r="C571" s="595" t="s">
        <v>139</v>
      </c>
      <c r="D571" s="584" t="s">
        <v>140</v>
      </c>
      <c r="E571" s="592" t="s">
        <v>1423</v>
      </c>
      <c r="F571" s="586">
        <v>7318.8</v>
      </c>
      <c r="G571" s="587">
        <v>242942</v>
      </c>
      <c r="H571" s="593" t="s">
        <v>590</v>
      </c>
      <c r="I571" s="588">
        <v>1</v>
      </c>
      <c r="J571" s="324"/>
      <c r="K571" s="477"/>
      <c r="L571" s="477"/>
      <c r="M571" s="289"/>
      <c r="N571" s="289"/>
      <c r="O571" s="289"/>
    </row>
    <row r="572" spans="1:15" s="309" customFormat="1" ht="33.75" customHeight="1" x14ac:dyDescent="0.7">
      <c r="A572" s="289"/>
      <c r="B572" s="316">
        <v>7</v>
      </c>
      <c r="C572" s="595" t="s">
        <v>139</v>
      </c>
      <c r="D572" s="584" t="s">
        <v>140</v>
      </c>
      <c r="E572" s="592" t="s">
        <v>1424</v>
      </c>
      <c r="F572" s="704">
        <v>43335</v>
      </c>
      <c r="G572" s="597">
        <v>242963</v>
      </c>
      <c r="H572" s="593" t="s">
        <v>942</v>
      </c>
      <c r="I572" s="588">
        <v>1</v>
      </c>
      <c r="J572" s="324"/>
      <c r="K572" s="481"/>
      <c r="L572" s="486">
        <v>40500</v>
      </c>
      <c r="M572" s="289"/>
      <c r="N572" s="289"/>
      <c r="O572" s="289"/>
    </row>
    <row r="573" spans="1:15" s="309" customFormat="1" ht="33.75" customHeight="1" x14ac:dyDescent="0.7">
      <c r="A573" s="289"/>
      <c r="B573" s="316">
        <v>8</v>
      </c>
      <c r="C573" s="595" t="s">
        <v>139</v>
      </c>
      <c r="D573" s="584" t="s">
        <v>140</v>
      </c>
      <c r="E573" s="592" t="s">
        <v>1425</v>
      </c>
      <c r="F573" s="704">
        <v>35823.599999999999</v>
      </c>
      <c r="G573" s="597">
        <v>242963</v>
      </c>
      <c r="H573" s="593" t="s">
        <v>943</v>
      </c>
      <c r="I573" s="588">
        <v>1</v>
      </c>
      <c r="J573" s="324"/>
      <c r="K573" s="481"/>
      <c r="L573" s="486">
        <v>33480</v>
      </c>
      <c r="M573" s="289"/>
      <c r="N573" s="289"/>
      <c r="O573" s="289"/>
    </row>
    <row r="574" spans="1:15" s="309" customFormat="1" ht="33.75" customHeight="1" x14ac:dyDescent="0.7">
      <c r="A574" s="289"/>
      <c r="B574" s="316">
        <v>9</v>
      </c>
      <c r="C574" s="595" t="s">
        <v>139</v>
      </c>
      <c r="D574" s="584" t="s">
        <v>140</v>
      </c>
      <c r="E574" s="592" t="s">
        <v>1426</v>
      </c>
      <c r="F574" s="704">
        <v>5392.8</v>
      </c>
      <c r="G574" s="597">
        <v>242963</v>
      </c>
      <c r="H574" s="593" t="s">
        <v>944</v>
      </c>
      <c r="I574" s="588">
        <v>1</v>
      </c>
      <c r="J574" s="324"/>
      <c r="K574" s="481"/>
      <c r="L574" s="486">
        <v>5040</v>
      </c>
      <c r="M574" s="289"/>
      <c r="N574" s="289"/>
      <c r="O574" s="289"/>
    </row>
    <row r="575" spans="1:15" s="309" customFormat="1" ht="33.75" customHeight="1" x14ac:dyDescent="0.7">
      <c r="A575" s="289"/>
      <c r="B575" s="599">
        <v>10</v>
      </c>
      <c r="C575" s="595" t="s">
        <v>139</v>
      </c>
      <c r="D575" s="584" t="s">
        <v>140</v>
      </c>
      <c r="E575" s="592" t="s">
        <v>1427</v>
      </c>
      <c r="F575" s="704">
        <v>52868.700000000004</v>
      </c>
      <c r="G575" s="597">
        <v>242970</v>
      </c>
      <c r="H575" s="593" t="s">
        <v>967</v>
      </c>
      <c r="I575" s="588">
        <v>1</v>
      </c>
      <c r="J575" s="324"/>
      <c r="K575" s="481"/>
      <c r="L575" s="486">
        <v>49410</v>
      </c>
      <c r="M575" s="289"/>
      <c r="N575" s="289"/>
      <c r="O575" s="289"/>
    </row>
    <row r="576" spans="1:15" s="309" customFormat="1" ht="42" customHeight="1" thickBot="1" x14ac:dyDescent="0.75">
      <c r="A576" s="289"/>
      <c r="B576" s="298"/>
      <c r="C576" s="624"/>
      <c r="D576" s="624"/>
      <c r="E576" s="624"/>
      <c r="F576" s="801">
        <f>SUM(F563:F575)</f>
        <v>228568.05000000002</v>
      </c>
      <c r="G576" s="296"/>
      <c r="H576" s="296"/>
      <c r="I576" s="624"/>
      <c r="J576" s="443"/>
      <c r="L576" s="286"/>
      <c r="M576" s="289"/>
      <c r="N576" s="289"/>
      <c r="O576" s="289"/>
    </row>
    <row r="577" spans="1:15" s="309" customFormat="1" ht="25.5" customHeight="1" thickTop="1" x14ac:dyDescent="0.7">
      <c r="A577" s="289"/>
      <c r="B577" s="298"/>
      <c r="C577" s="624"/>
      <c r="D577" s="624"/>
      <c r="E577" s="624"/>
      <c r="F577" s="625"/>
      <c r="G577" s="296"/>
      <c r="H577" s="296"/>
      <c r="I577" s="624"/>
      <c r="J577" s="443"/>
      <c r="L577" s="286"/>
      <c r="M577" s="289"/>
      <c r="N577" s="289"/>
      <c r="O577" s="289"/>
    </row>
    <row r="578" spans="1:15" s="309" customFormat="1" ht="12.75" customHeight="1" x14ac:dyDescent="0.7">
      <c r="A578" s="289"/>
      <c r="B578" s="298"/>
      <c r="C578" s="624"/>
      <c r="D578" s="624"/>
      <c r="E578" s="624"/>
      <c r="F578" s="625"/>
      <c r="G578" s="296"/>
      <c r="H578" s="296"/>
      <c r="I578" s="624"/>
      <c r="J578" s="443"/>
      <c r="L578" s="286"/>
      <c r="M578" s="289"/>
      <c r="N578" s="289"/>
      <c r="O578" s="289"/>
    </row>
    <row r="579" spans="1:15" s="309" customFormat="1" ht="57" customHeight="1" x14ac:dyDescent="0.7">
      <c r="A579" s="289"/>
      <c r="B579" s="298"/>
      <c r="C579" s="624"/>
      <c r="D579" s="624"/>
      <c r="E579" s="624"/>
      <c r="F579" s="625"/>
      <c r="G579" s="755"/>
      <c r="H579" s="755"/>
      <c r="I579" s="624"/>
      <c r="J579" s="443"/>
      <c r="L579" s="286"/>
      <c r="M579" s="289"/>
      <c r="N579" s="289"/>
      <c r="O579" s="289"/>
    </row>
    <row r="580" spans="1:15" s="309" customFormat="1" ht="33.75" customHeight="1" x14ac:dyDescent="0.7">
      <c r="A580" s="289"/>
      <c r="B580" s="298"/>
      <c r="C580" s="444"/>
      <c r="D580" s="626"/>
      <c r="E580" s="618"/>
      <c r="F580" s="648"/>
      <c r="G580" s="649"/>
      <c r="H580" s="627"/>
      <c r="I580" s="324"/>
      <c r="J580" s="443"/>
      <c r="L580" s="286"/>
      <c r="M580" s="289"/>
      <c r="N580" s="289"/>
      <c r="O580" s="289"/>
    </row>
    <row r="581" spans="1:15" s="309" customFormat="1" ht="33.75" customHeight="1" x14ac:dyDescent="0.7">
      <c r="A581" s="289"/>
      <c r="B581" s="298"/>
      <c r="C581" s="624"/>
      <c r="D581" s="624"/>
      <c r="E581" s="624"/>
      <c r="F581" s="716"/>
      <c r="G581" s="296"/>
      <c r="H581" s="296"/>
      <c r="I581" s="624"/>
      <c r="J581" s="443"/>
      <c r="L581" s="286"/>
      <c r="M581" s="289"/>
      <c r="N581" s="289"/>
      <c r="O581" s="289"/>
    </row>
    <row r="582" spans="1:15" s="309" customFormat="1" ht="33.75" customHeight="1" x14ac:dyDescent="0.7">
      <c r="A582" s="289"/>
      <c r="B582" s="298"/>
      <c r="C582" s="624"/>
      <c r="D582" s="624"/>
      <c r="E582" s="624"/>
      <c r="F582" s="625"/>
      <c r="G582" s="296"/>
      <c r="H582" s="296"/>
      <c r="I582" s="624"/>
      <c r="J582" s="443"/>
      <c r="L582" s="286"/>
      <c r="M582" s="289"/>
      <c r="N582" s="289"/>
      <c r="O582" s="289"/>
    </row>
    <row r="583" spans="1:15" s="309" customFormat="1" ht="58.5" customHeight="1" x14ac:dyDescent="0.7">
      <c r="A583" s="289"/>
      <c r="B583" s="606" t="s">
        <v>5</v>
      </c>
      <c r="C583" s="606" t="s">
        <v>16</v>
      </c>
      <c r="D583" s="606" t="s">
        <v>6</v>
      </c>
      <c r="E583" s="606" t="s">
        <v>7</v>
      </c>
      <c r="F583" s="607" t="s">
        <v>8</v>
      </c>
      <c r="G583" s="735" t="s">
        <v>9</v>
      </c>
      <c r="H583" s="735"/>
      <c r="I583" s="606" t="s">
        <v>10</v>
      </c>
      <c r="J583" s="443"/>
      <c r="L583" s="286"/>
      <c r="M583" s="289"/>
      <c r="N583" s="289"/>
      <c r="O583" s="289"/>
    </row>
    <row r="584" spans="1:15" s="309" customFormat="1" ht="26.25" customHeight="1" x14ac:dyDescent="0.7">
      <c r="A584" s="289"/>
      <c r="B584" s="650">
        <v>1</v>
      </c>
      <c r="C584" s="332" t="s">
        <v>748</v>
      </c>
      <c r="D584" s="651" t="s">
        <v>430</v>
      </c>
      <c r="E584" s="656" t="s">
        <v>533</v>
      </c>
      <c r="F584" s="320">
        <v>39114.92</v>
      </c>
      <c r="G584" s="653">
        <v>242937</v>
      </c>
      <c r="H584" s="659" t="s">
        <v>589</v>
      </c>
      <c r="I584" s="366">
        <v>1</v>
      </c>
      <c r="J584" s="443"/>
      <c r="L584" s="286"/>
      <c r="M584" s="289"/>
      <c r="N584" s="289"/>
      <c r="O584" s="289"/>
    </row>
    <row r="585" spans="1:15" s="309" customFormat="1" ht="26.25" customHeight="1" x14ac:dyDescent="0.7">
      <c r="A585" s="289"/>
      <c r="B585" s="654"/>
      <c r="C585" s="655"/>
      <c r="D585" s="643"/>
      <c r="E585" s="657" t="s">
        <v>534</v>
      </c>
      <c r="F585" s="658"/>
      <c r="G585" s="645"/>
      <c r="H585" s="660"/>
      <c r="I585" s="646"/>
      <c r="J585" s="443"/>
      <c r="L585" s="286"/>
      <c r="M585" s="289"/>
      <c r="N585" s="289"/>
      <c r="O585" s="289"/>
    </row>
    <row r="586" spans="1:15" s="309" customFormat="1" ht="26.25" customHeight="1" thickBot="1" x14ac:dyDescent="0.75">
      <c r="A586" s="289"/>
      <c r="B586" s="298"/>
      <c r="C586" s="624"/>
      <c r="D586" s="624"/>
      <c r="E586" s="624"/>
      <c r="F586" s="801">
        <f>SUM(F584:F585)</f>
        <v>39114.92</v>
      </c>
      <c r="G586" s="296"/>
      <c r="H586" s="296"/>
      <c r="I586" s="624"/>
      <c r="J586" s="443"/>
      <c r="L586" s="286"/>
      <c r="M586" s="289"/>
      <c r="N586" s="289"/>
      <c r="O586" s="289"/>
    </row>
    <row r="587" spans="1:15" s="309" customFormat="1" ht="26.25" customHeight="1" thickTop="1" x14ac:dyDescent="0.7">
      <c r="A587" s="289"/>
      <c r="B587" s="298"/>
      <c r="C587" s="624"/>
      <c r="D587" s="624"/>
      <c r="E587" s="624"/>
      <c r="F587" s="716"/>
      <c r="G587" s="296"/>
      <c r="H587" s="296"/>
      <c r="I587" s="624"/>
      <c r="J587" s="443"/>
      <c r="L587" s="286"/>
      <c r="M587" s="289"/>
      <c r="N587" s="289"/>
      <c r="O587" s="289"/>
    </row>
    <row r="588" spans="1:15" s="309" customFormat="1" ht="26.25" customHeight="1" x14ac:dyDescent="0.7">
      <c r="A588" s="289"/>
      <c r="B588" s="298"/>
      <c r="C588" s="624"/>
      <c r="D588" s="624"/>
      <c r="E588" s="624"/>
      <c r="F588" s="625"/>
      <c r="G588" s="296"/>
      <c r="H588" s="296"/>
      <c r="I588" s="624"/>
      <c r="J588" s="443"/>
      <c r="L588" s="286"/>
      <c r="M588" s="289"/>
      <c r="N588" s="289"/>
      <c r="O588" s="289"/>
    </row>
    <row r="589" spans="1:15" s="309" customFormat="1" ht="56.25" customHeight="1" x14ac:dyDescent="0.7">
      <c r="A589" s="289"/>
      <c r="B589" s="603" t="s">
        <v>5</v>
      </c>
      <c r="C589" s="293" t="s">
        <v>16</v>
      </c>
      <c r="D589" s="293" t="s">
        <v>6</v>
      </c>
      <c r="E589" s="293" t="s">
        <v>7</v>
      </c>
      <c r="F589" s="604" t="s">
        <v>8</v>
      </c>
      <c r="G589" s="734" t="s">
        <v>9</v>
      </c>
      <c r="H589" s="734"/>
      <c r="I589" s="293" t="s">
        <v>10</v>
      </c>
      <c r="J589" s="443"/>
      <c r="L589" s="286"/>
      <c r="M589" s="289"/>
      <c r="N589" s="289"/>
      <c r="O589" s="289"/>
    </row>
    <row r="590" spans="1:15" s="309" customFormat="1" ht="30" customHeight="1" x14ac:dyDescent="0.7">
      <c r="A590" s="289"/>
      <c r="B590" s="599">
        <v>1</v>
      </c>
      <c r="C590" s="595" t="s">
        <v>747</v>
      </c>
      <c r="D590" s="20" t="s">
        <v>657</v>
      </c>
      <c r="E590" s="20" t="s">
        <v>687</v>
      </c>
      <c r="F590" s="705">
        <v>35096</v>
      </c>
      <c r="G590" s="587">
        <v>242937</v>
      </c>
      <c r="H590" s="594" t="s">
        <v>703</v>
      </c>
      <c r="I590" s="588">
        <v>1</v>
      </c>
      <c r="J590" s="443"/>
      <c r="L590" s="286"/>
      <c r="M590" s="289"/>
      <c r="N590" s="289"/>
      <c r="O590" s="289"/>
    </row>
    <row r="591" spans="1:15" s="309" customFormat="1" ht="26.25" customHeight="1" thickBot="1" x14ac:dyDescent="0.75">
      <c r="A591" s="289"/>
      <c r="B591" s="298"/>
      <c r="C591" s="624"/>
      <c r="D591" s="624"/>
      <c r="E591" s="624"/>
      <c r="F591" s="801">
        <f>SUM(F590)</f>
        <v>35096</v>
      </c>
      <c r="G591" s="296"/>
      <c r="H591" s="296"/>
      <c r="I591" s="624"/>
      <c r="J591" s="443"/>
      <c r="L591" s="286"/>
      <c r="M591" s="289"/>
      <c r="N591" s="289"/>
      <c r="O591" s="289"/>
    </row>
    <row r="592" spans="1:15" s="309" customFormat="1" ht="26.25" customHeight="1" thickTop="1" x14ac:dyDescent="0.7">
      <c r="A592" s="289"/>
      <c r="B592" s="298"/>
      <c r="C592" s="624"/>
      <c r="D592" s="624"/>
      <c r="E592" s="624"/>
      <c r="F592" s="625"/>
      <c r="G592" s="296"/>
      <c r="H592" s="296"/>
      <c r="I592" s="624"/>
      <c r="J592" s="443"/>
      <c r="L592" s="286"/>
      <c r="M592" s="289"/>
      <c r="N592" s="289"/>
      <c r="O592" s="289"/>
    </row>
    <row r="593" spans="1:15" s="309" customFormat="1" ht="26.25" customHeight="1" x14ac:dyDescent="0.7">
      <c r="A593" s="289"/>
      <c r="B593" s="298"/>
      <c r="C593" s="624"/>
      <c r="D593" s="624"/>
      <c r="E593" s="624"/>
      <c r="F593" s="625"/>
      <c r="G593" s="296"/>
      <c r="H593" s="296"/>
      <c r="I593" s="624"/>
      <c r="J593" s="443"/>
      <c r="L593" s="286"/>
      <c r="M593" s="289"/>
      <c r="N593" s="289"/>
      <c r="O593" s="289"/>
    </row>
    <row r="594" spans="1:15" s="309" customFormat="1" ht="54.75" customHeight="1" x14ac:dyDescent="0.7">
      <c r="A594" s="289"/>
      <c r="B594" s="603" t="s">
        <v>5</v>
      </c>
      <c r="C594" s="293" t="s">
        <v>16</v>
      </c>
      <c r="D594" s="293" t="s">
        <v>6</v>
      </c>
      <c r="E594" s="293" t="s">
        <v>7</v>
      </c>
      <c r="F594" s="604" t="s">
        <v>8</v>
      </c>
      <c r="G594" s="734" t="s">
        <v>9</v>
      </c>
      <c r="H594" s="734"/>
      <c r="I594" s="293" t="s">
        <v>10</v>
      </c>
      <c r="J594" s="443"/>
      <c r="L594" s="286"/>
      <c r="M594" s="289"/>
      <c r="N594" s="289"/>
      <c r="O594" s="289"/>
    </row>
    <row r="595" spans="1:15" s="309" customFormat="1" ht="26.25" customHeight="1" x14ac:dyDescent="0.7">
      <c r="A595" s="289"/>
      <c r="B595" s="599">
        <v>1</v>
      </c>
      <c r="C595" s="595" t="s">
        <v>254</v>
      </c>
      <c r="D595" s="590" t="s">
        <v>255</v>
      </c>
      <c r="E595" s="585" t="s">
        <v>256</v>
      </c>
      <c r="F595" s="586">
        <v>98440</v>
      </c>
      <c r="G595" s="587">
        <v>242905</v>
      </c>
      <c r="H595" s="588" t="s">
        <v>257</v>
      </c>
      <c r="I595" s="588">
        <v>1</v>
      </c>
      <c r="J595" s="324"/>
      <c r="K595" s="483"/>
      <c r="L595" s="477"/>
      <c r="M595" s="289"/>
      <c r="N595" s="289"/>
      <c r="O595" s="289"/>
    </row>
    <row r="596" spans="1:15" s="309" customFormat="1" ht="26.25" customHeight="1" x14ac:dyDescent="0.7">
      <c r="A596" s="289"/>
      <c r="B596" s="599">
        <v>2</v>
      </c>
      <c r="C596" s="595" t="s">
        <v>1206</v>
      </c>
      <c r="D596" s="591" t="s">
        <v>771</v>
      </c>
      <c r="E596" s="592" t="s">
        <v>1428</v>
      </c>
      <c r="F596" s="704">
        <v>97370</v>
      </c>
      <c r="G596" s="597">
        <v>242968</v>
      </c>
      <c r="H596" s="593" t="s">
        <v>958</v>
      </c>
      <c r="I596" s="588">
        <v>1</v>
      </c>
      <c r="J596" s="324"/>
      <c r="K596" s="481"/>
      <c r="L596" s="486">
        <v>91000</v>
      </c>
      <c r="M596" s="289"/>
      <c r="N596" s="289"/>
      <c r="O596" s="289"/>
    </row>
    <row r="597" spans="1:15" s="309" customFormat="1" ht="26.25" customHeight="1" thickBot="1" x14ac:dyDescent="0.75">
      <c r="A597" s="289"/>
      <c r="B597" s="298"/>
      <c r="C597" s="624"/>
      <c r="D597" s="624"/>
      <c r="E597" s="624"/>
      <c r="F597" s="801">
        <f>SUM(F595:F596)</f>
        <v>195810</v>
      </c>
      <c r="G597" s="296"/>
      <c r="H597" s="296"/>
      <c r="I597" s="624"/>
      <c r="J597" s="443"/>
      <c r="L597" s="286"/>
      <c r="M597" s="289"/>
      <c r="N597" s="289"/>
      <c r="O597" s="289"/>
    </row>
    <row r="598" spans="1:15" s="309" customFormat="1" ht="18" customHeight="1" thickTop="1" x14ac:dyDescent="0.7">
      <c r="A598" s="289"/>
      <c r="B598" s="298"/>
      <c r="C598" s="624"/>
      <c r="D598" s="624"/>
      <c r="E598" s="624"/>
      <c r="F598" s="625"/>
      <c r="G598" s="296"/>
      <c r="H598" s="296"/>
      <c r="I598" s="624"/>
      <c r="J598" s="443"/>
      <c r="L598" s="286"/>
      <c r="M598" s="289"/>
      <c r="N598" s="289"/>
      <c r="O598" s="289"/>
    </row>
    <row r="599" spans="1:15" s="309" customFormat="1" ht="26.25" customHeight="1" x14ac:dyDescent="0.7">
      <c r="A599" s="289"/>
      <c r="B599" s="477"/>
      <c r="C599" s="349"/>
      <c r="D599" s="349"/>
      <c r="E599" s="349"/>
      <c r="F599" s="702"/>
      <c r="G599" s="478"/>
      <c r="H599" s="479"/>
      <c r="I599" s="324"/>
      <c r="J599" s="443"/>
      <c r="L599" s="286"/>
      <c r="M599" s="289"/>
      <c r="N599" s="289"/>
      <c r="O599" s="289"/>
    </row>
    <row r="600" spans="1:15" s="309" customFormat="1" ht="50.25" customHeight="1" x14ac:dyDescent="0.7">
      <c r="A600" s="289"/>
      <c r="B600" s="603" t="s">
        <v>5</v>
      </c>
      <c r="C600" s="293" t="s">
        <v>16</v>
      </c>
      <c r="D600" s="293" t="s">
        <v>6</v>
      </c>
      <c r="E600" s="293" t="s">
        <v>7</v>
      </c>
      <c r="F600" s="604" t="s">
        <v>8</v>
      </c>
      <c r="G600" s="734" t="s">
        <v>9</v>
      </c>
      <c r="H600" s="734"/>
      <c r="I600" s="293" t="s">
        <v>10</v>
      </c>
      <c r="J600" s="443"/>
      <c r="L600" s="286"/>
      <c r="M600" s="289"/>
      <c r="N600" s="289"/>
      <c r="O600" s="289"/>
    </row>
    <row r="601" spans="1:15" s="309" customFormat="1" ht="30" customHeight="1" x14ac:dyDescent="0.7">
      <c r="A601" s="289"/>
      <c r="B601" s="599">
        <v>1</v>
      </c>
      <c r="C601" s="595" t="s">
        <v>347</v>
      </c>
      <c r="D601" s="590" t="s">
        <v>348</v>
      </c>
      <c r="E601" s="585" t="s">
        <v>349</v>
      </c>
      <c r="F601" s="586">
        <v>29960</v>
      </c>
      <c r="G601" s="587">
        <v>242913</v>
      </c>
      <c r="H601" s="588" t="s">
        <v>350</v>
      </c>
      <c r="I601" s="588">
        <v>1</v>
      </c>
      <c r="J601" s="443"/>
      <c r="L601" s="286"/>
      <c r="M601" s="289"/>
      <c r="N601" s="289"/>
      <c r="O601" s="289"/>
    </row>
    <row r="602" spans="1:15" s="309" customFormat="1" ht="30" customHeight="1" x14ac:dyDescent="0.7">
      <c r="A602" s="289"/>
      <c r="B602" s="599">
        <v>2</v>
      </c>
      <c r="C602" s="595" t="s">
        <v>347</v>
      </c>
      <c r="D602" s="590" t="s">
        <v>348</v>
      </c>
      <c r="E602" s="592" t="s">
        <v>1429</v>
      </c>
      <c r="F602" s="586">
        <v>32100</v>
      </c>
      <c r="G602" s="587">
        <v>242921</v>
      </c>
      <c r="H602" s="593" t="s">
        <v>602</v>
      </c>
      <c r="I602" s="588">
        <v>1</v>
      </c>
      <c r="J602" s="443"/>
      <c r="L602" s="286"/>
      <c r="M602" s="289"/>
      <c r="N602" s="289"/>
      <c r="O602" s="289"/>
    </row>
    <row r="603" spans="1:15" s="309" customFormat="1" ht="26.25" customHeight="1" thickBot="1" x14ac:dyDescent="0.75">
      <c r="A603" s="289"/>
      <c r="B603" s="477"/>
      <c r="C603" s="349"/>
      <c r="D603" s="349"/>
      <c r="E603" s="349"/>
      <c r="F603" s="797">
        <f>SUM(F601:F602)</f>
        <v>62060</v>
      </c>
      <c r="G603" s="478"/>
      <c r="H603" s="479"/>
      <c r="I603" s="324"/>
      <c r="J603" s="443"/>
      <c r="L603" s="286"/>
      <c r="M603" s="289"/>
      <c r="N603" s="289"/>
      <c r="O603" s="289"/>
    </row>
    <row r="604" spans="1:15" s="309" customFormat="1" ht="9" customHeight="1" thickTop="1" x14ac:dyDescent="0.7">
      <c r="A604" s="289"/>
      <c r="B604" s="477"/>
      <c r="C604" s="349"/>
      <c r="D604" s="349"/>
      <c r="E604" s="349"/>
      <c r="F604" s="702"/>
      <c r="G604" s="478"/>
      <c r="H604" s="479"/>
      <c r="I604" s="324"/>
      <c r="J604" s="443"/>
      <c r="L604" s="286"/>
      <c r="M604" s="289"/>
      <c r="N604" s="289"/>
      <c r="O604" s="289"/>
    </row>
    <row r="605" spans="1:15" s="309" customFormat="1" ht="26.25" customHeight="1" x14ac:dyDescent="0.7">
      <c r="A605" s="289"/>
      <c r="B605" s="477"/>
      <c r="C605" s="349"/>
      <c r="D605" s="349"/>
      <c r="E605" s="349"/>
      <c r="F605" s="702"/>
      <c r="G605" s="478"/>
      <c r="H605" s="479"/>
      <c r="I605" s="324"/>
      <c r="J605" s="443"/>
      <c r="L605" s="286"/>
      <c r="M605" s="289"/>
      <c r="N605" s="289"/>
      <c r="O605" s="289"/>
    </row>
    <row r="606" spans="1:15" s="309" customFormat="1" ht="49.5" customHeight="1" x14ac:dyDescent="0.7">
      <c r="A606" s="289"/>
      <c r="B606" s="603" t="s">
        <v>5</v>
      </c>
      <c r="C606" s="293" t="s">
        <v>16</v>
      </c>
      <c r="D606" s="293" t="s">
        <v>6</v>
      </c>
      <c r="E606" s="293" t="s">
        <v>7</v>
      </c>
      <c r="F606" s="604" t="s">
        <v>8</v>
      </c>
      <c r="G606" s="734" t="s">
        <v>9</v>
      </c>
      <c r="H606" s="734"/>
      <c r="I606" s="293" t="s">
        <v>10</v>
      </c>
      <c r="J606" s="443"/>
      <c r="L606" s="286"/>
      <c r="M606" s="289"/>
      <c r="N606" s="289"/>
      <c r="O606" s="289"/>
    </row>
    <row r="607" spans="1:15" s="309" customFormat="1" ht="34.5" customHeight="1" x14ac:dyDescent="0.7">
      <c r="A607" s="289"/>
      <c r="B607" s="599">
        <v>1</v>
      </c>
      <c r="C607" s="595" t="s">
        <v>1186</v>
      </c>
      <c r="D607" s="591" t="s">
        <v>1168</v>
      </c>
      <c r="E607" s="592" t="s">
        <v>1167</v>
      </c>
      <c r="F607" s="704">
        <v>55062.200000000004</v>
      </c>
      <c r="G607" s="597">
        <v>242977</v>
      </c>
      <c r="H607" s="593" t="s">
        <v>1102</v>
      </c>
      <c r="I607" s="588">
        <v>1</v>
      </c>
      <c r="J607" s="324"/>
      <c r="K607" s="481"/>
      <c r="L607" s="486">
        <v>51460</v>
      </c>
      <c r="M607" s="289"/>
      <c r="N607" s="289"/>
      <c r="O607" s="289"/>
    </row>
    <row r="608" spans="1:15" s="309" customFormat="1" ht="26.25" customHeight="1" thickBot="1" x14ac:dyDescent="0.75">
      <c r="A608" s="289"/>
      <c r="B608" s="477"/>
      <c r="C608" s="349"/>
      <c r="D608" s="349"/>
      <c r="E608" s="349"/>
      <c r="F608" s="797">
        <f>SUM(F607)</f>
        <v>55062.200000000004</v>
      </c>
      <c r="G608" s="478"/>
      <c r="H608" s="479"/>
      <c r="I608" s="324"/>
      <c r="J608" s="443"/>
      <c r="L608" s="286"/>
      <c r="M608" s="289"/>
      <c r="N608" s="289"/>
      <c r="O608" s="289"/>
    </row>
    <row r="609" spans="1:15" s="309" customFormat="1" ht="26.25" customHeight="1" thickTop="1" x14ac:dyDescent="0.7">
      <c r="A609" s="289"/>
      <c r="B609" s="477"/>
      <c r="C609" s="349"/>
      <c r="D609" s="349"/>
      <c r="E609" s="349"/>
      <c r="F609" s="714"/>
      <c r="G609" s="478"/>
      <c r="H609" s="479"/>
      <c r="I609" s="324"/>
      <c r="J609" s="443"/>
      <c r="L609" s="286"/>
      <c r="M609" s="289"/>
      <c r="N609" s="289"/>
      <c r="O609" s="289"/>
    </row>
    <row r="610" spans="1:15" s="309" customFormat="1" ht="26.25" customHeight="1" x14ac:dyDescent="0.7">
      <c r="A610" s="289"/>
      <c r="B610" s="477"/>
      <c r="C610" s="349"/>
      <c r="D610" s="349"/>
      <c r="E610" s="349"/>
      <c r="F610" s="714"/>
      <c r="G610" s="478"/>
      <c r="H610" s="479"/>
      <c r="I610" s="324"/>
      <c r="J610" s="443"/>
      <c r="L610" s="286"/>
      <c r="M610" s="289"/>
      <c r="N610" s="289"/>
      <c r="O610" s="289"/>
    </row>
    <row r="611" spans="1:15" s="309" customFormat="1" ht="26.25" customHeight="1" x14ac:dyDescent="0.7">
      <c r="A611" s="289"/>
      <c r="B611" s="477"/>
      <c r="C611" s="349"/>
      <c r="D611" s="349"/>
      <c r="E611" s="349"/>
      <c r="F611" s="714"/>
      <c r="G611" s="478"/>
      <c r="H611" s="479"/>
      <c r="I611" s="324"/>
      <c r="J611" s="443"/>
      <c r="L611" s="286"/>
      <c r="M611" s="289"/>
      <c r="N611" s="289"/>
      <c r="O611" s="289"/>
    </row>
    <row r="612" spans="1:15" s="309" customFormat="1" ht="44.25" customHeight="1" x14ac:dyDescent="0.7">
      <c r="A612" s="289"/>
      <c r="B612" s="603" t="s">
        <v>5</v>
      </c>
      <c r="C612" s="293" t="s">
        <v>16</v>
      </c>
      <c r="D612" s="293" t="s">
        <v>6</v>
      </c>
      <c r="E612" s="293" t="s">
        <v>7</v>
      </c>
      <c r="F612" s="604" t="s">
        <v>8</v>
      </c>
      <c r="G612" s="734" t="s">
        <v>9</v>
      </c>
      <c r="H612" s="734"/>
      <c r="I612" s="293" t="s">
        <v>10</v>
      </c>
      <c r="J612" s="324"/>
      <c r="K612" s="481"/>
      <c r="L612" s="610"/>
      <c r="M612" s="289"/>
      <c r="N612" s="289"/>
      <c r="O612" s="289"/>
    </row>
    <row r="613" spans="1:15" s="309" customFormat="1" ht="34.5" customHeight="1" x14ac:dyDescent="0.7">
      <c r="A613" s="289"/>
      <c r="B613" s="599">
        <v>1</v>
      </c>
      <c r="C613" s="595" t="s">
        <v>741</v>
      </c>
      <c r="D613" s="591" t="s">
        <v>414</v>
      </c>
      <c r="E613" s="592" t="s">
        <v>1471</v>
      </c>
      <c r="F613" s="586">
        <v>9309</v>
      </c>
      <c r="G613" s="587">
        <v>44600</v>
      </c>
      <c r="H613" s="593" t="s">
        <v>552</v>
      </c>
      <c r="I613" s="588">
        <v>1</v>
      </c>
      <c r="J613" s="324"/>
      <c r="K613" s="481"/>
      <c r="L613" s="610"/>
      <c r="M613" s="289"/>
      <c r="N613" s="289"/>
      <c r="O613" s="289"/>
    </row>
    <row r="614" spans="1:15" s="309" customFormat="1" ht="39.75" customHeight="1" thickBot="1" x14ac:dyDescent="0.75">
      <c r="A614" s="289"/>
      <c r="B614" s="483"/>
      <c r="C614" s="444"/>
      <c r="D614" s="357"/>
      <c r="E614" s="618"/>
      <c r="F614" s="797">
        <f>SUM(F613)</f>
        <v>9309</v>
      </c>
      <c r="G614" s="494"/>
      <c r="H614" s="627"/>
      <c r="I614" s="324"/>
      <c r="J614" s="324"/>
      <c r="K614" s="481"/>
      <c r="L614" s="610"/>
      <c r="M614" s="289"/>
      <c r="N614" s="289"/>
      <c r="O614" s="289"/>
    </row>
    <row r="615" spans="1:15" s="309" customFormat="1" ht="26.25" customHeight="1" thickTop="1" x14ac:dyDescent="0.7">
      <c r="A615" s="289"/>
      <c r="B615" s="477"/>
      <c r="C615" s="349"/>
      <c r="D615" s="349"/>
      <c r="E615" s="349"/>
      <c r="F615" s="714"/>
      <c r="G615" s="478"/>
      <c r="H615" s="479"/>
      <c r="I615" s="324"/>
      <c r="J615" s="443"/>
      <c r="L615" s="286"/>
      <c r="M615" s="289"/>
      <c r="N615" s="289"/>
      <c r="O615" s="289"/>
    </row>
    <row r="616" spans="1:15" s="309" customFormat="1" ht="26.25" customHeight="1" x14ac:dyDescent="0.7">
      <c r="A616" s="289"/>
      <c r="B616" s="477"/>
      <c r="C616" s="349"/>
      <c r="D616" s="349"/>
      <c r="E616" s="349"/>
      <c r="F616" s="714"/>
      <c r="G616" s="478"/>
      <c r="H616" s="479"/>
      <c r="I616" s="324"/>
      <c r="J616" s="443"/>
      <c r="L616" s="286"/>
      <c r="M616" s="289"/>
      <c r="N616" s="289"/>
      <c r="O616" s="289"/>
    </row>
    <row r="617" spans="1:15" s="309" customFormat="1" ht="26.25" customHeight="1" x14ac:dyDescent="0.7">
      <c r="A617" s="289"/>
      <c r="B617" s="477"/>
      <c r="C617" s="349"/>
      <c r="D617" s="349"/>
      <c r="E617" s="349"/>
      <c r="F617" s="714"/>
      <c r="G617" s="478"/>
      <c r="H617" s="479"/>
      <c r="I617" s="324"/>
      <c r="J617" s="443"/>
      <c r="L617" s="286"/>
      <c r="M617" s="289"/>
      <c r="N617" s="289"/>
      <c r="O617" s="289"/>
    </row>
    <row r="618" spans="1:15" s="309" customFormat="1" ht="26.25" customHeight="1" x14ac:dyDescent="0.7">
      <c r="A618" s="289"/>
      <c r="B618" s="477"/>
      <c r="C618" s="349"/>
      <c r="D618" s="349"/>
      <c r="E618" s="349"/>
      <c r="F618" s="714"/>
      <c r="G618" s="478"/>
      <c r="H618" s="479"/>
      <c r="I618" s="324"/>
      <c r="J618" s="443"/>
      <c r="L618" s="286"/>
      <c r="M618" s="289"/>
      <c r="N618" s="289"/>
      <c r="O618" s="289"/>
    </row>
    <row r="619" spans="1:15" s="309" customFormat="1" ht="26.25" customHeight="1" x14ac:dyDescent="0.7">
      <c r="A619" s="289"/>
      <c r="B619" s="477"/>
      <c r="C619" s="349"/>
      <c r="D619" s="349"/>
      <c r="E619" s="349"/>
      <c r="F619" s="714"/>
      <c r="G619" s="478"/>
      <c r="H619" s="479"/>
      <c r="I619" s="324"/>
      <c r="J619" s="443"/>
      <c r="L619" s="286"/>
      <c r="M619" s="289"/>
      <c r="N619" s="289"/>
      <c r="O619" s="289"/>
    </row>
    <row r="620" spans="1:15" s="309" customFormat="1" ht="26.25" customHeight="1" x14ac:dyDescent="0.7">
      <c r="A620" s="289"/>
      <c r="B620" s="477"/>
      <c r="C620" s="349"/>
      <c r="D620" s="349"/>
      <c r="E620" s="349"/>
      <c r="F620" s="714"/>
      <c r="G620" s="478"/>
      <c r="H620" s="479"/>
      <c r="I620" s="324"/>
      <c r="J620" s="443"/>
      <c r="L620" s="286"/>
      <c r="M620" s="289"/>
      <c r="N620" s="289"/>
      <c r="O620" s="289"/>
    </row>
    <row r="621" spans="1:15" s="309" customFormat="1" ht="26.25" customHeight="1" x14ac:dyDescent="0.7">
      <c r="A621" s="289"/>
      <c r="B621" s="477"/>
      <c r="C621" s="349"/>
      <c r="D621" s="349"/>
      <c r="E621" s="349"/>
      <c r="F621" s="714"/>
      <c r="G621" s="478"/>
      <c r="H621" s="479"/>
      <c r="I621" s="324"/>
      <c r="J621" s="443"/>
      <c r="L621" s="286"/>
      <c r="M621" s="289"/>
      <c r="N621" s="289"/>
      <c r="O621" s="289"/>
    </row>
    <row r="622" spans="1:15" s="309" customFormat="1" ht="22.5" customHeight="1" x14ac:dyDescent="0.7">
      <c r="A622" s="289"/>
      <c r="B622" s="477"/>
      <c r="C622" s="349"/>
      <c r="D622" s="349"/>
      <c r="E622" s="349"/>
      <c r="F622" s="714"/>
      <c r="G622" s="478"/>
      <c r="H622" s="479"/>
      <c r="I622" s="324"/>
      <c r="J622" s="443"/>
      <c r="L622" s="286"/>
      <c r="M622" s="289"/>
      <c r="N622" s="289"/>
      <c r="O622" s="289"/>
    </row>
    <row r="623" spans="1:15" s="309" customFormat="1" ht="18.75" customHeight="1" x14ac:dyDescent="0.7">
      <c r="A623" s="289"/>
      <c r="B623" s="477"/>
      <c r="C623" s="349"/>
      <c r="D623" s="349"/>
      <c r="E623" s="349"/>
      <c r="F623" s="702"/>
      <c r="G623" s="478"/>
      <c r="H623" s="479"/>
      <c r="I623" s="324"/>
      <c r="J623" s="443"/>
      <c r="L623" s="286"/>
      <c r="M623" s="289"/>
      <c r="N623" s="289"/>
      <c r="O623" s="289"/>
    </row>
    <row r="624" spans="1:15" s="309" customFormat="1" ht="48" customHeight="1" x14ac:dyDescent="0.7">
      <c r="A624" s="289"/>
      <c r="B624" s="603" t="s">
        <v>5</v>
      </c>
      <c r="C624" s="293" t="s">
        <v>16</v>
      </c>
      <c r="D624" s="293" t="s">
        <v>6</v>
      </c>
      <c r="E624" s="606" t="s">
        <v>7</v>
      </c>
      <c r="F624" s="604" t="s">
        <v>8</v>
      </c>
      <c r="G624" s="734" t="s">
        <v>9</v>
      </c>
      <c r="H624" s="734"/>
      <c r="I624" s="293" t="s">
        <v>10</v>
      </c>
      <c r="J624" s="443"/>
      <c r="L624" s="286"/>
      <c r="M624" s="289"/>
      <c r="N624" s="289"/>
      <c r="O624" s="289"/>
    </row>
    <row r="625" spans="1:15" s="309" customFormat="1" ht="24" customHeight="1" x14ac:dyDescent="0.7">
      <c r="A625" s="289"/>
      <c r="B625" s="741">
        <v>1</v>
      </c>
      <c r="C625" s="743" t="s">
        <v>55</v>
      </c>
      <c r="D625" s="753" t="s">
        <v>56</v>
      </c>
      <c r="E625" s="334" t="s">
        <v>57</v>
      </c>
      <c r="F625" s="747">
        <v>21956.400000000001</v>
      </c>
      <c r="G625" s="749">
        <v>242893</v>
      </c>
      <c r="H625" s="751" t="s">
        <v>58</v>
      </c>
      <c r="I625" s="751">
        <v>1</v>
      </c>
      <c r="J625" s="324"/>
      <c r="K625" s="483"/>
      <c r="L625" s="477"/>
      <c r="M625" s="289"/>
      <c r="N625" s="289"/>
      <c r="O625" s="289"/>
    </row>
    <row r="626" spans="1:15" s="309" customFormat="1" ht="17.25" customHeight="1" x14ac:dyDescent="0.7">
      <c r="A626" s="289"/>
      <c r="B626" s="742"/>
      <c r="C626" s="744"/>
      <c r="D626" s="754"/>
      <c r="E626" s="340" t="s">
        <v>59</v>
      </c>
      <c r="F626" s="748"/>
      <c r="G626" s="750"/>
      <c r="H626" s="752"/>
      <c r="I626" s="752"/>
      <c r="J626" s="324"/>
      <c r="K626" s="483"/>
      <c r="L626" s="477"/>
      <c r="M626" s="289"/>
      <c r="N626" s="289"/>
      <c r="O626" s="289"/>
    </row>
    <row r="627" spans="1:15" s="309" customFormat="1" ht="26.25" customHeight="1" x14ac:dyDescent="0.7">
      <c r="A627" s="289"/>
      <c r="B627" s="599">
        <v>2</v>
      </c>
      <c r="C627" s="595" t="s">
        <v>55</v>
      </c>
      <c r="D627" s="590" t="s">
        <v>56</v>
      </c>
      <c r="E627" s="328" t="s">
        <v>1430</v>
      </c>
      <c r="F627" s="586">
        <v>15985.800000000001</v>
      </c>
      <c r="G627" s="587">
        <v>242898</v>
      </c>
      <c r="H627" s="588" t="s">
        <v>137</v>
      </c>
      <c r="I627" s="588">
        <v>1</v>
      </c>
      <c r="J627" s="324"/>
      <c r="K627" s="483"/>
      <c r="L627" s="477"/>
      <c r="M627" s="289"/>
      <c r="N627" s="289"/>
      <c r="O627" s="289"/>
    </row>
    <row r="628" spans="1:15" s="309" customFormat="1" ht="20.25" customHeight="1" x14ac:dyDescent="0.7">
      <c r="A628" s="289"/>
      <c r="B628" s="741">
        <v>3</v>
      </c>
      <c r="C628" s="743" t="s">
        <v>55</v>
      </c>
      <c r="D628" s="753" t="s">
        <v>56</v>
      </c>
      <c r="E628" s="334" t="s">
        <v>204</v>
      </c>
      <c r="F628" s="747">
        <v>34240</v>
      </c>
      <c r="G628" s="749">
        <v>242901</v>
      </c>
      <c r="H628" s="751" t="s">
        <v>1253</v>
      </c>
      <c r="I628" s="751">
        <v>1</v>
      </c>
      <c r="J628" s="324"/>
      <c r="K628" s="483"/>
      <c r="L628" s="477"/>
      <c r="M628" s="289"/>
      <c r="N628" s="289"/>
      <c r="O628" s="289"/>
    </row>
    <row r="629" spans="1:15" s="309" customFormat="1" ht="18" customHeight="1" x14ac:dyDescent="0.7">
      <c r="A629" s="289"/>
      <c r="B629" s="742"/>
      <c r="C629" s="744"/>
      <c r="D629" s="754"/>
      <c r="E629" s="340" t="s">
        <v>1431</v>
      </c>
      <c r="F629" s="748"/>
      <c r="G629" s="750"/>
      <c r="H629" s="752"/>
      <c r="I629" s="752"/>
      <c r="J629" s="324"/>
      <c r="K629" s="483"/>
      <c r="L629" s="477"/>
      <c r="M629" s="289"/>
      <c r="N629" s="289"/>
      <c r="O629" s="289"/>
    </row>
    <row r="630" spans="1:15" s="309" customFormat="1" ht="26.25" customHeight="1" x14ac:dyDescent="0.7">
      <c r="A630" s="289"/>
      <c r="B630" s="599">
        <v>4</v>
      </c>
      <c r="C630" s="595" t="s">
        <v>55</v>
      </c>
      <c r="D630" s="584" t="s">
        <v>56</v>
      </c>
      <c r="E630" s="340" t="s">
        <v>228</v>
      </c>
      <c r="F630" s="586">
        <v>13482</v>
      </c>
      <c r="G630" s="587">
        <v>242901</v>
      </c>
      <c r="H630" s="584" t="s">
        <v>229</v>
      </c>
      <c r="I630" s="588">
        <v>1</v>
      </c>
      <c r="J630" s="324"/>
      <c r="K630" s="483"/>
      <c r="L630" s="477"/>
      <c r="M630" s="289"/>
      <c r="N630" s="289"/>
      <c r="O630" s="289"/>
    </row>
    <row r="631" spans="1:15" s="309" customFormat="1" ht="26.25" customHeight="1" x14ac:dyDescent="0.7">
      <c r="A631" s="289"/>
      <c r="B631" s="599">
        <v>5</v>
      </c>
      <c r="C631" s="595" t="s">
        <v>55</v>
      </c>
      <c r="D631" s="584" t="s">
        <v>56</v>
      </c>
      <c r="E631" s="585" t="s">
        <v>1432</v>
      </c>
      <c r="F631" s="586">
        <v>5050.4000000000005</v>
      </c>
      <c r="G631" s="587">
        <v>242901</v>
      </c>
      <c r="H631" s="584" t="s">
        <v>238</v>
      </c>
      <c r="I631" s="588">
        <v>1</v>
      </c>
      <c r="J631" s="324"/>
      <c r="K631" s="483"/>
      <c r="L631" s="477"/>
      <c r="M631" s="289"/>
      <c r="N631" s="289"/>
      <c r="O631" s="289"/>
    </row>
    <row r="632" spans="1:15" s="309" customFormat="1" ht="26.25" customHeight="1" x14ac:dyDescent="0.7">
      <c r="A632" s="289"/>
      <c r="B632" s="599">
        <v>6</v>
      </c>
      <c r="C632" s="595" t="s">
        <v>55</v>
      </c>
      <c r="D632" s="584" t="s">
        <v>56</v>
      </c>
      <c r="E632" s="585" t="s">
        <v>1433</v>
      </c>
      <c r="F632" s="586">
        <v>27734.400000000001</v>
      </c>
      <c r="G632" s="587">
        <v>242905</v>
      </c>
      <c r="H632" s="584" t="s">
        <v>248</v>
      </c>
      <c r="I632" s="588">
        <v>1</v>
      </c>
      <c r="J632" s="324"/>
      <c r="K632" s="483"/>
      <c r="L632" s="477"/>
      <c r="M632" s="289"/>
      <c r="N632" s="289"/>
      <c r="O632" s="289"/>
    </row>
    <row r="633" spans="1:15" s="309" customFormat="1" ht="26.25" customHeight="1" x14ac:dyDescent="0.7">
      <c r="A633" s="289"/>
      <c r="B633" s="599">
        <v>7</v>
      </c>
      <c r="C633" s="595" t="s">
        <v>55</v>
      </c>
      <c r="D633" s="584" t="s">
        <v>56</v>
      </c>
      <c r="E633" s="592" t="s">
        <v>1434</v>
      </c>
      <c r="F633" s="586">
        <v>28890</v>
      </c>
      <c r="G633" s="587">
        <v>242923</v>
      </c>
      <c r="H633" s="593" t="s">
        <v>565</v>
      </c>
      <c r="I633" s="588">
        <v>1</v>
      </c>
      <c r="J633" s="324"/>
      <c r="K633" s="477"/>
      <c r="L633" s="477"/>
      <c r="M633" s="289"/>
      <c r="N633" s="289"/>
      <c r="O633" s="289"/>
    </row>
    <row r="634" spans="1:15" s="309" customFormat="1" ht="26.25" customHeight="1" x14ac:dyDescent="0.7">
      <c r="A634" s="289"/>
      <c r="B634" s="599">
        <v>8</v>
      </c>
      <c r="C634" s="595" t="s">
        <v>55</v>
      </c>
      <c r="D634" s="584" t="s">
        <v>56</v>
      </c>
      <c r="E634" s="592" t="s">
        <v>1435</v>
      </c>
      <c r="F634" s="586">
        <v>38092</v>
      </c>
      <c r="G634" s="587">
        <v>242923</v>
      </c>
      <c r="H634" s="593" t="s">
        <v>604</v>
      </c>
      <c r="I634" s="588">
        <v>1</v>
      </c>
      <c r="J634" s="324"/>
      <c r="K634" s="477"/>
      <c r="L634" s="477"/>
      <c r="M634" s="289"/>
      <c r="N634" s="289"/>
      <c r="O634" s="289"/>
    </row>
    <row r="635" spans="1:15" s="309" customFormat="1" ht="26.25" customHeight="1" x14ac:dyDescent="0.7">
      <c r="A635" s="289"/>
      <c r="B635" s="599">
        <v>9</v>
      </c>
      <c r="C635" s="595" t="s">
        <v>55</v>
      </c>
      <c r="D635" s="584" t="s">
        <v>56</v>
      </c>
      <c r="E635" s="592" t="s">
        <v>1436</v>
      </c>
      <c r="F635" s="586">
        <v>27606</v>
      </c>
      <c r="G635" s="587">
        <v>242929</v>
      </c>
      <c r="H635" s="593" t="s">
        <v>567</v>
      </c>
      <c r="I635" s="588">
        <v>1</v>
      </c>
      <c r="J635" s="324"/>
      <c r="K635" s="477"/>
      <c r="L635" s="477"/>
      <c r="M635" s="289"/>
      <c r="N635" s="289"/>
      <c r="O635" s="289"/>
    </row>
    <row r="636" spans="1:15" s="309" customFormat="1" ht="26.25" customHeight="1" x14ac:dyDescent="0.7">
      <c r="A636" s="289"/>
      <c r="B636" s="599">
        <v>10</v>
      </c>
      <c r="C636" s="595" t="s">
        <v>55</v>
      </c>
      <c r="D636" s="584" t="s">
        <v>56</v>
      </c>
      <c r="E636" s="592" t="s">
        <v>1437</v>
      </c>
      <c r="F636" s="586">
        <v>9897.5</v>
      </c>
      <c r="G636" s="587">
        <v>242937</v>
      </c>
      <c r="H636" s="593" t="s">
        <v>571</v>
      </c>
      <c r="I636" s="588">
        <v>1</v>
      </c>
      <c r="J636" s="324"/>
      <c r="K636" s="477"/>
      <c r="L636" s="477"/>
      <c r="M636" s="289"/>
      <c r="N636" s="289"/>
      <c r="O636" s="289"/>
    </row>
    <row r="637" spans="1:15" s="309" customFormat="1" ht="26.25" customHeight="1" x14ac:dyDescent="0.7">
      <c r="A637" s="289"/>
      <c r="B637" s="599">
        <v>11</v>
      </c>
      <c r="C637" s="595" t="s">
        <v>55</v>
      </c>
      <c r="D637" s="584" t="s">
        <v>56</v>
      </c>
      <c r="E637" s="592" t="s">
        <v>1438</v>
      </c>
      <c r="F637" s="586">
        <v>42372</v>
      </c>
      <c r="G637" s="587">
        <v>242941</v>
      </c>
      <c r="H637" s="593" t="s">
        <v>572</v>
      </c>
      <c r="I637" s="588">
        <v>1</v>
      </c>
      <c r="J637" s="324"/>
      <c r="K637" s="477"/>
      <c r="L637" s="477"/>
      <c r="M637" s="289"/>
      <c r="N637" s="289"/>
      <c r="O637" s="289"/>
    </row>
    <row r="638" spans="1:15" s="309" customFormat="1" ht="26.25" customHeight="1" x14ac:dyDescent="0.7">
      <c r="A638" s="289"/>
      <c r="B638" s="599">
        <v>12</v>
      </c>
      <c r="C638" s="595" t="s">
        <v>55</v>
      </c>
      <c r="D638" s="584" t="s">
        <v>56</v>
      </c>
      <c r="E638" s="592" t="s">
        <v>1439</v>
      </c>
      <c r="F638" s="704">
        <v>92127</v>
      </c>
      <c r="G638" s="597">
        <v>242951</v>
      </c>
      <c r="H638" s="593" t="s">
        <v>918</v>
      </c>
      <c r="I638" s="588">
        <v>1</v>
      </c>
      <c r="J638" s="324"/>
      <c r="K638" s="481"/>
      <c r="L638" s="486">
        <v>86100</v>
      </c>
      <c r="M638" s="289"/>
      <c r="N638" s="289"/>
      <c r="O638" s="289"/>
    </row>
    <row r="639" spans="1:15" s="309" customFormat="1" ht="26.25" customHeight="1" x14ac:dyDescent="0.7">
      <c r="A639" s="289"/>
      <c r="B639" s="599">
        <v>13</v>
      </c>
      <c r="C639" s="595" t="s">
        <v>55</v>
      </c>
      <c r="D639" s="584" t="s">
        <v>56</v>
      </c>
      <c r="E639" s="592" t="s">
        <v>1440</v>
      </c>
      <c r="F639" s="704">
        <v>98975</v>
      </c>
      <c r="G639" s="597">
        <v>242961</v>
      </c>
      <c r="H639" s="593" t="s">
        <v>936</v>
      </c>
      <c r="I639" s="588">
        <v>1</v>
      </c>
      <c r="J639" s="324"/>
      <c r="K639" s="481"/>
      <c r="L639" s="486">
        <v>92500</v>
      </c>
      <c r="M639" s="289"/>
      <c r="N639" s="289"/>
      <c r="O639" s="289"/>
    </row>
    <row r="640" spans="1:15" s="309" customFormat="1" ht="26.25" customHeight="1" x14ac:dyDescent="0.7">
      <c r="A640" s="289"/>
      <c r="B640" s="599">
        <v>14</v>
      </c>
      <c r="C640" s="595" t="s">
        <v>55</v>
      </c>
      <c r="D640" s="584" t="s">
        <v>56</v>
      </c>
      <c r="E640" s="592" t="s">
        <v>1441</v>
      </c>
      <c r="F640" s="704">
        <v>54891</v>
      </c>
      <c r="G640" s="597">
        <v>242968</v>
      </c>
      <c r="H640" s="593" t="s">
        <v>962</v>
      </c>
      <c r="I640" s="588">
        <v>1</v>
      </c>
      <c r="J640" s="324"/>
      <c r="K640" s="481"/>
      <c r="L640" s="486">
        <v>51300</v>
      </c>
      <c r="M640" s="289"/>
      <c r="N640" s="289"/>
      <c r="O640" s="289"/>
    </row>
    <row r="641" spans="1:15" s="309" customFormat="1" ht="26.25" customHeight="1" x14ac:dyDescent="0.7">
      <c r="A641" s="289"/>
      <c r="B641" s="599">
        <v>15</v>
      </c>
      <c r="C641" s="595" t="s">
        <v>55</v>
      </c>
      <c r="D641" s="584" t="s">
        <v>56</v>
      </c>
      <c r="E641" s="592" t="s">
        <v>1442</v>
      </c>
      <c r="F641" s="704">
        <v>42800</v>
      </c>
      <c r="G641" s="597">
        <v>242968</v>
      </c>
      <c r="H641" s="593" t="s">
        <v>963</v>
      </c>
      <c r="I641" s="588">
        <v>1</v>
      </c>
      <c r="J641" s="324"/>
      <c r="K641" s="481"/>
      <c r="L641" s="486">
        <v>40000</v>
      </c>
      <c r="M641" s="289"/>
      <c r="N641" s="289"/>
      <c r="O641" s="289"/>
    </row>
    <row r="642" spans="1:15" s="309" customFormat="1" ht="26.25" customHeight="1" x14ac:dyDescent="0.7">
      <c r="A642" s="289"/>
      <c r="B642" s="599">
        <v>16</v>
      </c>
      <c r="C642" s="595" t="s">
        <v>55</v>
      </c>
      <c r="D642" s="584" t="s">
        <v>56</v>
      </c>
      <c r="E642" s="592" t="s">
        <v>1443</v>
      </c>
      <c r="F642" s="704">
        <v>57212.9</v>
      </c>
      <c r="G642" s="597">
        <v>242975</v>
      </c>
      <c r="H642" s="593" t="s">
        <v>972</v>
      </c>
      <c r="I642" s="588">
        <v>1</v>
      </c>
      <c r="J642" s="324"/>
      <c r="K642" s="481"/>
      <c r="L642" s="486">
        <v>53470</v>
      </c>
      <c r="M642" s="289"/>
      <c r="N642" s="289"/>
      <c r="O642" s="289"/>
    </row>
    <row r="643" spans="1:15" s="309" customFormat="1" ht="26.25" customHeight="1" x14ac:dyDescent="0.7">
      <c r="A643" s="289"/>
      <c r="B643" s="599">
        <v>17</v>
      </c>
      <c r="C643" s="595" t="s">
        <v>55</v>
      </c>
      <c r="D643" s="584" t="s">
        <v>56</v>
      </c>
      <c r="E643" s="592" t="s">
        <v>1444</v>
      </c>
      <c r="F643" s="704">
        <v>14338</v>
      </c>
      <c r="G643" s="597">
        <v>242975</v>
      </c>
      <c r="H643" s="593" t="s">
        <v>973</v>
      </c>
      <c r="I643" s="588">
        <v>1</v>
      </c>
      <c r="J643" s="324"/>
      <c r="K643" s="481"/>
      <c r="L643" s="486">
        <v>13400</v>
      </c>
      <c r="M643" s="289"/>
      <c r="N643" s="289"/>
      <c r="O643" s="289"/>
    </row>
    <row r="644" spans="1:15" s="309" customFormat="1" ht="26.25" customHeight="1" x14ac:dyDescent="0.7">
      <c r="A644" s="289"/>
      <c r="B644" s="599">
        <v>18</v>
      </c>
      <c r="C644" s="595" t="s">
        <v>55</v>
      </c>
      <c r="D644" s="584" t="s">
        <v>56</v>
      </c>
      <c r="E644" s="592" t="s">
        <v>1445</v>
      </c>
      <c r="F644" s="704">
        <v>23968</v>
      </c>
      <c r="G644" s="597">
        <v>242976</v>
      </c>
      <c r="H644" s="593" t="s">
        <v>980</v>
      </c>
      <c r="I644" s="588">
        <v>1</v>
      </c>
      <c r="J644" s="324"/>
      <c r="K644" s="481"/>
      <c r="L644" s="486">
        <v>22400</v>
      </c>
      <c r="M644" s="289"/>
      <c r="N644" s="289"/>
      <c r="O644" s="289"/>
    </row>
    <row r="645" spans="1:15" s="309" customFormat="1" ht="38.25" customHeight="1" thickBot="1" x14ac:dyDescent="0.8">
      <c r="A645" s="289"/>
      <c r="B645" s="477"/>
      <c r="C645" s="349"/>
      <c r="D645" s="349"/>
      <c r="E645" s="349"/>
      <c r="F645" s="800">
        <f>SUM(F625:F644)</f>
        <v>649618.4</v>
      </c>
      <c r="G645" s="478"/>
      <c r="H645" s="479"/>
      <c r="I645" s="324"/>
      <c r="J645" s="443"/>
      <c r="L645" s="286"/>
      <c r="M645" s="289"/>
      <c r="N645" s="289"/>
      <c r="O645" s="289"/>
    </row>
    <row r="646" spans="1:15" s="309" customFormat="1" ht="18.75" customHeight="1" thickTop="1" x14ac:dyDescent="0.7">
      <c r="A646" s="289"/>
      <c r="B646" s="477"/>
      <c r="C646" s="349"/>
      <c r="D646" s="349"/>
      <c r="E646" s="349"/>
      <c r="F646" s="702"/>
      <c r="G646" s="478"/>
      <c r="H646" s="479"/>
      <c r="I646" s="324"/>
      <c r="J646" s="443"/>
      <c r="L646" s="286"/>
      <c r="M646" s="289"/>
      <c r="N646" s="289"/>
      <c r="O646" s="289"/>
    </row>
    <row r="647" spans="1:15" s="309" customFormat="1" ht="48" customHeight="1" x14ac:dyDescent="0.7">
      <c r="A647" s="289"/>
      <c r="B647" s="603" t="s">
        <v>5</v>
      </c>
      <c r="C647" s="293" t="s">
        <v>16</v>
      </c>
      <c r="D647" s="293" t="s">
        <v>6</v>
      </c>
      <c r="E647" s="293" t="s">
        <v>7</v>
      </c>
      <c r="F647" s="604" t="s">
        <v>8</v>
      </c>
      <c r="G647" s="734" t="s">
        <v>9</v>
      </c>
      <c r="H647" s="734"/>
      <c r="I647" s="293" t="s">
        <v>10</v>
      </c>
      <c r="J647" s="443"/>
      <c r="L647" s="286"/>
      <c r="M647" s="289"/>
      <c r="N647" s="289"/>
      <c r="O647" s="289"/>
    </row>
    <row r="648" spans="1:15" s="309" customFormat="1" ht="25.5" customHeight="1" x14ac:dyDescent="0.7">
      <c r="A648" s="289"/>
      <c r="B648" s="599">
        <v>1</v>
      </c>
      <c r="C648" s="595" t="s">
        <v>107</v>
      </c>
      <c r="D648" s="584" t="s">
        <v>108</v>
      </c>
      <c r="E648" s="585" t="s">
        <v>109</v>
      </c>
      <c r="F648" s="586">
        <v>70620</v>
      </c>
      <c r="G648" s="587">
        <v>242893</v>
      </c>
      <c r="H648" s="584" t="s">
        <v>110</v>
      </c>
      <c r="I648" s="588">
        <v>1</v>
      </c>
      <c r="J648" s="349"/>
      <c r="K648" s="483"/>
      <c r="L648" s="477"/>
      <c r="M648" s="289"/>
      <c r="N648" s="289"/>
      <c r="O648" s="289"/>
    </row>
    <row r="649" spans="1:15" s="309" customFormat="1" ht="25.5" customHeight="1" x14ac:dyDescent="0.7">
      <c r="A649" s="289"/>
      <c r="B649" s="599">
        <v>2</v>
      </c>
      <c r="C649" s="595" t="s">
        <v>107</v>
      </c>
      <c r="D649" s="584" t="s">
        <v>108</v>
      </c>
      <c r="E649" s="585" t="s">
        <v>1446</v>
      </c>
      <c r="F649" s="586">
        <v>20758</v>
      </c>
      <c r="G649" s="587">
        <v>242895</v>
      </c>
      <c r="H649" s="588" t="s">
        <v>130</v>
      </c>
      <c r="I649" s="588">
        <v>1</v>
      </c>
      <c r="J649" s="324"/>
      <c r="K649" s="483"/>
      <c r="L649" s="477"/>
      <c r="M649" s="289"/>
      <c r="N649" s="289"/>
      <c r="O649" s="289"/>
    </row>
    <row r="650" spans="1:15" s="309" customFormat="1" ht="25.5" customHeight="1" x14ac:dyDescent="0.7">
      <c r="A650" s="289"/>
      <c r="B650" s="599">
        <v>3</v>
      </c>
      <c r="C650" s="595" t="s">
        <v>107</v>
      </c>
      <c r="D650" s="584" t="s">
        <v>108</v>
      </c>
      <c r="E650" s="585" t="s">
        <v>208</v>
      </c>
      <c r="F650" s="586">
        <v>9844</v>
      </c>
      <c r="G650" s="587">
        <v>242901</v>
      </c>
      <c r="H650" s="584" t="s">
        <v>209</v>
      </c>
      <c r="I650" s="588">
        <v>1</v>
      </c>
      <c r="J650" s="324"/>
      <c r="K650" s="483"/>
      <c r="L650" s="477"/>
      <c r="M650" s="289"/>
      <c r="N650" s="289"/>
      <c r="O650" s="289"/>
    </row>
    <row r="651" spans="1:15" s="309" customFormat="1" ht="25.5" customHeight="1" x14ac:dyDescent="0.7">
      <c r="A651" s="289"/>
      <c r="B651" s="599">
        <v>4</v>
      </c>
      <c r="C651" s="595" t="s">
        <v>107</v>
      </c>
      <c r="D651" s="584" t="s">
        <v>108</v>
      </c>
      <c r="E651" s="585" t="s">
        <v>1447</v>
      </c>
      <c r="F651" s="586">
        <v>5938.5</v>
      </c>
      <c r="G651" s="587">
        <v>242901</v>
      </c>
      <c r="H651" s="584" t="s">
        <v>231</v>
      </c>
      <c r="I651" s="588">
        <v>1</v>
      </c>
      <c r="J651" s="324"/>
      <c r="K651" s="483"/>
      <c r="L651" s="477"/>
      <c r="M651" s="289"/>
      <c r="N651" s="289"/>
      <c r="O651" s="289"/>
    </row>
    <row r="652" spans="1:15" s="309" customFormat="1" ht="25.5" customHeight="1" x14ac:dyDescent="0.7">
      <c r="A652" s="289"/>
      <c r="B652" s="599">
        <v>5</v>
      </c>
      <c r="C652" s="595" t="s">
        <v>107</v>
      </c>
      <c r="D652" s="584" t="s">
        <v>108</v>
      </c>
      <c r="E652" s="592" t="s">
        <v>483</v>
      </c>
      <c r="F652" s="586">
        <v>12628.14</v>
      </c>
      <c r="G652" s="587">
        <v>242920</v>
      </c>
      <c r="H652" s="593" t="s">
        <v>558</v>
      </c>
      <c r="I652" s="588">
        <v>1</v>
      </c>
      <c r="J652" s="324"/>
      <c r="K652" s="477"/>
      <c r="L652" s="477"/>
      <c r="M652" s="289"/>
      <c r="N652" s="289"/>
      <c r="O652" s="289"/>
    </row>
    <row r="653" spans="1:15" s="309" customFormat="1" ht="25.5" customHeight="1" x14ac:dyDescent="0.7">
      <c r="A653" s="289"/>
      <c r="B653" s="599">
        <v>6</v>
      </c>
      <c r="C653" s="595" t="s">
        <v>107</v>
      </c>
      <c r="D653" s="584" t="s">
        <v>108</v>
      </c>
      <c r="E653" s="592" t="s">
        <v>1448</v>
      </c>
      <c r="F653" s="586">
        <v>11342</v>
      </c>
      <c r="G653" s="587">
        <v>242921</v>
      </c>
      <c r="H653" s="593" t="s">
        <v>559</v>
      </c>
      <c r="I653" s="588">
        <v>1</v>
      </c>
      <c r="J653" s="324"/>
      <c r="K653" s="477"/>
      <c r="L653" s="477"/>
      <c r="M653" s="289"/>
      <c r="N653" s="289"/>
      <c r="O653" s="289"/>
    </row>
    <row r="654" spans="1:15" s="309" customFormat="1" ht="25.5" customHeight="1" x14ac:dyDescent="0.7">
      <c r="A654" s="289"/>
      <c r="B654" s="599">
        <v>7</v>
      </c>
      <c r="C654" s="595" t="s">
        <v>107</v>
      </c>
      <c r="D654" s="584" t="s">
        <v>108</v>
      </c>
      <c r="E654" s="592" t="s">
        <v>1449</v>
      </c>
      <c r="F654" s="586">
        <v>15408</v>
      </c>
      <c r="G654" s="587">
        <v>242921</v>
      </c>
      <c r="H654" s="593" t="s">
        <v>560</v>
      </c>
      <c r="I654" s="588">
        <v>1</v>
      </c>
      <c r="J654" s="324"/>
      <c r="K654" s="477"/>
      <c r="L654" s="477"/>
      <c r="M654" s="289"/>
      <c r="N654" s="289"/>
      <c r="O654" s="289"/>
    </row>
    <row r="655" spans="1:15" s="309" customFormat="1" ht="25.5" customHeight="1" x14ac:dyDescent="0.7">
      <c r="A655" s="289"/>
      <c r="B655" s="599">
        <v>8</v>
      </c>
      <c r="C655" s="595" t="s">
        <v>107</v>
      </c>
      <c r="D655" s="584" t="s">
        <v>108</v>
      </c>
      <c r="E655" s="592" t="s">
        <v>1450</v>
      </c>
      <c r="F655" s="586">
        <v>9416</v>
      </c>
      <c r="G655" s="587">
        <v>242942</v>
      </c>
      <c r="H655" s="593" t="s">
        <v>608</v>
      </c>
      <c r="I655" s="588">
        <v>1</v>
      </c>
      <c r="J655" s="324"/>
      <c r="K655" s="477"/>
      <c r="L655" s="477"/>
      <c r="M655" s="289"/>
      <c r="N655" s="289"/>
      <c r="O655" s="289"/>
    </row>
    <row r="656" spans="1:15" s="309" customFormat="1" ht="25.5" customHeight="1" x14ac:dyDescent="0.7">
      <c r="A656" s="289"/>
      <c r="B656" s="599">
        <v>9</v>
      </c>
      <c r="C656" s="595" t="s">
        <v>107</v>
      </c>
      <c r="D656" s="584" t="s">
        <v>108</v>
      </c>
      <c r="E656" s="592" t="s">
        <v>1451</v>
      </c>
      <c r="F656" s="586">
        <v>7811</v>
      </c>
      <c r="G656" s="587">
        <v>242943</v>
      </c>
      <c r="H656" s="593" t="s">
        <v>548</v>
      </c>
      <c r="I656" s="588">
        <v>1</v>
      </c>
      <c r="J656" s="448"/>
      <c r="K656" s="477"/>
      <c r="L656" s="477"/>
      <c r="M656" s="289"/>
      <c r="N656" s="289"/>
      <c r="O656" s="289"/>
    </row>
    <row r="657" spans="1:15" s="309" customFormat="1" ht="25.5" customHeight="1" x14ac:dyDescent="0.7">
      <c r="A657" s="289"/>
      <c r="B657" s="599">
        <v>10</v>
      </c>
      <c r="C657" s="595" t="s">
        <v>107</v>
      </c>
      <c r="D657" s="584" t="s">
        <v>108</v>
      </c>
      <c r="E657" s="592" t="s">
        <v>1452</v>
      </c>
      <c r="F657" s="704">
        <v>11556</v>
      </c>
      <c r="G657" s="597">
        <v>242964</v>
      </c>
      <c r="H657" s="593" t="s">
        <v>952</v>
      </c>
      <c r="I657" s="588">
        <v>1</v>
      </c>
      <c r="J657" s="324"/>
      <c r="K657" s="481"/>
      <c r="L657" s="486">
        <v>10800</v>
      </c>
      <c r="M657" s="289"/>
      <c r="N657" s="289"/>
      <c r="O657" s="289"/>
    </row>
    <row r="658" spans="1:15" s="309" customFormat="1" ht="25.5" customHeight="1" x14ac:dyDescent="0.7">
      <c r="A658" s="289"/>
      <c r="B658" s="599">
        <v>11</v>
      </c>
      <c r="C658" s="595" t="s">
        <v>107</v>
      </c>
      <c r="D658" s="584" t="s">
        <v>108</v>
      </c>
      <c r="E658" s="592" t="s">
        <v>1453</v>
      </c>
      <c r="F658" s="704">
        <v>9095</v>
      </c>
      <c r="G658" s="597">
        <v>242970</v>
      </c>
      <c r="H658" s="593" t="s">
        <v>965</v>
      </c>
      <c r="I658" s="588">
        <v>1</v>
      </c>
      <c r="J658" s="324"/>
      <c r="K658" s="481"/>
      <c r="L658" s="486">
        <v>8500</v>
      </c>
      <c r="M658" s="289"/>
      <c r="N658" s="289"/>
      <c r="O658" s="289"/>
    </row>
    <row r="659" spans="1:15" s="309" customFormat="1" ht="25.5" customHeight="1" x14ac:dyDescent="0.7">
      <c r="A659" s="289"/>
      <c r="B659" s="599">
        <v>12</v>
      </c>
      <c r="C659" s="595" t="s">
        <v>107</v>
      </c>
      <c r="D659" s="584" t="s">
        <v>108</v>
      </c>
      <c r="E659" s="592" t="s">
        <v>1454</v>
      </c>
      <c r="F659" s="704">
        <v>26215</v>
      </c>
      <c r="G659" s="597">
        <v>242970</v>
      </c>
      <c r="H659" s="593" t="s">
        <v>966</v>
      </c>
      <c r="I659" s="588">
        <v>1</v>
      </c>
      <c r="J659" s="324"/>
      <c r="K659" s="481"/>
      <c r="L659" s="486">
        <v>24500</v>
      </c>
      <c r="M659" s="289"/>
      <c r="N659" s="289"/>
      <c r="O659" s="289"/>
    </row>
    <row r="660" spans="1:15" s="309" customFormat="1" ht="25.5" customHeight="1" x14ac:dyDescent="0.7">
      <c r="A660" s="289"/>
      <c r="B660" s="599">
        <v>13</v>
      </c>
      <c r="C660" s="595" t="s">
        <v>107</v>
      </c>
      <c r="D660" s="584" t="s">
        <v>108</v>
      </c>
      <c r="E660" s="592" t="s">
        <v>1455</v>
      </c>
      <c r="F660" s="704">
        <v>9630</v>
      </c>
      <c r="G660" s="597">
        <v>242972</v>
      </c>
      <c r="H660" s="593" t="s">
        <v>971</v>
      </c>
      <c r="I660" s="588">
        <v>1</v>
      </c>
      <c r="J660" s="324"/>
      <c r="K660" s="481"/>
      <c r="L660" s="486">
        <v>9000</v>
      </c>
      <c r="M660" s="289"/>
      <c r="N660" s="289"/>
      <c r="O660" s="289"/>
    </row>
    <row r="661" spans="1:15" s="309" customFormat="1" ht="36.75" customHeight="1" thickBot="1" x14ac:dyDescent="0.8">
      <c r="A661" s="289"/>
      <c r="B661" s="477"/>
      <c r="C661" s="349"/>
      <c r="D661" s="349"/>
      <c r="E661" s="349"/>
      <c r="F661" s="800">
        <f>SUM(F648:F660)</f>
        <v>220261.64</v>
      </c>
      <c r="G661" s="478"/>
      <c r="H661" s="479"/>
      <c r="I661" s="324"/>
      <c r="J661" s="443"/>
      <c r="L661" s="286"/>
      <c r="M661" s="289"/>
      <c r="N661" s="289"/>
      <c r="O661" s="289"/>
    </row>
    <row r="662" spans="1:15" s="309" customFormat="1" ht="16.5" customHeight="1" thickTop="1" x14ac:dyDescent="0.7">
      <c r="A662" s="289"/>
      <c r="B662" s="477"/>
      <c r="C662" s="349"/>
      <c r="D662" s="349"/>
      <c r="E662" s="349"/>
      <c r="F662" s="702"/>
      <c r="G662" s="478"/>
      <c r="H662" s="479"/>
      <c r="I662" s="324"/>
      <c r="J662" s="443"/>
      <c r="L662" s="286"/>
      <c r="M662" s="289"/>
      <c r="N662" s="289"/>
      <c r="O662" s="289"/>
    </row>
    <row r="663" spans="1:15" s="309" customFormat="1" ht="26.25" customHeight="1" x14ac:dyDescent="0.7">
      <c r="A663" s="289"/>
      <c r="B663" s="477"/>
      <c r="C663" s="349"/>
      <c r="D663" s="349"/>
      <c r="E663" s="349"/>
      <c r="F663" s="702"/>
      <c r="G663" s="478"/>
      <c r="H663" s="479"/>
      <c r="I663" s="324"/>
      <c r="J663" s="443"/>
      <c r="L663" s="286"/>
      <c r="M663" s="289"/>
      <c r="N663" s="289"/>
      <c r="O663" s="289"/>
    </row>
    <row r="664" spans="1:15" s="309" customFormat="1" ht="51.75" customHeight="1" x14ac:dyDescent="0.7">
      <c r="A664" s="289"/>
      <c r="B664" s="603" t="s">
        <v>5</v>
      </c>
      <c r="C664" s="293" t="s">
        <v>16</v>
      </c>
      <c r="D664" s="293" t="s">
        <v>6</v>
      </c>
      <c r="E664" s="293" t="s">
        <v>7</v>
      </c>
      <c r="F664" s="604" t="s">
        <v>8</v>
      </c>
      <c r="G664" s="734" t="s">
        <v>9</v>
      </c>
      <c r="H664" s="734"/>
      <c r="I664" s="293" t="s">
        <v>10</v>
      </c>
      <c r="J664" s="443"/>
      <c r="L664" s="286"/>
      <c r="M664" s="289"/>
      <c r="N664" s="289"/>
      <c r="O664" s="289"/>
    </row>
    <row r="665" spans="1:15" s="309" customFormat="1" ht="26.25" customHeight="1" x14ac:dyDescent="0.7">
      <c r="A665" s="289"/>
      <c r="B665" s="599">
        <v>1</v>
      </c>
      <c r="C665" s="595" t="s">
        <v>131</v>
      </c>
      <c r="D665" s="584" t="s">
        <v>132</v>
      </c>
      <c r="E665" s="585" t="s">
        <v>133</v>
      </c>
      <c r="F665" s="586">
        <v>2824.8</v>
      </c>
      <c r="G665" s="587">
        <v>242895</v>
      </c>
      <c r="H665" s="588" t="s">
        <v>134</v>
      </c>
      <c r="I665" s="588">
        <v>1</v>
      </c>
      <c r="J665" s="324"/>
      <c r="K665" s="483"/>
      <c r="L665" s="477"/>
      <c r="M665" s="289"/>
      <c r="N665" s="289"/>
      <c r="O665" s="289"/>
    </row>
    <row r="666" spans="1:15" s="309" customFormat="1" ht="26.25" customHeight="1" x14ac:dyDescent="0.7">
      <c r="A666" s="289"/>
      <c r="B666" s="599">
        <v>2</v>
      </c>
      <c r="C666" s="595" t="s">
        <v>131</v>
      </c>
      <c r="D666" s="584" t="s">
        <v>132</v>
      </c>
      <c r="E666" s="585" t="s">
        <v>196</v>
      </c>
      <c r="F666" s="586">
        <v>406.6</v>
      </c>
      <c r="G666" s="587">
        <v>242901</v>
      </c>
      <c r="H666" s="588" t="s">
        <v>197</v>
      </c>
      <c r="I666" s="588">
        <v>1</v>
      </c>
      <c r="J666" s="324"/>
      <c r="K666" s="483"/>
      <c r="L666" s="477"/>
      <c r="M666" s="289"/>
      <c r="N666" s="289"/>
      <c r="O666" s="289"/>
    </row>
    <row r="667" spans="1:15" s="309" customFormat="1" ht="26.25" customHeight="1" x14ac:dyDescent="0.7">
      <c r="A667" s="289"/>
      <c r="B667" s="599">
        <v>3</v>
      </c>
      <c r="C667" s="595" t="s">
        <v>131</v>
      </c>
      <c r="D667" s="584" t="s">
        <v>132</v>
      </c>
      <c r="E667" s="585" t="s">
        <v>240</v>
      </c>
      <c r="F667" s="586">
        <v>3145.8</v>
      </c>
      <c r="G667" s="587">
        <v>242902</v>
      </c>
      <c r="H667" s="588" t="s">
        <v>241</v>
      </c>
      <c r="I667" s="588">
        <v>1</v>
      </c>
      <c r="J667" s="324"/>
      <c r="K667" s="483"/>
      <c r="L667" s="477"/>
      <c r="M667" s="289"/>
      <c r="N667" s="289"/>
      <c r="O667" s="289"/>
    </row>
    <row r="668" spans="1:15" s="309" customFormat="1" ht="26.25" customHeight="1" x14ac:dyDescent="0.7">
      <c r="A668" s="289"/>
      <c r="B668" s="599">
        <v>4</v>
      </c>
      <c r="C668" s="595" t="s">
        <v>131</v>
      </c>
      <c r="D668" s="584" t="s">
        <v>132</v>
      </c>
      <c r="E668" s="585" t="s">
        <v>303</v>
      </c>
      <c r="F668" s="586">
        <v>3783.5200000000004</v>
      </c>
      <c r="G668" s="587">
        <v>242907</v>
      </c>
      <c r="H668" s="584" t="s">
        <v>304</v>
      </c>
      <c r="I668" s="588">
        <v>1</v>
      </c>
      <c r="J668" s="324"/>
      <c r="K668" s="483"/>
      <c r="L668" s="477"/>
      <c r="M668" s="289"/>
      <c r="N668" s="289"/>
      <c r="O668" s="289"/>
    </row>
    <row r="669" spans="1:15" s="309" customFormat="1" ht="26.25" customHeight="1" x14ac:dyDescent="0.7">
      <c r="A669" s="289"/>
      <c r="B669" s="599">
        <v>5</v>
      </c>
      <c r="C669" s="595" t="s">
        <v>131</v>
      </c>
      <c r="D669" s="584" t="s">
        <v>132</v>
      </c>
      <c r="E669" s="585" t="s">
        <v>196</v>
      </c>
      <c r="F669" s="586">
        <v>1626.4</v>
      </c>
      <c r="G669" s="587">
        <v>242912</v>
      </c>
      <c r="H669" s="588" t="s">
        <v>338</v>
      </c>
      <c r="I669" s="588">
        <v>1</v>
      </c>
      <c r="J669" s="324"/>
      <c r="K669" s="483"/>
      <c r="L669" s="477"/>
      <c r="M669" s="289"/>
      <c r="N669" s="289"/>
      <c r="O669" s="289"/>
    </row>
    <row r="670" spans="1:15" s="309" customFormat="1" ht="26.25" customHeight="1" x14ac:dyDescent="0.7">
      <c r="A670" s="289"/>
      <c r="B670" s="599">
        <v>6</v>
      </c>
      <c r="C670" s="595" t="s">
        <v>131</v>
      </c>
      <c r="D670" s="584" t="s">
        <v>132</v>
      </c>
      <c r="E670" s="585" t="s">
        <v>1456</v>
      </c>
      <c r="F670" s="586">
        <v>54138.79</v>
      </c>
      <c r="G670" s="587">
        <v>242913</v>
      </c>
      <c r="H670" s="588" t="s">
        <v>343</v>
      </c>
      <c r="I670" s="588">
        <v>1</v>
      </c>
      <c r="J670" s="324"/>
      <c r="K670" s="483"/>
      <c r="L670" s="477"/>
      <c r="M670" s="289"/>
      <c r="N670" s="289"/>
      <c r="O670" s="289"/>
    </row>
    <row r="671" spans="1:15" s="309" customFormat="1" ht="26.25" customHeight="1" x14ac:dyDescent="0.7">
      <c r="A671" s="289"/>
      <c r="B671" s="599">
        <v>7</v>
      </c>
      <c r="C671" s="595" t="s">
        <v>131</v>
      </c>
      <c r="D671" s="584" t="s">
        <v>132</v>
      </c>
      <c r="E671" s="585" t="s">
        <v>1457</v>
      </c>
      <c r="F671" s="586">
        <v>11975.44</v>
      </c>
      <c r="G671" s="587">
        <v>242915</v>
      </c>
      <c r="H671" s="588" t="s">
        <v>372</v>
      </c>
      <c r="I671" s="588">
        <v>1</v>
      </c>
      <c r="J671" s="324"/>
      <c r="K671" s="483"/>
      <c r="L671" s="477"/>
      <c r="M671" s="289"/>
      <c r="N671" s="289"/>
      <c r="O671" s="289"/>
    </row>
    <row r="672" spans="1:15" s="309" customFormat="1" ht="26.25" customHeight="1" x14ac:dyDescent="0.7">
      <c r="A672" s="289"/>
      <c r="B672" s="599">
        <v>8</v>
      </c>
      <c r="C672" s="595" t="s">
        <v>131</v>
      </c>
      <c r="D672" s="584" t="s">
        <v>132</v>
      </c>
      <c r="E672" s="585" t="s">
        <v>1458</v>
      </c>
      <c r="F672" s="586">
        <v>3299.88</v>
      </c>
      <c r="G672" s="587">
        <v>242919</v>
      </c>
      <c r="H672" s="588" t="s">
        <v>399</v>
      </c>
      <c r="I672" s="588">
        <v>1</v>
      </c>
      <c r="J672" s="324"/>
      <c r="K672" s="483"/>
      <c r="L672" s="477"/>
      <c r="M672" s="289"/>
      <c r="N672" s="289"/>
      <c r="O672" s="289"/>
    </row>
    <row r="673" spans="1:15" s="309" customFormat="1" ht="26.25" customHeight="1" x14ac:dyDescent="0.7">
      <c r="A673" s="289"/>
      <c r="B673" s="599">
        <v>9</v>
      </c>
      <c r="C673" s="595" t="s">
        <v>131</v>
      </c>
      <c r="D673" s="584" t="s">
        <v>132</v>
      </c>
      <c r="E673" s="592" t="s">
        <v>1459</v>
      </c>
      <c r="F673" s="586">
        <v>2113.79</v>
      </c>
      <c r="G673" s="587">
        <v>242937</v>
      </c>
      <c r="H673" s="593" t="s">
        <v>541</v>
      </c>
      <c r="I673" s="588">
        <v>1</v>
      </c>
      <c r="J673" s="324"/>
      <c r="K673" s="477"/>
      <c r="L673" s="477"/>
      <c r="M673" s="289"/>
      <c r="N673" s="289"/>
      <c r="O673" s="289"/>
    </row>
    <row r="674" spans="1:15" s="309" customFormat="1" ht="26.25" customHeight="1" x14ac:dyDescent="0.7">
      <c r="A674" s="289"/>
      <c r="B674" s="599">
        <v>10</v>
      </c>
      <c r="C674" s="595" t="s">
        <v>131</v>
      </c>
      <c r="D674" s="584" t="s">
        <v>132</v>
      </c>
      <c r="E674" s="592" t="s">
        <v>1460</v>
      </c>
      <c r="F674" s="586">
        <v>2818.38</v>
      </c>
      <c r="G674" s="587">
        <v>242941</v>
      </c>
      <c r="H674" s="593" t="s">
        <v>606</v>
      </c>
      <c r="I674" s="588">
        <v>1</v>
      </c>
      <c r="J674" s="324"/>
      <c r="K674" s="477"/>
      <c r="L674" s="477"/>
      <c r="M674" s="289"/>
      <c r="N674" s="289"/>
      <c r="O674" s="289"/>
    </row>
    <row r="675" spans="1:15" s="309" customFormat="1" ht="26.25" customHeight="1" x14ac:dyDescent="0.7">
      <c r="A675" s="289"/>
      <c r="B675" s="599">
        <v>11</v>
      </c>
      <c r="C675" s="595" t="s">
        <v>131</v>
      </c>
      <c r="D675" s="584" t="s">
        <v>132</v>
      </c>
      <c r="E675" s="592" t="s">
        <v>1461</v>
      </c>
      <c r="F675" s="586">
        <v>1409.19</v>
      </c>
      <c r="G675" s="587">
        <v>242942</v>
      </c>
      <c r="H675" s="593" t="s">
        <v>542</v>
      </c>
      <c r="I675" s="588">
        <v>1</v>
      </c>
      <c r="J675" s="324"/>
      <c r="K675" s="477"/>
      <c r="L675" s="477"/>
      <c r="M675" s="289"/>
      <c r="N675" s="289"/>
      <c r="O675" s="289"/>
    </row>
    <row r="676" spans="1:15" s="309" customFormat="1" ht="26.25" customHeight="1" x14ac:dyDescent="0.7">
      <c r="A676" s="289"/>
      <c r="B676" s="599">
        <v>12</v>
      </c>
      <c r="C676" s="595" t="s">
        <v>131</v>
      </c>
      <c r="D676" s="584" t="s">
        <v>132</v>
      </c>
      <c r="E676" s="592" t="s">
        <v>1462</v>
      </c>
      <c r="F676" s="586">
        <v>3522.98</v>
      </c>
      <c r="G676" s="587">
        <v>242942</v>
      </c>
      <c r="H676" s="593" t="s">
        <v>580</v>
      </c>
      <c r="I676" s="588">
        <v>1</v>
      </c>
      <c r="J676" s="324"/>
      <c r="K676" s="477"/>
      <c r="L676" s="477"/>
      <c r="M676" s="289"/>
      <c r="N676" s="289"/>
      <c r="O676" s="289"/>
    </row>
    <row r="677" spans="1:15" s="309" customFormat="1" ht="26.25" customHeight="1" x14ac:dyDescent="0.7">
      <c r="A677" s="289"/>
      <c r="B677" s="599">
        <v>13</v>
      </c>
      <c r="C677" s="595" t="s">
        <v>131</v>
      </c>
      <c r="D677" s="584" t="s">
        <v>132</v>
      </c>
      <c r="E677" s="592" t="s">
        <v>1463</v>
      </c>
      <c r="F677" s="704">
        <v>7190.4000000000005</v>
      </c>
      <c r="G677" s="597">
        <v>242949</v>
      </c>
      <c r="H677" s="593" t="s">
        <v>904</v>
      </c>
      <c r="I677" s="588">
        <v>1</v>
      </c>
      <c r="J677" s="324"/>
      <c r="K677" s="481"/>
      <c r="L677" s="486">
        <v>6720</v>
      </c>
      <c r="M677" s="289"/>
      <c r="N677" s="289"/>
      <c r="O677" s="289"/>
    </row>
    <row r="678" spans="1:15" s="309" customFormat="1" ht="26.25" customHeight="1" x14ac:dyDescent="0.7">
      <c r="A678" s="289"/>
      <c r="B678" s="599">
        <v>14</v>
      </c>
      <c r="C678" s="595" t="s">
        <v>131</v>
      </c>
      <c r="D678" s="584" t="s">
        <v>132</v>
      </c>
      <c r="E678" s="592" t="s">
        <v>1464</v>
      </c>
      <c r="F678" s="704">
        <v>3097.65</v>
      </c>
      <c r="G678" s="597">
        <v>242949</v>
      </c>
      <c r="H678" s="593" t="s">
        <v>909</v>
      </c>
      <c r="I678" s="588">
        <v>1</v>
      </c>
      <c r="J678" s="324"/>
      <c r="K678" s="481"/>
      <c r="L678" s="486">
        <v>2895</v>
      </c>
      <c r="M678" s="289"/>
      <c r="N678" s="289"/>
      <c r="O678" s="289"/>
    </row>
    <row r="679" spans="1:15" s="309" customFormat="1" ht="26.25" customHeight="1" x14ac:dyDescent="0.7">
      <c r="A679" s="289"/>
      <c r="B679" s="599">
        <v>15</v>
      </c>
      <c r="C679" s="595" t="s">
        <v>131</v>
      </c>
      <c r="D679" s="584" t="s">
        <v>132</v>
      </c>
      <c r="E679" s="592" t="s">
        <v>1465</v>
      </c>
      <c r="F679" s="704">
        <v>6955</v>
      </c>
      <c r="G679" s="597">
        <v>242949</v>
      </c>
      <c r="H679" s="593" t="s">
        <v>905</v>
      </c>
      <c r="I679" s="588">
        <v>1</v>
      </c>
      <c r="J679" s="324"/>
      <c r="K679" s="481"/>
      <c r="L679" s="486">
        <v>6500</v>
      </c>
      <c r="M679" s="289"/>
      <c r="N679" s="289"/>
      <c r="O679" s="289"/>
    </row>
    <row r="680" spans="1:15" s="309" customFormat="1" ht="26.25" customHeight="1" x14ac:dyDescent="0.7">
      <c r="A680" s="289"/>
      <c r="B680" s="599">
        <v>16</v>
      </c>
      <c r="C680" s="595" t="s">
        <v>131</v>
      </c>
      <c r="D680" s="584" t="s">
        <v>132</v>
      </c>
      <c r="E680" s="592" t="s">
        <v>1466</v>
      </c>
      <c r="F680" s="704">
        <v>8817.8700000000008</v>
      </c>
      <c r="G680" s="597">
        <v>242955</v>
      </c>
      <c r="H680" s="593" t="s">
        <v>927</v>
      </c>
      <c r="I680" s="588">
        <v>1</v>
      </c>
      <c r="J680" s="324"/>
      <c r="K680" s="481"/>
      <c r="L680" s="486">
        <v>8241</v>
      </c>
      <c r="M680" s="289"/>
      <c r="N680" s="289"/>
      <c r="O680" s="289"/>
    </row>
    <row r="681" spans="1:15" s="309" customFormat="1" ht="26.25" customHeight="1" x14ac:dyDescent="0.7">
      <c r="A681" s="289"/>
      <c r="B681" s="599">
        <v>17</v>
      </c>
      <c r="C681" s="595" t="s">
        <v>131</v>
      </c>
      <c r="D681" s="584" t="s">
        <v>132</v>
      </c>
      <c r="E681" s="592" t="s">
        <v>1467</v>
      </c>
      <c r="F681" s="704">
        <v>2157.1200000000003</v>
      </c>
      <c r="G681" s="597">
        <v>242961</v>
      </c>
      <c r="H681" s="593" t="s">
        <v>934</v>
      </c>
      <c r="I681" s="588">
        <v>1</v>
      </c>
      <c r="J681" s="324"/>
      <c r="K681" s="481"/>
      <c r="L681" s="486">
        <v>2016</v>
      </c>
      <c r="M681" s="289"/>
      <c r="N681" s="289"/>
      <c r="O681" s="289"/>
    </row>
    <row r="682" spans="1:15" s="309" customFormat="1" ht="26.25" customHeight="1" x14ac:dyDescent="0.7">
      <c r="A682" s="289"/>
      <c r="B682" s="599">
        <v>18</v>
      </c>
      <c r="C682" s="595" t="s">
        <v>131</v>
      </c>
      <c r="D682" s="584" t="s">
        <v>132</v>
      </c>
      <c r="E682" s="592" t="s">
        <v>1468</v>
      </c>
      <c r="F682" s="704">
        <v>813.2</v>
      </c>
      <c r="G682" s="597">
        <v>242963</v>
      </c>
      <c r="H682" s="593" t="s">
        <v>941</v>
      </c>
      <c r="I682" s="588">
        <v>1</v>
      </c>
      <c r="J682" s="324"/>
      <c r="K682" s="481"/>
      <c r="L682" s="486">
        <v>760</v>
      </c>
      <c r="M682" s="289"/>
      <c r="N682" s="289"/>
      <c r="O682" s="289"/>
    </row>
    <row r="683" spans="1:15" s="309" customFormat="1" ht="26.25" customHeight="1" x14ac:dyDescent="0.7">
      <c r="A683" s="289"/>
      <c r="B683" s="599">
        <v>19</v>
      </c>
      <c r="C683" s="595" t="s">
        <v>131</v>
      </c>
      <c r="D683" s="584" t="s">
        <v>132</v>
      </c>
      <c r="E683" s="592" t="s">
        <v>1469</v>
      </c>
      <c r="F683" s="704">
        <v>58422</v>
      </c>
      <c r="G683" s="597">
        <v>242971</v>
      </c>
      <c r="H683" s="593" t="s">
        <v>969</v>
      </c>
      <c r="I683" s="588">
        <v>1</v>
      </c>
      <c r="J683" s="324"/>
      <c r="K683" s="481"/>
      <c r="L683" s="486">
        <v>54600</v>
      </c>
      <c r="M683" s="289"/>
      <c r="N683" s="289"/>
      <c r="O683" s="289"/>
    </row>
    <row r="684" spans="1:15" s="309" customFormat="1" ht="26.25" customHeight="1" x14ac:dyDescent="0.7">
      <c r="A684" s="289"/>
      <c r="B684" s="599">
        <v>20</v>
      </c>
      <c r="C684" s="595" t="s">
        <v>131</v>
      </c>
      <c r="D684" s="584" t="s">
        <v>132</v>
      </c>
      <c r="E684" s="592" t="s">
        <v>1470</v>
      </c>
      <c r="F684" s="704">
        <v>16136.67</v>
      </c>
      <c r="G684" s="597">
        <v>242971</v>
      </c>
      <c r="H684" s="593" t="s">
        <v>970</v>
      </c>
      <c r="I684" s="588">
        <v>1</v>
      </c>
      <c r="J684" s="324"/>
      <c r="K684" s="481"/>
      <c r="L684" s="486">
        <v>15081</v>
      </c>
      <c r="M684" s="289"/>
      <c r="N684" s="289"/>
      <c r="O684" s="289"/>
    </row>
    <row r="685" spans="1:15" s="309" customFormat="1" ht="41.25" customHeight="1" thickBot="1" x14ac:dyDescent="0.75">
      <c r="A685" s="289"/>
      <c r="B685" s="483"/>
      <c r="C685" s="444"/>
      <c r="D685" s="357"/>
      <c r="E685" s="618"/>
      <c r="F685" s="797">
        <f>SUM(F665:F684)</f>
        <v>194655.48</v>
      </c>
      <c r="G685" s="494"/>
      <c r="H685" s="627"/>
      <c r="I685" s="324"/>
      <c r="J685" s="324"/>
      <c r="K685" s="481"/>
      <c r="L685" s="610"/>
      <c r="M685" s="289"/>
      <c r="N685" s="289"/>
      <c r="O685" s="289"/>
    </row>
    <row r="686" spans="1:15" s="309" customFormat="1" ht="15.75" customHeight="1" thickTop="1" x14ac:dyDescent="0.7">
      <c r="A686" s="289"/>
      <c r="B686" s="483"/>
      <c r="C686" s="444"/>
      <c r="D686" s="357"/>
      <c r="E686" s="618"/>
      <c r="F686" s="707"/>
      <c r="G686" s="494"/>
      <c r="H686" s="627"/>
      <c r="I686" s="324"/>
      <c r="J686" s="324"/>
      <c r="K686" s="481"/>
      <c r="L686" s="610"/>
      <c r="M686" s="289"/>
      <c r="N686" s="289"/>
      <c r="O686" s="289"/>
    </row>
    <row r="687" spans="1:15" s="309" customFormat="1" ht="19.5" customHeight="1" x14ac:dyDescent="0.7">
      <c r="A687" s="289"/>
      <c r="B687" s="483"/>
      <c r="C687" s="444"/>
      <c r="D687" s="357"/>
      <c r="E687" s="618"/>
      <c r="F687" s="707"/>
      <c r="G687" s="494"/>
      <c r="H687" s="627"/>
      <c r="I687" s="324"/>
      <c r="J687" s="324"/>
      <c r="K687" s="481"/>
      <c r="L687" s="610"/>
      <c r="M687" s="289"/>
      <c r="N687" s="289"/>
      <c r="O687" s="289"/>
    </row>
    <row r="688" spans="1:15" s="309" customFormat="1" ht="55.5" customHeight="1" x14ac:dyDescent="0.7">
      <c r="A688" s="289"/>
      <c r="B688" s="603" t="s">
        <v>5</v>
      </c>
      <c r="C688" s="293" t="s">
        <v>16</v>
      </c>
      <c r="D688" s="293" t="s">
        <v>6</v>
      </c>
      <c r="E688" s="293" t="s">
        <v>7</v>
      </c>
      <c r="F688" s="604" t="s">
        <v>8</v>
      </c>
      <c r="G688" s="734" t="s">
        <v>9</v>
      </c>
      <c r="H688" s="734"/>
      <c r="I688" s="293" t="s">
        <v>10</v>
      </c>
      <c r="J688" s="324"/>
      <c r="K688" s="481"/>
      <c r="L688" s="610"/>
      <c r="M688" s="289"/>
      <c r="N688" s="289"/>
      <c r="O688" s="289"/>
    </row>
    <row r="689" spans="1:15" s="309" customFormat="1" ht="26.25" customHeight="1" x14ac:dyDescent="0.7">
      <c r="A689" s="289"/>
      <c r="B689" s="331">
        <v>122</v>
      </c>
      <c r="C689" s="348" t="s">
        <v>736</v>
      </c>
      <c r="D689" s="591" t="s">
        <v>403</v>
      </c>
      <c r="E689" s="401" t="s">
        <v>1477</v>
      </c>
      <c r="F689" s="320">
        <v>6163.2</v>
      </c>
      <c r="G689" s="402">
        <v>242923</v>
      </c>
      <c r="H689" s="403" t="s">
        <v>564</v>
      </c>
      <c r="I689" s="336">
        <v>1</v>
      </c>
      <c r="J689" s="324"/>
      <c r="K689" s="477"/>
      <c r="L689" s="477"/>
      <c r="M689" s="289"/>
      <c r="N689" s="289"/>
      <c r="O689" s="289"/>
    </row>
    <row r="690" spans="1:15" s="309" customFormat="1" ht="26.25" customHeight="1" x14ac:dyDescent="0.7">
      <c r="A690" s="289"/>
      <c r="B690" s="331">
        <v>155</v>
      </c>
      <c r="C690" s="348" t="s">
        <v>736</v>
      </c>
      <c r="D690" s="591" t="s">
        <v>403</v>
      </c>
      <c r="E690" s="401" t="s">
        <v>1472</v>
      </c>
      <c r="F690" s="320">
        <v>2354</v>
      </c>
      <c r="G690" s="402">
        <v>242940</v>
      </c>
      <c r="H690" s="403" t="s">
        <v>536</v>
      </c>
      <c r="I690" s="336">
        <v>1</v>
      </c>
      <c r="J690" s="324"/>
      <c r="K690" s="477"/>
      <c r="L690" s="477"/>
      <c r="M690" s="289"/>
      <c r="N690" s="289"/>
      <c r="O690" s="289"/>
    </row>
    <row r="691" spans="1:15" s="309" customFormat="1" ht="26.25" customHeight="1" x14ac:dyDescent="0.7">
      <c r="A691" s="289"/>
      <c r="B691" s="331">
        <v>166</v>
      </c>
      <c r="C691" s="348" t="s">
        <v>736</v>
      </c>
      <c r="D691" s="591" t="s">
        <v>403</v>
      </c>
      <c r="E691" s="401" t="s">
        <v>1473</v>
      </c>
      <c r="F691" s="586">
        <v>1412.4</v>
      </c>
      <c r="G691" s="402">
        <v>242941</v>
      </c>
      <c r="H691" s="403" t="s">
        <v>577</v>
      </c>
      <c r="I691" s="336">
        <v>1</v>
      </c>
      <c r="J691" s="324"/>
      <c r="K691" s="477"/>
      <c r="L691" s="477"/>
      <c r="M691" s="289"/>
      <c r="N691" s="289"/>
      <c r="O691" s="289"/>
    </row>
    <row r="692" spans="1:15" s="309" customFormat="1" ht="26.25" customHeight="1" x14ac:dyDescent="0.7">
      <c r="A692" s="289"/>
      <c r="B692" s="331">
        <v>179</v>
      </c>
      <c r="C692" s="348" t="s">
        <v>737</v>
      </c>
      <c r="D692" s="591" t="s">
        <v>403</v>
      </c>
      <c r="E692" s="401" t="s">
        <v>1474</v>
      </c>
      <c r="F692" s="586">
        <v>3103</v>
      </c>
      <c r="G692" s="402">
        <v>242942</v>
      </c>
      <c r="H692" s="403" t="s">
        <v>584</v>
      </c>
      <c r="I692" s="336">
        <v>1</v>
      </c>
      <c r="J692" s="324"/>
      <c r="K692" s="477"/>
      <c r="L692" s="477"/>
      <c r="M692" s="289"/>
      <c r="N692" s="289"/>
      <c r="O692" s="289"/>
    </row>
    <row r="693" spans="1:15" s="309" customFormat="1" ht="26.25" customHeight="1" x14ac:dyDescent="0.7">
      <c r="A693" s="289"/>
      <c r="B693" s="316">
        <v>239</v>
      </c>
      <c r="C693" s="446" t="s">
        <v>1192</v>
      </c>
      <c r="D693" s="591" t="s">
        <v>403</v>
      </c>
      <c r="E693" s="464" t="s">
        <v>1475</v>
      </c>
      <c r="F693" s="704">
        <v>2033.0000000000002</v>
      </c>
      <c r="G693" s="466">
        <v>242957</v>
      </c>
      <c r="H693" s="403" t="s">
        <v>932</v>
      </c>
      <c r="I693" s="366">
        <v>1</v>
      </c>
      <c r="J693" s="324"/>
      <c r="K693" s="481"/>
      <c r="L693" s="486">
        <v>1900</v>
      </c>
      <c r="M693" s="289"/>
      <c r="N693" s="289"/>
      <c r="O693" s="289"/>
    </row>
    <row r="694" spans="1:15" s="309" customFormat="1" ht="26.25" customHeight="1" x14ac:dyDescent="0.7">
      <c r="A694" s="289"/>
      <c r="B694" s="316">
        <v>275</v>
      </c>
      <c r="C694" s="446" t="s">
        <v>1192</v>
      </c>
      <c r="D694" s="591" t="s">
        <v>403</v>
      </c>
      <c r="E694" s="464" t="s">
        <v>1476</v>
      </c>
      <c r="F694" s="704">
        <v>4708</v>
      </c>
      <c r="G694" s="466">
        <v>242964</v>
      </c>
      <c r="H694" s="403" t="s">
        <v>951</v>
      </c>
      <c r="I694" s="366">
        <v>1</v>
      </c>
      <c r="J694" s="324"/>
      <c r="K694" s="481"/>
      <c r="L694" s="486">
        <v>4400</v>
      </c>
      <c r="M694" s="289"/>
      <c r="N694" s="289"/>
      <c r="O694" s="289"/>
    </row>
    <row r="695" spans="1:15" s="309" customFormat="1" ht="26.25" customHeight="1" x14ac:dyDescent="0.7">
      <c r="A695" s="289"/>
      <c r="B695" s="599">
        <v>310</v>
      </c>
      <c r="C695" s="612" t="s">
        <v>1192</v>
      </c>
      <c r="D695" s="600" t="s">
        <v>403</v>
      </c>
      <c r="E695" s="592" t="s">
        <v>1478</v>
      </c>
      <c r="F695" s="704">
        <v>16050.000000000002</v>
      </c>
      <c r="G695" s="597">
        <v>242976</v>
      </c>
      <c r="H695" s="593" t="s">
        <v>978</v>
      </c>
      <c r="I695" s="613">
        <v>1</v>
      </c>
      <c r="J695" s="324"/>
      <c r="K695" s="481"/>
      <c r="L695" s="486">
        <v>15000</v>
      </c>
      <c r="M695" s="289"/>
      <c r="N695" s="289"/>
      <c r="O695" s="289"/>
    </row>
    <row r="696" spans="1:15" s="309" customFormat="1" ht="26.25" customHeight="1" thickBot="1" x14ac:dyDescent="0.8">
      <c r="A696" s="289"/>
      <c r="B696" s="483"/>
      <c r="C696" s="444"/>
      <c r="D696" s="357"/>
      <c r="E696" s="618"/>
      <c r="F696" s="800">
        <f>SUM(F689:F695)</f>
        <v>35823.599999999999</v>
      </c>
      <c r="G696" s="494"/>
      <c r="H696" s="627"/>
      <c r="I696" s="324"/>
      <c r="J696" s="324"/>
      <c r="K696" s="481"/>
      <c r="L696" s="610"/>
      <c r="M696" s="289"/>
      <c r="N696" s="289"/>
      <c r="O696" s="289"/>
    </row>
    <row r="697" spans="1:15" s="309" customFormat="1" ht="26.25" customHeight="1" thickTop="1" x14ac:dyDescent="0.7">
      <c r="A697" s="289"/>
      <c r="B697" s="483"/>
      <c r="C697" s="444"/>
      <c r="D697" s="357"/>
      <c r="E697" s="618"/>
      <c r="F697" s="707"/>
      <c r="G697" s="494"/>
      <c r="H697" s="627"/>
      <c r="I697" s="324"/>
      <c r="J697" s="324"/>
      <c r="K697" s="481"/>
      <c r="L697" s="610"/>
      <c r="M697" s="289"/>
      <c r="N697" s="289"/>
      <c r="O697" s="289"/>
    </row>
    <row r="698" spans="1:15" s="309" customFormat="1" ht="26.25" customHeight="1" x14ac:dyDescent="0.7">
      <c r="A698" s="289"/>
      <c r="B698" s="483"/>
      <c r="C698" s="444"/>
      <c r="D698" s="357"/>
      <c r="E698" s="618"/>
      <c r="F698" s="756">
        <f>F696+F685+F661+F645+F614+F608+F603+F597+F591+F586+F581+F576+F560+F555+F550+F546+F540+F535+F531+F526+F497+F491+F485+F480+F474+F466+F461+F457+F452+F438+F434+F430+F425+F420+F415+F410+F404+F399+F392+F385+F381+F376+F372+F361+F357+F351+F343+F314+F307+F303+F299+F294+F285+F279+F274+F264+F250+F244+F240+F236+F231+F225+F219+F214+F201+F195+F173+F168+F162+F154+F150+F145+F139+F131+F126+F121+F116+F112+F108+F102+F97+F93+F89+F78+F74+F69+F64+F59+F54+F41+F35+F30+F23+F17</f>
        <v>11176133.138600001</v>
      </c>
      <c r="G698" s="756"/>
      <c r="H698" s="627"/>
      <c r="I698" s="324"/>
      <c r="J698" s="324"/>
      <c r="K698" s="481"/>
      <c r="L698" s="610"/>
      <c r="M698" s="289"/>
      <c r="N698" s="289"/>
      <c r="O698" s="289"/>
    </row>
    <row r="699" spans="1:15" s="309" customFormat="1" ht="26.25" customHeight="1" thickBot="1" x14ac:dyDescent="0.75">
      <c r="A699" s="289"/>
      <c r="B699" s="483"/>
      <c r="C699" s="444"/>
      <c r="D699" s="357"/>
      <c r="E699" s="618"/>
      <c r="F699" s="757"/>
      <c r="G699" s="757"/>
      <c r="H699" s="627"/>
      <c r="I699" s="324"/>
      <c r="J699" s="324"/>
      <c r="K699" s="481"/>
      <c r="L699" s="610"/>
      <c r="M699" s="289"/>
      <c r="N699" s="289"/>
      <c r="O699" s="289"/>
    </row>
    <row r="700" spans="1:15" s="309" customFormat="1" ht="26.25" customHeight="1" thickTop="1" x14ac:dyDescent="0.7">
      <c r="A700" s="289"/>
      <c r="B700" s="483"/>
      <c r="C700" s="444"/>
      <c r="D700" s="357"/>
      <c r="E700" s="618"/>
      <c r="F700" s="707"/>
      <c r="G700" s="494"/>
      <c r="H700" s="627"/>
      <c r="I700" s="324"/>
      <c r="J700" s="324"/>
      <c r="K700" s="481"/>
      <c r="L700" s="610"/>
      <c r="M700" s="289"/>
      <c r="N700" s="289"/>
      <c r="O700" s="289"/>
    </row>
    <row r="701" spans="1:15" s="309" customFormat="1" ht="26.25" customHeight="1" x14ac:dyDescent="0.7">
      <c r="A701" s="289"/>
      <c r="B701" s="762"/>
      <c r="C701" s="762"/>
      <c r="D701" s="762"/>
      <c r="E701" s="762"/>
      <c r="F701" s="762"/>
      <c r="G701" s="762"/>
      <c r="H701" s="762"/>
      <c r="I701" s="762"/>
      <c r="J701" s="324"/>
      <c r="K701" s="481"/>
      <c r="L701" s="610"/>
      <c r="M701" s="289"/>
      <c r="N701" s="289"/>
      <c r="O701" s="289"/>
    </row>
    <row r="702" spans="1:15" s="309" customFormat="1" ht="26.25" customHeight="1" x14ac:dyDescent="0.7">
      <c r="A702" s="289"/>
      <c r="B702" s="762"/>
      <c r="C702" s="762"/>
      <c r="D702" s="762"/>
      <c r="E702" s="762"/>
      <c r="F702" s="762"/>
      <c r="G702" s="762"/>
      <c r="H702" s="762"/>
      <c r="I702" s="762"/>
      <c r="J702" s="324"/>
      <c r="K702" s="481"/>
      <c r="L702" s="610"/>
      <c r="M702" s="289"/>
      <c r="N702" s="289"/>
      <c r="O702" s="289"/>
    </row>
    <row r="703" spans="1:15" s="309" customFormat="1" ht="26.25" customHeight="1" x14ac:dyDescent="0.7">
      <c r="A703" s="289"/>
      <c r="B703" s="762"/>
      <c r="C703" s="762"/>
      <c r="D703" s="762"/>
      <c r="E703" s="762"/>
      <c r="F703" s="762"/>
      <c r="G703" s="762"/>
      <c r="H703" s="762"/>
      <c r="I703" s="762"/>
      <c r="J703" s="324"/>
      <c r="K703" s="481"/>
      <c r="L703" s="610"/>
      <c r="M703" s="289"/>
      <c r="N703" s="289"/>
      <c r="O703" s="289"/>
    </row>
    <row r="704" spans="1:15" s="309" customFormat="1" ht="87" customHeight="1" x14ac:dyDescent="0.7">
      <c r="A704" s="289"/>
      <c r="B704" s="759" t="s">
        <v>1479</v>
      </c>
      <c r="C704" s="760"/>
      <c r="D704" s="760"/>
      <c r="E704" s="760"/>
      <c r="F704" s="760"/>
      <c r="G704" s="760"/>
      <c r="H704" s="760"/>
      <c r="I704" s="760"/>
      <c r="J704" s="324"/>
      <c r="K704" s="481"/>
      <c r="L704" s="610"/>
      <c r="M704" s="289"/>
      <c r="N704" s="289"/>
      <c r="O704" s="289"/>
    </row>
    <row r="705" spans="1:15" s="309" customFormat="1" ht="26.25" customHeight="1" x14ac:dyDescent="0.7">
      <c r="A705" s="289"/>
      <c r="B705" s="760"/>
      <c r="C705" s="760"/>
      <c r="D705" s="760"/>
      <c r="E705" s="760"/>
      <c r="F705" s="760"/>
      <c r="G705" s="760"/>
      <c r="H705" s="760"/>
      <c r="I705" s="760"/>
      <c r="J705" s="324"/>
      <c r="K705" s="481"/>
      <c r="L705" s="610"/>
      <c r="M705" s="289"/>
      <c r="N705" s="289"/>
      <c r="O705" s="289"/>
    </row>
    <row r="706" spans="1:15" s="309" customFormat="1" ht="26.25" customHeight="1" x14ac:dyDescent="0.7">
      <c r="A706" s="289"/>
      <c r="B706" s="760"/>
      <c r="C706" s="760"/>
      <c r="D706" s="760"/>
      <c r="E706" s="760"/>
      <c r="F706" s="760"/>
      <c r="G706" s="760"/>
      <c r="H706" s="760"/>
      <c r="I706" s="760"/>
      <c r="J706" s="324"/>
      <c r="K706" s="481"/>
      <c r="L706" s="610"/>
      <c r="M706" s="289"/>
      <c r="N706" s="289"/>
      <c r="O706" s="289"/>
    </row>
    <row r="707" spans="1:15" s="309" customFormat="1" ht="26.25" customHeight="1" x14ac:dyDescent="0.7">
      <c r="A707" s="289"/>
      <c r="B707" s="760"/>
      <c r="C707" s="760"/>
      <c r="D707" s="760"/>
      <c r="E707" s="760"/>
      <c r="F707" s="760"/>
      <c r="G707" s="760"/>
      <c r="H707" s="760"/>
      <c r="I707" s="760"/>
      <c r="J707" s="324"/>
      <c r="K707" s="481"/>
      <c r="L707" s="610"/>
      <c r="M707" s="289"/>
      <c r="N707" s="289"/>
      <c r="O707" s="289"/>
    </row>
    <row r="708" spans="1:15" s="309" customFormat="1" ht="26.25" customHeight="1" x14ac:dyDescent="1.2">
      <c r="A708" s="289"/>
      <c r="B708" s="727"/>
      <c r="C708" s="728"/>
      <c r="D708" s="728"/>
      <c r="E708" s="728"/>
      <c r="F708" s="728"/>
      <c r="G708" s="728"/>
      <c r="H708" s="728"/>
      <c r="I708" s="728"/>
      <c r="J708" s="324"/>
      <c r="K708" s="481"/>
      <c r="L708" s="610"/>
      <c r="M708" s="289"/>
      <c r="N708" s="289"/>
      <c r="O708" s="289"/>
    </row>
    <row r="709" spans="1:15" s="309" customFormat="1" ht="26.25" customHeight="1" x14ac:dyDescent="0.7">
      <c r="A709" s="289"/>
      <c r="B709" s="759" t="s">
        <v>1481</v>
      </c>
      <c r="C709" s="759"/>
      <c r="D709" s="759"/>
      <c r="E709" s="759"/>
      <c r="F709" s="759"/>
      <c r="G709" s="759"/>
      <c r="H709" s="759"/>
      <c r="I709" s="759"/>
      <c r="J709" s="324"/>
      <c r="K709" s="481"/>
      <c r="L709" s="610"/>
      <c r="M709" s="289"/>
      <c r="N709" s="289"/>
      <c r="O709" s="289"/>
    </row>
    <row r="710" spans="1:15" s="309" customFormat="1" ht="26.25" customHeight="1" x14ac:dyDescent="0.7">
      <c r="A710" s="289"/>
      <c r="B710" s="759"/>
      <c r="C710" s="759"/>
      <c r="D710" s="759"/>
      <c r="E710" s="759"/>
      <c r="F710" s="759"/>
      <c r="G710" s="759"/>
      <c r="H710" s="759"/>
      <c r="I710" s="759"/>
      <c r="J710" s="324"/>
      <c r="K710" s="481"/>
      <c r="L710" s="610"/>
      <c r="M710" s="289"/>
      <c r="N710" s="289"/>
      <c r="O710" s="289"/>
    </row>
    <row r="711" spans="1:15" s="309" customFormat="1" ht="100.5" customHeight="1" x14ac:dyDescent="0.7">
      <c r="A711" s="289"/>
      <c r="B711" s="759"/>
      <c r="C711" s="759"/>
      <c r="D711" s="759"/>
      <c r="E711" s="759"/>
      <c r="F711" s="759"/>
      <c r="G711" s="759"/>
      <c r="H711" s="759"/>
      <c r="I711" s="759"/>
      <c r="J711" s="324"/>
      <c r="K711" s="481"/>
      <c r="L711" s="610"/>
      <c r="M711" s="289"/>
      <c r="N711" s="289"/>
      <c r="O711" s="289"/>
    </row>
    <row r="712" spans="1:15" s="309" customFormat="1" ht="26.25" customHeight="1" x14ac:dyDescent="0.7">
      <c r="A712" s="289"/>
      <c r="B712" s="759" t="s">
        <v>1480</v>
      </c>
      <c r="C712" s="759"/>
      <c r="D712" s="759"/>
      <c r="E712" s="759"/>
      <c r="F712" s="759"/>
      <c r="G712" s="759"/>
      <c r="H712" s="759"/>
      <c r="I712" s="759"/>
      <c r="J712" s="324"/>
      <c r="K712" s="481"/>
      <c r="L712" s="610"/>
      <c r="M712" s="289"/>
      <c r="N712" s="289"/>
      <c r="O712" s="289"/>
    </row>
    <row r="713" spans="1:15" s="309" customFormat="1" ht="26.25" customHeight="1" x14ac:dyDescent="0.7">
      <c r="A713" s="289"/>
      <c r="B713" s="759"/>
      <c r="C713" s="759"/>
      <c r="D713" s="759"/>
      <c r="E713" s="759"/>
      <c r="F713" s="759"/>
      <c r="G713" s="759"/>
      <c r="H713" s="759"/>
      <c r="I713" s="759"/>
      <c r="J713" s="324"/>
      <c r="K713" s="481"/>
      <c r="L713" s="610"/>
      <c r="M713" s="289"/>
      <c r="N713" s="289"/>
      <c r="O713" s="289"/>
    </row>
    <row r="714" spans="1:15" s="309" customFormat="1" ht="108.75" customHeight="1" x14ac:dyDescent="0.7">
      <c r="A714" s="289"/>
      <c r="B714" s="759"/>
      <c r="C714" s="759"/>
      <c r="D714" s="759"/>
      <c r="E714" s="759"/>
      <c r="F714" s="759"/>
      <c r="G714" s="759"/>
      <c r="H714" s="759"/>
      <c r="I714" s="759"/>
      <c r="J714" s="324"/>
      <c r="K714" s="481"/>
      <c r="L714" s="610"/>
      <c r="M714" s="289"/>
      <c r="N714" s="289"/>
      <c r="O714" s="289"/>
    </row>
    <row r="715" spans="1:15" s="309" customFormat="1" ht="26.25" customHeight="1" x14ac:dyDescent="1.2">
      <c r="A715" s="289"/>
      <c r="B715" s="727"/>
      <c r="C715" s="728"/>
      <c r="D715" s="728"/>
      <c r="E715" s="728"/>
      <c r="F715" s="728"/>
      <c r="G715" s="728"/>
      <c r="H715" s="728"/>
      <c r="I715" s="728"/>
      <c r="J715" s="324"/>
      <c r="K715" s="481"/>
      <c r="L715" s="610"/>
      <c r="M715" s="289"/>
      <c r="N715" s="289"/>
      <c r="O715" s="289"/>
    </row>
    <row r="716" spans="1:15" s="309" customFormat="1" ht="26.25" customHeight="1" x14ac:dyDescent="0.7">
      <c r="A716" s="289"/>
      <c r="B716" s="761" t="s">
        <v>36</v>
      </c>
      <c r="C716" s="761"/>
      <c r="D716" s="761"/>
      <c r="E716" s="761"/>
      <c r="F716" s="761"/>
      <c r="G716" s="761"/>
      <c r="H716" s="761"/>
      <c r="I716" s="761"/>
      <c r="J716" s="324"/>
      <c r="K716" s="481"/>
      <c r="L716" s="610"/>
      <c r="M716" s="289"/>
      <c r="N716" s="289"/>
      <c r="O716" s="289"/>
    </row>
    <row r="717" spans="1:15" s="309" customFormat="1" ht="26.25" customHeight="1" x14ac:dyDescent="0.7">
      <c r="A717" s="289"/>
      <c r="B717" s="761"/>
      <c r="C717" s="761"/>
      <c r="D717" s="761"/>
      <c r="E717" s="761"/>
      <c r="F717" s="761"/>
      <c r="G717" s="761"/>
      <c r="H717" s="761"/>
      <c r="I717" s="761"/>
      <c r="J717" s="324"/>
      <c r="K717" s="481"/>
      <c r="L717" s="610"/>
      <c r="M717" s="289"/>
      <c r="N717" s="289"/>
      <c r="O717" s="289"/>
    </row>
    <row r="718" spans="1:15" s="309" customFormat="1" ht="26.25" customHeight="1" x14ac:dyDescent="0.7">
      <c r="A718" s="289"/>
      <c r="B718" s="761"/>
      <c r="C718" s="761"/>
      <c r="D718" s="761"/>
      <c r="E718" s="761"/>
      <c r="F718" s="761"/>
      <c r="G718" s="761"/>
      <c r="H718" s="761"/>
      <c r="I718" s="761"/>
      <c r="J718" s="324"/>
      <c r="K718" s="481"/>
      <c r="L718" s="610"/>
      <c r="M718" s="289"/>
      <c r="N718" s="289"/>
      <c r="O718" s="289"/>
    </row>
    <row r="719" spans="1:15" s="309" customFormat="1" ht="26.25" customHeight="1" x14ac:dyDescent="0.7">
      <c r="A719" s="289"/>
      <c r="B719" s="761"/>
      <c r="C719" s="761"/>
      <c r="D719" s="761"/>
      <c r="E719" s="761"/>
      <c r="F719" s="761"/>
      <c r="G719" s="761"/>
      <c r="H719" s="761"/>
      <c r="I719" s="761"/>
      <c r="J719" s="324"/>
      <c r="K719" s="481"/>
      <c r="L719" s="610"/>
      <c r="M719" s="289"/>
      <c r="N719" s="289"/>
      <c r="O719" s="289"/>
    </row>
    <row r="720" spans="1:15" s="309" customFormat="1" ht="26.25" customHeight="1" x14ac:dyDescent="0.7">
      <c r="A720" s="289"/>
      <c r="B720" s="761"/>
      <c r="C720" s="761"/>
      <c r="D720" s="761"/>
      <c r="E720" s="761"/>
      <c r="F720" s="761"/>
      <c r="G720" s="761"/>
      <c r="H720" s="761"/>
      <c r="I720" s="761"/>
      <c r="J720" s="324"/>
      <c r="K720" s="481"/>
      <c r="L720" s="610"/>
      <c r="M720" s="289"/>
      <c r="N720" s="289"/>
      <c r="O720" s="289"/>
    </row>
    <row r="721" spans="1:15" s="309" customFormat="1" ht="26.25" customHeight="1" x14ac:dyDescent="0.7">
      <c r="A721" s="289"/>
      <c r="B721" s="761"/>
      <c r="C721" s="761"/>
      <c r="D721" s="761"/>
      <c r="E721" s="761"/>
      <c r="F721" s="761"/>
      <c r="G721" s="761"/>
      <c r="H721" s="761"/>
      <c r="I721" s="761"/>
      <c r="J721" s="324"/>
      <c r="K721" s="481"/>
      <c r="L721" s="610"/>
      <c r="M721" s="289"/>
      <c r="N721" s="289"/>
      <c r="O721" s="289"/>
    </row>
    <row r="722" spans="1:15" s="309" customFormat="1" ht="26.25" customHeight="1" x14ac:dyDescent="0.7">
      <c r="A722" s="289"/>
      <c r="B722" s="761"/>
      <c r="C722" s="761"/>
      <c r="D722" s="761"/>
      <c r="E722" s="761"/>
      <c r="F722" s="761"/>
      <c r="G722" s="761"/>
      <c r="H722" s="761"/>
      <c r="I722" s="761"/>
      <c r="J722" s="324"/>
      <c r="K722" s="481"/>
      <c r="L722" s="610"/>
      <c r="M722" s="289"/>
      <c r="N722" s="289"/>
      <c r="O722" s="289"/>
    </row>
    <row r="723" spans="1:15" s="309" customFormat="1" ht="26.25" customHeight="1" x14ac:dyDescent="0.7">
      <c r="A723" s="289"/>
      <c r="B723" s="483"/>
      <c r="C723" s="444"/>
      <c r="D723" s="357"/>
      <c r="E723" s="618"/>
      <c r="F723" s="758"/>
      <c r="G723" s="758"/>
      <c r="H723" s="758"/>
      <c r="I723" s="324"/>
      <c r="J723" s="324"/>
      <c r="K723" s="481"/>
      <c r="L723" s="610"/>
      <c r="M723" s="289"/>
      <c r="N723" s="289"/>
      <c r="O723" s="289"/>
    </row>
    <row r="724" spans="1:15" s="309" customFormat="1" ht="26.25" customHeight="1" x14ac:dyDescent="0.7">
      <c r="A724" s="289"/>
      <c r="B724" s="483"/>
      <c r="C724" s="444"/>
      <c r="D724" s="357"/>
      <c r="E724" s="618"/>
      <c r="F724" s="707"/>
      <c r="G724" s="494"/>
      <c r="H724" s="627"/>
      <c r="I724" s="324"/>
      <c r="J724" s="324"/>
      <c r="K724" s="481"/>
      <c r="L724" s="610"/>
      <c r="M724" s="289"/>
      <c r="N724" s="289"/>
      <c r="O724" s="289"/>
    </row>
    <row r="725" spans="1:15" s="309" customFormat="1" ht="26.25" customHeight="1" x14ac:dyDescent="0.7">
      <c r="A725" s="289"/>
      <c r="B725" s="483"/>
      <c r="C725" s="444"/>
      <c r="D725" s="357"/>
      <c r="E725" s="618"/>
      <c r="F725" s="707"/>
      <c r="G725" s="494"/>
      <c r="H725" s="627"/>
      <c r="I725" s="324"/>
      <c r="J725" s="324"/>
      <c r="K725" s="481"/>
      <c r="L725" s="610"/>
      <c r="M725" s="289"/>
      <c r="N725" s="289"/>
      <c r="O725" s="289"/>
    </row>
    <row r="726" spans="1:15" s="309" customFormat="1" ht="26.25" customHeight="1" x14ac:dyDescent="0.7">
      <c r="A726" s="289"/>
      <c r="B726" s="483"/>
      <c r="C726" s="444"/>
      <c r="D726" s="357"/>
      <c r="E726" s="618"/>
      <c r="F726" s="707"/>
      <c r="G726" s="494"/>
      <c r="H726" s="627"/>
      <c r="I726" s="324"/>
      <c r="J726" s="324"/>
      <c r="K726" s="481"/>
      <c r="L726" s="610"/>
      <c r="M726" s="289"/>
      <c r="N726" s="289"/>
      <c r="O726" s="289"/>
    </row>
    <row r="727" spans="1:15" s="309" customFormat="1" ht="26.25" customHeight="1" x14ac:dyDescent="0.7">
      <c r="A727" s="289"/>
      <c r="B727" s="483"/>
      <c r="C727" s="444"/>
      <c r="D727" s="357"/>
      <c r="E727" s="618"/>
      <c r="F727" s="707"/>
      <c r="G727" s="494"/>
      <c r="H727" s="627"/>
      <c r="I727" s="324"/>
      <c r="J727" s="324"/>
      <c r="K727" s="481"/>
      <c r="L727" s="610"/>
      <c r="M727" s="289"/>
      <c r="N727" s="289"/>
      <c r="O727" s="289"/>
    </row>
    <row r="728" spans="1:15" s="309" customFormat="1" ht="26.25" customHeight="1" x14ac:dyDescent="0.7">
      <c r="A728" s="289"/>
      <c r="B728" s="483"/>
      <c r="C728" s="444"/>
      <c r="D728" s="357"/>
      <c r="E728" s="618"/>
      <c r="F728" s="707"/>
      <c r="G728" s="494"/>
      <c r="H728" s="627"/>
      <c r="I728" s="324"/>
      <c r="J728" s="324"/>
      <c r="K728" s="481"/>
      <c r="L728" s="610"/>
      <c r="M728" s="289"/>
      <c r="N728" s="289"/>
      <c r="O728" s="289"/>
    </row>
    <row r="729" spans="1:15" s="309" customFormat="1" ht="26.25" customHeight="1" x14ac:dyDescent="0.7">
      <c r="A729" s="289"/>
      <c r="B729" s="483"/>
      <c r="C729" s="444"/>
      <c r="D729" s="357"/>
      <c r="E729" s="618"/>
      <c r="F729" s="707"/>
      <c r="G729" s="494"/>
      <c r="H729" s="627"/>
      <c r="I729" s="324"/>
      <c r="J729" s="324"/>
      <c r="K729" s="481"/>
      <c r="L729" s="610"/>
      <c r="M729" s="289"/>
      <c r="N729" s="289"/>
      <c r="O729" s="289"/>
    </row>
    <row r="730" spans="1:15" s="309" customFormat="1" ht="26.25" customHeight="1" x14ac:dyDescent="0.7">
      <c r="A730" s="289"/>
      <c r="B730" s="483"/>
      <c r="C730" s="444"/>
      <c r="D730" s="357"/>
      <c r="E730" s="618"/>
      <c r="F730" s="707"/>
      <c r="G730" s="494"/>
      <c r="H730" s="627"/>
      <c r="I730" s="324"/>
      <c r="J730" s="324"/>
      <c r="K730" s="481"/>
      <c r="L730" s="610"/>
      <c r="M730" s="289"/>
      <c r="N730" s="289"/>
      <c r="O730" s="289"/>
    </row>
    <row r="731" spans="1:15" s="309" customFormat="1" ht="26.25" customHeight="1" x14ac:dyDescent="0.7">
      <c r="A731" s="289"/>
      <c r="B731" s="483"/>
      <c r="C731" s="444"/>
      <c r="D731" s="357"/>
      <c r="E731" s="618"/>
      <c r="F731" s="707"/>
      <c r="G731" s="494"/>
      <c r="H731" s="627"/>
      <c r="I731" s="324"/>
      <c r="J731" s="324"/>
      <c r="K731" s="481"/>
      <c r="L731" s="610"/>
      <c r="M731" s="289"/>
      <c r="N731" s="289"/>
      <c r="O731" s="289"/>
    </row>
    <row r="732" spans="1:15" s="309" customFormat="1" ht="26.25" customHeight="1" x14ac:dyDescent="0.7">
      <c r="A732" s="289"/>
      <c r="B732" s="483"/>
      <c r="C732" s="444"/>
      <c r="D732" s="357"/>
      <c r="E732" s="618"/>
      <c r="F732" s="707"/>
      <c r="G732" s="494"/>
      <c r="H732" s="627"/>
      <c r="I732" s="324"/>
      <c r="J732" s="324"/>
      <c r="K732" s="481"/>
      <c r="L732" s="610"/>
      <c r="M732" s="289"/>
      <c r="N732" s="289"/>
      <c r="O732" s="289"/>
    </row>
    <row r="733" spans="1:15" s="309" customFormat="1" ht="26.25" customHeight="1" x14ac:dyDescent="0.7">
      <c r="A733" s="289"/>
      <c r="B733" s="483"/>
      <c r="C733" s="444"/>
      <c r="D733" s="357"/>
      <c r="E733" s="618"/>
      <c r="F733" s="707"/>
      <c r="G733" s="494"/>
      <c r="H733" s="627"/>
      <c r="I733" s="324"/>
      <c r="J733" s="324"/>
      <c r="K733" s="481"/>
      <c r="L733" s="610"/>
      <c r="M733" s="289"/>
      <c r="N733" s="289"/>
      <c r="O733" s="289"/>
    </row>
    <row r="734" spans="1:15" s="309" customFormat="1" ht="26.25" customHeight="1" x14ac:dyDescent="0.7">
      <c r="A734" s="289"/>
      <c r="B734" s="483"/>
      <c r="C734" s="444"/>
      <c r="D734" s="357"/>
      <c r="E734" s="618"/>
      <c r="F734" s="707"/>
      <c r="G734" s="494"/>
      <c r="H734" s="627"/>
      <c r="I734" s="324"/>
      <c r="J734" s="324"/>
      <c r="K734" s="481"/>
      <c r="L734" s="610"/>
      <c r="M734" s="289"/>
      <c r="N734" s="289"/>
      <c r="O734" s="289"/>
    </row>
    <row r="735" spans="1:15" s="309" customFormat="1" ht="26.25" customHeight="1" x14ac:dyDescent="0.7">
      <c r="A735" s="289"/>
      <c r="B735" s="483"/>
      <c r="C735" s="444"/>
      <c r="D735" s="357"/>
      <c r="E735" s="618"/>
      <c r="F735" s="707"/>
      <c r="G735" s="494"/>
      <c r="H735" s="627"/>
      <c r="I735" s="324"/>
      <c r="J735" s="324"/>
      <c r="K735" s="481"/>
      <c r="L735" s="610"/>
      <c r="M735" s="289"/>
      <c r="N735" s="289"/>
      <c r="O735" s="289"/>
    </row>
    <row r="736" spans="1:15" s="309" customFormat="1" ht="26.25" customHeight="1" x14ac:dyDescent="0.7">
      <c r="A736" s="289"/>
      <c r="B736" s="483"/>
      <c r="C736" s="444"/>
      <c r="D736" s="357"/>
      <c r="E736" s="618"/>
      <c r="F736" s="707"/>
      <c r="G736" s="494"/>
      <c r="H736" s="627"/>
      <c r="I736" s="324"/>
      <c r="J736" s="324"/>
      <c r="K736" s="481"/>
      <c r="L736" s="610"/>
      <c r="M736" s="289"/>
      <c r="N736" s="289"/>
      <c r="O736" s="289"/>
    </row>
    <row r="737" spans="1:15" s="309" customFormat="1" ht="26.25" customHeight="1" x14ac:dyDescent="0.7">
      <c r="A737" s="289"/>
      <c r="B737" s="483"/>
      <c r="C737" s="444"/>
      <c r="D737" s="357"/>
      <c r="E737" s="618"/>
      <c r="F737" s="707"/>
      <c r="G737" s="494"/>
      <c r="H737" s="627"/>
      <c r="I737" s="324"/>
      <c r="J737" s="324"/>
      <c r="K737" s="481"/>
      <c r="L737" s="610"/>
      <c r="M737" s="289"/>
      <c r="N737" s="289"/>
      <c r="O737" s="289"/>
    </row>
    <row r="738" spans="1:15" s="309" customFormat="1" ht="26.25" customHeight="1" x14ac:dyDescent="0.7">
      <c r="A738" s="289"/>
      <c r="B738" s="483"/>
      <c r="C738" s="444"/>
      <c r="D738" s="357"/>
      <c r="E738" s="618"/>
      <c r="F738" s="707"/>
      <c r="G738" s="494"/>
      <c r="H738" s="627"/>
      <c r="I738" s="324"/>
      <c r="J738" s="324"/>
      <c r="K738" s="481"/>
      <c r="L738" s="610"/>
      <c r="M738" s="289"/>
      <c r="N738" s="289"/>
      <c r="O738" s="289"/>
    </row>
    <row r="739" spans="1:15" s="309" customFormat="1" ht="26.25" customHeight="1" x14ac:dyDescent="0.7">
      <c r="A739" s="289"/>
      <c r="B739" s="483"/>
      <c r="C739" s="444"/>
      <c r="D739" s="357"/>
      <c r="E739" s="618"/>
      <c r="F739" s="707"/>
      <c r="G739" s="494"/>
      <c r="H739" s="627"/>
      <c r="I739" s="324"/>
      <c r="J739" s="324"/>
      <c r="K739" s="481"/>
      <c r="L739" s="610"/>
      <c r="M739" s="289"/>
      <c r="N739" s="289"/>
      <c r="O739" s="289"/>
    </row>
    <row r="740" spans="1:15" s="309" customFormat="1" ht="26.25" customHeight="1" x14ac:dyDescent="0.7">
      <c r="A740" s="289"/>
      <c r="B740" s="483"/>
      <c r="C740" s="444"/>
      <c r="D740" s="357"/>
      <c r="E740" s="618"/>
      <c r="F740" s="707"/>
      <c r="G740" s="494"/>
      <c r="H740" s="627"/>
      <c r="I740" s="324"/>
      <c r="J740" s="324"/>
      <c r="K740" s="481"/>
      <c r="L740" s="610"/>
      <c r="M740" s="289"/>
      <c r="N740" s="289"/>
      <c r="O740" s="289"/>
    </row>
    <row r="741" spans="1:15" s="309" customFormat="1" ht="26.25" customHeight="1" x14ac:dyDescent="0.7">
      <c r="A741" s="289"/>
      <c r="B741" s="483"/>
      <c r="C741" s="444"/>
      <c r="D741" s="357"/>
      <c r="E741" s="618"/>
      <c r="F741" s="707"/>
      <c r="G741" s="494"/>
      <c r="H741" s="627"/>
      <c r="I741" s="324"/>
      <c r="J741" s="324"/>
      <c r="K741" s="481"/>
      <c r="L741" s="610"/>
      <c r="M741" s="289"/>
      <c r="N741" s="289"/>
      <c r="O741" s="289"/>
    </row>
    <row r="742" spans="1:15" s="309" customFormat="1" ht="26.25" customHeight="1" x14ac:dyDescent="0.7">
      <c r="A742" s="289"/>
      <c r="B742" s="483"/>
      <c r="C742" s="444"/>
      <c r="D742" s="357"/>
      <c r="E742" s="618"/>
      <c r="F742" s="707"/>
      <c r="G742" s="494"/>
      <c r="H742" s="627"/>
      <c r="I742" s="324"/>
      <c r="J742" s="324"/>
      <c r="K742" s="481"/>
      <c r="L742" s="610"/>
      <c r="M742" s="289"/>
      <c r="N742" s="289"/>
      <c r="O742" s="289"/>
    </row>
    <row r="743" spans="1:15" s="309" customFormat="1" ht="26.25" customHeight="1" x14ac:dyDescent="0.7">
      <c r="A743" s="289"/>
      <c r="B743" s="483"/>
      <c r="C743" s="444"/>
      <c r="D743" s="357"/>
      <c r="E743" s="618"/>
      <c r="F743" s="707"/>
      <c r="G743" s="494"/>
      <c r="H743" s="627"/>
      <c r="I743" s="324"/>
      <c r="J743" s="324"/>
      <c r="K743" s="481"/>
      <c r="L743" s="610"/>
      <c r="M743" s="289"/>
      <c r="N743" s="289"/>
      <c r="O743" s="289"/>
    </row>
    <row r="744" spans="1:15" s="309" customFormat="1" ht="26.25" customHeight="1" x14ac:dyDescent="0.7">
      <c r="A744" s="289"/>
      <c r="B744" s="483"/>
      <c r="C744" s="444"/>
      <c r="D744" s="357"/>
      <c r="E744" s="618"/>
      <c r="F744" s="707"/>
      <c r="G744" s="494"/>
      <c r="H744" s="627"/>
      <c r="I744" s="324"/>
      <c r="J744" s="324"/>
      <c r="K744" s="481"/>
      <c r="L744" s="610"/>
      <c r="M744" s="289"/>
      <c r="N744" s="289"/>
      <c r="O744" s="289"/>
    </row>
    <row r="745" spans="1:15" s="309" customFormat="1" ht="26.25" customHeight="1" x14ac:dyDescent="0.7">
      <c r="A745" s="289"/>
      <c r="B745" s="483"/>
      <c r="C745" s="444"/>
      <c r="D745" s="357"/>
      <c r="E745" s="618"/>
      <c r="F745" s="707"/>
      <c r="G745" s="494"/>
      <c r="H745" s="627"/>
      <c r="I745" s="324"/>
      <c r="J745" s="324"/>
      <c r="K745" s="481"/>
      <c r="L745" s="610"/>
      <c r="M745" s="289"/>
      <c r="N745" s="289"/>
      <c r="O745" s="289"/>
    </row>
    <row r="746" spans="1:15" s="309" customFormat="1" ht="26.25" customHeight="1" x14ac:dyDescent="0.7">
      <c r="A746" s="289"/>
      <c r="B746" s="483"/>
      <c r="C746" s="444"/>
      <c r="D746" s="357"/>
      <c r="E746" s="618"/>
      <c r="F746" s="707"/>
      <c r="G746" s="494"/>
      <c r="H746" s="627"/>
      <c r="I746" s="324"/>
      <c r="J746" s="324"/>
      <c r="K746" s="481"/>
      <c r="L746" s="610"/>
      <c r="M746" s="289"/>
      <c r="N746" s="289"/>
      <c r="O746" s="289"/>
    </row>
    <row r="747" spans="1:15" s="309" customFormat="1" ht="26.25" customHeight="1" x14ac:dyDescent="0.7">
      <c r="A747" s="289"/>
      <c r="B747" s="483"/>
      <c r="C747" s="444"/>
      <c r="D747" s="357"/>
      <c r="E747" s="618"/>
      <c r="F747" s="707"/>
      <c r="G747" s="494"/>
      <c r="H747" s="627"/>
      <c r="I747" s="324"/>
      <c r="J747" s="324"/>
      <c r="K747" s="481"/>
      <c r="L747" s="610"/>
      <c r="M747" s="289"/>
      <c r="N747" s="289"/>
      <c r="O747" s="289"/>
    </row>
    <row r="748" spans="1:15" s="309" customFormat="1" ht="26.25" customHeight="1" x14ac:dyDescent="0.7">
      <c r="A748" s="289"/>
      <c r="B748" s="483"/>
      <c r="C748" s="444"/>
      <c r="D748" s="357"/>
      <c r="E748" s="618"/>
      <c r="F748" s="707"/>
      <c r="G748" s="494"/>
      <c r="H748" s="627"/>
      <c r="I748" s="324"/>
      <c r="J748" s="324"/>
      <c r="K748" s="481"/>
      <c r="L748" s="610"/>
      <c r="M748" s="289"/>
      <c r="N748" s="289"/>
      <c r="O748" s="289"/>
    </row>
    <row r="749" spans="1:15" s="309" customFormat="1" ht="26.25" customHeight="1" x14ac:dyDescent="0.7">
      <c r="A749" s="289"/>
      <c r="B749" s="483"/>
      <c r="C749" s="444"/>
      <c r="D749" s="357"/>
      <c r="E749" s="618"/>
      <c r="F749" s="707"/>
      <c r="G749" s="494"/>
      <c r="H749" s="627"/>
      <c r="I749" s="324"/>
      <c r="J749" s="324"/>
      <c r="K749" s="481"/>
      <c r="L749" s="610"/>
      <c r="M749" s="289"/>
      <c r="N749" s="289"/>
      <c r="O749" s="289"/>
    </row>
    <row r="750" spans="1:15" s="309" customFormat="1" ht="26.25" customHeight="1" x14ac:dyDescent="0.7">
      <c r="A750" s="289"/>
      <c r="B750" s="483"/>
      <c r="C750" s="444"/>
      <c r="D750" s="357"/>
      <c r="E750" s="618"/>
      <c r="F750" s="707"/>
      <c r="G750" s="494"/>
      <c r="H750" s="627"/>
      <c r="I750" s="324"/>
      <c r="J750" s="324"/>
      <c r="K750" s="481"/>
      <c r="L750" s="610"/>
      <c r="M750" s="289"/>
      <c r="N750" s="289"/>
      <c r="O750" s="289"/>
    </row>
    <row r="751" spans="1:15" s="309" customFormat="1" ht="26.25" customHeight="1" x14ac:dyDescent="0.7">
      <c r="A751" s="289"/>
      <c r="B751" s="483"/>
      <c r="C751" s="444"/>
      <c r="D751" s="357"/>
      <c r="E751" s="618"/>
      <c r="F751" s="707"/>
      <c r="G751" s="494"/>
      <c r="H751" s="627"/>
      <c r="I751" s="324"/>
      <c r="J751" s="324"/>
      <c r="K751" s="481"/>
      <c r="L751" s="610"/>
      <c r="M751" s="289"/>
      <c r="N751" s="289"/>
      <c r="O751" s="289"/>
    </row>
    <row r="752" spans="1:15" s="309" customFormat="1" ht="26.25" customHeight="1" x14ac:dyDescent="0.7">
      <c r="A752" s="289"/>
      <c r="B752" s="483"/>
      <c r="C752" s="444"/>
      <c r="D752" s="357"/>
      <c r="E752" s="618"/>
      <c r="F752" s="707"/>
      <c r="G752" s="494"/>
      <c r="H752" s="627"/>
      <c r="I752" s="324"/>
      <c r="J752" s="324"/>
      <c r="K752" s="481"/>
      <c r="L752" s="610"/>
      <c r="M752" s="289"/>
      <c r="N752" s="289"/>
      <c r="O752" s="289"/>
    </row>
    <row r="753" spans="1:15" s="309" customFormat="1" ht="26.25" customHeight="1" x14ac:dyDescent="0.7">
      <c r="A753" s="289"/>
      <c r="B753" s="483"/>
      <c r="C753" s="444"/>
      <c r="D753" s="357"/>
      <c r="E753" s="618"/>
      <c r="F753" s="707"/>
      <c r="G753" s="494"/>
      <c r="H753" s="627"/>
      <c r="I753" s="324"/>
      <c r="J753" s="324"/>
      <c r="K753" s="481"/>
      <c r="L753" s="610"/>
      <c r="M753" s="289"/>
      <c r="N753" s="289"/>
      <c r="O753" s="289"/>
    </row>
    <row r="754" spans="1:15" s="309" customFormat="1" ht="26.25" customHeight="1" x14ac:dyDescent="0.7">
      <c r="A754" s="289"/>
      <c r="B754" s="483"/>
      <c r="C754" s="444"/>
      <c r="D754" s="357"/>
      <c r="E754" s="618"/>
      <c r="F754" s="707"/>
      <c r="G754" s="494"/>
      <c r="H754" s="627"/>
      <c r="I754" s="324"/>
      <c r="J754" s="324"/>
      <c r="K754" s="481"/>
      <c r="L754" s="610"/>
      <c r="M754" s="289"/>
      <c r="N754" s="289"/>
      <c r="O754" s="289"/>
    </row>
    <row r="755" spans="1:15" s="309" customFormat="1" ht="26.25" customHeight="1" x14ac:dyDescent="0.7">
      <c r="A755" s="289"/>
      <c r="B755" s="483"/>
      <c r="C755" s="444"/>
      <c r="D755" s="357"/>
      <c r="E755" s="618"/>
      <c r="F755" s="707"/>
      <c r="G755" s="494"/>
      <c r="H755" s="627"/>
      <c r="I755" s="324"/>
      <c r="J755" s="324"/>
      <c r="K755" s="481"/>
      <c r="L755" s="610"/>
      <c r="M755" s="289"/>
      <c r="N755" s="289"/>
      <c r="O755" s="289"/>
    </row>
    <row r="756" spans="1:15" s="309" customFormat="1" ht="26.25" customHeight="1" x14ac:dyDescent="0.7">
      <c r="A756" s="289"/>
      <c r="B756" s="483"/>
      <c r="C756" s="444"/>
      <c r="D756" s="357"/>
      <c r="E756" s="618"/>
      <c r="F756" s="707"/>
      <c r="G756" s="494"/>
      <c r="H756" s="627"/>
      <c r="I756" s="324"/>
      <c r="J756" s="324"/>
      <c r="K756" s="481"/>
      <c r="L756" s="610"/>
      <c r="M756" s="289"/>
      <c r="N756" s="289"/>
      <c r="O756" s="289"/>
    </row>
    <row r="757" spans="1:15" s="309" customFormat="1" ht="26.25" customHeight="1" x14ac:dyDescent="0.7">
      <c r="A757" s="289"/>
      <c r="B757" s="483"/>
      <c r="C757" s="444"/>
      <c r="D757" s="357"/>
      <c r="E757" s="618"/>
      <c r="F757" s="707"/>
      <c r="G757" s="494"/>
      <c r="H757" s="627"/>
      <c r="I757" s="324"/>
      <c r="J757" s="324"/>
      <c r="K757" s="481"/>
      <c r="L757" s="610"/>
      <c r="M757" s="289"/>
      <c r="N757" s="289"/>
      <c r="O757" s="289"/>
    </row>
    <row r="758" spans="1:15" s="309" customFormat="1" ht="26.25" customHeight="1" x14ac:dyDescent="0.7">
      <c r="A758" s="289"/>
      <c r="B758" s="483"/>
      <c r="C758" s="444"/>
      <c r="D758" s="357"/>
      <c r="E758" s="618"/>
      <c r="F758" s="707"/>
      <c r="G758" s="494"/>
      <c r="H758" s="627"/>
      <c r="I758" s="324"/>
      <c r="J758" s="324"/>
      <c r="K758" s="481"/>
      <c r="L758" s="610"/>
      <c r="M758" s="289"/>
      <c r="N758" s="289"/>
      <c r="O758" s="289"/>
    </row>
    <row r="759" spans="1:15" s="309" customFormat="1" ht="26.25" customHeight="1" x14ac:dyDescent="0.7">
      <c r="A759" s="289"/>
      <c r="B759" s="483"/>
      <c r="C759" s="444"/>
      <c r="D759" s="357"/>
      <c r="E759" s="618"/>
      <c r="F759" s="707"/>
      <c r="G759" s="494"/>
      <c r="H759" s="627"/>
      <c r="I759" s="324"/>
      <c r="J759" s="324"/>
      <c r="K759" s="481"/>
      <c r="L759" s="610"/>
      <c r="M759" s="289"/>
      <c r="N759" s="289"/>
      <c r="O759" s="289"/>
    </row>
    <row r="760" spans="1:15" s="309" customFormat="1" ht="26.25" customHeight="1" x14ac:dyDescent="0.7">
      <c r="A760" s="289"/>
      <c r="B760" s="483"/>
      <c r="C760" s="444"/>
      <c r="D760" s="357"/>
      <c r="E760" s="618"/>
      <c r="F760" s="707"/>
      <c r="G760" s="494"/>
      <c r="H760" s="627"/>
      <c r="I760" s="324"/>
      <c r="J760" s="324"/>
      <c r="K760" s="481"/>
      <c r="L760" s="610"/>
      <c r="M760" s="289"/>
      <c r="N760" s="289"/>
      <c r="O760" s="289"/>
    </row>
    <row r="761" spans="1:15" s="309" customFormat="1" ht="26.25" customHeight="1" x14ac:dyDescent="0.7">
      <c r="A761" s="289"/>
      <c r="B761" s="483"/>
      <c r="C761" s="444"/>
      <c r="D761" s="357"/>
      <c r="E761" s="618"/>
      <c r="F761" s="707"/>
      <c r="G761" s="494"/>
      <c r="H761" s="627"/>
      <c r="I761" s="324"/>
      <c r="J761" s="324"/>
      <c r="K761" s="481"/>
      <c r="L761" s="610"/>
      <c r="M761" s="289"/>
      <c r="N761" s="289"/>
      <c r="O761" s="289"/>
    </row>
    <row r="762" spans="1:15" s="309" customFormat="1" ht="26.25" customHeight="1" x14ac:dyDescent="0.7">
      <c r="A762" s="289"/>
      <c r="B762" s="483"/>
      <c r="C762" s="444"/>
      <c r="D762" s="357"/>
      <c r="E762" s="618"/>
      <c r="F762" s="707"/>
      <c r="G762" s="494"/>
      <c r="H762" s="627"/>
      <c r="I762" s="324"/>
      <c r="J762" s="324"/>
      <c r="K762" s="481"/>
      <c r="L762" s="610"/>
      <c r="M762" s="289"/>
      <c r="N762" s="289"/>
      <c r="O762" s="289"/>
    </row>
    <row r="763" spans="1:15" s="309" customFormat="1" ht="26.25" customHeight="1" x14ac:dyDescent="0.7">
      <c r="A763" s="289"/>
      <c r="B763" s="483"/>
      <c r="C763" s="444"/>
      <c r="D763" s="357"/>
      <c r="E763" s="618"/>
      <c r="F763" s="707"/>
      <c r="G763" s="494"/>
      <c r="H763" s="627"/>
      <c r="I763" s="324"/>
      <c r="J763" s="324"/>
      <c r="K763" s="481"/>
      <c r="L763" s="610"/>
      <c r="M763" s="289"/>
      <c r="N763" s="289"/>
      <c r="O763" s="289"/>
    </row>
    <row r="764" spans="1:15" s="309" customFormat="1" ht="26.25" customHeight="1" x14ac:dyDescent="0.7">
      <c r="A764" s="289"/>
      <c r="B764" s="483"/>
      <c r="C764" s="444"/>
      <c r="D764" s="357"/>
      <c r="E764" s="618"/>
      <c r="F764" s="707"/>
      <c r="G764" s="494"/>
      <c r="H764" s="627"/>
      <c r="I764" s="324"/>
      <c r="J764" s="324"/>
      <c r="K764" s="481"/>
      <c r="L764" s="610"/>
      <c r="M764" s="289"/>
      <c r="N764" s="289"/>
      <c r="O764" s="289"/>
    </row>
    <row r="765" spans="1:15" s="309" customFormat="1" ht="26.25" customHeight="1" x14ac:dyDescent="0.7">
      <c r="A765" s="289"/>
      <c r="B765" s="483"/>
      <c r="C765" s="444"/>
      <c r="D765" s="357"/>
      <c r="E765" s="618"/>
      <c r="F765" s="707"/>
      <c r="G765" s="494"/>
      <c r="H765" s="627"/>
      <c r="I765" s="324"/>
      <c r="J765" s="324"/>
      <c r="K765" s="481"/>
      <c r="L765" s="610"/>
      <c r="M765" s="289"/>
      <c r="N765" s="289"/>
      <c r="O765" s="289"/>
    </row>
    <row r="766" spans="1:15" s="309" customFormat="1" ht="26.25" customHeight="1" x14ac:dyDescent="0.7">
      <c r="A766" s="289"/>
      <c r="B766" s="483"/>
      <c r="C766" s="444"/>
      <c r="D766" s="357"/>
      <c r="E766" s="618"/>
      <c r="F766" s="707"/>
      <c r="G766" s="494"/>
      <c r="H766" s="627"/>
      <c r="I766" s="324"/>
      <c r="J766" s="324"/>
      <c r="K766" s="481"/>
      <c r="L766" s="610"/>
      <c r="M766" s="289"/>
      <c r="N766" s="289"/>
      <c r="O766" s="289"/>
    </row>
    <row r="767" spans="1:15" s="309" customFormat="1" ht="26.25" customHeight="1" x14ac:dyDescent="0.7">
      <c r="A767" s="289"/>
      <c r="B767" s="483"/>
      <c r="C767" s="444"/>
      <c r="D767" s="357"/>
      <c r="E767" s="618"/>
      <c r="F767" s="707"/>
      <c r="G767" s="494"/>
      <c r="H767" s="627"/>
      <c r="I767" s="324"/>
      <c r="J767" s="324"/>
      <c r="K767" s="481"/>
      <c r="L767" s="610"/>
      <c r="M767" s="289"/>
      <c r="N767" s="289"/>
      <c r="O767" s="289"/>
    </row>
    <row r="768" spans="1:15" s="309" customFormat="1" ht="26.25" customHeight="1" x14ac:dyDescent="0.7">
      <c r="A768" s="289"/>
      <c r="B768" s="483"/>
      <c r="C768" s="444"/>
      <c r="D768" s="357"/>
      <c r="E768" s="618"/>
      <c r="F768" s="707"/>
      <c r="G768" s="494"/>
      <c r="H768" s="627"/>
      <c r="I768" s="324"/>
      <c r="J768" s="324"/>
      <c r="K768" s="481"/>
      <c r="L768" s="610"/>
      <c r="M768" s="289"/>
      <c r="N768" s="289"/>
      <c r="O768" s="289"/>
    </row>
    <row r="769" spans="1:15" s="309" customFormat="1" ht="26.25" customHeight="1" x14ac:dyDescent="0.7">
      <c r="A769" s="289"/>
      <c r="B769" s="483"/>
      <c r="C769" s="444"/>
      <c r="D769" s="357"/>
      <c r="E769" s="618"/>
      <c r="F769" s="707"/>
      <c r="G769" s="494"/>
      <c r="H769" s="627"/>
      <c r="I769" s="324"/>
      <c r="J769" s="324"/>
      <c r="K769" s="481"/>
      <c r="L769" s="610"/>
      <c r="M769" s="289"/>
      <c r="N769" s="289"/>
      <c r="O769" s="289"/>
    </row>
    <row r="770" spans="1:15" s="309" customFormat="1" ht="26.25" customHeight="1" x14ac:dyDescent="0.7">
      <c r="A770" s="289"/>
      <c r="B770" s="483"/>
      <c r="C770" s="444"/>
      <c r="D770" s="357"/>
      <c r="E770" s="618"/>
      <c r="F770" s="707"/>
      <c r="G770" s="494"/>
      <c r="H770" s="627"/>
      <c r="I770" s="324"/>
      <c r="J770" s="324"/>
      <c r="K770" s="481"/>
      <c r="L770" s="610"/>
      <c r="M770" s="289"/>
      <c r="N770" s="289"/>
      <c r="O770" s="289"/>
    </row>
    <row r="771" spans="1:15" s="309" customFormat="1" ht="26.25" customHeight="1" x14ac:dyDescent="0.7">
      <c r="A771" s="289"/>
      <c r="B771" s="483"/>
      <c r="C771" s="444"/>
      <c r="D771" s="357"/>
      <c r="E771" s="618"/>
      <c r="F771" s="707"/>
      <c r="G771" s="494"/>
      <c r="H771" s="627"/>
      <c r="I771" s="324"/>
      <c r="J771" s="324"/>
      <c r="K771" s="481"/>
      <c r="L771" s="610"/>
      <c r="M771" s="289"/>
      <c r="N771" s="289"/>
      <c r="O771" s="289"/>
    </row>
    <row r="772" spans="1:15" s="309" customFormat="1" ht="26.25" customHeight="1" x14ac:dyDescent="0.7">
      <c r="A772" s="289"/>
      <c r="B772" s="483"/>
      <c r="C772" s="444"/>
      <c r="D772" s="357"/>
      <c r="E772" s="618"/>
      <c r="F772" s="707"/>
      <c r="G772" s="494"/>
      <c r="H772" s="627"/>
      <c r="I772" s="324"/>
      <c r="J772" s="324"/>
      <c r="K772" s="481"/>
      <c r="L772" s="610"/>
      <c r="M772" s="289"/>
      <c r="N772" s="289"/>
      <c r="O772" s="289"/>
    </row>
    <row r="773" spans="1:15" s="309" customFormat="1" ht="26.25" customHeight="1" x14ac:dyDescent="0.7">
      <c r="A773" s="289"/>
      <c r="B773" s="483"/>
      <c r="C773" s="444"/>
      <c r="D773" s="357"/>
      <c r="E773" s="618"/>
      <c r="F773" s="707"/>
      <c r="G773" s="494"/>
      <c r="H773" s="627"/>
      <c r="I773" s="324"/>
      <c r="J773" s="324"/>
      <c r="K773" s="481"/>
      <c r="L773" s="610"/>
      <c r="M773" s="289"/>
      <c r="N773" s="289"/>
      <c r="O773" s="289"/>
    </row>
    <row r="774" spans="1:15" s="309" customFormat="1" ht="26.25" customHeight="1" x14ac:dyDescent="0.7">
      <c r="A774" s="289"/>
      <c r="B774" s="483"/>
      <c r="C774" s="444"/>
      <c r="D774" s="357"/>
      <c r="E774" s="618"/>
      <c r="F774" s="707"/>
      <c r="G774" s="494"/>
      <c r="H774" s="627"/>
      <c r="I774" s="324"/>
      <c r="J774" s="324"/>
      <c r="K774" s="481"/>
      <c r="L774" s="610"/>
      <c r="M774" s="289"/>
      <c r="N774" s="289"/>
      <c r="O774" s="289"/>
    </row>
    <row r="775" spans="1:15" s="309" customFormat="1" ht="26.25" customHeight="1" x14ac:dyDescent="0.7">
      <c r="A775" s="289"/>
      <c r="B775" s="483"/>
      <c r="C775" s="444"/>
      <c r="D775" s="357"/>
      <c r="E775" s="618"/>
      <c r="F775" s="707"/>
      <c r="G775" s="494"/>
      <c r="H775" s="627"/>
      <c r="I775" s="324"/>
      <c r="J775" s="324"/>
      <c r="K775" s="481"/>
      <c r="L775" s="610"/>
      <c r="M775" s="289"/>
      <c r="N775" s="289"/>
      <c r="O775" s="289"/>
    </row>
    <row r="776" spans="1:15" s="309" customFormat="1" ht="26.25" customHeight="1" x14ac:dyDescent="0.7">
      <c r="A776" s="289"/>
      <c r="B776" s="483"/>
      <c r="C776" s="444"/>
      <c r="D776" s="357"/>
      <c r="E776" s="618"/>
      <c r="F776" s="707"/>
      <c r="G776" s="494"/>
      <c r="H776" s="627"/>
      <c r="I776" s="324"/>
      <c r="J776" s="324"/>
      <c r="K776" s="481"/>
      <c r="L776" s="610"/>
      <c r="M776" s="289"/>
      <c r="N776" s="289"/>
      <c r="O776" s="289"/>
    </row>
    <row r="777" spans="1:15" s="309" customFormat="1" ht="26.25" customHeight="1" x14ac:dyDescent="0.7">
      <c r="A777" s="289"/>
      <c r="B777" s="483"/>
      <c r="C777" s="444"/>
      <c r="D777" s="357"/>
      <c r="E777" s="618"/>
      <c r="F777" s="707"/>
      <c r="G777" s="494"/>
      <c r="H777" s="627"/>
      <c r="I777" s="324"/>
      <c r="J777" s="324"/>
      <c r="K777" s="481"/>
      <c r="L777" s="610"/>
      <c r="M777" s="289"/>
      <c r="N777" s="289"/>
      <c r="O777" s="289"/>
    </row>
    <row r="778" spans="1:15" s="309" customFormat="1" ht="26.25" customHeight="1" x14ac:dyDescent="0.7">
      <c r="A778" s="289"/>
      <c r="B778" s="483"/>
      <c r="C778" s="444"/>
      <c r="D778" s="357"/>
      <c r="E778" s="618"/>
      <c r="F778" s="707"/>
      <c r="G778" s="494"/>
      <c r="H778" s="627"/>
      <c r="I778" s="324"/>
      <c r="J778" s="324"/>
      <c r="K778" s="481"/>
      <c r="L778" s="610"/>
      <c r="M778" s="289"/>
      <c r="N778" s="289"/>
      <c r="O778" s="289"/>
    </row>
    <row r="779" spans="1:15" s="309" customFormat="1" ht="26.25" customHeight="1" x14ac:dyDescent="0.7">
      <c r="A779" s="289"/>
      <c r="B779" s="483"/>
      <c r="C779" s="444"/>
      <c r="D779" s="357"/>
      <c r="E779" s="618"/>
      <c r="F779" s="707"/>
      <c r="G779" s="494"/>
      <c r="H779" s="627"/>
      <c r="I779" s="324"/>
      <c r="J779" s="324"/>
      <c r="K779" s="481"/>
      <c r="L779" s="610"/>
      <c r="M779" s="289"/>
      <c r="N779" s="289"/>
      <c r="O779" s="289"/>
    </row>
    <row r="780" spans="1:15" s="309" customFormat="1" ht="26.25" customHeight="1" x14ac:dyDescent="0.7">
      <c r="A780" s="289"/>
      <c r="B780" s="483"/>
      <c r="C780" s="444"/>
      <c r="D780" s="357"/>
      <c r="E780" s="618"/>
      <c r="F780" s="707"/>
      <c r="G780" s="494"/>
      <c r="H780" s="627"/>
      <c r="I780" s="324"/>
      <c r="J780" s="324"/>
      <c r="K780" s="481"/>
      <c r="L780" s="610"/>
      <c r="M780" s="289"/>
      <c r="N780" s="289"/>
      <c r="O780" s="289"/>
    </row>
    <row r="781" spans="1:15" s="309" customFormat="1" ht="26.25" customHeight="1" x14ac:dyDescent="0.7">
      <c r="A781" s="289"/>
      <c r="B781" s="483"/>
      <c r="C781" s="444"/>
      <c r="D781" s="357"/>
      <c r="E781" s="618"/>
      <c r="F781" s="707"/>
      <c r="G781" s="494"/>
      <c r="H781" s="627"/>
      <c r="I781" s="324"/>
      <c r="J781" s="324"/>
      <c r="K781" s="481"/>
      <c r="L781" s="610"/>
      <c r="M781" s="289"/>
      <c r="N781" s="289"/>
      <c r="O781" s="289"/>
    </row>
    <row r="782" spans="1:15" s="309" customFormat="1" ht="26.25" customHeight="1" x14ac:dyDescent="0.7">
      <c r="A782" s="289"/>
      <c r="B782" s="483"/>
      <c r="C782" s="444"/>
      <c r="D782" s="357"/>
      <c r="E782" s="618"/>
      <c r="F782" s="707"/>
      <c r="G782" s="494"/>
      <c r="H782" s="627"/>
      <c r="I782" s="324"/>
      <c r="J782" s="324"/>
      <c r="K782" s="481"/>
      <c r="L782" s="610"/>
      <c r="M782" s="289"/>
      <c r="N782" s="289"/>
      <c r="O782" s="289"/>
    </row>
    <row r="783" spans="1:15" s="309" customFormat="1" ht="26.25" customHeight="1" x14ac:dyDescent="0.7">
      <c r="A783" s="289"/>
      <c r="B783" s="483"/>
      <c r="C783" s="444"/>
      <c r="D783" s="357"/>
      <c r="E783" s="618"/>
      <c r="F783" s="707"/>
      <c r="G783" s="494"/>
      <c r="H783" s="627"/>
      <c r="I783" s="324"/>
      <c r="J783" s="324"/>
      <c r="K783" s="481"/>
      <c r="L783" s="610"/>
      <c r="M783" s="289"/>
      <c r="N783" s="289"/>
      <c r="O783" s="289"/>
    </row>
    <row r="784" spans="1:15" s="309" customFormat="1" ht="26.25" customHeight="1" x14ac:dyDescent="0.7">
      <c r="A784" s="289"/>
      <c r="B784" s="483"/>
      <c r="C784" s="444"/>
      <c r="D784" s="357"/>
      <c r="E784" s="618"/>
      <c r="F784" s="707"/>
      <c r="G784" s="494"/>
      <c r="H784" s="627"/>
      <c r="I784" s="324"/>
      <c r="J784" s="324"/>
      <c r="K784" s="481"/>
      <c r="L784" s="610"/>
      <c r="M784" s="289"/>
      <c r="N784" s="289"/>
      <c r="O784" s="289"/>
    </row>
    <row r="785" spans="1:15" s="309" customFormat="1" ht="26.25" customHeight="1" x14ac:dyDescent="0.7">
      <c r="A785" s="289"/>
      <c r="B785" s="483"/>
      <c r="C785" s="444"/>
      <c r="D785" s="357"/>
      <c r="E785" s="618"/>
      <c r="F785" s="707"/>
      <c r="G785" s="494"/>
      <c r="H785" s="627"/>
      <c r="I785" s="324"/>
      <c r="J785" s="324"/>
      <c r="K785" s="481"/>
      <c r="L785" s="610"/>
      <c r="M785" s="289"/>
      <c r="N785" s="289"/>
      <c r="O785" s="289"/>
    </row>
    <row r="786" spans="1:15" s="309" customFormat="1" ht="26.25" customHeight="1" x14ac:dyDescent="0.7">
      <c r="A786" s="289"/>
      <c r="B786" s="483"/>
      <c r="C786" s="444"/>
      <c r="D786" s="357"/>
      <c r="E786" s="618"/>
      <c r="F786" s="707"/>
      <c r="G786" s="494"/>
      <c r="H786" s="627"/>
      <c r="I786" s="324"/>
      <c r="J786" s="324"/>
      <c r="K786" s="481"/>
      <c r="L786" s="610"/>
      <c r="M786" s="289"/>
      <c r="N786" s="289"/>
      <c r="O786" s="289"/>
    </row>
    <row r="787" spans="1:15" s="309" customFormat="1" ht="26.25" customHeight="1" x14ac:dyDescent="0.7">
      <c r="A787" s="289"/>
      <c r="B787" s="483"/>
      <c r="C787" s="444"/>
      <c r="D787" s="357"/>
      <c r="E787" s="618"/>
      <c r="F787" s="707"/>
      <c r="G787" s="494"/>
      <c r="H787" s="627"/>
      <c r="I787" s="324"/>
      <c r="J787" s="324"/>
      <c r="K787" s="481"/>
      <c r="L787" s="610"/>
      <c r="M787" s="289"/>
      <c r="N787" s="289"/>
      <c r="O787" s="289"/>
    </row>
    <row r="788" spans="1:15" s="309" customFormat="1" ht="26.25" customHeight="1" x14ac:dyDescent="0.7">
      <c r="A788" s="289"/>
      <c r="B788" s="483"/>
      <c r="C788" s="444"/>
      <c r="D788" s="357"/>
      <c r="E788" s="618"/>
      <c r="F788" s="707"/>
      <c r="G788" s="494"/>
      <c r="H788" s="627"/>
      <c r="I788" s="324"/>
      <c r="J788" s="324"/>
      <c r="K788" s="481"/>
      <c r="L788" s="610"/>
      <c r="M788" s="289"/>
      <c r="N788" s="289"/>
      <c r="O788" s="289"/>
    </row>
    <row r="789" spans="1:15" s="309" customFormat="1" ht="26.25" customHeight="1" x14ac:dyDescent="0.7">
      <c r="A789" s="289"/>
      <c r="B789" s="483"/>
      <c r="C789" s="444"/>
      <c r="D789" s="357"/>
      <c r="E789" s="618"/>
      <c r="F789" s="707"/>
      <c r="G789" s="494"/>
      <c r="H789" s="627"/>
      <c r="I789" s="324"/>
      <c r="J789" s="324"/>
      <c r="K789" s="481"/>
      <c r="L789" s="610"/>
      <c r="M789" s="289"/>
      <c r="N789" s="289"/>
      <c r="O789" s="289"/>
    </row>
    <row r="790" spans="1:15" s="309" customFormat="1" ht="26.25" customHeight="1" x14ac:dyDescent="0.7">
      <c r="A790" s="289"/>
      <c r="B790" s="483"/>
      <c r="C790" s="444"/>
      <c r="D790" s="357"/>
      <c r="E790" s="618"/>
      <c r="F790" s="707"/>
      <c r="G790" s="494"/>
      <c r="H790" s="627"/>
      <c r="I790" s="324"/>
      <c r="J790" s="324"/>
      <c r="K790" s="481"/>
      <c r="L790" s="610"/>
      <c r="M790" s="289"/>
      <c r="N790" s="289"/>
      <c r="O790" s="289"/>
    </row>
    <row r="791" spans="1:15" s="309" customFormat="1" ht="26.25" customHeight="1" x14ac:dyDescent="0.7">
      <c r="A791" s="289"/>
      <c r="B791" s="483"/>
      <c r="C791" s="444"/>
      <c r="D791" s="357"/>
      <c r="E791" s="618"/>
      <c r="F791" s="707"/>
      <c r="G791" s="494"/>
      <c r="H791" s="627"/>
      <c r="I791" s="324"/>
      <c r="J791" s="324"/>
      <c r="K791" s="481"/>
      <c r="L791" s="610"/>
      <c r="M791" s="289"/>
      <c r="N791" s="289"/>
      <c r="O791" s="289"/>
    </row>
    <row r="792" spans="1:15" s="309" customFormat="1" ht="26.25" customHeight="1" x14ac:dyDescent="0.7">
      <c r="A792" s="289"/>
      <c r="B792" s="483"/>
      <c r="C792" s="444"/>
      <c r="D792" s="357"/>
      <c r="E792" s="618"/>
      <c r="F792" s="707"/>
      <c r="G792" s="494"/>
      <c r="H792" s="627"/>
      <c r="I792" s="324"/>
      <c r="J792" s="324"/>
      <c r="K792" s="481"/>
      <c r="L792" s="610"/>
      <c r="M792" s="289"/>
      <c r="N792" s="289"/>
      <c r="O792" s="289"/>
    </row>
    <row r="793" spans="1:15" s="309" customFormat="1" ht="26.25" customHeight="1" x14ac:dyDescent="0.7">
      <c r="A793" s="289"/>
      <c r="B793" s="483"/>
      <c r="C793" s="444"/>
      <c r="D793" s="357"/>
      <c r="E793" s="618"/>
      <c r="F793" s="707"/>
      <c r="G793" s="494"/>
      <c r="H793" s="627"/>
      <c r="I793" s="324"/>
      <c r="J793" s="324"/>
      <c r="K793" s="481"/>
      <c r="L793" s="610"/>
      <c r="M793" s="289"/>
      <c r="N793" s="289"/>
      <c r="O793" s="289"/>
    </row>
    <row r="794" spans="1:15" s="309" customFormat="1" ht="26.25" customHeight="1" x14ac:dyDescent="0.7">
      <c r="A794" s="289"/>
      <c r="B794" s="483"/>
      <c r="C794" s="444"/>
      <c r="D794" s="357"/>
      <c r="E794" s="618"/>
      <c r="F794" s="707"/>
      <c r="G794" s="494"/>
      <c r="H794" s="627"/>
      <c r="I794" s="324"/>
      <c r="J794" s="324"/>
      <c r="K794" s="481"/>
      <c r="L794" s="610"/>
      <c r="M794" s="289"/>
      <c r="N794" s="289"/>
      <c r="O794" s="289"/>
    </row>
    <row r="795" spans="1:15" s="309" customFormat="1" ht="26.25" customHeight="1" x14ac:dyDescent="0.7">
      <c r="A795" s="289"/>
      <c r="B795" s="483"/>
      <c r="C795" s="444"/>
      <c r="D795" s="357"/>
      <c r="E795" s="618"/>
      <c r="F795" s="707"/>
      <c r="G795" s="494"/>
      <c r="H795" s="627"/>
      <c r="I795" s="324"/>
      <c r="J795" s="324"/>
      <c r="K795" s="481"/>
      <c r="L795" s="610"/>
      <c r="M795" s="289"/>
      <c r="N795" s="289"/>
      <c r="O795" s="289"/>
    </row>
    <row r="796" spans="1:15" s="309" customFormat="1" ht="26.25" customHeight="1" x14ac:dyDescent="0.7">
      <c r="A796" s="289"/>
      <c r="B796" s="483"/>
      <c r="C796" s="444"/>
      <c r="D796" s="357"/>
      <c r="E796" s="618"/>
      <c r="F796" s="707"/>
      <c r="G796" s="494"/>
      <c r="H796" s="627"/>
      <c r="I796" s="324"/>
      <c r="J796" s="324"/>
      <c r="K796" s="481"/>
      <c r="L796" s="610"/>
      <c r="M796" s="289"/>
      <c r="N796" s="289"/>
      <c r="O796" s="289"/>
    </row>
    <row r="797" spans="1:15" s="309" customFormat="1" ht="26.25" customHeight="1" x14ac:dyDescent="0.7">
      <c r="A797" s="289"/>
      <c r="B797" s="483"/>
      <c r="C797" s="444"/>
      <c r="D797" s="357"/>
      <c r="E797" s="618"/>
      <c r="F797" s="707"/>
      <c r="G797" s="494"/>
      <c r="H797" s="627"/>
      <c r="I797" s="324"/>
      <c r="J797" s="324"/>
      <c r="K797" s="481"/>
      <c r="L797" s="610"/>
      <c r="M797" s="289"/>
      <c r="N797" s="289"/>
      <c r="O797" s="289"/>
    </row>
    <row r="798" spans="1:15" s="309" customFormat="1" ht="26.25" customHeight="1" x14ac:dyDescent="0.7">
      <c r="A798" s="289"/>
      <c r="B798" s="483"/>
      <c r="C798" s="444"/>
      <c r="D798" s="357"/>
      <c r="E798" s="618"/>
      <c r="F798" s="707"/>
      <c r="G798" s="494"/>
      <c r="H798" s="627"/>
      <c r="I798" s="324"/>
      <c r="J798" s="324"/>
      <c r="K798" s="481"/>
      <c r="L798" s="610"/>
      <c r="M798" s="289"/>
      <c r="N798" s="289"/>
      <c r="O798" s="289"/>
    </row>
    <row r="799" spans="1:15" s="309" customFormat="1" ht="26.25" customHeight="1" x14ac:dyDescent="0.7">
      <c r="A799" s="289"/>
      <c r="B799" s="483"/>
      <c r="C799" s="444"/>
      <c r="D799" s="357"/>
      <c r="E799" s="618"/>
      <c r="F799" s="707"/>
      <c r="G799" s="494"/>
      <c r="H799" s="627"/>
      <c r="I799" s="324"/>
      <c r="J799" s="324"/>
      <c r="K799" s="481"/>
      <c r="L799" s="610"/>
      <c r="M799" s="289"/>
      <c r="N799" s="289"/>
      <c r="O799" s="289"/>
    </row>
    <row r="800" spans="1:15" s="309" customFormat="1" ht="26.25" customHeight="1" x14ac:dyDescent="0.7">
      <c r="A800" s="289"/>
      <c r="B800" s="483"/>
      <c r="C800" s="444"/>
      <c r="D800" s="357"/>
      <c r="E800" s="618"/>
      <c r="F800" s="707"/>
      <c r="G800" s="494"/>
      <c r="H800" s="627"/>
      <c r="I800" s="324"/>
      <c r="J800" s="324"/>
      <c r="K800" s="481"/>
      <c r="L800" s="610"/>
      <c r="M800" s="289"/>
      <c r="N800" s="289"/>
      <c r="O800" s="289"/>
    </row>
    <row r="801" spans="1:15" s="309" customFormat="1" ht="26.25" customHeight="1" x14ac:dyDescent="0.7">
      <c r="A801" s="289"/>
      <c r="B801" s="483"/>
      <c r="C801" s="444"/>
      <c r="D801" s="357"/>
      <c r="E801" s="618"/>
      <c r="F801" s="707"/>
      <c r="G801" s="494"/>
      <c r="H801" s="627"/>
      <c r="I801" s="324"/>
      <c r="J801" s="324"/>
      <c r="K801" s="481"/>
      <c r="L801" s="610"/>
      <c r="M801" s="289"/>
      <c r="N801" s="289"/>
      <c r="O801" s="289"/>
    </row>
    <row r="802" spans="1:15" s="309" customFormat="1" ht="26.25" customHeight="1" x14ac:dyDescent="0.7">
      <c r="A802" s="289"/>
      <c r="B802" s="483"/>
      <c r="C802" s="444"/>
      <c r="D802" s="357"/>
      <c r="E802" s="618"/>
      <c r="F802" s="707"/>
      <c r="G802" s="494"/>
      <c r="H802" s="627"/>
      <c r="I802" s="324"/>
      <c r="J802" s="324"/>
      <c r="K802" s="481"/>
      <c r="L802" s="610"/>
      <c r="M802" s="289"/>
      <c r="N802" s="289"/>
      <c r="O802" s="289"/>
    </row>
    <row r="803" spans="1:15" s="309" customFormat="1" ht="26.25" customHeight="1" x14ac:dyDescent="0.7">
      <c r="A803" s="289"/>
      <c r="B803" s="483"/>
      <c r="C803" s="444"/>
      <c r="D803" s="357"/>
      <c r="E803" s="618"/>
      <c r="F803" s="707"/>
      <c r="G803" s="494"/>
      <c r="H803" s="627"/>
      <c r="I803" s="324"/>
      <c r="J803" s="324"/>
      <c r="K803" s="481"/>
      <c r="L803" s="610"/>
      <c r="M803" s="289"/>
      <c r="N803" s="289"/>
      <c r="O803" s="289"/>
    </row>
    <row r="804" spans="1:15" s="309" customFormat="1" ht="26.25" customHeight="1" x14ac:dyDescent="0.7">
      <c r="A804" s="289"/>
      <c r="B804" s="483"/>
      <c r="C804" s="444"/>
      <c r="D804" s="357"/>
      <c r="E804" s="618"/>
      <c r="F804" s="707"/>
      <c r="G804" s="494"/>
      <c r="H804" s="627"/>
      <c r="I804" s="324"/>
      <c r="J804" s="324"/>
      <c r="K804" s="481"/>
      <c r="L804" s="610"/>
      <c r="M804" s="289"/>
      <c r="N804" s="289"/>
      <c r="O804" s="289"/>
    </row>
    <row r="805" spans="1:15" s="309" customFormat="1" ht="26.25" customHeight="1" x14ac:dyDescent="0.7">
      <c r="A805" s="289"/>
      <c r="B805" s="483"/>
      <c r="C805" s="444"/>
      <c r="D805" s="357"/>
      <c r="E805" s="618"/>
      <c r="F805" s="707"/>
      <c r="G805" s="494"/>
      <c r="H805" s="627"/>
      <c r="I805" s="324"/>
      <c r="J805" s="324"/>
      <c r="K805" s="481"/>
      <c r="L805" s="610"/>
      <c r="M805" s="289"/>
      <c r="N805" s="289"/>
      <c r="O805" s="289"/>
    </row>
    <row r="806" spans="1:15" s="309" customFormat="1" ht="26.25" customHeight="1" x14ac:dyDescent="0.7">
      <c r="A806" s="289"/>
      <c r="B806" s="483"/>
      <c r="C806" s="444"/>
      <c r="D806" s="357"/>
      <c r="E806" s="618"/>
      <c r="F806" s="707"/>
      <c r="G806" s="494"/>
      <c r="H806" s="627"/>
      <c r="I806" s="324"/>
      <c r="J806" s="324"/>
      <c r="K806" s="481"/>
      <c r="L806" s="610"/>
      <c r="M806" s="289"/>
      <c r="N806" s="289"/>
      <c r="O806" s="289"/>
    </row>
    <row r="807" spans="1:15" s="309" customFormat="1" ht="26.25" customHeight="1" x14ac:dyDescent="0.7">
      <c r="A807" s="289"/>
      <c r="B807" s="483"/>
      <c r="C807" s="444"/>
      <c r="D807" s="357"/>
      <c r="E807" s="618"/>
      <c r="F807" s="707"/>
      <c r="G807" s="494"/>
      <c r="H807" s="627"/>
      <c r="I807" s="324"/>
      <c r="J807" s="324"/>
      <c r="K807" s="481"/>
      <c r="L807" s="610"/>
      <c r="M807" s="289"/>
      <c r="N807" s="289"/>
      <c r="O807" s="289"/>
    </row>
    <row r="808" spans="1:15" s="309" customFormat="1" ht="26.25" customHeight="1" x14ac:dyDescent="0.7">
      <c r="A808" s="289"/>
      <c r="B808" s="483"/>
      <c r="C808" s="444"/>
      <c r="D808" s="357"/>
      <c r="E808" s="618"/>
      <c r="F808" s="707"/>
      <c r="G808" s="494"/>
      <c r="H808" s="627"/>
      <c r="I808" s="324"/>
      <c r="J808" s="324"/>
      <c r="K808" s="481"/>
      <c r="L808" s="610"/>
      <c r="M808" s="289"/>
      <c r="N808" s="289"/>
      <c r="O808" s="289"/>
    </row>
    <row r="809" spans="1:15" s="309" customFormat="1" ht="26.25" customHeight="1" x14ac:dyDescent="0.7">
      <c r="A809" s="289"/>
      <c r="B809" s="483"/>
      <c r="C809" s="444"/>
      <c r="D809" s="357"/>
      <c r="E809" s="618"/>
      <c r="F809" s="707"/>
      <c r="G809" s="494"/>
      <c r="H809" s="627"/>
      <c r="I809" s="324"/>
      <c r="J809" s="324"/>
      <c r="K809" s="481"/>
      <c r="L809" s="610"/>
      <c r="M809" s="289"/>
      <c r="N809" s="289"/>
      <c r="O809" s="289"/>
    </row>
    <row r="810" spans="1:15" s="309" customFormat="1" ht="26.25" customHeight="1" x14ac:dyDescent="0.7">
      <c r="A810" s="289"/>
      <c r="B810" s="483"/>
      <c r="C810" s="444"/>
      <c r="D810" s="357"/>
      <c r="E810" s="618"/>
      <c r="F810" s="707"/>
      <c r="G810" s="494"/>
      <c r="H810" s="627"/>
      <c r="I810" s="324"/>
      <c r="J810" s="324"/>
      <c r="K810" s="481"/>
      <c r="L810" s="610"/>
      <c r="M810" s="289"/>
      <c r="N810" s="289"/>
      <c r="O810" s="289"/>
    </row>
    <row r="811" spans="1:15" s="309" customFormat="1" ht="26.25" customHeight="1" x14ac:dyDescent="0.7">
      <c r="A811" s="289"/>
      <c r="B811" s="483"/>
      <c r="C811" s="444"/>
      <c r="D811" s="357"/>
      <c r="E811" s="618"/>
      <c r="F811" s="707"/>
      <c r="G811" s="494"/>
      <c r="H811" s="627"/>
      <c r="I811" s="324"/>
      <c r="J811" s="324"/>
      <c r="K811" s="481"/>
      <c r="L811" s="610"/>
      <c r="M811" s="289"/>
      <c r="N811" s="289"/>
      <c r="O811" s="289"/>
    </row>
    <row r="812" spans="1:15" s="309" customFormat="1" ht="26.25" customHeight="1" x14ac:dyDescent="0.7">
      <c r="A812" s="289"/>
      <c r="B812" s="483"/>
      <c r="C812" s="444"/>
      <c r="D812" s="357"/>
      <c r="E812" s="618"/>
      <c r="F812" s="707"/>
      <c r="G812" s="494"/>
      <c r="H812" s="627"/>
      <c r="I812" s="324"/>
      <c r="J812" s="324"/>
      <c r="K812" s="481"/>
      <c r="L812" s="610"/>
      <c r="M812" s="289"/>
      <c r="N812" s="289"/>
      <c r="O812" s="289"/>
    </row>
    <row r="813" spans="1:15" s="309" customFormat="1" ht="26.25" customHeight="1" x14ac:dyDescent="0.7">
      <c r="A813" s="289"/>
      <c r="B813" s="483"/>
      <c r="C813" s="444"/>
      <c r="D813" s="357"/>
      <c r="E813" s="618"/>
      <c r="F813" s="707"/>
      <c r="G813" s="494"/>
      <c r="H813" s="627"/>
      <c r="I813" s="324"/>
      <c r="J813" s="324"/>
      <c r="K813" s="481"/>
      <c r="L813" s="610"/>
      <c r="M813" s="289"/>
      <c r="N813" s="289"/>
      <c r="O813" s="289"/>
    </row>
    <row r="814" spans="1:15" s="309" customFormat="1" ht="26.25" customHeight="1" x14ac:dyDescent="0.7">
      <c r="A814" s="289"/>
      <c r="B814" s="483"/>
      <c r="C814" s="444"/>
      <c r="D814" s="357"/>
      <c r="E814" s="618"/>
      <c r="F814" s="707"/>
      <c r="G814" s="494"/>
      <c r="H814" s="627"/>
      <c r="I814" s="324"/>
      <c r="J814" s="324"/>
      <c r="K814" s="481"/>
      <c r="L814" s="610"/>
      <c r="M814" s="289"/>
      <c r="N814" s="289"/>
      <c r="O814" s="289"/>
    </row>
    <row r="815" spans="1:15" s="309" customFormat="1" ht="26.25" customHeight="1" x14ac:dyDescent="0.7">
      <c r="A815" s="289"/>
      <c r="B815" s="483"/>
      <c r="C815" s="444"/>
      <c r="D815" s="357"/>
      <c r="E815" s="618"/>
      <c r="F815" s="707"/>
      <c r="G815" s="494"/>
      <c r="H815" s="627"/>
      <c r="I815" s="324"/>
      <c r="J815" s="324"/>
      <c r="K815" s="481"/>
      <c r="L815" s="610"/>
      <c r="M815" s="289"/>
      <c r="N815" s="289"/>
      <c r="O815" s="289"/>
    </row>
    <row r="816" spans="1:15" s="309" customFormat="1" ht="26.25" customHeight="1" x14ac:dyDescent="0.7">
      <c r="A816" s="289"/>
      <c r="B816" s="483"/>
      <c r="C816" s="444"/>
      <c r="D816" s="357"/>
      <c r="E816" s="618"/>
      <c r="F816" s="707"/>
      <c r="G816" s="494"/>
      <c r="H816" s="627"/>
      <c r="I816" s="324"/>
      <c r="J816" s="324"/>
      <c r="K816" s="481"/>
      <c r="L816" s="610"/>
      <c r="M816" s="289"/>
      <c r="N816" s="289"/>
      <c r="O816" s="289"/>
    </row>
    <row r="817" spans="1:15" s="309" customFormat="1" ht="26.25" customHeight="1" x14ac:dyDescent="0.7">
      <c r="A817" s="289"/>
      <c r="B817" s="483"/>
      <c r="C817" s="444"/>
      <c r="D817" s="357"/>
      <c r="E817" s="618"/>
      <c r="F817" s="707"/>
      <c r="G817" s="494"/>
      <c r="H817" s="627"/>
      <c r="I817" s="324"/>
      <c r="J817" s="324"/>
      <c r="K817" s="481"/>
      <c r="L817" s="610"/>
      <c r="M817" s="289"/>
      <c r="N817" s="289"/>
      <c r="O817" s="289"/>
    </row>
    <row r="818" spans="1:15" s="309" customFormat="1" ht="26.25" customHeight="1" x14ac:dyDescent="0.7">
      <c r="A818" s="289"/>
      <c r="B818" s="483"/>
      <c r="C818" s="444"/>
      <c r="D818" s="357"/>
      <c r="E818" s="618"/>
      <c r="F818" s="707"/>
      <c r="G818" s="494"/>
      <c r="H818" s="627"/>
      <c r="I818" s="324"/>
      <c r="J818" s="324"/>
      <c r="K818" s="481"/>
      <c r="L818" s="610"/>
      <c r="M818" s="289"/>
      <c r="N818" s="289"/>
      <c r="O818" s="289"/>
    </row>
    <row r="819" spans="1:15" s="309" customFormat="1" ht="26.25" customHeight="1" x14ac:dyDescent="0.7">
      <c r="A819" s="289"/>
      <c r="B819" s="483"/>
      <c r="C819" s="444"/>
      <c r="D819" s="357"/>
      <c r="E819" s="618"/>
      <c r="F819" s="707"/>
      <c r="G819" s="494"/>
      <c r="H819" s="627"/>
      <c r="I819" s="324"/>
      <c r="J819" s="324"/>
      <c r="K819" s="481"/>
      <c r="L819" s="610"/>
      <c r="M819" s="289"/>
      <c r="N819" s="289"/>
      <c r="O819" s="289"/>
    </row>
    <row r="820" spans="1:15" s="309" customFormat="1" ht="26.25" customHeight="1" x14ac:dyDescent="0.7">
      <c r="A820" s="289"/>
      <c r="B820" s="483"/>
      <c r="C820" s="444"/>
      <c r="D820" s="357"/>
      <c r="E820" s="618"/>
      <c r="F820" s="707"/>
      <c r="G820" s="494"/>
      <c r="H820" s="627"/>
      <c r="I820" s="324"/>
      <c r="J820" s="324"/>
      <c r="K820" s="481"/>
      <c r="L820" s="610"/>
      <c r="M820" s="289"/>
      <c r="N820" s="289"/>
      <c r="O820" s="289"/>
    </row>
    <row r="821" spans="1:15" s="309" customFormat="1" ht="26.25" customHeight="1" x14ac:dyDescent="0.7">
      <c r="A821" s="289"/>
      <c r="B821" s="483"/>
      <c r="C821" s="444"/>
      <c r="D821" s="357"/>
      <c r="E821" s="618"/>
      <c r="F821" s="707"/>
      <c r="G821" s="494"/>
      <c r="H821" s="627"/>
      <c r="I821" s="324"/>
      <c r="J821" s="324"/>
      <c r="K821" s="481"/>
      <c r="L821" s="610"/>
      <c r="M821" s="289"/>
      <c r="N821" s="289"/>
      <c r="O821" s="289"/>
    </row>
    <row r="822" spans="1:15" s="309" customFormat="1" ht="26.25" customHeight="1" x14ac:dyDescent="0.7">
      <c r="A822" s="289"/>
      <c r="B822" s="483"/>
      <c r="C822" s="444"/>
      <c r="D822" s="357"/>
      <c r="E822" s="618"/>
      <c r="F822" s="707"/>
      <c r="G822" s="494"/>
      <c r="H822" s="627"/>
      <c r="I822" s="324"/>
      <c r="J822" s="324"/>
      <c r="K822" s="481"/>
      <c r="L822" s="610"/>
      <c r="M822" s="289"/>
      <c r="N822" s="289"/>
      <c r="O822" s="289"/>
    </row>
    <row r="823" spans="1:15" s="309" customFormat="1" ht="26.25" customHeight="1" x14ac:dyDescent="0.7">
      <c r="A823" s="289"/>
      <c r="B823" s="483"/>
      <c r="C823" s="444"/>
      <c r="D823" s="357"/>
      <c r="E823" s="618"/>
      <c r="F823" s="707"/>
      <c r="G823" s="494"/>
      <c r="H823" s="627"/>
      <c r="I823" s="324"/>
      <c r="J823" s="324"/>
      <c r="K823" s="481"/>
      <c r="L823" s="610"/>
      <c r="M823" s="289"/>
      <c r="N823" s="289"/>
      <c r="O823" s="289"/>
    </row>
    <row r="824" spans="1:15" s="309" customFormat="1" ht="26.25" customHeight="1" x14ac:dyDescent="0.7">
      <c r="A824" s="289"/>
      <c r="B824" s="483"/>
      <c r="C824" s="444"/>
      <c r="D824" s="357"/>
      <c r="E824" s="618"/>
      <c r="F824" s="707"/>
      <c r="G824" s="494"/>
      <c r="H824" s="627"/>
      <c r="I824" s="324"/>
      <c r="J824" s="324"/>
      <c r="K824" s="481"/>
      <c r="L824" s="610"/>
      <c r="M824" s="289"/>
      <c r="N824" s="289"/>
      <c r="O824" s="289"/>
    </row>
    <row r="825" spans="1:15" s="309" customFormat="1" ht="26.25" customHeight="1" x14ac:dyDescent="0.7">
      <c r="A825" s="289"/>
      <c r="B825" s="483"/>
      <c r="C825" s="444"/>
      <c r="D825" s="357"/>
      <c r="E825" s="618"/>
      <c r="F825" s="707"/>
      <c r="G825" s="494"/>
      <c r="H825" s="627"/>
      <c r="I825" s="324"/>
      <c r="J825" s="324"/>
      <c r="K825" s="481"/>
      <c r="L825" s="610"/>
      <c r="M825" s="289"/>
      <c r="N825" s="289"/>
      <c r="O825" s="289"/>
    </row>
    <row r="826" spans="1:15" s="309" customFormat="1" ht="26.25" customHeight="1" x14ac:dyDescent="0.7">
      <c r="A826" s="289"/>
      <c r="B826" s="483"/>
      <c r="C826" s="444"/>
      <c r="D826" s="357"/>
      <c r="E826" s="618"/>
      <c r="F826" s="707"/>
      <c r="G826" s="494"/>
      <c r="H826" s="627"/>
      <c r="I826" s="324"/>
      <c r="J826" s="324"/>
      <c r="K826" s="481"/>
      <c r="L826" s="610"/>
      <c r="M826" s="289"/>
      <c r="N826" s="289"/>
      <c r="O826" s="289"/>
    </row>
    <row r="827" spans="1:15" s="309" customFormat="1" ht="26.25" customHeight="1" x14ac:dyDescent="0.7">
      <c r="A827" s="289"/>
      <c r="B827" s="483"/>
      <c r="C827" s="444"/>
      <c r="D827" s="357"/>
      <c r="E827" s="618"/>
      <c r="F827" s="707"/>
      <c r="G827" s="494"/>
      <c r="H827" s="627"/>
      <c r="I827" s="324"/>
      <c r="J827" s="324"/>
      <c r="K827" s="481"/>
      <c r="L827" s="610"/>
      <c r="M827" s="289"/>
      <c r="N827" s="289"/>
      <c r="O827" s="289"/>
    </row>
    <row r="828" spans="1:15" s="309" customFormat="1" ht="26.25" customHeight="1" x14ac:dyDescent="0.7">
      <c r="A828" s="289"/>
      <c r="B828" s="483"/>
      <c r="C828" s="444"/>
      <c r="D828" s="357"/>
      <c r="E828" s="618"/>
      <c r="F828" s="707"/>
      <c r="G828" s="494"/>
      <c r="H828" s="627"/>
      <c r="I828" s="324"/>
      <c r="J828" s="324"/>
      <c r="K828" s="481"/>
      <c r="L828" s="610"/>
      <c r="M828" s="289"/>
      <c r="N828" s="289"/>
      <c r="O828" s="289"/>
    </row>
    <row r="829" spans="1:15" s="309" customFormat="1" ht="26.25" customHeight="1" x14ac:dyDescent="0.7">
      <c r="A829" s="289"/>
      <c r="B829" s="483"/>
      <c r="C829" s="444"/>
      <c r="D829" s="357"/>
      <c r="E829" s="618"/>
      <c r="F829" s="707"/>
      <c r="G829" s="494"/>
      <c r="H829" s="627"/>
      <c r="I829" s="324"/>
      <c r="J829" s="324"/>
      <c r="K829" s="481"/>
      <c r="L829" s="610"/>
      <c r="M829" s="289"/>
      <c r="N829" s="289"/>
      <c r="O829" s="289"/>
    </row>
    <row r="830" spans="1:15" s="309" customFormat="1" ht="26.25" customHeight="1" x14ac:dyDescent="0.7">
      <c r="A830" s="289"/>
      <c r="B830" s="483"/>
      <c r="C830" s="444"/>
      <c r="D830" s="357"/>
      <c r="E830" s="618"/>
      <c r="F830" s="707"/>
      <c r="G830" s="494"/>
      <c r="H830" s="627"/>
      <c r="I830" s="324"/>
      <c r="J830" s="324"/>
      <c r="K830" s="481"/>
      <c r="L830" s="610"/>
      <c r="M830" s="289"/>
      <c r="N830" s="289"/>
      <c r="O830" s="289"/>
    </row>
    <row r="831" spans="1:15" s="309" customFormat="1" ht="26.25" customHeight="1" x14ac:dyDescent="0.7">
      <c r="A831" s="289"/>
      <c r="B831" s="483"/>
      <c r="C831" s="444"/>
      <c r="D831" s="357"/>
      <c r="E831" s="618"/>
      <c r="F831" s="707"/>
      <c r="G831" s="494"/>
      <c r="H831" s="627"/>
      <c r="I831" s="324"/>
      <c r="J831" s="324"/>
      <c r="K831" s="481"/>
      <c r="L831" s="610"/>
      <c r="M831" s="289"/>
      <c r="N831" s="289"/>
      <c r="O831" s="289"/>
    </row>
    <row r="832" spans="1:15" s="309" customFormat="1" ht="26.25" customHeight="1" x14ac:dyDescent="0.7">
      <c r="A832" s="289"/>
      <c r="B832" s="483"/>
      <c r="C832" s="444"/>
      <c r="D832" s="357"/>
      <c r="E832" s="618"/>
      <c r="F832" s="707"/>
      <c r="G832" s="494"/>
      <c r="H832" s="627"/>
      <c r="I832" s="324"/>
      <c r="J832" s="324"/>
      <c r="K832" s="481"/>
      <c r="L832" s="610"/>
      <c r="M832" s="289"/>
      <c r="N832" s="289"/>
      <c r="O832" s="289"/>
    </row>
    <row r="833" spans="1:15" s="309" customFormat="1" ht="26.25" customHeight="1" x14ac:dyDescent="0.7">
      <c r="A833" s="289"/>
      <c r="B833" s="483"/>
      <c r="C833" s="444"/>
      <c r="D833" s="357"/>
      <c r="E833" s="618"/>
      <c r="F833" s="707"/>
      <c r="G833" s="494"/>
      <c r="H833" s="627"/>
      <c r="I833" s="324"/>
      <c r="J833" s="324"/>
      <c r="K833" s="481"/>
      <c r="L833" s="610"/>
      <c r="M833" s="289"/>
      <c r="N833" s="289"/>
      <c r="O833" s="289"/>
    </row>
    <row r="834" spans="1:15" s="309" customFormat="1" ht="26.25" customHeight="1" x14ac:dyDescent="0.7">
      <c r="A834" s="289"/>
      <c r="B834" s="483"/>
      <c r="C834" s="444"/>
      <c r="D834" s="357"/>
      <c r="E834" s="618"/>
      <c r="F834" s="707"/>
      <c r="G834" s="494"/>
      <c r="H834" s="627"/>
      <c r="I834" s="324"/>
      <c r="J834" s="324"/>
      <c r="K834" s="481"/>
      <c r="L834" s="610"/>
      <c r="M834" s="289"/>
      <c r="N834" s="289"/>
      <c r="O834" s="289"/>
    </row>
    <row r="835" spans="1:15" s="309" customFormat="1" ht="26.25" customHeight="1" x14ac:dyDescent="0.7">
      <c r="A835" s="289"/>
      <c r="B835" s="483"/>
      <c r="C835" s="444"/>
      <c r="D835" s="357"/>
      <c r="E835" s="618"/>
      <c r="F835" s="707"/>
      <c r="G835" s="494"/>
      <c r="H835" s="627"/>
      <c r="I835" s="324"/>
      <c r="J835" s="324"/>
      <c r="K835" s="481"/>
      <c r="L835" s="610"/>
      <c r="M835" s="289"/>
      <c r="N835" s="289"/>
      <c r="O835" s="289"/>
    </row>
    <row r="836" spans="1:15" s="309" customFormat="1" ht="26.25" customHeight="1" x14ac:dyDescent="0.7">
      <c r="A836" s="289"/>
      <c r="B836" s="483"/>
      <c r="C836" s="444"/>
      <c r="D836" s="357"/>
      <c r="E836" s="618"/>
      <c r="F836" s="707"/>
      <c r="G836" s="494"/>
      <c r="H836" s="627"/>
      <c r="I836" s="324"/>
      <c r="J836" s="324"/>
      <c r="K836" s="481"/>
      <c r="L836" s="610"/>
      <c r="M836" s="289"/>
      <c r="N836" s="289"/>
      <c r="O836" s="289"/>
    </row>
    <row r="837" spans="1:15" s="309" customFormat="1" ht="26.25" customHeight="1" x14ac:dyDescent="0.7">
      <c r="A837" s="289"/>
      <c r="B837" s="483"/>
      <c r="C837" s="444"/>
      <c r="D837" s="357"/>
      <c r="E837" s="618"/>
      <c r="F837" s="707"/>
      <c r="G837" s="494"/>
      <c r="H837" s="627"/>
      <c r="I837" s="324"/>
      <c r="J837" s="324"/>
      <c r="K837" s="481"/>
      <c r="L837" s="610"/>
      <c r="M837" s="289"/>
      <c r="N837" s="289"/>
      <c r="O837" s="289"/>
    </row>
    <row r="838" spans="1:15" s="309" customFormat="1" ht="26.25" customHeight="1" x14ac:dyDescent="0.7">
      <c r="A838" s="289"/>
      <c r="B838" s="483"/>
      <c r="C838" s="444"/>
      <c r="D838" s="357"/>
      <c r="E838" s="618"/>
      <c r="F838" s="707"/>
      <c r="G838" s="494"/>
      <c r="H838" s="627"/>
      <c r="I838" s="324"/>
      <c r="J838" s="324"/>
      <c r="K838" s="481"/>
      <c r="L838" s="610"/>
      <c r="M838" s="289"/>
      <c r="N838" s="289"/>
      <c r="O838" s="289"/>
    </row>
    <row r="839" spans="1:15" s="309" customFormat="1" ht="26.25" customHeight="1" x14ac:dyDescent="0.7">
      <c r="A839" s="289"/>
      <c r="B839" s="483"/>
      <c r="C839" s="444"/>
      <c r="D839" s="357"/>
      <c r="E839" s="618"/>
      <c r="F839" s="707"/>
      <c r="G839" s="494"/>
      <c r="H839" s="627"/>
      <c r="I839" s="324"/>
      <c r="J839" s="324"/>
      <c r="K839" s="481"/>
      <c r="L839" s="610"/>
      <c r="M839" s="289"/>
      <c r="N839" s="289"/>
      <c r="O839" s="289"/>
    </row>
    <row r="840" spans="1:15" s="309" customFormat="1" ht="26.25" customHeight="1" x14ac:dyDescent="0.7">
      <c r="A840" s="289"/>
      <c r="B840" s="483"/>
      <c r="C840" s="444"/>
      <c r="D840" s="357"/>
      <c r="E840" s="618"/>
      <c r="F840" s="707"/>
      <c r="G840" s="494"/>
      <c r="H840" s="627"/>
      <c r="I840" s="324"/>
      <c r="J840" s="324"/>
      <c r="K840" s="481"/>
      <c r="L840" s="610"/>
      <c r="M840" s="289"/>
      <c r="N840" s="289"/>
      <c r="O840" s="289"/>
    </row>
    <row r="841" spans="1:15" s="309" customFormat="1" ht="26.25" customHeight="1" x14ac:dyDescent="0.7">
      <c r="A841" s="289"/>
      <c r="B841" s="483"/>
      <c r="C841" s="444"/>
      <c r="D841" s="357"/>
      <c r="E841" s="618"/>
      <c r="F841" s="707"/>
      <c r="G841" s="494"/>
      <c r="H841" s="627"/>
      <c r="I841" s="324"/>
      <c r="J841" s="324"/>
      <c r="K841" s="481"/>
      <c r="L841" s="610"/>
      <c r="M841" s="289"/>
      <c r="N841" s="289"/>
      <c r="O841" s="289"/>
    </row>
    <row r="842" spans="1:15" s="309" customFormat="1" ht="26.25" customHeight="1" x14ac:dyDescent="0.7">
      <c r="A842" s="289"/>
      <c r="B842" s="483"/>
      <c r="C842" s="444"/>
      <c r="D842" s="357"/>
      <c r="E842" s="618"/>
      <c r="F842" s="707"/>
      <c r="G842" s="494"/>
      <c r="H842" s="627"/>
      <c r="I842" s="324"/>
      <c r="J842" s="324"/>
      <c r="K842" s="481"/>
      <c r="L842" s="610"/>
      <c r="M842" s="289"/>
      <c r="N842" s="289"/>
      <c r="O842" s="289"/>
    </row>
    <row r="843" spans="1:15" s="309" customFormat="1" ht="26.25" customHeight="1" x14ac:dyDescent="0.7">
      <c r="A843" s="289"/>
      <c r="B843" s="483"/>
      <c r="C843" s="444"/>
      <c r="D843" s="357"/>
      <c r="E843" s="618"/>
      <c r="F843" s="707"/>
      <c r="G843" s="494"/>
      <c r="H843" s="627"/>
      <c r="I843" s="324"/>
      <c r="J843" s="324"/>
      <c r="K843" s="481"/>
      <c r="L843" s="610"/>
      <c r="M843" s="289"/>
      <c r="N843" s="289"/>
      <c r="O843" s="289"/>
    </row>
    <row r="844" spans="1:15" s="309" customFormat="1" ht="26.25" customHeight="1" x14ac:dyDescent="0.7">
      <c r="A844" s="289"/>
      <c r="B844" s="483"/>
      <c r="C844" s="444"/>
      <c r="D844" s="357"/>
      <c r="E844" s="618"/>
      <c r="F844" s="707"/>
      <c r="G844" s="494"/>
      <c r="H844" s="627"/>
      <c r="I844" s="324"/>
      <c r="J844" s="324"/>
      <c r="K844" s="481"/>
      <c r="L844" s="610"/>
      <c r="M844" s="289"/>
      <c r="N844" s="289"/>
      <c r="O844" s="289"/>
    </row>
    <row r="845" spans="1:15" s="309" customFormat="1" ht="26.25" customHeight="1" x14ac:dyDescent="0.7">
      <c r="A845" s="289"/>
      <c r="B845" s="483"/>
      <c r="C845" s="444"/>
      <c r="D845" s="357"/>
      <c r="E845" s="618"/>
      <c r="F845" s="707"/>
      <c r="G845" s="494"/>
      <c r="H845" s="627"/>
      <c r="I845" s="324"/>
      <c r="J845" s="324"/>
      <c r="K845" s="481"/>
      <c r="L845" s="610"/>
      <c r="M845" s="289"/>
      <c r="N845" s="289"/>
      <c r="O845" s="289"/>
    </row>
    <row r="846" spans="1:15" s="309" customFormat="1" ht="26.25" customHeight="1" x14ac:dyDescent="0.7">
      <c r="A846" s="289"/>
      <c r="B846" s="483"/>
      <c r="C846" s="444"/>
      <c r="D846" s="357"/>
      <c r="E846" s="618"/>
      <c r="F846" s="707"/>
      <c r="G846" s="494"/>
      <c r="H846" s="627"/>
      <c r="I846" s="324"/>
      <c r="J846" s="324"/>
      <c r="K846" s="481"/>
      <c r="L846" s="610"/>
      <c r="M846" s="289"/>
      <c r="N846" s="289"/>
      <c r="O846" s="289"/>
    </row>
    <row r="847" spans="1:15" s="309" customFormat="1" ht="26.25" customHeight="1" x14ac:dyDescent="0.7">
      <c r="A847" s="289"/>
      <c r="B847" s="483"/>
      <c r="C847" s="444"/>
      <c r="D847" s="357"/>
      <c r="E847" s="618"/>
      <c r="F847" s="707"/>
      <c r="G847" s="494"/>
      <c r="H847" s="627"/>
      <c r="I847" s="324"/>
      <c r="J847" s="324"/>
      <c r="K847" s="481"/>
      <c r="L847" s="610"/>
      <c r="M847" s="289"/>
      <c r="N847" s="289"/>
      <c r="O847" s="289"/>
    </row>
    <row r="848" spans="1:15" s="309" customFormat="1" ht="26.25" customHeight="1" x14ac:dyDescent="0.7">
      <c r="A848" s="289"/>
      <c r="B848" s="483"/>
      <c r="C848" s="444"/>
      <c r="D848" s="357"/>
      <c r="E848" s="618"/>
      <c r="F848" s="707"/>
      <c r="G848" s="494"/>
      <c r="H848" s="627"/>
      <c r="I848" s="324"/>
      <c r="J848" s="324"/>
      <c r="K848" s="481"/>
      <c r="L848" s="610"/>
      <c r="M848" s="289"/>
      <c r="N848" s="289"/>
      <c r="O848" s="289"/>
    </row>
    <row r="849" spans="1:15" s="309" customFormat="1" ht="26.25" customHeight="1" x14ac:dyDescent="0.7">
      <c r="A849" s="289"/>
      <c r="B849" s="483"/>
      <c r="C849" s="444"/>
      <c r="D849" s="357"/>
      <c r="E849" s="618"/>
      <c r="F849" s="707"/>
      <c r="G849" s="494"/>
      <c r="H849" s="627"/>
      <c r="I849" s="324"/>
      <c r="J849" s="324"/>
      <c r="K849" s="481"/>
      <c r="L849" s="610"/>
      <c r="M849" s="289"/>
      <c r="N849" s="289"/>
      <c r="O849" s="289"/>
    </row>
    <row r="850" spans="1:15" s="309" customFormat="1" ht="26.25" customHeight="1" x14ac:dyDescent="0.7">
      <c r="A850" s="289"/>
      <c r="B850" s="483"/>
      <c r="C850" s="444"/>
      <c r="D850" s="357"/>
      <c r="E850" s="618"/>
      <c r="F850" s="707"/>
      <c r="G850" s="494"/>
      <c r="H850" s="627"/>
      <c r="I850" s="324"/>
      <c r="J850" s="324"/>
      <c r="K850" s="481"/>
      <c r="L850" s="610"/>
      <c r="M850" s="289"/>
      <c r="N850" s="289"/>
      <c r="O850" s="289"/>
    </row>
    <row r="851" spans="1:15" s="309" customFormat="1" ht="26.25" customHeight="1" x14ac:dyDescent="0.7">
      <c r="A851" s="289"/>
      <c r="B851" s="483"/>
      <c r="C851" s="444"/>
      <c r="D851" s="357"/>
      <c r="E851" s="618"/>
      <c r="F851" s="707"/>
      <c r="G851" s="494"/>
      <c r="H851" s="627"/>
      <c r="I851" s="324"/>
      <c r="J851" s="324"/>
      <c r="K851" s="481"/>
      <c r="L851" s="610"/>
      <c r="M851" s="289"/>
      <c r="N851" s="289"/>
      <c r="O851" s="289"/>
    </row>
    <row r="852" spans="1:15" s="309" customFormat="1" ht="26.25" customHeight="1" x14ac:dyDescent="0.7">
      <c r="A852" s="289"/>
      <c r="B852" s="483"/>
      <c r="C852" s="444"/>
      <c r="D852" s="357"/>
      <c r="E852" s="618"/>
      <c r="F852" s="707"/>
      <c r="G852" s="494"/>
      <c r="H852" s="627"/>
      <c r="I852" s="324"/>
      <c r="J852" s="324"/>
      <c r="K852" s="481"/>
      <c r="L852" s="610"/>
      <c r="M852" s="289"/>
      <c r="N852" s="289"/>
      <c r="O852" s="289"/>
    </row>
    <row r="853" spans="1:15" s="309" customFormat="1" ht="26.25" customHeight="1" x14ac:dyDescent="0.7">
      <c r="A853" s="289"/>
      <c r="B853" s="483"/>
      <c r="C853" s="444"/>
      <c r="D853" s="357"/>
      <c r="E853" s="618"/>
      <c r="F853" s="707"/>
      <c r="G853" s="494"/>
      <c r="H853" s="627"/>
      <c r="I853" s="324"/>
      <c r="J853" s="324"/>
      <c r="K853" s="481"/>
      <c r="L853" s="610"/>
      <c r="M853" s="289"/>
      <c r="N853" s="289"/>
      <c r="O853" s="289"/>
    </row>
    <row r="854" spans="1:15" s="309" customFormat="1" ht="26.25" customHeight="1" x14ac:dyDescent="0.7">
      <c r="A854" s="289"/>
      <c r="B854" s="483"/>
      <c r="C854" s="444"/>
      <c r="D854" s="357"/>
      <c r="E854" s="618"/>
      <c r="F854" s="707"/>
      <c r="G854" s="494"/>
      <c r="H854" s="627"/>
      <c r="I854" s="324"/>
      <c r="J854" s="324"/>
      <c r="K854" s="481"/>
      <c r="L854" s="610"/>
      <c r="M854" s="289"/>
      <c r="N854" s="289"/>
      <c r="O854" s="289"/>
    </row>
    <row r="855" spans="1:15" s="309" customFormat="1" ht="26.25" customHeight="1" x14ac:dyDescent="0.7">
      <c r="A855" s="289"/>
      <c r="B855" s="483"/>
      <c r="C855" s="444"/>
      <c r="D855" s="357"/>
      <c r="E855" s="618"/>
      <c r="F855" s="707"/>
      <c r="G855" s="494"/>
      <c r="H855" s="627"/>
      <c r="I855" s="324"/>
      <c r="J855" s="324"/>
      <c r="K855" s="481"/>
      <c r="L855" s="610"/>
      <c r="M855" s="289"/>
      <c r="N855" s="289"/>
      <c r="O855" s="289"/>
    </row>
    <row r="856" spans="1:15" s="309" customFormat="1" ht="26.25" customHeight="1" x14ac:dyDescent="0.7">
      <c r="A856" s="289"/>
      <c r="B856" s="483"/>
      <c r="C856" s="444"/>
      <c r="D856" s="357"/>
      <c r="E856" s="618"/>
      <c r="F856" s="707"/>
      <c r="G856" s="494"/>
      <c r="H856" s="627"/>
      <c r="I856" s="324"/>
      <c r="J856" s="324"/>
      <c r="K856" s="481"/>
      <c r="L856" s="610"/>
      <c r="M856" s="289"/>
      <c r="N856" s="289"/>
      <c r="O856" s="289"/>
    </row>
    <row r="857" spans="1:15" s="309" customFormat="1" ht="26.25" customHeight="1" x14ac:dyDescent="0.7">
      <c r="A857" s="289"/>
      <c r="B857" s="483"/>
      <c r="C857" s="444"/>
      <c r="D857" s="357"/>
      <c r="E857" s="618"/>
      <c r="F857" s="707"/>
      <c r="G857" s="494"/>
      <c r="H857" s="627"/>
      <c r="I857" s="324"/>
      <c r="J857" s="324"/>
      <c r="K857" s="481"/>
      <c r="L857" s="610"/>
      <c r="M857" s="289"/>
      <c r="N857" s="289"/>
      <c r="O857" s="289"/>
    </row>
    <row r="858" spans="1:15" s="309" customFormat="1" ht="26.25" customHeight="1" x14ac:dyDescent="0.7">
      <c r="A858" s="289"/>
      <c r="B858" s="483"/>
      <c r="C858" s="444"/>
      <c r="D858" s="357"/>
      <c r="E858" s="618"/>
      <c r="F858" s="707"/>
      <c r="G858" s="494"/>
      <c r="H858" s="627"/>
      <c r="I858" s="324"/>
      <c r="J858" s="324"/>
      <c r="K858" s="481"/>
      <c r="L858" s="610"/>
      <c r="M858" s="289"/>
      <c r="N858" s="289"/>
      <c r="O858" s="289"/>
    </row>
    <row r="859" spans="1:15" s="309" customFormat="1" ht="26.25" customHeight="1" x14ac:dyDescent="0.7">
      <c r="A859" s="289"/>
      <c r="B859" s="483"/>
      <c r="C859" s="444"/>
      <c r="D859" s="357"/>
      <c r="E859" s="618"/>
      <c r="F859" s="707"/>
      <c r="G859" s="494"/>
      <c r="H859" s="627"/>
      <c r="I859" s="324"/>
      <c r="J859" s="324"/>
      <c r="K859" s="481"/>
      <c r="L859" s="610"/>
      <c r="M859" s="289"/>
      <c r="N859" s="289"/>
      <c r="O859" s="289"/>
    </row>
    <row r="860" spans="1:15" s="309" customFormat="1" ht="26.25" customHeight="1" x14ac:dyDescent="0.7">
      <c r="A860" s="289"/>
      <c r="B860" s="483"/>
      <c r="C860" s="444"/>
      <c r="D860" s="357"/>
      <c r="E860" s="618"/>
      <c r="F860" s="707"/>
      <c r="G860" s="494"/>
      <c r="H860" s="627"/>
      <c r="I860" s="324"/>
      <c r="J860" s="324"/>
      <c r="K860" s="481"/>
      <c r="L860" s="610"/>
      <c r="M860" s="289"/>
      <c r="N860" s="289"/>
      <c r="O860" s="289"/>
    </row>
    <row r="861" spans="1:15" s="309" customFormat="1" ht="26.25" customHeight="1" x14ac:dyDescent="0.7">
      <c r="A861" s="289"/>
      <c r="B861" s="483"/>
      <c r="C861" s="444"/>
      <c r="D861" s="357"/>
      <c r="E861" s="618"/>
      <c r="F861" s="707"/>
      <c r="G861" s="494"/>
      <c r="H861" s="627"/>
      <c r="I861" s="324"/>
      <c r="J861" s="324"/>
      <c r="K861" s="481"/>
      <c r="L861" s="610"/>
      <c r="M861" s="289"/>
      <c r="N861" s="289"/>
      <c r="O861" s="289"/>
    </row>
    <row r="862" spans="1:15" s="309" customFormat="1" ht="26.25" customHeight="1" x14ac:dyDescent="0.7">
      <c r="A862" s="289"/>
      <c r="B862" s="483"/>
      <c r="C862" s="444"/>
      <c r="D862" s="357"/>
      <c r="E862" s="618"/>
      <c r="F862" s="707"/>
      <c r="G862" s="494"/>
      <c r="H862" s="627"/>
      <c r="I862" s="324"/>
      <c r="J862" s="324"/>
      <c r="K862" s="481"/>
      <c r="L862" s="610"/>
      <c r="M862" s="289"/>
      <c r="N862" s="289"/>
      <c r="O862" s="289"/>
    </row>
    <row r="863" spans="1:15" s="309" customFormat="1" ht="26.25" customHeight="1" x14ac:dyDescent="0.7">
      <c r="A863" s="289"/>
      <c r="B863" s="483"/>
      <c r="C863" s="444"/>
      <c r="D863" s="357"/>
      <c r="E863" s="618"/>
      <c r="F863" s="707"/>
      <c r="G863" s="494"/>
      <c r="H863" s="627"/>
      <c r="I863" s="324"/>
      <c r="J863" s="324"/>
      <c r="K863" s="481"/>
      <c r="L863" s="610"/>
      <c r="M863" s="289"/>
      <c r="N863" s="289"/>
      <c r="O863" s="289"/>
    </row>
    <row r="864" spans="1:15" s="309" customFormat="1" ht="26.25" customHeight="1" x14ac:dyDescent="0.7">
      <c r="A864" s="289"/>
      <c r="B864" s="483"/>
      <c r="C864" s="444"/>
      <c r="D864" s="357"/>
      <c r="E864" s="618"/>
      <c r="F864" s="707"/>
      <c r="G864" s="494"/>
      <c r="H864" s="627"/>
      <c r="I864" s="324"/>
      <c r="J864" s="324"/>
      <c r="K864" s="481"/>
      <c r="L864" s="610"/>
      <c r="M864" s="289"/>
      <c r="N864" s="289"/>
      <c r="O864" s="289"/>
    </row>
    <row r="865" spans="1:15" s="309" customFormat="1" ht="26.25" customHeight="1" x14ac:dyDescent="0.7">
      <c r="A865" s="289"/>
      <c r="B865" s="483"/>
      <c r="C865" s="444"/>
      <c r="D865" s="357"/>
      <c r="E865" s="618"/>
      <c r="F865" s="707"/>
      <c r="G865" s="494"/>
      <c r="H865" s="627"/>
      <c r="I865" s="324"/>
      <c r="J865" s="324"/>
      <c r="K865" s="481"/>
      <c r="L865" s="610"/>
      <c r="M865" s="289"/>
      <c r="N865" s="289"/>
      <c r="O865" s="289"/>
    </row>
    <row r="866" spans="1:15" s="309" customFormat="1" ht="26.25" customHeight="1" x14ac:dyDescent="0.7">
      <c r="A866" s="289"/>
      <c r="B866" s="483"/>
      <c r="C866" s="444"/>
      <c r="D866" s="357"/>
      <c r="E866" s="618"/>
      <c r="F866" s="707"/>
      <c r="G866" s="494"/>
      <c r="H866" s="627"/>
      <c r="I866" s="324"/>
      <c r="J866" s="324"/>
      <c r="K866" s="481"/>
      <c r="L866" s="610"/>
      <c r="M866" s="289"/>
      <c r="N866" s="289"/>
      <c r="O866" s="289"/>
    </row>
    <row r="867" spans="1:15" s="309" customFormat="1" ht="26.25" customHeight="1" x14ac:dyDescent="0.7">
      <c r="A867" s="289"/>
      <c r="B867" s="483"/>
      <c r="C867" s="444"/>
      <c r="D867" s="357"/>
      <c r="E867" s="618"/>
      <c r="F867" s="707"/>
      <c r="G867" s="494"/>
      <c r="H867" s="627"/>
      <c r="I867" s="324"/>
      <c r="J867" s="324"/>
      <c r="K867" s="481"/>
      <c r="L867" s="610"/>
      <c r="M867" s="289"/>
      <c r="N867" s="289"/>
      <c r="O867" s="289"/>
    </row>
    <row r="868" spans="1:15" s="309" customFormat="1" ht="26.25" customHeight="1" x14ac:dyDescent="0.7">
      <c r="A868" s="289"/>
      <c r="B868" s="483"/>
      <c r="C868" s="444"/>
      <c r="D868" s="357"/>
      <c r="E868" s="618"/>
      <c r="F868" s="707"/>
      <c r="G868" s="494"/>
      <c r="H868" s="627"/>
      <c r="I868" s="324"/>
      <c r="J868" s="324"/>
      <c r="K868" s="481"/>
      <c r="L868" s="610"/>
      <c r="M868" s="289"/>
      <c r="N868" s="289"/>
      <c r="O868" s="289"/>
    </row>
    <row r="869" spans="1:15" s="309" customFormat="1" ht="26.25" customHeight="1" x14ac:dyDescent="0.7">
      <c r="A869" s="289"/>
      <c r="B869" s="483"/>
      <c r="C869" s="444"/>
      <c r="D869" s="357"/>
      <c r="E869" s="618"/>
      <c r="F869" s="707"/>
      <c r="G869" s="494"/>
      <c r="H869" s="627"/>
      <c r="I869" s="324"/>
      <c r="J869" s="324"/>
      <c r="K869" s="481"/>
      <c r="L869" s="610"/>
      <c r="M869" s="289"/>
      <c r="N869" s="289"/>
      <c r="O869" s="289"/>
    </row>
    <row r="870" spans="1:15" s="309" customFormat="1" ht="26.25" customHeight="1" x14ac:dyDescent="0.7">
      <c r="A870" s="289"/>
      <c r="B870" s="483"/>
      <c r="C870" s="444"/>
      <c r="D870" s="357"/>
      <c r="E870" s="618"/>
      <c r="F870" s="707"/>
      <c r="G870" s="494"/>
      <c r="H870" s="627"/>
      <c r="I870" s="324"/>
      <c r="J870" s="324"/>
      <c r="K870" s="481"/>
      <c r="L870" s="610"/>
      <c r="M870" s="289"/>
      <c r="N870" s="289"/>
      <c r="O870" s="289"/>
    </row>
    <row r="871" spans="1:15" s="309" customFormat="1" ht="26.25" customHeight="1" x14ac:dyDescent="0.7">
      <c r="A871" s="289"/>
      <c r="B871" s="483"/>
      <c r="C871" s="444"/>
      <c r="D871" s="357"/>
      <c r="E871" s="618"/>
      <c r="F871" s="707"/>
      <c r="G871" s="494"/>
      <c r="H871" s="627"/>
      <c r="I871" s="324"/>
      <c r="J871" s="324"/>
      <c r="K871" s="481"/>
      <c r="L871" s="610"/>
      <c r="M871" s="289"/>
      <c r="N871" s="289"/>
      <c r="O871" s="289"/>
    </row>
    <row r="872" spans="1:15" s="309" customFormat="1" ht="26.25" customHeight="1" x14ac:dyDescent="0.7">
      <c r="A872" s="289"/>
      <c r="B872" s="483"/>
      <c r="C872" s="444"/>
      <c r="D872" s="357"/>
      <c r="E872" s="618"/>
      <c r="F872" s="707"/>
      <c r="G872" s="494"/>
      <c r="H872" s="627"/>
      <c r="I872" s="324"/>
      <c r="J872" s="324"/>
      <c r="K872" s="481"/>
      <c r="L872" s="610"/>
      <c r="M872" s="289"/>
      <c r="N872" s="289"/>
      <c r="O872" s="289"/>
    </row>
    <row r="873" spans="1:15" s="309" customFormat="1" ht="26.25" customHeight="1" x14ac:dyDescent="0.7">
      <c r="A873" s="289"/>
      <c r="B873" s="483"/>
      <c r="C873" s="444"/>
      <c r="D873" s="357"/>
      <c r="E873" s="618"/>
      <c r="F873" s="707"/>
      <c r="G873" s="494"/>
      <c r="H873" s="627"/>
      <c r="I873" s="324"/>
      <c r="J873" s="324"/>
      <c r="K873" s="481"/>
      <c r="L873" s="610"/>
      <c r="M873" s="289"/>
      <c r="N873" s="289"/>
      <c r="O873" s="289"/>
    </row>
    <row r="874" spans="1:15" s="309" customFormat="1" ht="26.25" customHeight="1" x14ac:dyDescent="0.7">
      <c r="A874" s="289"/>
      <c r="B874" s="483"/>
      <c r="C874" s="444"/>
      <c r="D874" s="357"/>
      <c r="E874" s="618"/>
      <c r="F874" s="707"/>
      <c r="G874" s="494"/>
      <c r="H874" s="627"/>
      <c r="I874" s="324"/>
      <c r="J874" s="324"/>
      <c r="K874" s="481"/>
      <c r="L874" s="610"/>
      <c r="M874" s="289"/>
      <c r="N874" s="289"/>
      <c r="O874" s="289"/>
    </row>
    <row r="875" spans="1:15" s="309" customFormat="1" ht="26.25" customHeight="1" x14ac:dyDescent="0.7">
      <c r="A875" s="289"/>
      <c r="B875" s="483"/>
      <c r="C875" s="444"/>
      <c r="D875" s="357"/>
      <c r="E875" s="618"/>
      <c r="F875" s="707"/>
      <c r="G875" s="494"/>
      <c r="H875" s="627"/>
      <c r="I875" s="324"/>
      <c r="J875" s="324"/>
      <c r="K875" s="481"/>
      <c r="L875" s="610"/>
      <c r="M875" s="289"/>
      <c r="N875" s="289"/>
      <c r="O875" s="289"/>
    </row>
    <row r="876" spans="1:15" s="309" customFormat="1" ht="26.25" customHeight="1" x14ac:dyDescent="0.7">
      <c r="A876" s="289"/>
      <c r="B876" s="483"/>
      <c r="C876" s="444"/>
      <c r="D876" s="357"/>
      <c r="E876" s="618"/>
      <c r="F876" s="707"/>
      <c r="G876" s="494"/>
      <c r="H876" s="627"/>
      <c r="I876" s="324"/>
      <c r="J876" s="324"/>
      <c r="K876" s="481"/>
      <c r="L876" s="610"/>
      <c r="M876" s="289"/>
      <c r="N876" s="289"/>
      <c r="O876" s="289"/>
    </row>
    <row r="877" spans="1:15" s="309" customFormat="1" ht="26.25" customHeight="1" x14ac:dyDescent="0.7">
      <c r="A877" s="289"/>
      <c r="B877" s="483"/>
      <c r="C877" s="444"/>
      <c r="D877" s="357"/>
      <c r="E877" s="618"/>
      <c r="F877" s="707"/>
      <c r="G877" s="494"/>
      <c r="H877" s="627"/>
      <c r="I877" s="324"/>
      <c r="J877" s="324"/>
      <c r="K877" s="481"/>
      <c r="L877" s="610"/>
      <c r="M877" s="289"/>
      <c r="N877" s="289"/>
      <c r="O877" s="289"/>
    </row>
    <row r="878" spans="1:15" s="309" customFormat="1" ht="26.25" customHeight="1" x14ac:dyDescent="0.7">
      <c r="A878" s="289"/>
      <c r="B878" s="483"/>
      <c r="C878" s="444"/>
      <c r="D878" s="357"/>
      <c r="E878" s="618"/>
      <c r="F878" s="707"/>
      <c r="G878" s="494"/>
      <c r="H878" s="627"/>
      <c r="I878" s="324"/>
      <c r="J878" s="324"/>
      <c r="K878" s="481"/>
      <c r="L878" s="610"/>
      <c r="M878" s="289"/>
      <c r="N878" s="289"/>
      <c r="O878" s="289"/>
    </row>
    <row r="879" spans="1:15" s="309" customFormat="1" ht="26.25" customHeight="1" x14ac:dyDescent="0.7">
      <c r="A879" s="289"/>
      <c r="B879" s="483"/>
      <c r="C879" s="444"/>
      <c r="D879" s="357"/>
      <c r="E879" s="618"/>
      <c r="F879" s="707"/>
      <c r="G879" s="494"/>
      <c r="H879" s="627"/>
      <c r="I879" s="324"/>
      <c r="J879" s="324"/>
      <c r="K879" s="481"/>
      <c r="L879" s="610"/>
      <c r="M879" s="289"/>
      <c r="N879" s="289"/>
      <c r="O879" s="289"/>
    </row>
    <row r="880" spans="1:15" s="309" customFormat="1" ht="26.25" customHeight="1" x14ac:dyDescent="0.7">
      <c r="A880" s="289"/>
      <c r="B880" s="483"/>
      <c r="C880" s="444"/>
      <c r="D880" s="357"/>
      <c r="E880" s="618"/>
      <c r="F880" s="707"/>
      <c r="G880" s="494"/>
      <c r="H880" s="627"/>
      <c r="I880" s="324"/>
      <c r="J880" s="324"/>
      <c r="K880" s="481"/>
      <c r="L880" s="610"/>
      <c r="M880" s="289"/>
      <c r="N880" s="289"/>
      <c r="O880" s="289"/>
    </row>
    <row r="881" spans="1:15" s="309" customFormat="1" ht="26.25" customHeight="1" x14ac:dyDescent="0.7">
      <c r="A881" s="289"/>
      <c r="B881" s="483"/>
      <c r="C881" s="444"/>
      <c r="D881" s="357"/>
      <c r="E881" s="618"/>
      <c r="F881" s="707"/>
      <c r="G881" s="494"/>
      <c r="H881" s="627"/>
      <c r="I881" s="324"/>
      <c r="J881" s="324"/>
      <c r="K881" s="481"/>
      <c r="L881" s="610"/>
      <c r="M881" s="289"/>
      <c r="N881" s="289"/>
      <c r="O881" s="289"/>
    </row>
    <row r="882" spans="1:15" s="309" customFormat="1" ht="26.25" customHeight="1" x14ac:dyDescent="0.7">
      <c r="A882" s="289"/>
      <c r="B882" s="483"/>
      <c r="C882" s="444"/>
      <c r="D882" s="357"/>
      <c r="E882" s="618"/>
      <c r="F882" s="707"/>
      <c r="G882" s="494"/>
      <c r="H882" s="627"/>
      <c r="I882" s="324"/>
      <c r="J882" s="324"/>
      <c r="K882" s="481"/>
      <c r="L882" s="610"/>
      <c r="M882" s="289"/>
      <c r="N882" s="289"/>
      <c r="O882" s="289"/>
    </row>
    <row r="883" spans="1:15" s="309" customFormat="1" ht="26.25" customHeight="1" x14ac:dyDescent="0.7">
      <c r="A883" s="289"/>
      <c r="B883" s="483"/>
      <c r="C883" s="444"/>
      <c r="D883" s="357"/>
      <c r="E883" s="618"/>
      <c r="F883" s="707"/>
      <c r="G883" s="494"/>
      <c r="H883" s="627"/>
      <c r="I883" s="324"/>
      <c r="J883" s="324"/>
      <c r="K883" s="481"/>
      <c r="L883" s="610"/>
      <c r="M883" s="289"/>
      <c r="N883" s="289"/>
      <c r="O883" s="289"/>
    </row>
    <row r="884" spans="1:15" s="309" customFormat="1" ht="26.25" customHeight="1" x14ac:dyDescent="0.7">
      <c r="A884" s="289"/>
      <c r="B884" s="483"/>
      <c r="C884" s="444"/>
      <c r="D884" s="357"/>
      <c r="E884" s="618"/>
      <c r="F884" s="707"/>
      <c r="G884" s="494"/>
      <c r="H884" s="627"/>
      <c r="I884" s="324"/>
      <c r="J884" s="324"/>
      <c r="K884" s="481"/>
      <c r="L884" s="610"/>
      <c r="M884" s="289"/>
      <c r="N884" s="289"/>
      <c r="O884" s="289"/>
    </row>
    <row r="885" spans="1:15" s="309" customFormat="1" ht="26.25" customHeight="1" x14ac:dyDescent="0.7">
      <c r="A885" s="289"/>
      <c r="B885" s="483"/>
      <c r="C885" s="444"/>
      <c r="D885" s="357"/>
      <c r="E885" s="618"/>
      <c r="F885" s="707"/>
      <c r="G885" s="494"/>
      <c r="H885" s="627"/>
      <c r="I885" s="324"/>
      <c r="J885" s="324"/>
      <c r="K885" s="481"/>
      <c r="L885" s="610"/>
      <c r="M885" s="289"/>
      <c r="N885" s="289"/>
      <c r="O885" s="289"/>
    </row>
    <row r="886" spans="1:15" s="309" customFormat="1" ht="26.25" customHeight="1" x14ac:dyDescent="0.7">
      <c r="A886" s="289"/>
      <c r="B886" s="483"/>
      <c r="C886" s="444"/>
      <c r="D886" s="357"/>
      <c r="E886" s="618"/>
      <c r="F886" s="707"/>
      <c r="G886" s="494"/>
      <c r="H886" s="627"/>
      <c r="I886" s="324"/>
      <c r="J886" s="324"/>
      <c r="K886" s="481"/>
      <c r="L886" s="610"/>
      <c r="M886" s="289"/>
      <c r="N886" s="289"/>
      <c r="O886" s="289"/>
    </row>
    <row r="887" spans="1:15" s="309" customFormat="1" ht="26.25" customHeight="1" x14ac:dyDescent="0.7">
      <c r="A887" s="289"/>
      <c r="B887" s="483"/>
      <c r="C887" s="444"/>
      <c r="D887" s="357"/>
      <c r="E887" s="618"/>
      <c r="F887" s="707"/>
      <c r="G887" s="494"/>
      <c r="H887" s="627"/>
      <c r="I887" s="324"/>
      <c r="J887" s="324"/>
      <c r="K887" s="481"/>
      <c r="L887" s="610"/>
      <c r="M887" s="289"/>
      <c r="N887" s="289"/>
      <c r="O887" s="289"/>
    </row>
    <row r="888" spans="1:15" s="309" customFormat="1" ht="26.25" customHeight="1" x14ac:dyDescent="0.7">
      <c r="A888" s="289"/>
      <c r="B888" s="483"/>
      <c r="C888" s="444"/>
      <c r="D888" s="357"/>
      <c r="E888" s="618"/>
      <c r="F888" s="707"/>
      <c r="G888" s="494"/>
      <c r="H888" s="627"/>
      <c r="I888" s="324"/>
      <c r="J888" s="324"/>
      <c r="K888" s="481"/>
      <c r="L888" s="610"/>
      <c r="M888" s="289"/>
      <c r="N888" s="289"/>
      <c r="O888" s="289"/>
    </row>
    <row r="889" spans="1:15" s="309" customFormat="1" ht="26.25" customHeight="1" x14ac:dyDescent="0.7">
      <c r="A889" s="289"/>
      <c r="B889" s="483"/>
      <c r="C889" s="444"/>
      <c r="D889" s="357"/>
      <c r="E889" s="618"/>
      <c r="F889" s="707"/>
      <c r="G889" s="494"/>
      <c r="H889" s="627"/>
      <c r="I889" s="324"/>
      <c r="J889" s="324"/>
      <c r="K889" s="481"/>
      <c r="L889" s="610"/>
      <c r="M889" s="289"/>
      <c r="N889" s="289"/>
      <c r="O889" s="289"/>
    </row>
    <row r="890" spans="1:15" s="309" customFormat="1" ht="26.25" customHeight="1" x14ac:dyDescent="0.7">
      <c r="A890" s="289"/>
      <c r="B890" s="483"/>
      <c r="C890" s="444"/>
      <c r="D890" s="357"/>
      <c r="E890" s="618"/>
      <c r="F890" s="707"/>
      <c r="G890" s="494"/>
      <c r="H890" s="627"/>
      <c r="I890" s="324"/>
      <c r="J890" s="324"/>
      <c r="K890" s="481"/>
      <c r="L890" s="610"/>
      <c r="M890" s="289"/>
      <c r="N890" s="289"/>
      <c r="O890" s="289"/>
    </row>
    <row r="891" spans="1:15" s="309" customFormat="1" ht="26.25" customHeight="1" x14ac:dyDescent="0.7">
      <c r="A891" s="289"/>
      <c r="B891" s="483"/>
      <c r="C891" s="444"/>
      <c r="D891" s="357"/>
      <c r="E891" s="618"/>
      <c r="F891" s="707"/>
      <c r="G891" s="494"/>
      <c r="H891" s="627"/>
      <c r="I891" s="324"/>
      <c r="J891" s="324"/>
      <c r="K891" s="481"/>
      <c r="L891" s="610"/>
      <c r="M891" s="289"/>
      <c r="N891" s="289"/>
      <c r="O891" s="289"/>
    </row>
    <row r="892" spans="1:15" s="309" customFormat="1" ht="26.25" customHeight="1" x14ac:dyDescent="0.7">
      <c r="A892" s="289"/>
      <c r="B892" s="483"/>
      <c r="C892" s="444"/>
      <c r="D892" s="357"/>
      <c r="E892" s="618"/>
      <c r="F892" s="707"/>
      <c r="G892" s="494"/>
      <c r="H892" s="627"/>
      <c r="I892" s="324"/>
      <c r="J892" s="324"/>
      <c r="K892" s="481"/>
      <c r="L892" s="610"/>
      <c r="M892" s="289"/>
      <c r="N892" s="289"/>
      <c r="O892" s="289"/>
    </row>
    <row r="893" spans="1:15" s="309" customFormat="1" ht="26.25" customHeight="1" x14ac:dyDescent="0.7">
      <c r="A893" s="289"/>
      <c r="B893" s="483"/>
      <c r="C893" s="444"/>
      <c r="D893" s="357"/>
      <c r="E893" s="618"/>
      <c r="F893" s="707"/>
      <c r="G893" s="494"/>
      <c r="H893" s="627"/>
      <c r="I893" s="324"/>
      <c r="J893" s="324"/>
      <c r="K893" s="481"/>
      <c r="L893" s="610"/>
      <c r="M893" s="289"/>
      <c r="N893" s="289"/>
      <c r="O893" s="289"/>
    </row>
    <row r="894" spans="1:15" s="309" customFormat="1" ht="26.25" customHeight="1" x14ac:dyDescent="0.7">
      <c r="A894" s="289"/>
      <c r="B894" s="483"/>
      <c r="C894" s="444"/>
      <c r="D894" s="357"/>
      <c r="E894" s="618"/>
      <c r="F894" s="707"/>
      <c r="G894" s="494"/>
      <c r="H894" s="627"/>
      <c r="I894" s="324"/>
      <c r="J894" s="324"/>
      <c r="K894" s="481"/>
      <c r="L894" s="610"/>
      <c r="M894" s="289"/>
      <c r="N894" s="289"/>
      <c r="O894" s="289"/>
    </row>
    <row r="895" spans="1:15" s="309" customFormat="1" ht="26.25" customHeight="1" x14ac:dyDescent="0.7">
      <c r="A895" s="289"/>
      <c r="B895" s="483"/>
      <c r="C895" s="444"/>
      <c r="D895" s="357"/>
      <c r="E895" s="618"/>
      <c r="F895" s="707"/>
      <c r="G895" s="494"/>
      <c r="H895" s="627"/>
      <c r="I895" s="324"/>
      <c r="J895" s="324"/>
      <c r="K895" s="481"/>
      <c r="L895" s="610"/>
      <c r="M895" s="289"/>
      <c r="N895" s="289"/>
      <c r="O895" s="289"/>
    </row>
    <row r="896" spans="1:15" s="309" customFormat="1" ht="26.25" customHeight="1" x14ac:dyDescent="0.7">
      <c r="A896" s="289"/>
      <c r="B896" s="483"/>
      <c r="C896" s="444"/>
      <c r="D896" s="357"/>
      <c r="E896" s="618"/>
      <c r="F896" s="707"/>
      <c r="G896" s="494"/>
      <c r="H896" s="627"/>
      <c r="I896" s="324"/>
      <c r="J896" s="324"/>
      <c r="K896" s="481"/>
      <c r="L896" s="610"/>
      <c r="M896" s="289"/>
      <c r="N896" s="289"/>
      <c r="O896" s="289"/>
    </row>
    <row r="897" spans="1:15" s="309" customFormat="1" ht="26.25" customHeight="1" x14ac:dyDescent="0.7">
      <c r="A897" s="289"/>
      <c r="B897" s="483"/>
      <c r="C897" s="444"/>
      <c r="D897" s="357"/>
      <c r="E897" s="618"/>
      <c r="F897" s="707"/>
      <c r="G897" s="494"/>
      <c r="H897" s="627"/>
      <c r="I897" s="324"/>
      <c r="J897" s="324"/>
      <c r="K897" s="481"/>
      <c r="L897" s="610"/>
      <c r="M897" s="289"/>
      <c r="N897" s="289"/>
      <c r="O897" s="289"/>
    </row>
    <row r="898" spans="1:15" s="309" customFormat="1" ht="26.25" customHeight="1" x14ac:dyDescent="0.7">
      <c r="A898" s="289"/>
      <c r="B898" s="483"/>
      <c r="C898" s="444"/>
      <c r="D898" s="357"/>
      <c r="E898" s="618"/>
      <c r="F898" s="707"/>
      <c r="G898" s="494"/>
      <c r="H898" s="627"/>
      <c r="I898" s="324"/>
      <c r="J898" s="324"/>
      <c r="K898" s="481"/>
      <c r="L898" s="610"/>
      <c r="M898" s="289"/>
      <c r="N898" s="289"/>
      <c r="O898" s="289"/>
    </row>
    <row r="899" spans="1:15" s="309" customFormat="1" ht="26.25" customHeight="1" x14ac:dyDescent="0.7">
      <c r="A899" s="289"/>
      <c r="B899" s="483"/>
      <c r="C899" s="444"/>
      <c r="D899" s="357"/>
      <c r="E899" s="618"/>
      <c r="F899" s="707"/>
      <c r="G899" s="494"/>
      <c r="H899" s="627"/>
      <c r="I899" s="324"/>
      <c r="J899" s="324"/>
      <c r="K899" s="481"/>
      <c r="L899" s="610"/>
      <c r="M899" s="289"/>
      <c r="N899" s="289"/>
      <c r="O899" s="289"/>
    </row>
    <row r="900" spans="1:15" s="309" customFormat="1" ht="26.25" customHeight="1" x14ac:dyDescent="0.7">
      <c r="A900" s="289"/>
      <c r="B900" s="483"/>
      <c r="C900" s="444"/>
      <c r="D900" s="357"/>
      <c r="E900" s="618"/>
      <c r="F900" s="707"/>
      <c r="G900" s="494"/>
      <c r="H900" s="627"/>
      <c r="I900" s="324"/>
      <c r="J900" s="324"/>
      <c r="K900" s="481"/>
      <c r="L900" s="610"/>
      <c r="M900" s="289"/>
      <c r="N900" s="289"/>
      <c r="O900" s="289"/>
    </row>
    <row r="901" spans="1:15" s="309" customFormat="1" ht="26.25" customHeight="1" x14ac:dyDescent="0.7">
      <c r="A901" s="289"/>
      <c r="B901" s="483"/>
      <c r="C901" s="444"/>
      <c r="D901" s="357"/>
      <c r="E901" s="618"/>
      <c r="F901" s="707"/>
      <c r="G901" s="494"/>
      <c r="H901" s="627"/>
      <c r="I901" s="324"/>
      <c r="J901" s="324"/>
      <c r="K901" s="481"/>
      <c r="L901" s="610"/>
      <c r="M901" s="289"/>
      <c r="N901" s="289"/>
      <c r="O901" s="289"/>
    </row>
    <row r="902" spans="1:15" s="309" customFormat="1" ht="26.25" customHeight="1" x14ac:dyDescent="0.7">
      <c r="A902" s="289"/>
      <c r="B902" s="483"/>
      <c r="C902" s="444"/>
      <c r="D902" s="357"/>
      <c r="E902" s="618"/>
      <c r="F902" s="707"/>
      <c r="G902" s="494"/>
      <c r="H902" s="627"/>
      <c r="I902" s="324"/>
      <c r="J902" s="324"/>
      <c r="K902" s="481"/>
      <c r="L902" s="610"/>
      <c r="M902" s="289"/>
      <c r="N902" s="289"/>
      <c r="O902" s="289"/>
    </row>
    <row r="903" spans="1:15" s="309" customFormat="1" ht="26.25" customHeight="1" x14ac:dyDescent="0.7">
      <c r="A903" s="289"/>
      <c r="B903" s="483"/>
      <c r="C903" s="444"/>
      <c r="D903" s="357"/>
      <c r="E903" s="618"/>
      <c r="F903" s="707"/>
      <c r="G903" s="494"/>
      <c r="H903" s="627"/>
      <c r="I903" s="324"/>
      <c r="J903" s="324"/>
      <c r="K903" s="481"/>
      <c r="L903" s="610"/>
      <c r="M903" s="289"/>
      <c r="N903" s="289"/>
      <c r="O903" s="289"/>
    </row>
    <row r="904" spans="1:15" s="309" customFormat="1" ht="26.25" customHeight="1" x14ac:dyDescent="0.7">
      <c r="A904" s="289"/>
      <c r="B904" s="483"/>
      <c r="C904" s="444"/>
      <c r="D904" s="357"/>
      <c r="E904" s="618"/>
      <c r="F904" s="707"/>
      <c r="G904" s="494"/>
      <c r="H904" s="627"/>
      <c r="I904" s="324"/>
      <c r="J904" s="324"/>
      <c r="K904" s="481"/>
      <c r="L904" s="610"/>
      <c r="M904" s="289"/>
      <c r="N904" s="289"/>
      <c r="O904" s="289"/>
    </row>
    <row r="905" spans="1:15" s="309" customFormat="1" ht="26.25" customHeight="1" x14ac:dyDescent="0.7">
      <c r="A905" s="289"/>
      <c r="B905" s="483"/>
      <c r="C905" s="444"/>
      <c r="D905" s="357"/>
      <c r="E905" s="618"/>
      <c r="F905" s="707"/>
      <c r="G905" s="494"/>
      <c r="H905" s="627"/>
      <c r="I905" s="324"/>
      <c r="J905" s="324"/>
      <c r="K905" s="481"/>
      <c r="L905" s="610"/>
      <c r="M905" s="289"/>
      <c r="N905" s="289"/>
      <c r="O905" s="289"/>
    </row>
    <row r="906" spans="1:15" s="309" customFormat="1" ht="26.25" customHeight="1" x14ac:dyDescent="0.7">
      <c r="A906" s="289"/>
      <c r="B906" s="483"/>
      <c r="C906" s="444"/>
      <c r="D906" s="357"/>
      <c r="E906" s="618"/>
      <c r="F906" s="707"/>
      <c r="G906" s="494"/>
      <c r="H906" s="627"/>
      <c r="I906" s="324"/>
      <c r="J906" s="324"/>
      <c r="K906" s="481"/>
      <c r="L906" s="610"/>
      <c r="M906" s="289"/>
      <c r="N906" s="289"/>
      <c r="O906" s="289"/>
    </row>
    <row r="907" spans="1:15" s="309" customFormat="1" ht="26.25" customHeight="1" x14ac:dyDescent="0.7">
      <c r="A907" s="289"/>
      <c r="B907" s="483"/>
      <c r="C907" s="444"/>
      <c r="D907" s="357"/>
      <c r="E907" s="618"/>
      <c r="F907" s="707"/>
      <c r="G907" s="494"/>
      <c r="H907" s="627"/>
      <c r="I907" s="324"/>
      <c r="J907" s="324"/>
      <c r="K907" s="481"/>
      <c r="L907" s="610"/>
      <c r="M907" s="289"/>
      <c r="N907" s="289"/>
      <c r="O907" s="289"/>
    </row>
    <row r="908" spans="1:15" s="309" customFormat="1" ht="26.25" customHeight="1" x14ac:dyDescent="0.7">
      <c r="A908" s="289"/>
      <c r="B908" s="483"/>
      <c r="C908" s="444"/>
      <c r="D908" s="357"/>
      <c r="E908" s="618"/>
      <c r="F908" s="707"/>
      <c r="G908" s="494"/>
      <c r="H908" s="627"/>
      <c r="I908" s="324"/>
      <c r="J908" s="324"/>
      <c r="K908" s="481"/>
      <c r="L908" s="610"/>
      <c r="M908" s="289"/>
      <c r="N908" s="289"/>
      <c r="O908" s="289"/>
    </row>
    <row r="909" spans="1:15" s="309" customFormat="1" ht="26.25" customHeight="1" x14ac:dyDescent="0.7">
      <c r="A909" s="289"/>
      <c r="B909" s="483"/>
      <c r="C909" s="444"/>
      <c r="D909" s="357"/>
      <c r="E909" s="618"/>
      <c r="F909" s="707"/>
      <c r="G909" s="494"/>
      <c r="H909" s="627"/>
      <c r="I909" s="324"/>
      <c r="J909" s="324"/>
      <c r="K909" s="481"/>
      <c r="L909" s="610"/>
      <c r="M909" s="289"/>
      <c r="N909" s="289"/>
      <c r="O909" s="289"/>
    </row>
    <row r="910" spans="1:15" s="309" customFormat="1" ht="26.25" customHeight="1" x14ac:dyDescent="0.7">
      <c r="A910" s="289"/>
      <c r="B910" s="483"/>
      <c r="C910" s="444"/>
      <c r="D910" s="357"/>
      <c r="E910" s="618"/>
      <c r="F910" s="707"/>
      <c r="G910" s="494"/>
      <c r="H910" s="627"/>
      <c r="I910" s="324"/>
      <c r="J910" s="324"/>
      <c r="K910" s="481"/>
      <c r="L910" s="610"/>
      <c r="M910" s="289"/>
      <c r="N910" s="289"/>
      <c r="O910" s="289"/>
    </row>
    <row r="911" spans="1:15" s="309" customFormat="1" ht="26.25" customHeight="1" x14ac:dyDescent="0.7">
      <c r="A911" s="289"/>
      <c r="B911" s="483"/>
      <c r="C911" s="444"/>
      <c r="D911" s="357"/>
      <c r="E911" s="618"/>
      <c r="F911" s="707"/>
      <c r="G911" s="494"/>
      <c r="H911" s="627"/>
      <c r="I911" s="324"/>
      <c r="J911" s="324"/>
      <c r="K911" s="481"/>
      <c r="L911" s="610"/>
      <c r="M911" s="289"/>
      <c r="N911" s="289"/>
      <c r="O911" s="289"/>
    </row>
    <row r="912" spans="1:15" s="309" customFormat="1" ht="26.25" customHeight="1" x14ac:dyDescent="0.7">
      <c r="A912" s="289"/>
      <c r="B912" s="483"/>
      <c r="C912" s="444"/>
      <c r="D912" s="357"/>
      <c r="E912" s="618"/>
      <c r="F912" s="707"/>
      <c r="G912" s="494"/>
      <c r="H912" s="627"/>
      <c r="I912" s="324"/>
      <c r="J912" s="324"/>
      <c r="K912" s="481"/>
      <c r="L912" s="610"/>
      <c r="M912" s="289"/>
      <c r="N912" s="289"/>
      <c r="O912" s="289"/>
    </row>
    <row r="913" spans="1:15" s="309" customFormat="1" ht="26.25" customHeight="1" x14ac:dyDescent="0.7">
      <c r="A913" s="289"/>
      <c r="B913" s="483"/>
      <c r="C913" s="444"/>
      <c r="D913" s="357"/>
      <c r="E913" s="618"/>
      <c r="F913" s="707"/>
      <c r="G913" s="494"/>
      <c r="H913" s="627"/>
      <c r="I913" s="324"/>
      <c r="J913" s="324"/>
      <c r="K913" s="481"/>
      <c r="L913" s="610"/>
      <c r="M913" s="289"/>
      <c r="N913" s="289"/>
      <c r="O913" s="289"/>
    </row>
    <row r="914" spans="1:15" s="309" customFormat="1" ht="26.25" customHeight="1" x14ac:dyDescent="0.7">
      <c r="A914" s="289"/>
      <c r="B914" s="483"/>
      <c r="C914" s="444"/>
      <c r="D914" s="357"/>
      <c r="E914" s="618"/>
      <c r="F914" s="707"/>
      <c r="G914" s="494"/>
      <c r="H914" s="627"/>
      <c r="I914" s="324"/>
      <c r="J914" s="324"/>
      <c r="K914" s="481"/>
      <c r="L914" s="610"/>
      <c r="M914" s="289"/>
      <c r="N914" s="289"/>
      <c r="O914" s="289"/>
    </row>
    <row r="915" spans="1:15" s="309" customFormat="1" ht="26.25" customHeight="1" x14ac:dyDescent="0.7">
      <c r="A915" s="289"/>
      <c r="B915" s="483"/>
      <c r="C915" s="444"/>
      <c r="D915" s="357"/>
      <c r="E915" s="618"/>
      <c r="F915" s="707"/>
      <c r="G915" s="494"/>
      <c r="H915" s="627"/>
      <c r="I915" s="324"/>
      <c r="J915" s="324"/>
      <c r="K915" s="481"/>
      <c r="L915" s="610"/>
      <c r="M915" s="289"/>
      <c r="N915" s="289"/>
      <c r="O915" s="289"/>
    </row>
    <row r="916" spans="1:15" s="309" customFormat="1" ht="26.25" customHeight="1" x14ac:dyDescent="0.7">
      <c r="A916" s="289"/>
      <c r="B916" s="483"/>
      <c r="C916" s="444"/>
      <c r="D916" s="357"/>
      <c r="E916" s="618"/>
      <c r="F916" s="707"/>
      <c r="G916" s="494"/>
      <c r="H916" s="627"/>
      <c r="I916" s="324"/>
      <c r="J916" s="324"/>
      <c r="K916" s="481"/>
      <c r="L916" s="610"/>
      <c r="M916" s="289"/>
      <c r="N916" s="289"/>
      <c r="O916" s="289"/>
    </row>
    <row r="917" spans="1:15" s="309" customFormat="1" ht="26.25" customHeight="1" x14ac:dyDescent="0.7">
      <c r="A917" s="289"/>
      <c r="B917" s="483"/>
      <c r="C917" s="444"/>
      <c r="D917" s="357"/>
      <c r="E917" s="618"/>
      <c r="F917" s="707"/>
      <c r="G917" s="494"/>
      <c r="H917" s="627"/>
      <c r="I917" s="324"/>
      <c r="J917" s="324"/>
      <c r="K917" s="481"/>
      <c r="L917" s="610"/>
      <c r="M917" s="289"/>
      <c r="N917" s="289"/>
      <c r="O917" s="289"/>
    </row>
    <row r="918" spans="1:15" s="309" customFormat="1" ht="26.25" customHeight="1" x14ac:dyDescent="0.7">
      <c r="A918" s="289"/>
      <c r="B918" s="483"/>
      <c r="C918" s="444"/>
      <c r="D918" s="357"/>
      <c r="E918" s="618"/>
      <c r="F918" s="707"/>
      <c r="G918" s="494"/>
      <c r="H918" s="627"/>
      <c r="I918" s="324"/>
      <c r="J918" s="324"/>
      <c r="K918" s="481"/>
      <c r="L918" s="610"/>
      <c r="M918" s="289"/>
      <c r="N918" s="289"/>
      <c r="O918" s="289"/>
    </row>
    <row r="919" spans="1:15" s="309" customFormat="1" ht="26.25" customHeight="1" x14ac:dyDescent="0.7">
      <c r="A919" s="289"/>
      <c r="B919" s="483"/>
      <c r="C919" s="444"/>
      <c r="D919" s="357"/>
      <c r="E919" s="618"/>
      <c r="F919" s="707"/>
      <c r="G919" s="494"/>
      <c r="H919" s="627"/>
      <c r="I919" s="324"/>
      <c r="J919" s="324"/>
      <c r="K919" s="481"/>
      <c r="L919" s="610"/>
      <c r="M919" s="289"/>
      <c r="N919" s="289"/>
      <c r="O919" s="289"/>
    </row>
    <row r="920" spans="1:15" s="309" customFormat="1" ht="26.25" customHeight="1" x14ac:dyDescent="0.7">
      <c r="A920" s="289"/>
      <c r="B920" s="483"/>
      <c r="C920" s="444"/>
      <c r="D920" s="357"/>
      <c r="E920" s="618"/>
      <c r="F920" s="707"/>
      <c r="G920" s="494"/>
      <c r="H920" s="627"/>
      <c r="I920" s="324"/>
      <c r="J920" s="324"/>
      <c r="K920" s="481"/>
      <c r="L920" s="610"/>
      <c r="M920" s="289"/>
      <c r="N920" s="289"/>
      <c r="O920" s="289"/>
    </row>
    <row r="921" spans="1:15" s="309" customFormat="1" ht="26.25" customHeight="1" x14ac:dyDescent="0.7">
      <c r="A921" s="289"/>
      <c r="B921" s="483"/>
      <c r="C921" s="444"/>
      <c r="D921" s="357"/>
      <c r="E921" s="618"/>
      <c r="F921" s="707"/>
      <c r="G921" s="494"/>
      <c r="H921" s="627"/>
      <c r="I921" s="324"/>
      <c r="J921" s="324"/>
      <c r="K921" s="481"/>
      <c r="L921" s="610"/>
      <c r="M921" s="289"/>
      <c r="N921" s="289"/>
      <c r="O921" s="289"/>
    </row>
    <row r="922" spans="1:15" s="309" customFormat="1" ht="26.25" customHeight="1" x14ac:dyDescent="0.7">
      <c r="A922" s="289"/>
      <c r="B922" s="483"/>
      <c r="C922" s="444"/>
      <c r="D922" s="357"/>
      <c r="E922" s="618"/>
      <c r="F922" s="707"/>
      <c r="G922" s="494"/>
      <c r="H922" s="627"/>
      <c r="I922" s="324"/>
      <c r="J922" s="324"/>
      <c r="K922" s="481"/>
      <c r="L922" s="610"/>
      <c r="M922" s="289"/>
      <c r="N922" s="289"/>
      <c r="O922" s="289"/>
    </row>
    <row r="923" spans="1:15" s="309" customFormat="1" ht="26.25" customHeight="1" x14ac:dyDescent="0.7">
      <c r="A923" s="289"/>
      <c r="B923" s="483"/>
      <c r="C923" s="444"/>
      <c r="D923" s="357"/>
      <c r="E923" s="618"/>
      <c r="F923" s="707"/>
      <c r="G923" s="494"/>
      <c r="H923" s="627"/>
      <c r="I923" s="324"/>
      <c r="J923" s="324"/>
      <c r="K923" s="481"/>
      <c r="L923" s="610"/>
      <c r="M923" s="289"/>
      <c r="N923" s="289"/>
      <c r="O923" s="289"/>
    </row>
    <row r="924" spans="1:15" s="309" customFormat="1" ht="26.25" customHeight="1" x14ac:dyDescent="0.7">
      <c r="A924" s="289"/>
      <c r="B924" s="483"/>
      <c r="C924" s="444"/>
      <c r="D924" s="357"/>
      <c r="E924" s="618"/>
      <c r="F924" s="707"/>
      <c r="G924" s="494"/>
      <c r="H924" s="627"/>
      <c r="I924" s="324"/>
      <c r="J924" s="324"/>
      <c r="K924" s="481"/>
      <c r="L924" s="610"/>
      <c r="M924" s="289"/>
      <c r="N924" s="289"/>
      <c r="O924" s="289"/>
    </row>
    <row r="925" spans="1:15" s="309" customFormat="1" ht="26.25" customHeight="1" x14ac:dyDescent="0.7">
      <c r="A925" s="289"/>
      <c r="B925" s="483"/>
      <c r="C925" s="444"/>
      <c r="D925" s="357"/>
      <c r="E925" s="618"/>
      <c r="F925" s="707"/>
      <c r="G925" s="494"/>
      <c r="H925" s="627"/>
      <c r="I925" s="324"/>
      <c r="J925" s="324"/>
      <c r="K925" s="481"/>
      <c r="L925" s="610"/>
      <c r="M925" s="289"/>
      <c r="N925" s="289"/>
      <c r="O925" s="289"/>
    </row>
    <row r="926" spans="1:15" s="309" customFormat="1" ht="26.25" customHeight="1" x14ac:dyDescent="0.7">
      <c r="A926" s="289"/>
      <c r="B926" s="483"/>
      <c r="C926" s="444"/>
      <c r="D926" s="357"/>
      <c r="E926" s="618"/>
      <c r="F926" s="707"/>
      <c r="G926" s="494"/>
      <c r="H926" s="627"/>
      <c r="I926" s="324"/>
      <c r="J926" s="324"/>
      <c r="K926" s="481"/>
      <c r="L926" s="610"/>
      <c r="M926" s="289"/>
      <c r="N926" s="289"/>
      <c r="O926" s="289"/>
    </row>
    <row r="927" spans="1:15" s="309" customFormat="1" ht="26.25" customHeight="1" x14ac:dyDescent="0.7">
      <c r="A927" s="289"/>
      <c r="B927" s="483"/>
      <c r="C927" s="444"/>
      <c r="D927" s="357"/>
      <c r="E927" s="618"/>
      <c r="F927" s="707"/>
      <c r="G927" s="494"/>
      <c r="H927" s="627"/>
      <c r="I927" s="324"/>
      <c r="J927" s="324"/>
      <c r="K927" s="481"/>
      <c r="L927" s="610"/>
      <c r="M927" s="289"/>
      <c r="N927" s="289"/>
      <c r="O927" s="289"/>
    </row>
    <row r="928" spans="1:15" s="309" customFormat="1" ht="26.25" customHeight="1" x14ac:dyDescent="0.7">
      <c r="A928" s="289"/>
      <c r="B928" s="483"/>
      <c r="C928" s="444"/>
      <c r="D928" s="357"/>
      <c r="E928" s="618"/>
      <c r="F928" s="707"/>
      <c r="G928" s="494"/>
      <c r="H928" s="627"/>
      <c r="I928" s="324"/>
      <c r="J928" s="324"/>
      <c r="K928" s="481"/>
      <c r="L928" s="610"/>
      <c r="M928" s="289"/>
      <c r="N928" s="289"/>
      <c r="O928" s="289"/>
    </row>
    <row r="929" spans="1:15" s="309" customFormat="1" ht="26.25" customHeight="1" x14ac:dyDescent="0.7">
      <c r="A929" s="289"/>
      <c r="B929" s="483"/>
      <c r="C929" s="444"/>
      <c r="D929" s="357"/>
      <c r="E929" s="618"/>
      <c r="F929" s="707"/>
      <c r="G929" s="494"/>
      <c r="H929" s="627"/>
      <c r="I929" s="324"/>
      <c r="J929" s="324"/>
      <c r="K929" s="481"/>
      <c r="L929" s="610"/>
      <c r="M929" s="289"/>
      <c r="N929" s="289"/>
      <c r="O929" s="289"/>
    </row>
    <row r="930" spans="1:15" s="309" customFormat="1" ht="26.25" customHeight="1" x14ac:dyDescent="0.7">
      <c r="A930" s="289"/>
      <c r="B930" s="483"/>
      <c r="C930" s="444"/>
      <c r="D930" s="357"/>
      <c r="E930" s="618"/>
      <c r="F930" s="707"/>
      <c r="G930" s="494"/>
      <c r="H930" s="627"/>
      <c r="I930" s="324"/>
      <c r="J930" s="324"/>
      <c r="K930" s="481"/>
      <c r="L930" s="610"/>
      <c r="M930" s="289"/>
      <c r="N930" s="289"/>
      <c r="O930" s="289"/>
    </row>
    <row r="931" spans="1:15" s="309" customFormat="1" ht="26.25" customHeight="1" x14ac:dyDescent="0.7">
      <c r="A931" s="289"/>
      <c r="B931" s="477"/>
      <c r="C931" s="349"/>
      <c r="D931" s="349"/>
      <c r="E931" s="349"/>
      <c r="F931" s="702"/>
      <c r="G931" s="478"/>
      <c r="H931" s="479"/>
      <c r="I931" s="324"/>
      <c r="J931" s="324"/>
      <c r="L931" s="286"/>
      <c r="M931" s="289"/>
      <c r="N931" s="289"/>
      <c r="O931" s="289"/>
    </row>
    <row r="932" spans="1:15" ht="26.25" customHeight="1" x14ac:dyDescent="0.7">
      <c r="B932" s="477"/>
      <c r="C932" s="349"/>
      <c r="D932" s="349"/>
      <c r="E932" s="349"/>
      <c r="F932" s="702"/>
      <c r="G932" s="478"/>
      <c r="H932" s="479"/>
      <c r="I932" s="324"/>
      <c r="J932" s="324"/>
      <c r="K932" s="311"/>
      <c r="L932" s="315"/>
      <c r="M932" s="312"/>
      <c r="N932" s="312"/>
      <c r="O932" s="312"/>
    </row>
    <row r="933" spans="1:15" ht="26.25" customHeight="1" x14ac:dyDescent="0.7">
      <c r="B933" s="477"/>
      <c r="C933" s="349"/>
      <c r="D933" s="349"/>
      <c r="E933" s="349"/>
      <c r="F933" s="702"/>
      <c r="G933" s="478"/>
      <c r="H933" s="479"/>
      <c r="I933" s="324"/>
      <c r="J933" s="324"/>
      <c r="K933" s="311"/>
      <c r="L933" s="315"/>
      <c r="M933" s="312"/>
      <c r="N933" s="312"/>
      <c r="O933" s="312"/>
    </row>
    <row r="934" spans="1:15" ht="26.25" customHeight="1" x14ac:dyDescent="0.7">
      <c r="B934" s="477"/>
      <c r="C934" s="349"/>
      <c r="D934" s="349"/>
      <c r="E934" s="349"/>
      <c r="F934" s="702"/>
      <c r="G934" s="478"/>
      <c r="H934" s="479"/>
      <c r="I934" s="324"/>
      <c r="J934" s="324"/>
      <c r="K934" s="311"/>
      <c r="L934" s="315"/>
      <c r="M934" s="312"/>
      <c r="N934" s="312"/>
      <c r="O934" s="312"/>
    </row>
    <row r="935" spans="1:15" ht="26.25" customHeight="1" x14ac:dyDescent="0.7">
      <c r="B935" s="477"/>
      <c r="C935" s="349"/>
      <c r="D935" s="349"/>
      <c r="E935" s="349"/>
      <c r="F935" s="702"/>
      <c r="G935" s="478"/>
      <c r="H935" s="479"/>
      <c r="I935" s="324"/>
      <c r="J935" s="324"/>
      <c r="K935" s="311"/>
      <c r="L935" s="315"/>
      <c r="M935" s="312"/>
      <c r="N935" s="312"/>
      <c r="O935" s="312"/>
    </row>
    <row r="936" spans="1:15" ht="26.25" customHeight="1" x14ac:dyDescent="0.7">
      <c r="B936" s="477"/>
      <c r="C936" s="349"/>
      <c r="D936" s="349"/>
      <c r="E936" s="349"/>
      <c r="F936" s="702"/>
      <c r="G936" s="478"/>
      <c r="H936" s="479"/>
      <c r="I936" s="324"/>
      <c r="J936" s="324"/>
      <c r="K936" s="311"/>
      <c r="L936" s="315"/>
      <c r="M936" s="312"/>
      <c r="N936" s="312"/>
      <c r="O936" s="312"/>
    </row>
    <row r="937" spans="1:15" ht="26.25" customHeight="1" x14ac:dyDescent="0.7">
      <c r="B937" s="477"/>
      <c r="C937" s="349"/>
      <c r="D937" s="349"/>
      <c r="E937" s="349"/>
      <c r="F937" s="702"/>
      <c r="G937" s="478"/>
      <c r="H937" s="479"/>
      <c r="I937" s="324"/>
      <c r="J937" s="324"/>
      <c r="K937" s="311"/>
      <c r="L937" s="315"/>
      <c r="M937" s="312"/>
      <c r="N937" s="312"/>
      <c r="O937" s="312"/>
    </row>
    <row r="938" spans="1:15" ht="26.25" customHeight="1" x14ac:dyDescent="0.7">
      <c r="B938" s="477"/>
      <c r="C938" s="349"/>
      <c r="D938" s="349"/>
      <c r="E938" s="349"/>
      <c r="F938" s="702"/>
      <c r="G938" s="478"/>
      <c r="H938" s="479"/>
      <c r="I938" s="324"/>
      <c r="J938" s="324"/>
      <c r="K938" s="311"/>
      <c r="L938" s="315"/>
      <c r="M938" s="312"/>
      <c r="N938" s="312"/>
      <c r="O938" s="312"/>
    </row>
    <row r="939" spans="1:15" ht="26.25" customHeight="1" x14ac:dyDescent="0.7">
      <c r="B939" s="477"/>
      <c r="C939" s="349"/>
      <c r="D939" s="349"/>
      <c r="E939" s="349"/>
      <c r="F939" s="702"/>
      <c r="G939" s="478"/>
      <c r="H939" s="479"/>
      <c r="I939" s="324"/>
      <c r="J939" s="324"/>
      <c r="K939" s="311"/>
      <c r="L939" s="315"/>
      <c r="M939" s="312"/>
      <c r="N939" s="312"/>
      <c r="O939" s="312"/>
    </row>
    <row r="940" spans="1:15" ht="26.25" customHeight="1" x14ac:dyDescent="0.65">
      <c r="I940" s="308"/>
      <c r="K940" s="311"/>
      <c r="L940" s="315"/>
      <c r="M940" s="312"/>
      <c r="N940" s="312"/>
      <c r="O940" s="312"/>
    </row>
    <row r="941" spans="1:15" ht="26.25" customHeight="1" x14ac:dyDescent="0.65">
      <c r="I941" s="308"/>
      <c r="K941" s="311"/>
      <c r="L941" s="315"/>
      <c r="M941" s="312"/>
      <c r="N941" s="312"/>
      <c r="O941" s="312"/>
    </row>
    <row r="942" spans="1:15" ht="26.25" customHeight="1" x14ac:dyDescent="0.65">
      <c r="I942" s="308"/>
      <c r="K942" s="311"/>
      <c r="L942" s="315"/>
      <c r="M942" s="312"/>
      <c r="N942" s="312"/>
      <c r="O942" s="312"/>
    </row>
    <row r="943" spans="1:15" ht="26.25" customHeight="1" x14ac:dyDescent="0.65">
      <c r="I943" s="308"/>
      <c r="K943" s="311"/>
      <c r="L943" s="315"/>
      <c r="M943" s="312"/>
      <c r="N943" s="312"/>
      <c r="O943" s="312"/>
    </row>
    <row r="944" spans="1:15" ht="26.25" customHeight="1" x14ac:dyDescent="0.65">
      <c r="I944" s="308"/>
      <c r="K944" s="311"/>
      <c r="L944" s="315"/>
      <c r="M944" s="312"/>
      <c r="N944" s="312"/>
      <c r="O944" s="312"/>
    </row>
    <row r="945" spans="1:15" ht="26.25" customHeight="1" x14ac:dyDescent="0.65">
      <c r="I945" s="308"/>
      <c r="K945" s="311"/>
      <c r="L945" s="315"/>
      <c r="M945" s="312"/>
      <c r="N945" s="312"/>
      <c r="O945" s="312"/>
    </row>
    <row r="946" spans="1:15" ht="26.25" customHeight="1" x14ac:dyDescent="0.65">
      <c r="I946" s="308"/>
      <c r="K946" s="311"/>
      <c r="L946" s="315"/>
      <c r="M946" s="312"/>
      <c r="N946" s="312"/>
      <c r="O946" s="312"/>
    </row>
    <row r="947" spans="1:15" ht="26.25" customHeight="1" x14ac:dyDescent="0.65">
      <c r="I947" s="308"/>
      <c r="K947" s="311"/>
      <c r="L947" s="315"/>
      <c r="M947" s="312"/>
      <c r="N947" s="312"/>
      <c r="O947" s="312"/>
    </row>
    <row r="948" spans="1:15" s="308" customFormat="1" ht="26.25" customHeight="1" x14ac:dyDescent="0.65">
      <c r="A948" s="289"/>
      <c r="B948" s="289"/>
      <c r="C948" s="310"/>
      <c r="D948" s="310"/>
      <c r="E948" s="310"/>
      <c r="F948" s="548"/>
      <c r="G948" s="313"/>
      <c r="H948" s="314"/>
      <c r="K948" s="309"/>
      <c r="L948" s="286"/>
      <c r="M948" s="289"/>
      <c r="N948" s="289"/>
      <c r="O948" s="289"/>
    </row>
    <row r="949" spans="1:15" s="308" customFormat="1" ht="26.25" customHeight="1" x14ac:dyDescent="0.65">
      <c r="A949" s="289"/>
      <c r="B949" s="289"/>
      <c r="C949" s="310"/>
      <c r="D949" s="310"/>
      <c r="E949" s="310"/>
      <c r="F949" s="548"/>
      <c r="G949" s="313"/>
      <c r="H949" s="314"/>
      <c r="K949" s="309"/>
      <c r="L949" s="286"/>
      <c r="M949" s="289"/>
      <c r="N949" s="289"/>
      <c r="O949" s="289"/>
    </row>
    <row r="950" spans="1:15" s="308" customFormat="1" ht="26.25" customHeight="1" x14ac:dyDescent="0.65">
      <c r="A950" s="289"/>
      <c r="B950" s="289"/>
      <c r="C950" s="310"/>
      <c r="D950" s="310"/>
      <c r="E950" s="310"/>
      <c r="F950" s="548"/>
      <c r="G950" s="313"/>
      <c r="H950" s="314"/>
      <c r="K950" s="309"/>
      <c r="L950" s="286"/>
      <c r="M950" s="289"/>
      <c r="N950" s="289"/>
      <c r="O950" s="289"/>
    </row>
    <row r="951" spans="1:15" s="308" customFormat="1" ht="26.25" customHeight="1" x14ac:dyDescent="0.65">
      <c r="A951" s="289"/>
      <c r="B951" s="289"/>
      <c r="C951" s="310"/>
      <c r="D951" s="310"/>
      <c r="E951" s="310"/>
      <c r="F951" s="548"/>
      <c r="G951" s="313"/>
      <c r="H951" s="314"/>
      <c r="K951" s="309"/>
      <c r="L951" s="286"/>
      <c r="M951" s="289"/>
      <c r="N951" s="289"/>
      <c r="O951" s="289"/>
    </row>
    <row r="952" spans="1:15" s="308" customFormat="1" ht="26.25" customHeight="1" x14ac:dyDescent="0.65">
      <c r="A952" s="289"/>
      <c r="B952" s="289"/>
      <c r="C952" s="310"/>
      <c r="D952" s="310"/>
      <c r="E952" s="310"/>
      <c r="F952" s="548"/>
      <c r="G952" s="313"/>
      <c r="H952" s="314"/>
      <c r="K952" s="309"/>
      <c r="L952" s="286"/>
      <c r="M952" s="289"/>
      <c r="N952" s="289"/>
      <c r="O952" s="289"/>
    </row>
    <row r="953" spans="1:15" s="308" customFormat="1" ht="26.25" customHeight="1" x14ac:dyDescent="0.65">
      <c r="A953" s="289"/>
      <c r="B953" s="289"/>
      <c r="C953" s="310"/>
      <c r="D953" s="310"/>
      <c r="E953" s="310"/>
      <c r="F953" s="548"/>
      <c r="G953" s="313"/>
      <c r="H953" s="314"/>
      <c r="K953" s="309"/>
      <c r="L953" s="286"/>
      <c r="M953" s="289"/>
      <c r="N953" s="289"/>
      <c r="O953" s="289"/>
    </row>
    <row r="954" spans="1:15" s="308" customFormat="1" ht="26.25" customHeight="1" x14ac:dyDescent="0.65">
      <c r="A954" s="289"/>
      <c r="B954" s="289"/>
      <c r="C954" s="310"/>
      <c r="D954" s="310"/>
      <c r="E954" s="310"/>
      <c r="F954" s="548"/>
      <c r="G954" s="313"/>
      <c r="H954" s="314"/>
      <c r="K954" s="309"/>
      <c r="L954" s="286"/>
      <c r="M954" s="289"/>
      <c r="N954" s="289"/>
      <c r="O954" s="289"/>
    </row>
    <row r="955" spans="1:15" s="308" customFormat="1" ht="26.25" customHeight="1" x14ac:dyDescent="0.65">
      <c r="A955" s="289"/>
      <c r="B955" s="289"/>
      <c r="C955" s="310"/>
      <c r="D955" s="310"/>
      <c r="E955" s="310"/>
      <c r="F955" s="548"/>
      <c r="G955" s="313"/>
      <c r="H955" s="314"/>
      <c r="K955" s="309"/>
      <c r="L955" s="286"/>
      <c r="M955" s="289"/>
      <c r="N955" s="289"/>
      <c r="O955" s="289"/>
    </row>
    <row r="956" spans="1:15" s="308" customFormat="1" ht="26.25" customHeight="1" x14ac:dyDescent="0.65">
      <c r="A956" s="289"/>
      <c r="B956" s="289"/>
      <c r="C956" s="310"/>
      <c r="D956" s="310"/>
      <c r="E956" s="310"/>
      <c r="F956" s="548"/>
      <c r="G956" s="313"/>
      <c r="H956" s="314"/>
      <c r="K956" s="309"/>
      <c r="L956" s="286"/>
      <c r="M956" s="289"/>
      <c r="N956" s="289"/>
      <c r="O956" s="289"/>
    </row>
    <row r="957" spans="1:15" s="308" customFormat="1" ht="26.25" customHeight="1" x14ac:dyDescent="0.65">
      <c r="A957" s="289"/>
      <c r="B957" s="289"/>
      <c r="C957" s="310"/>
      <c r="D957" s="310"/>
      <c r="E957" s="310"/>
      <c r="F957" s="548"/>
      <c r="G957" s="313"/>
      <c r="H957" s="314"/>
      <c r="K957" s="309"/>
      <c r="L957" s="286"/>
      <c r="M957" s="289"/>
      <c r="N957" s="289"/>
      <c r="O957" s="289"/>
    </row>
    <row r="958" spans="1:15" s="308" customFormat="1" ht="26.25" customHeight="1" x14ac:dyDescent="0.65">
      <c r="A958" s="289"/>
      <c r="B958" s="289"/>
      <c r="C958" s="310"/>
      <c r="D958" s="310"/>
      <c r="E958" s="310"/>
      <c r="F958" s="548"/>
      <c r="G958" s="313"/>
      <c r="H958" s="314"/>
      <c r="K958" s="309"/>
      <c r="L958" s="286"/>
      <c r="M958" s="289"/>
      <c r="N958" s="289"/>
      <c r="O958" s="289"/>
    </row>
    <row r="959" spans="1:15" s="308" customFormat="1" ht="26.25" customHeight="1" x14ac:dyDescent="0.65">
      <c r="A959" s="289"/>
      <c r="B959" s="289"/>
      <c r="C959" s="310"/>
      <c r="D959" s="310"/>
      <c r="E959" s="310"/>
      <c r="F959" s="548"/>
      <c r="G959" s="313"/>
      <c r="H959" s="314"/>
      <c r="K959" s="309"/>
      <c r="L959" s="286"/>
      <c r="M959" s="289"/>
      <c r="N959" s="289"/>
      <c r="O959" s="289"/>
    </row>
    <row r="960" spans="1:15" s="308" customFormat="1" ht="26.25" customHeight="1" x14ac:dyDescent="0.65">
      <c r="A960" s="289"/>
      <c r="B960" s="289"/>
      <c r="C960" s="310"/>
      <c r="D960" s="310"/>
      <c r="E960" s="310"/>
      <c r="F960" s="548"/>
      <c r="G960" s="313"/>
      <c r="H960" s="314"/>
      <c r="K960" s="309"/>
      <c r="L960" s="286"/>
      <c r="M960" s="289"/>
      <c r="N960" s="289"/>
      <c r="O960" s="289"/>
    </row>
    <row r="961" spans="1:15" s="308" customFormat="1" ht="26.25" customHeight="1" x14ac:dyDescent="0.65">
      <c r="A961" s="289"/>
      <c r="B961" s="289"/>
      <c r="C961" s="310"/>
      <c r="D961" s="310"/>
      <c r="E961" s="310"/>
      <c r="F961" s="548"/>
      <c r="G961" s="313"/>
      <c r="H961" s="314"/>
      <c r="K961" s="309"/>
      <c r="L961" s="286"/>
      <c r="M961" s="289"/>
      <c r="N961" s="289"/>
      <c r="O961" s="289"/>
    </row>
    <row r="962" spans="1:15" s="308" customFormat="1" ht="26.25" customHeight="1" x14ac:dyDescent="0.65">
      <c r="A962" s="289"/>
      <c r="B962" s="289"/>
      <c r="C962" s="310"/>
      <c r="D962" s="310"/>
      <c r="E962" s="310"/>
      <c r="F962" s="548"/>
      <c r="G962" s="313"/>
      <c r="H962" s="314"/>
      <c r="K962" s="309"/>
      <c r="L962" s="286"/>
      <c r="M962" s="289"/>
      <c r="N962" s="289"/>
      <c r="O962" s="289"/>
    </row>
    <row r="963" spans="1:15" s="308" customFormat="1" ht="26.25" customHeight="1" x14ac:dyDescent="0.65">
      <c r="A963" s="289"/>
      <c r="B963" s="289"/>
      <c r="C963" s="310"/>
      <c r="D963" s="310"/>
      <c r="E963" s="310"/>
      <c r="F963" s="548"/>
      <c r="G963" s="313"/>
      <c r="H963" s="314"/>
      <c r="K963" s="309"/>
      <c r="L963" s="286"/>
      <c r="M963" s="289"/>
      <c r="N963" s="289"/>
      <c r="O963" s="289"/>
    </row>
    <row r="964" spans="1:15" s="308" customFormat="1" ht="26.25" customHeight="1" x14ac:dyDescent="0.65">
      <c r="A964" s="289"/>
      <c r="B964" s="289"/>
      <c r="C964" s="310"/>
      <c r="D964" s="310"/>
      <c r="E964" s="310"/>
      <c r="F964" s="548"/>
      <c r="G964" s="313"/>
      <c r="H964" s="314"/>
      <c r="K964" s="309"/>
      <c r="L964" s="286"/>
      <c r="M964" s="289"/>
      <c r="N964" s="289"/>
      <c r="O964" s="289"/>
    </row>
    <row r="965" spans="1:15" s="308" customFormat="1" ht="26.25" customHeight="1" x14ac:dyDescent="0.65">
      <c r="A965" s="289"/>
      <c r="B965" s="289"/>
      <c r="C965" s="310"/>
      <c r="D965" s="310"/>
      <c r="E965" s="310"/>
      <c r="F965" s="548"/>
      <c r="G965" s="313"/>
      <c r="H965" s="314"/>
      <c r="K965" s="309"/>
      <c r="L965" s="286"/>
      <c r="M965" s="289"/>
      <c r="N965" s="289"/>
      <c r="O965" s="289"/>
    </row>
    <row r="966" spans="1:15" s="308" customFormat="1" ht="26.25" customHeight="1" x14ac:dyDescent="0.65">
      <c r="A966" s="289"/>
      <c r="B966" s="289"/>
      <c r="C966" s="310"/>
      <c r="D966" s="310"/>
      <c r="E966" s="310"/>
      <c r="F966" s="548"/>
      <c r="G966" s="313"/>
      <c r="H966" s="314"/>
      <c r="K966" s="309"/>
      <c r="L966" s="286"/>
      <c r="M966" s="289"/>
      <c r="N966" s="289"/>
      <c r="O966" s="289"/>
    </row>
    <row r="967" spans="1:15" s="308" customFormat="1" ht="26.25" customHeight="1" x14ac:dyDescent="0.65">
      <c r="A967" s="289"/>
      <c r="B967" s="289"/>
      <c r="C967" s="310"/>
      <c r="D967" s="310"/>
      <c r="E967" s="310"/>
      <c r="F967" s="548"/>
      <c r="G967" s="313"/>
      <c r="H967" s="314"/>
      <c r="K967" s="309"/>
      <c r="L967" s="286"/>
      <c r="M967" s="289"/>
      <c r="N967" s="289"/>
      <c r="O967" s="289"/>
    </row>
    <row r="968" spans="1:15" s="308" customFormat="1" ht="26.25" customHeight="1" x14ac:dyDescent="0.65">
      <c r="A968" s="289"/>
      <c r="B968" s="289"/>
      <c r="C968" s="310"/>
      <c r="D968" s="310"/>
      <c r="E968" s="310"/>
      <c r="F968" s="548"/>
      <c r="G968" s="313"/>
      <c r="H968" s="314"/>
      <c r="K968" s="309"/>
      <c r="L968" s="286"/>
      <c r="M968" s="289"/>
      <c r="N968" s="289"/>
      <c r="O968" s="289"/>
    </row>
    <row r="969" spans="1:15" s="308" customFormat="1" ht="26.25" customHeight="1" x14ac:dyDescent="0.65">
      <c r="A969" s="289"/>
      <c r="B969" s="289"/>
      <c r="C969" s="310"/>
      <c r="D969" s="310"/>
      <c r="E969" s="310"/>
      <c r="F969" s="548"/>
      <c r="G969" s="313"/>
      <c r="H969" s="314"/>
      <c r="K969" s="309"/>
      <c r="L969" s="286"/>
      <c r="M969" s="289"/>
      <c r="N969" s="289"/>
      <c r="O969" s="289"/>
    </row>
    <row r="970" spans="1:15" s="308" customFormat="1" ht="26.25" customHeight="1" x14ac:dyDescent="0.65">
      <c r="A970" s="289"/>
      <c r="B970" s="289"/>
      <c r="C970" s="310"/>
      <c r="D970" s="310"/>
      <c r="E970" s="310"/>
      <c r="F970" s="548"/>
      <c r="G970" s="313"/>
      <c r="H970" s="314"/>
      <c r="K970" s="309"/>
      <c r="L970" s="286"/>
      <c r="M970" s="289"/>
      <c r="N970" s="289"/>
      <c r="O970" s="289"/>
    </row>
    <row r="971" spans="1:15" s="308" customFormat="1" ht="26.25" customHeight="1" x14ac:dyDescent="0.65">
      <c r="A971" s="289"/>
      <c r="B971" s="289"/>
      <c r="C971" s="310"/>
      <c r="D971" s="310"/>
      <c r="E971" s="310"/>
      <c r="F971" s="548"/>
      <c r="G971" s="313"/>
      <c r="H971" s="314"/>
      <c r="K971" s="309"/>
      <c r="L971" s="286"/>
      <c r="M971" s="289"/>
      <c r="N971" s="289"/>
      <c r="O971" s="289"/>
    </row>
    <row r="972" spans="1:15" s="308" customFormat="1" ht="26.25" customHeight="1" x14ac:dyDescent="0.65">
      <c r="A972" s="289"/>
      <c r="B972" s="289"/>
      <c r="C972" s="310"/>
      <c r="D972" s="310"/>
      <c r="E972" s="310"/>
      <c r="F972" s="548"/>
      <c r="G972" s="313"/>
      <c r="H972" s="314"/>
      <c r="K972" s="309"/>
      <c r="L972" s="286"/>
      <c r="M972" s="289"/>
      <c r="N972" s="289"/>
      <c r="O972" s="289"/>
    </row>
    <row r="973" spans="1:15" s="308" customFormat="1" ht="26.25" customHeight="1" x14ac:dyDescent="0.65">
      <c r="A973" s="289"/>
      <c r="B973" s="289"/>
      <c r="C973" s="310"/>
      <c r="D973" s="310"/>
      <c r="E973" s="310"/>
      <c r="F973" s="548"/>
      <c r="G973" s="313"/>
      <c r="H973" s="314"/>
      <c r="K973" s="309"/>
      <c r="L973" s="286"/>
      <c r="M973" s="289"/>
      <c r="N973" s="289"/>
      <c r="O973" s="289"/>
    </row>
    <row r="974" spans="1:15" s="308" customFormat="1" ht="26.25" customHeight="1" x14ac:dyDescent="0.65">
      <c r="A974" s="289"/>
      <c r="B974" s="289"/>
      <c r="C974" s="310"/>
      <c r="D974" s="310"/>
      <c r="E974" s="310"/>
      <c r="F974" s="548"/>
      <c r="G974" s="313"/>
      <c r="H974" s="314"/>
      <c r="K974" s="309"/>
      <c r="L974" s="286"/>
      <c r="M974" s="289"/>
      <c r="N974" s="289"/>
      <c r="O974" s="289"/>
    </row>
    <row r="975" spans="1:15" s="308" customFormat="1" ht="26.25" customHeight="1" x14ac:dyDescent="0.65">
      <c r="A975" s="289"/>
      <c r="B975" s="289"/>
      <c r="C975" s="310"/>
      <c r="D975" s="310"/>
      <c r="E975" s="310"/>
      <c r="F975" s="548"/>
      <c r="G975" s="313"/>
      <c r="H975" s="314"/>
      <c r="K975" s="309"/>
      <c r="L975" s="286"/>
      <c r="M975" s="289"/>
      <c r="N975" s="289"/>
      <c r="O975" s="289"/>
    </row>
    <row r="976" spans="1:15" s="308" customFormat="1" ht="26.25" customHeight="1" x14ac:dyDescent="0.65">
      <c r="A976" s="289"/>
      <c r="B976" s="289"/>
      <c r="C976" s="310"/>
      <c r="D976" s="310"/>
      <c r="E976" s="310"/>
      <c r="F976" s="548"/>
      <c r="G976" s="313"/>
      <c r="H976" s="314"/>
      <c r="K976" s="309"/>
      <c r="L976" s="286"/>
      <c r="M976" s="289"/>
      <c r="N976" s="289"/>
      <c r="O976" s="289"/>
    </row>
    <row r="977" spans="1:15" s="308" customFormat="1" ht="30" customHeight="1" x14ac:dyDescent="0.65">
      <c r="A977" s="289"/>
      <c r="B977" s="289"/>
      <c r="C977" s="310"/>
      <c r="D977" s="310"/>
      <c r="E977" s="310"/>
      <c r="F977" s="548"/>
      <c r="G977" s="313"/>
      <c r="H977" s="314"/>
      <c r="K977" s="309"/>
      <c r="L977" s="286"/>
      <c r="M977" s="289"/>
      <c r="N977" s="289"/>
      <c r="O977" s="289"/>
    </row>
    <row r="978" spans="1:15" s="308" customFormat="1" ht="30" customHeight="1" x14ac:dyDescent="0.65">
      <c r="A978" s="289"/>
      <c r="B978" s="289"/>
      <c r="C978" s="310"/>
      <c r="D978" s="310"/>
      <c r="E978" s="310"/>
      <c r="F978" s="548"/>
      <c r="G978" s="313"/>
      <c r="H978" s="314"/>
      <c r="K978" s="309"/>
      <c r="L978" s="286"/>
      <c r="M978" s="289"/>
      <c r="N978" s="289"/>
      <c r="O978" s="289"/>
    </row>
    <row r="979" spans="1:15" s="308" customFormat="1" ht="30" customHeight="1" x14ac:dyDescent="0.65">
      <c r="A979" s="289"/>
      <c r="B979" s="289"/>
      <c r="C979" s="310"/>
      <c r="D979" s="310"/>
      <c r="E979" s="310"/>
      <c r="F979" s="548"/>
      <c r="G979" s="313"/>
      <c r="H979" s="314"/>
      <c r="K979" s="309"/>
      <c r="L979" s="286"/>
      <c r="M979" s="289"/>
      <c r="N979" s="289"/>
      <c r="O979" s="289"/>
    </row>
    <row r="980" spans="1:15" s="308" customFormat="1" ht="30" customHeight="1" x14ac:dyDescent="0.65">
      <c r="A980" s="289"/>
      <c r="B980" s="289"/>
      <c r="C980" s="310"/>
      <c r="D980" s="310"/>
      <c r="E980" s="310"/>
      <c r="F980" s="548"/>
      <c r="G980" s="313"/>
      <c r="H980" s="314"/>
      <c r="K980" s="309"/>
      <c r="L980" s="286"/>
      <c r="M980" s="289"/>
      <c r="N980" s="289"/>
      <c r="O980" s="289"/>
    </row>
    <row r="981" spans="1:15" s="308" customFormat="1" ht="30" customHeight="1" x14ac:dyDescent="0.65">
      <c r="A981" s="289"/>
      <c r="B981" s="289"/>
      <c r="C981" s="310"/>
      <c r="D981" s="310"/>
      <c r="E981" s="310"/>
      <c r="F981" s="548"/>
      <c r="G981" s="313"/>
      <c r="H981" s="314"/>
      <c r="K981" s="309"/>
      <c r="L981" s="286"/>
      <c r="M981" s="289"/>
      <c r="N981" s="289"/>
      <c r="O981" s="289"/>
    </row>
    <row r="982" spans="1:15" s="308" customFormat="1" ht="30" customHeight="1" x14ac:dyDescent="0.65">
      <c r="A982" s="289"/>
      <c r="B982" s="289"/>
      <c r="C982" s="310"/>
      <c r="D982" s="310"/>
      <c r="E982" s="310"/>
      <c r="F982" s="548"/>
      <c r="G982" s="313"/>
      <c r="H982" s="314"/>
      <c r="K982" s="309"/>
      <c r="L982" s="286"/>
      <c r="M982" s="289"/>
      <c r="N982" s="289"/>
      <c r="O982" s="289"/>
    </row>
    <row r="983" spans="1:15" s="308" customFormat="1" ht="30" customHeight="1" x14ac:dyDescent="0.65">
      <c r="A983" s="289"/>
      <c r="B983" s="289"/>
      <c r="C983" s="310"/>
      <c r="D983" s="310"/>
      <c r="E983" s="310"/>
      <c r="F983" s="548"/>
      <c r="G983" s="313"/>
      <c r="H983" s="314"/>
      <c r="K983" s="309"/>
      <c r="L983" s="286"/>
      <c r="M983" s="289"/>
      <c r="N983" s="289"/>
      <c r="O983" s="289"/>
    </row>
    <row r="984" spans="1:15" s="308" customFormat="1" ht="30" customHeight="1" x14ac:dyDescent="0.65">
      <c r="A984" s="289"/>
      <c r="B984" s="289"/>
      <c r="C984" s="310"/>
      <c r="D984" s="310"/>
      <c r="E984" s="310"/>
      <c r="F984" s="548"/>
      <c r="G984" s="313"/>
      <c r="H984" s="314"/>
      <c r="K984" s="309"/>
      <c r="L984" s="286"/>
      <c r="M984" s="289"/>
      <c r="N984" s="289"/>
      <c r="O984" s="289"/>
    </row>
    <row r="985" spans="1:15" s="308" customFormat="1" ht="30" customHeight="1" x14ac:dyDescent="0.65">
      <c r="A985" s="289"/>
      <c r="B985" s="289"/>
      <c r="C985" s="310"/>
      <c r="D985" s="310"/>
      <c r="E985" s="310"/>
      <c r="F985" s="548"/>
      <c r="G985" s="313"/>
      <c r="H985" s="314"/>
      <c r="K985" s="309"/>
      <c r="L985" s="286"/>
      <c r="M985" s="289"/>
      <c r="N985" s="289"/>
      <c r="O985" s="289"/>
    </row>
    <row r="986" spans="1:15" s="308" customFormat="1" ht="30" customHeight="1" x14ac:dyDescent="0.65">
      <c r="A986" s="289"/>
      <c r="B986" s="289"/>
      <c r="C986" s="310"/>
      <c r="D986" s="310"/>
      <c r="E986" s="310"/>
      <c r="F986" s="548"/>
      <c r="G986" s="313"/>
      <c r="H986" s="314"/>
      <c r="K986" s="309"/>
      <c r="L986" s="286"/>
      <c r="M986" s="289"/>
      <c r="N986" s="289"/>
      <c r="O986" s="289"/>
    </row>
    <row r="987" spans="1:15" s="308" customFormat="1" ht="30" customHeight="1" x14ac:dyDescent="0.65">
      <c r="A987" s="289"/>
      <c r="B987" s="289"/>
      <c r="C987" s="310"/>
      <c r="D987" s="310"/>
      <c r="E987" s="310"/>
      <c r="F987" s="548"/>
      <c r="G987" s="313"/>
      <c r="H987" s="314"/>
      <c r="K987" s="309"/>
      <c r="L987" s="286"/>
      <c r="M987" s="289"/>
      <c r="N987" s="289"/>
      <c r="O987" s="289"/>
    </row>
    <row r="988" spans="1:15" s="308" customFormat="1" ht="30" customHeight="1" x14ac:dyDescent="0.65">
      <c r="A988" s="289"/>
      <c r="B988" s="289"/>
      <c r="C988" s="310"/>
      <c r="D988" s="310"/>
      <c r="E988" s="310"/>
      <c r="F988" s="548"/>
      <c r="G988" s="313"/>
      <c r="H988" s="314"/>
      <c r="K988" s="309"/>
      <c r="L988" s="286"/>
      <c r="M988" s="289"/>
      <c r="N988" s="289"/>
      <c r="O988" s="289"/>
    </row>
    <row r="989" spans="1:15" s="308" customFormat="1" ht="30" customHeight="1" x14ac:dyDescent="0.65">
      <c r="A989" s="289"/>
      <c r="B989" s="289"/>
      <c r="C989" s="310"/>
      <c r="D989" s="310"/>
      <c r="E989" s="310"/>
      <c r="F989" s="548"/>
      <c r="G989" s="313"/>
      <c r="H989" s="314"/>
      <c r="K989" s="309"/>
      <c r="L989" s="286"/>
      <c r="M989" s="289"/>
      <c r="N989" s="289"/>
      <c r="O989" s="289"/>
    </row>
    <row r="990" spans="1:15" s="308" customFormat="1" ht="30" customHeight="1" x14ac:dyDescent="0.65">
      <c r="A990" s="289"/>
      <c r="B990" s="289"/>
      <c r="C990" s="310"/>
      <c r="D990" s="310"/>
      <c r="E990" s="310"/>
      <c r="F990" s="548"/>
      <c r="G990" s="313"/>
      <c r="H990" s="314"/>
      <c r="K990" s="309"/>
      <c r="L990" s="286"/>
      <c r="M990" s="289"/>
      <c r="N990" s="289"/>
      <c r="O990" s="289"/>
    </row>
    <row r="991" spans="1:15" s="308" customFormat="1" ht="30" customHeight="1" x14ac:dyDescent="0.65">
      <c r="A991" s="289"/>
      <c r="B991" s="289"/>
      <c r="C991" s="310"/>
      <c r="D991" s="310"/>
      <c r="E991" s="310"/>
      <c r="F991" s="548"/>
      <c r="G991" s="313"/>
      <c r="H991" s="314"/>
      <c r="K991" s="309"/>
      <c r="L991" s="286"/>
      <c r="M991" s="289"/>
      <c r="N991" s="289"/>
      <c r="O991" s="289"/>
    </row>
    <row r="992" spans="1:15" s="308" customFormat="1" ht="30" customHeight="1" x14ac:dyDescent="0.65">
      <c r="A992" s="289"/>
      <c r="B992" s="289"/>
      <c r="C992" s="310"/>
      <c r="D992" s="310"/>
      <c r="E992" s="310"/>
      <c r="F992" s="548"/>
      <c r="G992" s="313"/>
      <c r="H992" s="314"/>
      <c r="K992" s="309"/>
      <c r="L992" s="286"/>
      <c r="M992" s="289"/>
      <c r="N992" s="289"/>
      <c r="O992" s="289"/>
    </row>
    <row r="993" spans="1:15" s="308" customFormat="1" ht="30" customHeight="1" x14ac:dyDescent="0.65">
      <c r="A993" s="289"/>
      <c r="B993" s="289"/>
      <c r="C993" s="310"/>
      <c r="D993" s="310"/>
      <c r="E993" s="310"/>
      <c r="F993" s="548"/>
      <c r="G993" s="313"/>
      <c r="H993" s="314"/>
      <c r="K993" s="309"/>
      <c r="L993" s="286"/>
      <c r="M993" s="289"/>
      <c r="N993" s="289"/>
      <c r="O993" s="289"/>
    </row>
    <row r="994" spans="1:15" s="308" customFormat="1" ht="30" customHeight="1" x14ac:dyDescent="0.65">
      <c r="A994" s="289"/>
      <c r="B994" s="289"/>
      <c r="C994" s="310"/>
      <c r="D994" s="310"/>
      <c r="E994" s="310"/>
      <c r="F994" s="548"/>
      <c r="G994" s="313"/>
      <c r="H994" s="314"/>
      <c r="K994" s="309"/>
      <c r="L994" s="286"/>
      <c r="M994" s="289"/>
      <c r="N994" s="289"/>
      <c r="O994" s="289"/>
    </row>
    <row r="995" spans="1:15" s="308" customFormat="1" ht="30" customHeight="1" x14ac:dyDescent="0.65">
      <c r="A995" s="289"/>
      <c r="B995" s="289"/>
      <c r="C995" s="310"/>
      <c r="D995" s="310"/>
      <c r="E995" s="310"/>
      <c r="F995" s="548"/>
      <c r="G995" s="313"/>
      <c r="H995" s="314"/>
      <c r="K995" s="309"/>
      <c r="L995" s="286"/>
      <c r="M995" s="289"/>
      <c r="N995" s="289"/>
      <c r="O995" s="289"/>
    </row>
    <row r="996" spans="1:15" s="308" customFormat="1" ht="30" customHeight="1" x14ac:dyDescent="0.65">
      <c r="A996" s="289"/>
      <c r="B996" s="289"/>
      <c r="C996" s="310"/>
      <c r="D996" s="310"/>
      <c r="E996" s="310"/>
      <c r="F996" s="548"/>
      <c r="G996" s="313"/>
      <c r="H996" s="314"/>
      <c r="K996" s="309"/>
      <c r="L996" s="286"/>
      <c r="M996" s="289"/>
      <c r="N996" s="289"/>
      <c r="O996" s="289"/>
    </row>
    <row r="997" spans="1:15" s="308" customFormat="1" ht="30" customHeight="1" x14ac:dyDescent="0.65">
      <c r="A997" s="289"/>
      <c r="B997" s="289"/>
      <c r="C997" s="310"/>
      <c r="D997" s="310"/>
      <c r="E997" s="310"/>
      <c r="F997" s="548"/>
      <c r="G997" s="313"/>
      <c r="H997" s="314"/>
      <c r="K997" s="309"/>
      <c r="L997" s="286"/>
      <c r="M997" s="289"/>
      <c r="N997" s="289"/>
      <c r="O997" s="289"/>
    </row>
    <row r="998" spans="1:15" s="308" customFormat="1" ht="30" customHeight="1" x14ac:dyDescent="0.65">
      <c r="A998" s="289"/>
      <c r="B998" s="289"/>
      <c r="C998" s="310"/>
      <c r="D998" s="310"/>
      <c r="E998" s="310"/>
      <c r="F998" s="548"/>
      <c r="G998" s="313"/>
      <c r="H998" s="314"/>
      <c r="K998" s="309"/>
      <c r="L998" s="286"/>
      <c r="M998" s="289"/>
      <c r="N998" s="289"/>
      <c r="O998" s="289"/>
    </row>
    <row r="999" spans="1:15" s="308" customFormat="1" ht="30" customHeight="1" x14ac:dyDescent="0.65">
      <c r="A999" s="289"/>
      <c r="B999" s="289"/>
      <c r="C999" s="310"/>
      <c r="D999" s="310"/>
      <c r="E999" s="310"/>
      <c r="F999" s="548"/>
      <c r="G999" s="313"/>
      <c r="H999" s="314"/>
      <c r="K999" s="309"/>
      <c r="L999" s="286"/>
      <c r="M999" s="289"/>
      <c r="N999" s="289"/>
      <c r="O999" s="289"/>
    </row>
    <row r="1000" spans="1:15" s="308" customFormat="1" ht="30" customHeight="1" x14ac:dyDescent="0.65">
      <c r="A1000" s="289"/>
      <c r="B1000" s="289"/>
      <c r="C1000" s="310"/>
      <c r="D1000" s="310"/>
      <c r="E1000" s="310"/>
      <c r="F1000" s="548"/>
      <c r="G1000" s="313"/>
      <c r="H1000" s="314"/>
      <c r="K1000" s="309"/>
      <c r="L1000" s="286"/>
      <c r="M1000" s="289"/>
      <c r="N1000" s="289"/>
      <c r="O1000" s="289"/>
    </row>
    <row r="1001" spans="1:15" s="308" customFormat="1" ht="30" customHeight="1" x14ac:dyDescent="0.65">
      <c r="A1001" s="289"/>
      <c r="B1001" s="289"/>
      <c r="C1001" s="310"/>
      <c r="D1001" s="310"/>
      <c r="E1001" s="310"/>
      <c r="F1001" s="548"/>
      <c r="G1001" s="313"/>
      <c r="H1001" s="314"/>
      <c r="K1001" s="309"/>
      <c r="L1001" s="286"/>
      <c r="M1001" s="289"/>
      <c r="N1001" s="289"/>
      <c r="O1001" s="289"/>
    </row>
    <row r="1002" spans="1:15" s="308" customFormat="1" ht="30" customHeight="1" x14ac:dyDescent="0.65">
      <c r="A1002" s="289"/>
      <c r="B1002" s="289"/>
      <c r="C1002" s="310"/>
      <c r="D1002" s="310"/>
      <c r="E1002" s="310"/>
      <c r="F1002" s="548"/>
      <c r="G1002" s="313"/>
      <c r="H1002" s="314"/>
      <c r="K1002" s="309"/>
      <c r="L1002" s="286"/>
      <c r="M1002" s="289"/>
      <c r="N1002" s="289"/>
      <c r="O1002" s="289"/>
    </row>
    <row r="1003" spans="1:15" s="308" customFormat="1" ht="30" customHeight="1" x14ac:dyDescent="0.65">
      <c r="A1003" s="289"/>
      <c r="B1003" s="289"/>
      <c r="C1003" s="310"/>
      <c r="D1003" s="310"/>
      <c r="E1003" s="310"/>
      <c r="F1003" s="548"/>
      <c r="G1003" s="313"/>
      <c r="H1003" s="314"/>
      <c r="K1003" s="309"/>
      <c r="L1003" s="286"/>
      <c r="M1003" s="289"/>
      <c r="N1003" s="289"/>
      <c r="O1003" s="289"/>
    </row>
    <row r="1004" spans="1:15" s="308" customFormat="1" ht="30" customHeight="1" x14ac:dyDescent="0.65">
      <c r="A1004" s="289"/>
      <c r="B1004" s="289"/>
      <c r="C1004" s="310"/>
      <c r="D1004" s="310"/>
      <c r="E1004" s="310"/>
      <c r="F1004" s="548"/>
      <c r="G1004" s="313"/>
      <c r="H1004" s="314"/>
      <c r="K1004" s="309"/>
      <c r="L1004" s="286"/>
      <c r="M1004" s="289"/>
      <c r="N1004" s="289"/>
      <c r="O1004" s="289"/>
    </row>
    <row r="1005" spans="1:15" s="308" customFormat="1" ht="30" customHeight="1" x14ac:dyDescent="0.65">
      <c r="A1005" s="289"/>
      <c r="B1005" s="289"/>
      <c r="C1005" s="310"/>
      <c r="D1005" s="310"/>
      <c r="E1005" s="310"/>
      <c r="F1005" s="548"/>
      <c r="G1005" s="313"/>
      <c r="H1005" s="314"/>
      <c r="K1005" s="309"/>
      <c r="L1005" s="286"/>
      <c r="M1005" s="289"/>
      <c r="N1005" s="289"/>
      <c r="O1005" s="289"/>
    </row>
    <row r="1006" spans="1:15" s="308" customFormat="1" ht="30" customHeight="1" x14ac:dyDescent="0.65">
      <c r="A1006" s="289"/>
      <c r="B1006" s="289"/>
      <c r="C1006" s="310"/>
      <c r="D1006" s="310"/>
      <c r="E1006" s="310"/>
      <c r="F1006" s="548"/>
      <c r="G1006" s="313"/>
      <c r="H1006" s="314"/>
      <c r="K1006" s="309"/>
      <c r="L1006" s="286"/>
      <c r="M1006" s="289"/>
      <c r="N1006" s="289"/>
      <c r="O1006" s="289"/>
    </row>
    <row r="1007" spans="1:15" s="308" customFormat="1" ht="30" customHeight="1" x14ac:dyDescent="0.65">
      <c r="A1007" s="289"/>
      <c r="B1007" s="289"/>
      <c r="C1007" s="310"/>
      <c r="D1007" s="310"/>
      <c r="E1007" s="310"/>
      <c r="F1007" s="548"/>
      <c r="G1007" s="313"/>
      <c r="H1007" s="314"/>
      <c r="K1007" s="309"/>
      <c r="L1007" s="286"/>
      <c r="M1007" s="289"/>
      <c r="N1007" s="289"/>
      <c r="O1007" s="289"/>
    </row>
    <row r="1008" spans="1:15" s="308" customFormat="1" ht="30" customHeight="1" x14ac:dyDescent="0.65">
      <c r="A1008" s="289"/>
      <c r="B1008" s="289"/>
      <c r="C1008" s="310"/>
      <c r="D1008" s="310"/>
      <c r="E1008" s="310"/>
      <c r="F1008" s="548"/>
      <c r="G1008" s="313"/>
      <c r="H1008" s="314"/>
      <c r="K1008" s="309"/>
      <c r="L1008" s="286"/>
      <c r="M1008" s="289"/>
      <c r="N1008" s="289"/>
      <c r="O1008" s="289"/>
    </row>
    <row r="1009" spans="1:15" s="308" customFormat="1" ht="30" customHeight="1" x14ac:dyDescent="0.65">
      <c r="A1009" s="289"/>
      <c r="B1009" s="289"/>
      <c r="C1009" s="310"/>
      <c r="D1009" s="310"/>
      <c r="E1009" s="310"/>
      <c r="F1009" s="548"/>
      <c r="G1009" s="313"/>
      <c r="H1009" s="314"/>
      <c r="K1009" s="309"/>
      <c r="L1009" s="286"/>
      <c r="M1009" s="289"/>
      <c r="N1009" s="289"/>
      <c r="O1009" s="289"/>
    </row>
    <row r="1010" spans="1:15" s="308" customFormat="1" ht="30" customHeight="1" x14ac:dyDescent="0.65">
      <c r="A1010" s="289"/>
      <c r="B1010" s="289"/>
      <c r="C1010" s="310"/>
      <c r="D1010" s="310"/>
      <c r="E1010" s="310"/>
      <c r="F1010" s="548"/>
      <c r="G1010" s="313"/>
      <c r="H1010" s="314"/>
      <c r="K1010" s="309"/>
      <c r="L1010" s="286"/>
      <c r="M1010" s="289"/>
      <c r="N1010" s="289"/>
      <c r="O1010" s="289"/>
    </row>
    <row r="1011" spans="1:15" s="308" customFormat="1" ht="30" customHeight="1" x14ac:dyDescent="0.65">
      <c r="A1011" s="289"/>
      <c r="B1011" s="289"/>
      <c r="C1011" s="310"/>
      <c r="D1011" s="310"/>
      <c r="E1011" s="310"/>
      <c r="F1011" s="548"/>
      <c r="G1011" s="313"/>
      <c r="H1011" s="314"/>
      <c r="K1011" s="309"/>
      <c r="L1011" s="286"/>
      <c r="M1011" s="289"/>
      <c r="N1011" s="289"/>
      <c r="O1011" s="289"/>
    </row>
    <row r="1012" spans="1:15" s="308" customFormat="1" ht="30" customHeight="1" x14ac:dyDescent="0.65">
      <c r="A1012" s="289"/>
      <c r="B1012" s="289"/>
      <c r="C1012" s="310"/>
      <c r="D1012" s="310"/>
      <c r="E1012" s="310"/>
      <c r="F1012" s="548"/>
      <c r="G1012" s="313"/>
      <c r="H1012" s="314"/>
      <c r="K1012" s="309"/>
      <c r="L1012" s="286"/>
      <c r="M1012" s="289"/>
      <c r="N1012" s="289"/>
      <c r="O1012" s="289"/>
    </row>
    <row r="1013" spans="1:15" s="308" customFormat="1" ht="30" customHeight="1" x14ac:dyDescent="0.65">
      <c r="A1013" s="289"/>
      <c r="B1013" s="289"/>
      <c r="C1013" s="310"/>
      <c r="D1013" s="310"/>
      <c r="E1013" s="310"/>
      <c r="F1013" s="548"/>
      <c r="G1013" s="313"/>
      <c r="H1013" s="314"/>
      <c r="K1013" s="309"/>
      <c r="L1013" s="286"/>
      <c r="M1013" s="289"/>
      <c r="N1013" s="289"/>
      <c r="O1013" s="289"/>
    </row>
    <row r="1014" spans="1:15" s="308" customFormat="1" ht="30" customHeight="1" x14ac:dyDescent="0.65">
      <c r="A1014" s="289"/>
      <c r="B1014" s="289"/>
      <c r="C1014" s="310"/>
      <c r="D1014" s="310"/>
      <c r="E1014" s="310"/>
      <c r="F1014" s="548"/>
      <c r="G1014" s="313"/>
      <c r="H1014" s="314"/>
      <c r="K1014" s="309"/>
      <c r="L1014" s="286"/>
      <c r="M1014" s="289"/>
      <c r="N1014" s="289"/>
      <c r="O1014" s="289"/>
    </row>
    <row r="1015" spans="1:15" s="308" customFormat="1" ht="30" customHeight="1" x14ac:dyDescent="0.65">
      <c r="A1015" s="289"/>
      <c r="B1015" s="289"/>
      <c r="C1015" s="310"/>
      <c r="D1015" s="310"/>
      <c r="E1015" s="310"/>
      <c r="F1015" s="548"/>
      <c r="G1015" s="313"/>
      <c r="H1015" s="314"/>
      <c r="K1015" s="309"/>
      <c r="L1015" s="286"/>
      <c r="M1015" s="289"/>
      <c r="N1015" s="289"/>
      <c r="O1015" s="289"/>
    </row>
    <row r="1016" spans="1:15" s="308" customFormat="1" ht="30" customHeight="1" x14ac:dyDescent="0.65">
      <c r="A1016" s="289"/>
      <c r="B1016" s="289"/>
      <c r="C1016" s="310"/>
      <c r="D1016" s="310"/>
      <c r="E1016" s="310"/>
      <c r="F1016" s="548"/>
      <c r="G1016" s="313"/>
      <c r="H1016" s="314"/>
      <c r="K1016" s="309"/>
      <c r="L1016" s="286"/>
      <c r="M1016" s="289"/>
      <c r="N1016" s="289"/>
      <c r="O1016" s="289"/>
    </row>
    <row r="1017" spans="1:15" s="308" customFormat="1" ht="30" customHeight="1" x14ac:dyDescent="0.65">
      <c r="A1017" s="289"/>
      <c r="B1017" s="289"/>
      <c r="C1017" s="310"/>
      <c r="D1017" s="310"/>
      <c r="E1017" s="310"/>
      <c r="F1017" s="548"/>
      <c r="G1017" s="313"/>
      <c r="H1017" s="314"/>
      <c r="K1017" s="309"/>
      <c r="L1017" s="286"/>
      <c r="M1017" s="289"/>
      <c r="N1017" s="289"/>
      <c r="O1017" s="289"/>
    </row>
    <row r="1018" spans="1:15" s="308" customFormat="1" ht="30" customHeight="1" x14ac:dyDescent="0.65">
      <c r="A1018" s="289"/>
      <c r="B1018" s="289"/>
      <c r="C1018" s="310"/>
      <c r="D1018" s="310"/>
      <c r="E1018" s="310"/>
      <c r="F1018" s="548"/>
      <c r="G1018" s="313"/>
      <c r="H1018" s="314"/>
      <c r="K1018" s="309"/>
      <c r="L1018" s="286"/>
      <c r="M1018" s="289"/>
      <c r="N1018" s="289"/>
      <c r="O1018" s="289"/>
    </row>
    <row r="1019" spans="1:15" s="308" customFormat="1" ht="30" customHeight="1" x14ac:dyDescent="0.65">
      <c r="A1019" s="289"/>
      <c r="B1019" s="289"/>
      <c r="C1019" s="310"/>
      <c r="D1019" s="310"/>
      <c r="E1019" s="310"/>
      <c r="F1019" s="548"/>
      <c r="G1019" s="313"/>
      <c r="H1019" s="314"/>
      <c r="K1019" s="309"/>
      <c r="L1019" s="286"/>
      <c r="M1019" s="289"/>
      <c r="N1019" s="289"/>
      <c r="O1019" s="289"/>
    </row>
    <row r="1020" spans="1:15" s="308" customFormat="1" ht="30" customHeight="1" x14ac:dyDescent="0.65">
      <c r="A1020" s="289"/>
      <c r="B1020" s="289"/>
      <c r="C1020" s="310"/>
      <c r="D1020" s="310"/>
      <c r="E1020" s="310"/>
      <c r="F1020" s="548"/>
      <c r="G1020" s="313"/>
      <c r="H1020" s="314"/>
      <c r="K1020" s="309"/>
      <c r="L1020" s="286"/>
      <c r="M1020" s="289"/>
      <c r="N1020" s="289"/>
      <c r="O1020" s="289"/>
    </row>
    <row r="1021" spans="1:15" s="308" customFormat="1" ht="30" customHeight="1" x14ac:dyDescent="0.65">
      <c r="A1021" s="289"/>
      <c r="B1021" s="289"/>
      <c r="C1021" s="310"/>
      <c r="D1021" s="310"/>
      <c r="E1021" s="310"/>
      <c r="F1021" s="548"/>
      <c r="G1021" s="313"/>
      <c r="H1021" s="314"/>
      <c r="K1021" s="309"/>
      <c r="L1021" s="286"/>
      <c r="M1021" s="289"/>
      <c r="N1021" s="289"/>
      <c r="O1021" s="289"/>
    </row>
    <row r="1022" spans="1:15" s="308" customFormat="1" ht="30" customHeight="1" x14ac:dyDescent="0.65">
      <c r="A1022" s="289"/>
      <c r="B1022" s="289"/>
      <c r="C1022" s="310"/>
      <c r="D1022" s="310"/>
      <c r="E1022" s="310"/>
      <c r="F1022" s="548"/>
      <c r="G1022" s="313"/>
      <c r="H1022" s="314"/>
      <c r="K1022" s="309"/>
      <c r="L1022" s="286"/>
      <c r="M1022" s="289"/>
      <c r="N1022" s="289"/>
      <c r="O1022" s="289"/>
    </row>
    <row r="1023" spans="1:15" s="308" customFormat="1" ht="30" customHeight="1" x14ac:dyDescent="0.65">
      <c r="A1023" s="289"/>
      <c r="B1023" s="289"/>
      <c r="C1023" s="310"/>
      <c r="D1023" s="310"/>
      <c r="E1023" s="310"/>
      <c r="F1023" s="548"/>
      <c r="G1023" s="313"/>
      <c r="H1023" s="314"/>
      <c r="K1023" s="309"/>
      <c r="L1023" s="286"/>
      <c r="M1023" s="289"/>
      <c r="N1023" s="289"/>
      <c r="O1023" s="289"/>
    </row>
    <row r="1024" spans="1:15" s="308" customFormat="1" ht="30" customHeight="1" x14ac:dyDescent="0.65">
      <c r="A1024" s="289"/>
      <c r="B1024" s="289"/>
      <c r="C1024" s="310"/>
      <c r="D1024" s="310"/>
      <c r="E1024" s="310"/>
      <c r="F1024" s="548"/>
      <c r="G1024" s="313"/>
      <c r="H1024" s="314"/>
      <c r="K1024" s="309"/>
      <c r="L1024" s="286"/>
      <c r="M1024" s="289"/>
      <c r="N1024" s="289"/>
      <c r="O1024" s="289"/>
    </row>
    <row r="1025" spans="1:15" s="308" customFormat="1" ht="30" customHeight="1" x14ac:dyDescent="0.65">
      <c r="A1025" s="289"/>
      <c r="B1025" s="289"/>
      <c r="C1025" s="310"/>
      <c r="D1025" s="310"/>
      <c r="E1025" s="310"/>
      <c r="F1025" s="548"/>
      <c r="G1025" s="313"/>
      <c r="H1025" s="314"/>
      <c r="K1025" s="309"/>
      <c r="L1025" s="286"/>
      <c r="M1025" s="289"/>
      <c r="N1025" s="289"/>
      <c r="O1025" s="289"/>
    </row>
    <row r="1026" spans="1:15" s="308" customFormat="1" ht="30" customHeight="1" x14ac:dyDescent="0.65">
      <c r="A1026" s="289"/>
      <c r="B1026" s="289"/>
      <c r="C1026" s="310"/>
      <c r="D1026" s="310"/>
      <c r="E1026" s="310"/>
      <c r="F1026" s="548"/>
      <c r="G1026" s="313"/>
      <c r="H1026" s="314"/>
      <c r="K1026" s="309"/>
      <c r="L1026" s="286"/>
      <c r="M1026" s="289"/>
      <c r="N1026" s="289"/>
      <c r="O1026" s="289"/>
    </row>
    <row r="1027" spans="1:15" s="308" customFormat="1" ht="30" customHeight="1" x14ac:dyDescent="0.65">
      <c r="A1027" s="289"/>
      <c r="B1027" s="289"/>
      <c r="C1027" s="310"/>
      <c r="D1027" s="310"/>
      <c r="E1027" s="310"/>
      <c r="F1027" s="548"/>
      <c r="G1027" s="313"/>
      <c r="H1027" s="314"/>
      <c r="K1027" s="309"/>
      <c r="L1027" s="286"/>
      <c r="M1027" s="289"/>
      <c r="N1027" s="289"/>
      <c r="O1027" s="289"/>
    </row>
    <row r="1028" spans="1:15" s="308" customFormat="1" ht="30" customHeight="1" x14ac:dyDescent="0.65">
      <c r="A1028" s="289"/>
      <c r="B1028" s="289"/>
      <c r="C1028" s="310"/>
      <c r="D1028" s="310"/>
      <c r="E1028" s="310"/>
      <c r="F1028" s="548"/>
      <c r="G1028" s="313"/>
      <c r="H1028" s="314"/>
      <c r="K1028" s="309"/>
      <c r="L1028" s="286"/>
      <c r="M1028" s="289"/>
      <c r="N1028" s="289"/>
      <c r="O1028" s="289"/>
    </row>
    <row r="1029" spans="1:15" s="308" customFormat="1" ht="30" customHeight="1" x14ac:dyDescent="0.65">
      <c r="A1029" s="289"/>
      <c r="B1029" s="289"/>
      <c r="C1029" s="310"/>
      <c r="D1029" s="310"/>
      <c r="E1029" s="310"/>
      <c r="F1029" s="548"/>
      <c r="G1029" s="313"/>
      <c r="H1029" s="314"/>
      <c r="K1029" s="309"/>
      <c r="L1029" s="286"/>
      <c r="M1029" s="289"/>
      <c r="N1029" s="289"/>
      <c r="O1029" s="289"/>
    </row>
    <row r="1030" spans="1:15" s="308" customFormat="1" ht="30" customHeight="1" x14ac:dyDescent="0.65">
      <c r="A1030" s="289"/>
      <c r="B1030" s="289"/>
      <c r="C1030" s="310"/>
      <c r="D1030" s="310"/>
      <c r="E1030" s="310"/>
      <c r="F1030" s="548"/>
      <c r="G1030" s="313"/>
      <c r="H1030" s="314"/>
      <c r="K1030" s="309"/>
      <c r="L1030" s="286"/>
      <c r="M1030" s="289"/>
      <c r="N1030" s="289"/>
      <c r="O1030" s="289"/>
    </row>
    <row r="1031" spans="1:15" s="308" customFormat="1" ht="30" customHeight="1" x14ac:dyDescent="0.65">
      <c r="A1031" s="289"/>
      <c r="B1031" s="289"/>
      <c r="C1031" s="310"/>
      <c r="D1031" s="310"/>
      <c r="E1031" s="310"/>
      <c r="F1031" s="548"/>
      <c r="G1031" s="313"/>
      <c r="H1031" s="314"/>
      <c r="K1031" s="309"/>
      <c r="L1031" s="286"/>
      <c r="M1031" s="289"/>
      <c r="N1031" s="289"/>
      <c r="O1031" s="289"/>
    </row>
    <row r="1032" spans="1:15" s="308" customFormat="1" ht="30" customHeight="1" x14ac:dyDescent="0.65">
      <c r="A1032" s="289"/>
      <c r="B1032" s="289"/>
      <c r="C1032" s="310"/>
      <c r="D1032" s="310"/>
      <c r="E1032" s="310"/>
      <c r="F1032" s="548"/>
      <c r="G1032" s="313"/>
      <c r="H1032" s="314"/>
      <c r="K1032" s="309"/>
      <c r="L1032" s="286"/>
      <c r="M1032" s="289"/>
      <c r="N1032" s="289"/>
      <c r="O1032" s="289"/>
    </row>
    <row r="1033" spans="1:15" s="308" customFormat="1" ht="30" customHeight="1" x14ac:dyDescent="0.65">
      <c r="A1033" s="289"/>
      <c r="B1033" s="289"/>
      <c r="C1033" s="310"/>
      <c r="D1033" s="310"/>
      <c r="E1033" s="310"/>
      <c r="F1033" s="548"/>
      <c r="G1033" s="313"/>
      <c r="H1033" s="314"/>
      <c r="K1033" s="309"/>
      <c r="L1033" s="286"/>
      <c r="M1033" s="289"/>
      <c r="N1033" s="289"/>
      <c r="O1033" s="289"/>
    </row>
    <row r="1034" spans="1:15" s="308" customFormat="1" ht="30" customHeight="1" x14ac:dyDescent="0.65">
      <c r="A1034" s="289"/>
      <c r="B1034" s="289"/>
      <c r="C1034" s="310"/>
      <c r="D1034" s="310"/>
      <c r="E1034" s="310"/>
      <c r="F1034" s="548"/>
      <c r="G1034" s="313"/>
      <c r="H1034" s="314"/>
      <c r="K1034" s="309"/>
      <c r="L1034" s="286"/>
      <c r="M1034" s="289"/>
      <c r="N1034" s="289"/>
      <c r="O1034" s="289"/>
    </row>
    <row r="1035" spans="1:15" s="308" customFormat="1" ht="30" customHeight="1" x14ac:dyDescent="0.65">
      <c r="A1035" s="289"/>
      <c r="B1035" s="289"/>
      <c r="C1035" s="310"/>
      <c r="D1035" s="310"/>
      <c r="E1035" s="310"/>
      <c r="F1035" s="548"/>
      <c r="G1035" s="313"/>
      <c r="H1035" s="314"/>
      <c r="K1035" s="309"/>
      <c r="L1035" s="286"/>
      <c r="M1035" s="289"/>
      <c r="N1035" s="289"/>
      <c r="O1035" s="289"/>
    </row>
    <row r="1036" spans="1:15" s="308" customFormat="1" ht="30" customHeight="1" x14ac:dyDescent="0.65">
      <c r="A1036" s="289"/>
      <c r="B1036" s="289"/>
      <c r="C1036" s="310"/>
      <c r="D1036" s="310"/>
      <c r="E1036" s="310"/>
      <c r="F1036" s="548"/>
      <c r="G1036" s="313"/>
      <c r="H1036" s="314"/>
      <c r="K1036" s="309"/>
      <c r="L1036" s="286"/>
      <c r="M1036" s="289"/>
      <c r="N1036" s="289"/>
      <c r="O1036" s="289"/>
    </row>
    <row r="1037" spans="1:15" s="308" customFormat="1" ht="30" customHeight="1" x14ac:dyDescent="0.65">
      <c r="A1037" s="289"/>
      <c r="B1037" s="289"/>
      <c r="C1037" s="310"/>
      <c r="D1037" s="310"/>
      <c r="E1037" s="310"/>
      <c r="F1037" s="548"/>
      <c r="G1037" s="313"/>
      <c r="H1037" s="314"/>
      <c r="K1037" s="309"/>
      <c r="L1037" s="286"/>
      <c r="M1037" s="289"/>
      <c r="N1037" s="289"/>
      <c r="O1037" s="289"/>
    </row>
    <row r="1038" spans="1:15" s="308" customFormat="1" ht="30" customHeight="1" x14ac:dyDescent="0.65">
      <c r="A1038" s="289"/>
      <c r="B1038" s="289"/>
      <c r="C1038" s="310"/>
      <c r="D1038" s="310"/>
      <c r="E1038" s="310"/>
      <c r="F1038" s="548"/>
      <c r="G1038" s="313"/>
      <c r="H1038" s="314"/>
      <c r="K1038" s="309"/>
      <c r="L1038" s="286"/>
      <c r="M1038" s="289"/>
      <c r="N1038" s="289"/>
      <c r="O1038" s="289"/>
    </row>
    <row r="1039" spans="1:15" s="308" customFormat="1" ht="30" customHeight="1" x14ac:dyDescent="0.65">
      <c r="A1039" s="289"/>
      <c r="B1039" s="289"/>
      <c r="C1039" s="310"/>
      <c r="D1039" s="310"/>
      <c r="E1039" s="310"/>
      <c r="F1039" s="548"/>
      <c r="G1039" s="313"/>
      <c r="H1039" s="314"/>
      <c r="K1039" s="309"/>
      <c r="L1039" s="286"/>
      <c r="M1039" s="289"/>
      <c r="N1039" s="289"/>
      <c r="O1039" s="289"/>
    </row>
    <row r="1040" spans="1:15" s="308" customFormat="1" ht="30" customHeight="1" x14ac:dyDescent="0.65">
      <c r="A1040" s="289"/>
      <c r="B1040" s="289"/>
      <c r="C1040" s="310"/>
      <c r="D1040" s="310"/>
      <c r="E1040" s="310"/>
      <c r="F1040" s="548"/>
      <c r="G1040" s="313"/>
      <c r="H1040" s="314"/>
      <c r="K1040" s="309"/>
      <c r="L1040" s="286"/>
      <c r="M1040" s="289"/>
      <c r="N1040" s="289"/>
      <c r="O1040" s="289"/>
    </row>
  </sheetData>
  <mergeCells count="127">
    <mergeCell ref="F698:G699"/>
    <mergeCell ref="F723:H723"/>
    <mergeCell ref="B704:I707"/>
    <mergeCell ref="B709:I711"/>
    <mergeCell ref="B712:I714"/>
    <mergeCell ref="B716:I722"/>
    <mergeCell ref="B701:I703"/>
    <mergeCell ref="B628:B629"/>
    <mergeCell ref="F628:F629"/>
    <mergeCell ref="G628:G629"/>
    <mergeCell ref="H628:H629"/>
    <mergeCell ref="I628:I629"/>
    <mergeCell ref="G688:H688"/>
    <mergeCell ref="G647:H647"/>
    <mergeCell ref="G664:H664"/>
    <mergeCell ref="C628:C629"/>
    <mergeCell ref="D628:D629"/>
    <mergeCell ref="C568:C569"/>
    <mergeCell ref="D568:D569"/>
    <mergeCell ref="B568:B569"/>
    <mergeCell ref="D625:D626"/>
    <mergeCell ref="C625:C626"/>
    <mergeCell ref="B625:B626"/>
    <mergeCell ref="G589:H589"/>
    <mergeCell ref="G579:H579"/>
    <mergeCell ref="G583:H583"/>
    <mergeCell ref="G594:H594"/>
    <mergeCell ref="G600:H600"/>
    <mergeCell ref="G606:H606"/>
    <mergeCell ref="G624:H624"/>
    <mergeCell ref="G612:H612"/>
    <mergeCell ref="G147:H147"/>
    <mergeCell ref="G152:H152"/>
    <mergeCell ref="G247:H247"/>
    <mergeCell ref="G166:H166"/>
    <mergeCell ref="G170:H170"/>
    <mergeCell ref="F625:F626"/>
    <mergeCell ref="G625:G626"/>
    <mergeCell ref="H625:H626"/>
    <mergeCell ref="I625:I626"/>
    <mergeCell ref="G99:H99"/>
    <mergeCell ref="G105:H105"/>
    <mergeCell ref="G110:H110"/>
    <mergeCell ref="G114:H114"/>
    <mergeCell ref="G118:H118"/>
    <mergeCell ref="G123:H123"/>
    <mergeCell ref="G128:H128"/>
    <mergeCell ref="G134:H134"/>
    <mergeCell ref="G142:H142"/>
    <mergeCell ref="B563:B564"/>
    <mergeCell ref="C563:C564"/>
    <mergeCell ref="D563:D564"/>
    <mergeCell ref="B565:B566"/>
    <mergeCell ref="C565:C566"/>
    <mergeCell ref="D565:D566"/>
    <mergeCell ref="G312:H312"/>
    <mergeCell ref="G436:H436"/>
    <mergeCell ref="G156:H156"/>
    <mergeCell ref="B1:I1"/>
    <mergeCell ref="B2:I2"/>
    <mergeCell ref="B3:I3"/>
    <mergeCell ref="G4:H4"/>
    <mergeCell ref="G20:H20"/>
    <mergeCell ref="G95:H95"/>
    <mergeCell ref="G33:H33"/>
    <mergeCell ref="G38:H38"/>
    <mergeCell ref="G43:H43"/>
    <mergeCell ref="G57:H57"/>
    <mergeCell ref="G61:H61"/>
    <mergeCell ref="G67:H67"/>
    <mergeCell ref="G71:H71"/>
    <mergeCell ref="G76:H76"/>
    <mergeCell ref="G80:H80"/>
    <mergeCell ref="G91:H91"/>
    <mergeCell ref="G25:H25"/>
    <mergeCell ref="G175:H175"/>
    <mergeCell ref="G198:H198"/>
    <mergeCell ref="G203:H203"/>
    <mergeCell ref="G216:H216"/>
    <mergeCell ref="G222:H222"/>
    <mergeCell ref="G229:H229"/>
    <mergeCell ref="G233:H233"/>
    <mergeCell ref="G238:H238"/>
    <mergeCell ref="G242:H242"/>
    <mergeCell ref="G353:H353"/>
    <mergeCell ref="G256:H256"/>
    <mergeCell ref="G267:H267"/>
    <mergeCell ref="G277:H277"/>
    <mergeCell ref="G282:H282"/>
    <mergeCell ref="G290:H290"/>
    <mergeCell ref="G297:H297"/>
    <mergeCell ref="G301:H301"/>
    <mergeCell ref="G305:H305"/>
    <mergeCell ref="G320:H320"/>
    <mergeCell ref="G345:H345"/>
    <mergeCell ref="G422:H422"/>
    <mergeCell ref="G359:H359"/>
    <mergeCell ref="G363:H363"/>
    <mergeCell ref="G374:H374"/>
    <mergeCell ref="G378:H378"/>
    <mergeCell ref="G383:H383"/>
    <mergeCell ref="G388:H388"/>
    <mergeCell ref="G395:H395"/>
    <mergeCell ref="G401:H401"/>
    <mergeCell ref="G406:H406"/>
    <mergeCell ref="G413:H413"/>
    <mergeCell ref="G417:H417"/>
    <mergeCell ref="G494:H494"/>
    <mergeCell ref="G428:H428"/>
    <mergeCell ref="G432:H432"/>
    <mergeCell ref="G441:H441"/>
    <mergeCell ref="G455:H455"/>
    <mergeCell ref="G459:H459"/>
    <mergeCell ref="G464:H464"/>
    <mergeCell ref="G470:H470"/>
    <mergeCell ref="G477:H477"/>
    <mergeCell ref="G483:H483"/>
    <mergeCell ref="G487:H487"/>
    <mergeCell ref="G500:H500"/>
    <mergeCell ref="G529:H529"/>
    <mergeCell ref="G533:H533"/>
    <mergeCell ref="G538:H538"/>
    <mergeCell ref="G543:H543"/>
    <mergeCell ref="G548:H548"/>
    <mergeCell ref="G552:H552"/>
    <mergeCell ref="G558:H558"/>
    <mergeCell ref="G562:H562"/>
  </mergeCells>
  <pageMargins left="0.62992125984251968" right="0.23622047244094491" top="0.55118110236220474" bottom="0.74803149606299213" header="0.31496062992125984" footer="0.31496062992125984"/>
  <pageSetup paperSize="9" scale="45" fitToHeight="0" orientation="landscape" r:id="rId1"/>
  <colBreaks count="1" manualBreakCount="1">
    <brk id="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7030A0"/>
  </sheetPr>
  <dimension ref="A1:O932"/>
  <sheetViews>
    <sheetView view="pageBreakPreview" zoomScale="80" zoomScaleNormal="100" zoomScaleSheetLayoutView="80" workbookViewId="0">
      <selection activeCell="F932" sqref="F932"/>
    </sheetView>
  </sheetViews>
  <sheetFormatPr defaultColWidth="9" defaultRowHeight="30" customHeight="1" x14ac:dyDescent="0.65"/>
  <cols>
    <col min="1" max="1" width="6" style="289" customWidth="1"/>
    <col min="2" max="2" width="12.5" style="289" customWidth="1"/>
    <col min="3" max="3" width="25.75" style="310" customWidth="1"/>
    <col min="4" max="4" width="54" style="310" customWidth="1"/>
    <col min="5" max="5" width="107.875" style="310" customWidth="1"/>
    <col min="6" max="6" width="22.125" style="310" customWidth="1"/>
    <col min="7" max="7" width="21.75" style="313" customWidth="1"/>
    <col min="8" max="8" width="22.75" style="314" customWidth="1"/>
    <col min="9" max="9" width="12.25" style="310" customWidth="1"/>
    <col min="10" max="10" width="22.75" style="308" customWidth="1"/>
    <col min="11" max="11" width="50.625" style="309" hidden="1" customWidth="1"/>
    <col min="12" max="12" width="6.25" style="286" customWidth="1"/>
    <col min="13" max="13" width="14.125" style="289" hidden="1" customWidth="1"/>
    <col min="14" max="14" width="17.875" style="289" customWidth="1"/>
    <col min="15" max="16384" width="9" style="289"/>
  </cols>
  <sheetData>
    <row r="1" spans="1:12" ht="30" customHeight="1" x14ac:dyDescent="0.65">
      <c r="A1" s="286"/>
      <c r="B1" s="729" t="s">
        <v>14</v>
      </c>
      <c r="C1" s="729"/>
      <c r="D1" s="729"/>
      <c r="E1" s="729"/>
      <c r="F1" s="729"/>
      <c r="G1" s="729"/>
      <c r="H1" s="729"/>
      <c r="I1" s="729"/>
      <c r="J1" s="287"/>
      <c r="K1" s="288"/>
      <c r="L1" s="288"/>
    </row>
    <row r="2" spans="1:12" ht="30" hidden="1" customHeight="1" x14ac:dyDescent="0.65">
      <c r="B2" s="730" t="s">
        <v>36</v>
      </c>
      <c r="C2" s="730"/>
      <c r="D2" s="730"/>
      <c r="E2" s="730"/>
      <c r="F2" s="730"/>
      <c r="G2" s="730"/>
      <c r="H2" s="730"/>
      <c r="I2" s="730"/>
      <c r="J2" s="287"/>
      <c r="K2" s="288"/>
      <c r="L2" s="288"/>
    </row>
    <row r="3" spans="1:12" ht="24" hidden="1" customHeight="1" x14ac:dyDescent="0.65">
      <c r="B3" s="731" t="s">
        <v>15</v>
      </c>
      <c r="C3" s="731"/>
      <c r="D3" s="731"/>
      <c r="E3" s="731"/>
      <c r="F3" s="731"/>
      <c r="G3" s="731"/>
      <c r="H3" s="731"/>
      <c r="I3" s="731"/>
      <c r="J3" s="290"/>
      <c r="K3" s="291"/>
      <c r="L3" s="291"/>
    </row>
    <row r="4" spans="1:12" ht="52.5" hidden="1" customHeight="1" x14ac:dyDescent="0.65">
      <c r="B4" s="292" t="s">
        <v>5</v>
      </c>
      <c r="C4" s="293" t="s">
        <v>16</v>
      </c>
      <c r="D4" s="294" t="s">
        <v>6</v>
      </c>
      <c r="E4" s="293" t="s">
        <v>7</v>
      </c>
      <c r="F4" s="295" t="s">
        <v>8</v>
      </c>
      <c r="G4" s="732" t="s">
        <v>9</v>
      </c>
      <c r="H4" s="733"/>
      <c r="I4" s="293" t="s">
        <v>10</v>
      </c>
      <c r="J4" s="296"/>
      <c r="K4" s="297"/>
      <c r="L4" s="298"/>
    </row>
    <row r="5" spans="1:12" ht="34.5" hidden="1" customHeight="1" x14ac:dyDescent="0.65">
      <c r="B5" s="299" t="s">
        <v>11</v>
      </c>
      <c r="C5" s="300" t="s">
        <v>0</v>
      </c>
      <c r="D5" s="301" t="s">
        <v>1</v>
      </c>
      <c r="E5" s="302" t="s">
        <v>2</v>
      </c>
      <c r="F5" s="303" t="s">
        <v>3</v>
      </c>
      <c r="G5" s="304" t="s">
        <v>12</v>
      </c>
      <c r="H5" s="293" t="s">
        <v>13</v>
      </c>
      <c r="I5" s="302" t="s">
        <v>4</v>
      </c>
      <c r="J5" s="305"/>
      <c r="K5" s="306"/>
      <c r="L5" s="307"/>
    </row>
    <row r="6" spans="1:12" s="477" customFormat="1" ht="35.25" hidden="1" customHeight="1" x14ac:dyDescent="0.7">
      <c r="B6" s="712">
        <v>1</v>
      </c>
      <c r="C6" s="583" t="s">
        <v>37</v>
      </c>
      <c r="D6" s="584" t="s">
        <v>38</v>
      </c>
      <c r="E6" s="585" t="s">
        <v>39</v>
      </c>
      <c r="F6" s="586">
        <f>4164*1.07</f>
        <v>4455.4800000000005</v>
      </c>
      <c r="G6" s="587">
        <v>242893</v>
      </c>
      <c r="H6" s="588" t="s">
        <v>40</v>
      </c>
      <c r="I6" s="588">
        <v>1</v>
      </c>
      <c r="J6" s="324"/>
      <c r="K6" s="482"/>
      <c r="L6" s="483"/>
    </row>
    <row r="7" spans="1:12" s="477" customFormat="1" ht="30" hidden="1" customHeight="1" x14ac:dyDescent="0.7">
      <c r="B7" s="325"/>
      <c r="C7" s="326"/>
      <c r="D7" s="327"/>
      <c r="E7" s="328" t="s">
        <v>41</v>
      </c>
      <c r="F7" s="329"/>
      <c r="G7" s="330"/>
      <c r="H7" s="324"/>
      <c r="I7" s="323"/>
      <c r="J7" s="324"/>
      <c r="K7" s="482"/>
      <c r="L7" s="483"/>
    </row>
    <row r="8" spans="1:12" s="477" customFormat="1" ht="30" hidden="1" customHeight="1" x14ac:dyDescent="0.7">
      <c r="B8" s="712">
        <v>2</v>
      </c>
      <c r="C8" s="595" t="s">
        <v>42</v>
      </c>
      <c r="D8" s="584" t="s">
        <v>43</v>
      </c>
      <c r="E8" s="585" t="s">
        <v>44</v>
      </c>
      <c r="F8" s="586">
        <f>30900*1.07</f>
        <v>33063</v>
      </c>
      <c r="G8" s="587">
        <v>242893</v>
      </c>
      <c r="H8" s="588" t="s">
        <v>45</v>
      </c>
      <c r="I8" s="588">
        <v>1</v>
      </c>
      <c r="J8" s="324"/>
      <c r="K8" s="482"/>
      <c r="L8" s="483"/>
    </row>
    <row r="9" spans="1:12" s="477" customFormat="1" ht="30" hidden="1" customHeight="1" x14ac:dyDescent="0.7">
      <c r="B9" s="337"/>
      <c r="C9" s="338"/>
      <c r="D9" s="339"/>
      <c r="E9" s="340" t="s">
        <v>46</v>
      </c>
      <c r="F9" s="329"/>
      <c r="G9" s="330"/>
      <c r="H9" s="341"/>
      <c r="I9" s="341"/>
      <c r="J9" s="324"/>
      <c r="K9" s="482"/>
      <c r="L9" s="483"/>
    </row>
    <row r="10" spans="1:12" s="477" customFormat="1" ht="30" hidden="1" customHeight="1" x14ac:dyDescent="0.7">
      <c r="B10" s="683">
        <v>3</v>
      </c>
      <c r="C10" s="595" t="s">
        <v>47</v>
      </c>
      <c r="D10" s="584" t="s">
        <v>48</v>
      </c>
      <c r="E10" s="585" t="s">
        <v>49</v>
      </c>
      <c r="F10" s="586">
        <f>3700*1.07</f>
        <v>3959.0000000000005</v>
      </c>
      <c r="G10" s="587">
        <v>242893</v>
      </c>
      <c r="H10" s="588" t="s">
        <v>50</v>
      </c>
      <c r="I10" s="588">
        <v>1</v>
      </c>
      <c r="J10" s="324"/>
      <c r="K10" s="482"/>
      <c r="L10" s="483"/>
    </row>
    <row r="11" spans="1:12" s="477" customFormat="1" ht="30" hidden="1" customHeight="1" x14ac:dyDescent="0.7">
      <c r="B11" s="325"/>
      <c r="C11" s="338"/>
      <c r="D11" s="343"/>
      <c r="E11" s="340"/>
      <c r="F11" s="329"/>
      <c r="G11" s="330"/>
      <c r="H11" s="341"/>
      <c r="I11" s="323"/>
      <c r="J11" s="324"/>
      <c r="K11" s="482"/>
      <c r="L11" s="483"/>
    </row>
    <row r="12" spans="1:12" s="477" customFormat="1" ht="30" hidden="1" customHeight="1" x14ac:dyDescent="0.7">
      <c r="B12" s="682">
        <v>4</v>
      </c>
      <c r="C12" s="332" t="s">
        <v>51</v>
      </c>
      <c r="D12" s="342" t="s">
        <v>52</v>
      </c>
      <c r="E12" s="334" t="s">
        <v>53</v>
      </c>
      <c r="F12" s="320">
        <f>81000*1.07</f>
        <v>86670</v>
      </c>
      <c r="G12" s="335">
        <v>44566</v>
      </c>
      <c r="H12" s="336" t="s">
        <v>54</v>
      </c>
      <c r="I12" s="336">
        <v>1</v>
      </c>
      <c r="J12" s="324"/>
      <c r="K12" s="482"/>
      <c r="L12" s="483"/>
    </row>
    <row r="13" spans="1:12" s="477" customFormat="1" ht="30" hidden="1" customHeight="1" x14ac:dyDescent="0.7">
      <c r="B13" s="337"/>
      <c r="C13" s="338"/>
      <c r="D13" s="343"/>
      <c r="E13" s="340" t="s">
        <v>41</v>
      </c>
      <c r="F13" s="329"/>
      <c r="G13" s="330"/>
      <c r="H13" s="344"/>
      <c r="I13" s="341"/>
      <c r="J13" s="324"/>
      <c r="K13" s="482"/>
      <c r="L13" s="483"/>
    </row>
    <row r="14" spans="1:12" s="477" customFormat="1" ht="30" hidden="1" customHeight="1" x14ac:dyDescent="0.7">
      <c r="B14" s="712">
        <v>5</v>
      </c>
      <c r="C14" s="595" t="s">
        <v>55</v>
      </c>
      <c r="D14" s="584" t="s">
        <v>56</v>
      </c>
      <c r="E14" s="585" t="s">
        <v>57</v>
      </c>
      <c r="F14" s="586">
        <f>20520*1.07</f>
        <v>21956.400000000001</v>
      </c>
      <c r="G14" s="587">
        <v>242893</v>
      </c>
      <c r="H14" s="588" t="s">
        <v>58</v>
      </c>
      <c r="I14" s="588">
        <v>1</v>
      </c>
      <c r="J14" s="324"/>
      <c r="K14" s="482"/>
      <c r="L14" s="483"/>
    </row>
    <row r="15" spans="1:12" s="477" customFormat="1" ht="30" hidden="1" customHeight="1" x14ac:dyDescent="0.7">
      <c r="B15" s="325"/>
      <c r="C15" s="346"/>
      <c r="D15" s="347"/>
      <c r="E15" s="340" t="s">
        <v>59</v>
      </c>
      <c r="F15" s="329"/>
      <c r="G15" s="330"/>
      <c r="H15" s="344"/>
      <c r="I15" s="323"/>
      <c r="J15" s="324"/>
      <c r="K15" s="482"/>
      <c r="L15" s="483"/>
    </row>
    <row r="16" spans="1:12" s="477" customFormat="1" ht="30" hidden="1" customHeight="1" x14ac:dyDescent="0.7">
      <c r="B16" s="682">
        <v>6</v>
      </c>
      <c r="C16" s="348" t="s">
        <v>60</v>
      </c>
      <c r="D16" s="318" t="s">
        <v>61</v>
      </c>
      <c r="E16" s="349" t="s">
        <v>62</v>
      </c>
      <c r="F16" s="320">
        <f>90720*1.07</f>
        <v>97070.400000000009</v>
      </c>
      <c r="G16" s="335">
        <v>242893</v>
      </c>
      <c r="H16" s="336" t="s">
        <v>63</v>
      </c>
      <c r="I16" s="336">
        <v>1</v>
      </c>
      <c r="J16" s="349"/>
      <c r="K16" s="482"/>
      <c r="L16" s="483"/>
    </row>
    <row r="17" spans="2:12" s="477" customFormat="1" ht="30" hidden="1" customHeight="1" x14ac:dyDescent="0.7">
      <c r="B17" s="337"/>
      <c r="C17" s="350"/>
      <c r="D17" s="328"/>
      <c r="E17" s="349"/>
      <c r="F17" s="327"/>
      <c r="G17" s="330"/>
      <c r="H17" s="344"/>
      <c r="I17" s="341"/>
      <c r="J17" s="349"/>
      <c r="K17" s="482"/>
      <c r="L17" s="483"/>
    </row>
    <row r="18" spans="2:12" s="477" customFormat="1" ht="30" hidden="1" customHeight="1" x14ac:dyDescent="0.7">
      <c r="B18" s="712">
        <v>7</v>
      </c>
      <c r="C18" s="602" t="s">
        <v>64</v>
      </c>
      <c r="D18" s="584" t="s">
        <v>43</v>
      </c>
      <c r="E18" s="585" t="s">
        <v>65</v>
      </c>
      <c r="F18" s="586">
        <f>22402.8*1.07</f>
        <v>23970.995999999999</v>
      </c>
      <c r="G18" s="587">
        <v>242893</v>
      </c>
      <c r="H18" s="588" t="s">
        <v>66</v>
      </c>
      <c r="I18" s="588">
        <v>1</v>
      </c>
      <c r="J18" s="324"/>
      <c r="K18" s="482"/>
      <c r="L18" s="483"/>
    </row>
    <row r="19" spans="2:12" s="477" customFormat="1" ht="30" hidden="1" customHeight="1" x14ac:dyDescent="0.7">
      <c r="B19" s="325"/>
      <c r="C19" s="350"/>
      <c r="D19" s="339"/>
      <c r="E19" s="340"/>
      <c r="F19" s="327"/>
      <c r="G19" s="330"/>
      <c r="H19" s="344"/>
      <c r="I19" s="323"/>
      <c r="J19" s="324"/>
      <c r="K19" s="482"/>
      <c r="L19" s="483"/>
    </row>
    <row r="20" spans="2:12" s="477" customFormat="1" ht="30" hidden="1" customHeight="1" x14ac:dyDescent="0.7">
      <c r="B20" s="682">
        <v>8</v>
      </c>
      <c r="C20" s="595" t="s">
        <v>67</v>
      </c>
      <c r="D20" s="584" t="s">
        <v>68</v>
      </c>
      <c r="E20" s="585" t="s">
        <v>69</v>
      </c>
      <c r="F20" s="586">
        <f>8550*1.07</f>
        <v>9148.5</v>
      </c>
      <c r="G20" s="587">
        <v>242893</v>
      </c>
      <c r="H20" s="588" t="s">
        <v>70</v>
      </c>
      <c r="I20" s="588">
        <v>1</v>
      </c>
      <c r="J20" s="324"/>
      <c r="K20" s="482"/>
      <c r="L20" s="483"/>
    </row>
    <row r="21" spans="2:12" s="477" customFormat="1" ht="30" hidden="1" customHeight="1" x14ac:dyDescent="0.7">
      <c r="B21" s="337"/>
      <c r="C21" s="350"/>
      <c r="D21" s="327"/>
      <c r="E21" s="340"/>
      <c r="F21" s="327"/>
      <c r="G21" s="330"/>
      <c r="H21" s="344"/>
      <c r="I21" s="341"/>
      <c r="J21" s="324"/>
      <c r="K21" s="482"/>
      <c r="L21" s="483"/>
    </row>
    <row r="22" spans="2:12" s="477" customFormat="1" ht="30" hidden="1" customHeight="1" x14ac:dyDescent="0.7">
      <c r="B22" s="683">
        <v>9</v>
      </c>
      <c r="C22" s="348" t="s">
        <v>71</v>
      </c>
      <c r="D22" s="318" t="s">
        <v>72</v>
      </c>
      <c r="E22" s="352" t="s">
        <v>73</v>
      </c>
      <c r="F22" s="320">
        <f>900*1.07</f>
        <v>963</v>
      </c>
      <c r="G22" s="321">
        <v>242893</v>
      </c>
      <c r="H22" s="336" t="s">
        <v>74</v>
      </c>
      <c r="I22" s="323">
        <v>1</v>
      </c>
      <c r="J22" s="349"/>
      <c r="K22" s="482"/>
      <c r="L22" s="483"/>
    </row>
    <row r="23" spans="2:12" s="477" customFormat="1" ht="30" hidden="1" customHeight="1" x14ac:dyDescent="0.7">
      <c r="B23" s="325"/>
      <c r="C23" s="350"/>
      <c r="D23" s="327"/>
      <c r="E23" s="353" t="s">
        <v>1374</v>
      </c>
      <c r="F23" s="327"/>
      <c r="G23" s="330"/>
      <c r="H23" s="343"/>
      <c r="I23" s="323"/>
      <c r="J23" s="349"/>
      <c r="K23" s="482"/>
      <c r="L23" s="483"/>
    </row>
    <row r="24" spans="2:12" s="477" customFormat="1" ht="30" hidden="1" customHeight="1" x14ac:dyDescent="0.7">
      <c r="B24" s="719">
        <v>10</v>
      </c>
      <c r="C24" s="348" t="s">
        <v>76</v>
      </c>
      <c r="D24" s="318" t="s">
        <v>77</v>
      </c>
      <c r="E24" s="334" t="s">
        <v>78</v>
      </c>
      <c r="F24" s="320">
        <f>13200*1.07</f>
        <v>14124</v>
      </c>
      <c r="G24" s="335">
        <v>242893</v>
      </c>
      <c r="H24" s="342" t="s">
        <v>79</v>
      </c>
      <c r="I24" s="336">
        <v>1</v>
      </c>
      <c r="J24" s="349"/>
      <c r="K24" s="482"/>
      <c r="L24" s="483"/>
    </row>
    <row r="25" spans="2:12" s="477" customFormat="1" ht="30" hidden="1" customHeight="1" x14ac:dyDescent="0.7">
      <c r="B25" s="337"/>
      <c r="C25" s="350"/>
      <c r="D25" s="327"/>
      <c r="E25" s="340" t="s">
        <v>41</v>
      </c>
      <c r="F25" s="327"/>
      <c r="G25" s="330"/>
      <c r="H25" s="343"/>
      <c r="I25" s="341"/>
      <c r="J25" s="349"/>
      <c r="K25" s="482"/>
      <c r="L25" s="483"/>
    </row>
    <row r="26" spans="2:12" s="477" customFormat="1" ht="33" hidden="1" customHeight="1" x14ac:dyDescent="0.7">
      <c r="B26" s="683">
        <v>11</v>
      </c>
      <c r="C26" s="595" t="s">
        <v>80</v>
      </c>
      <c r="D26" s="584" t="s">
        <v>81</v>
      </c>
      <c r="E26" s="585" t="s">
        <v>82</v>
      </c>
      <c r="F26" s="586">
        <f>30000*1.07</f>
        <v>32100.000000000004</v>
      </c>
      <c r="G26" s="587">
        <v>242893</v>
      </c>
      <c r="H26" s="584" t="s">
        <v>83</v>
      </c>
      <c r="I26" s="588">
        <v>1</v>
      </c>
      <c r="J26" s="349"/>
      <c r="K26" s="482"/>
      <c r="L26" s="483"/>
    </row>
    <row r="27" spans="2:12" s="477" customFormat="1" ht="30" hidden="1" customHeight="1" x14ac:dyDescent="0.7">
      <c r="B27" s="325"/>
      <c r="C27" s="350"/>
      <c r="D27" s="327"/>
      <c r="E27" s="340" t="s">
        <v>84</v>
      </c>
      <c r="F27" s="327"/>
      <c r="G27" s="330"/>
      <c r="H27" s="343"/>
      <c r="I27" s="323"/>
      <c r="J27" s="349"/>
      <c r="K27" s="482"/>
      <c r="L27" s="483"/>
    </row>
    <row r="28" spans="2:12" s="477" customFormat="1" ht="30" hidden="1" customHeight="1" x14ac:dyDescent="0.7">
      <c r="B28" s="712">
        <v>12</v>
      </c>
      <c r="C28" s="595" t="s">
        <v>85</v>
      </c>
      <c r="D28" s="584" t="s">
        <v>86</v>
      </c>
      <c r="E28" s="585" t="s">
        <v>87</v>
      </c>
      <c r="F28" s="586">
        <f>3680*1.07</f>
        <v>3937.6000000000004</v>
      </c>
      <c r="G28" s="587">
        <v>242893</v>
      </c>
      <c r="H28" s="584" t="s">
        <v>88</v>
      </c>
      <c r="I28" s="588">
        <v>1</v>
      </c>
      <c r="J28" s="349"/>
      <c r="K28" s="482"/>
      <c r="L28" s="483"/>
    </row>
    <row r="29" spans="2:12" s="477" customFormat="1" ht="30" hidden="1" customHeight="1" x14ac:dyDescent="0.7">
      <c r="B29" s="337"/>
      <c r="C29" s="350"/>
      <c r="D29" s="327"/>
      <c r="E29" s="340" t="s">
        <v>41</v>
      </c>
      <c r="F29" s="327"/>
      <c r="G29" s="330"/>
      <c r="H29" s="343"/>
      <c r="I29" s="341"/>
      <c r="J29" s="349"/>
      <c r="K29" s="482"/>
      <c r="L29" s="483"/>
    </row>
    <row r="30" spans="2:12" s="477" customFormat="1" ht="30" hidden="1" customHeight="1" x14ac:dyDescent="0.7">
      <c r="B30" s="712">
        <v>13</v>
      </c>
      <c r="C30" s="595" t="s">
        <v>85</v>
      </c>
      <c r="D30" s="584" t="s">
        <v>86</v>
      </c>
      <c r="E30" s="585" t="s">
        <v>89</v>
      </c>
      <c r="F30" s="586">
        <f>1000*1.07</f>
        <v>1070</v>
      </c>
      <c r="G30" s="587">
        <v>242893</v>
      </c>
      <c r="H30" s="584" t="s">
        <v>90</v>
      </c>
      <c r="I30" s="588">
        <v>1</v>
      </c>
      <c r="J30" s="349"/>
      <c r="K30" s="482"/>
      <c r="L30" s="483"/>
    </row>
    <row r="31" spans="2:12" s="477" customFormat="1" ht="30" hidden="1" customHeight="1" x14ac:dyDescent="0.7">
      <c r="B31" s="325"/>
      <c r="C31" s="350"/>
      <c r="D31" s="327"/>
      <c r="E31" s="340"/>
      <c r="F31" s="327"/>
      <c r="G31" s="330"/>
      <c r="H31" s="343"/>
      <c r="I31" s="323"/>
      <c r="J31" s="349"/>
      <c r="K31" s="482"/>
      <c r="L31" s="483"/>
    </row>
    <row r="32" spans="2:12" s="477" customFormat="1" ht="30" hidden="1" customHeight="1" x14ac:dyDescent="0.7">
      <c r="B32" s="712">
        <v>14</v>
      </c>
      <c r="C32" s="595" t="s">
        <v>85</v>
      </c>
      <c r="D32" s="584" t="s">
        <v>86</v>
      </c>
      <c r="E32" s="585" t="s">
        <v>91</v>
      </c>
      <c r="F32" s="586">
        <f>2820*1.07</f>
        <v>3017.4</v>
      </c>
      <c r="G32" s="587">
        <v>242893</v>
      </c>
      <c r="H32" s="584" t="s">
        <v>92</v>
      </c>
      <c r="I32" s="588">
        <v>1</v>
      </c>
      <c r="J32" s="349"/>
      <c r="K32" s="482"/>
      <c r="L32" s="483"/>
    </row>
    <row r="33" spans="2:12" s="477" customFormat="1" ht="30" hidden="1" customHeight="1" x14ac:dyDescent="0.7">
      <c r="B33" s="337"/>
      <c r="C33" s="326"/>
      <c r="D33" s="327"/>
      <c r="E33" s="340" t="s">
        <v>93</v>
      </c>
      <c r="F33" s="327"/>
      <c r="G33" s="330"/>
      <c r="H33" s="343"/>
      <c r="I33" s="341"/>
      <c r="J33" s="349"/>
      <c r="K33" s="482"/>
      <c r="L33" s="483"/>
    </row>
    <row r="34" spans="2:12" s="477" customFormat="1" ht="30" hidden="1" customHeight="1" x14ac:dyDescent="0.7">
      <c r="B34" s="683">
        <v>15</v>
      </c>
      <c r="C34" s="595" t="s">
        <v>47</v>
      </c>
      <c r="D34" s="584" t="s">
        <v>48</v>
      </c>
      <c r="E34" s="585" t="s">
        <v>95</v>
      </c>
      <c r="F34" s="586">
        <f>25800*1.07</f>
        <v>27606</v>
      </c>
      <c r="G34" s="587">
        <v>242893</v>
      </c>
      <c r="H34" s="584" t="s">
        <v>96</v>
      </c>
      <c r="I34" s="588">
        <v>1</v>
      </c>
      <c r="J34" s="349"/>
      <c r="K34" s="482"/>
      <c r="L34" s="483"/>
    </row>
    <row r="35" spans="2:12" s="477" customFormat="1" ht="30" hidden="1" customHeight="1" x14ac:dyDescent="0.7">
      <c r="B35" s="325"/>
      <c r="C35" s="338"/>
      <c r="D35" s="347"/>
      <c r="E35" s="328"/>
      <c r="F35" s="327"/>
      <c r="G35" s="330"/>
      <c r="H35" s="343"/>
      <c r="I35" s="323"/>
      <c r="J35" s="349"/>
      <c r="K35" s="482"/>
      <c r="L35" s="483"/>
    </row>
    <row r="36" spans="2:12" s="477" customFormat="1" ht="30" hidden="1" customHeight="1" x14ac:dyDescent="0.7">
      <c r="B36" s="682">
        <v>16</v>
      </c>
      <c r="C36" s="332" t="s">
        <v>97</v>
      </c>
      <c r="D36" s="333" t="s">
        <v>98</v>
      </c>
      <c r="E36" s="334" t="s">
        <v>99</v>
      </c>
      <c r="F36" s="320">
        <f>91250*1.07</f>
        <v>97637.5</v>
      </c>
      <c r="G36" s="335">
        <v>44566</v>
      </c>
      <c r="H36" s="342" t="s">
        <v>100</v>
      </c>
      <c r="I36" s="336">
        <v>1</v>
      </c>
      <c r="J36" s="349"/>
      <c r="K36" s="482"/>
      <c r="L36" s="483"/>
    </row>
    <row r="37" spans="2:12" s="477" customFormat="1" ht="30" hidden="1" customHeight="1" x14ac:dyDescent="0.7">
      <c r="B37" s="337"/>
      <c r="C37" s="338"/>
      <c r="D37" s="339"/>
      <c r="E37" s="340" t="s">
        <v>101</v>
      </c>
      <c r="F37" s="327"/>
      <c r="G37" s="330"/>
      <c r="H37" s="343"/>
      <c r="I37" s="341"/>
      <c r="J37" s="349"/>
      <c r="K37" s="482"/>
      <c r="L37" s="483"/>
    </row>
    <row r="38" spans="2:12" s="477" customFormat="1" ht="30" hidden="1" customHeight="1" x14ac:dyDescent="0.7">
      <c r="B38" s="683">
        <v>17</v>
      </c>
      <c r="C38" s="332" t="s">
        <v>102</v>
      </c>
      <c r="D38" s="318" t="s">
        <v>103</v>
      </c>
      <c r="E38" s="334" t="s">
        <v>104</v>
      </c>
      <c r="F38" s="320">
        <f>3000*1.07</f>
        <v>3210</v>
      </c>
      <c r="G38" s="321">
        <v>242893</v>
      </c>
      <c r="H38" s="342" t="s">
        <v>105</v>
      </c>
      <c r="I38" s="323">
        <v>1</v>
      </c>
      <c r="J38" s="349"/>
      <c r="K38" s="482"/>
      <c r="L38" s="483"/>
    </row>
    <row r="39" spans="2:12" s="477" customFormat="1" ht="30" hidden="1" customHeight="1" x14ac:dyDescent="0.7">
      <c r="B39" s="325"/>
      <c r="C39" s="338"/>
      <c r="D39" s="355"/>
      <c r="E39" s="328" t="s">
        <v>106</v>
      </c>
      <c r="F39" s="355"/>
      <c r="G39" s="356"/>
      <c r="H39" s="357"/>
      <c r="I39" s="323"/>
      <c r="J39" s="349"/>
      <c r="K39" s="482"/>
      <c r="L39" s="483"/>
    </row>
    <row r="40" spans="2:12" s="477" customFormat="1" ht="30" hidden="1" customHeight="1" x14ac:dyDescent="0.7">
      <c r="B40" s="682">
        <v>18</v>
      </c>
      <c r="C40" s="332" t="s">
        <v>107</v>
      </c>
      <c r="D40" s="318" t="s">
        <v>108</v>
      </c>
      <c r="E40" s="585" t="s">
        <v>109</v>
      </c>
      <c r="F40" s="586">
        <f>66000*1.07</f>
        <v>70620</v>
      </c>
      <c r="G40" s="587">
        <v>242893</v>
      </c>
      <c r="H40" s="584" t="s">
        <v>110</v>
      </c>
      <c r="I40" s="588">
        <v>1</v>
      </c>
      <c r="J40" s="349"/>
      <c r="K40" s="482"/>
      <c r="L40" s="483"/>
    </row>
    <row r="41" spans="2:12" s="477" customFormat="1" ht="30" hidden="1" customHeight="1" x14ac:dyDescent="0.7">
      <c r="B41" s="337"/>
      <c r="C41" s="338"/>
      <c r="D41" s="327"/>
      <c r="E41" s="340"/>
      <c r="F41" s="327"/>
      <c r="G41" s="330"/>
      <c r="H41" s="359"/>
      <c r="I41" s="341"/>
      <c r="J41" s="349"/>
      <c r="K41" s="482"/>
      <c r="L41" s="483"/>
    </row>
    <row r="42" spans="2:12" s="477" customFormat="1" ht="30" hidden="1" customHeight="1" x14ac:dyDescent="0.7">
      <c r="B42" s="712">
        <v>19</v>
      </c>
      <c r="C42" s="595" t="s">
        <v>111</v>
      </c>
      <c r="D42" s="584" t="s">
        <v>112</v>
      </c>
      <c r="E42" s="585" t="s">
        <v>113</v>
      </c>
      <c r="F42" s="586">
        <f>92950*1.07</f>
        <v>99456.5</v>
      </c>
      <c r="G42" s="587">
        <v>242894</v>
      </c>
      <c r="H42" s="584" t="s">
        <v>114</v>
      </c>
      <c r="I42" s="588">
        <v>1</v>
      </c>
      <c r="J42" s="349"/>
      <c r="K42" s="482"/>
      <c r="L42" s="483"/>
    </row>
    <row r="43" spans="2:12" s="477" customFormat="1" ht="30" hidden="1" customHeight="1" x14ac:dyDescent="0.7">
      <c r="B43" s="325"/>
      <c r="C43" s="361"/>
      <c r="D43" s="327"/>
      <c r="E43" s="340" t="s">
        <v>115</v>
      </c>
      <c r="F43" s="327"/>
      <c r="G43" s="330"/>
      <c r="H43" s="343"/>
      <c r="I43" s="323"/>
      <c r="J43" s="349"/>
      <c r="K43" s="482"/>
      <c r="L43" s="483"/>
    </row>
    <row r="44" spans="2:12" s="477" customFormat="1" ht="30" customHeight="1" x14ac:dyDescent="0.7">
      <c r="B44" s="712">
        <v>20</v>
      </c>
      <c r="C44" s="595" t="s">
        <v>116</v>
      </c>
      <c r="D44" s="584" t="s">
        <v>117</v>
      </c>
      <c r="E44" s="585" t="s">
        <v>118</v>
      </c>
      <c r="F44" s="586">
        <f>27000*1.07</f>
        <v>28890</v>
      </c>
      <c r="G44" s="587">
        <v>242895</v>
      </c>
      <c r="H44" s="588" t="s">
        <v>119</v>
      </c>
      <c r="I44" s="588">
        <v>1</v>
      </c>
      <c r="J44" s="349"/>
      <c r="K44" s="482"/>
      <c r="L44" s="483"/>
    </row>
    <row r="45" spans="2:12" s="477" customFormat="1" ht="30" hidden="1" customHeight="1" x14ac:dyDescent="0.7">
      <c r="B45" s="337"/>
      <c r="C45" s="338"/>
      <c r="D45" s="355"/>
      <c r="E45" s="328"/>
      <c r="F45" s="360"/>
      <c r="G45" s="330"/>
      <c r="H45" s="341"/>
      <c r="I45" s="341"/>
      <c r="J45" s="349"/>
      <c r="K45" s="482"/>
      <c r="L45" s="483"/>
    </row>
    <row r="46" spans="2:12" s="477" customFormat="1" ht="30" hidden="1" customHeight="1" x14ac:dyDescent="0.7">
      <c r="B46" s="712">
        <v>21</v>
      </c>
      <c r="C46" s="583" t="s">
        <v>37</v>
      </c>
      <c r="D46" s="584" t="s">
        <v>38</v>
      </c>
      <c r="E46" s="585" t="s">
        <v>122</v>
      </c>
      <c r="F46" s="586">
        <f>17748*1.07</f>
        <v>18990.36</v>
      </c>
      <c r="G46" s="587">
        <v>242895</v>
      </c>
      <c r="H46" s="588" t="s">
        <v>123</v>
      </c>
      <c r="I46" s="588">
        <v>1</v>
      </c>
      <c r="J46" s="349"/>
      <c r="K46" s="482"/>
      <c r="L46" s="483"/>
    </row>
    <row r="47" spans="2:12" s="477" customFormat="1" ht="30" hidden="1" customHeight="1" x14ac:dyDescent="0.7">
      <c r="B47" s="490"/>
      <c r="C47" s="346"/>
      <c r="D47" s="355"/>
      <c r="E47" s="328" t="s">
        <v>41</v>
      </c>
      <c r="F47" s="360"/>
      <c r="G47" s="356"/>
      <c r="H47" s="323"/>
      <c r="I47" s="323"/>
      <c r="J47" s="349"/>
      <c r="K47" s="482"/>
      <c r="L47" s="483"/>
    </row>
    <row r="48" spans="2:12" s="477" customFormat="1" ht="30" hidden="1" customHeight="1" x14ac:dyDescent="0.7">
      <c r="B48" s="712">
        <v>22</v>
      </c>
      <c r="C48" s="595" t="s">
        <v>124</v>
      </c>
      <c r="D48" s="584" t="s">
        <v>125</v>
      </c>
      <c r="E48" s="585" t="s">
        <v>126</v>
      </c>
      <c r="F48" s="586">
        <f>81100*1.07</f>
        <v>86777</v>
      </c>
      <c r="G48" s="587">
        <v>242895</v>
      </c>
      <c r="H48" s="588" t="s">
        <v>1270</v>
      </c>
      <c r="I48" s="588">
        <v>1</v>
      </c>
      <c r="J48" s="349"/>
      <c r="K48" s="482"/>
      <c r="L48" s="483"/>
    </row>
    <row r="49" spans="2:12" s="477" customFormat="1" ht="30" hidden="1" customHeight="1" x14ac:dyDescent="0.7">
      <c r="B49" s="337"/>
      <c r="C49" s="338"/>
      <c r="D49" s="327"/>
      <c r="E49" s="340" t="s">
        <v>46</v>
      </c>
      <c r="F49" s="329"/>
      <c r="G49" s="330"/>
      <c r="H49" s="364"/>
      <c r="I49" s="341"/>
      <c r="J49" s="349"/>
      <c r="K49" s="482"/>
      <c r="L49" s="483"/>
    </row>
    <row r="50" spans="2:12" s="477" customFormat="1" ht="30" hidden="1" customHeight="1" x14ac:dyDescent="0.7">
      <c r="B50" s="683">
        <v>23</v>
      </c>
      <c r="C50" s="332" t="s">
        <v>107</v>
      </c>
      <c r="D50" s="318" t="s">
        <v>108</v>
      </c>
      <c r="E50" s="585" t="s">
        <v>129</v>
      </c>
      <c r="F50" s="586">
        <f>19400*1.07</f>
        <v>20758</v>
      </c>
      <c r="G50" s="587">
        <v>242895</v>
      </c>
      <c r="H50" s="588" t="s">
        <v>130</v>
      </c>
      <c r="I50" s="588">
        <v>1</v>
      </c>
      <c r="J50" s="324"/>
      <c r="K50" s="482"/>
      <c r="L50" s="483"/>
    </row>
    <row r="51" spans="2:12" s="477" customFormat="1" ht="30" hidden="1" customHeight="1" x14ac:dyDescent="0.7">
      <c r="B51" s="490"/>
      <c r="C51" s="346"/>
      <c r="D51" s="355"/>
      <c r="E51" s="328" t="s">
        <v>46</v>
      </c>
      <c r="F51" s="360"/>
      <c r="G51" s="356"/>
      <c r="H51" s="324"/>
      <c r="I51" s="323"/>
      <c r="J51" s="324"/>
      <c r="K51" s="482"/>
      <c r="L51" s="483"/>
    </row>
    <row r="52" spans="2:12" s="477" customFormat="1" ht="30" hidden="1" customHeight="1" x14ac:dyDescent="0.7">
      <c r="B52" s="712">
        <v>24</v>
      </c>
      <c r="C52" s="595" t="s">
        <v>131</v>
      </c>
      <c r="D52" s="584" t="s">
        <v>132</v>
      </c>
      <c r="E52" s="585" t="s">
        <v>133</v>
      </c>
      <c r="F52" s="586">
        <f>2640*1.07</f>
        <v>2824.8</v>
      </c>
      <c r="G52" s="587">
        <v>242895</v>
      </c>
      <c r="H52" s="588" t="s">
        <v>134</v>
      </c>
      <c r="I52" s="588">
        <v>1</v>
      </c>
      <c r="J52" s="324"/>
      <c r="K52" s="482"/>
      <c r="L52" s="483"/>
    </row>
    <row r="53" spans="2:12" s="477" customFormat="1" ht="30" hidden="1" customHeight="1" x14ac:dyDescent="0.7">
      <c r="B53" s="337"/>
      <c r="C53" s="338"/>
      <c r="D53" s="355"/>
      <c r="E53" s="328"/>
      <c r="F53" s="360"/>
      <c r="G53" s="356"/>
      <c r="H53" s="324"/>
      <c r="I53" s="341"/>
      <c r="J53" s="324"/>
      <c r="K53" s="482"/>
      <c r="L53" s="483"/>
    </row>
    <row r="54" spans="2:12" s="477" customFormat="1" ht="30" hidden="1" customHeight="1" x14ac:dyDescent="0.7">
      <c r="B54" s="712">
        <v>25</v>
      </c>
      <c r="C54" s="595" t="s">
        <v>55</v>
      </c>
      <c r="D54" s="584" t="s">
        <v>56</v>
      </c>
      <c r="E54" s="585" t="s">
        <v>136</v>
      </c>
      <c r="F54" s="586">
        <f>14940*1.07</f>
        <v>15985.800000000001</v>
      </c>
      <c r="G54" s="587">
        <v>242898</v>
      </c>
      <c r="H54" s="588" t="s">
        <v>137</v>
      </c>
      <c r="I54" s="588">
        <v>1</v>
      </c>
      <c r="J54" s="324"/>
      <c r="K54" s="482"/>
      <c r="L54" s="483"/>
    </row>
    <row r="55" spans="2:12" s="477" customFormat="1" ht="30" hidden="1" customHeight="1" x14ac:dyDescent="0.7">
      <c r="B55" s="325"/>
      <c r="C55" s="346"/>
      <c r="D55" s="327"/>
      <c r="E55" s="340" t="s">
        <v>138</v>
      </c>
      <c r="F55" s="329"/>
      <c r="G55" s="330"/>
      <c r="H55" s="341"/>
      <c r="I55" s="323"/>
      <c r="J55" s="324"/>
      <c r="K55" s="482"/>
      <c r="L55" s="483"/>
    </row>
    <row r="56" spans="2:12" s="477" customFormat="1" ht="33" hidden="1" customHeight="1" x14ac:dyDescent="0.7">
      <c r="B56" s="682">
        <v>26</v>
      </c>
      <c r="C56" s="595" t="s">
        <v>139</v>
      </c>
      <c r="D56" s="584" t="s">
        <v>140</v>
      </c>
      <c r="E56" s="585" t="s">
        <v>141</v>
      </c>
      <c r="F56" s="586">
        <f>9090*1.07</f>
        <v>9726.3000000000011</v>
      </c>
      <c r="G56" s="587">
        <v>242898</v>
      </c>
      <c r="H56" s="588" t="s">
        <v>142</v>
      </c>
      <c r="I56" s="588">
        <v>1</v>
      </c>
      <c r="J56" s="324"/>
      <c r="K56" s="482"/>
      <c r="L56" s="483"/>
    </row>
    <row r="57" spans="2:12" s="477" customFormat="1" ht="30" hidden="1" customHeight="1" x14ac:dyDescent="0.7">
      <c r="B57" s="337"/>
      <c r="C57" s="338"/>
      <c r="D57" s="355"/>
      <c r="E57" s="328" t="s">
        <v>143</v>
      </c>
      <c r="F57" s="360"/>
      <c r="G57" s="356"/>
      <c r="H57" s="365"/>
      <c r="I57" s="341"/>
      <c r="J57" s="324"/>
      <c r="K57" s="482"/>
      <c r="L57" s="483"/>
    </row>
    <row r="58" spans="2:12" s="477" customFormat="1" ht="32.25" hidden="1" customHeight="1" x14ac:dyDescent="0.7">
      <c r="B58" s="683">
        <v>27</v>
      </c>
      <c r="C58" s="332" t="s">
        <v>139</v>
      </c>
      <c r="D58" s="318" t="s">
        <v>1217</v>
      </c>
      <c r="E58" s="334" t="s">
        <v>145</v>
      </c>
      <c r="F58" s="320">
        <f>8640*1.07</f>
        <v>9244.8000000000011</v>
      </c>
      <c r="G58" s="321">
        <v>242898</v>
      </c>
      <c r="H58" s="366" t="s">
        <v>146</v>
      </c>
      <c r="I58" s="323">
        <v>1</v>
      </c>
      <c r="J58" s="324"/>
      <c r="K58" s="482"/>
      <c r="L58" s="483"/>
    </row>
    <row r="59" spans="2:12" s="477" customFormat="1" ht="30" hidden="1" customHeight="1" x14ac:dyDescent="0.7">
      <c r="B59" s="325"/>
      <c r="C59" s="338"/>
      <c r="D59" s="327"/>
      <c r="E59" s="340" t="s">
        <v>147</v>
      </c>
      <c r="F59" s="329"/>
      <c r="G59" s="330"/>
      <c r="H59" s="367"/>
      <c r="I59" s="323"/>
      <c r="J59" s="324"/>
      <c r="K59" s="482"/>
      <c r="L59" s="483"/>
    </row>
    <row r="60" spans="2:12" s="477" customFormat="1" ht="30" hidden="1" customHeight="1" x14ac:dyDescent="0.7">
      <c r="B60" s="682">
        <v>28</v>
      </c>
      <c r="C60" s="345" t="s">
        <v>148</v>
      </c>
      <c r="D60" s="318" t="s">
        <v>149</v>
      </c>
      <c r="E60" s="334" t="s">
        <v>150</v>
      </c>
      <c r="F60" s="320">
        <f>70000*1.07</f>
        <v>74900</v>
      </c>
      <c r="G60" s="321">
        <v>44571</v>
      </c>
      <c r="H60" s="366" t="s">
        <v>151</v>
      </c>
      <c r="I60" s="336">
        <v>1</v>
      </c>
      <c r="J60" s="324"/>
      <c r="K60" s="482"/>
      <c r="L60" s="483"/>
    </row>
    <row r="61" spans="2:12" s="477" customFormat="1" ht="30" hidden="1" customHeight="1" x14ac:dyDescent="0.7">
      <c r="B61" s="337"/>
      <c r="C61" s="346"/>
      <c r="D61" s="355"/>
      <c r="E61" s="340"/>
      <c r="F61" s="329"/>
      <c r="G61" s="330"/>
      <c r="H61" s="367"/>
      <c r="I61" s="341"/>
      <c r="J61" s="324"/>
      <c r="K61" s="482"/>
      <c r="L61" s="483"/>
    </row>
    <row r="62" spans="2:12" s="477" customFormat="1" ht="30" hidden="1" customHeight="1" x14ac:dyDescent="0.7">
      <c r="B62" s="712">
        <v>29</v>
      </c>
      <c r="C62" s="595" t="s">
        <v>152</v>
      </c>
      <c r="D62" s="584" t="s">
        <v>153</v>
      </c>
      <c r="E62" s="585" t="s">
        <v>154</v>
      </c>
      <c r="F62" s="586">
        <f>67060*1.07</f>
        <v>71754.2</v>
      </c>
      <c r="G62" s="587">
        <v>242899</v>
      </c>
      <c r="H62" s="588" t="s">
        <v>155</v>
      </c>
      <c r="I62" s="588">
        <v>1</v>
      </c>
      <c r="J62" s="324"/>
      <c r="K62" s="482"/>
      <c r="L62" s="483"/>
    </row>
    <row r="63" spans="2:12" s="477" customFormat="1" ht="30" hidden="1" customHeight="1" x14ac:dyDescent="0.7">
      <c r="B63" s="325"/>
      <c r="C63" s="338"/>
      <c r="D63" s="355"/>
      <c r="E63" s="328"/>
      <c r="F63" s="360"/>
      <c r="G63" s="356"/>
      <c r="H63" s="365"/>
      <c r="I63" s="323"/>
      <c r="J63" s="324"/>
      <c r="K63" s="482"/>
      <c r="L63" s="483"/>
    </row>
    <row r="64" spans="2:12" s="477" customFormat="1" ht="30" hidden="1" customHeight="1" x14ac:dyDescent="0.7">
      <c r="B64" s="712">
        <v>30</v>
      </c>
      <c r="C64" s="595" t="s">
        <v>156</v>
      </c>
      <c r="D64" s="584" t="s">
        <v>157</v>
      </c>
      <c r="E64" s="585" t="s">
        <v>158</v>
      </c>
      <c r="F64" s="586">
        <f>93000*1.07</f>
        <v>99510</v>
      </c>
      <c r="G64" s="587">
        <v>242899</v>
      </c>
      <c r="H64" s="588" t="s">
        <v>159</v>
      </c>
      <c r="I64" s="588">
        <v>1</v>
      </c>
      <c r="J64" s="324"/>
      <c r="K64" s="482"/>
      <c r="L64" s="483"/>
    </row>
    <row r="65" spans="2:12" s="477" customFormat="1" ht="30" hidden="1" customHeight="1" x14ac:dyDescent="0.7">
      <c r="B65" s="337"/>
      <c r="C65" s="338"/>
      <c r="D65" s="327"/>
      <c r="E65" s="340"/>
      <c r="F65" s="329"/>
      <c r="G65" s="330"/>
      <c r="H65" s="367"/>
      <c r="I65" s="341"/>
      <c r="J65" s="324"/>
      <c r="K65" s="482"/>
      <c r="L65" s="483"/>
    </row>
    <row r="66" spans="2:12" s="477" customFormat="1" ht="30" hidden="1" customHeight="1" x14ac:dyDescent="0.7">
      <c r="B66" s="712">
        <v>31</v>
      </c>
      <c r="C66" s="583" t="s">
        <v>37</v>
      </c>
      <c r="D66" s="584" t="s">
        <v>38</v>
      </c>
      <c r="E66" s="585" t="s">
        <v>161</v>
      </c>
      <c r="F66" s="586">
        <f>3756*1.07</f>
        <v>4018.92</v>
      </c>
      <c r="G66" s="587">
        <v>242899</v>
      </c>
      <c r="H66" s="584" t="s">
        <v>162</v>
      </c>
      <c r="I66" s="588">
        <v>1</v>
      </c>
      <c r="J66" s="324"/>
      <c r="K66" s="484"/>
      <c r="L66" s="483"/>
    </row>
    <row r="67" spans="2:12" s="477" customFormat="1" ht="30" hidden="1" customHeight="1" x14ac:dyDescent="0.7">
      <c r="B67" s="325"/>
      <c r="C67" s="346"/>
      <c r="D67" s="355"/>
      <c r="E67" s="328"/>
      <c r="F67" s="327"/>
      <c r="G67" s="330"/>
      <c r="H67" s="343"/>
      <c r="I67" s="323"/>
      <c r="J67" s="324"/>
      <c r="K67" s="484"/>
      <c r="L67" s="483"/>
    </row>
    <row r="68" spans="2:12" s="477" customFormat="1" ht="30" hidden="1" customHeight="1" x14ac:dyDescent="0.7">
      <c r="B68" s="682">
        <v>32</v>
      </c>
      <c r="C68" s="595" t="s">
        <v>67</v>
      </c>
      <c r="D68" s="584" t="s">
        <v>68</v>
      </c>
      <c r="E68" s="585" t="s">
        <v>164</v>
      </c>
      <c r="F68" s="586">
        <f>6000*1.07</f>
        <v>6420</v>
      </c>
      <c r="G68" s="587">
        <v>242899</v>
      </c>
      <c r="H68" s="584" t="s">
        <v>165</v>
      </c>
      <c r="I68" s="588">
        <v>1</v>
      </c>
      <c r="J68" s="324"/>
      <c r="K68" s="484"/>
      <c r="L68" s="483"/>
    </row>
    <row r="69" spans="2:12" s="477" customFormat="1" ht="37.5" hidden="1" customHeight="1" x14ac:dyDescent="0.7">
      <c r="B69" s="337"/>
      <c r="C69" s="350"/>
      <c r="D69" s="327"/>
      <c r="E69" s="340"/>
      <c r="F69" s="327"/>
      <c r="G69" s="330"/>
      <c r="H69" s="343"/>
      <c r="I69" s="341"/>
      <c r="J69" s="324"/>
      <c r="K69" s="484"/>
      <c r="L69" s="483"/>
    </row>
    <row r="70" spans="2:12" s="477" customFormat="1" ht="30" hidden="1" customHeight="1" x14ac:dyDescent="0.7">
      <c r="B70" s="712">
        <v>33</v>
      </c>
      <c r="C70" s="583" t="s">
        <v>37</v>
      </c>
      <c r="D70" s="584" t="s">
        <v>38</v>
      </c>
      <c r="E70" s="585" t="s">
        <v>167</v>
      </c>
      <c r="F70" s="586">
        <f>4368*1.07</f>
        <v>4673.76</v>
      </c>
      <c r="G70" s="587">
        <v>242899</v>
      </c>
      <c r="H70" s="584" t="s">
        <v>168</v>
      </c>
      <c r="I70" s="588">
        <v>1</v>
      </c>
      <c r="J70" s="324"/>
      <c r="K70" s="482"/>
      <c r="L70" s="483"/>
    </row>
    <row r="71" spans="2:12" s="477" customFormat="1" ht="30" hidden="1" customHeight="1" x14ac:dyDescent="0.7">
      <c r="B71" s="337"/>
      <c r="C71" s="338"/>
      <c r="D71" s="327"/>
      <c r="E71" s="340" t="s">
        <v>46</v>
      </c>
      <c r="F71" s="327"/>
      <c r="G71" s="330"/>
      <c r="H71" s="343"/>
      <c r="I71" s="341"/>
      <c r="J71" s="324"/>
      <c r="K71" s="482"/>
      <c r="L71" s="483"/>
    </row>
    <row r="72" spans="2:12" s="477" customFormat="1" ht="30" hidden="1" customHeight="1" x14ac:dyDescent="0.7">
      <c r="B72" s="712">
        <v>34</v>
      </c>
      <c r="C72" s="583" t="s">
        <v>37</v>
      </c>
      <c r="D72" s="584" t="s">
        <v>38</v>
      </c>
      <c r="E72" s="585" t="s">
        <v>169</v>
      </c>
      <c r="F72" s="586">
        <f>69700*1.07</f>
        <v>74579</v>
      </c>
      <c r="G72" s="587">
        <v>242899</v>
      </c>
      <c r="H72" s="584" t="s">
        <v>170</v>
      </c>
      <c r="I72" s="588">
        <v>1</v>
      </c>
      <c r="J72" s="324"/>
      <c r="K72" s="484"/>
      <c r="L72" s="483"/>
    </row>
    <row r="73" spans="2:12" s="477" customFormat="1" ht="30" hidden="1" customHeight="1" x14ac:dyDescent="0.7">
      <c r="B73" s="337"/>
      <c r="C73" s="338"/>
      <c r="D73" s="327"/>
      <c r="E73" s="340" t="s">
        <v>171</v>
      </c>
      <c r="F73" s="327"/>
      <c r="G73" s="330"/>
      <c r="H73" s="343"/>
      <c r="I73" s="341"/>
      <c r="J73" s="324"/>
      <c r="K73" s="484"/>
      <c r="L73" s="483"/>
    </row>
    <row r="74" spans="2:12" s="477" customFormat="1" ht="30" hidden="1" customHeight="1" x14ac:dyDescent="0.7">
      <c r="B74" s="712">
        <v>35</v>
      </c>
      <c r="C74" s="602" t="s">
        <v>64</v>
      </c>
      <c r="D74" s="584" t="s">
        <v>43</v>
      </c>
      <c r="E74" s="585" t="s">
        <v>173</v>
      </c>
      <c r="F74" s="586">
        <f>9660*1.07</f>
        <v>10336.200000000001</v>
      </c>
      <c r="G74" s="587">
        <v>242899</v>
      </c>
      <c r="H74" s="584" t="s">
        <v>174</v>
      </c>
      <c r="I74" s="588">
        <v>1</v>
      </c>
      <c r="J74" s="324"/>
      <c r="K74" s="484"/>
      <c r="L74" s="483"/>
    </row>
    <row r="75" spans="2:12" s="477" customFormat="1" ht="30" hidden="1" customHeight="1" x14ac:dyDescent="0.7">
      <c r="B75" s="325"/>
      <c r="C75" s="338"/>
      <c r="D75" s="327"/>
      <c r="E75" s="340" t="s">
        <v>175</v>
      </c>
      <c r="F75" s="327"/>
      <c r="G75" s="330"/>
      <c r="H75" s="343"/>
      <c r="I75" s="323"/>
      <c r="J75" s="324"/>
      <c r="K75" s="484"/>
      <c r="L75" s="483"/>
    </row>
    <row r="76" spans="2:12" s="477" customFormat="1" ht="30" customHeight="1" x14ac:dyDescent="0.7">
      <c r="B76" s="712">
        <v>36</v>
      </c>
      <c r="C76" s="595" t="s">
        <v>116</v>
      </c>
      <c r="D76" s="584" t="s">
        <v>117</v>
      </c>
      <c r="E76" s="585" t="s">
        <v>176</v>
      </c>
      <c r="F76" s="586">
        <f>93300*1.07</f>
        <v>99831</v>
      </c>
      <c r="G76" s="587">
        <v>242900</v>
      </c>
      <c r="H76" s="588" t="s">
        <v>177</v>
      </c>
      <c r="I76" s="588">
        <v>1</v>
      </c>
      <c r="J76" s="324"/>
      <c r="K76" s="484"/>
      <c r="L76" s="483"/>
    </row>
    <row r="77" spans="2:12" s="477" customFormat="1" ht="30" hidden="1" customHeight="1" x14ac:dyDescent="0.7">
      <c r="B77" s="337"/>
      <c r="C77" s="338"/>
      <c r="D77" s="327"/>
      <c r="E77" s="340"/>
      <c r="F77" s="329"/>
      <c r="G77" s="330"/>
      <c r="H77" s="341"/>
      <c r="I77" s="341"/>
      <c r="J77" s="324"/>
      <c r="K77" s="484"/>
      <c r="L77" s="483"/>
    </row>
    <row r="78" spans="2:12" s="477" customFormat="1" ht="30" hidden="1" customHeight="1" x14ac:dyDescent="0.7">
      <c r="B78" s="683">
        <v>37</v>
      </c>
      <c r="C78" s="332" t="s">
        <v>178</v>
      </c>
      <c r="D78" s="372" t="s">
        <v>179</v>
      </c>
      <c r="E78" s="585" t="s">
        <v>180</v>
      </c>
      <c r="F78" s="586">
        <f>16000*1.07</f>
        <v>17120</v>
      </c>
      <c r="G78" s="587">
        <v>242900</v>
      </c>
      <c r="H78" s="588" t="s">
        <v>181</v>
      </c>
      <c r="I78" s="588">
        <v>1</v>
      </c>
      <c r="J78" s="324"/>
      <c r="K78" s="484"/>
      <c r="L78" s="483"/>
    </row>
    <row r="79" spans="2:12" s="477" customFormat="1" ht="30" hidden="1" customHeight="1" x14ac:dyDescent="0.7">
      <c r="B79" s="325"/>
      <c r="C79" s="338"/>
      <c r="D79" s="373"/>
      <c r="E79" s="353"/>
      <c r="F79" s="329"/>
      <c r="G79" s="330"/>
      <c r="H79" s="341"/>
      <c r="I79" s="341"/>
      <c r="J79" s="324"/>
      <c r="K79" s="484"/>
      <c r="L79" s="483"/>
    </row>
    <row r="80" spans="2:12" s="477" customFormat="1" ht="30" hidden="1" customHeight="1" x14ac:dyDescent="0.7">
      <c r="B80" s="682">
        <v>38</v>
      </c>
      <c r="C80" s="595" t="s">
        <v>139</v>
      </c>
      <c r="D80" s="584" t="s">
        <v>140</v>
      </c>
      <c r="E80" s="585" t="s">
        <v>183</v>
      </c>
      <c r="F80" s="586">
        <f>12780*1.07</f>
        <v>13674.6</v>
      </c>
      <c r="G80" s="587">
        <v>242900</v>
      </c>
      <c r="H80" s="584" t="s">
        <v>1273</v>
      </c>
      <c r="I80" s="588">
        <v>1</v>
      </c>
      <c r="J80" s="324"/>
      <c r="K80" s="484"/>
      <c r="L80" s="483"/>
    </row>
    <row r="81" spans="2:12" s="477" customFormat="1" ht="30" hidden="1" customHeight="1" x14ac:dyDescent="0.7">
      <c r="B81" s="337"/>
      <c r="C81" s="338"/>
      <c r="D81" s="327"/>
      <c r="E81" s="340" t="s">
        <v>185</v>
      </c>
      <c r="F81" s="327"/>
      <c r="G81" s="330"/>
      <c r="H81" s="343"/>
      <c r="I81" s="341"/>
      <c r="J81" s="324"/>
      <c r="K81" s="484"/>
      <c r="L81" s="483"/>
    </row>
    <row r="82" spans="2:12" s="477" customFormat="1" ht="30" hidden="1" customHeight="1" x14ac:dyDescent="0.7">
      <c r="B82" s="675">
        <v>39</v>
      </c>
      <c r="C82" s="332" t="s">
        <v>186</v>
      </c>
      <c r="D82" s="347" t="s">
        <v>187</v>
      </c>
      <c r="E82" s="319" t="s">
        <v>188</v>
      </c>
      <c r="F82" s="360">
        <f>77760*1.07</f>
        <v>83203.200000000012</v>
      </c>
      <c r="G82" s="374">
        <v>44574</v>
      </c>
      <c r="H82" s="336" t="s">
        <v>189</v>
      </c>
      <c r="I82" s="323">
        <v>1</v>
      </c>
      <c r="J82" s="324"/>
      <c r="K82" s="484"/>
      <c r="L82" s="483"/>
    </row>
    <row r="83" spans="2:12" s="477" customFormat="1" ht="30" hidden="1" customHeight="1" x14ac:dyDescent="0.7">
      <c r="B83" s="676"/>
      <c r="C83" s="338"/>
      <c r="D83" s="347"/>
      <c r="E83" s="328" t="s">
        <v>190</v>
      </c>
      <c r="F83" s="360"/>
      <c r="G83" s="375"/>
      <c r="H83" s="323"/>
      <c r="I83" s="323"/>
      <c r="J83" s="324"/>
      <c r="K83" s="484"/>
      <c r="L83" s="483"/>
    </row>
    <row r="84" spans="2:12" s="477" customFormat="1" ht="30" hidden="1" customHeight="1" x14ac:dyDescent="0.7">
      <c r="B84" s="682">
        <v>40</v>
      </c>
      <c r="C84" s="332" t="s">
        <v>191</v>
      </c>
      <c r="D84" s="333" t="s">
        <v>192</v>
      </c>
      <c r="E84" s="376" t="s">
        <v>193</v>
      </c>
      <c r="F84" s="320">
        <f>14850*1.07</f>
        <v>15889.500000000002</v>
      </c>
      <c r="G84" s="321">
        <v>242901</v>
      </c>
      <c r="H84" s="336" t="s">
        <v>194</v>
      </c>
      <c r="I84" s="336">
        <v>1</v>
      </c>
      <c r="J84" s="324"/>
      <c r="K84" s="484"/>
      <c r="L84" s="483"/>
    </row>
    <row r="85" spans="2:12" s="477" customFormat="1" ht="30" hidden="1" customHeight="1" x14ac:dyDescent="0.7">
      <c r="B85" s="628"/>
      <c r="C85" s="346"/>
      <c r="D85" s="347"/>
      <c r="E85" s="319"/>
      <c r="F85" s="360"/>
      <c r="G85" s="356"/>
      <c r="H85" s="323"/>
      <c r="I85" s="323"/>
      <c r="J85" s="324"/>
      <c r="K85" s="484"/>
      <c r="L85" s="483"/>
    </row>
    <row r="86" spans="2:12" s="477" customFormat="1" ht="30" hidden="1" customHeight="1" x14ac:dyDescent="0.7">
      <c r="B86" s="712">
        <v>41</v>
      </c>
      <c r="C86" s="595" t="s">
        <v>131</v>
      </c>
      <c r="D86" s="584" t="s">
        <v>132</v>
      </c>
      <c r="E86" s="585" t="s">
        <v>196</v>
      </c>
      <c r="F86" s="586">
        <f>380*1.07</f>
        <v>406.6</v>
      </c>
      <c r="G86" s="587">
        <v>242901</v>
      </c>
      <c r="H86" s="588" t="s">
        <v>197</v>
      </c>
      <c r="I86" s="588">
        <v>1</v>
      </c>
      <c r="J86" s="324"/>
      <c r="K86" s="484"/>
      <c r="L86" s="483"/>
    </row>
    <row r="87" spans="2:12" s="477" customFormat="1" ht="30" hidden="1" customHeight="1" x14ac:dyDescent="0.7">
      <c r="B87" s="325"/>
      <c r="C87" s="338"/>
      <c r="D87" s="339"/>
      <c r="E87" s="377"/>
      <c r="F87" s="329"/>
      <c r="G87" s="379"/>
      <c r="H87" s="341"/>
      <c r="I87" s="323"/>
      <c r="J87" s="324"/>
      <c r="K87" s="484"/>
      <c r="L87" s="483"/>
    </row>
    <row r="88" spans="2:12" s="477" customFormat="1" ht="30" hidden="1" customHeight="1" x14ac:dyDescent="0.7">
      <c r="B88" s="712">
        <v>42</v>
      </c>
      <c r="C88" s="595" t="s">
        <v>198</v>
      </c>
      <c r="D88" s="584" t="s">
        <v>199</v>
      </c>
      <c r="E88" s="585" t="s">
        <v>200</v>
      </c>
      <c r="F88" s="586">
        <f>93400*1.07</f>
        <v>99938</v>
      </c>
      <c r="G88" s="587">
        <v>242901</v>
      </c>
      <c r="H88" s="588" t="s">
        <v>201</v>
      </c>
      <c r="I88" s="588">
        <v>1</v>
      </c>
      <c r="J88" s="324"/>
      <c r="K88" s="484"/>
      <c r="L88" s="483"/>
    </row>
    <row r="89" spans="2:12" s="477" customFormat="1" ht="30" hidden="1" customHeight="1" x14ac:dyDescent="0.7">
      <c r="B89" s="337"/>
      <c r="C89" s="338"/>
      <c r="D89" s="357"/>
      <c r="E89" s="319" t="s">
        <v>202</v>
      </c>
      <c r="F89" s="329"/>
      <c r="G89" s="379"/>
      <c r="H89" s="341"/>
      <c r="I89" s="341"/>
      <c r="J89" s="324"/>
      <c r="K89" s="484"/>
      <c r="L89" s="483"/>
    </row>
    <row r="90" spans="2:12" s="477" customFormat="1" ht="30" hidden="1" customHeight="1" x14ac:dyDescent="0.7">
      <c r="B90" s="712">
        <v>43</v>
      </c>
      <c r="C90" s="595" t="s">
        <v>55</v>
      </c>
      <c r="D90" s="584" t="s">
        <v>56</v>
      </c>
      <c r="E90" s="585" t="s">
        <v>204</v>
      </c>
      <c r="F90" s="586">
        <f>32000*1.07</f>
        <v>34240</v>
      </c>
      <c r="G90" s="587">
        <v>242901</v>
      </c>
      <c r="H90" s="584" t="s">
        <v>205</v>
      </c>
      <c r="I90" s="588">
        <v>1</v>
      </c>
      <c r="J90" s="324"/>
      <c r="K90" s="484"/>
      <c r="L90" s="483"/>
    </row>
    <row r="91" spans="2:12" s="477" customFormat="1" ht="30" hidden="1" customHeight="1" x14ac:dyDescent="0.7">
      <c r="B91" s="325"/>
      <c r="C91" s="338"/>
      <c r="D91" s="327"/>
      <c r="E91" s="340" t="s">
        <v>206</v>
      </c>
      <c r="F91" s="327"/>
      <c r="G91" s="330"/>
      <c r="H91" s="343"/>
      <c r="I91" s="341"/>
      <c r="J91" s="324"/>
      <c r="K91" s="484"/>
      <c r="L91" s="483"/>
    </row>
    <row r="92" spans="2:12" s="477" customFormat="1" ht="30" hidden="1" customHeight="1" x14ac:dyDescent="0.7">
      <c r="B92" s="682">
        <v>44</v>
      </c>
      <c r="C92" s="332" t="s">
        <v>107</v>
      </c>
      <c r="D92" s="318" t="s">
        <v>108</v>
      </c>
      <c r="E92" s="585" t="s">
        <v>208</v>
      </c>
      <c r="F92" s="586">
        <f>9200*1.07</f>
        <v>9844</v>
      </c>
      <c r="G92" s="587">
        <v>242901</v>
      </c>
      <c r="H92" s="584" t="s">
        <v>209</v>
      </c>
      <c r="I92" s="588">
        <v>1</v>
      </c>
      <c r="J92" s="324"/>
      <c r="K92" s="484"/>
      <c r="L92" s="483"/>
    </row>
    <row r="93" spans="2:12" s="477" customFormat="1" ht="30" hidden="1" customHeight="1" x14ac:dyDescent="0.7">
      <c r="B93" s="337"/>
      <c r="C93" s="338"/>
      <c r="D93" s="343"/>
      <c r="E93" s="340"/>
      <c r="F93" s="327"/>
      <c r="G93" s="330"/>
      <c r="H93" s="343"/>
      <c r="I93" s="341"/>
      <c r="J93" s="324"/>
      <c r="K93" s="484"/>
      <c r="L93" s="483"/>
    </row>
    <row r="94" spans="2:12" s="477" customFormat="1" ht="37.5" hidden="1" customHeight="1" x14ac:dyDescent="0.7">
      <c r="B94" s="712">
        <v>45</v>
      </c>
      <c r="C94" s="595" t="s">
        <v>85</v>
      </c>
      <c r="D94" s="584" t="s">
        <v>86</v>
      </c>
      <c r="E94" s="585" t="s">
        <v>211</v>
      </c>
      <c r="F94" s="586">
        <f>3800*1.07</f>
        <v>4066.0000000000005</v>
      </c>
      <c r="G94" s="587">
        <v>242901</v>
      </c>
      <c r="H94" s="584" t="s">
        <v>212</v>
      </c>
      <c r="I94" s="588">
        <v>1</v>
      </c>
      <c r="J94" s="324"/>
      <c r="K94" s="484"/>
      <c r="L94" s="483"/>
    </row>
    <row r="95" spans="2:12" s="477" customFormat="1" ht="30" hidden="1" customHeight="1" x14ac:dyDescent="0.7">
      <c r="B95" s="325"/>
      <c r="C95" s="338"/>
      <c r="D95" s="327"/>
      <c r="E95" s="340"/>
      <c r="F95" s="327"/>
      <c r="G95" s="330"/>
      <c r="H95" s="343"/>
      <c r="I95" s="323"/>
      <c r="J95" s="324"/>
      <c r="K95" s="484"/>
      <c r="L95" s="483"/>
    </row>
    <row r="96" spans="2:12" s="477" customFormat="1" ht="30" hidden="1" customHeight="1" x14ac:dyDescent="0.7">
      <c r="B96" s="712">
        <v>46</v>
      </c>
      <c r="C96" s="595" t="s">
        <v>213</v>
      </c>
      <c r="D96" s="584" t="s">
        <v>214</v>
      </c>
      <c r="E96" s="585" t="s">
        <v>215</v>
      </c>
      <c r="F96" s="586">
        <f>14233*1.07</f>
        <v>15229.310000000001</v>
      </c>
      <c r="G96" s="587">
        <v>242901</v>
      </c>
      <c r="H96" s="584" t="s">
        <v>216</v>
      </c>
      <c r="I96" s="588">
        <v>1</v>
      </c>
      <c r="J96" s="324"/>
      <c r="K96" s="482"/>
      <c r="L96" s="483"/>
    </row>
    <row r="97" spans="2:12" s="477" customFormat="1" ht="30" hidden="1" customHeight="1" x14ac:dyDescent="0.7">
      <c r="B97" s="337"/>
      <c r="C97" s="338"/>
      <c r="D97" s="327"/>
      <c r="E97" s="340" t="s">
        <v>217</v>
      </c>
      <c r="F97" s="327"/>
      <c r="G97" s="330"/>
      <c r="H97" s="343"/>
      <c r="I97" s="341"/>
      <c r="J97" s="324"/>
      <c r="K97" s="482"/>
      <c r="L97" s="483"/>
    </row>
    <row r="98" spans="2:12" s="477" customFormat="1" ht="30" hidden="1" customHeight="1" x14ac:dyDescent="0.7">
      <c r="B98" s="683">
        <v>47</v>
      </c>
      <c r="C98" s="595" t="s">
        <v>47</v>
      </c>
      <c r="D98" s="584" t="s">
        <v>48</v>
      </c>
      <c r="E98" s="585" t="s">
        <v>219</v>
      </c>
      <c r="F98" s="586">
        <f>3500*1.07</f>
        <v>3745</v>
      </c>
      <c r="G98" s="587">
        <v>242901</v>
      </c>
      <c r="H98" s="584" t="s">
        <v>220</v>
      </c>
      <c r="I98" s="588">
        <v>1</v>
      </c>
      <c r="J98" s="324"/>
      <c r="K98" s="482"/>
      <c r="L98" s="483"/>
    </row>
    <row r="99" spans="2:12" s="477" customFormat="1" ht="30" hidden="1" customHeight="1" x14ac:dyDescent="0.7">
      <c r="B99" s="325"/>
      <c r="C99" s="338"/>
      <c r="D99" s="355"/>
      <c r="E99" s="328"/>
      <c r="F99" s="327"/>
      <c r="G99" s="330"/>
      <c r="H99" s="343"/>
      <c r="I99" s="323"/>
      <c r="J99" s="324"/>
      <c r="K99" s="482"/>
      <c r="L99" s="483"/>
    </row>
    <row r="100" spans="2:12" s="477" customFormat="1" ht="33.75" hidden="1" customHeight="1" x14ac:dyDescent="0.7">
      <c r="B100" s="712">
        <v>48</v>
      </c>
      <c r="C100" s="595" t="s">
        <v>221</v>
      </c>
      <c r="D100" s="584" t="s">
        <v>222</v>
      </c>
      <c r="E100" s="585" t="s">
        <v>223</v>
      </c>
      <c r="F100" s="586">
        <f>93000*1.07</f>
        <v>99510</v>
      </c>
      <c r="G100" s="587">
        <v>242901</v>
      </c>
      <c r="H100" s="584" t="s">
        <v>224</v>
      </c>
      <c r="I100" s="588">
        <v>1</v>
      </c>
      <c r="J100" s="324"/>
      <c r="K100" s="482"/>
      <c r="L100" s="483"/>
    </row>
    <row r="101" spans="2:12" s="477" customFormat="1" ht="30" hidden="1" customHeight="1" x14ac:dyDescent="0.7">
      <c r="B101" s="337"/>
      <c r="C101" s="338"/>
      <c r="D101" s="343"/>
      <c r="E101" s="340" t="s">
        <v>225</v>
      </c>
      <c r="F101" s="327"/>
      <c r="G101" s="330"/>
      <c r="H101" s="343"/>
      <c r="I101" s="341"/>
      <c r="J101" s="324"/>
      <c r="K101" s="482"/>
      <c r="L101" s="483"/>
    </row>
    <row r="102" spans="2:12" s="477" customFormat="1" ht="30" hidden="1" customHeight="1" x14ac:dyDescent="0.7">
      <c r="B102" s="712">
        <v>49</v>
      </c>
      <c r="C102" s="595" t="s">
        <v>55</v>
      </c>
      <c r="D102" s="584" t="s">
        <v>56</v>
      </c>
      <c r="E102" s="585" t="s">
        <v>228</v>
      </c>
      <c r="F102" s="586">
        <f>12600*1.07</f>
        <v>13482</v>
      </c>
      <c r="G102" s="587">
        <v>242901</v>
      </c>
      <c r="H102" s="584" t="s">
        <v>229</v>
      </c>
      <c r="I102" s="588">
        <v>1</v>
      </c>
      <c r="J102" s="324"/>
      <c r="K102" s="482"/>
      <c r="L102" s="483"/>
    </row>
    <row r="103" spans="2:12" s="477" customFormat="1" ht="30" hidden="1" customHeight="1" x14ac:dyDescent="0.7">
      <c r="B103" s="325"/>
      <c r="C103" s="326"/>
      <c r="D103" s="327"/>
      <c r="E103" s="340"/>
      <c r="F103" s="380"/>
      <c r="G103" s="330"/>
      <c r="H103" s="343"/>
      <c r="I103" s="323"/>
      <c r="J103" s="324"/>
      <c r="K103" s="482"/>
      <c r="L103" s="483"/>
    </row>
    <row r="104" spans="2:12" s="477" customFormat="1" ht="30" hidden="1" customHeight="1" x14ac:dyDescent="0.7">
      <c r="B104" s="719">
        <v>50</v>
      </c>
      <c r="C104" s="332" t="s">
        <v>107</v>
      </c>
      <c r="D104" s="318" t="s">
        <v>108</v>
      </c>
      <c r="E104" s="585" t="s">
        <v>230</v>
      </c>
      <c r="F104" s="586">
        <f>5550*1.07</f>
        <v>5938.5</v>
      </c>
      <c r="G104" s="587">
        <v>242901</v>
      </c>
      <c r="H104" s="584" t="s">
        <v>231</v>
      </c>
      <c r="I104" s="588">
        <v>1</v>
      </c>
      <c r="J104" s="324"/>
      <c r="K104" s="482"/>
      <c r="L104" s="483"/>
    </row>
    <row r="105" spans="2:12" s="477" customFormat="1" ht="30" hidden="1" customHeight="1" x14ac:dyDescent="0.7">
      <c r="B105" s="337"/>
      <c r="C105" s="338"/>
      <c r="D105" s="357"/>
      <c r="E105" s="328" t="s">
        <v>41</v>
      </c>
      <c r="F105" s="381"/>
      <c r="G105" s="330"/>
      <c r="H105" s="357"/>
      <c r="I105" s="341"/>
      <c r="J105" s="324"/>
      <c r="K105" s="482"/>
      <c r="L105" s="483"/>
    </row>
    <row r="106" spans="2:12" s="477" customFormat="1" ht="30" hidden="1" customHeight="1" x14ac:dyDescent="0.7">
      <c r="B106" s="683">
        <v>51</v>
      </c>
      <c r="C106" s="332" t="s">
        <v>232</v>
      </c>
      <c r="D106" s="342" t="s">
        <v>233</v>
      </c>
      <c r="E106" s="334" t="s">
        <v>234</v>
      </c>
      <c r="F106" s="320">
        <f>24000*1.07</f>
        <v>25680</v>
      </c>
      <c r="G106" s="335">
        <v>242901</v>
      </c>
      <c r="H106" s="342" t="s">
        <v>235</v>
      </c>
      <c r="I106" s="323">
        <v>1</v>
      </c>
      <c r="J106" s="324"/>
      <c r="K106" s="482"/>
      <c r="L106" s="483"/>
    </row>
    <row r="107" spans="2:12" s="477" customFormat="1" ht="20.25" hidden="1" customHeight="1" x14ac:dyDescent="0.7">
      <c r="B107" s="490"/>
      <c r="C107" s="346"/>
      <c r="D107" s="357"/>
      <c r="E107" s="328"/>
      <c r="F107" s="381"/>
      <c r="G107" s="356"/>
      <c r="H107" s="357"/>
      <c r="I107" s="323"/>
      <c r="J107" s="324"/>
      <c r="K107" s="482"/>
      <c r="L107" s="483"/>
    </row>
    <row r="108" spans="2:12" s="477" customFormat="1" ht="30" hidden="1" customHeight="1" x14ac:dyDescent="0.7">
      <c r="B108" s="682">
        <v>52</v>
      </c>
      <c r="C108" s="332" t="s">
        <v>55</v>
      </c>
      <c r="D108" s="342" t="s">
        <v>56</v>
      </c>
      <c r="E108" s="334" t="s">
        <v>237</v>
      </c>
      <c r="F108" s="652">
        <f>4720*1.07</f>
        <v>5050.4000000000005</v>
      </c>
      <c r="G108" s="321">
        <v>242901</v>
      </c>
      <c r="H108" s="318" t="s">
        <v>238</v>
      </c>
      <c r="I108" s="366">
        <v>1</v>
      </c>
      <c r="J108" s="324"/>
      <c r="K108" s="482"/>
      <c r="L108" s="483"/>
    </row>
    <row r="109" spans="2:12" s="477" customFormat="1" ht="30" hidden="1" customHeight="1" x14ac:dyDescent="0.7">
      <c r="B109" s="628"/>
      <c r="C109" s="346"/>
      <c r="D109" s="357"/>
      <c r="E109" s="328" t="s">
        <v>239</v>
      </c>
      <c r="F109" s="648"/>
      <c r="G109" s="356"/>
      <c r="H109" s="355"/>
      <c r="I109" s="365"/>
      <c r="J109" s="324"/>
      <c r="K109" s="482"/>
      <c r="L109" s="483"/>
    </row>
    <row r="110" spans="2:12" s="477" customFormat="1" ht="30" hidden="1" customHeight="1" x14ac:dyDescent="0.7">
      <c r="B110" s="683">
        <v>53</v>
      </c>
      <c r="C110" s="332" t="s">
        <v>131</v>
      </c>
      <c r="D110" s="333" t="s">
        <v>132</v>
      </c>
      <c r="E110" s="334" t="s">
        <v>240</v>
      </c>
      <c r="F110" s="652">
        <f>2940*1.07</f>
        <v>3145.8</v>
      </c>
      <c r="G110" s="321">
        <v>242902</v>
      </c>
      <c r="H110" s="336" t="s">
        <v>241</v>
      </c>
      <c r="I110" s="366">
        <v>1</v>
      </c>
      <c r="J110" s="324"/>
      <c r="K110" s="482"/>
      <c r="L110" s="483"/>
    </row>
    <row r="111" spans="2:12" s="477" customFormat="1" ht="30" hidden="1" customHeight="1" x14ac:dyDescent="0.7">
      <c r="B111" s="325"/>
      <c r="C111" s="338"/>
      <c r="D111" s="339"/>
      <c r="E111" s="340"/>
      <c r="F111" s="673"/>
      <c r="G111" s="330"/>
      <c r="H111" s="341"/>
      <c r="I111" s="367"/>
      <c r="J111" s="324"/>
      <c r="K111" s="482"/>
      <c r="L111" s="483"/>
    </row>
    <row r="112" spans="2:12" s="477" customFormat="1" ht="30" hidden="1" customHeight="1" x14ac:dyDescent="0.7">
      <c r="B112" s="681">
        <v>54</v>
      </c>
      <c r="C112" s="345" t="s">
        <v>186</v>
      </c>
      <c r="D112" s="347" t="s">
        <v>187</v>
      </c>
      <c r="E112" s="319" t="s">
        <v>242</v>
      </c>
      <c r="F112" s="360">
        <f>91650*1.07</f>
        <v>98065.5</v>
      </c>
      <c r="G112" s="374">
        <v>44578</v>
      </c>
      <c r="H112" s="323" t="s">
        <v>243</v>
      </c>
      <c r="I112" s="323">
        <v>1</v>
      </c>
      <c r="J112" s="324"/>
      <c r="K112" s="482"/>
      <c r="L112" s="483"/>
    </row>
    <row r="113" spans="2:12" s="477" customFormat="1" ht="30" hidden="1" customHeight="1" x14ac:dyDescent="0.7">
      <c r="B113" s="628"/>
      <c r="C113" s="346"/>
      <c r="D113" s="347"/>
      <c r="E113" s="319"/>
      <c r="F113" s="360"/>
      <c r="G113" s="375"/>
      <c r="H113" s="323"/>
      <c r="I113" s="323"/>
      <c r="J113" s="324"/>
      <c r="K113" s="482"/>
      <c r="L113" s="483"/>
    </row>
    <row r="114" spans="2:12" s="477" customFormat="1" ht="30" customHeight="1" x14ac:dyDescent="0.7">
      <c r="B114" s="682">
        <v>55</v>
      </c>
      <c r="C114" s="332" t="s">
        <v>116</v>
      </c>
      <c r="D114" s="318" t="s">
        <v>117</v>
      </c>
      <c r="E114" s="352" t="s">
        <v>245</v>
      </c>
      <c r="F114" s="320">
        <f>84000*1.07</f>
        <v>89880</v>
      </c>
      <c r="G114" s="321">
        <v>44578</v>
      </c>
      <c r="H114" s="336" t="s">
        <v>246</v>
      </c>
      <c r="I114" s="366">
        <v>1</v>
      </c>
      <c r="J114" s="324"/>
      <c r="K114" s="482"/>
      <c r="L114" s="483"/>
    </row>
    <row r="115" spans="2:12" s="477" customFormat="1" ht="30" hidden="1" customHeight="1" x14ac:dyDescent="0.7">
      <c r="B115" s="337"/>
      <c r="C115" s="338"/>
      <c r="D115" s="373"/>
      <c r="E115" s="353"/>
      <c r="F115" s="329"/>
      <c r="G115" s="330"/>
      <c r="H115" s="341"/>
      <c r="I115" s="367"/>
      <c r="J115" s="324"/>
      <c r="K115" s="482"/>
      <c r="L115" s="483"/>
    </row>
    <row r="116" spans="2:12" s="477" customFormat="1" ht="30" hidden="1" customHeight="1" x14ac:dyDescent="0.7">
      <c r="B116" s="682">
        <v>56</v>
      </c>
      <c r="C116" s="332" t="s">
        <v>55</v>
      </c>
      <c r="D116" s="318" t="s">
        <v>56</v>
      </c>
      <c r="E116" s="352" t="s">
        <v>247</v>
      </c>
      <c r="F116" s="320">
        <f>25920*1.07</f>
        <v>27734.400000000001</v>
      </c>
      <c r="G116" s="321">
        <v>242905</v>
      </c>
      <c r="H116" s="318" t="s">
        <v>248</v>
      </c>
      <c r="I116" s="366">
        <v>1</v>
      </c>
      <c r="J116" s="324"/>
      <c r="K116" s="482"/>
      <c r="L116" s="483"/>
    </row>
    <row r="117" spans="2:12" s="477" customFormat="1" ht="30" hidden="1" customHeight="1" x14ac:dyDescent="0.7">
      <c r="B117" s="337"/>
      <c r="C117" s="338"/>
      <c r="D117" s="327"/>
      <c r="E117" s="353" t="s">
        <v>249</v>
      </c>
      <c r="F117" s="329"/>
      <c r="G117" s="330"/>
      <c r="H117" s="327"/>
      <c r="I117" s="367"/>
      <c r="J117" s="324"/>
      <c r="K117" s="482"/>
      <c r="L117" s="483"/>
    </row>
    <row r="118" spans="2:12" s="477" customFormat="1" ht="30" hidden="1" customHeight="1" x14ac:dyDescent="0.7">
      <c r="B118" s="681">
        <v>57</v>
      </c>
      <c r="C118" s="345" t="s">
        <v>139</v>
      </c>
      <c r="D118" s="355" t="s">
        <v>140</v>
      </c>
      <c r="E118" s="641" t="s">
        <v>251</v>
      </c>
      <c r="F118" s="360">
        <f>20610*1.07</f>
        <v>22052.7</v>
      </c>
      <c r="G118" s="335">
        <v>242905</v>
      </c>
      <c r="H118" s="323" t="s">
        <v>252</v>
      </c>
      <c r="I118" s="365">
        <v>1</v>
      </c>
      <c r="J118" s="324"/>
      <c r="K118" s="482"/>
      <c r="L118" s="483"/>
    </row>
    <row r="119" spans="2:12" s="477" customFormat="1" ht="30" hidden="1" customHeight="1" x14ac:dyDescent="0.7">
      <c r="B119" s="337"/>
      <c r="C119" s="338"/>
      <c r="D119" s="327"/>
      <c r="E119" s="353" t="s">
        <v>1216</v>
      </c>
      <c r="F119" s="329"/>
      <c r="G119" s="330"/>
      <c r="H119" s="323"/>
      <c r="I119" s="367"/>
      <c r="J119" s="324"/>
      <c r="K119" s="482"/>
      <c r="L119" s="483"/>
    </row>
    <row r="120" spans="2:12" s="477" customFormat="1" ht="30" hidden="1" customHeight="1" x14ac:dyDescent="0.7">
      <c r="B120" s="681">
        <v>58</v>
      </c>
      <c r="C120" s="345" t="s">
        <v>254</v>
      </c>
      <c r="D120" s="388" t="s">
        <v>255</v>
      </c>
      <c r="E120" s="328" t="s">
        <v>256</v>
      </c>
      <c r="F120" s="360">
        <f>92000*1.07</f>
        <v>98440</v>
      </c>
      <c r="G120" s="374">
        <v>242905</v>
      </c>
      <c r="H120" s="336" t="s">
        <v>257</v>
      </c>
      <c r="I120" s="365">
        <v>1</v>
      </c>
      <c r="J120" s="324"/>
      <c r="K120" s="482"/>
      <c r="L120" s="483"/>
    </row>
    <row r="121" spans="2:12" s="477" customFormat="1" ht="30" hidden="1" customHeight="1" x14ac:dyDescent="0.7">
      <c r="B121" s="337"/>
      <c r="C121" s="338"/>
      <c r="D121" s="383"/>
      <c r="E121" s="340"/>
      <c r="F121" s="329"/>
      <c r="G121" s="379"/>
      <c r="H121" s="341"/>
      <c r="I121" s="367"/>
      <c r="J121" s="324"/>
      <c r="K121" s="482"/>
      <c r="L121" s="483"/>
    </row>
    <row r="122" spans="2:12" s="477" customFormat="1" ht="30" hidden="1" customHeight="1" x14ac:dyDescent="0.7">
      <c r="B122" s="683">
        <v>59</v>
      </c>
      <c r="C122" s="332" t="s">
        <v>258</v>
      </c>
      <c r="D122" s="384" t="s">
        <v>259</v>
      </c>
      <c r="E122" s="334" t="s">
        <v>260</v>
      </c>
      <c r="F122" s="320">
        <f>20000*1.07</f>
        <v>21400</v>
      </c>
      <c r="G122" s="378">
        <v>242905</v>
      </c>
      <c r="H122" s="323" t="s">
        <v>261</v>
      </c>
      <c r="I122" s="365">
        <v>1</v>
      </c>
      <c r="J122" s="324"/>
      <c r="K122" s="482"/>
      <c r="L122" s="483"/>
    </row>
    <row r="123" spans="2:12" s="477" customFormat="1" ht="30" hidden="1" customHeight="1" x14ac:dyDescent="0.7">
      <c r="B123" s="490"/>
      <c r="C123" s="346"/>
      <c r="D123" s="388"/>
      <c r="E123" s="328"/>
      <c r="F123" s="360"/>
      <c r="G123" s="375"/>
      <c r="H123" s="323"/>
      <c r="I123" s="365"/>
      <c r="J123" s="324"/>
      <c r="K123" s="482"/>
      <c r="L123" s="483"/>
    </row>
    <row r="124" spans="2:12" s="477" customFormat="1" ht="30" hidden="1" customHeight="1" x14ac:dyDescent="0.7">
      <c r="B124" s="682">
        <v>60</v>
      </c>
      <c r="C124" s="332" t="s">
        <v>152</v>
      </c>
      <c r="D124" s="333" t="s">
        <v>153</v>
      </c>
      <c r="E124" s="334" t="s">
        <v>263</v>
      </c>
      <c r="F124" s="652">
        <f>5234*1.07</f>
        <v>5600.38</v>
      </c>
      <c r="G124" s="321">
        <v>242906</v>
      </c>
      <c r="H124" s="318" t="s">
        <v>264</v>
      </c>
      <c r="I124" s="366">
        <v>1</v>
      </c>
      <c r="J124" s="324"/>
      <c r="K124" s="482"/>
      <c r="L124" s="483"/>
    </row>
    <row r="125" spans="2:12" s="477" customFormat="1" ht="30" hidden="1" customHeight="1" x14ac:dyDescent="0.7">
      <c r="B125" s="337"/>
      <c r="C125" s="338"/>
      <c r="D125" s="339"/>
      <c r="E125" s="385"/>
      <c r="F125" s="673"/>
      <c r="G125" s="330"/>
      <c r="H125" s="327"/>
      <c r="I125" s="367"/>
      <c r="J125" s="324"/>
      <c r="K125" s="482"/>
      <c r="L125" s="483"/>
    </row>
    <row r="126" spans="2:12" s="477" customFormat="1" ht="30" hidden="1" customHeight="1" x14ac:dyDescent="0.7">
      <c r="B126" s="713">
        <v>61</v>
      </c>
      <c r="C126" s="369" t="s">
        <v>37</v>
      </c>
      <c r="D126" s="347" t="s">
        <v>38</v>
      </c>
      <c r="E126" s="678" t="s">
        <v>266</v>
      </c>
      <c r="F126" s="648">
        <f>1680*1.07</f>
        <v>1797.6000000000001</v>
      </c>
      <c r="G126" s="335">
        <v>242906</v>
      </c>
      <c r="H126" s="355" t="s">
        <v>267</v>
      </c>
      <c r="I126" s="365">
        <v>1</v>
      </c>
      <c r="J126" s="324"/>
      <c r="K126" s="482"/>
      <c r="L126" s="483"/>
    </row>
    <row r="127" spans="2:12" s="477" customFormat="1" ht="30" hidden="1" customHeight="1" x14ac:dyDescent="0.7">
      <c r="B127" s="483"/>
      <c r="C127" s="346"/>
      <c r="D127" s="347"/>
      <c r="E127" s="678"/>
      <c r="F127" s="648"/>
      <c r="G127" s="356"/>
      <c r="H127" s="355"/>
      <c r="I127" s="365"/>
      <c r="J127" s="324"/>
      <c r="K127" s="482"/>
      <c r="L127" s="483"/>
    </row>
    <row r="128" spans="2:12" s="477" customFormat="1" ht="30" hidden="1" customHeight="1" x14ac:dyDescent="0.7">
      <c r="B128" s="682">
        <v>62</v>
      </c>
      <c r="C128" s="332" t="s">
        <v>85</v>
      </c>
      <c r="D128" s="333" t="s">
        <v>86</v>
      </c>
      <c r="E128" s="386" t="s">
        <v>269</v>
      </c>
      <c r="F128" s="652">
        <f>14760*1.07</f>
        <v>15793.2</v>
      </c>
      <c r="G128" s="321">
        <v>242906</v>
      </c>
      <c r="H128" s="318" t="s">
        <v>270</v>
      </c>
      <c r="I128" s="366">
        <v>1</v>
      </c>
      <c r="J128" s="324"/>
      <c r="K128" s="482"/>
      <c r="L128" s="483"/>
    </row>
    <row r="129" spans="2:12" s="477" customFormat="1" ht="30" hidden="1" customHeight="1" x14ac:dyDescent="0.7">
      <c r="B129" s="337"/>
      <c r="C129" s="338"/>
      <c r="D129" s="347"/>
      <c r="E129" s="328" t="s">
        <v>271</v>
      </c>
      <c r="F129" s="648"/>
      <c r="G129" s="356"/>
      <c r="H129" s="355"/>
      <c r="I129" s="365"/>
      <c r="J129" s="324"/>
      <c r="K129" s="482"/>
      <c r="L129" s="483"/>
    </row>
    <row r="130" spans="2:12" s="477" customFormat="1" ht="30" hidden="1" customHeight="1" x14ac:dyDescent="0.7">
      <c r="B130" s="683">
        <v>63</v>
      </c>
      <c r="C130" s="354" t="s">
        <v>272</v>
      </c>
      <c r="D130" s="333" t="s">
        <v>273</v>
      </c>
      <c r="E130" s="334" t="s">
        <v>274</v>
      </c>
      <c r="F130" s="652">
        <f>3900*1.07</f>
        <v>4173</v>
      </c>
      <c r="G130" s="321">
        <v>242906</v>
      </c>
      <c r="H130" s="318" t="s">
        <v>275</v>
      </c>
      <c r="I130" s="366">
        <v>1</v>
      </c>
      <c r="J130" s="324"/>
      <c r="K130" s="482"/>
      <c r="L130" s="483"/>
    </row>
    <row r="131" spans="2:12" s="477" customFormat="1" ht="30" hidden="1" customHeight="1" x14ac:dyDescent="0.7">
      <c r="B131" s="325"/>
      <c r="C131" s="350"/>
      <c r="D131" s="339"/>
      <c r="E131" s="340" t="s">
        <v>276</v>
      </c>
      <c r="F131" s="673"/>
      <c r="G131" s="330"/>
      <c r="H131" s="327"/>
      <c r="I131" s="367"/>
      <c r="J131" s="324"/>
      <c r="K131" s="482"/>
      <c r="L131" s="483"/>
    </row>
    <row r="132" spans="2:12" s="477" customFormat="1" ht="30" hidden="1" customHeight="1" x14ac:dyDescent="0.7">
      <c r="B132" s="681">
        <v>64</v>
      </c>
      <c r="C132" s="345" t="s">
        <v>277</v>
      </c>
      <c r="D132" s="584" t="s">
        <v>278</v>
      </c>
      <c r="E132" s="328" t="s">
        <v>279</v>
      </c>
      <c r="F132" s="381">
        <f>76060*1.07</f>
        <v>81384.200000000012</v>
      </c>
      <c r="G132" s="335">
        <v>242906</v>
      </c>
      <c r="H132" s="357" t="s">
        <v>280</v>
      </c>
      <c r="I132" s="323">
        <v>1</v>
      </c>
      <c r="J132" s="324"/>
      <c r="K132" s="482"/>
      <c r="L132" s="483"/>
    </row>
    <row r="133" spans="2:12" s="477" customFormat="1" ht="34.5" hidden="1" customHeight="1" x14ac:dyDescent="0.7">
      <c r="B133" s="683">
        <v>65</v>
      </c>
      <c r="C133" s="332" t="s">
        <v>281</v>
      </c>
      <c r="D133" s="347" t="s">
        <v>282</v>
      </c>
      <c r="E133" s="334" t="s">
        <v>716</v>
      </c>
      <c r="F133" s="387">
        <f>17900*1.07</f>
        <v>19153</v>
      </c>
      <c r="G133" s="335">
        <v>44579</v>
      </c>
      <c r="H133" s="342" t="s">
        <v>284</v>
      </c>
      <c r="I133" s="323">
        <v>1</v>
      </c>
      <c r="J133" s="324"/>
      <c r="K133" s="482"/>
      <c r="L133" s="483"/>
    </row>
    <row r="134" spans="2:12" s="477" customFormat="1" ht="30" hidden="1" customHeight="1" x14ac:dyDescent="0.7">
      <c r="B134" s="325"/>
      <c r="C134" s="338"/>
      <c r="D134" s="339"/>
      <c r="E134" s="340" t="s">
        <v>285</v>
      </c>
      <c r="F134" s="381"/>
      <c r="G134" s="356"/>
      <c r="H134" s="357"/>
      <c r="I134" s="323"/>
      <c r="J134" s="324"/>
      <c r="K134" s="482"/>
      <c r="L134" s="483"/>
    </row>
    <row r="135" spans="2:12" s="477" customFormat="1" ht="30" hidden="1" customHeight="1" x14ac:dyDescent="0.7">
      <c r="B135" s="682">
        <v>66</v>
      </c>
      <c r="C135" s="332" t="s">
        <v>286</v>
      </c>
      <c r="D135" s="342" t="s">
        <v>287</v>
      </c>
      <c r="E135" s="334" t="s">
        <v>288</v>
      </c>
      <c r="F135" s="320">
        <f>81308.41*1.07</f>
        <v>86999.998700000011</v>
      </c>
      <c r="G135" s="321">
        <v>44579</v>
      </c>
      <c r="H135" s="342" t="s">
        <v>289</v>
      </c>
      <c r="I135" s="336">
        <v>1</v>
      </c>
      <c r="J135" s="324"/>
      <c r="K135" s="482"/>
      <c r="L135" s="483"/>
    </row>
    <row r="136" spans="2:12" s="477" customFormat="1" ht="34.5" hidden="1" customHeight="1" x14ac:dyDescent="0.7">
      <c r="B136" s="337"/>
      <c r="C136" s="338"/>
      <c r="D136" s="343"/>
      <c r="E136" s="340" t="s">
        <v>290</v>
      </c>
      <c r="F136" s="329"/>
      <c r="G136" s="330"/>
      <c r="H136" s="343"/>
      <c r="I136" s="341"/>
      <c r="J136" s="324"/>
      <c r="K136" s="482"/>
      <c r="L136" s="483"/>
    </row>
    <row r="137" spans="2:12" s="477" customFormat="1" ht="30" hidden="1" customHeight="1" x14ac:dyDescent="0.7">
      <c r="B137" s="712">
        <v>67</v>
      </c>
      <c r="C137" s="595" t="s">
        <v>291</v>
      </c>
      <c r="D137" s="590" t="s">
        <v>292</v>
      </c>
      <c r="E137" s="585" t="s">
        <v>293</v>
      </c>
      <c r="F137" s="586">
        <f>87300*1.07</f>
        <v>93411</v>
      </c>
      <c r="G137" s="587">
        <v>242907</v>
      </c>
      <c r="H137" s="588" t="s">
        <v>294</v>
      </c>
      <c r="I137" s="588">
        <v>1</v>
      </c>
      <c r="J137" s="324"/>
      <c r="K137" s="482"/>
      <c r="L137" s="483"/>
    </row>
    <row r="138" spans="2:12" s="477" customFormat="1" ht="30" hidden="1" customHeight="1" x14ac:dyDescent="0.7">
      <c r="B138" s="325"/>
      <c r="C138" s="338"/>
      <c r="D138" s="383"/>
      <c r="E138" s="340" t="s">
        <v>41</v>
      </c>
      <c r="F138" s="329"/>
      <c r="G138" s="379"/>
      <c r="H138" s="341"/>
      <c r="I138" s="323"/>
      <c r="J138" s="324"/>
      <c r="K138" s="482"/>
      <c r="L138" s="483"/>
    </row>
    <row r="139" spans="2:12" s="477" customFormat="1" ht="40.5" hidden="1" customHeight="1" x14ac:dyDescent="0.7">
      <c r="B139" s="712">
        <v>68</v>
      </c>
      <c r="C139" s="595" t="s">
        <v>295</v>
      </c>
      <c r="D139" s="590" t="s">
        <v>296</v>
      </c>
      <c r="E139" s="585" t="s">
        <v>297</v>
      </c>
      <c r="F139" s="586">
        <f>90000*1.07</f>
        <v>96300</v>
      </c>
      <c r="G139" s="587">
        <v>242907</v>
      </c>
      <c r="H139" s="588" t="s">
        <v>298</v>
      </c>
      <c r="I139" s="588">
        <v>1</v>
      </c>
      <c r="J139" s="324"/>
      <c r="K139" s="482"/>
      <c r="L139" s="483"/>
    </row>
    <row r="140" spans="2:12" s="477" customFormat="1" ht="30" hidden="1" customHeight="1" x14ac:dyDescent="0.7">
      <c r="B140" s="682">
        <v>69</v>
      </c>
      <c r="C140" s="332" t="s">
        <v>272</v>
      </c>
      <c r="D140" s="318" t="s">
        <v>273</v>
      </c>
      <c r="E140" s="352" t="s">
        <v>299</v>
      </c>
      <c r="F140" s="320">
        <f>38800*1.07</f>
        <v>41516</v>
      </c>
      <c r="G140" s="653">
        <v>242907</v>
      </c>
      <c r="H140" s="322" t="s">
        <v>300</v>
      </c>
      <c r="I140" s="366">
        <v>1</v>
      </c>
      <c r="J140" s="324"/>
      <c r="K140" s="482"/>
      <c r="L140" s="483"/>
    </row>
    <row r="141" spans="2:12" s="477" customFormat="1" ht="30" hidden="1" customHeight="1" x14ac:dyDescent="0.7">
      <c r="B141" s="337"/>
      <c r="C141" s="338"/>
      <c r="D141" s="327"/>
      <c r="E141" s="353" t="s">
        <v>301</v>
      </c>
      <c r="F141" s="329"/>
      <c r="G141" s="677"/>
      <c r="H141" s="344"/>
      <c r="I141" s="367"/>
      <c r="J141" s="324"/>
      <c r="K141" s="482"/>
      <c r="L141" s="483"/>
    </row>
    <row r="142" spans="2:12" s="477" customFormat="1" ht="30" hidden="1" customHeight="1" x14ac:dyDescent="0.7">
      <c r="B142" s="724">
        <v>70</v>
      </c>
      <c r="C142" s="361" t="s">
        <v>131</v>
      </c>
      <c r="D142" s="327" t="s">
        <v>132</v>
      </c>
      <c r="E142" s="340" t="s">
        <v>303</v>
      </c>
      <c r="F142" s="329">
        <f>3536*1.07</f>
        <v>3783.5200000000004</v>
      </c>
      <c r="G142" s="669">
        <v>242907</v>
      </c>
      <c r="H142" s="327" t="s">
        <v>304</v>
      </c>
      <c r="I142" s="341">
        <v>1</v>
      </c>
      <c r="J142" s="324"/>
      <c r="K142" s="482"/>
      <c r="L142" s="483"/>
    </row>
    <row r="143" spans="2:12" s="477" customFormat="1" ht="30" hidden="1" customHeight="1" x14ac:dyDescent="0.7">
      <c r="B143" s="337"/>
      <c r="C143" s="338"/>
      <c r="D143" s="343"/>
      <c r="E143" s="340"/>
      <c r="F143" s="380"/>
      <c r="G143" s="330"/>
      <c r="H143" s="344"/>
      <c r="I143" s="341"/>
      <c r="J143" s="324"/>
      <c r="K143" s="482"/>
      <c r="L143" s="483"/>
    </row>
    <row r="144" spans="2:12" s="477" customFormat="1" ht="30" hidden="1" customHeight="1" x14ac:dyDescent="0.7">
      <c r="B144" s="712">
        <v>71</v>
      </c>
      <c r="C144" s="583" t="s">
        <v>37</v>
      </c>
      <c r="D144" s="584" t="s">
        <v>38</v>
      </c>
      <c r="E144" s="585" t="s">
        <v>306</v>
      </c>
      <c r="F144" s="586">
        <f>14760*1.07</f>
        <v>15793.2</v>
      </c>
      <c r="G144" s="587">
        <v>242908</v>
      </c>
      <c r="H144" s="588" t="s">
        <v>307</v>
      </c>
      <c r="I144" s="588">
        <v>1</v>
      </c>
      <c r="J144" s="324"/>
      <c r="K144" s="482"/>
      <c r="L144" s="483"/>
    </row>
    <row r="145" spans="2:12" s="477" customFormat="1" ht="30" hidden="1" customHeight="1" x14ac:dyDescent="0.7">
      <c r="B145" s="325"/>
      <c r="C145" s="346"/>
      <c r="D145" s="327"/>
      <c r="E145" s="340"/>
      <c r="F145" s="380"/>
      <c r="G145" s="356"/>
      <c r="H145" s="323"/>
      <c r="I145" s="323"/>
      <c r="J145" s="324"/>
      <c r="K145" s="482"/>
      <c r="L145" s="483"/>
    </row>
    <row r="146" spans="2:12" s="477" customFormat="1" ht="30" hidden="1" customHeight="1" x14ac:dyDescent="0.7">
      <c r="B146" s="682">
        <v>72</v>
      </c>
      <c r="C146" s="332" t="s">
        <v>308</v>
      </c>
      <c r="D146" s="318" t="s">
        <v>309</v>
      </c>
      <c r="E146" s="334" t="s">
        <v>310</v>
      </c>
      <c r="F146" s="320">
        <f>67450*1.07</f>
        <v>72171.5</v>
      </c>
      <c r="G146" s="321">
        <v>242909</v>
      </c>
      <c r="H146" s="336" t="s">
        <v>311</v>
      </c>
      <c r="I146" s="336">
        <v>1</v>
      </c>
      <c r="J146" s="324"/>
      <c r="K146" s="482"/>
      <c r="L146" s="483"/>
    </row>
    <row r="147" spans="2:12" s="477" customFormat="1" ht="30" hidden="1" customHeight="1" x14ac:dyDescent="0.7">
      <c r="B147" s="337"/>
      <c r="C147" s="338"/>
      <c r="D147" s="327"/>
      <c r="E147" s="340" t="s">
        <v>41</v>
      </c>
      <c r="F147" s="380"/>
      <c r="G147" s="330"/>
      <c r="H147" s="341"/>
      <c r="I147" s="341"/>
      <c r="J147" s="324"/>
      <c r="K147" s="482"/>
      <c r="L147" s="483"/>
    </row>
    <row r="148" spans="2:12" s="477" customFormat="1" ht="30" hidden="1" customHeight="1" x14ac:dyDescent="0.7">
      <c r="B148" s="683">
        <v>73</v>
      </c>
      <c r="C148" s="332" t="s">
        <v>178</v>
      </c>
      <c r="D148" s="372" t="s">
        <v>179</v>
      </c>
      <c r="E148" s="585" t="s">
        <v>313</v>
      </c>
      <c r="F148" s="586">
        <f>86000*1.07</f>
        <v>92020</v>
      </c>
      <c r="G148" s="587">
        <v>242909</v>
      </c>
      <c r="H148" s="588" t="s">
        <v>314</v>
      </c>
      <c r="I148" s="588">
        <v>1</v>
      </c>
      <c r="J148" s="324"/>
      <c r="K148" s="482"/>
      <c r="L148" s="483"/>
    </row>
    <row r="149" spans="2:12" s="477" customFormat="1" ht="30" hidden="1" customHeight="1" x14ac:dyDescent="0.7">
      <c r="B149" s="325"/>
      <c r="C149" s="338"/>
      <c r="D149" s="373"/>
      <c r="E149" s="340"/>
      <c r="F149" s="329"/>
      <c r="G149" s="330"/>
      <c r="H149" s="323"/>
      <c r="I149" s="323"/>
      <c r="J149" s="324"/>
      <c r="K149" s="482"/>
      <c r="L149" s="483"/>
    </row>
    <row r="150" spans="2:12" s="477" customFormat="1" ht="30" hidden="1" customHeight="1" x14ac:dyDescent="0.7">
      <c r="B150" s="712">
        <v>74</v>
      </c>
      <c r="C150" s="595" t="s">
        <v>221</v>
      </c>
      <c r="D150" s="584" t="s">
        <v>222</v>
      </c>
      <c r="E150" s="585" t="s">
        <v>316</v>
      </c>
      <c r="F150" s="586">
        <f>35000*1.07</f>
        <v>37450</v>
      </c>
      <c r="G150" s="587">
        <v>242912</v>
      </c>
      <c r="H150" s="584" t="s">
        <v>317</v>
      </c>
      <c r="I150" s="588">
        <v>1</v>
      </c>
      <c r="J150" s="324"/>
      <c r="K150" s="482"/>
      <c r="L150" s="483"/>
    </row>
    <row r="151" spans="2:12" s="477" customFormat="1" ht="30" hidden="1" customHeight="1" x14ac:dyDescent="0.7">
      <c r="B151" s="337"/>
      <c r="C151" s="338"/>
      <c r="D151" s="327"/>
      <c r="E151" s="389"/>
      <c r="F151" s="380"/>
      <c r="G151" s="330"/>
      <c r="H151" s="344"/>
      <c r="I151" s="341"/>
      <c r="J151" s="324"/>
      <c r="K151" s="482"/>
      <c r="L151" s="483"/>
    </row>
    <row r="152" spans="2:12" s="477" customFormat="1" ht="30" hidden="1" customHeight="1" x14ac:dyDescent="0.7">
      <c r="B152" s="712">
        <v>75</v>
      </c>
      <c r="C152" s="583" t="s">
        <v>37</v>
      </c>
      <c r="D152" s="584" t="s">
        <v>38</v>
      </c>
      <c r="E152" s="585" t="s">
        <v>318</v>
      </c>
      <c r="F152" s="586">
        <f>25660*1.07</f>
        <v>27456.2</v>
      </c>
      <c r="G152" s="587">
        <v>242912</v>
      </c>
      <c r="H152" s="584" t="s">
        <v>319</v>
      </c>
      <c r="I152" s="588">
        <v>1</v>
      </c>
      <c r="J152" s="324"/>
      <c r="K152" s="482"/>
      <c r="L152" s="483"/>
    </row>
    <row r="153" spans="2:12" s="477" customFormat="1" ht="30" hidden="1" customHeight="1" x14ac:dyDescent="0.7">
      <c r="B153" s="325"/>
      <c r="C153" s="338"/>
      <c r="D153" s="327"/>
      <c r="E153" s="340" t="s">
        <v>41</v>
      </c>
      <c r="F153" s="380"/>
      <c r="G153" s="330"/>
      <c r="H153" s="344"/>
      <c r="I153" s="323"/>
      <c r="J153" s="324"/>
      <c r="K153" s="482"/>
      <c r="L153" s="483"/>
    </row>
    <row r="154" spans="2:12" s="477" customFormat="1" ht="30" hidden="1" customHeight="1" x14ac:dyDescent="0.7">
      <c r="B154" s="712">
        <v>76</v>
      </c>
      <c r="C154" s="595" t="s">
        <v>85</v>
      </c>
      <c r="D154" s="584" t="s">
        <v>86</v>
      </c>
      <c r="E154" s="585" t="s">
        <v>321</v>
      </c>
      <c r="F154" s="586">
        <f>49510*1.07</f>
        <v>52975.700000000004</v>
      </c>
      <c r="G154" s="587">
        <v>242912</v>
      </c>
      <c r="H154" s="584" t="s">
        <v>322</v>
      </c>
      <c r="I154" s="588">
        <v>1</v>
      </c>
      <c r="J154" s="324"/>
      <c r="K154" s="482"/>
      <c r="L154" s="483"/>
    </row>
    <row r="155" spans="2:12" s="477" customFormat="1" ht="30" hidden="1" customHeight="1" x14ac:dyDescent="0.7">
      <c r="B155" s="337"/>
      <c r="C155" s="338"/>
      <c r="D155" s="327"/>
      <c r="E155" s="340" t="s">
        <v>190</v>
      </c>
      <c r="F155" s="380"/>
      <c r="G155" s="330"/>
      <c r="H155" s="344"/>
      <c r="I155" s="341"/>
      <c r="J155" s="324"/>
      <c r="K155" s="482"/>
      <c r="L155" s="483"/>
    </row>
    <row r="156" spans="2:12" s="477" customFormat="1" ht="30" hidden="1" customHeight="1" x14ac:dyDescent="0.7">
      <c r="B156" s="712">
        <v>77</v>
      </c>
      <c r="C156" s="602" t="s">
        <v>64</v>
      </c>
      <c r="D156" s="584" t="s">
        <v>43</v>
      </c>
      <c r="E156" s="585" t="s">
        <v>324</v>
      </c>
      <c r="F156" s="586">
        <f>1200*1.07</f>
        <v>1284</v>
      </c>
      <c r="G156" s="587">
        <v>242912</v>
      </c>
      <c r="H156" s="584" t="s">
        <v>325</v>
      </c>
      <c r="I156" s="588">
        <v>1</v>
      </c>
      <c r="J156" s="324"/>
      <c r="K156" s="482"/>
      <c r="L156" s="483"/>
    </row>
    <row r="157" spans="2:12" s="477" customFormat="1" ht="30" hidden="1" customHeight="1" x14ac:dyDescent="0.7">
      <c r="B157" s="325"/>
      <c r="C157" s="338"/>
      <c r="D157" s="327"/>
      <c r="E157" s="390"/>
      <c r="F157" s="329"/>
      <c r="G157" s="330"/>
      <c r="H157" s="344"/>
      <c r="I157" s="341"/>
      <c r="J157" s="324"/>
      <c r="K157" s="482"/>
      <c r="L157" s="483"/>
    </row>
    <row r="158" spans="2:12" s="477" customFormat="1" ht="30" customHeight="1" x14ac:dyDescent="0.7">
      <c r="B158" s="712">
        <v>78</v>
      </c>
      <c r="C158" s="595" t="s">
        <v>116</v>
      </c>
      <c r="D158" s="584" t="s">
        <v>117</v>
      </c>
      <c r="E158" s="620" t="s">
        <v>326</v>
      </c>
      <c r="F158" s="586">
        <f>92700*1.07</f>
        <v>99189</v>
      </c>
      <c r="G158" s="587">
        <v>242912</v>
      </c>
      <c r="H158" s="588" t="s">
        <v>327</v>
      </c>
      <c r="I158" s="588">
        <v>1</v>
      </c>
      <c r="J158" s="324"/>
      <c r="K158" s="482"/>
      <c r="L158" s="483"/>
    </row>
    <row r="159" spans="2:12" s="477" customFormat="1" ht="30" hidden="1" customHeight="1" x14ac:dyDescent="0.7">
      <c r="B159" s="337"/>
      <c r="C159" s="338"/>
      <c r="D159" s="355"/>
      <c r="E159" s="391"/>
      <c r="F159" s="360"/>
      <c r="G159" s="330"/>
      <c r="H159" s="323"/>
      <c r="I159" s="341"/>
      <c r="J159" s="324"/>
      <c r="K159" s="482"/>
      <c r="L159" s="483"/>
    </row>
    <row r="160" spans="2:12" s="477" customFormat="1" ht="34.5" hidden="1" customHeight="1" x14ac:dyDescent="0.7">
      <c r="B160" s="712">
        <v>79</v>
      </c>
      <c r="C160" s="595" t="s">
        <v>328</v>
      </c>
      <c r="D160" s="584" t="s">
        <v>329</v>
      </c>
      <c r="E160" s="620" t="s">
        <v>330</v>
      </c>
      <c r="F160" s="586">
        <f>15900*1.07</f>
        <v>17013</v>
      </c>
      <c r="G160" s="587">
        <v>242912</v>
      </c>
      <c r="H160" s="588" t="s">
        <v>331</v>
      </c>
      <c r="I160" s="588">
        <v>1</v>
      </c>
      <c r="J160" s="324"/>
      <c r="K160" s="482"/>
      <c r="L160" s="483"/>
    </row>
    <row r="161" spans="2:12" s="477" customFormat="1" ht="30" hidden="1" customHeight="1" x14ac:dyDescent="0.7">
      <c r="B161" s="325"/>
      <c r="C161" s="338"/>
      <c r="D161" s="327"/>
      <c r="E161" s="340" t="s">
        <v>41</v>
      </c>
      <c r="F161" s="329"/>
      <c r="G161" s="330"/>
      <c r="H161" s="341"/>
      <c r="I161" s="341"/>
      <c r="J161" s="324"/>
      <c r="K161" s="482"/>
      <c r="L161" s="483"/>
    </row>
    <row r="162" spans="2:12" s="477" customFormat="1" ht="30" hidden="1" customHeight="1" x14ac:dyDescent="0.7">
      <c r="B162" s="712">
        <v>80</v>
      </c>
      <c r="C162" s="583" t="s">
        <v>37</v>
      </c>
      <c r="D162" s="584" t="s">
        <v>38</v>
      </c>
      <c r="E162" s="585" t="s">
        <v>333</v>
      </c>
      <c r="F162" s="586">
        <f>44500*1.07</f>
        <v>47615</v>
      </c>
      <c r="G162" s="587">
        <v>242912</v>
      </c>
      <c r="H162" s="588" t="s">
        <v>334</v>
      </c>
      <c r="I162" s="588">
        <v>1</v>
      </c>
      <c r="J162" s="324"/>
      <c r="K162" s="482"/>
      <c r="L162" s="483"/>
    </row>
    <row r="163" spans="2:12" s="477" customFormat="1" ht="30" hidden="1" customHeight="1" x14ac:dyDescent="0.7">
      <c r="B163" s="337"/>
      <c r="C163" s="338"/>
      <c r="D163" s="355"/>
      <c r="E163" s="394"/>
      <c r="F163" s="360"/>
      <c r="G163" s="330"/>
      <c r="H163" s="323"/>
      <c r="I163" s="341"/>
      <c r="J163" s="324"/>
      <c r="K163" s="482"/>
      <c r="L163" s="483"/>
    </row>
    <row r="164" spans="2:12" s="477" customFormat="1" ht="30" hidden="1" customHeight="1" x14ac:dyDescent="0.7">
      <c r="B164" s="712">
        <v>81</v>
      </c>
      <c r="C164" s="595" t="s">
        <v>328</v>
      </c>
      <c r="D164" s="584" t="s">
        <v>329</v>
      </c>
      <c r="E164" s="585" t="s">
        <v>335</v>
      </c>
      <c r="F164" s="586">
        <f>17600*1.07</f>
        <v>18832</v>
      </c>
      <c r="G164" s="587">
        <v>242912</v>
      </c>
      <c r="H164" s="588" t="s">
        <v>336</v>
      </c>
      <c r="I164" s="588">
        <v>1</v>
      </c>
      <c r="J164" s="324"/>
      <c r="K164" s="482"/>
      <c r="L164" s="483"/>
    </row>
    <row r="165" spans="2:12" s="477" customFormat="1" ht="30" hidden="1" customHeight="1" x14ac:dyDescent="0.7">
      <c r="B165" s="490"/>
      <c r="C165" s="346"/>
      <c r="D165" s="355"/>
      <c r="E165" s="328" t="s">
        <v>41</v>
      </c>
      <c r="F165" s="360"/>
      <c r="G165" s="356"/>
      <c r="H165" s="323"/>
      <c r="I165" s="323"/>
      <c r="J165" s="324"/>
      <c r="K165" s="482"/>
      <c r="L165" s="483"/>
    </row>
    <row r="166" spans="2:12" s="477" customFormat="1" ht="30" hidden="1" customHeight="1" x14ac:dyDescent="0.7">
      <c r="B166" s="712">
        <v>82</v>
      </c>
      <c r="C166" s="595" t="s">
        <v>131</v>
      </c>
      <c r="D166" s="584" t="s">
        <v>132</v>
      </c>
      <c r="E166" s="585" t="s">
        <v>196</v>
      </c>
      <c r="F166" s="586">
        <f>1520*1.07</f>
        <v>1626.4</v>
      </c>
      <c r="G166" s="587">
        <v>242912</v>
      </c>
      <c r="H166" s="588" t="s">
        <v>338</v>
      </c>
      <c r="I166" s="588">
        <v>1</v>
      </c>
      <c r="J166" s="324"/>
      <c r="K166" s="482"/>
      <c r="L166" s="483"/>
    </row>
    <row r="167" spans="2:12" s="477" customFormat="1" ht="30" hidden="1" customHeight="1" x14ac:dyDescent="0.7">
      <c r="B167" s="337"/>
      <c r="C167" s="338"/>
      <c r="D167" s="373"/>
      <c r="E167" s="389"/>
      <c r="F167" s="329"/>
      <c r="G167" s="379"/>
      <c r="H167" s="396"/>
      <c r="I167" s="341"/>
      <c r="J167" s="324"/>
      <c r="K167" s="482"/>
      <c r="L167" s="483"/>
    </row>
    <row r="168" spans="2:12" s="477" customFormat="1" ht="30" hidden="1" customHeight="1" x14ac:dyDescent="0.7">
      <c r="B168" s="683">
        <v>83</v>
      </c>
      <c r="C168" s="595" t="s">
        <v>47</v>
      </c>
      <c r="D168" s="584" t="s">
        <v>48</v>
      </c>
      <c r="E168" s="585" t="s">
        <v>340</v>
      </c>
      <c r="F168" s="586">
        <f>700*1.07</f>
        <v>749</v>
      </c>
      <c r="G168" s="587">
        <v>242913</v>
      </c>
      <c r="H168" s="588" t="s">
        <v>341</v>
      </c>
      <c r="I168" s="588">
        <v>1</v>
      </c>
      <c r="J168" s="324"/>
      <c r="K168" s="482"/>
      <c r="L168" s="483"/>
    </row>
    <row r="169" spans="2:12" s="477" customFormat="1" ht="33" hidden="1" customHeight="1" x14ac:dyDescent="0.7">
      <c r="B169" s="490"/>
      <c r="C169" s="346"/>
      <c r="D169" s="395"/>
      <c r="E169" s="319"/>
      <c r="F169" s="360"/>
      <c r="G169" s="375"/>
      <c r="H169" s="396"/>
      <c r="I169" s="323"/>
      <c r="J169" s="324"/>
      <c r="K169" s="482"/>
      <c r="L169" s="483"/>
    </row>
    <row r="170" spans="2:12" s="477" customFormat="1" ht="30" hidden="1" customHeight="1" x14ac:dyDescent="0.7">
      <c r="B170" s="712">
        <v>84</v>
      </c>
      <c r="C170" s="595" t="s">
        <v>131</v>
      </c>
      <c r="D170" s="584" t="s">
        <v>132</v>
      </c>
      <c r="E170" s="585" t="s">
        <v>342</v>
      </c>
      <c r="F170" s="586">
        <f>50597*1.07</f>
        <v>54138.79</v>
      </c>
      <c r="G170" s="587">
        <v>242913</v>
      </c>
      <c r="H170" s="588" t="s">
        <v>343</v>
      </c>
      <c r="I170" s="588">
        <v>1</v>
      </c>
      <c r="J170" s="324"/>
      <c r="K170" s="482"/>
      <c r="L170" s="483"/>
    </row>
    <row r="171" spans="2:12" s="477" customFormat="1" ht="30" hidden="1" customHeight="1" x14ac:dyDescent="0.7">
      <c r="B171" s="337"/>
      <c r="C171" s="338"/>
      <c r="D171" s="373"/>
      <c r="E171" s="377" t="s">
        <v>344</v>
      </c>
      <c r="F171" s="329"/>
      <c r="G171" s="379"/>
      <c r="H171" s="364"/>
      <c r="I171" s="341"/>
      <c r="J171" s="324"/>
      <c r="K171" s="482"/>
      <c r="L171" s="483"/>
    </row>
    <row r="172" spans="2:12" s="477" customFormat="1" ht="30" hidden="1" customHeight="1" x14ac:dyDescent="0.7">
      <c r="B172" s="712">
        <v>85</v>
      </c>
      <c r="C172" s="595" t="s">
        <v>85</v>
      </c>
      <c r="D172" s="584" t="s">
        <v>86</v>
      </c>
      <c r="E172" s="585" t="s">
        <v>345</v>
      </c>
      <c r="F172" s="586">
        <f>900*1.07</f>
        <v>963</v>
      </c>
      <c r="G172" s="587">
        <v>242913</v>
      </c>
      <c r="H172" s="588" t="s">
        <v>346</v>
      </c>
      <c r="I172" s="588">
        <v>1</v>
      </c>
      <c r="J172" s="324"/>
      <c r="K172" s="482"/>
      <c r="L172" s="483"/>
    </row>
    <row r="173" spans="2:12" s="477" customFormat="1" ht="30" hidden="1" customHeight="1" x14ac:dyDescent="0.7">
      <c r="B173" s="325"/>
      <c r="C173" s="338"/>
      <c r="D173" s="373"/>
      <c r="E173" s="377"/>
      <c r="F173" s="329"/>
      <c r="G173" s="379"/>
      <c r="H173" s="364"/>
      <c r="I173" s="341"/>
      <c r="J173" s="324"/>
      <c r="K173" s="482"/>
      <c r="L173" s="483"/>
    </row>
    <row r="174" spans="2:12" s="477" customFormat="1" ht="30" hidden="1" customHeight="1" x14ac:dyDescent="0.7">
      <c r="B174" s="712">
        <v>86</v>
      </c>
      <c r="C174" s="595" t="s">
        <v>347</v>
      </c>
      <c r="D174" s="590" t="s">
        <v>348</v>
      </c>
      <c r="E174" s="585" t="s">
        <v>349</v>
      </c>
      <c r="F174" s="586">
        <f>28000*1.07</f>
        <v>29960</v>
      </c>
      <c r="G174" s="587">
        <v>242913</v>
      </c>
      <c r="H174" s="588" t="s">
        <v>350</v>
      </c>
      <c r="I174" s="588">
        <v>1</v>
      </c>
      <c r="J174" s="324"/>
      <c r="K174" s="482"/>
      <c r="L174" s="483"/>
    </row>
    <row r="175" spans="2:12" s="477" customFormat="1" ht="30" hidden="1" customHeight="1" x14ac:dyDescent="0.7">
      <c r="B175" s="337"/>
      <c r="C175" s="346"/>
      <c r="D175" s="395"/>
      <c r="E175" s="319" t="s">
        <v>351</v>
      </c>
      <c r="F175" s="329"/>
      <c r="G175" s="379"/>
      <c r="H175" s="364"/>
      <c r="I175" s="341"/>
      <c r="J175" s="324"/>
      <c r="K175" s="482"/>
      <c r="L175" s="483"/>
    </row>
    <row r="176" spans="2:12" s="477" customFormat="1" ht="30" hidden="1" customHeight="1" x14ac:dyDescent="0.7">
      <c r="B176" s="712">
        <v>87</v>
      </c>
      <c r="C176" s="595" t="s">
        <v>152</v>
      </c>
      <c r="D176" s="584" t="s">
        <v>153</v>
      </c>
      <c r="E176" s="585" t="s">
        <v>353</v>
      </c>
      <c r="F176" s="586">
        <f>27100*1.07</f>
        <v>28997</v>
      </c>
      <c r="G176" s="587">
        <v>242914</v>
      </c>
      <c r="H176" s="588" t="s">
        <v>1268</v>
      </c>
      <c r="I176" s="588">
        <v>1</v>
      </c>
      <c r="J176" s="324"/>
      <c r="K176" s="482"/>
      <c r="L176" s="483"/>
    </row>
    <row r="177" spans="2:12" s="477" customFormat="1" ht="30" hidden="1" customHeight="1" x14ac:dyDescent="0.7">
      <c r="B177" s="325"/>
      <c r="C177" s="338"/>
      <c r="D177" s="373"/>
      <c r="E177" s="377"/>
      <c r="F177" s="329"/>
      <c r="G177" s="379"/>
      <c r="H177" s="364"/>
      <c r="I177" s="341"/>
      <c r="J177" s="324"/>
      <c r="K177" s="482"/>
      <c r="L177" s="483"/>
    </row>
    <row r="178" spans="2:12" s="477" customFormat="1" ht="30" hidden="1" customHeight="1" x14ac:dyDescent="0.7">
      <c r="B178" s="712">
        <v>88</v>
      </c>
      <c r="C178" s="595" t="s">
        <v>355</v>
      </c>
      <c r="D178" s="590" t="s">
        <v>356</v>
      </c>
      <c r="E178" s="585" t="s">
        <v>357</v>
      </c>
      <c r="F178" s="586">
        <f>93000*1.07</f>
        <v>99510</v>
      </c>
      <c r="G178" s="587">
        <v>242914</v>
      </c>
      <c r="H178" s="588" t="s">
        <v>358</v>
      </c>
      <c r="I178" s="588">
        <v>1</v>
      </c>
      <c r="J178" s="324"/>
      <c r="K178" s="482"/>
      <c r="L178" s="483"/>
    </row>
    <row r="179" spans="2:12" s="477" customFormat="1" ht="30" hidden="1" customHeight="1" x14ac:dyDescent="0.7">
      <c r="B179" s="337"/>
      <c r="C179" s="338"/>
      <c r="D179" s="373"/>
      <c r="E179" s="353"/>
      <c r="F179" s="329"/>
      <c r="G179" s="379"/>
      <c r="H179" s="341"/>
      <c r="I179" s="341"/>
      <c r="J179" s="324"/>
      <c r="K179" s="482"/>
      <c r="L179" s="483"/>
    </row>
    <row r="180" spans="2:12" s="477" customFormat="1" ht="30" hidden="1" customHeight="1" x14ac:dyDescent="0.7">
      <c r="B180" s="683">
        <v>89</v>
      </c>
      <c r="C180" s="345" t="s">
        <v>148</v>
      </c>
      <c r="D180" s="372" t="s">
        <v>359</v>
      </c>
      <c r="E180" s="371" t="s">
        <v>360</v>
      </c>
      <c r="F180" s="360">
        <f>83840*1.07</f>
        <v>89708.800000000003</v>
      </c>
      <c r="G180" s="374">
        <v>44588</v>
      </c>
      <c r="H180" s="323" t="s">
        <v>361</v>
      </c>
      <c r="I180" s="336">
        <v>1</v>
      </c>
      <c r="J180" s="324"/>
      <c r="K180" s="482"/>
      <c r="L180" s="483"/>
    </row>
    <row r="181" spans="2:12" s="477" customFormat="1" ht="30" hidden="1" customHeight="1" x14ac:dyDescent="0.7">
      <c r="B181" s="325"/>
      <c r="C181" s="346"/>
      <c r="D181" s="373"/>
      <c r="E181" s="340" t="s">
        <v>41</v>
      </c>
      <c r="F181" s="329"/>
      <c r="G181" s="379"/>
      <c r="H181" s="341"/>
      <c r="I181" s="341"/>
      <c r="J181" s="324"/>
      <c r="K181" s="482"/>
      <c r="L181" s="483"/>
    </row>
    <row r="182" spans="2:12" s="477" customFormat="1" ht="30" hidden="1" customHeight="1" x14ac:dyDescent="0.7">
      <c r="B182" s="682">
        <v>90</v>
      </c>
      <c r="C182" s="332" t="s">
        <v>362</v>
      </c>
      <c r="D182" s="372" t="s">
        <v>363</v>
      </c>
      <c r="E182" s="371" t="s">
        <v>364</v>
      </c>
      <c r="F182" s="360">
        <f>24789*1.07</f>
        <v>26524.230000000003</v>
      </c>
      <c r="G182" s="374">
        <v>242915</v>
      </c>
      <c r="H182" s="323" t="s">
        <v>365</v>
      </c>
      <c r="I182" s="336">
        <v>1</v>
      </c>
      <c r="J182" s="324"/>
      <c r="K182" s="482"/>
      <c r="L182" s="483"/>
    </row>
    <row r="183" spans="2:12" s="477" customFormat="1" ht="30" hidden="1" customHeight="1" x14ac:dyDescent="0.7">
      <c r="B183" s="337"/>
      <c r="C183" s="338"/>
      <c r="D183" s="373"/>
      <c r="E183" s="340" t="s">
        <v>46</v>
      </c>
      <c r="F183" s="329"/>
      <c r="G183" s="379"/>
      <c r="H183" s="341"/>
      <c r="I183" s="341"/>
      <c r="J183" s="324"/>
      <c r="K183" s="482"/>
      <c r="L183" s="483"/>
    </row>
    <row r="184" spans="2:12" s="477" customFormat="1" ht="30" hidden="1" customHeight="1" x14ac:dyDescent="0.7">
      <c r="B184" s="683">
        <v>91</v>
      </c>
      <c r="C184" s="332" t="s">
        <v>366</v>
      </c>
      <c r="D184" s="372" t="s">
        <v>367</v>
      </c>
      <c r="E184" s="334" t="s">
        <v>368</v>
      </c>
      <c r="F184" s="360">
        <f>61750*1.07</f>
        <v>66072.5</v>
      </c>
      <c r="G184" s="374">
        <v>44588</v>
      </c>
      <c r="H184" s="323" t="s">
        <v>369</v>
      </c>
      <c r="I184" s="336">
        <v>1</v>
      </c>
      <c r="J184" s="324"/>
      <c r="K184" s="482"/>
      <c r="L184" s="483"/>
    </row>
    <row r="185" spans="2:12" s="477" customFormat="1" ht="30" hidden="1" customHeight="1" x14ac:dyDescent="0.7">
      <c r="B185" s="490"/>
      <c r="C185" s="346"/>
      <c r="D185" s="395"/>
      <c r="E185" s="641"/>
      <c r="F185" s="360"/>
      <c r="G185" s="375"/>
      <c r="H185" s="323"/>
      <c r="I185" s="323"/>
      <c r="J185" s="324"/>
      <c r="K185" s="482"/>
      <c r="L185" s="483"/>
    </row>
    <row r="186" spans="2:12" s="477" customFormat="1" ht="30" hidden="1" customHeight="1" x14ac:dyDescent="0.7">
      <c r="B186" s="712">
        <v>92</v>
      </c>
      <c r="C186" s="595" t="s">
        <v>131</v>
      </c>
      <c r="D186" s="584" t="s">
        <v>132</v>
      </c>
      <c r="E186" s="585" t="s">
        <v>371</v>
      </c>
      <c r="F186" s="586">
        <f>11192*1.07</f>
        <v>11975.44</v>
      </c>
      <c r="G186" s="587">
        <v>242915</v>
      </c>
      <c r="H186" s="588" t="s">
        <v>372</v>
      </c>
      <c r="I186" s="588">
        <v>1</v>
      </c>
      <c r="J186" s="324"/>
      <c r="K186" s="482"/>
      <c r="L186" s="483"/>
    </row>
    <row r="187" spans="2:12" s="477" customFormat="1" ht="30" hidden="1" customHeight="1" x14ac:dyDescent="0.7">
      <c r="B187" s="337"/>
      <c r="C187" s="338"/>
      <c r="D187" s="373"/>
      <c r="E187" s="340" t="s">
        <v>373</v>
      </c>
      <c r="F187" s="329"/>
      <c r="G187" s="379"/>
      <c r="H187" s="341"/>
      <c r="I187" s="341"/>
      <c r="J187" s="324"/>
      <c r="K187" s="482"/>
      <c r="L187" s="483"/>
    </row>
    <row r="188" spans="2:12" s="477" customFormat="1" ht="30" hidden="1" customHeight="1" x14ac:dyDescent="0.7">
      <c r="B188" s="683">
        <v>93</v>
      </c>
      <c r="C188" s="370" t="s">
        <v>374</v>
      </c>
      <c r="D188" s="372" t="s">
        <v>375</v>
      </c>
      <c r="E188" s="334" t="s">
        <v>376</v>
      </c>
      <c r="F188" s="360">
        <f>500*1.07</f>
        <v>535</v>
      </c>
      <c r="G188" s="374">
        <v>44588</v>
      </c>
      <c r="H188" s="323" t="s">
        <v>377</v>
      </c>
      <c r="I188" s="336">
        <v>1</v>
      </c>
      <c r="J188" s="324"/>
      <c r="K188" s="482"/>
      <c r="L188" s="483"/>
    </row>
    <row r="189" spans="2:12" s="477" customFormat="1" ht="30" hidden="1" customHeight="1" x14ac:dyDescent="0.7">
      <c r="B189" s="325"/>
      <c r="C189" s="338"/>
      <c r="D189" s="373"/>
      <c r="E189" s="340"/>
      <c r="F189" s="329"/>
      <c r="G189" s="379"/>
      <c r="H189" s="341"/>
      <c r="I189" s="341"/>
      <c r="J189" s="324"/>
      <c r="K189" s="482"/>
      <c r="L189" s="483"/>
    </row>
    <row r="190" spans="2:12" s="477" customFormat="1" ht="30" hidden="1" customHeight="1" x14ac:dyDescent="0.7">
      <c r="B190" s="712">
        <v>94</v>
      </c>
      <c r="C190" s="595" t="s">
        <v>85</v>
      </c>
      <c r="D190" s="584" t="s">
        <v>86</v>
      </c>
      <c r="E190" s="585" t="s">
        <v>379</v>
      </c>
      <c r="F190" s="586">
        <f>8880*1.07</f>
        <v>9501.6</v>
      </c>
      <c r="G190" s="587">
        <v>242915</v>
      </c>
      <c r="H190" s="588" t="s">
        <v>380</v>
      </c>
      <c r="I190" s="588">
        <v>1</v>
      </c>
      <c r="J190" s="324"/>
      <c r="K190" s="482"/>
      <c r="L190" s="483"/>
    </row>
    <row r="191" spans="2:12" s="477" customFormat="1" ht="30" hidden="1" customHeight="1" x14ac:dyDescent="0.7">
      <c r="B191" s="337"/>
      <c r="C191" s="338"/>
      <c r="D191" s="373"/>
      <c r="E191" s="340" t="s">
        <v>41</v>
      </c>
      <c r="F191" s="329"/>
      <c r="G191" s="379"/>
      <c r="H191" s="341"/>
      <c r="I191" s="341"/>
      <c r="J191" s="324"/>
      <c r="K191" s="482"/>
      <c r="L191" s="483"/>
    </row>
    <row r="192" spans="2:12" s="477" customFormat="1" ht="30" hidden="1" customHeight="1" x14ac:dyDescent="0.7">
      <c r="B192" s="683">
        <v>95</v>
      </c>
      <c r="C192" s="332" t="s">
        <v>381</v>
      </c>
      <c r="D192" s="372" t="s">
        <v>382</v>
      </c>
      <c r="E192" s="334" t="s">
        <v>383</v>
      </c>
      <c r="F192" s="360">
        <f>48640*1.07</f>
        <v>52044.800000000003</v>
      </c>
      <c r="G192" s="374">
        <v>242916</v>
      </c>
      <c r="H192" s="323" t="s">
        <v>384</v>
      </c>
      <c r="I192" s="336">
        <v>1</v>
      </c>
      <c r="J192" s="324"/>
      <c r="K192" s="482"/>
      <c r="L192" s="483"/>
    </row>
    <row r="193" spans="2:12" s="477" customFormat="1" ht="30" hidden="1" customHeight="1" x14ac:dyDescent="0.7">
      <c r="B193" s="325"/>
      <c r="C193" s="338"/>
      <c r="D193" s="373" t="s">
        <v>385</v>
      </c>
      <c r="E193" s="340" t="s">
        <v>46</v>
      </c>
      <c r="F193" s="329"/>
      <c r="G193" s="379"/>
      <c r="H193" s="341"/>
      <c r="I193" s="341"/>
      <c r="J193" s="324"/>
      <c r="K193" s="482"/>
      <c r="L193" s="483"/>
    </row>
    <row r="194" spans="2:12" s="477" customFormat="1" ht="30" hidden="1" customHeight="1" x14ac:dyDescent="0.7">
      <c r="B194" s="682">
        <v>96</v>
      </c>
      <c r="C194" s="332" t="s">
        <v>186</v>
      </c>
      <c r="D194" s="372" t="s">
        <v>386</v>
      </c>
      <c r="E194" s="352" t="s">
        <v>387</v>
      </c>
      <c r="F194" s="360">
        <f>76000*1.07</f>
        <v>81320</v>
      </c>
      <c r="G194" s="374">
        <v>44589</v>
      </c>
      <c r="H194" s="323" t="s">
        <v>388</v>
      </c>
      <c r="I194" s="336">
        <v>1</v>
      </c>
      <c r="J194" s="324"/>
      <c r="K194" s="482"/>
      <c r="L194" s="483"/>
    </row>
    <row r="195" spans="2:12" s="477" customFormat="1" ht="30" hidden="1" customHeight="1" x14ac:dyDescent="0.7">
      <c r="B195" s="337"/>
      <c r="C195" s="338"/>
      <c r="D195" s="373"/>
      <c r="E195" s="353"/>
      <c r="F195" s="329"/>
      <c r="G195" s="379"/>
      <c r="H195" s="341"/>
      <c r="I195" s="341"/>
      <c r="J195" s="324"/>
      <c r="K195" s="482"/>
      <c r="L195" s="483"/>
    </row>
    <row r="196" spans="2:12" s="477" customFormat="1" ht="34.5" hidden="1" customHeight="1" x14ac:dyDescent="0.7">
      <c r="B196" s="712">
        <v>97</v>
      </c>
      <c r="C196" s="595" t="s">
        <v>213</v>
      </c>
      <c r="D196" s="590" t="s">
        <v>389</v>
      </c>
      <c r="E196" s="585" t="s">
        <v>390</v>
      </c>
      <c r="F196" s="586">
        <f>49292.25*1.07</f>
        <v>52742.707500000004</v>
      </c>
      <c r="G196" s="587">
        <v>242916</v>
      </c>
      <c r="H196" s="588" t="s">
        <v>391</v>
      </c>
      <c r="I196" s="588">
        <v>1</v>
      </c>
      <c r="J196" s="324"/>
      <c r="K196" s="482"/>
      <c r="L196" s="483"/>
    </row>
    <row r="197" spans="2:12" s="477" customFormat="1" ht="30" hidden="1" customHeight="1" x14ac:dyDescent="0.7">
      <c r="B197" s="325"/>
      <c r="C197" s="338"/>
      <c r="D197" s="373"/>
      <c r="E197" s="353" t="s">
        <v>392</v>
      </c>
      <c r="F197" s="329"/>
      <c r="G197" s="379"/>
      <c r="H197" s="397"/>
      <c r="I197" s="341"/>
      <c r="J197" s="324"/>
      <c r="K197" s="482"/>
      <c r="L197" s="483"/>
    </row>
    <row r="198" spans="2:12" s="477" customFormat="1" ht="30" hidden="1" customHeight="1" x14ac:dyDescent="0.7">
      <c r="B198" s="712">
        <v>98</v>
      </c>
      <c r="C198" s="583" t="s">
        <v>37</v>
      </c>
      <c r="D198" s="584" t="s">
        <v>38</v>
      </c>
      <c r="E198" s="585" t="s">
        <v>393</v>
      </c>
      <c r="F198" s="586">
        <f>3410*1.07</f>
        <v>3648.7000000000003</v>
      </c>
      <c r="G198" s="587">
        <v>242919</v>
      </c>
      <c r="H198" s="588" t="s">
        <v>394</v>
      </c>
      <c r="I198" s="588">
        <v>1</v>
      </c>
      <c r="J198" s="324"/>
      <c r="K198" s="482"/>
      <c r="L198" s="483"/>
    </row>
    <row r="199" spans="2:12" s="477" customFormat="1" ht="30" hidden="1" customHeight="1" x14ac:dyDescent="0.7">
      <c r="B199" s="337"/>
      <c r="C199" s="338"/>
      <c r="D199" s="373"/>
      <c r="E199" s="340" t="s">
        <v>395</v>
      </c>
      <c r="F199" s="329"/>
      <c r="G199" s="379"/>
      <c r="H199" s="341"/>
      <c r="I199" s="341"/>
      <c r="J199" s="324"/>
      <c r="K199" s="482"/>
      <c r="L199" s="483"/>
    </row>
    <row r="200" spans="2:12" s="477" customFormat="1" ht="30" hidden="1" customHeight="1" x14ac:dyDescent="0.7">
      <c r="B200" s="683">
        <v>99</v>
      </c>
      <c r="C200" s="332" t="s">
        <v>178</v>
      </c>
      <c r="D200" s="372" t="s">
        <v>179</v>
      </c>
      <c r="E200" s="585" t="s">
        <v>396</v>
      </c>
      <c r="F200" s="586">
        <f>71700*1.07</f>
        <v>76719</v>
      </c>
      <c r="G200" s="587">
        <v>242919</v>
      </c>
      <c r="H200" s="588" t="s">
        <v>397</v>
      </c>
      <c r="I200" s="588">
        <v>1</v>
      </c>
      <c r="J200" s="324"/>
      <c r="K200" s="482"/>
      <c r="L200" s="483"/>
    </row>
    <row r="201" spans="2:12" s="477" customFormat="1" ht="30" hidden="1" customHeight="1" x14ac:dyDescent="0.7">
      <c r="B201" s="490"/>
      <c r="C201" s="346"/>
      <c r="D201" s="395"/>
      <c r="E201" s="641"/>
      <c r="F201" s="360"/>
      <c r="G201" s="375"/>
      <c r="H201" s="323"/>
      <c r="I201" s="323"/>
      <c r="J201" s="324"/>
      <c r="K201" s="482"/>
      <c r="L201" s="483"/>
    </row>
    <row r="202" spans="2:12" s="477" customFormat="1" ht="36" hidden="1" customHeight="1" x14ac:dyDescent="0.7">
      <c r="B202" s="712">
        <v>100</v>
      </c>
      <c r="C202" s="595" t="s">
        <v>131</v>
      </c>
      <c r="D202" s="584" t="s">
        <v>132</v>
      </c>
      <c r="E202" s="585" t="s">
        <v>398</v>
      </c>
      <c r="F202" s="586">
        <f>3084*1.07</f>
        <v>3299.88</v>
      </c>
      <c r="G202" s="587">
        <v>242919</v>
      </c>
      <c r="H202" s="588" t="s">
        <v>399</v>
      </c>
      <c r="I202" s="588">
        <v>1</v>
      </c>
      <c r="J202" s="324"/>
      <c r="K202" s="482"/>
      <c r="L202" s="483"/>
    </row>
    <row r="203" spans="2:12" s="477" customFormat="1" ht="30" hidden="1" customHeight="1" x14ac:dyDescent="0.7">
      <c r="B203" s="337"/>
      <c r="C203" s="338"/>
      <c r="D203" s="373"/>
      <c r="E203" s="340" t="s">
        <v>400</v>
      </c>
      <c r="F203" s="399"/>
      <c r="G203" s="330"/>
      <c r="H203" s="341"/>
      <c r="I203" s="341"/>
      <c r="J203" s="324"/>
      <c r="K203" s="482"/>
      <c r="L203" s="483"/>
    </row>
    <row r="204" spans="2:12" s="477" customFormat="1" ht="30" hidden="1" customHeight="1" x14ac:dyDescent="0.7">
      <c r="B204" s="712">
        <v>101</v>
      </c>
      <c r="C204" s="595" t="s">
        <v>221</v>
      </c>
      <c r="D204" s="584" t="s">
        <v>222</v>
      </c>
      <c r="E204" s="592" t="s">
        <v>474</v>
      </c>
      <c r="F204" s="586">
        <v>96300</v>
      </c>
      <c r="G204" s="587">
        <v>242920</v>
      </c>
      <c r="H204" s="593" t="s">
        <v>553</v>
      </c>
      <c r="I204" s="588">
        <v>1</v>
      </c>
      <c r="J204" s="324"/>
      <c r="K204" s="485"/>
    </row>
    <row r="205" spans="2:12" s="477" customFormat="1" ht="30" hidden="1" customHeight="1" x14ac:dyDescent="0.7">
      <c r="B205" s="337"/>
      <c r="C205" s="361"/>
      <c r="D205" s="404"/>
      <c r="E205" s="405" t="s">
        <v>475</v>
      </c>
      <c r="F205" s="329"/>
      <c r="G205" s="406"/>
      <c r="H205" s="407"/>
      <c r="I205" s="323"/>
      <c r="J205" s="324"/>
      <c r="K205" s="485"/>
    </row>
    <row r="206" spans="2:12" s="477" customFormat="1" ht="30" hidden="1" customHeight="1" x14ac:dyDescent="0.7">
      <c r="B206" s="712">
        <v>102</v>
      </c>
      <c r="C206" s="583" t="s">
        <v>37</v>
      </c>
      <c r="D206" s="584" t="s">
        <v>38</v>
      </c>
      <c r="E206" s="592" t="s">
        <v>476</v>
      </c>
      <c r="F206" s="586">
        <v>38594.9</v>
      </c>
      <c r="G206" s="587">
        <v>242920</v>
      </c>
      <c r="H206" s="593" t="s">
        <v>554</v>
      </c>
      <c r="I206" s="588">
        <v>1</v>
      </c>
      <c r="J206" s="324"/>
      <c r="K206" s="485"/>
    </row>
    <row r="207" spans="2:12" s="477" customFormat="1" ht="30" hidden="1" customHeight="1" x14ac:dyDescent="0.7">
      <c r="B207" s="337"/>
      <c r="C207" s="338"/>
      <c r="D207" s="409"/>
      <c r="E207" s="405" t="s">
        <v>477</v>
      </c>
      <c r="F207" s="360"/>
      <c r="G207" s="406"/>
      <c r="H207" s="407"/>
      <c r="I207" s="341"/>
      <c r="J207" s="324"/>
    </row>
    <row r="208" spans="2:12" s="477" customFormat="1" ht="30" hidden="1" customHeight="1" x14ac:dyDescent="0.7">
      <c r="B208" s="682">
        <v>103</v>
      </c>
      <c r="C208" s="369" t="s">
        <v>723</v>
      </c>
      <c r="D208" s="410" t="s">
        <v>417</v>
      </c>
      <c r="E208" s="401" t="s">
        <v>478</v>
      </c>
      <c r="F208" s="320">
        <v>77896</v>
      </c>
      <c r="G208" s="402">
        <v>242920</v>
      </c>
      <c r="H208" s="403" t="s">
        <v>555</v>
      </c>
      <c r="I208" s="323">
        <v>1</v>
      </c>
      <c r="J208" s="324"/>
    </row>
    <row r="209" spans="2:10" s="477" customFormat="1" ht="30" hidden="1" customHeight="1" x14ac:dyDescent="0.7">
      <c r="B209" s="337"/>
      <c r="C209" s="338"/>
      <c r="D209" s="409"/>
      <c r="E209" s="405" t="s">
        <v>479</v>
      </c>
      <c r="F209" s="329"/>
      <c r="G209" s="406"/>
      <c r="H209" s="407"/>
      <c r="I209" s="323"/>
      <c r="J209" s="324"/>
    </row>
    <row r="210" spans="2:10" s="477" customFormat="1" ht="30" hidden="1" customHeight="1" x14ac:dyDescent="0.7">
      <c r="B210" s="682">
        <v>104</v>
      </c>
      <c r="C210" s="332" t="s">
        <v>107</v>
      </c>
      <c r="D210" s="318" t="s">
        <v>108</v>
      </c>
      <c r="E210" s="592" t="s">
        <v>483</v>
      </c>
      <c r="F210" s="586">
        <v>12628.14</v>
      </c>
      <c r="G210" s="587">
        <v>242920</v>
      </c>
      <c r="H210" s="593" t="s">
        <v>558</v>
      </c>
      <c r="I210" s="588">
        <v>1</v>
      </c>
      <c r="J210" s="324"/>
    </row>
    <row r="211" spans="2:10" s="477" customFormat="1" ht="30" hidden="1" customHeight="1" x14ac:dyDescent="0.7">
      <c r="B211" s="337"/>
      <c r="C211" s="350"/>
      <c r="D211" s="409"/>
      <c r="E211" s="405"/>
      <c r="F211" s="329"/>
      <c r="G211" s="406"/>
      <c r="H211" s="407"/>
      <c r="I211" s="341"/>
      <c r="J211" s="324"/>
    </row>
    <row r="212" spans="2:10" s="477" customFormat="1" ht="30" hidden="1" customHeight="1" x14ac:dyDescent="0.7">
      <c r="B212" s="712">
        <v>105</v>
      </c>
      <c r="C212" s="595" t="s">
        <v>328</v>
      </c>
      <c r="D212" s="584" t="s">
        <v>329</v>
      </c>
      <c r="E212" s="592" t="s">
        <v>626</v>
      </c>
      <c r="F212" s="586">
        <v>69550</v>
      </c>
      <c r="G212" s="587">
        <v>242920</v>
      </c>
      <c r="H212" s="593" t="s">
        <v>598</v>
      </c>
      <c r="I212" s="588">
        <v>1</v>
      </c>
      <c r="J212" s="349"/>
    </row>
    <row r="213" spans="2:10" s="477" customFormat="1" ht="30" hidden="1" customHeight="1" x14ac:dyDescent="0.7">
      <c r="B213" s="337"/>
      <c r="C213" s="350"/>
      <c r="D213" s="409"/>
      <c r="E213" s="405" t="s">
        <v>627</v>
      </c>
      <c r="F213" s="329"/>
      <c r="G213" s="406"/>
      <c r="H213" s="407"/>
      <c r="I213" s="341"/>
      <c r="J213" s="349"/>
    </row>
    <row r="214" spans="2:10" s="477" customFormat="1" ht="30" hidden="1" customHeight="1" x14ac:dyDescent="0.7">
      <c r="B214" s="682">
        <v>106</v>
      </c>
      <c r="C214" s="332" t="s">
        <v>277</v>
      </c>
      <c r="D214" s="342" t="s">
        <v>278</v>
      </c>
      <c r="E214" s="401" t="s">
        <v>628</v>
      </c>
      <c r="F214" s="320">
        <v>30366.6</v>
      </c>
      <c r="G214" s="402">
        <v>242920</v>
      </c>
      <c r="H214" s="403" t="s">
        <v>599</v>
      </c>
      <c r="I214" s="323">
        <v>1</v>
      </c>
      <c r="J214" s="349"/>
    </row>
    <row r="215" spans="2:10" s="477" customFormat="1" ht="30" hidden="1" customHeight="1" x14ac:dyDescent="0.7">
      <c r="B215" s="337"/>
      <c r="C215" s="350"/>
      <c r="D215" s="409"/>
      <c r="E215" s="405"/>
      <c r="F215" s="329"/>
      <c r="G215" s="406"/>
      <c r="H215" s="407"/>
      <c r="I215" s="323"/>
      <c r="J215" s="324"/>
    </row>
    <row r="216" spans="2:10" s="477" customFormat="1" ht="30" hidden="1" customHeight="1" x14ac:dyDescent="0.7">
      <c r="B216" s="682">
        <v>107</v>
      </c>
      <c r="C216" s="348" t="s">
        <v>186</v>
      </c>
      <c r="D216" s="411" t="s">
        <v>649</v>
      </c>
      <c r="E216" s="412" t="s">
        <v>676</v>
      </c>
      <c r="F216" s="413">
        <v>80464</v>
      </c>
      <c r="G216" s="335">
        <v>44593</v>
      </c>
      <c r="H216" s="414" t="s">
        <v>692</v>
      </c>
      <c r="I216" s="336">
        <v>1</v>
      </c>
      <c r="J216" s="324"/>
    </row>
    <row r="217" spans="2:10" s="477" customFormat="1" ht="30" hidden="1" customHeight="1" x14ac:dyDescent="0.7">
      <c r="B217" s="337"/>
      <c r="C217" s="350"/>
      <c r="D217" s="415"/>
      <c r="E217" s="416" t="s">
        <v>482</v>
      </c>
      <c r="F217" s="417"/>
      <c r="G217" s="330"/>
      <c r="H217" s="418"/>
      <c r="I217" s="341"/>
      <c r="J217" s="324"/>
    </row>
    <row r="218" spans="2:10" s="477" customFormat="1" ht="30" hidden="1" customHeight="1" x14ac:dyDescent="0.7">
      <c r="B218" s="682">
        <v>108</v>
      </c>
      <c r="C218" s="419" t="s">
        <v>725</v>
      </c>
      <c r="D218" s="420" t="s">
        <v>650</v>
      </c>
      <c r="E218" s="421" t="s">
        <v>677</v>
      </c>
      <c r="F218" s="422">
        <v>38520</v>
      </c>
      <c r="G218" s="321">
        <v>44593</v>
      </c>
      <c r="H218" s="414" t="s">
        <v>693</v>
      </c>
      <c r="I218" s="336">
        <v>1</v>
      </c>
      <c r="J218" s="324"/>
    </row>
    <row r="219" spans="2:10" s="477" customFormat="1" ht="30" hidden="1" customHeight="1" x14ac:dyDescent="0.7">
      <c r="B219" s="337"/>
      <c r="C219" s="350"/>
      <c r="D219" s="423"/>
      <c r="E219" s="424"/>
      <c r="F219" s="425"/>
      <c r="G219" s="330"/>
      <c r="H219" s="418"/>
      <c r="I219" s="341"/>
      <c r="J219" s="324"/>
    </row>
    <row r="220" spans="2:10" s="477" customFormat="1" ht="30" hidden="1" customHeight="1" x14ac:dyDescent="0.7">
      <c r="B220" s="682">
        <v>109</v>
      </c>
      <c r="C220" s="332" t="s">
        <v>107</v>
      </c>
      <c r="D220" s="318" t="s">
        <v>108</v>
      </c>
      <c r="E220" s="592" t="s">
        <v>484</v>
      </c>
      <c r="F220" s="586">
        <v>11342</v>
      </c>
      <c r="G220" s="587">
        <v>242921</v>
      </c>
      <c r="H220" s="593" t="s">
        <v>559</v>
      </c>
      <c r="I220" s="588">
        <v>1</v>
      </c>
      <c r="J220" s="324"/>
    </row>
    <row r="221" spans="2:10" s="477" customFormat="1" ht="30" hidden="1" customHeight="1" x14ac:dyDescent="0.7">
      <c r="B221" s="337"/>
      <c r="C221" s="326"/>
      <c r="D221" s="409"/>
      <c r="E221" s="405" t="s">
        <v>485</v>
      </c>
      <c r="F221" s="329"/>
      <c r="G221" s="406"/>
      <c r="H221" s="407"/>
      <c r="I221" s="323"/>
      <c r="J221" s="324"/>
    </row>
    <row r="222" spans="2:10" s="477" customFormat="1" ht="30" hidden="1" customHeight="1" x14ac:dyDescent="0.7">
      <c r="B222" s="682">
        <v>110</v>
      </c>
      <c r="C222" s="332" t="s">
        <v>107</v>
      </c>
      <c r="D222" s="318" t="s">
        <v>108</v>
      </c>
      <c r="E222" s="592" t="s">
        <v>486</v>
      </c>
      <c r="F222" s="586">
        <v>15408</v>
      </c>
      <c r="G222" s="587">
        <v>242921</v>
      </c>
      <c r="H222" s="593" t="s">
        <v>560</v>
      </c>
      <c r="I222" s="588">
        <v>1</v>
      </c>
      <c r="J222" s="324"/>
    </row>
    <row r="223" spans="2:10" s="477" customFormat="1" ht="30" hidden="1" customHeight="1" x14ac:dyDescent="0.7">
      <c r="B223" s="337"/>
      <c r="C223" s="350"/>
      <c r="D223" s="409"/>
      <c r="E223" s="405" t="s">
        <v>487</v>
      </c>
      <c r="F223" s="360"/>
      <c r="G223" s="406"/>
      <c r="H223" s="407"/>
      <c r="I223" s="341"/>
      <c r="J223" s="324"/>
    </row>
    <row r="224" spans="2:10" s="477" customFormat="1" ht="30" hidden="1" customHeight="1" x14ac:dyDescent="0.7">
      <c r="B224" s="712">
        <v>111</v>
      </c>
      <c r="C224" s="595" t="s">
        <v>726</v>
      </c>
      <c r="D224" s="591" t="s">
        <v>420</v>
      </c>
      <c r="E224" s="592" t="s">
        <v>488</v>
      </c>
      <c r="F224" s="586">
        <v>95230</v>
      </c>
      <c r="G224" s="587">
        <v>242921</v>
      </c>
      <c r="H224" s="593" t="s">
        <v>561</v>
      </c>
      <c r="I224" s="588">
        <v>1</v>
      </c>
      <c r="J224" s="324"/>
    </row>
    <row r="225" spans="2:11" s="477" customFormat="1" ht="30" hidden="1" customHeight="1" x14ac:dyDescent="0.7">
      <c r="B225" s="337"/>
      <c r="C225" s="350"/>
      <c r="D225" s="409"/>
      <c r="E225" s="405" t="s">
        <v>1215</v>
      </c>
      <c r="F225" s="329"/>
      <c r="G225" s="406"/>
      <c r="H225" s="407"/>
      <c r="I225" s="323"/>
      <c r="J225" s="324"/>
    </row>
    <row r="226" spans="2:11" s="477" customFormat="1" ht="30" hidden="1" customHeight="1" x14ac:dyDescent="0.7">
      <c r="B226" s="712">
        <v>112</v>
      </c>
      <c r="C226" s="595" t="s">
        <v>727</v>
      </c>
      <c r="D226" s="591" t="s">
        <v>421</v>
      </c>
      <c r="E226" s="592" t="s">
        <v>490</v>
      </c>
      <c r="F226" s="586">
        <v>14766</v>
      </c>
      <c r="G226" s="587">
        <v>242921</v>
      </c>
      <c r="H226" s="593" t="s">
        <v>562</v>
      </c>
      <c r="I226" s="588">
        <v>1</v>
      </c>
      <c r="J226" s="324"/>
    </row>
    <row r="227" spans="2:11" s="477" customFormat="1" ht="30" hidden="1" customHeight="1" x14ac:dyDescent="0.7">
      <c r="B227" s="337"/>
      <c r="C227" s="326"/>
      <c r="D227" s="409"/>
      <c r="E227" s="405" t="s">
        <v>491</v>
      </c>
      <c r="F227" s="360"/>
      <c r="G227" s="406"/>
      <c r="H227" s="407"/>
      <c r="I227" s="341"/>
      <c r="J227" s="324"/>
    </row>
    <row r="228" spans="2:11" s="477" customFormat="1" ht="30" hidden="1" customHeight="1" x14ac:dyDescent="0.7">
      <c r="B228" s="712">
        <v>113</v>
      </c>
      <c r="C228" s="595" t="s">
        <v>42</v>
      </c>
      <c r="D228" s="584" t="s">
        <v>43</v>
      </c>
      <c r="E228" s="592" t="s">
        <v>492</v>
      </c>
      <c r="F228" s="586">
        <v>42104.5</v>
      </c>
      <c r="G228" s="587">
        <v>242921</v>
      </c>
      <c r="H228" s="593" t="s">
        <v>563</v>
      </c>
      <c r="I228" s="588">
        <v>1</v>
      </c>
      <c r="J228" s="324"/>
      <c r="K228" s="485"/>
    </row>
    <row r="229" spans="2:11" s="477" customFormat="1" ht="30" hidden="1" customHeight="1" x14ac:dyDescent="0.7">
      <c r="B229" s="337"/>
      <c r="C229" s="350"/>
      <c r="D229" s="409"/>
      <c r="E229" s="405" t="s">
        <v>493</v>
      </c>
      <c r="F229" s="329"/>
      <c r="G229" s="406"/>
      <c r="H229" s="407"/>
      <c r="I229" s="341"/>
      <c r="J229" s="324"/>
      <c r="K229" s="485"/>
    </row>
    <row r="230" spans="2:11" s="477" customFormat="1" ht="36.75" hidden="1" customHeight="1" x14ac:dyDescent="0.7">
      <c r="B230" s="712">
        <v>114</v>
      </c>
      <c r="C230" s="595" t="s">
        <v>728</v>
      </c>
      <c r="D230" s="591" t="s">
        <v>273</v>
      </c>
      <c r="E230" s="592" t="s">
        <v>630</v>
      </c>
      <c r="F230" s="586">
        <v>5564</v>
      </c>
      <c r="G230" s="587">
        <v>242921</v>
      </c>
      <c r="H230" s="593" t="s">
        <v>601</v>
      </c>
      <c r="I230" s="588">
        <v>1</v>
      </c>
      <c r="J230" s="324"/>
      <c r="K230" s="485"/>
    </row>
    <row r="231" spans="2:11" s="477" customFormat="1" ht="30" hidden="1" customHeight="1" x14ac:dyDescent="0.7">
      <c r="B231" s="337"/>
      <c r="C231" s="350"/>
      <c r="D231" s="409"/>
      <c r="E231" s="405" t="s">
        <v>631</v>
      </c>
      <c r="F231" s="329"/>
      <c r="G231" s="406"/>
      <c r="H231" s="407"/>
      <c r="I231" s="323"/>
      <c r="J231" s="324"/>
      <c r="K231" s="485"/>
    </row>
    <row r="232" spans="2:11" s="477" customFormat="1" ht="33" hidden="1" customHeight="1" x14ac:dyDescent="0.7">
      <c r="B232" s="712">
        <v>115</v>
      </c>
      <c r="C232" s="595" t="s">
        <v>347</v>
      </c>
      <c r="D232" s="590" t="s">
        <v>348</v>
      </c>
      <c r="E232" s="592" t="s">
        <v>632</v>
      </c>
      <c r="F232" s="586">
        <v>32100</v>
      </c>
      <c r="G232" s="587">
        <v>242921</v>
      </c>
      <c r="H232" s="593" t="s">
        <v>602</v>
      </c>
      <c r="I232" s="588">
        <v>1</v>
      </c>
      <c r="J232" s="324"/>
      <c r="K232" s="485"/>
    </row>
    <row r="233" spans="2:11" s="477" customFormat="1" ht="30" hidden="1" customHeight="1" x14ac:dyDescent="0.7">
      <c r="B233" s="337"/>
      <c r="C233" s="350"/>
      <c r="D233" s="409"/>
      <c r="E233" s="405" t="s">
        <v>633</v>
      </c>
      <c r="F233" s="329"/>
      <c r="G233" s="406"/>
      <c r="H233" s="407"/>
      <c r="I233" s="341"/>
      <c r="J233" s="324"/>
      <c r="K233" s="485"/>
    </row>
    <row r="234" spans="2:11" s="477" customFormat="1" ht="30" hidden="1" customHeight="1" x14ac:dyDescent="0.7">
      <c r="B234" s="712">
        <v>116</v>
      </c>
      <c r="C234" s="595" t="s">
        <v>156</v>
      </c>
      <c r="D234" s="584" t="s">
        <v>157</v>
      </c>
      <c r="E234" s="20" t="s">
        <v>678</v>
      </c>
      <c r="F234" s="21">
        <v>42479</v>
      </c>
      <c r="G234" s="587">
        <v>242921</v>
      </c>
      <c r="H234" s="594" t="s">
        <v>694</v>
      </c>
      <c r="I234" s="588">
        <v>1</v>
      </c>
      <c r="J234" s="426"/>
      <c r="K234" s="485"/>
    </row>
    <row r="235" spans="2:11" s="477" customFormat="1" ht="30" hidden="1" customHeight="1" x14ac:dyDescent="0.7">
      <c r="B235" s="337"/>
      <c r="C235" s="350"/>
      <c r="D235" s="423"/>
      <c r="E235" s="427" t="s">
        <v>482</v>
      </c>
      <c r="F235" s="425"/>
      <c r="G235" s="379"/>
      <c r="H235" s="418"/>
      <c r="I235" s="367"/>
      <c r="J235" s="324"/>
      <c r="K235" s="485"/>
    </row>
    <row r="236" spans="2:11" s="477" customFormat="1" ht="30" hidden="1" customHeight="1" x14ac:dyDescent="0.7">
      <c r="B236" s="712">
        <v>117</v>
      </c>
      <c r="C236" s="595" t="s">
        <v>731</v>
      </c>
      <c r="D236" s="20" t="s">
        <v>652</v>
      </c>
      <c r="E236" s="20" t="s">
        <v>679</v>
      </c>
      <c r="F236" s="21">
        <v>16050</v>
      </c>
      <c r="G236" s="587">
        <v>242922</v>
      </c>
      <c r="H236" s="594" t="s">
        <v>695</v>
      </c>
      <c r="I236" s="588">
        <v>1</v>
      </c>
      <c r="J236" s="324"/>
      <c r="K236" s="485"/>
    </row>
    <row r="237" spans="2:11" s="477" customFormat="1" ht="30" hidden="1" customHeight="1" x14ac:dyDescent="0.7">
      <c r="B237" s="337"/>
      <c r="C237" s="350"/>
      <c r="D237" s="415"/>
      <c r="E237" s="428"/>
      <c r="F237" s="417"/>
      <c r="G237" s="379"/>
      <c r="H237" s="429"/>
      <c r="I237" s="367"/>
      <c r="J237" s="324"/>
      <c r="K237" s="485"/>
    </row>
    <row r="238" spans="2:11" s="477" customFormat="1" ht="30" hidden="1" customHeight="1" x14ac:dyDescent="0.7">
      <c r="B238" s="682">
        <v>118</v>
      </c>
      <c r="C238" s="332" t="s">
        <v>178</v>
      </c>
      <c r="D238" s="372" t="s">
        <v>179</v>
      </c>
      <c r="E238" s="20" t="s">
        <v>680</v>
      </c>
      <c r="F238" s="21">
        <v>80250</v>
      </c>
      <c r="G238" s="587">
        <v>242922</v>
      </c>
      <c r="H238" s="594" t="s">
        <v>696</v>
      </c>
      <c r="I238" s="588">
        <v>1</v>
      </c>
      <c r="J238" s="324"/>
      <c r="K238" s="485"/>
    </row>
    <row r="239" spans="2:11" s="477" customFormat="1" ht="30" hidden="1" customHeight="1" x14ac:dyDescent="0.7">
      <c r="B239" s="337"/>
      <c r="C239" s="350"/>
      <c r="D239" s="423"/>
      <c r="E239" s="427"/>
      <c r="F239" s="425"/>
      <c r="G239" s="379"/>
      <c r="H239" s="429"/>
      <c r="I239" s="367"/>
      <c r="J239" s="324"/>
      <c r="K239" s="485"/>
    </row>
    <row r="240" spans="2:11" s="477" customFormat="1" ht="30" hidden="1" customHeight="1" x14ac:dyDescent="0.7">
      <c r="B240" s="682">
        <v>119</v>
      </c>
      <c r="C240" s="348" t="s">
        <v>733</v>
      </c>
      <c r="D240" s="408" t="s">
        <v>409</v>
      </c>
      <c r="E240" s="401" t="s">
        <v>456</v>
      </c>
      <c r="F240" s="320">
        <v>3493.55</v>
      </c>
      <c r="G240" s="402">
        <v>44595</v>
      </c>
      <c r="H240" s="403" t="s">
        <v>543</v>
      </c>
      <c r="I240" s="336">
        <v>1</v>
      </c>
      <c r="J240" s="324"/>
      <c r="K240" s="485"/>
    </row>
    <row r="241" spans="2:11" s="477" customFormat="1" ht="30" hidden="1" customHeight="1" x14ac:dyDescent="0.7">
      <c r="B241" s="337"/>
      <c r="C241" s="350"/>
      <c r="D241" s="409"/>
      <c r="E241" s="405" t="s">
        <v>457</v>
      </c>
      <c r="F241" s="329"/>
      <c r="G241" s="406"/>
      <c r="H241" s="407"/>
      <c r="I241" s="341"/>
      <c r="J241" s="324"/>
      <c r="K241" s="485"/>
    </row>
    <row r="242" spans="2:11" s="477" customFormat="1" ht="30" hidden="1" customHeight="1" x14ac:dyDescent="0.7">
      <c r="B242" s="682">
        <v>120</v>
      </c>
      <c r="C242" s="583" t="s">
        <v>734</v>
      </c>
      <c r="D242" s="584" t="s">
        <v>68</v>
      </c>
      <c r="E242" s="592" t="s">
        <v>621</v>
      </c>
      <c r="F242" s="586">
        <v>26750</v>
      </c>
      <c r="G242" s="587">
        <v>242922</v>
      </c>
      <c r="H242" s="593" t="s">
        <v>595</v>
      </c>
      <c r="I242" s="588">
        <v>1</v>
      </c>
      <c r="J242" s="324"/>
      <c r="K242" s="485"/>
    </row>
    <row r="243" spans="2:11" s="477" customFormat="1" ht="30" hidden="1" customHeight="1" x14ac:dyDescent="0.7">
      <c r="B243" s="337"/>
      <c r="C243" s="350"/>
      <c r="D243" s="409"/>
      <c r="E243" s="405" t="s">
        <v>622</v>
      </c>
      <c r="F243" s="329"/>
      <c r="G243" s="406"/>
      <c r="H243" s="407"/>
      <c r="I243" s="341"/>
      <c r="J243" s="324"/>
      <c r="K243" s="485"/>
    </row>
    <row r="244" spans="2:11" s="477" customFormat="1" ht="30" hidden="1" customHeight="1" x14ac:dyDescent="0.7">
      <c r="B244" s="712">
        <v>121</v>
      </c>
      <c r="C244" s="595" t="s">
        <v>727</v>
      </c>
      <c r="D244" s="591" t="s">
        <v>421</v>
      </c>
      <c r="E244" s="592" t="s">
        <v>634</v>
      </c>
      <c r="F244" s="586">
        <v>14391.5</v>
      </c>
      <c r="G244" s="587">
        <v>242922</v>
      </c>
      <c r="H244" s="593" t="s">
        <v>603</v>
      </c>
      <c r="I244" s="588">
        <v>1</v>
      </c>
      <c r="J244" s="324"/>
      <c r="K244" s="485"/>
    </row>
    <row r="245" spans="2:11" s="477" customFormat="1" ht="30" hidden="1" customHeight="1" x14ac:dyDescent="0.7">
      <c r="B245" s="337"/>
      <c r="C245" s="326"/>
      <c r="D245" s="409"/>
      <c r="E245" s="405" t="s">
        <v>452</v>
      </c>
      <c r="F245" s="329"/>
      <c r="G245" s="406"/>
      <c r="H245" s="407"/>
      <c r="I245" s="323"/>
      <c r="J245" s="324"/>
      <c r="K245" s="485"/>
    </row>
    <row r="246" spans="2:11" s="477" customFormat="1" ht="30" hidden="1" customHeight="1" x14ac:dyDescent="0.7">
      <c r="B246" s="682">
        <v>122</v>
      </c>
      <c r="C246" s="348" t="s">
        <v>736</v>
      </c>
      <c r="D246" s="408" t="s">
        <v>403</v>
      </c>
      <c r="E246" s="401" t="s">
        <v>494</v>
      </c>
      <c r="F246" s="360">
        <v>6163.2</v>
      </c>
      <c r="G246" s="402">
        <v>242923</v>
      </c>
      <c r="H246" s="403" t="s">
        <v>564</v>
      </c>
      <c r="I246" s="336">
        <v>1</v>
      </c>
      <c r="J246" s="324"/>
      <c r="K246" s="485"/>
    </row>
    <row r="247" spans="2:11" s="477" customFormat="1" ht="30" hidden="1" customHeight="1" x14ac:dyDescent="0.7">
      <c r="B247" s="337"/>
      <c r="C247" s="350"/>
      <c r="D247" s="409"/>
      <c r="E247" s="405" t="s">
        <v>495</v>
      </c>
      <c r="F247" s="329"/>
      <c r="G247" s="406"/>
      <c r="H247" s="407"/>
      <c r="I247" s="341"/>
      <c r="J247" s="324"/>
      <c r="K247" s="485"/>
    </row>
    <row r="248" spans="2:11" s="477" customFormat="1" ht="30" hidden="1" customHeight="1" x14ac:dyDescent="0.7">
      <c r="B248" s="712">
        <v>123</v>
      </c>
      <c r="C248" s="595" t="s">
        <v>55</v>
      </c>
      <c r="D248" s="584" t="s">
        <v>56</v>
      </c>
      <c r="E248" s="592" t="s">
        <v>496</v>
      </c>
      <c r="F248" s="586">
        <v>28890</v>
      </c>
      <c r="G248" s="587">
        <v>242923</v>
      </c>
      <c r="H248" s="593" t="s">
        <v>565</v>
      </c>
      <c r="I248" s="588">
        <v>1</v>
      </c>
      <c r="J248" s="324"/>
      <c r="K248" s="485"/>
    </row>
    <row r="249" spans="2:11" s="477" customFormat="1" ht="30" hidden="1" customHeight="1" x14ac:dyDescent="0.7">
      <c r="B249" s="628"/>
      <c r="C249" s="326"/>
      <c r="D249" s="491"/>
      <c r="E249" s="618" t="s">
        <v>497</v>
      </c>
      <c r="F249" s="360"/>
      <c r="G249" s="619"/>
      <c r="H249" s="440"/>
      <c r="I249" s="323"/>
      <c r="J249" s="324"/>
      <c r="K249" s="485"/>
    </row>
    <row r="250" spans="2:11" s="477" customFormat="1" ht="30" hidden="1" customHeight="1" x14ac:dyDescent="0.7">
      <c r="B250" s="712">
        <v>124</v>
      </c>
      <c r="C250" s="595" t="s">
        <v>738</v>
      </c>
      <c r="D250" s="591" t="s">
        <v>431</v>
      </c>
      <c r="E250" s="592" t="s">
        <v>615</v>
      </c>
      <c r="F250" s="586">
        <v>6355.8</v>
      </c>
      <c r="G250" s="587">
        <v>242923</v>
      </c>
      <c r="H250" s="593" t="s">
        <v>591</v>
      </c>
      <c r="I250" s="588">
        <v>1</v>
      </c>
      <c r="J250" s="324"/>
      <c r="K250" s="485"/>
    </row>
    <row r="251" spans="2:11" s="477" customFormat="1" ht="30" hidden="1" customHeight="1" x14ac:dyDescent="0.7">
      <c r="B251" s="337"/>
      <c r="C251" s="350"/>
      <c r="D251" s="409"/>
      <c r="E251" s="405" t="s">
        <v>616</v>
      </c>
      <c r="F251" s="329"/>
      <c r="G251" s="406"/>
      <c r="H251" s="407"/>
      <c r="I251" s="323"/>
      <c r="J251" s="324"/>
      <c r="K251" s="485"/>
    </row>
    <row r="252" spans="2:11" s="477" customFormat="1" ht="30" hidden="1" customHeight="1" x14ac:dyDescent="0.7">
      <c r="B252" s="712">
        <v>125</v>
      </c>
      <c r="C252" s="595" t="s">
        <v>42</v>
      </c>
      <c r="D252" s="584" t="s">
        <v>43</v>
      </c>
      <c r="E252" s="592" t="s">
        <v>617</v>
      </c>
      <c r="F252" s="586">
        <v>3195.02</v>
      </c>
      <c r="G252" s="587">
        <v>242923</v>
      </c>
      <c r="H252" s="593" t="s">
        <v>592</v>
      </c>
      <c r="I252" s="588">
        <v>1</v>
      </c>
      <c r="J252" s="324"/>
      <c r="K252" s="485"/>
    </row>
    <row r="253" spans="2:11" s="477" customFormat="1" ht="30" hidden="1" customHeight="1" x14ac:dyDescent="0.7">
      <c r="B253" s="337"/>
      <c r="C253" s="350"/>
      <c r="D253" s="409"/>
      <c r="E253" s="405" t="s">
        <v>452</v>
      </c>
      <c r="F253" s="329"/>
      <c r="G253" s="406"/>
      <c r="H253" s="407"/>
      <c r="I253" s="341"/>
      <c r="J253" s="324"/>
      <c r="K253" s="485"/>
    </row>
    <row r="254" spans="2:11" s="477" customFormat="1" ht="30" hidden="1" customHeight="1" x14ac:dyDescent="0.7">
      <c r="B254" s="712">
        <v>126</v>
      </c>
      <c r="C254" s="595" t="s">
        <v>55</v>
      </c>
      <c r="D254" s="584" t="s">
        <v>56</v>
      </c>
      <c r="E254" s="592" t="s">
        <v>635</v>
      </c>
      <c r="F254" s="586">
        <v>38092</v>
      </c>
      <c r="G254" s="587">
        <v>242923</v>
      </c>
      <c r="H254" s="593" t="s">
        <v>604</v>
      </c>
      <c r="I254" s="588">
        <v>1</v>
      </c>
      <c r="J254" s="324"/>
    </row>
    <row r="255" spans="2:11" s="477" customFormat="1" ht="30" hidden="1" customHeight="1" x14ac:dyDescent="0.7">
      <c r="B255" s="337"/>
      <c r="C255" s="350"/>
      <c r="D255" s="409"/>
      <c r="E255" s="405" t="s">
        <v>636</v>
      </c>
      <c r="F255" s="329"/>
      <c r="G255" s="406"/>
      <c r="H255" s="407"/>
      <c r="I255" s="341"/>
      <c r="J255" s="324"/>
    </row>
    <row r="256" spans="2:11" s="477" customFormat="1" ht="30" hidden="1" customHeight="1" x14ac:dyDescent="0.7">
      <c r="B256" s="682">
        <v>127</v>
      </c>
      <c r="C256" s="595" t="s">
        <v>80</v>
      </c>
      <c r="D256" s="600" t="s">
        <v>438</v>
      </c>
      <c r="E256" s="592" t="s">
        <v>637</v>
      </c>
      <c r="F256" s="586">
        <v>58850</v>
      </c>
      <c r="G256" s="587">
        <v>242923</v>
      </c>
      <c r="H256" s="593" t="s">
        <v>605</v>
      </c>
      <c r="I256" s="588">
        <v>1</v>
      </c>
      <c r="J256" s="324"/>
    </row>
    <row r="257" spans="2:11" s="477" customFormat="1" ht="30" hidden="1" customHeight="1" x14ac:dyDescent="0.7">
      <c r="B257" s="337"/>
      <c r="C257" s="326"/>
      <c r="D257" s="409"/>
      <c r="E257" s="405" t="s">
        <v>638</v>
      </c>
      <c r="F257" s="329"/>
      <c r="G257" s="406"/>
      <c r="H257" s="407"/>
      <c r="I257" s="341"/>
      <c r="J257" s="324"/>
    </row>
    <row r="258" spans="2:11" s="477" customFormat="1" ht="30" hidden="1" customHeight="1" x14ac:dyDescent="0.7">
      <c r="B258" s="712">
        <v>128</v>
      </c>
      <c r="C258" s="595" t="s">
        <v>739</v>
      </c>
      <c r="D258" s="591" t="s">
        <v>413</v>
      </c>
      <c r="E258" s="592" t="s">
        <v>469</v>
      </c>
      <c r="F258" s="586">
        <v>97905</v>
      </c>
      <c r="G258" s="587">
        <v>242927</v>
      </c>
      <c r="H258" s="593" t="s">
        <v>551</v>
      </c>
      <c r="I258" s="588">
        <v>1</v>
      </c>
      <c r="J258" s="324"/>
    </row>
    <row r="259" spans="2:11" s="477" customFormat="1" ht="30" hidden="1" customHeight="1" x14ac:dyDescent="0.7">
      <c r="B259" s="337"/>
      <c r="C259" s="350"/>
      <c r="D259" s="409"/>
      <c r="E259" s="405" t="s">
        <v>471</v>
      </c>
      <c r="F259" s="329"/>
      <c r="G259" s="406"/>
      <c r="H259" s="407"/>
      <c r="I259" s="323"/>
      <c r="J259" s="324"/>
    </row>
    <row r="260" spans="2:11" s="477" customFormat="1" ht="30" hidden="1" customHeight="1" x14ac:dyDescent="0.7">
      <c r="B260" s="682">
        <v>129</v>
      </c>
      <c r="C260" s="348" t="s">
        <v>741</v>
      </c>
      <c r="D260" s="408" t="s">
        <v>414</v>
      </c>
      <c r="E260" s="401" t="s">
        <v>472</v>
      </c>
      <c r="F260" s="320">
        <v>9309</v>
      </c>
      <c r="G260" s="402">
        <v>44600</v>
      </c>
      <c r="H260" s="403" t="s">
        <v>552</v>
      </c>
      <c r="I260" s="336">
        <v>1</v>
      </c>
      <c r="J260" s="324"/>
    </row>
    <row r="261" spans="2:11" s="477" customFormat="1" ht="30" hidden="1" customHeight="1" x14ac:dyDescent="0.7">
      <c r="B261" s="337"/>
      <c r="C261" s="350"/>
      <c r="D261" s="409"/>
      <c r="E261" s="405" t="s">
        <v>473</v>
      </c>
      <c r="F261" s="329"/>
      <c r="G261" s="406"/>
      <c r="H261" s="407"/>
      <c r="I261" s="341"/>
      <c r="J261" s="324"/>
    </row>
    <row r="262" spans="2:11" s="477" customFormat="1" ht="30" hidden="1" customHeight="1" x14ac:dyDescent="0.7">
      <c r="B262" s="712">
        <v>130</v>
      </c>
      <c r="C262" s="583" t="s">
        <v>37</v>
      </c>
      <c r="D262" s="584" t="s">
        <v>38</v>
      </c>
      <c r="E262" s="592" t="s">
        <v>480</v>
      </c>
      <c r="F262" s="586">
        <v>1230.5</v>
      </c>
      <c r="G262" s="587">
        <v>242927</v>
      </c>
      <c r="H262" s="593" t="s">
        <v>556</v>
      </c>
      <c r="I262" s="588">
        <v>1</v>
      </c>
      <c r="J262" s="324"/>
      <c r="K262" s="485"/>
    </row>
    <row r="263" spans="2:11" s="477" customFormat="1" ht="30" hidden="1" customHeight="1" x14ac:dyDescent="0.7">
      <c r="B263" s="337"/>
      <c r="C263" s="338"/>
      <c r="D263" s="409"/>
      <c r="E263" s="405"/>
      <c r="F263" s="329"/>
      <c r="G263" s="406"/>
      <c r="H263" s="407"/>
      <c r="I263" s="341"/>
      <c r="J263" s="324"/>
      <c r="K263" s="485"/>
    </row>
    <row r="264" spans="2:11" s="477" customFormat="1" ht="30" hidden="1" customHeight="1" x14ac:dyDescent="0.7">
      <c r="B264" s="712">
        <v>131</v>
      </c>
      <c r="C264" s="583" t="s">
        <v>37</v>
      </c>
      <c r="D264" s="584" t="s">
        <v>38</v>
      </c>
      <c r="E264" s="592" t="s">
        <v>481</v>
      </c>
      <c r="F264" s="586">
        <v>9790.5</v>
      </c>
      <c r="G264" s="587">
        <v>242927</v>
      </c>
      <c r="H264" s="593" t="s">
        <v>557</v>
      </c>
      <c r="I264" s="588">
        <v>1</v>
      </c>
      <c r="J264" s="324"/>
      <c r="K264" s="485"/>
    </row>
    <row r="265" spans="2:11" s="477" customFormat="1" ht="30" hidden="1" customHeight="1" x14ac:dyDescent="0.7">
      <c r="B265" s="337"/>
      <c r="C265" s="338"/>
      <c r="D265" s="409"/>
      <c r="E265" s="405" t="s">
        <v>482</v>
      </c>
      <c r="F265" s="329"/>
      <c r="G265" s="406"/>
      <c r="H265" s="407"/>
      <c r="I265" s="341"/>
      <c r="J265" s="324"/>
      <c r="K265" s="485"/>
    </row>
    <row r="266" spans="2:11" s="477" customFormat="1" ht="30" customHeight="1" x14ac:dyDescent="0.7">
      <c r="B266" s="712">
        <v>132</v>
      </c>
      <c r="C266" s="595" t="s">
        <v>116</v>
      </c>
      <c r="D266" s="584" t="s">
        <v>117</v>
      </c>
      <c r="E266" s="20" t="s">
        <v>681</v>
      </c>
      <c r="F266" s="617">
        <v>99831</v>
      </c>
      <c r="G266" s="587">
        <v>242927</v>
      </c>
      <c r="H266" s="594" t="s">
        <v>697</v>
      </c>
      <c r="I266" s="588">
        <v>1</v>
      </c>
      <c r="J266" s="324"/>
      <c r="K266" s="485"/>
    </row>
    <row r="267" spans="2:11" s="477" customFormat="1" ht="30" hidden="1" customHeight="1" x14ac:dyDescent="0.7">
      <c r="B267" s="337"/>
      <c r="C267" s="350"/>
      <c r="D267" s="423"/>
      <c r="E267" s="428"/>
      <c r="F267" s="417"/>
      <c r="G267" s="379"/>
      <c r="H267" s="418"/>
      <c r="I267" s="367"/>
      <c r="J267" s="324"/>
    </row>
    <row r="268" spans="2:11" s="477" customFormat="1" ht="36" hidden="1" customHeight="1" x14ac:dyDescent="0.7">
      <c r="B268" s="712">
        <v>133</v>
      </c>
      <c r="C268" s="595" t="s">
        <v>85</v>
      </c>
      <c r="D268" s="584" t="s">
        <v>86</v>
      </c>
      <c r="E268" s="592" t="s">
        <v>451</v>
      </c>
      <c r="F268" s="586">
        <v>753.28</v>
      </c>
      <c r="G268" s="587">
        <v>242928</v>
      </c>
      <c r="H268" s="593" t="s">
        <v>540</v>
      </c>
      <c r="I268" s="588">
        <v>1</v>
      </c>
      <c r="J268" s="324"/>
    </row>
    <row r="269" spans="2:11" s="477" customFormat="1" ht="30" hidden="1" customHeight="1" x14ac:dyDescent="0.7">
      <c r="B269" s="337"/>
      <c r="C269" s="350"/>
      <c r="D269" s="409"/>
      <c r="E269" s="405" t="s">
        <v>452</v>
      </c>
      <c r="F269" s="329"/>
      <c r="G269" s="406"/>
      <c r="H269" s="407"/>
      <c r="I269" s="341"/>
      <c r="J269" s="324"/>
      <c r="K269" s="485"/>
    </row>
    <row r="270" spans="2:11" s="477" customFormat="1" ht="30" hidden="1" customHeight="1" x14ac:dyDescent="0.7">
      <c r="B270" s="712">
        <v>134</v>
      </c>
      <c r="C270" s="595" t="s">
        <v>742</v>
      </c>
      <c r="D270" s="591" t="s">
        <v>423</v>
      </c>
      <c r="E270" s="592" t="s">
        <v>498</v>
      </c>
      <c r="F270" s="586">
        <v>17904.580000000002</v>
      </c>
      <c r="G270" s="587">
        <v>242928</v>
      </c>
      <c r="H270" s="593" t="s">
        <v>566</v>
      </c>
      <c r="I270" s="588">
        <v>1</v>
      </c>
      <c r="J270" s="324"/>
      <c r="K270" s="485"/>
    </row>
    <row r="271" spans="2:11" s="477" customFormat="1" ht="34.5" hidden="1" customHeight="1" x14ac:dyDescent="0.7">
      <c r="B271" s="337"/>
      <c r="C271" s="350"/>
      <c r="D271" s="409"/>
      <c r="E271" s="405" t="s">
        <v>499</v>
      </c>
      <c r="F271" s="329"/>
      <c r="G271" s="406"/>
      <c r="H271" s="407"/>
      <c r="I271" s="341"/>
      <c r="J271" s="324"/>
      <c r="K271" s="485"/>
    </row>
    <row r="272" spans="2:11" s="477" customFormat="1" ht="30" hidden="1" customHeight="1" x14ac:dyDescent="0.7">
      <c r="B272" s="712">
        <v>135</v>
      </c>
      <c r="C272" s="595" t="s">
        <v>85</v>
      </c>
      <c r="D272" s="584" t="s">
        <v>86</v>
      </c>
      <c r="E272" s="592" t="s">
        <v>620</v>
      </c>
      <c r="F272" s="586">
        <v>802.5</v>
      </c>
      <c r="G272" s="587">
        <v>242928</v>
      </c>
      <c r="H272" s="593" t="s">
        <v>594</v>
      </c>
      <c r="I272" s="588">
        <v>1</v>
      </c>
      <c r="J272" s="324"/>
      <c r="K272" s="485"/>
    </row>
    <row r="273" spans="2:11" s="477" customFormat="1" ht="30" hidden="1" customHeight="1" x14ac:dyDescent="0.7">
      <c r="B273" s="337"/>
      <c r="C273" s="350"/>
      <c r="D273" s="409"/>
      <c r="E273" s="405"/>
      <c r="F273" s="329"/>
      <c r="G273" s="406"/>
      <c r="H273" s="407"/>
      <c r="I273" s="341"/>
      <c r="J273" s="324"/>
      <c r="K273" s="485"/>
    </row>
    <row r="274" spans="2:11" s="477" customFormat="1" ht="30" hidden="1" customHeight="1" x14ac:dyDescent="0.7">
      <c r="B274" s="712">
        <v>136</v>
      </c>
      <c r="C274" s="595" t="s">
        <v>55</v>
      </c>
      <c r="D274" s="584" t="s">
        <v>56</v>
      </c>
      <c r="E274" s="592" t="s">
        <v>500</v>
      </c>
      <c r="F274" s="586">
        <v>27606</v>
      </c>
      <c r="G274" s="587">
        <v>242929</v>
      </c>
      <c r="H274" s="593" t="s">
        <v>567</v>
      </c>
      <c r="I274" s="588">
        <v>1</v>
      </c>
      <c r="J274" s="324"/>
      <c r="K274" s="485"/>
    </row>
    <row r="275" spans="2:11" s="477" customFormat="1" ht="30" hidden="1" customHeight="1" x14ac:dyDescent="0.7">
      <c r="B275" s="337"/>
      <c r="C275" s="350"/>
      <c r="D275" s="409"/>
      <c r="E275" s="405" t="s">
        <v>501</v>
      </c>
      <c r="F275" s="329"/>
      <c r="G275" s="406"/>
      <c r="H275" s="407"/>
      <c r="I275" s="341"/>
      <c r="J275" s="324"/>
      <c r="K275" s="485"/>
    </row>
    <row r="276" spans="2:11" s="477" customFormat="1" ht="30" hidden="1" customHeight="1" x14ac:dyDescent="0.7">
      <c r="B276" s="712">
        <v>137</v>
      </c>
      <c r="C276" s="583" t="s">
        <v>355</v>
      </c>
      <c r="D276" s="591" t="s">
        <v>424</v>
      </c>
      <c r="E276" s="592" t="s">
        <v>502</v>
      </c>
      <c r="F276" s="586">
        <v>15033.5</v>
      </c>
      <c r="G276" s="587">
        <v>242929</v>
      </c>
      <c r="H276" s="593" t="s">
        <v>568</v>
      </c>
      <c r="I276" s="588">
        <v>1</v>
      </c>
      <c r="J276" s="324"/>
      <c r="K276" s="485"/>
    </row>
    <row r="277" spans="2:11" s="477" customFormat="1" ht="30" hidden="1" customHeight="1" x14ac:dyDescent="0.7">
      <c r="B277" s="337"/>
      <c r="C277" s="350"/>
      <c r="D277" s="409"/>
      <c r="E277" s="405" t="s">
        <v>503</v>
      </c>
      <c r="F277" s="329"/>
      <c r="G277" s="406"/>
      <c r="H277" s="407"/>
      <c r="I277" s="341"/>
      <c r="J277" s="324"/>
      <c r="K277" s="485"/>
    </row>
    <row r="278" spans="2:11" s="477" customFormat="1" ht="30" hidden="1" customHeight="1" x14ac:dyDescent="0.7">
      <c r="B278" s="712">
        <v>138</v>
      </c>
      <c r="C278" s="583" t="s">
        <v>37</v>
      </c>
      <c r="D278" s="584" t="s">
        <v>38</v>
      </c>
      <c r="E278" s="592" t="s">
        <v>504</v>
      </c>
      <c r="F278" s="586">
        <v>22300.94</v>
      </c>
      <c r="G278" s="587">
        <v>242929</v>
      </c>
      <c r="H278" s="593" t="s">
        <v>569</v>
      </c>
      <c r="I278" s="588">
        <v>1</v>
      </c>
      <c r="J278" s="324"/>
    </row>
    <row r="279" spans="2:11" s="477" customFormat="1" ht="30" hidden="1" customHeight="1" x14ac:dyDescent="0.7">
      <c r="B279" s="337"/>
      <c r="C279" s="338"/>
      <c r="D279" s="409"/>
      <c r="E279" s="405" t="s">
        <v>505</v>
      </c>
      <c r="F279" s="329"/>
      <c r="G279" s="406"/>
      <c r="H279" s="407"/>
      <c r="I279" s="323"/>
      <c r="J279" s="324"/>
      <c r="K279" s="485"/>
    </row>
    <row r="280" spans="2:11" s="477" customFormat="1" ht="30" hidden="1" customHeight="1" x14ac:dyDescent="0.7">
      <c r="B280" s="712">
        <v>139</v>
      </c>
      <c r="C280" s="595" t="s">
        <v>85</v>
      </c>
      <c r="D280" s="584" t="s">
        <v>86</v>
      </c>
      <c r="E280" s="592" t="s">
        <v>506</v>
      </c>
      <c r="F280" s="586">
        <v>850.65</v>
      </c>
      <c r="G280" s="587">
        <v>242929</v>
      </c>
      <c r="H280" s="593" t="s">
        <v>570</v>
      </c>
      <c r="I280" s="588">
        <v>1</v>
      </c>
      <c r="J280" s="324"/>
      <c r="K280" s="485"/>
    </row>
    <row r="281" spans="2:11" s="477" customFormat="1" ht="30" hidden="1" customHeight="1" x14ac:dyDescent="0.7">
      <c r="B281" s="337"/>
      <c r="C281" s="350"/>
      <c r="D281" s="409"/>
      <c r="E281" s="405" t="s">
        <v>507</v>
      </c>
      <c r="F281" s="329"/>
      <c r="G281" s="406"/>
      <c r="H281" s="407"/>
      <c r="I281" s="341"/>
      <c r="J281" s="324"/>
      <c r="K281" s="485"/>
    </row>
    <row r="282" spans="2:11" s="477" customFormat="1" ht="30" customHeight="1" x14ac:dyDescent="0.7">
      <c r="B282" s="712">
        <v>140</v>
      </c>
      <c r="C282" s="595" t="s">
        <v>116</v>
      </c>
      <c r="D282" s="584" t="s">
        <v>117</v>
      </c>
      <c r="E282" s="621" t="s">
        <v>682</v>
      </c>
      <c r="F282" s="617">
        <v>42532.5</v>
      </c>
      <c r="G282" s="587">
        <v>242929</v>
      </c>
      <c r="H282" s="594" t="s">
        <v>698</v>
      </c>
      <c r="I282" s="588">
        <v>1</v>
      </c>
      <c r="J282" s="324"/>
      <c r="K282" s="485"/>
    </row>
    <row r="283" spans="2:11" s="477" customFormat="1" ht="30" hidden="1" customHeight="1" x14ac:dyDescent="0.7">
      <c r="B283" s="337"/>
      <c r="C283" s="350"/>
      <c r="D283" s="423"/>
      <c r="E283" s="427"/>
      <c r="F283" s="425"/>
      <c r="G283" s="379"/>
      <c r="H283" s="418"/>
      <c r="I283" s="367"/>
      <c r="J283" s="324"/>
      <c r="K283" s="485"/>
    </row>
    <row r="284" spans="2:11" s="477" customFormat="1" ht="30" hidden="1" customHeight="1" x14ac:dyDescent="0.7">
      <c r="B284" s="712">
        <v>141</v>
      </c>
      <c r="C284" s="595" t="s">
        <v>721</v>
      </c>
      <c r="D284" s="20" t="s">
        <v>1381</v>
      </c>
      <c r="E284" s="20" t="s">
        <v>683</v>
      </c>
      <c r="F284" s="21">
        <v>82818</v>
      </c>
      <c r="G284" s="587">
        <v>242930</v>
      </c>
      <c r="H284" s="594" t="s">
        <v>699</v>
      </c>
      <c r="I284" s="588">
        <v>1</v>
      </c>
      <c r="J284" s="324"/>
      <c r="K284" s="485"/>
    </row>
    <row r="285" spans="2:11" s="477" customFormat="1" ht="30" hidden="1" customHeight="1" x14ac:dyDescent="0.7">
      <c r="B285" s="337"/>
      <c r="C285" s="326"/>
      <c r="D285" s="435"/>
      <c r="E285" s="427"/>
      <c r="F285" s="425"/>
      <c r="G285" s="379"/>
      <c r="H285" s="418"/>
      <c r="I285" s="365"/>
      <c r="J285" s="324"/>
      <c r="K285" s="485"/>
    </row>
    <row r="286" spans="2:11" s="477" customFormat="1" ht="30" hidden="1" customHeight="1" x14ac:dyDescent="0.7">
      <c r="B286" s="682">
        <v>142</v>
      </c>
      <c r="C286" s="348" t="s">
        <v>722</v>
      </c>
      <c r="D286" s="408" t="s">
        <v>1395</v>
      </c>
      <c r="E286" s="401" t="s">
        <v>469</v>
      </c>
      <c r="F286" s="320">
        <v>26750</v>
      </c>
      <c r="G286" s="402">
        <v>242930</v>
      </c>
      <c r="H286" s="403" t="s">
        <v>550</v>
      </c>
      <c r="I286" s="336">
        <v>1</v>
      </c>
      <c r="J286" s="324"/>
      <c r="K286" s="485"/>
    </row>
    <row r="287" spans="2:11" s="477" customFormat="1" ht="30" hidden="1" customHeight="1" x14ac:dyDescent="0.7">
      <c r="B287" s="337"/>
      <c r="C287" s="350"/>
      <c r="D287" s="409"/>
      <c r="E287" s="405" t="s">
        <v>470</v>
      </c>
      <c r="F287" s="360"/>
      <c r="G287" s="406"/>
      <c r="H287" s="407"/>
      <c r="I287" s="341"/>
      <c r="J287" s="324"/>
      <c r="K287" s="485"/>
    </row>
    <row r="288" spans="2:11" s="477" customFormat="1" ht="30" hidden="1" customHeight="1" x14ac:dyDescent="0.7">
      <c r="B288" s="682">
        <v>143</v>
      </c>
      <c r="C288" s="368" t="s">
        <v>281</v>
      </c>
      <c r="D288" s="408" t="s">
        <v>1291</v>
      </c>
      <c r="E288" s="401" t="s">
        <v>442</v>
      </c>
      <c r="F288" s="320">
        <v>21079</v>
      </c>
      <c r="G288" s="402">
        <v>44609</v>
      </c>
      <c r="H288" s="403" t="s">
        <v>535</v>
      </c>
      <c r="I288" s="336">
        <v>1</v>
      </c>
      <c r="J288" s="324"/>
      <c r="K288" s="485"/>
    </row>
    <row r="289" spans="2:11" s="477" customFormat="1" ht="30" hidden="1" customHeight="1" x14ac:dyDescent="0.7">
      <c r="B289" s="337"/>
      <c r="C289" s="338"/>
      <c r="D289" s="409"/>
      <c r="E289" s="405" t="s">
        <v>443</v>
      </c>
      <c r="F289" s="329"/>
      <c r="G289" s="406"/>
      <c r="H289" s="407"/>
      <c r="I289" s="341"/>
      <c r="J289" s="324"/>
      <c r="K289" s="485"/>
    </row>
    <row r="290" spans="2:11" s="477" customFormat="1" ht="30" hidden="1" customHeight="1" x14ac:dyDescent="0.7">
      <c r="B290" s="712">
        <v>144</v>
      </c>
      <c r="C290" s="595" t="s">
        <v>85</v>
      </c>
      <c r="D290" s="584" t="s">
        <v>86</v>
      </c>
      <c r="E290" s="592" t="s">
        <v>618</v>
      </c>
      <c r="F290" s="586">
        <v>4601</v>
      </c>
      <c r="G290" s="587">
        <v>242936</v>
      </c>
      <c r="H290" s="593" t="s">
        <v>593</v>
      </c>
      <c r="I290" s="588">
        <v>1</v>
      </c>
      <c r="J290" s="324"/>
      <c r="K290" s="485"/>
    </row>
    <row r="291" spans="2:11" s="477" customFormat="1" ht="30" hidden="1" customHeight="1" x14ac:dyDescent="0.7">
      <c r="B291" s="337"/>
      <c r="C291" s="350"/>
      <c r="D291" s="409"/>
      <c r="E291" s="405" t="s">
        <v>619</v>
      </c>
      <c r="F291" s="329"/>
      <c r="G291" s="406"/>
      <c r="H291" s="407"/>
      <c r="I291" s="323"/>
      <c r="J291" s="324"/>
    </row>
    <row r="292" spans="2:11" s="477" customFormat="1" ht="30" hidden="1" customHeight="1" x14ac:dyDescent="0.7">
      <c r="B292" s="682">
        <v>145</v>
      </c>
      <c r="C292" s="348" t="s">
        <v>746</v>
      </c>
      <c r="D292" s="420" t="s">
        <v>655</v>
      </c>
      <c r="E292" s="421" t="s">
        <v>684</v>
      </c>
      <c r="F292" s="422">
        <v>27820</v>
      </c>
      <c r="G292" s="378">
        <v>242936</v>
      </c>
      <c r="H292" s="414" t="s">
        <v>700</v>
      </c>
      <c r="I292" s="366">
        <v>1</v>
      </c>
      <c r="J292" s="324"/>
    </row>
    <row r="293" spans="2:11" s="477" customFormat="1" ht="30" hidden="1" customHeight="1" x14ac:dyDescent="0.7">
      <c r="B293" s="337"/>
      <c r="C293" s="350"/>
      <c r="D293" s="423"/>
      <c r="E293" s="427"/>
      <c r="F293" s="425"/>
      <c r="G293" s="379"/>
      <c r="H293" s="418"/>
      <c r="I293" s="367"/>
      <c r="J293" s="324"/>
      <c r="K293" s="485"/>
    </row>
    <row r="294" spans="2:11" s="477" customFormat="1" ht="30" hidden="1" customHeight="1" x14ac:dyDescent="0.7">
      <c r="B294" s="682">
        <v>146</v>
      </c>
      <c r="C294" s="348" t="s">
        <v>186</v>
      </c>
      <c r="D294" s="420" t="s">
        <v>649</v>
      </c>
      <c r="E294" s="421" t="s">
        <v>685</v>
      </c>
      <c r="F294" s="422">
        <v>11877</v>
      </c>
      <c r="G294" s="374">
        <v>44609</v>
      </c>
      <c r="H294" s="414" t="s">
        <v>701</v>
      </c>
      <c r="I294" s="366">
        <v>1</v>
      </c>
      <c r="J294" s="324"/>
      <c r="K294" s="485"/>
    </row>
    <row r="295" spans="2:11" s="477" customFormat="1" ht="30" hidden="1" customHeight="1" x14ac:dyDescent="0.7">
      <c r="B295" s="337"/>
      <c r="C295" s="350"/>
      <c r="D295" s="423"/>
      <c r="E295" s="436" t="s">
        <v>447</v>
      </c>
      <c r="F295" s="425"/>
      <c r="G295" s="379"/>
      <c r="H295" s="418"/>
      <c r="I295" s="367"/>
      <c r="J295" s="324"/>
      <c r="K295" s="485"/>
    </row>
    <row r="296" spans="2:11" s="477" customFormat="1" ht="31.5" hidden="1" customHeight="1" x14ac:dyDescent="0.7">
      <c r="B296" s="682">
        <v>147</v>
      </c>
      <c r="C296" s="354" t="s">
        <v>745</v>
      </c>
      <c r="D296" s="411" t="s">
        <v>656</v>
      </c>
      <c r="E296" s="412" t="s">
        <v>686</v>
      </c>
      <c r="F296" s="413">
        <v>23540</v>
      </c>
      <c r="G296" s="374">
        <v>242937</v>
      </c>
      <c r="H296" s="414" t="s">
        <v>702</v>
      </c>
      <c r="I296" s="366">
        <v>1</v>
      </c>
      <c r="J296" s="324"/>
      <c r="K296" s="485"/>
    </row>
    <row r="297" spans="2:11" s="477" customFormat="1" ht="30" hidden="1" customHeight="1" x14ac:dyDescent="0.7">
      <c r="B297" s="337"/>
      <c r="C297" s="326"/>
      <c r="D297" s="415"/>
      <c r="E297" s="437"/>
      <c r="F297" s="417"/>
      <c r="G297" s="379"/>
      <c r="H297" s="429"/>
      <c r="I297" s="367"/>
      <c r="J297" s="324"/>
      <c r="K297" s="485"/>
    </row>
    <row r="298" spans="2:11" s="477" customFormat="1" ht="30" hidden="1" customHeight="1" x14ac:dyDescent="0.7">
      <c r="B298" s="682">
        <v>148</v>
      </c>
      <c r="C298" s="348" t="s">
        <v>747</v>
      </c>
      <c r="D298" s="420" t="s">
        <v>657</v>
      </c>
      <c r="E298" s="421" t="s">
        <v>687</v>
      </c>
      <c r="F298" s="422">
        <v>35096</v>
      </c>
      <c r="G298" s="374">
        <v>242937</v>
      </c>
      <c r="H298" s="430" t="s">
        <v>703</v>
      </c>
      <c r="I298" s="366">
        <v>1</v>
      </c>
      <c r="J298" s="324"/>
      <c r="K298" s="485"/>
    </row>
    <row r="299" spans="2:11" s="477" customFormat="1" ht="30" hidden="1" customHeight="1" x14ac:dyDescent="0.7">
      <c r="B299" s="337"/>
      <c r="C299" s="350"/>
      <c r="D299" s="423"/>
      <c r="E299" s="436"/>
      <c r="F299" s="425"/>
      <c r="G299" s="379"/>
      <c r="H299" s="429"/>
      <c r="I299" s="367"/>
      <c r="J299" s="324"/>
      <c r="K299" s="485"/>
    </row>
    <row r="300" spans="2:11" s="477" customFormat="1" ht="30" hidden="1" customHeight="1" x14ac:dyDescent="0.7">
      <c r="B300" s="682">
        <v>149</v>
      </c>
      <c r="C300" s="332" t="s">
        <v>178</v>
      </c>
      <c r="D300" s="372" t="s">
        <v>179</v>
      </c>
      <c r="E300" s="20" t="s">
        <v>688</v>
      </c>
      <c r="F300" s="21">
        <v>82390</v>
      </c>
      <c r="G300" s="587">
        <v>242937</v>
      </c>
      <c r="H300" s="594" t="s">
        <v>704</v>
      </c>
      <c r="I300" s="588">
        <v>1</v>
      </c>
      <c r="J300" s="324"/>
    </row>
    <row r="301" spans="2:11" s="477" customFormat="1" ht="30" hidden="1" customHeight="1" x14ac:dyDescent="0.7">
      <c r="B301" s="628"/>
      <c r="C301" s="326"/>
      <c r="D301" s="415"/>
      <c r="E301" s="437"/>
      <c r="F301" s="417"/>
      <c r="G301" s="375"/>
      <c r="H301" s="418"/>
      <c r="I301" s="365"/>
      <c r="J301" s="324"/>
    </row>
    <row r="302" spans="2:11" s="477" customFormat="1" ht="33.75" hidden="1" customHeight="1" x14ac:dyDescent="0.7">
      <c r="B302" s="712">
        <v>150</v>
      </c>
      <c r="C302" s="595" t="s">
        <v>131</v>
      </c>
      <c r="D302" s="584" t="s">
        <v>132</v>
      </c>
      <c r="E302" s="592" t="s">
        <v>453</v>
      </c>
      <c r="F302" s="586">
        <v>2113.79</v>
      </c>
      <c r="G302" s="587">
        <v>242937</v>
      </c>
      <c r="H302" s="593" t="s">
        <v>541</v>
      </c>
      <c r="I302" s="588">
        <v>1</v>
      </c>
      <c r="J302" s="324"/>
    </row>
    <row r="303" spans="2:11" s="477" customFormat="1" ht="30" hidden="1" customHeight="1" x14ac:dyDescent="0.7">
      <c r="B303" s="337"/>
      <c r="C303" s="350"/>
      <c r="D303" s="409"/>
      <c r="E303" s="405" t="s">
        <v>454</v>
      </c>
      <c r="F303" s="329"/>
      <c r="G303" s="406"/>
      <c r="H303" s="407"/>
      <c r="I303" s="323"/>
      <c r="J303" s="324"/>
    </row>
    <row r="304" spans="2:11" s="477" customFormat="1" ht="30" hidden="1" customHeight="1" x14ac:dyDescent="0.7">
      <c r="B304" s="712">
        <v>151</v>
      </c>
      <c r="C304" s="595" t="s">
        <v>55</v>
      </c>
      <c r="D304" s="584" t="s">
        <v>56</v>
      </c>
      <c r="E304" s="592" t="s">
        <v>508</v>
      </c>
      <c r="F304" s="586">
        <v>9897.5</v>
      </c>
      <c r="G304" s="587">
        <v>242937</v>
      </c>
      <c r="H304" s="593" t="s">
        <v>571</v>
      </c>
      <c r="I304" s="588">
        <v>1</v>
      </c>
      <c r="J304" s="324"/>
    </row>
    <row r="305" spans="2:11" s="477" customFormat="1" ht="33" hidden="1" customHeight="1" x14ac:dyDescent="0.7">
      <c r="B305" s="337"/>
      <c r="C305" s="350"/>
      <c r="D305" s="409"/>
      <c r="E305" s="405" t="s">
        <v>509</v>
      </c>
      <c r="F305" s="329"/>
      <c r="G305" s="406"/>
      <c r="H305" s="407"/>
      <c r="I305" s="341"/>
      <c r="J305" s="324"/>
    </row>
    <row r="306" spans="2:11" s="477" customFormat="1" ht="30" hidden="1" customHeight="1" x14ac:dyDescent="0.7">
      <c r="B306" s="712">
        <v>152</v>
      </c>
      <c r="C306" s="595" t="s">
        <v>85</v>
      </c>
      <c r="D306" s="584" t="s">
        <v>86</v>
      </c>
      <c r="E306" s="592" t="s">
        <v>629</v>
      </c>
      <c r="F306" s="586">
        <v>64499.6</v>
      </c>
      <c r="G306" s="587">
        <v>242937</v>
      </c>
      <c r="H306" s="593" t="s">
        <v>600</v>
      </c>
      <c r="I306" s="588">
        <v>1</v>
      </c>
      <c r="J306" s="324"/>
    </row>
    <row r="307" spans="2:11" s="477" customFormat="1" ht="30" hidden="1" customHeight="1" x14ac:dyDescent="0.7">
      <c r="B307" s="337"/>
      <c r="C307" s="350"/>
      <c r="D307" s="409"/>
      <c r="E307" s="405" t="s">
        <v>454</v>
      </c>
      <c r="F307" s="329"/>
      <c r="G307" s="406"/>
      <c r="H307" s="407"/>
      <c r="I307" s="341"/>
      <c r="J307" s="324"/>
    </row>
    <row r="308" spans="2:11" s="477" customFormat="1" ht="30" hidden="1" customHeight="1" x14ac:dyDescent="0.7">
      <c r="B308" s="682">
        <v>153</v>
      </c>
      <c r="C308" s="595" t="s">
        <v>139</v>
      </c>
      <c r="D308" s="584" t="s">
        <v>140</v>
      </c>
      <c r="E308" s="592" t="s">
        <v>531</v>
      </c>
      <c r="F308" s="586">
        <v>29130.75</v>
      </c>
      <c r="G308" s="587">
        <v>242937</v>
      </c>
      <c r="H308" s="593" t="s">
        <v>588</v>
      </c>
      <c r="I308" s="588">
        <v>1</v>
      </c>
      <c r="J308" s="324"/>
    </row>
    <row r="309" spans="2:11" s="477" customFormat="1" ht="30" hidden="1" customHeight="1" x14ac:dyDescent="0.7">
      <c r="B309" s="337"/>
      <c r="C309" s="350"/>
      <c r="D309" s="409"/>
      <c r="E309" s="405" t="s">
        <v>532</v>
      </c>
      <c r="F309" s="329"/>
      <c r="G309" s="406"/>
      <c r="H309" s="407"/>
      <c r="I309" s="341"/>
      <c r="J309" s="324"/>
      <c r="K309" s="485"/>
    </row>
    <row r="310" spans="2:11" s="477" customFormat="1" ht="30" hidden="1" customHeight="1" x14ac:dyDescent="0.7">
      <c r="B310" s="723">
        <v>154</v>
      </c>
      <c r="C310" s="630" t="s">
        <v>748</v>
      </c>
      <c r="D310" s="631" t="s">
        <v>430</v>
      </c>
      <c r="E310" s="632" t="s">
        <v>533</v>
      </c>
      <c r="F310" s="633">
        <v>39114.92</v>
      </c>
      <c r="G310" s="634">
        <v>242937</v>
      </c>
      <c r="H310" s="635" t="s">
        <v>589</v>
      </c>
      <c r="I310" s="636">
        <v>1</v>
      </c>
      <c r="J310" s="637"/>
      <c r="K310" s="485"/>
    </row>
    <row r="311" spans="2:11" s="477" customFormat="1" ht="30" hidden="1" customHeight="1" x14ac:dyDescent="0.7">
      <c r="B311" s="638"/>
      <c r="C311" s="638"/>
      <c r="D311" s="661"/>
      <c r="E311" s="639" t="s">
        <v>534</v>
      </c>
      <c r="F311" s="633"/>
      <c r="G311" s="640"/>
      <c r="H311" s="662"/>
      <c r="I311" s="636"/>
      <c r="J311" s="324"/>
      <c r="K311" s="485"/>
    </row>
    <row r="312" spans="2:11" s="477" customFormat="1" ht="30" hidden="1" customHeight="1" x14ac:dyDescent="0.7">
      <c r="B312" s="682">
        <v>155</v>
      </c>
      <c r="C312" s="348" t="s">
        <v>736</v>
      </c>
      <c r="D312" s="408" t="s">
        <v>403</v>
      </c>
      <c r="E312" s="401" t="s">
        <v>444</v>
      </c>
      <c r="F312" s="320">
        <v>2354</v>
      </c>
      <c r="G312" s="402">
        <v>242940</v>
      </c>
      <c r="H312" s="403" t="s">
        <v>536</v>
      </c>
      <c r="I312" s="336">
        <v>1</v>
      </c>
      <c r="J312" s="324"/>
      <c r="K312" s="485"/>
    </row>
    <row r="313" spans="2:11" s="477" customFormat="1" ht="30" hidden="1" customHeight="1" x14ac:dyDescent="0.7">
      <c r="B313" s="337"/>
      <c r="C313" s="350"/>
      <c r="D313" s="409"/>
      <c r="E313" s="405" t="s">
        <v>445</v>
      </c>
      <c r="F313" s="329"/>
      <c r="G313" s="406"/>
      <c r="H313" s="407"/>
      <c r="I313" s="341"/>
      <c r="J313" s="324"/>
      <c r="K313" s="485"/>
    </row>
    <row r="314" spans="2:11" s="477" customFormat="1" ht="30" hidden="1" customHeight="1" x14ac:dyDescent="0.7">
      <c r="B314" s="712">
        <v>156</v>
      </c>
      <c r="C314" s="595" t="s">
        <v>42</v>
      </c>
      <c r="D314" s="584" t="s">
        <v>43</v>
      </c>
      <c r="E314" s="592" t="s">
        <v>446</v>
      </c>
      <c r="F314" s="586">
        <v>1819</v>
      </c>
      <c r="G314" s="587">
        <v>242940</v>
      </c>
      <c r="H314" s="593" t="s">
        <v>537</v>
      </c>
      <c r="I314" s="588">
        <v>1</v>
      </c>
      <c r="J314" s="324"/>
      <c r="K314" s="485"/>
    </row>
    <row r="315" spans="2:11" s="477" customFormat="1" ht="30" hidden="1" customHeight="1" x14ac:dyDescent="0.7">
      <c r="B315" s="337"/>
      <c r="C315" s="350"/>
      <c r="D315" s="409"/>
      <c r="E315" s="405" t="s">
        <v>447</v>
      </c>
      <c r="F315" s="360"/>
      <c r="G315" s="406"/>
      <c r="H315" s="407"/>
      <c r="I315" s="323"/>
      <c r="J315" s="324"/>
      <c r="K315" s="485"/>
    </row>
    <row r="316" spans="2:11" s="477" customFormat="1" ht="30" hidden="1" customHeight="1" x14ac:dyDescent="0.7">
      <c r="B316" s="682">
        <v>157</v>
      </c>
      <c r="C316" s="368" t="s">
        <v>281</v>
      </c>
      <c r="D316" s="408" t="s">
        <v>1291</v>
      </c>
      <c r="E316" s="401" t="s">
        <v>442</v>
      </c>
      <c r="F316" s="320">
        <v>22309.5</v>
      </c>
      <c r="G316" s="402">
        <v>44613</v>
      </c>
      <c r="H316" s="403" t="s">
        <v>538</v>
      </c>
      <c r="I316" s="336">
        <v>1</v>
      </c>
      <c r="J316" s="324"/>
      <c r="K316" s="485"/>
    </row>
    <row r="317" spans="2:11" s="477" customFormat="1" ht="30" hidden="1" customHeight="1" x14ac:dyDescent="0.7">
      <c r="B317" s="337"/>
      <c r="C317" s="350"/>
      <c r="D317" s="409"/>
      <c r="E317" s="405" t="s">
        <v>448</v>
      </c>
      <c r="F317" s="329"/>
      <c r="G317" s="406"/>
      <c r="H317" s="407"/>
      <c r="I317" s="341"/>
      <c r="J317" s="324"/>
      <c r="K317" s="485"/>
    </row>
    <row r="318" spans="2:11" s="477" customFormat="1" ht="30" hidden="1" customHeight="1" x14ac:dyDescent="0.7">
      <c r="B318" s="682">
        <v>158</v>
      </c>
      <c r="C318" s="348" t="s">
        <v>733</v>
      </c>
      <c r="D318" s="408" t="s">
        <v>409</v>
      </c>
      <c r="E318" s="401" t="s">
        <v>458</v>
      </c>
      <c r="F318" s="360">
        <v>6955</v>
      </c>
      <c r="G318" s="402">
        <v>44613</v>
      </c>
      <c r="H318" s="403" t="s">
        <v>544</v>
      </c>
      <c r="I318" s="336">
        <v>1</v>
      </c>
      <c r="J318" s="324"/>
    </row>
    <row r="319" spans="2:11" s="477" customFormat="1" ht="30" hidden="1" customHeight="1" x14ac:dyDescent="0.7">
      <c r="B319" s="337"/>
      <c r="C319" s="350"/>
      <c r="D319" s="409"/>
      <c r="E319" s="405"/>
      <c r="F319" s="329"/>
      <c r="G319" s="406"/>
      <c r="H319" s="407"/>
      <c r="I319" s="341"/>
      <c r="J319" s="324"/>
    </row>
    <row r="320" spans="2:11" s="477" customFormat="1" ht="30" hidden="1" customHeight="1" x14ac:dyDescent="0.7">
      <c r="B320" s="712">
        <v>159</v>
      </c>
      <c r="C320" s="595" t="s">
        <v>749</v>
      </c>
      <c r="D320" s="591" t="s">
        <v>441</v>
      </c>
      <c r="E320" s="592" t="s">
        <v>648</v>
      </c>
      <c r="F320" s="586">
        <v>1926</v>
      </c>
      <c r="G320" s="587">
        <v>242940</v>
      </c>
      <c r="H320" s="593" t="s">
        <v>612</v>
      </c>
      <c r="I320" s="588">
        <v>1</v>
      </c>
      <c r="J320" s="324"/>
      <c r="K320" s="485"/>
    </row>
    <row r="321" spans="2:11" s="477" customFormat="1" ht="30" hidden="1" customHeight="1" x14ac:dyDescent="0.7">
      <c r="B321" s="337"/>
      <c r="C321" s="350"/>
      <c r="D321" s="409"/>
      <c r="E321" s="405" t="s">
        <v>447</v>
      </c>
      <c r="F321" s="329"/>
      <c r="G321" s="406"/>
      <c r="H321" s="407"/>
      <c r="I321" s="341"/>
      <c r="J321" s="324"/>
      <c r="K321" s="485"/>
    </row>
    <row r="322" spans="2:11" s="477" customFormat="1" ht="30" customHeight="1" x14ac:dyDescent="0.7">
      <c r="B322" s="712">
        <v>160</v>
      </c>
      <c r="C322" s="595" t="s">
        <v>116</v>
      </c>
      <c r="D322" s="584" t="s">
        <v>117</v>
      </c>
      <c r="E322" s="20" t="s">
        <v>689</v>
      </c>
      <c r="F322" s="21">
        <v>98226</v>
      </c>
      <c r="G322" s="587">
        <v>242940</v>
      </c>
      <c r="H322" s="594" t="s">
        <v>705</v>
      </c>
      <c r="I322" s="588">
        <v>1</v>
      </c>
      <c r="J322" s="324"/>
      <c r="K322" s="485"/>
    </row>
    <row r="323" spans="2:11" s="477" customFormat="1" ht="30" hidden="1" customHeight="1" x14ac:dyDescent="0.7">
      <c r="B323" s="337"/>
      <c r="C323" s="350"/>
      <c r="D323" s="423"/>
      <c r="E323" s="436"/>
      <c r="F323" s="425"/>
      <c r="G323" s="379"/>
      <c r="H323" s="429"/>
      <c r="I323" s="367"/>
      <c r="J323" s="324"/>
      <c r="K323" s="485"/>
    </row>
    <row r="324" spans="2:11" s="477" customFormat="1" ht="30" hidden="1" customHeight="1" x14ac:dyDescent="0.7">
      <c r="B324" s="712">
        <v>161</v>
      </c>
      <c r="C324" s="595" t="s">
        <v>55</v>
      </c>
      <c r="D324" s="584" t="s">
        <v>56</v>
      </c>
      <c r="E324" s="592" t="s">
        <v>494</v>
      </c>
      <c r="F324" s="586">
        <v>42372</v>
      </c>
      <c r="G324" s="587">
        <v>242941</v>
      </c>
      <c r="H324" s="593" t="s">
        <v>572</v>
      </c>
      <c r="I324" s="588">
        <v>1</v>
      </c>
      <c r="J324" s="324"/>
      <c r="K324" s="485"/>
    </row>
    <row r="325" spans="2:11" s="477" customFormat="1" ht="30" hidden="1" customHeight="1" x14ac:dyDescent="0.7">
      <c r="B325" s="337"/>
      <c r="C325" s="350"/>
      <c r="D325" s="409"/>
      <c r="E325" s="405" t="s">
        <v>510</v>
      </c>
      <c r="F325" s="329"/>
      <c r="G325" s="406"/>
      <c r="H325" s="407"/>
      <c r="I325" s="341"/>
      <c r="J325" s="324"/>
      <c r="K325" s="485"/>
    </row>
    <row r="326" spans="2:11" s="477" customFormat="1" ht="30" hidden="1" customHeight="1" x14ac:dyDescent="0.7">
      <c r="B326" s="712">
        <v>162</v>
      </c>
      <c r="C326" s="583" t="s">
        <v>37</v>
      </c>
      <c r="D326" s="584" t="s">
        <v>38</v>
      </c>
      <c r="E326" s="592" t="s">
        <v>511</v>
      </c>
      <c r="F326" s="586">
        <v>18618</v>
      </c>
      <c r="G326" s="587">
        <v>242941</v>
      </c>
      <c r="H326" s="593" t="s">
        <v>573</v>
      </c>
      <c r="I326" s="588">
        <v>1</v>
      </c>
      <c r="J326" s="324"/>
    </row>
    <row r="327" spans="2:11" s="477" customFormat="1" ht="30" hidden="1" customHeight="1" x14ac:dyDescent="0.7">
      <c r="B327" s="337"/>
      <c r="C327" s="338"/>
      <c r="D327" s="409"/>
      <c r="E327" s="405"/>
      <c r="F327" s="329"/>
      <c r="G327" s="406"/>
      <c r="H327" s="407"/>
      <c r="I327" s="323"/>
      <c r="J327" s="324"/>
      <c r="K327" s="485"/>
    </row>
    <row r="328" spans="2:11" s="477" customFormat="1" ht="30" hidden="1" customHeight="1" x14ac:dyDescent="0.7">
      <c r="B328" s="712">
        <v>163</v>
      </c>
      <c r="C328" s="595" t="s">
        <v>85</v>
      </c>
      <c r="D328" s="584" t="s">
        <v>86</v>
      </c>
      <c r="E328" s="592" t="s">
        <v>512</v>
      </c>
      <c r="F328" s="586">
        <v>2033</v>
      </c>
      <c r="G328" s="587">
        <v>242941</v>
      </c>
      <c r="H328" s="593" t="s">
        <v>574</v>
      </c>
      <c r="I328" s="588">
        <v>1</v>
      </c>
      <c r="J328" s="324"/>
      <c r="K328" s="485"/>
    </row>
    <row r="329" spans="2:11" s="477" customFormat="1" ht="30" hidden="1" customHeight="1" x14ac:dyDescent="0.7">
      <c r="B329" s="337"/>
      <c r="C329" s="350"/>
      <c r="D329" s="491"/>
      <c r="E329" s="405"/>
      <c r="F329" s="329"/>
      <c r="G329" s="406"/>
      <c r="H329" s="407"/>
      <c r="I329" s="341"/>
      <c r="J329" s="324"/>
      <c r="K329" s="485"/>
    </row>
    <row r="330" spans="2:11" s="477" customFormat="1" ht="36" hidden="1" customHeight="1" x14ac:dyDescent="0.7">
      <c r="B330" s="712">
        <v>164</v>
      </c>
      <c r="C330" s="595" t="s">
        <v>152</v>
      </c>
      <c r="D330" s="584" t="s">
        <v>153</v>
      </c>
      <c r="E330" s="592" t="s">
        <v>513</v>
      </c>
      <c r="F330" s="586">
        <v>41370.480000000003</v>
      </c>
      <c r="G330" s="587">
        <v>242941</v>
      </c>
      <c r="H330" s="593" t="s">
        <v>1267</v>
      </c>
      <c r="I330" s="588">
        <v>1</v>
      </c>
      <c r="J330" s="324"/>
      <c r="K330" s="485"/>
    </row>
    <row r="331" spans="2:11" s="477" customFormat="1" ht="30" hidden="1" customHeight="1" x14ac:dyDescent="0.7">
      <c r="B331" s="337"/>
      <c r="C331" s="350"/>
      <c r="D331" s="409"/>
      <c r="E331" s="405" t="s">
        <v>514</v>
      </c>
      <c r="F331" s="329"/>
      <c r="G331" s="406"/>
      <c r="H331" s="407"/>
      <c r="I331" s="323"/>
      <c r="J331" s="324"/>
      <c r="K331" s="485"/>
    </row>
    <row r="332" spans="2:11" s="477" customFormat="1" ht="30" hidden="1" customHeight="1" x14ac:dyDescent="0.7">
      <c r="B332" s="682">
        <v>165</v>
      </c>
      <c r="C332" s="348" t="s">
        <v>751</v>
      </c>
      <c r="D332" s="318" t="s">
        <v>309</v>
      </c>
      <c r="E332" s="401" t="s">
        <v>1302</v>
      </c>
      <c r="F332" s="360">
        <v>24610</v>
      </c>
      <c r="G332" s="402">
        <v>242941</v>
      </c>
      <c r="H332" s="403" t="s">
        <v>576</v>
      </c>
      <c r="I332" s="336">
        <v>1</v>
      </c>
      <c r="J332" s="324"/>
      <c r="K332" s="485"/>
    </row>
    <row r="333" spans="2:11" s="349" customFormat="1" ht="23.25" hidden="1" customHeight="1" x14ac:dyDescent="0.7">
      <c r="B333" s="350"/>
      <c r="C333" s="350"/>
      <c r="D333" s="708"/>
      <c r="E333" s="709"/>
      <c r="F333" s="360"/>
      <c r="G333" s="406"/>
      <c r="H333" s="710"/>
      <c r="I333" s="341"/>
      <c r="J333" s="324"/>
      <c r="K333" s="711"/>
    </row>
    <row r="334" spans="2:11" s="477" customFormat="1" ht="35.25" hidden="1" customHeight="1" x14ac:dyDescent="0.7">
      <c r="B334" s="682">
        <v>166</v>
      </c>
      <c r="C334" s="348" t="s">
        <v>736</v>
      </c>
      <c r="D334" s="408" t="s">
        <v>403</v>
      </c>
      <c r="E334" s="401" t="s">
        <v>517</v>
      </c>
      <c r="F334" s="320">
        <v>1412.4</v>
      </c>
      <c r="G334" s="402">
        <v>242941</v>
      </c>
      <c r="H334" s="403" t="s">
        <v>577</v>
      </c>
      <c r="I334" s="336">
        <v>1</v>
      </c>
      <c r="J334" s="324"/>
      <c r="K334" s="485"/>
    </row>
    <row r="335" spans="2:11" s="477" customFormat="1" ht="30" hidden="1" customHeight="1" x14ac:dyDescent="0.7">
      <c r="B335" s="337"/>
      <c r="C335" s="350"/>
      <c r="D335" s="409"/>
      <c r="E335" s="405" t="s">
        <v>518</v>
      </c>
      <c r="F335" s="329"/>
      <c r="G335" s="406"/>
      <c r="H335" s="407"/>
      <c r="I335" s="341"/>
      <c r="J335" s="324"/>
      <c r="K335" s="485"/>
    </row>
    <row r="336" spans="2:11" s="477" customFormat="1" ht="30" hidden="1" customHeight="1" x14ac:dyDescent="0.7">
      <c r="B336" s="712">
        <v>167</v>
      </c>
      <c r="C336" s="595" t="s">
        <v>42</v>
      </c>
      <c r="D336" s="584" t="s">
        <v>43</v>
      </c>
      <c r="E336" s="592" t="s">
        <v>519</v>
      </c>
      <c r="F336" s="586">
        <v>13920.7</v>
      </c>
      <c r="G336" s="587">
        <v>242941</v>
      </c>
      <c r="H336" s="593" t="s">
        <v>578</v>
      </c>
      <c r="I336" s="588">
        <v>1</v>
      </c>
      <c r="J336" s="324"/>
      <c r="K336" s="485"/>
    </row>
    <row r="337" spans="2:11" s="477" customFormat="1" ht="30" hidden="1" customHeight="1" x14ac:dyDescent="0.7">
      <c r="B337" s="337"/>
      <c r="C337" s="350"/>
      <c r="D337" s="409"/>
      <c r="E337" s="405" t="s">
        <v>482</v>
      </c>
      <c r="F337" s="329"/>
      <c r="G337" s="406"/>
      <c r="H337" s="407"/>
      <c r="I337" s="341"/>
      <c r="J337" s="324"/>
      <c r="K337" s="485"/>
    </row>
    <row r="338" spans="2:11" s="477" customFormat="1" ht="30" hidden="1" customHeight="1" x14ac:dyDescent="0.7">
      <c r="B338" s="712">
        <v>168</v>
      </c>
      <c r="C338" s="595" t="s">
        <v>85</v>
      </c>
      <c r="D338" s="584" t="s">
        <v>86</v>
      </c>
      <c r="E338" s="592" t="s">
        <v>520</v>
      </c>
      <c r="F338" s="586">
        <v>963</v>
      </c>
      <c r="G338" s="587">
        <v>242941</v>
      </c>
      <c r="H338" s="593" t="s">
        <v>579</v>
      </c>
      <c r="I338" s="588">
        <v>1</v>
      </c>
      <c r="J338" s="324"/>
      <c r="K338" s="485"/>
    </row>
    <row r="339" spans="2:11" s="477" customFormat="1" ht="30" hidden="1" customHeight="1" x14ac:dyDescent="0.7">
      <c r="B339" s="337"/>
      <c r="C339" s="350"/>
      <c r="D339" s="409"/>
      <c r="E339" s="405"/>
      <c r="F339" s="329"/>
      <c r="G339" s="406"/>
      <c r="H339" s="407"/>
      <c r="I339" s="323"/>
      <c r="J339" s="324"/>
      <c r="K339" s="485"/>
    </row>
    <row r="340" spans="2:11" s="477" customFormat="1" ht="30" hidden="1" customHeight="1" x14ac:dyDescent="0.7">
      <c r="B340" s="712">
        <v>169</v>
      </c>
      <c r="C340" s="595" t="s">
        <v>42</v>
      </c>
      <c r="D340" s="584" t="s">
        <v>43</v>
      </c>
      <c r="E340" s="592" t="s">
        <v>623</v>
      </c>
      <c r="F340" s="586">
        <v>68207.149999999994</v>
      </c>
      <c r="G340" s="587">
        <v>242941</v>
      </c>
      <c r="H340" s="593" t="s">
        <v>596</v>
      </c>
      <c r="I340" s="588">
        <v>1</v>
      </c>
      <c r="J340" s="324"/>
      <c r="K340" s="485"/>
    </row>
    <row r="341" spans="2:11" s="477" customFormat="1" ht="30" hidden="1" customHeight="1" x14ac:dyDescent="0.7">
      <c r="B341" s="628"/>
      <c r="C341" s="326"/>
      <c r="D341" s="491"/>
      <c r="E341" s="618" t="s">
        <v>624</v>
      </c>
      <c r="F341" s="360"/>
      <c r="G341" s="619"/>
      <c r="H341" s="440"/>
      <c r="I341" s="323"/>
      <c r="J341" s="324"/>
      <c r="K341" s="485"/>
    </row>
    <row r="342" spans="2:11" s="477" customFormat="1" ht="30" hidden="1" customHeight="1" x14ac:dyDescent="0.7">
      <c r="B342" s="712">
        <v>170</v>
      </c>
      <c r="C342" s="595" t="s">
        <v>131</v>
      </c>
      <c r="D342" s="584" t="s">
        <v>132</v>
      </c>
      <c r="E342" s="592" t="s">
        <v>639</v>
      </c>
      <c r="F342" s="586">
        <v>2818.38</v>
      </c>
      <c r="G342" s="587">
        <v>242941</v>
      </c>
      <c r="H342" s="593" t="s">
        <v>606</v>
      </c>
      <c r="I342" s="588">
        <v>1</v>
      </c>
      <c r="J342" s="324"/>
    </row>
    <row r="343" spans="2:11" s="477" customFormat="1" ht="30" hidden="1" customHeight="1" x14ac:dyDescent="0.7">
      <c r="B343" s="337"/>
      <c r="C343" s="350"/>
      <c r="D343" s="409"/>
      <c r="E343" s="405" t="s">
        <v>452</v>
      </c>
      <c r="F343" s="329"/>
      <c r="G343" s="406"/>
      <c r="H343" s="407"/>
      <c r="I343" s="341"/>
      <c r="J343" s="324"/>
    </row>
    <row r="344" spans="2:11" s="477" customFormat="1" ht="30" hidden="1" customHeight="1" x14ac:dyDescent="0.7">
      <c r="B344" s="712">
        <v>171</v>
      </c>
      <c r="C344" s="595" t="s">
        <v>726</v>
      </c>
      <c r="D344" s="591" t="s">
        <v>420</v>
      </c>
      <c r="E344" s="592" t="s">
        <v>640</v>
      </c>
      <c r="F344" s="586">
        <v>86755.6</v>
      </c>
      <c r="G344" s="587">
        <v>242941</v>
      </c>
      <c r="H344" s="593" t="s">
        <v>607</v>
      </c>
      <c r="I344" s="588">
        <v>1</v>
      </c>
      <c r="J344" s="324"/>
      <c r="K344" s="485"/>
    </row>
    <row r="345" spans="2:11" s="477" customFormat="1" ht="30" hidden="1" customHeight="1" x14ac:dyDescent="0.7">
      <c r="B345" s="337"/>
      <c r="C345" s="350"/>
      <c r="D345" s="409"/>
      <c r="E345" s="405" t="s">
        <v>641</v>
      </c>
      <c r="F345" s="329"/>
      <c r="G345" s="406"/>
      <c r="H345" s="407"/>
      <c r="I345" s="323"/>
      <c r="J345" s="324"/>
      <c r="K345" s="485"/>
    </row>
    <row r="346" spans="2:11" s="477" customFormat="1" ht="30" hidden="1" customHeight="1" x14ac:dyDescent="0.7">
      <c r="B346" s="712">
        <v>172</v>
      </c>
      <c r="C346" s="595" t="s">
        <v>156</v>
      </c>
      <c r="D346" s="584" t="s">
        <v>157</v>
      </c>
      <c r="E346" s="20" t="s">
        <v>690</v>
      </c>
      <c r="F346" s="21">
        <v>74900</v>
      </c>
      <c r="G346" s="587">
        <v>242941</v>
      </c>
      <c r="H346" s="594" t="s">
        <v>706</v>
      </c>
      <c r="I346" s="588">
        <v>1</v>
      </c>
      <c r="J346" s="324"/>
      <c r="K346" s="485"/>
    </row>
    <row r="347" spans="2:11" s="477" customFormat="1" ht="30" hidden="1" customHeight="1" x14ac:dyDescent="0.7">
      <c r="B347" s="337"/>
      <c r="C347" s="350"/>
      <c r="D347" s="423"/>
      <c r="E347" s="441" t="s">
        <v>691</v>
      </c>
      <c r="F347" s="425"/>
      <c r="G347" s="379"/>
      <c r="H347" s="429"/>
      <c r="I347" s="367"/>
      <c r="J347" s="324"/>
      <c r="K347" s="485"/>
    </row>
    <row r="348" spans="2:11" s="477" customFormat="1" ht="30" hidden="1" customHeight="1" x14ac:dyDescent="0.7">
      <c r="B348" s="682">
        <v>173</v>
      </c>
      <c r="C348" s="348" t="s">
        <v>191</v>
      </c>
      <c r="D348" s="411" t="s">
        <v>659</v>
      </c>
      <c r="E348" s="442" t="s">
        <v>666</v>
      </c>
      <c r="F348" s="431">
        <v>16847.150000000001</v>
      </c>
      <c r="G348" s="374">
        <v>242941</v>
      </c>
      <c r="H348" s="430" t="s">
        <v>707</v>
      </c>
      <c r="I348" s="366">
        <v>1</v>
      </c>
      <c r="J348" s="324"/>
      <c r="K348" s="485"/>
    </row>
    <row r="349" spans="2:11" s="477" customFormat="1" ht="30" hidden="1" customHeight="1" x14ac:dyDescent="0.7">
      <c r="B349" s="628"/>
      <c r="C349" s="326"/>
      <c r="D349" s="415"/>
      <c r="E349" s="437" t="s">
        <v>447</v>
      </c>
      <c r="F349" s="417"/>
      <c r="G349" s="375"/>
      <c r="H349" s="418"/>
      <c r="I349" s="365"/>
      <c r="J349" s="324"/>
      <c r="K349" s="485"/>
    </row>
    <row r="350" spans="2:11" s="477" customFormat="1" ht="30" hidden="1" customHeight="1" x14ac:dyDescent="0.7">
      <c r="B350" s="712">
        <v>174</v>
      </c>
      <c r="C350" s="595" t="s">
        <v>131</v>
      </c>
      <c r="D350" s="584" t="s">
        <v>132</v>
      </c>
      <c r="E350" s="592" t="s">
        <v>455</v>
      </c>
      <c r="F350" s="586">
        <v>1409.19</v>
      </c>
      <c r="G350" s="587">
        <v>242942</v>
      </c>
      <c r="H350" s="593" t="s">
        <v>542</v>
      </c>
      <c r="I350" s="588">
        <v>1</v>
      </c>
      <c r="J350" s="324"/>
      <c r="K350" s="485"/>
    </row>
    <row r="351" spans="2:11" s="477" customFormat="1" ht="30" hidden="1" customHeight="1" x14ac:dyDescent="0.7">
      <c r="B351" s="628"/>
      <c r="C351" s="326"/>
      <c r="D351" s="491"/>
      <c r="E351" s="618" t="s">
        <v>452</v>
      </c>
      <c r="F351" s="360"/>
      <c r="G351" s="619"/>
      <c r="H351" s="440"/>
      <c r="I351" s="323"/>
      <c r="J351" s="324"/>
    </row>
    <row r="352" spans="2:11" s="477" customFormat="1" ht="30" hidden="1" customHeight="1" x14ac:dyDescent="0.7">
      <c r="B352" s="712">
        <v>175</v>
      </c>
      <c r="C352" s="595" t="s">
        <v>131</v>
      </c>
      <c r="D352" s="584" t="s">
        <v>132</v>
      </c>
      <c r="E352" s="592" t="s">
        <v>521</v>
      </c>
      <c r="F352" s="586">
        <v>3522.98</v>
      </c>
      <c r="G352" s="587">
        <v>242942</v>
      </c>
      <c r="H352" s="593" t="s">
        <v>580</v>
      </c>
      <c r="I352" s="588">
        <v>1</v>
      </c>
      <c r="J352" s="324"/>
    </row>
    <row r="353" spans="2:11" s="477" customFormat="1" ht="30" hidden="1" customHeight="1" x14ac:dyDescent="0.7">
      <c r="B353" s="337"/>
      <c r="C353" s="350"/>
      <c r="D353" s="409"/>
      <c r="E353" s="405" t="s">
        <v>452</v>
      </c>
      <c r="F353" s="360"/>
      <c r="G353" s="406"/>
      <c r="H353" s="407"/>
      <c r="I353" s="341"/>
      <c r="J353" s="324"/>
      <c r="K353" s="485"/>
    </row>
    <row r="354" spans="2:11" s="477" customFormat="1" ht="30" hidden="1" customHeight="1" x14ac:dyDescent="0.7">
      <c r="B354" s="682">
        <v>176</v>
      </c>
      <c r="C354" s="348" t="s">
        <v>733</v>
      </c>
      <c r="D354" s="408" t="s">
        <v>409</v>
      </c>
      <c r="E354" s="401" t="s">
        <v>522</v>
      </c>
      <c r="F354" s="320">
        <v>1765.5</v>
      </c>
      <c r="G354" s="402">
        <v>44615</v>
      </c>
      <c r="H354" s="403" t="s">
        <v>581</v>
      </c>
      <c r="I354" s="323">
        <v>1</v>
      </c>
      <c r="J354" s="324"/>
      <c r="K354" s="485"/>
    </row>
    <row r="355" spans="2:11" s="477" customFormat="1" ht="30" hidden="1" customHeight="1" x14ac:dyDescent="0.7">
      <c r="B355" s="337"/>
      <c r="C355" s="350"/>
      <c r="D355" s="409"/>
      <c r="E355" s="405"/>
      <c r="F355" s="329"/>
      <c r="G355" s="406"/>
      <c r="H355" s="407"/>
      <c r="I355" s="323"/>
      <c r="J355" s="324"/>
      <c r="K355" s="485"/>
    </row>
    <row r="356" spans="2:11" s="477" customFormat="1" ht="30" hidden="1" customHeight="1" x14ac:dyDescent="0.7">
      <c r="B356" s="712">
        <v>177</v>
      </c>
      <c r="C356" s="595" t="s">
        <v>42</v>
      </c>
      <c r="D356" s="584" t="s">
        <v>43</v>
      </c>
      <c r="E356" s="592" t="s">
        <v>523</v>
      </c>
      <c r="F356" s="586">
        <v>1177</v>
      </c>
      <c r="G356" s="587">
        <v>242942</v>
      </c>
      <c r="H356" s="593" t="s">
        <v>582</v>
      </c>
      <c r="I356" s="588">
        <v>1</v>
      </c>
      <c r="J356" s="324"/>
      <c r="K356" s="485"/>
    </row>
    <row r="357" spans="2:11" s="477" customFormat="1" ht="30" hidden="1" customHeight="1" x14ac:dyDescent="0.7">
      <c r="B357" s="337"/>
      <c r="C357" s="350"/>
      <c r="D357" s="409"/>
      <c r="E357" s="405"/>
      <c r="F357" s="329"/>
      <c r="G357" s="406"/>
      <c r="H357" s="407"/>
      <c r="I357" s="341"/>
      <c r="J357" s="324"/>
      <c r="K357" s="485"/>
    </row>
    <row r="358" spans="2:11" s="477" customFormat="1" ht="30" hidden="1" customHeight="1" x14ac:dyDescent="0.7">
      <c r="B358" s="712">
        <v>178</v>
      </c>
      <c r="C358" s="595" t="s">
        <v>42</v>
      </c>
      <c r="D358" s="584" t="s">
        <v>43</v>
      </c>
      <c r="E358" s="592" t="s">
        <v>524</v>
      </c>
      <c r="F358" s="586">
        <v>1926</v>
      </c>
      <c r="G358" s="587">
        <v>242942</v>
      </c>
      <c r="H358" s="593" t="s">
        <v>583</v>
      </c>
      <c r="I358" s="588">
        <v>1</v>
      </c>
      <c r="J358" s="324"/>
    </row>
    <row r="359" spans="2:11" s="477" customFormat="1" ht="30" hidden="1" customHeight="1" x14ac:dyDescent="0.7">
      <c r="B359" s="337"/>
      <c r="C359" s="326"/>
      <c r="D359" s="409"/>
      <c r="E359" s="405"/>
      <c r="F359" s="329"/>
      <c r="G359" s="406"/>
      <c r="H359" s="407"/>
      <c r="I359" s="323"/>
      <c r="J359" s="324"/>
    </row>
    <row r="360" spans="2:11" s="477" customFormat="1" ht="30" hidden="1" customHeight="1" x14ac:dyDescent="0.7">
      <c r="B360" s="682">
        <v>179</v>
      </c>
      <c r="C360" s="348" t="s">
        <v>737</v>
      </c>
      <c r="D360" s="408" t="s">
        <v>403</v>
      </c>
      <c r="E360" s="401" t="s">
        <v>525</v>
      </c>
      <c r="F360" s="360">
        <v>3103</v>
      </c>
      <c r="G360" s="402">
        <v>242942</v>
      </c>
      <c r="H360" s="403" t="s">
        <v>584</v>
      </c>
      <c r="I360" s="336">
        <v>1</v>
      </c>
      <c r="J360" s="324"/>
      <c r="K360" s="485"/>
    </row>
    <row r="361" spans="2:11" s="477" customFormat="1" ht="30" hidden="1" customHeight="1" x14ac:dyDescent="0.7">
      <c r="B361" s="337"/>
      <c r="C361" s="350"/>
      <c r="D361" s="409"/>
      <c r="E361" s="405" t="s">
        <v>526</v>
      </c>
      <c r="F361" s="329"/>
      <c r="G361" s="406"/>
      <c r="H361" s="407"/>
      <c r="I361" s="341"/>
      <c r="J361" s="324"/>
      <c r="K361" s="485"/>
    </row>
    <row r="362" spans="2:11" s="477" customFormat="1" ht="30" hidden="1" customHeight="1" x14ac:dyDescent="0.7">
      <c r="B362" s="712">
        <v>180</v>
      </c>
      <c r="C362" s="583" t="s">
        <v>37</v>
      </c>
      <c r="D362" s="584" t="s">
        <v>38</v>
      </c>
      <c r="E362" s="592" t="s">
        <v>527</v>
      </c>
      <c r="F362" s="586">
        <v>5542.6</v>
      </c>
      <c r="G362" s="587">
        <v>242942</v>
      </c>
      <c r="H362" s="593" t="s">
        <v>585</v>
      </c>
      <c r="I362" s="588">
        <v>1</v>
      </c>
      <c r="J362" s="324"/>
      <c r="K362" s="485"/>
    </row>
    <row r="363" spans="2:11" s="477" customFormat="1" ht="30" hidden="1" customHeight="1" x14ac:dyDescent="0.7">
      <c r="B363" s="337"/>
      <c r="C363" s="338"/>
      <c r="D363" s="409"/>
      <c r="E363" s="405"/>
      <c r="F363" s="329"/>
      <c r="G363" s="406"/>
      <c r="H363" s="407"/>
      <c r="I363" s="323"/>
      <c r="J363" s="324"/>
      <c r="K363" s="485"/>
    </row>
    <row r="364" spans="2:11" s="477" customFormat="1" ht="30" hidden="1" customHeight="1" x14ac:dyDescent="0.7">
      <c r="B364" s="712">
        <v>181</v>
      </c>
      <c r="C364" s="595" t="s">
        <v>42</v>
      </c>
      <c r="D364" s="584" t="s">
        <v>43</v>
      </c>
      <c r="E364" s="592" t="s">
        <v>528</v>
      </c>
      <c r="F364" s="586">
        <v>1669.2</v>
      </c>
      <c r="G364" s="587">
        <v>242942</v>
      </c>
      <c r="H364" s="593" t="s">
        <v>586</v>
      </c>
      <c r="I364" s="588">
        <v>1</v>
      </c>
      <c r="J364" s="324"/>
      <c r="K364" s="485"/>
    </row>
    <row r="365" spans="2:11" s="477" customFormat="1" ht="30" hidden="1" customHeight="1" x14ac:dyDescent="0.7">
      <c r="B365" s="337"/>
      <c r="C365" s="350"/>
      <c r="D365" s="409"/>
      <c r="E365" s="405"/>
      <c r="F365" s="360"/>
      <c r="G365" s="406"/>
      <c r="H365" s="407"/>
      <c r="I365" s="341"/>
      <c r="J365" s="324"/>
      <c r="K365" s="485"/>
    </row>
    <row r="366" spans="2:11" s="477" customFormat="1" ht="30" hidden="1" customHeight="1" x14ac:dyDescent="0.7">
      <c r="B366" s="682">
        <v>182</v>
      </c>
      <c r="C366" s="354" t="s">
        <v>744</v>
      </c>
      <c r="D366" s="410" t="s">
        <v>428</v>
      </c>
      <c r="E366" s="401" t="s">
        <v>529</v>
      </c>
      <c r="F366" s="320">
        <v>9228.75</v>
      </c>
      <c r="G366" s="402">
        <v>242942</v>
      </c>
      <c r="H366" s="403" t="s">
        <v>587</v>
      </c>
      <c r="I366" s="323">
        <v>1</v>
      </c>
      <c r="J366" s="324"/>
    </row>
    <row r="367" spans="2:11" s="477" customFormat="1" ht="30" hidden="1" customHeight="1" x14ac:dyDescent="0.7">
      <c r="B367" s="337"/>
      <c r="C367" s="350"/>
      <c r="D367" s="409"/>
      <c r="E367" s="405" t="s">
        <v>530</v>
      </c>
      <c r="F367" s="360"/>
      <c r="G367" s="406"/>
      <c r="H367" s="407"/>
      <c r="I367" s="323"/>
      <c r="J367" s="324"/>
      <c r="K367" s="485"/>
    </row>
    <row r="368" spans="2:11" s="477" customFormat="1" ht="36.75" hidden="1" customHeight="1" x14ac:dyDescent="0.7">
      <c r="B368" s="682">
        <v>183</v>
      </c>
      <c r="C368" s="595" t="s">
        <v>139</v>
      </c>
      <c r="D368" s="584" t="s">
        <v>140</v>
      </c>
      <c r="E368" s="592" t="s">
        <v>613</v>
      </c>
      <c r="F368" s="586">
        <v>7318.8</v>
      </c>
      <c r="G368" s="587">
        <v>242942</v>
      </c>
      <c r="H368" s="593" t="s">
        <v>590</v>
      </c>
      <c r="I368" s="588">
        <v>1</v>
      </c>
      <c r="J368" s="324"/>
      <c r="K368" s="485"/>
    </row>
    <row r="369" spans="2:11" s="477" customFormat="1" ht="30" hidden="1" customHeight="1" x14ac:dyDescent="0.7">
      <c r="B369" s="337"/>
      <c r="C369" s="350"/>
      <c r="D369" s="409"/>
      <c r="E369" s="405" t="s">
        <v>614</v>
      </c>
      <c r="F369" s="329"/>
      <c r="G369" s="406"/>
      <c r="H369" s="407"/>
      <c r="I369" s="341"/>
      <c r="J369" s="443"/>
      <c r="K369" s="485"/>
    </row>
    <row r="370" spans="2:11" s="477" customFormat="1" ht="30" hidden="1" customHeight="1" x14ac:dyDescent="0.7">
      <c r="B370" s="682">
        <v>184</v>
      </c>
      <c r="C370" s="332" t="s">
        <v>107</v>
      </c>
      <c r="D370" s="318" t="s">
        <v>108</v>
      </c>
      <c r="E370" s="592" t="s">
        <v>642</v>
      </c>
      <c r="F370" s="586">
        <v>9416</v>
      </c>
      <c r="G370" s="587">
        <v>242942</v>
      </c>
      <c r="H370" s="593" t="s">
        <v>608</v>
      </c>
      <c r="I370" s="588">
        <v>1</v>
      </c>
      <c r="J370" s="324"/>
      <c r="K370" s="485"/>
    </row>
    <row r="371" spans="2:11" s="477" customFormat="1" ht="30" hidden="1" customHeight="1" x14ac:dyDescent="0.7">
      <c r="B371" s="337"/>
      <c r="C371" s="350"/>
      <c r="D371" s="409"/>
      <c r="E371" s="405" t="s">
        <v>643</v>
      </c>
      <c r="F371" s="329"/>
      <c r="G371" s="406"/>
      <c r="H371" s="407"/>
      <c r="I371" s="341"/>
      <c r="J371" s="324"/>
      <c r="K371" s="485"/>
    </row>
    <row r="372" spans="2:11" s="477" customFormat="1" ht="30" hidden="1" customHeight="1" x14ac:dyDescent="0.7">
      <c r="B372" s="682">
        <v>185</v>
      </c>
      <c r="C372" s="419" t="s">
        <v>743</v>
      </c>
      <c r="D372" s="318" t="s">
        <v>72</v>
      </c>
      <c r="E372" s="401" t="s">
        <v>644</v>
      </c>
      <c r="F372" s="360">
        <v>20865</v>
      </c>
      <c r="G372" s="402">
        <v>242942</v>
      </c>
      <c r="H372" s="403" t="s">
        <v>609</v>
      </c>
      <c r="I372" s="323">
        <v>1</v>
      </c>
      <c r="J372" s="324"/>
      <c r="K372" s="485"/>
    </row>
    <row r="373" spans="2:11" s="477" customFormat="1" ht="30" hidden="1" customHeight="1" x14ac:dyDescent="0.7">
      <c r="B373" s="337"/>
      <c r="C373" s="350"/>
      <c r="D373" s="409"/>
      <c r="E373" s="405" t="s">
        <v>645</v>
      </c>
      <c r="F373" s="329"/>
      <c r="G373" s="406"/>
      <c r="H373" s="407"/>
      <c r="I373" s="323"/>
      <c r="J373" s="324"/>
      <c r="K373" s="485"/>
    </row>
    <row r="374" spans="2:11" s="477" customFormat="1" ht="30" hidden="1" customHeight="1" x14ac:dyDescent="0.7">
      <c r="B374" s="712">
        <v>186</v>
      </c>
      <c r="C374" s="595" t="s">
        <v>85</v>
      </c>
      <c r="D374" s="584" t="s">
        <v>86</v>
      </c>
      <c r="E374" s="592" t="s">
        <v>646</v>
      </c>
      <c r="F374" s="586">
        <v>963</v>
      </c>
      <c r="G374" s="587">
        <v>242942</v>
      </c>
      <c r="H374" s="593" t="s">
        <v>610</v>
      </c>
      <c r="I374" s="588">
        <v>1</v>
      </c>
      <c r="J374" s="324"/>
      <c r="K374" s="485"/>
    </row>
    <row r="375" spans="2:11" s="477" customFormat="1" ht="30" hidden="1" customHeight="1" x14ac:dyDescent="0.7">
      <c r="B375" s="325"/>
      <c r="C375" s="445"/>
      <c r="D375" s="409"/>
      <c r="E375" s="405"/>
      <c r="F375" s="360"/>
      <c r="G375" s="406"/>
      <c r="H375" s="407"/>
      <c r="I375" s="341"/>
      <c r="J375" s="324"/>
      <c r="K375" s="485"/>
    </row>
    <row r="376" spans="2:11" s="477" customFormat="1" ht="30" hidden="1" customHeight="1" x14ac:dyDescent="0.7">
      <c r="B376" s="683">
        <v>187</v>
      </c>
      <c r="C376" s="595" t="s">
        <v>47</v>
      </c>
      <c r="D376" s="584" t="s">
        <v>48</v>
      </c>
      <c r="E376" s="592" t="s">
        <v>647</v>
      </c>
      <c r="F376" s="586">
        <v>30495</v>
      </c>
      <c r="G376" s="587">
        <v>44615</v>
      </c>
      <c r="H376" s="593" t="s">
        <v>611</v>
      </c>
      <c r="I376" s="588">
        <v>1</v>
      </c>
      <c r="J376" s="324"/>
      <c r="K376" s="485"/>
    </row>
    <row r="377" spans="2:11" s="477" customFormat="1" ht="30" hidden="1" customHeight="1" x14ac:dyDescent="0.7">
      <c r="B377" s="325"/>
      <c r="C377" s="445"/>
      <c r="D377" s="409"/>
      <c r="E377" s="405" t="s">
        <v>447</v>
      </c>
      <c r="F377" s="360"/>
      <c r="G377" s="406"/>
      <c r="H377" s="407"/>
      <c r="I377" s="341"/>
      <c r="J377" s="324"/>
      <c r="K377" s="485"/>
    </row>
    <row r="378" spans="2:11" s="477" customFormat="1" ht="30" hidden="1" customHeight="1" x14ac:dyDescent="0.7">
      <c r="B378" s="712">
        <v>188</v>
      </c>
      <c r="C378" s="583" t="s">
        <v>37</v>
      </c>
      <c r="D378" s="584" t="s">
        <v>38</v>
      </c>
      <c r="E378" s="20" t="s">
        <v>667</v>
      </c>
      <c r="F378" s="21">
        <v>96460.5</v>
      </c>
      <c r="G378" s="587">
        <v>242942</v>
      </c>
      <c r="H378" s="594" t="s">
        <v>708</v>
      </c>
      <c r="I378" s="588">
        <v>1</v>
      </c>
      <c r="J378" s="448"/>
      <c r="K378" s="485"/>
    </row>
    <row r="379" spans="2:11" s="477" customFormat="1" ht="30" hidden="1" customHeight="1" x14ac:dyDescent="0.7">
      <c r="B379" s="325"/>
      <c r="C379" s="449"/>
      <c r="D379" s="423"/>
      <c r="E379" s="436"/>
      <c r="F379" s="425"/>
      <c r="G379" s="379"/>
      <c r="H379" s="429"/>
      <c r="I379" s="367"/>
      <c r="J379" s="448"/>
      <c r="K379" s="485"/>
    </row>
    <row r="380" spans="2:11" s="477" customFormat="1" ht="30" hidden="1" customHeight="1" x14ac:dyDescent="0.7">
      <c r="B380" s="712">
        <v>189</v>
      </c>
      <c r="C380" s="595" t="s">
        <v>731</v>
      </c>
      <c r="D380" s="20" t="s">
        <v>652</v>
      </c>
      <c r="E380" s="20" t="s">
        <v>668</v>
      </c>
      <c r="F380" s="21">
        <v>18083</v>
      </c>
      <c r="G380" s="587">
        <v>242942</v>
      </c>
      <c r="H380" s="594" t="s">
        <v>709</v>
      </c>
      <c r="I380" s="588">
        <v>1</v>
      </c>
      <c r="J380" s="448"/>
      <c r="K380" s="485"/>
    </row>
    <row r="381" spans="2:11" s="477" customFormat="1" ht="30" hidden="1" customHeight="1" x14ac:dyDescent="0.7">
      <c r="B381" s="325"/>
      <c r="C381" s="445"/>
      <c r="D381" s="423"/>
      <c r="E381" s="436"/>
      <c r="F381" s="425"/>
      <c r="G381" s="379"/>
      <c r="H381" s="429"/>
      <c r="I381" s="367"/>
      <c r="J381" s="448"/>
      <c r="K381" s="485"/>
    </row>
    <row r="382" spans="2:11" s="477" customFormat="1" ht="30" hidden="1" customHeight="1" x14ac:dyDescent="0.7">
      <c r="B382" s="683">
        <v>190</v>
      </c>
      <c r="C382" s="447" t="s">
        <v>281</v>
      </c>
      <c r="D382" s="408" t="s">
        <v>1291</v>
      </c>
      <c r="E382" s="401" t="s">
        <v>449</v>
      </c>
      <c r="F382" s="320">
        <v>45742.5</v>
      </c>
      <c r="G382" s="402">
        <v>44616</v>
      </c>
      <c r="H382" s="403" t="s">
        <v>539</v>
      </c>
      <c r="I382" s="323">
        <v>1</v>
      </c>
      <c r="J382" s="448"/>
    </row>
    <row r="383" spans="2:11" s="477" customFormat="1" ht="30" hidden="1" customHeight="1" x14ac:dyDescent="0.7">
      <c r="B383" s="490"/>
      <c r="C383" s="451"/>
      <c r="D383" s="491"/>
      <c r="E383" s="618" t="s">
        <v>450</v>
      </c>
      <c r="F383" s="360"/>
      <c r="G383" s="619"/>
      <c r="H383" s="440"/>
      <c r="I383" s="323"/>
      <c r="J383" s="448"/>
      <c r="K383" s="485"/>
    </row>
    <row r="384" spans="2:11" s="477" customFormat="1" ht="30" hidden="1" customHeight="1" x14ac:dyDescent="0.7">
      <c r="B384" s="712">
        <v>191</v>
      </c>
      <c r="C384" s="595" t="s">
        <v>740</v>
      </c>
      <c r="D384" s="591" t="s">
        <v>410</v>
      </c>
      <c r="E384" s="592" t="s">
        <v>459</v>
      </c>
      <c r="F384" s="586">
        <v>15836</v>
      </c>
      <c r="G384" s="587">
        <v>242943</v>
      </c>
      <c r="H384" s="593" t="s">
        <v>545</v>
      </c>
      <c r="I384" s="588">
        <v>1</v>
      </c>
      <c r="J384" s="448"/>
      <c r="K384" s="485"/>
    </row>
    <row r="385" spans="2:11" s="477" customFormat="1" ht="30" hidden="1" customHeight="1" x14ac:dyDescent="0.7">
      <c r="B385" s="490"/>
      <c r="C385" s="451"/>
      <c r="D385" s="491"/>
      <c r="E385" s="618" t="s">
        <v>460</v>
      </c>
      <c r="F385" s="360"/>
      <c r="G385" s="619"/>
      <c r="H385" s="440"/>
      <c r="I385" s="323"/>
      <c r="J385" s="448"/>
    </row>
    <row r="386" spans="2:11" s="477" customFormat="1" ht="30" hidden="1" customHeight="1" x14ac:dyDescent="0.7">
      <c r="B386" s="712">
        <v>192</v>
      </c>
      <c r="C386" s="595" t="s">
        <v>740</v>
      </c>
      <c r="D386" s="591" t="s">
        <v>410</v>
      </c>
      <c r="E386" s="592" t="s">
        <v>461</v>
      </c>
      <c r="F386" s="586">
        <v>57780</v>
      </c>
      <c r="G386" s="587">
        <v>242943</v>
      </c>
      <c r="H386" s="593" t="s">
        <v>546</v>
      </c>
      <c r="I386" s="588">
        <v>1</v>
      </c>
      <c r="J386" s="324"/>
    </row>
    <row r="387" spans="2:11" s="477" customFormat="1" ht="30" hidden="1" customHeight="1" x14ac:dyDescent="0.7">
      <c r="B387" s="325"/>
      <c r="C387" s="445"/>
      <c r="D387" s="409"/>
      <c r="E387" s="405" t="s">
        <v>462</v>
      </c>
      <c r="F387" s="360"/>
      <c r="G387" s="406"/>
      <c r="H387" s="407"/>
      <c r="I387" s="341"/>
      <c r="J387" s="324"/>
    </row>
    <row r="388" spans="2:11" s="477" customFormat="1" ht="30" hidden="1" customHeight="1" x14ac:dyDescent="0.7">
      <c r="B388" s="712">
        <v>193</v>
      </c>
      <c r="C388" s="595" t="s">
        <v>42</v>
      </c>
      <c r="D388" s="584" t="s">
        <v>43</v>
      </c>
      <c r="E388" s="592" t="s">
        <v>463</v>
      </c>
      <c r="F388" s="586">
        <v>3723.6</v>
      </c>
      <c r="G388" s="587">
        <v>242943</v>
      </c>
      <c r="H388" s="593" t="s">
        <v>547</v>
      </c>
      <c r="I388" s="588">
        <v>1</v>
      </c>
      <c r="J388" s="448"/>
    </row>
    <row r="389" spans="2:11" s="477" customFormat="1" ht="30" hidden="1" customHeight="1" x14ac:dyDescent="0.7">
      <c r="B389" s="325"/>
      <c r="C389" s="445"/>
      <c r="D389" s="409"/>
      <c r="E389" s="405" t="s">
        <v>464</v>
      </c>
      <c r="F389" s="329"/>
      <c r="G389" s="406"/>
      <c r="H389" s="407"/>
      <c r="I389" s="323"/>
      <c r="J389" s="448"/>
    </row>
    <row r="390" spans="2:11" s="477" customFormat="1" ht="30" hidden="1" customHeight="1" x14ac:dyDescent="0.7">
      <c r="B390" s="683">
        <v>194</v>
      </c>
      <c r="C390" s="332" t="s">
        <v>107</v>
      </c>
      <c r="D390" s="318" t="s">
        <v>108</v>
      </c>
      <c r="E390" s="592" t="s">
        <v>465</v>
      </c>
      <c r="F390" s="586">
        <v>7811</v>
      </c>
      <c r="G390" s="587">
        <v>242943</v>
      </c>
      <c r="H390" s="593" t="s">
        <v>548</v>
      </c>
      <c r="I390" s="588">
        <v>1</v>
      </c>
      <c r="J390" s="448"/>
    </row>
    <row r="391" spans="2:11" s="477" customFormat="1" ht="30" hidden="1" customHeight="1" x14ac:dyDescent="0.7">
      <c r="B391" s="325"/>
      <c r="C391" s="451"/>
      <c r="D391" s="409"/>
      <c r="E391" s="405" t="s">
        <v>466</v>
      </c>
      <c r="F391" s="329"/>
      <c r="G391" s="406"/>
      <c r="H391" s="407"/>
      <c r="I391" s="341"/>
      <c r="J391" s="448"/>
    </row>
    <row r="392" spans="2:11" s="477" customFormat="1" ht="30" hidden="1" customHeight="1" x14ac:dyDescent="0.7">
      <c r="B392" s="712">
        <v>195</v>
      </c>
      <c r="C392" s="595" t="s">
        <v>42</v>
      </c>
      <c r="D392" s="584" t="s">
        <v>43</v>
      </c>
      <c r="E392" s="592" t="s">
        <v>467</v>
      </c>
      <c r="F392" s="586">
        <v>4601</v>
      </c>
      <c r="G392" s="587">
        <v>242943</v>
      </c>
      <c r="H392" s="593" t="s">
        <v>549</v>
      </c>
      <c r="I392" s="588">
        <v>1</v>
      </c>
      <c r="J392" s="448"/>
      <c r="K392" s="485"/>
    </row>
    <row r="393" spans="2:11" s="477" customFormat="1" ht="30" hidden="1" customHeight="1" x14ac:dyDescent="0.7">
      <c r="B393" s="490"/>
      <c r="C393" s="451"/>
      <c r="D393" s="491"/>
      <c r="E393" s="618" t="s">
        <v>468</v>
      </c>
      <c r="F393" s="360"/>
      <c r="G393" s="619"/>
      <c r="H393" s="440"/>
      <c r="I393" s="323"/>
      <c r="J393" s="448"/>
      <c r="K393" s="485"/>
    </row>
    <row r="394" spans="2:11" s="477" customFormat="1" ht="30" hidden="1" customHeight="1" x14ac:dyDescent="0.7">
      <c r="B394" s="712">
        <v>196</v>
      </c>
      <c r="C394" s="595" t="s">
        <v>729</v>
      </c>
      <c r="D394" s="591" t="s">
        <v>433</v>
      </c>
      <c r="E394" s="592" t="s">
        <v>625</v>
      </c>
      <c r="F394" s="586">
        <v>16692</v>
      </c>
      <c r="G394" s="587" t="s">
        <v>1269</v>
      </c>
      <c r="H394" s="593" t="s">
        <v>597</v>
      </c>
      <c r="I394" s="588">
        <v>1</v>
      </c>
      <c r="J394" s="324"/>
      <c r="K394" s="485"/>
    </row>
    <row r="395" spans="2:11" s="477" customFormat="1" ht="30" hidden="1" customHeight="1" x14ac:dyDescent="0.7">
      <c r="B395" s="325"/>
      <c r="C395" s="451"/>
      <c r="D395" s="409"/>
      <c r="E395" s="405" t="s">
        <v>482</v>
      </c>
      <c r="F395" s="329"/>
      <c r="G395" s="406"/>
      <c r="H395" s="407"/>
      <c r="I395" s="323"/>
      <c r="J395" s="324"/>
      <c r="K395" s="485"/>
    </row>
    <row r="396" spans="2:11" s="477" customFormat="1" ht="30" hidden="1" customHeight="1" x14ac:dyDescent="0.7">
      <c r="B396" s="683">
        <v>197</v>
      </c>
      <c r="C396" s="450" t="s">
        <v>720</v>
      </c>
      <c r="D396" s="452" t="s">
        <v>660</v>
      </c>
      <c r="E396" s="437" t="s">
        <v>669</v>
      </c>
      <c r="F396" s="453">
        <v>26557.4</v>
      </c>
      <c r="G396" s="374">
        <v>242943</v>
      </c>
      <c r="H396" s="430" t="s">
        <v>710</v>
      </c>
      <c r="I396" s="366">
        <v>1</v>
      </c>
      <c r="J396" s="324"/>
      <c r="K396" s="485"/>
    </row>
    <row r="397" spans="2:11" s="477" customFormat="1" ht="30" hidden="1" customHeight="1" x14ac:dyDescent="0.7">
      <c r="B397" s="325"/>
      <c r="C397" s="445"/>
      <c r="D397" s="423"/>
      <c r="E397" s="454"/>
      <c r="F397" s="425"/>
      <c r="G397" s="379"/>
      <c r="H397" s="429"/>
      <c r="I397" s="367"/>
      <c r="J397" s="324"/>
      <c r="K397" s="485"/>
    </row>
    <row r="398" spans="2:11" s="477" customFormat="1" ht="30" customHeight="1" x14ac:dyDescent="0.7">
      <c r="B398" s="712">
        <v>198</v>
      </c>
      <c r="C398" s="595" t="s">
        <v>116</v>
      </c>
      <c r="D398" s="584" t="s">
        <v>117</v>
      </c>
      <c r="E398" s="622" t="s">
        <v>670</v>
      </c>
      <c r="F398" s="623">
        <v>92020</v>
      </c>
      <c r="G398" s="587">
        <v>242943</v>
      </c>
      <c r="H398" s="594" t="s">
        <v>711</v>
      </c>
      <c r="I398" s="588">
        <v>1</v>
      </c>
      <c r="J398" s="324"/>
      <c r="K398" s="485"/>
    </row>
    <row r="399" spans="2:11" s="477" customFormat="1" ht="30" hidden="1" customHeight="1" x14ac:dyDescent="0.7">
      <c r="B399" s="325"/>
      <c r="C399" s="445"/>
      <c r="D399" s="423"/>
      <c r="E399" s="436"/>
      <c r="F399" s="425"/>
      <c r="G399" s="379"/>
      <c r="H399" s="429"/>
      <c r="I399" s="367"/>
      <c r="J399" s="324"/>
      <c r="K399" s="485"/>
    </row>
    <row r="400" spans="2:11" s="477" customFormat="1" ht="40.5" hidden="1" customHeight="1" x14ac:dyDescent="0.7">
      <c r="B400" s="683">
        <v>199</v>
      </c>
      <c r="C400" s="332" t="s">
        <v>178</v>
      </c>
      <c r="D400" s="372" t="s">
        <v>179</v>
      </c>
      <c r="E400" s="622" t="s">
        <v>671</v>
      </c>
      <c r="F400" s="623">
        <v>99510</v>
      </c>
      <c r="G400" s="587">
        <v>242943</v>
      </c>
      <c r="H400" s="594" t="s">
        <v>712</v>
      </c>
      <c r="I400" s="588">
        <v>1</v>
      </c>
      <c r="J400" s="324"/>
    </row>
    <row r="401" spans="2:14" s="477" customFormat="1" ht="30" hidden="1" customHeight="1" x14ac:dyDescent="0.7">
      <c r="B401" s="325"/>
      <c r="C401" s="445"/>
      <c r="D401" s="415"/>
      <c r="E401" s="458"/>
      <c r="F401" s="417"/>
      <c r="G401" s="379"/>
      <c r="H401" s="429"/>
      <c r="I401" s="367"/>
      <c r="J401" s="324"/>
    </row>
    <row r="402" spans="2:14" s="477" customFormat="1" ht="30" hidden="1" customHeight="1" x14ac:dyDescent="0.7">
      <c r="B402" s="683">
        <v>200</v>
      </c>
      <c r="C402" s="450" t="s">
        <v>719</v>
      </c>
      <c r="D402" s="408" t="s">
        <v>1128</v>
      </c>
      <c r="E402" s="421" t="s">
        <v>672</v>
      </c>
      <c r="F402" s="422">
        <v>39804</v>
      </c>
      <c r="G402" s="374">
        <v>242943</v>
      </c>
      <c r="H402" s="430" t="s">
        <v>713</v>
      </c>
      <c r="I402" s="366">
        <v>1</v>
      </c>
      <c r="J402" s="324"/>
    </row>
    <row r="403" spans="2:14" s="477" customFormat="1" ht="30" hidden="1" customHeight="1" x14ac:dyDescent="0.7">
      <c r="B403" s="325"/>
      <c r="C403" s="445"/>
      <c r="D403" s="423"/>
      <c r="E403" s="427"/>
      <c r="F403" s="425"/>
      <c r="G403" s="379"/>
      <c r="H403" s="429"/>
      <c r="I403" s="367"/>
      <c r="J403" s="324"/>
    </row>
    <row r="404" spans="2:14" s="477" customFormat="1" ht="35.25" hidden="1" customHeight="1" x14ac:dyDescent="0.7">
      <c r="B404" s="683">
        <v>201</v>
      </c>
      <c r="C404" s="450" t="s">
        <v>718</v>
      </c>
      <c r="D404" s="411" t="s">
        <v>663</v>
      </c>
      <c r="E404" s="412" t="s">
        <v>673</v>
      </c>
      <c r="F404" s="413">
        <v>58422</v>
      </c>
      <c r="G404" s="374">
        <v>242944</v>
      </c>
      <c r="H404" s="430" t="s">
        <v>714</v>
      </c>
      <c r="I404" s="366">
        <v>1</v>
      </c>
      <c r="J404" s="324"/>
    </row>
    <row r="405" spans="2:14" s="477" customFormat="1" ht="30" hidden="1" customHeight="1" x14ac:dyDescent="0.7">
      <c r="B405" s="325"/>
      <c r="C405" s="445"/>
      <c r="D405" s="459"/>
      <c r="E405" s="428" t="s">
        <v>674</v>
      </c>
      <c r="F405" s="460"/>
      <c r="G405" s="379"/>
      <c r="H405" s="429"/>
      <c r="I405" s="367"/>
      <c r="J405" s="324"/>
    </row>
    <row r="406" spans="2:14" s="477" customFormat="1" ht="30" hidden="1" customHeight="1" x14ac:dyDescent="0.7">
      <c r="B406" s="683">
        <v>202</v>
      </c>
      <c r="C406" s="450" t="s">
        <v>717</v>
      </c>
      <c r="D406" s="420" t="s">
        <v>664</v>
      </c>
      <c r="E406" s="461" t="s">
        <v>675</v>
      </c>
      <c r="F406" s="413">
        <v>1883.2</v>
      </c>
      <c r="G406" s="374">
        <v>44617</v>
      </c>
      <c r="H406" s="430" t="s">
        <v>715</v>
      </c>
      <c r="I406" s="366">
        <v>1</v>
      </c>
      <c r="J406" s="324"/>
    </row>
    <row r="407" spans="2:14" s="477" customFormat="1" ht="30" hidden="1" customHeight="1" x14ac:dyDescent="0.7">
      <c r="B407" s="325"/>
      <c r="C407" s="445"/>
      <c r="D407" s="462"/>
      <c r="E407" s="463"/>
      <c r="F407" s="460"/>
      <c r="G407" s="379"/>
      <c r="H407" s="429"/>
      <c r="I407" s="367"/>
      <c r="J407" s="324"/>
    </row>
    <row r="408" spans="2:14" s="477" customFormat="1" ht="30" hidden="1" customHeight="1" x14ac:dyDescent="0.7">
      <c r="B408" s="683">
        <v>203</v>
      </c>
      <c r="C408" s="446" t="s">
        <v>1173</v>
      </c>
      <c r="D408" s="438" t="s">
        <v>752</v>
      </c>
      <c r="E408" s="464" t="s">
        <v>778</v>
      </c>
      <c r="F408" s="465">
        <f>N408*1.07</f>
        <v>20865</v>
      </c>
      <c r="G408" s="466">
        <v>242949</v>
      </c>
      <c r="H408" s="403" t="s">
        <v>903</v>
      </c>
      <c r="I408" s="366">
        <v>1</v>
      </c>
      <c r="J408" s="324"/>
      <c r="K408" s="482"/>
      <c r="L408" s="481"/>
      <c r="N408" s="486">
        <v>19500</v>
      </c>
    </row>
    <row r="409" spans="2:14" s="477" customFormat="1" ht="30" hidden="1" customHeight="1" x14ac:dyDescent="0.7">
      <c r="B409" s="720"/>
      <c r="C409" s="357"/>
      <c r="D409" s="491"/>
      <c r="E409" s="492" t="s">
        <v>779</v>
      </c>
      <c r="F409" s="355"/>
      <c r="G409" s="356"/>
      <c r="H409" s="493">
        <v>44622</v>
      </c>
      <c r="I409" s="365"/>
      <c r="J409" s="324"/>
      <c r="K409" s="482"/>
      <c r="L409" s="481"/>
      <c r="N409" s="409"/>
    </row>
    <row r="410" spans="2:14" s="477" customFormat="1" ht="30" hidden="1" customHeight="1" x14ac:dyDescent="0.7">
      <c r="B410" s="712">
        <v>204</v>
      </c>
      <c r="C410" s="595" t="s">
        <v>131</v>
      </c>
      <c r="D410" s="584" t="s">
        <v>132</v>
      </c>
      <c r="E410" s="592" t="s">
        <v>780</v>
      </c>
      <c r="F410" s="596">
        <f>N410*1.07</f>
        <v>7190.4000000000005</v>
      </c>
      <c r="G410" s="597">
        <v>242949</v>
      </c>
      <c r="H410" s="593" t="s">
        <v>904</v>
      </c>
      <c r="I410" s="588">
        <v>1</v>
      </c>
      <c r="J410" s="324"/>
      <c r="K410" s="482"/>
      <c r="L410" s="481"/>
      <c r="N410" s="486">
        <v>6720</v>
      </c>
    </row>
    <row r="411" spans="2:14" s="477" customFormat="1" ht="30" hidden="1" customHeight="1" x14ac:dyDescent="0.7">
      <c r="B411" s="490"/>
      <c r="C411" s="357"/>
      <c r="D411" s="491"/>
      <c r="E411" s="492" t="s">
        <v>781</v>
      </c>
      <c r="F411" s="355"/>
      <c r="G411" s="356"/>
      <c r="H411" s="493">
        <v>44622</v>
      </c>
      <c r="I411" s="365"/>
      <c r="J411" s="324"/>
      <c r="K411" s="482"/>
      <c r="L411" s="481"/>
      <c r="N411" s="409"/>
    </row>
    <row r="412" spans="2:14" s="477" customFormat="1" ht="30" hidden="1" customHeight="1" x14ac:dyDescent="0.7">
      <c r="B412" s="712">
        <v>205</v>
      </c>
      <c r="C412" s="595" t="s">
        <v>131</v>
      </c>
      <c r="D412" s="584" t="s">
        <v>132</v>
      </c>
      <c r="E412" s="592" t="s">
        <v>789</v>
      </c>
      <c r="F412" s="596">
        <f>N412*1.07</f>
        <v>3097.65</v>
      </c>
      <c r="G412" s="597">
        <v>242949</v>
      </c>
      <c r="H412" s="593" t="s">
        <v>909</v>
      </c>
      <c r="I412" s="588">
        <v>1</v>
      </c>
      <c r="J412" s="324"/>
      <c r="K412" s="482"/>
      <c r="L412" s="481"/>
      <c r="N412" s="486">
        <v>2895</v>
      </c>
    </row>
    <row r="413" spans="2:14" s="477" customFormat="1" ht="30" hidden="1" customHeight="1" x14ac:dyDescent="0.7">
      <c r="B413" s="325"/>
      <c r="C413" s="343"/>
      <c r="D413" s="409"/>
      <c r="E413" s="467" t="s">
        <v>452</v>
      </c>
      <c r="F413" s="327"/>
      <c r="G413" s="330"/>
      <c r="H413" s="468">
        <v>44622</v>
      </c>
      <c r="I413" s="367"/>
      <c r="J413" s="324"/>
      <c r="K413" s="482"/>
      <c r="L413" s="481"/>
      <c r="N413" s="409"/>
    </row>
    <row r="414" spans="2:14" s="477" customFormat="1" ht="30" hidden="1" customHeight="1" x14ac:dyDescent="0.7">
      <c r="B414" s="683">
        <v>206</v>
      </c>
      <c r="C414" s="446" t="s">
        <v>1176</v>
      </c>
      <c r="D414" s="408" t="s">
        <v>755</v>
      </c>
      <c r="E414" s="464" t="s">
        <v>790</v>
      </c>
      <c r="F414" s="465">
        <f>N414*1.07</f>
        <v>16050.000000000002</v>
      </c>
      <c r="G414" s="466">
        <v>242949</v>
      </c>
      <c r="H414" s="403" t="s">
        <v>910</v>
      </c>
      <c r="I414" s="366">
        <v>1</v>
      </c>
      <c r="J414" s="324"/>
      <c r="K414" s="482"/>
      <c r="L414" s="481"/>
      <c r="N414" s="486">
        <v>15000</v>
      </c>
    </row>
    <row r="415" spans="2:14" s="477" customFormat="1" ht="30" hidden="1" customHeight="1" x14ac:dyDescent="0.7">
      <c r="B415" s="325"/>
      <c r="C415" s="343"/>
      <c r="D415" s="409"/>
      <c r="E415" s="467" t="s">
        <v>791</v>
      </c>
      <c r="F415" s="327"/>
      <c r="G415" s="330"/>
      <c r="H415" s="468">
        <v>44622</v>
      </c>
      <c r="I415" s="367"/>
      <c r="J415" s="324"/>
      <c r="K415" s="482"/>
      <c r="L415" s="481"/>
      <c r="N415" s="409"/>
    </row>
    <row r="416" spans="2:14" s="477" customFormat="1" ht="30" hidden="1" customHeight="1" x14ac:dyDescent="0.7">
      <c r="B416" s="683">
        <v>207</v>
      </c>
      <c r="C416" s="446" t="s">
        <v>1175</v>
      </c>
      <c r="D416" s="410" t="s">
        <v>754</v>
      </c>
      <c r="E416" s="464" t="s">
        <v>788</v>
      </c>
      <c r="F416" s="469">
        <f>N416*1.07</f>
        <v>3852</v>
      </c>
      <c r="G416" s="466">
        <f>H417</f>
        <v>44622</v>
      </c>
      <c r="H416" s="403" t="s">
        <v>908</v>
      </c>
      <c r="I416" s="366">
        <v>1</v>
      </c>
      <c r="J416" s="324"/>
      <c r="K416" s="482"/>
      <c r="L416" s="481"/>
      <c r="N416" s="486">
        <v>3600</v>
      </c>
    </row>
    <row r="417" spans="2:14" s="477" customFormat="1" ht="30" hidden="1" customHeight="1" x14ac:dyDescent="0.7">
      <c r="B417" s="325"/>
      <c r="C417" s="343"/>
      <c r="D417" s="409" t="s">
        <v>654</v>
      </c>
      <c r="E417" s="467" t="s">
        <v>447</v>
      </c>
      <c r="F417" s="327"/>
      <c r="G417" s="330"/>
      <c r="H417" s="468">
        <v>44622</v>
      </c>
      <c r="I417" s="367"/>
      <c r="J417" s="324"/>
      <c r="K417" s="482"/>
      <c r="L417" s="481"/>
      <c r="N417" s="409"/>
    </row>
    <row r="418" spans="2:14" s="477" customFormat="1" ht="30" hidden="1" customHeight="1" x14ac:dyDescent="0.7">
      <c r="B418" s="712">
        <v>208</v>
      </c>
      <c r="C418" s="595" t="s">
        <v>1178</v>
      </c>
      <c r="D418" s="591" t="s">
        <v>1106</v>
      </c>
      <c r="E418" s="592" t="s">
        <v>1105</v>
      </c>
      <c r="F418" s="596">
        <f>N418*1.07</f>
        <v>10229.200000000001</v>
      </c>
      <c r="G418" s="597">
        <f>H419</f>
        <v>242949</v>
      </c>
      <c r="H418" s="593" t="s">
        <v>998</v>
      </c>
      <c r="I418" s="588">
        <v>1</v>
      </c>
      <c r="J418" s="324"/>
      <c r="K418" s="482"/>
      <c r="L418" s="481"/>
      <c r="N418" s="486">
        <v>9560</v>
      </c>
    </row>
    <row r="419" spans="2:14" s="477" customFormat="1" ht="30" hidden="1" customHeight="1" x14ac:dyDescent="0.7">
      <c r="B419" s="325"/>
      <c r="C419" s="343"/>
      <c r="D419" s="409"/>
      <c r="E419" s="467"/>
      <c r="F419" s="327"/>
      <c r="G419" s="330"/>
      <c r="H419" s="468">
        <v>242949</v>
      </c>
      <c r="I419" s="367"/>
      <c r="J419" s="324"/>
      <c r="K419" s="482"/>
      <c r="L419" s="481"/>
      <c r="N419" s="409"/>
    </row>
    <row r="420" spans="2:14" s="477" customFormat="1" ht="30" hidden="1" customHeight="1" x14ac:dyDescent="0.7">
      <c r="B420" s="712">
        <v>209</v>
      </c>
      <c r="C420" s="595" t="s">
        <v>291</v>
      </c>
      <c r="D420" s="590" t="s">
        <v>292</v>
      </c>
      <c r="E420" s="592" t="s">
        <v>1107</v>
      </c>
      <c r="F420" s="596">
        <f>N420*1.07</f>
        <v>84316</v>
      </c>
      <c r="G420" s="597">
        <f>H421</f>
        <v>242949</v>
      </c>
      <c r="H420" s="593" t="s">
        <v>1001</v>
      </c>
      <c r="I420" s="588">
        <v>1</v>
      </c>
      <c r="J420" s="324"/>
      <c r="K420" s="482"/>
      <c r="L420" s="481"/>
      <c r="N420" s="486">
        <v>78800</v>
      </c>
    </row>
    <row r="421" spans="2:14" s="477" customFormat="1" ht="30" hidden="1" customHeight="1" x14ac:dyDescent="0.7">
      <c r="B421" s="325"/>
      <c r="C421" s="343"/>
      <c r="D421" s="409"/>
      <c r="E421" s="467" t="s">
        <v>1109</v>
      </c>
      <c r="F421" s="327"/>
      <c r="G421" s="330"/>
      <c r="H421" s="468">
        <v>242949</v>
      </c>
      <c r="I421" s="367"/>
      <c r="J421" s="324"/>
      <c r="K421" s="482"/>
      <c r="L421" s="481"/>
      <c r="N421" s="409"/>
    </row>
    <row r="422" spans="2:14" s="477" customFormat="1" ht="30" hidden="1" customHeight="1" x14ac:dyDescent="0.7">
      <c r="B422" s="712">
        <v>210</v>
      </c>
      <c r="C422" s="595" t="s">
        <v>85</v>
      </c>
      <c r="D422" s="584" t="s">
        <v>86</v>
      </c>
      <c r="E422" s="592" t="s">
        <v>786</v>
      </c>
      <c r="F422" s="596">
        <f>N422*1.07</f>
        <v>5136</v>
      </c>
      <c r="G422" s="597">
        <v>242949</v>
      </c>
      <c r="H422" s="593" t="s">
        <v>907</v>
      </c>
      <c r="I422" s="588">
        <v>1</v>
      </c>
      <c r="J422" s="324"/>
      <c r="K422" s="482"/>
      <c r="L422" s="481"/>
      <c r="N422" s="486">
        <v>4800</v>
      </c>
    </row>
    <row r="423" spans="2:14" s="477" customFormat="1" ht="30" hidden="1" customHeight="1" x14ac:dyDescent="0.7">
      <c r="B423" s="325"/>
      <c r="C423" s="343"/>
      <c r="D423" s="409"/>
      <c r="E423" s="467" t="s">
        <v>787</v>
      </c>
      <c r="F423" s="327"/>
      <c r="G423" s="330"/>
      <c r="H423" s="468">
        <v>44622</v>
      </c>
      <c r="I423" s="367"/>
      <c r="J423" s="324"/>
      <c r="K423" s="482"/>
      <c r="L423" s="481"/>
      <c r="N423" s="409"/>
    </row>
    <row r="424" spans="2:14" s="477" customFormat="1" ht="30" hidden="1" customHeight="1" x14ac:dyDescent="0.7">
      <c r="B424" s="683">
        <v>211</v>
      </c>
      <c r="C424" s="446" t="s">
        <v>1174</v>
      </c>
      <c r="D424" s="408" t="s">
        <v>753</v>
      </c>
      <c r="E424" s="464" t="s">
        <v>784</v>
      </c>
      <c r="F424" s="469">
        <f>N424*1.07</f>
        <v>49220</v>
      </c>
      <c r="G424" s="466">
        <v>242949</v>
      </c>
      <c r="H424" s="403" t="s">
        <v>906</v>
      </c>
      <c r="I424" s="366">
        <v>1</v>
      </c>
      <c r="J424" s="324"/>
      <c r="K424" s="482"/>
      <c r="L424" s="481"/>
      <c r="N424" s="486">
        <v>46000</v>
      </c>
    </row>
    <row r="425" spans="2:14" s="477" customFormat="1" ht="30" hidden="1" customHeight="1" x14ac:dyDescent="0.7">
      <c r="B425" s="490"/>
      <c r="C425" s="357"/>
      <c r="D425" s="491"/>
      <c r="E425" s="492" t="s">
        <v>785</v>
      </c>
      <c r="F425" s="355"/>
      <c r="G425" s="356"/>
      <c r="H425" s="493">
        <v>44622</v>
      </c>
      <c r="I425" s="365"/>
      <c r="J425" s="324"/>
      <c r="K425" s="482"/>
      <c r="L425" s="481"/>
      <c r="N425" s="409"/>
    </row>
    <row r="426" spans="2:14" s="477" customFormat="1" ht="30" hidden="1" customHeight="1" x14ac:dyDescent="0.7">
      <c r="B426" s="712">
        <v>212</v>
      </c>
      <c r="C426" s="595" t="s">
        <v>131</v>
      </c>
      <c r="D426" s="584" t="s">
        <v>132</v>
      </c>
      <c r="E426" s="592" t="s">
        <v>782</v>
      </c>
      <c r="F426" s="596">
        <f>N426*1.07</f>
        <v>6955</v>
      </c>
      <c r="G426" s="597">
        <v>242949</v>
      </c>
      <c r="H426" s="593" t="s">
        <v>905</v>
      </c>
      <c r="I426" s="588">
        <v>1</v>
      </c>
      <c r="J426" s="324"/>
      <c r="K426" s="482"/>
      <c r="L426" s="481"/>
      <c r="N426" s="486">
        <v>6500</v>
      </c>
    </row>
    <row r="427" spans="2:14" s="477" customFormat="1" ht="30" hidden="1" customHeight="1" x14ac:dyDescent="0.7">
      <c r="B427" s="325"/>
      <c r="C427" s="343"/>
      <c r="D427" s="409"/>
      <c r="E427" s="467" t="s">
        <v>783</v>
      </c>
      <c r="F427" s="327"/>
      <c r="G427" s="330"/>
      <c r="H427" s="468">
        <v>44622</v>
      </c>
      <c r="I427" s="367"/>
      <c r="J427" s="324"/>
      <c r="K427" s="482"/>
      <c r="L427" s="481"/>
      <c r="N427" s="409"/>
    </row>
    <row r="428" spans="2:14" s="477" customFormat="1" ht="30" hidden="1" customHeight="1" x14ac:dyDescent="0.7">
      <c r="B428" s="712">
        <v>213</v>
      </c>
      <c r="C428" s="595" t="s">
        <v>85</v>
      </c>
      <c r="D428" s="584" t="s">
        <v>86</v>
      </c>
      <c r="E428" s="592" t="s">
        <v>797</v>
      </c>
      <c r="F428" s="596">
        <f>N428*1.07</f>
        <v>26964</v>
      </c>
      <c r="G428" s="597">
        <v>242950</v>
      </c>
      <c r="H428" s="593" t="s">
        <v>915</v>
      </c>
      <c r="I428" s="588">
        <v>1</v>
      </c>
      <c r="J428" s="324"/>
      <c r="K428" s="482"/>
      <c r="L428" s="481"/>
      <c r="N428" s="487">
        <v>25200</v>
      </c>
    </row>
    <row r="429" spans="2:14" s="477" customFormat="1" ht="30" hidden="1" customHeight="1" x14ac:dyDescent="0.7">
      <c r="B429" s="325"/>
      <c r="C429" s="343"/>
      <c r="D429" s="409"/>
      <c r="E429" s="467" t="s">
        <v>798</v>
      </c>
      <c r="F429" s="327"/>
      <c r="G429" s="330"/>
      <c r="H429" s="468">
        <v>44623</v>
      </c>
      <c r="I429" s="367"/>
      <c r="J429" s="324"/>
      <c r="K429" s="482"/>
      <c r="L429" s="481"/>
      <c r="N429" s="412"/>
    </row>
    <row r="430" spans="2:14" s="477" customFormat="1" ht="30" hidden="1" customHeight="1" x14ac:dyDescent="0.7">
      <c r="B430" s="683">
        <v>214</v>
      </c>
      <c r="C430" s="471" t="s">
        <v>1214</v>
      </c>
      <c r="D430" s="408" t="s">
        <v>1111</v>
      </c>
      <c r="E430" s="464" t="s">
        <v>1110</v>
      </c>
      <c r="F430" s="469">
        <f>N430*1.07</f>
        <v>80892</v>
      </c>
      <c r="G430" s="466">
        <f>H431</f>
        <v>242950</v>
      </c>
      <c r="H430" s="403" t="s">
        <v>1005</v>
      </c>
      <c r="I430" s="366">
        <v>1</v>
      </c>
      <c r="J430" s="324"/>
      <c r="K430" s="482"/>
      <c r="L430" s="481"/>
      <c r="N430" s="486">
        <v>75600</v>
      </c>
    </row>
    <row r="431" spans="2:14" s="477" customFormat="1" ht="30" hidden="1" customHeight="1" x14ac:dyDescent="0.7">
      <c r="B431" s="325"/>
      <c r="C431" s="343"/>
      <c r="D431" s="491"/>
      <c r="E431" s="467" t="s">
        <v>1112</v>
      </c>
      <c r="F431" s="355"/>
      <c r="G431" s="330"/>
      <c r="H431" s="468">
        <v>242950</v>
      </c>
      <c r="I431" s="367"/>
      <c r="J431" s="324"/>
      <c r="K431" s="482"/>
      <c r="L431" s="481"/>
      <c r="N431" s="409"/>
    </row>
    <row r="432" spans="2:14" s="477" customFormat="1" ht="30" hidden="1" customHeight="1" x14ac:dyDescent="0.7">
      <c r="B432" s="712">
        <v>215</v>
      </c>
      <c r="C432" s="595" t="s">
        <v>152</v>
      </c>
      <c r="D432" s="584" t="s">
        <v>153</v>
      </c>
      <c r="E432" s="592" t="s">
        <v>1113</v>
      </c>
      <c r="F432" s="596">
        <f>N432*1.07</f>
        <v>27184.420000000002</v>
      </c>
      <c r="G432" s="597">
        <f>H433</f>
        <v>242950</v>
      </c>
      <c r="H432" s="593" t="s">
        <v>1008</v>
      </c>
      <c r="I432" s="588">
        <v>1</v>
      </c>
      <c r="J432" s="324"/>
      <c r="K432" s="482"/>
      <c r="L432" s="481"/>
      <c r="N432" s="486">
        <v>25406</v>
      </c>
    </row>
    <row r="433" spans="2:14" s="477" customFormat="1" ht="30" hidden="1" customHeight="1" x14ac:dyDescent="0.7">
      <c r="B433" s="325"/>
      <c r="C433" s="343"/>
      <c r="D433" s="409"/>
      <c r="E433" s="467" t="s">
        <v>1114</v>
      </c>
      <c r="F433" s="327"/>
      <c r="G433" s="330"/>
      <c r="H433" s="468">
        <v>242950</v>
      </c>
      <c r="I433" s="367"/>
      <c r="J433" s="324"/>
      <c r="K433" s="482"/>
      <c r="L433" s="481"/>
      <c r="N433" s="409"/>
    </row>
    <row r="434" spans="2:14" s="477" customFormat="1" ht="30" hidden="1" customHeight="1" x14ac:dyDescent="0.7">
      <c r="B434" s="712">
        <v>216</v>
      </c>
      <c r="C434" s="583" t="s">
        <v>37</v>
      </c>
      <c r="D434" s="584" t="s">
        <v>38</v>
      </c>
      <c r="E434" s="592" t="s">
        <v>793</v>
      </c>
      <c r="F434" s="596">
        <f>N434*1.07</f>
        <v>43137.05</v>
      </c>
      <c r="G434" s="597">
        <v>242950</v>
      </c>
      <c r="H434" s="593" t="s">
        <v>912</v>
      </c>
      <c r="I434" s="588">
        <v>1</v>
      </c>
      <c r="J434" s="324"/>
      <c r="K434" s="482"/>
      <c r="L434" s="481"/>
      <c r="N434" s="486">
        <v>40315</v>
      </c>
    </row>
    <row r="435" spans="2:14" s="477" customFormat="1" ht="30" hidden="1" customHeight="1" x14ac:dyDescent="0.7">
      <c r="B435" s="325"/>
      <c r="C435" s="343"/>
      <c r="D435" s="409"/>
      <c r="E435" s="467" t="s">
        <v>794</v>
      </c>
      <c r="F435" s="327"/>
      <c r="G435" s="330"/>
      <c r="H435" s="468">
        <v>44623</v>
      </c>
      <c r="I435" s="367"/>
      <c r="J435" s="324"/>
      <c r="K435" s="482"/>
      <c r="L435" s="481"/>
      <c r="N435" s="409"/>
    </row>
    <row r="436" spans="2:14" s="477" customFormat="1" ht="30" hidden="1" customHeight="1" x14ac:dyDescent="0.7">
      <c r="B436" s="712">
        <v>217</v>
      </c>
      <c r="C436" s="583" t="s">
        <v>37</v>
      </c>
      <c r="D436" s="584" t="s">
        <v>38</v>
      </c>
      <c r="E436" s="592" t="s">
        <v>795</v>
      </c>
      <c r="F436" s="596">
        <f>N436*1.07</f>
        <v>5778</v>
      </c>
      <c r="G436" s="597">
        <v>242950</v>
      </c>
      <c r="H436" s="593" t="s">
        <v>913</v>
      </c>
      <c r="I436" s="588">
        <v>1</v>
      </c>
      <c r="J436" s="324"/>
      <c r="K436" s="482"/>
      <c r="L436" s="481"/>
      <c r="N436" s="486">
        <v>5400</v>
      </c>
    </row>
    <row r="437" spans="2:14" s="477" customFormat="1" ht="30" hidden="1" customHeight="1" x14ac:dyDescent="0.7">
      <c r="B437" s="325"/>
      <c r="C437" s="343"/>
      <c r="D437" s="409"/>
      <c r="E437" s="467"/>
      <c r="F437" s="327"/>
      <c r="G437" s="330"/>
      <c r="H437" s="468">
        <v>44623</v>
      </c>
      <c r="I437" s="367"/>
      <c r="J437" s="324"/>
      <c r="K437" s="482"/>
      <c r="L437" s="481"/>
      <c r="N437" s="409"/>
    </row>
    <row r="438" spans="2:14" s="477" customFormat="1" ht="30" hidden="1" customHeight="1" x14ac:dyDescent="0.7">
      <c r="B438" s="712">
        <v>218</v>
      </c>
      <c r="C438" s="583" t="s">
        <v>37</v>
      </c>
      <c r="D438" s="584" t="s">
        <v>38</v>
      </c>
      <c r="E438" s="592" t="s">
        <v>796</v>
      </c>
      <c r="F438" s="596">
        <f>N438*1.07</f>
        <v>10430.36</v>
      </c>
      <c r="G438" s="597">
        <v>242950</v>
      </c>
      <c r="H438" s="593" t="s">
        <v>914</v>
      </c>
      <c r="I438" s="588">
        <v>1</v>
      </c>
      <c r="J438" s="324"/>
      <c r="K438" s="482"/>
      <c r="L438" s="481"/>
      <c r="N438" s="486">
        <v>9748</v>
      </c>
    </row>
    <row r="439" spans="2:14" s="477" customFormat="1" ht="30" hidden="1" customHeight="1" x14ac:dyDescent="0.7">
      <c r="B439" s="325"/>
      <c r="C439" s="343"/>
      <c r="D439" s="409"/>
      <c r="E439" s="467" t="s">
        <v>452</v>
      </c>
      <c r="F439" s="327"/>
      <c r="G439" s="330"/>
      <c r="H439" s="468">
        <v>44623</v>
      </c>
      <c r="I439" s="367"/>
      <c r="J439" s="324"/>
      <c r="K439" s="482"/>
      <c r="L439" s="481"/>
      <c r="N439" s="409"/>
    </row>
    <row r="440" spans="2:14" s="477" customFormat="1" ht="30" hidden="1" customHeight="1" x14ac:dyDescent="0.7">
      <c r="B440" s="683">
        <v>219</v>
      </c>
      <c r="C440" s="595" t="s">
        <v>1198</v>
      </c>
      <c r="D440" s="591" t="s">
        <v>756</v>
      </c>
      <c r="E440" s="592" t="s">
        <v>792</v>
      </c>
      <c r="F440" s="596">
        <f>N440*1.07</f>
        <v>94160</v>
      </c>
      <c r="G440" s="597">
        <v>242950</v>
      </c>
      <c r="H440" s="593" t="s">
        <v>911</v>
      </c>
      <c r="I440" s="588">
        <v>1</v>
      </c>
      <c r="J440" s="324"/>
      <c r="K440" s="482"/>
      <c r="L440" s="481"/>
      <c r="N440" s="486">
        <v>88000</v>
      </c>
    </row>
    <row r="441" spans="2:14" s="477" customFormat="1" ht="30" hidden="1" customHeight="1" x14ac:dyDescent="0.7">
      <c r="B441" s="325"/>
      <c r="C441" s="343"/>
      <c r="D441" s="409"/>
      <c r="E441" s="467"/>
      <c r="F441" s="327"/>
      <c r="G441" s="330"/>
      <c r="H441" s="468">
        <v>44623</v>
      </c>
      <c r="I441" s="367"/>
      <c r="J441" s="324"/>
      <c r="K441" s="482"/>
      <c r="L441" s="481"/>
      <c r="N441" s="409"/>
    </row>
    <row r="442" spans="2:14" s="477" customFormat="1" ht="36.75" hidden="1" customHeight="1" x14ac:dyDescent="0.7">
      <c r="B442" s="683">
        <v>220</v>
      </c>
      <c r="C442" s="446" t="s">
        <v>281</v>
      </c>
      <c r="D442" s="410" t="s">
        <v>1295</v>
      </c>
      <c r="E442" s="464" t="s">
        <v>799</v>
      </c>
      <c r="F442" s="469">
        <f>N442*1.07</f>
        <v>50022.5</v>
      </c>
      <c r="G442" s="466">
        <f>H443</f>
        <v>44624</v>
      </c>
      <c r="H442" s="403" t="s">
        <v>916</v>
      </c>
      <c r="I442" s="366">
        <v>1</v>
      </c>
      <c r="J442" s="324"/>
      <c r="K442" s="482"/>
      <c r="L442" s="481"/>
      <c r="N442" s="486">
        <v>46750</v>
      </c>
    </row>
    <row r="443" spans="2:14" s="477" customFormat="1" ht="30" hidden="1" customHeight="1" x14ac:dyDescent="0.7">
      <c r="B443" s="325"/>
      <c r="C443" s="343"/>
      <c r="D443" s="409"/>
      <c r="E443" s="467" t="s">
        <v>800</v>
      </c>
      <c r="F443" s="355"/>
      <c r="G443" s="330"/>
      <c r="H443" s="468">
        <v>44624</v>
      </c>
      <c r="I443" s="367"/>
      <c r="J443" s="324"/>
      <c r="K443" s="482"/>
      <c r="L443" s="481"/>
      <c r="N443" s="409"/>
    </row>
    <row r="444" spans="2:14" s="477" customFormat="1" ht="30" hidden="1" customHeight="1" x14ac:dyDescent="0.7">
      <c r="B444" s="683">
        <v>221</v>
      </c>
      <c r="C444" s="595" t="s">
        <v>47</v>
      </c>
      <c r="D444" s="584" t="s">
        <v>48</v>
      </c>
      <c r="E444" s="592" t="s">
        <v>801</v>
      </c>
      <c r="F444" s="596">
        <f>N444*1.07</f>
        <v>85386</v>
      </c>
      <c r="G444" s="597">
        <v>242951</v>
      </c>
      <c r="H444" s="593" t="s">
        <v>917</v>
      </c>
      <c r="I444" s="588">
        <v>1</v>
      </c>
      <c r="J444" s="324"/>
      <c r="K444" s="482"/>
      <c r="L444" s="481"/>
      <c r="N444" s="486">
        <v>79800</v>
      </c>
    </row>
    <row r="445" spans="2:14" s="477" customFormat="1" ht="30" hidden="1" customHeight="1" x14ac:dyDescent="0.7">
      <c r="B445" s="325"/>
      <c r="C445" s="343"/>
      <c r="D445" s="409"/>
      <c r="E445" s="467" t="s">
        <v>802</v>
      </c>
      <c r="F445" s="355"/>
      <c r="G445" s="330"/>
      <c r="H445" s="468">
        <v>44624</v>
      </c>
      <c r="I445" s="367"/>
      <c r="J445" s="324"/>
      <c r="K445" s="482"/>
      <c r="L445" s="481"/>
      <c r="N445" s="409"/>
    </row>
    <row r="446" spans="2:14" s="477" customFormat="1" ht="30" hidden="1" customHeight="1" x14ac:dyDescent="0.7">
      <c r="B446" s="712">
        <v>222</v>
      </c>
      <c r="C446" s="595" t="s">
        <v>55</v>
      </c>
      <c r="D446" s="584" t="s">
        <v>56</v>
      </c>
      <c r="E446" s="592" t="s">
        <v>803</v>
      </c>
      <c r="F446" s="596">
        <f>N446*1.07</f>
        <v>92127</v>
      </c>
      <c r="G446" s="597">
        <v>242951</v>
      </c>
      <c r="H446" s="593" t="s">
        <v>918</v>
      </c>
      <c r="I446" s="588">
        <v>1</v>
      </c>
      <c r="J446" s="324"/>
      <c r="K446" s="482"/>
      <c r="L446" s="481"/>
      <c r="N446" s="486">
        <v>86100</v>
      </c>
    </row>
    <row r="447" spans="2:14" s="477" customFormat="1" ht="30" hidden="1" customHeight="1" x14ac:dyDescent="0.7">
      <c r="B447" s="325"/>
      <c r="C447" s="343"/>
      <c r="D447" s="409"/>
      <c r="E447" s="467" t="s">
        <v>804</v>
      </c>
      <c r="F447" s="327"/>
      <c r="G447" s="330"/>
      <c r="H447" s="468">
        <v>44624</v>
      </c>
      <c r="I447" s="367"/>
      <c r="J447" s="324"/>
      <c r="K447" s="482"/>
      <c r="L447" s="481"/>
      <c r="N447" s="409"/>
    </row>
    <row r="448" spans="2:14" s="477" customFormat="1" ht="30" hidden="1" customHeight="1" x14ac:dyDescent="0.7">
      <c r="B448" s="712">
        <v>223</v>
      </c>
      <c r="C448" s="595" t="s">
        <v>1184</v>
      </c>
      <c r="D448" s="591" t="s">
        <v>420</v>
      </c>
      <c r="E448" s="592" t="s">
        <v>805</v>
      </c>
      <c r="F448" s="596">
        <f>N448*1.07</f>
        <v>94695</v>
      </c>
      <c r="G448" s="597">
        <v>242951</v>
      </c>
      <c r="H448" s="593" t="s">
        <v>919</v>
      </c>
      <c r="I448" s="588">
        <v>1</v>
      </c>
      <c r="J448" s="324"/>
      <c r="K448" s="482"/>
      <c r="L448" s="481"/>
      <c r="N448" s="486">
        <v>88500</v>
      </c>
    </row>
    <row r="449" spans="2:14" s="477" customFormat="1" ht="30" hidden="1" customHeight="1" x14ac:dyDescent="0.7">
      <c r="B449" s="325"/>
      <c r="C449" s="343"/>
      <c r="D449" s="409"/>
      <c r="E449" s="467" t="s">
        <v>806</v>
      </c>
      <c r="F449" s="327"/>
      <c r="G449" s="330"/>
      <c r="H449" s="468">
        <v>44624</v>
      </c>
      <c r="I449" s="367"/>
      <c r="J449" s="324"/>
      <c r="K449" s="482"/>
      <c r="L449" s="481"/>
      <c r="N449" s="409"/>
    </row>
    <row r="450" spans="2:14" s="477" customFormat="1" ht="30" hidden="1" customHeight="1" x14ac:dyDescent="0.7">
      <c r="B450" s="683">
        <v>224</v>
      </c>
      <c r="C450" s="595" t="s">
        <v>47</v>
      </c>
      <c r="D450" s="584" t="s">
        <v>48</v>
      </c>
      <c r="E450" s="592" t="s">
        <v>1115</v>
      </c>
      <c r="F450" s="596">
        <f>N450*1.07</f>
        <v>3959.0000000000005</v>
      </c>
      <c r="G450" s="597">
        <f>H451</f>
        <v>242954</v>
      </c>
      <c r="H450" s="593" t="s">
        <v>1011</v>
      </c>
      <c r="I450" s="588">
        <v>1</v>
      </c>
      <c r="J450" s="324"/>
      <c r="K450" s="482"/>
      <c r="L450" s="481"/>
      <c r="N450" s="486">
        <v>3700</v>
      </c>
    </row>
    <row r="451" spans="2:14" s="477" customFormat="1" ht="30" hidden="1" customHeight="1" x14ac:dyDescent="0.7">
      <c r="B451" s="325"/>
      <c r="C451" s="343"/>
      <c r="D451" s="409"/>
      <c r="E451" s="467" t="s">
        <v>1116</v>
      </c>
      <c r="F451" s="355"/>
      <c r="G451" s="330"/>
      <c r="H451" s="468">
        <v>242954</v>
      </c>
      <c r="I451" s="367"/>
      <c r="J451" s="324"/>
      <c r="K451" s="482"/>
      <c r="L451" s="481"/>
      <c r="N451" s="409"/>
    </row>
    <row r="452" spans="2:14" s="477" customFormat="1" ht="30" hidden="1" customHeight="1" x14ac:dyDescent="0.7">
      <c r="B452" s="683">
        <v>225</v>
      </c>
      <c r="C452" s="446" t="s">
        <v>1185</v>
      </c>
      <c r="D452" s="410" t="s">
        <v>758</v>
      </c>
      <c r="E452" s="464" t="s">
        <v>807</v>
      </c>
      <c r="F452" s="465">
        <f>N452*1.07</f>
        <v>26750</v>
      </c>
      <c r="G452" s="466">
        <v>242955</v>
      </c>
      <c r="H452" s="403" t="s">
        <v>920</v>
      </c>
      <c r="I452" s="366">
        <v>1</v>
      </c>
      <c r="J452" s="324"/>
      <c r="K452" s="482"/>
      <c r="L452" s="481"/>
      <c r="N452" s="486">
        <v>25000</v>
      </c>
    </row>
    <row r="453" spans="2:14" s="477" customFormat="1" ht="30" hidden="1" customHeight="1" x14ac:dyDescent="0.7">
      <c r="B453" s="325"/>
      <c r="C453" s="343"/>
      <c r="D453" s="409"/>
      <c r="E453" s="472" t="s">
        <v>808</v>
      </c>
      <c r="F453" s="355"/>
      <c r="G453" s="330"/>
      <c r="H453" s="468">
        <v>44628</v>
      </c>
      <c r="I453" s="367"/>
      <c r="J453" s="324"/>
      <c r="K453" s="482"/>
      <c r="L453" s="481"/>
      <c r="N453" s="409"/>
    </row>
    <row r="454" spans="2:14" s="477" customFormat="1" ht="30" hidden="1" customHeight="1" x14ac:dyDescent="0.7">
      <c r="B454" s="712">
        <v>226</v>
      </c>
      <c r="C454" s="583" t="s">
        <v>37</v>
      </c>
      <c r="D454" s="584" t="s">
        <v>38</v>
      </c>
      <c r="E454" s="592" t="s">
        <v>809</v>
      </c>
      <c r="F454" s="596">
        <f>N454*1.07</f>
        <v>17120</v>
      </c>
      <c r="G454" s="597">
        <v>242955</v>
      </c>
      <c r="H454" s="593" t="s">
        <v>921</v>
      </c>
      <c r="I454" s="588">
        <v>1</v>
      </c>
      <c r="J454" s="324"/>
      <c r="K454" s="482"/>
      <c r="L454" s="481"/>
      <c r="N454" s="486">
        <v>16000</v>
      </c>
    </row>
    <row r="455" spans="2:14" s="477" customFormat="1" ht="30" hidden="1" customHeight="1" x14ac:dyDescent="0.7">
      <c r="B455" s="325"/>
      <c r="C455" s="343"/>
      <c r="D455" s="409"/>
      <c r="E455" s="467" t="s">
        <v>810</v>
      </c>
      <c r="F455" s="327"/>
      <c r="G455" s="330"/>
      <c r="H455" s="468">
        <v>44628</v>
      </c>
      <c r="I455" s="367"/>
      <c r="J455" s="324"/>
      <c r="K455" s="482"/>
      <c r="L455" s="481"/>
      <c r="N455" s="409"/>
    </row>
    <row r="456" spans="2:14" s="477" customFormat="1" ht="30" hidden="1" customHeight="1" x14ac:dyDescent="0.7">
      <c r="B456" s="712">
        <v>227</v>
      </c>
      <c r="C456" s="595" t="s">
        <v>85</v>
      </c>
      <c r="D456" s="584" t="s">
        <v>86</v>
      </c>
      <c r="E456" s="592" t="s">
        <v>811</v>
      </c>
      <c r="F456" s="596">
        <f>N456*1.07</f>
        <v>9292.9500000000007</v>
      </c>
      <c r="G456" s="597">
        <v>242955</v>
      </c>
      <c r="H456" s="593" t="s">
        <v>922</v>
      </c>
      <c r="I456" s="588">
        <v>1</v>
      </c>
      <c r="J456" s="324"/>
      <c r="K456" s="482"/>
      <c r="L456" s="481"/>
      <c r="N456" s="486">
        <v>8685</v>
      </c>
    </row>
    <row r="457" spans="2:14" s="477" customFormat="1" ht="30" hidden="1" customHeight="1" x14ac:dyDescent="0.7">
      <c r="B457" s="490"/>
      <c r="C457" s="357"/>
      <c r="D457" s="491"/>
      <c r="E457" s="492" t="s">
        <v>812</v>
      </c>
      <c r="F457" s="355"/>
      <c r="G457" s="356"/>
      <c r="H457" s="493">
        <v>44628</v>
      </c>
      <c r="I457" s="365"/>
      <c r="J457" s="324"/>
      <c r="K457" s="482"/>
      <c r="L457" s="481"/>
      <c r="N457" s="409"/>
    </row>
    <row r="458" spans="2:14" s="477" customFormat="1" ht="30" hidden="1" customHeight="1" x14ac:dyDescent="0.7">
      <c r="B458" s="712">
        <v>228</v>
      </c>
      <c r="C458" s="595" t="s">
        <v>131</v>
      </c>
      <c r="D458" s="584" t="s">
        <v>132</v>
      </c>
      <c r="E458" s="592" t="s">
        <v>819</v>
      </c>
      <c r="F458" s="596">
        <f>N458*1.07</f>
        <v>8817.8700000000008</v>
      </c>
      <c r="G458" s="597">
        <v>242955</v>
      </c>
      <c r="H458" s="593" t="s">
        <v>927</v>
      </c>
      <c r="I458" s="588">
        <v>1</v>
      </c>
      <c r="J458" s="324"/>
      <c r="K458" s="482"/>
      <c r="L458" s="481"/>
      <c r="N458" s="486">
        <v>8241</v>
      </c>
    </row>
    <row r="459" spans="2:14" s="477" customFormat="1" ht="30" hidden="1" customHeight="1" x14ac:dyDescent="0.7">
      <c r="B459" s="325"/>
      <c r="C459" s="343"/>
      <c r="D459" s="409"/>
      <c r="E459" s="467" t="s">
        <v>454</v>
      </c>
      <c r="F459" s="327"/>
      <c r="G459" s="330"/>
      <c r="H459" s="468">
        <v>44628</v>
      </c>
      <c r="I459" s="367"/>
      <c r="J459" s="324"/>
      <c r="K459" s="482"/>
      <c r="L459" s="481"/>
      <c r="N459" s="409"/>
    </row>
    <row r="460" spans="2:14" s="477" customFormat="1" ht="30" hidden="1" customHeight="1" x14ac:dyDescent="0.7">
      <c r="B460" s="683">
        <v>229</v>
      </c>
      <c r="C460" s="446" t="s">
        <v>1188</v>
      </c>
      <c r="D460" s="408" t="s">
        <v>761</v>
      </c>
      <c r="E460" s="464" t="s">
        <v>820</v>
      </c>
      <c r="F460" s="469">
        <f>N460*1.07</f>
        <v>83460</v>
      </c>
      <c r="G460" s="466">
        <f>H461</f>
        <v>44628</v>
      </c>
      <c r="H460" s="403" t="s">
        <v>928</v>
      </c>
      <c r="I460" s="366">
        <v>1</v>
      </c>
      <c r="J460" s="324"/>
      <c r="K460" s="482"/>
      <c r="L460" s="481"/>
      <c r="N460" s="486">
        <v>78000</v>
      </c>
    </row>
    <row r="461" spans="2:14" s="477" customFormat="1" ht="30" hidden="1" customHeight="1" x14ac:dyDescent="0.7">
      <c r="B461" s="325"/>
      <c r="C461" s="343"/>
      <c r="D461" s="409"/>
      <c r="E461" s="467"/>
      <c r="F461" s="355"/>
      <c r="G461" s="330"/>
      <c r="H461" s="468">
        <v>44628</v>
      </c>
      <c r="I461" s="367"/>
      <c r="J461" s="324"/>
      <c r="K461" s="482"/>
      <c r="L461" s="481"/>
      <c r="N461" s="409"/>
    </row>
    <row r="462" spans="2:14" s="477" customFormat="1" ht="30" hidden="1" customHeight="1" x14ac:dyDescent="0.7">
      <c r="B462" s="683">
        <v>230</v>
      </c>
      <c r="C462" s="446" t="s">
        <v>1187</v>
      </c>
      <c r="D462" s="410" t="s">
        <v>759</v>
      </c>
      <c r="E462" s="464" t="s">
        <v>813</v>
      </c>
      <c r="F462" s="465">
        <f>N462*1.07</f>
        <v>21400</v>
      </c>
      <c r="G462" s="466">
        <v>242955</v>
      </c>
      <c r="H462" s="403" t="s">
        <v>923</v>
      </c>
      <c r="I462" s="366">
        <v>1</v>
      </c>
      <c r="J462" s="324"/>
      <c r="K462" s="482"/>
      <c r="L462" s="481"/>
      <c r="N462" s="486">
        <v>20000</v>
      </c>
    </row>
    <row r="463" spans="2:14" s="477" customFormat="1" ht="30" hidden="1" customHeight="1" x14ac:dyDescent="0.7">
      <c r="B463" s="325"/>
      <c r="C463" s="343"/>
      <c r="D463" s="409"/>
      <c r="E463" s="467" t="s">
        <v>814</v>
      </c>
      <c r="F463" s="355"/>
      <c r="G463" s="330"/>
      <c r="H463" s="468">
        <v>44628</v>
      </c>
      <c r="I463" s="367"/>
      <c r="J463" s="324"/>
      <c r="K463" s="482"/>
      <c r="L463" s="481"/>
      <c r="N463" s="409"/>
    </row>
    <row r="464" spans="2:14" s="477" customFormat="1" ht="30" hidden="1" customHeight="1" x14ac:dyDescent="0.7">
      <c r="B464" s="712">
        <v>231</v>
      </c>
      <c r="C464" s="595" t="s">
        <v>42</v>
      </c>
      <c r="D464" s="584" t="s">
        <v>43</v>
      </c>
      <c r="E464" s="592" t="s">
        <v>815</v>
      </c>
      <c r="F464" s="596">
        <f>N464*1.07</f>
        <v>2016.95</v>
      </c>
      <c r="G464" s="597">
        <v>242955</v>
      </c>
      <c r="H464" s="593" t="s">
        <v>924</v>
      </c>
      <c r="I464" s="588">
        <v>1</v>
      </c>
      <c r="J464" s="324"/>
      <c r="K464" s="482"/>
      <c r="L464" s="481"/>
      <c r="N464" s="486">
        <v>1885</v>
      </c>
    </row>
    <row r="465" spans="2:14" s="477" customFormat="1" ht="30" hidden="1" customHeight="1" x14ac:dyDescent="0.7">
      <c r="B465" s="325"/>
      <c r="C465" s="343"/>
      <c r="D465" s="409"/>
      <c r="E465" s="467"/>
      <c r="F465" s="327"/>
      <c r="G465" s="330"/>
      <c r="H465" s="468">
        <v>44628</v>
      </c>
      <c r="I465" s="367"/>
      <c r="J465" s="324"/>
      <c r="K465" s="482"/>
      <c r="L465" s="481"/>
      <c r="N465" s="409"/>
    </row>
    <row r="466" spans="2:14" s="477" customFormat="1" ht="30" hidden="1" customHeight="1" x14ac:dyDescent="0.7">
      <c r="B466" s="683">
        <v>232</v>
      </c>
      <c r="C466" s="446" t="s">
        <v>232</v>
      </c>
      <c r="D466" s="342" t="s">
        <v>233</v>
      </c>
      <c r="E466" s="464" t="s">
        <v>816</v>
      </c>
      <c r="F466" s="469">
        <f>N466*1.07</f>
        <v>19260</v>
      </c>
      <c r="G466" s="466">
        <v>242955</v>
      </c>
      <c r="H466" s="403" t="s">
        <v>925</v>
      </c>
      <c r="I466" s="366">
        <v>1</v>
      </c>
      <c r="J466" s="324"/>
      <c r="K466" s="482"/>
      <c r="L466" s="481"/>
      <c r="N466" s="486">
        <v>18000</v>
      </c>
    </row>
    <row r="467" spans="2:14" s="477" customFormat="1" ht="30" hidden="1" customHeight="1" x14ac:dyDescent="0.7">
      <c r="B467" s="325"/>
      <c r="C467" s="343"/>
      <c r="D467" s="409"/>
      <c r="E467" s="467" t="s">
        <v>817</v>
      </c>
      <c r="F467" s="355"/>
      <c r="G467" s="330"/>
      <c r="H467" s="468">
        <v>44628</v>
      </c>
      <c r="I467" s="367"/>
      <c r="J467" s="324"/>
      <c r="K467" s="482"/>
      <c r="L467" s="481"/>
      <c r="N467" s="409"/>
    </row>
    <row r="468" spans="2:14" s="477" customFormat="1" ht="30" hidden="1" customHeight="1" x14ac:dyDescent="0.7">
      <c r="B468" s="712">
        <v>233</v>
      </c>
      <c r="C468" s="595" t="s">
        <v>85</v>
      </c>
      <c r="D468" s="584" t="s">
        <v>86</v>
      </c>
      <c r="E468" s="592" t="s">
        <v>818</v>
      </c>
      <c r="F468" s="596">
        <f>N468*1.07</f>
        <v>12048.2</v>
      </c>
      <c r="G468" s="597">
        <v>242955</v>
      </c>
      <c r="H468" s="593" t="s">
        <v>926</v>
      </c>
      <c r="I468" s="588">
        <v>1</v>
      </c>
      <c r="J468" s="324"/>
      <c r="K468" s="482"/>
      <c r="L468" s="481"/>
      <c r="N468" s="486">
        <v>11260</v>
      </c>
    </row>
    <row r="469" spans="2:14" s="477" customFormat="1" ht="30" hidden="1" customHeight="1" x14ac:dyDescent="0.7">
      <c r="B469" s="325"/>
      <c r="C469" s="343"/>
      <c r="D469" s="409"/>
      <c r="E469" s="467" t="s">
        <v>452</v>
      </c>
      <c r="F469" s="355"/>
      <c r="G469" s="330"/>
      <c r="H469" s="468">
        <v>44628</v>
      </c>
      <c r="I469" s="367"/>
      <c r="J469" s="324"/>
      <c r="K469" s="482"/>
      <c r="L469" s="481"/>
      <c r="N469" s="409"/>
    </row>
    <row r="470" spans="2:14" s="477" customFormat="1" ht="30" hidden="1" customHeight="1" x14ac:dyDescent="0.7">
      <c r="B470" s="683">
        <v>234</v>
      </c>
      <c r="C470" s="446" t="s">
        <v>1189</v>
      </c>
      <c r="D470" s="410" t="s">
        <v>1118</v>
      </c>
      <c r="E470" s="464" t="s">
        <v>1117</v>
      </c>
      <c r="F470" s="465">
        <f>N470*1.07</f>
        <v>74900</v>
      </c>
      <c r="G470" s="466">
        <f>H471</f>
        <v>242955</v>
      </c>
      <c r="H470" s="403" t="s">
        <v>1014</v>
      </c>
      <c r="I470" s="366">
        <v>1</v>
      </c>
      <c r="J470" s="324"/>
      <c r="K470" s="482"/>
      <c r="L470" s="481"/>
      <c r="N470" s="486">
        <v>70000</v>
      </c>
    </row>
    <row r="471" spans="2:14" s="477" customFormat="1" ht="30" hidden="1" customHeight="1" x14ac:dyDescent="0.7">
      <c r="B471" s="325"/>
      <c r="C471" s="343"/>
      <c r="D471" s="409"/>
      <c r="E471" s="467"/>
      <c r="F471" s="355"/>
      <c r="G471" s="330"/>
      <c r="H471" s="468">
        <v>242955</v>
      </c>
      <c r="I471" s="367"/>
      <c r="J471" s="324"/>
      <c r="K471" s="482"/>
      <c r="L471" s="481"/>
      <c r="N471" s="409"/>
    </row>
    <row r="472" spans="2:14" s="477" customFormat="1" ht="30" hidden="1" customHeight="1" x14ac:dyDescent="0.7">
      <c r="B472" s="683">
        <v>235</v>
      </c>
      <c r="C472" s="332" t="s">
        <v>277</v>
      </c>
      <c r="D472" s="342" t="s">
        <v>278</v>
      </c>
      <c r="E472" s="464" t="s">
        <v>1119</v>
      </c>
      <c r="F472" s="465">
        <f>N472*1.07</f>
        <v>71946.8</v>
      </c>
      <c r="G472" s="466">
        <f>H473</f>
        <v>242955</v>
      </c>
      <c r="H472" s="403" t="s">
        <v>1017</v>
      </c>
      <c r="I472" s="366">
        <v>1</v>
      </c>
      <c r="J472" s="324"/>
      <c r="K472" s="482"/>
      <c r="L472" s="481"/>
      <c r="N472" s="486">
        <v>67240</v>
      </c>
    </row>
    <row r="473" spans="2:14" s="477" customFormat="1" ht="30" hidden="1" customHeight="1" x14ac:dyDescent="0.7">
      <c r="B473" s="325"/>
      <c r="C473" s="343"/>
      <c r="D473" s="409"/>
      <c r="E473" s="467" t="s">
        <v>1120</v>
      </c>
      <c r="F473" s="355"/>
      <c r="G473" s="330"/>
      <c r="H473" s="468">
        <v>242955</v>
      </c>
      <c r="I473" s="367"/>
      <c r="J473" s="324"/>
      <c r="K473" s="482"/>
      <c r="L473" s="481"/>
      <c r="N473" s="409"/>
    </row>
    <row r="474" spans="2:14" s="477" customFormat="1" ht="30" hidden="1" customHeight="1" x14ac:dyDescent="0.7">
      <c r="B474" s="683">
        <v>236</v>
      </c>
      <c r="C474" s="446" t="s">
        <v>733</v>
      </c>
      <c r="D474" s="408" t="s">
        <v>409</v>
      </c>
      <c r="E474" s="464" t="s">
        <v>821</v>
      </c>
      <c r="F474" s="465">
        <f>N474*1.07</f>
        <v>4066.0000000000005</v>
      </c>
      <c r="G474" s="466">
        <f>H475</f>
        <v>44629</v>
      </c>
      <c r="H474" s="403" t="s">
        <v>929</v>
      </c>
      <c r="I474" s="366">
        <v>1</v>
      </c>
      <c r="J474" s="324"/>
      <c r="K474" s="482"/>
      <c r="L474" s="481"/>
      <c r="N474" s="486">
        <v>3800</v>
      </c>
    </row>
    <row r="475" spans="2:14" s="477" customFormat="1" ht="30" hidden="1" customHeight="1" x14ac:dyDescent="0.7">
      <c r="B475" s="325"/>
      <c r="C475" s="343"/>
      <c r="D475" s="409"/>
      <c r="E475" s="467" t="s">
        <v>619</v>
      </c>
      <c r="F475" s="327"/>
      <c r="G475" s="330"/>
      <c r="H475" s="468">
        <v>44629</v>
      </c>
      <c r="I475" s="367"/>
      <c r="J475" s="324"/>
      <c r="K475" s="482"/>
      <c r="L475" s="481"/>
      <c r="N475" s="409"/>
    </row>
    <row r="476" spans="2:14" s="477" customFormat="1" ht="30" hidden="1" customHeight="1" x14ac:dyDescent="0.7">
      <c r="B476" s="712">
        <v>237</v>
      </c>
      <c r="C476" s="595" t="s">
        <v>42</v>
      </c>
      <c r="D476" s="584" t="s">
        <v>43</v>
      </c>
      <c r="E476" s="592" t="s">
        <v>822</v>
      </c>
      <c r="F476" s="596">
        <f>N476*1.07</f>
        <v>2621.5</v>
      </c>
      <c r="G476" s="597">
        <v>242956</v>
      </c>
      <c r="H476" s="593" t="s">
        <v>930</v>
      </c>
      <c r="I476" s="588">
        <v>1</v>
      </c>
      <c r="J476" s="324"/>
      <c r="K476" s="482"/>
      <c r="L476" s="481"/>
      <c r="N476" s="486">
        <v>2450</v>
      </c>
    </row>
    <row r="477" spans="2:14" s="477" customFormat="1" ht="30" hidden="1" customHeight="1" x14ac:dyDescent="0.7">
      <c r="B477" s="325"/>
      <c r="C477" s="343"/>
      <c r="D477" s="409"/>
      <c r="E477" s="467" t="s">
        <v>823</v>
      </c>
      <c r="F477" s="327"/>
      <c r="G477" s="330"/>
      <c r="H477" s="468">
        <v>44629</v>
      </c>
      <c r="I477" s="367"/>
      <c r="J477" s="324"/>
      <c r="K477" s="482"/>
      <c r="L477" s="481"/>
      <c r="N477" s="409"/>
    </row>
    <row r="478" spans="2:14" s="477" customFormat="1" ht="30" hidden="1" customHeight="1" x14ac:dyDescent="0.7">
      <c r="B478" s="712">
        <v>238</v>
      </c>
      <c r="C478" s="583" t="s">
        <v>37</v>
      </c>
      <c r="D478" s="584" t="s">
        <v>38</v>
      </c>
      <c r="E478" s="592" t="s">
        <v>824</v>
      </c>
      <c r="F478" s="596">
        <f>N478*1.07</f>
        <v>5831.5</v>
      </c>
      <c r="G478" s="597">
        <v>242956</v>
      </c>
      <c r="H478" s="593" t="s">
        <v>931</v>
      </c>
      <c r="I478" s="588">
        <v>1</v>
      </c>
      <c r="J478" s="324"/>
      <c r="K478" s="482"/>
      <c r="L478" s="481"/>
      <c r="N478" s="486">
        <v>5450</v>
      </c>
    </row>
    <row r="479" spans="2:14" s="477" customFormat="1" ht="30" hidden="1" customHeight="1" x14ac:dyDescent="0.7">
      <c r="B479" s="325"/>
      <c r="C479" s="343"/>
      <c r="D479" s="409"/>
      <c r="E479" s="467"/>
      <c r="F479" s="327"/>
      <c r="G479" s="330"/>
      <c r="H479" s="468">
        <v>44629</v>
      </c>
      <c r="I479" s="367"/>
      <c r="J479" s="324"/>
      <c r="K479" s="482"/>
      <c r="L479" s="481"/>
      <c r="N479" s="409"/>
    </row>
    <row r="480" spans="2:14" s="477" customFormat="1" ht="30" hidden="1" customHeight="1" x14ac:dyDescent="0.7">
      <c r="B480" s="683">
        <v>239</v>
      </c>
      <c r="C480" s="446" t="s">
        <v>1192</v>
      </c>
      <c r="D480" s="408" t="s">
        <v>403</v>
      </c>
      <c r="E480" s="464" t="s">
        <v>825</v>
      </c>
      <c r="F480" s="469">
        <f>N480*1.07</f>
        <v>2033.0000000000002</v>
      </c>
      <c r="G480" s="466">
        <v>242957</v>
      </c>
      <c r="H480" s="403" t="s">
        <v>932</v>
      </c>
      <c r="I480" s="366">
        <v>1</v>
      </c>
      <c r="J480" s="324"/>
      <c r="K480" s="482"/>
      <c r="L480" s="481"/>
      <c r="N480" s="486">
        <v>1900</v>
      </c>
    </row>
    <row r="481" spans="2:14" s="477" customFormat="1" ht="30" hidden="1" customHeight="1" x14ac:dyDescent="0.7">
      <c r="B481" s="325"/>
      <c r="C481" s="343"/>
      <c r="D481" s="409"/>
      <c r="E481" s="467" t="s">
        <v>826</v>
      </c>
      <c r="F481" s="327"/>
      <c r="G481" s="330"/>
      <c r="H481" s="468">
        <v>44630</v>
      </c>
      <c r="I481" s="367"/>
      <c r="J481" s="324"/>
      <c r="K481" s="482"/>
      <c r="L481" s="481"/>
      <c r="N481" s="409"/>
    </row>
    <row r="482" spans="2:14" s="477" customFormat="1" ht="30" hidden="1" customHeight="1" x14ac:dyDescent="0.7">
      <c r="B482" s="683">
        <v>240</v>
      </c>
      <c r="C482" s="446" t="s">
        <v>281</v>
      </c>
      <c r="D482" s="410" t="s">
        <v>1295</v>
      </c>
      <c r="E482" s="464" t="s">
        <v>827</v>
      </c>
      <c r="F482" s="469">
        <f>N482*1.07</f>
        <v>18992.5</v>
      </c>
      <c r="G482" s="466">
        <f>H483</f>
        <v>44630</v>
      </c>
      <c r="H482" s="403" t="s">
        <v>933</v>
      </c>
      <c r="I482" s="366">
        <v>1</v>
      </c>
      <c r="J482" s="324"/>
      <c r="K482" s="482"/>
      <c r="L482" s="481"/>
      <c r="N482" s="486">
        <v>17750</v>
      </c>
    </row>
    <row r="483" spans="2:14" s="477" customFormat="1" ht="30" hidden="1" customHeight="1" x14ac:dyDescent="0.7">
      <c r="B483" s="325"/>
      <c r="C483" s="343"/>
      <c r="D483" s="409"/>
      <c r="E483" s="467" t="s">
        <v>828</v>
      </c>
      <c r="F483" s="355"/>
      <c r="G483" s="330"/>
      <c r="H483" s="468">
        <v>44630</v>
      </c>
      <c r="I483" s="367"/>
      <c r="J483" s="324"/>
      <c r="K483" s="482"/>
      <c r="L483" s="481"/>
      <c r="N483" s="409"/>
    </row>
    <row r="484" spans="2:14" s="477" customFormat="1" ht="30" customHeight="1" x14ac:dyDescent="0.7">
      <c r="B484" s="712">
        <v>241</v>
      </c>
      <c r="C484" s="595" t="s">
        <v>1196</v>
      </c>
      <c r="D484" s="584" t="s">
        <v>117</v>
      </c>
      <c r="E484" s="592" t="s">
        <v>1121</v>
      </c>
      <c r="F484" s="596">
        <f>N484*1.07</f>
        <v>13696</v>
      </c>
      <c r="G484" s="597">
        <f>H485</f>
        <v>242957</v>
      </c>
      <c r="H484" s="593" t="s">
        <v>1020</v>
      </c>
      <c r="I484" s="588">
        <v>1</v>
      </c>
      <c r="J484" s="324"/>
      <c r="K484" s="482"/>
      <c r="L484" s="481"/>
      <c r="N484" s="486">
        <v>12800</v>
      </c>
    </row>
    <row r="485" spans="2:14" s="477" customFormat="1" ht="30" hidden="1" customHeight="1" x14ac:dyDescent="0.7">
      <c r="B485" s="325"/>
      <c r="C485" s="343"/>
      <c r="D485" s="409"/>
      <c r="E485" s="467"/>
      <c r="F485" s="327"/>
      <c r="G485" s="330"/>
      <c r="H485" s="468">
        <v>242957</v>
      </c>
      <c r="I485" s="367"/>
      <c r="J485" s="324"/>
      <c r="K485" s="482"/>
      <c r="L485" s="481"/>
      <c r="N485" s="409"/>
    </row>
    <row r="486" spans="2:14" s="477" customFormat="1" ht="30" hidden="1" customHeight="1" x14ac:dyDescent="0.7">
      <c r="B486" s="692">
        <v>242</v>
      </c>
      <c r="C486" s="446" t="s">
        <v>1197</v>
      </c>
      <c r="D486" s="408" t="s">
        <v>1123</v>
      </c>
      <c r="E486" s="464" t="s">
        <v>1122</v>
      </c>
      <c r="F486" s="469">
        <f>N486*1.07</f>
        <v>50825</v>
      </c>
      <c r="G486" s="466">
        <f>H487</f>
        <v>242957</v>
      </c>
      <c r="H486" s="403" t="s">
        <v>1023</v>
      </c>
      <c r="I486" s="366">
        <v>1</v>
      </c>
      <c r="J486" s="324"/>
      <c r="K486" s="482"/>
      <c r="L486" s="481"/>
      <c r="N486" s="486">
        <v>47500</v>
      </c>
    </row>
    <row r="487" spans="2:14" s="477" customFormat="1" ht="30" hidden="1" customHeight="1" x14ac:dyDescent="0.7">
      <c r="B487" s="490"/>
      <c r="C487" s="357"/>
      <c r="D487" s="491"/>
      <c r="E487" s="492" t="s">
        <v>1120</v>
      </c>
      <c r="F487" s="355"/>
      <c r="G487" s="356"/>
      <c r="H487" s="493">
        <v>242957</v>
      </c>
      <c r="I487" s="365"/>
      <c r="J487" s="324"/>
      <c r="K487" s="482"/>
      <c r="L487" s="481"/>
      <c r="N487" s="409"/>
    </row>
    <row r="488" spans="2:14" s="477" customFormat="1" ht="30" hidden="1" customHeight="1" x14ac:dyDescent="0.7">
      <c r="B488" s="712">
        <v>243</v>
      </c>
      <c r="C488" s="595" t="s">
        <v>131</v>
      </c>
      <c r="D488" s="584" t="s">
        <v>132</v>
      </c>
      <c r="E488" s="592" t="s">
        <v>829</v>
      </c>
      <c r="F488" s="596">
        <f>N488*1.07</f>
        <v>2157.1200000000003</v>
      </c>
      <c r="G488" s="597">
        <v>242961</v>
      </c>
      <c r="H488" s="593" t="s">
        <v>934</v>
      </c>
      <c r="I488" s="588">
        <v>1</v>
      </c>
      <c r="J488" s="324"/>
      <c r="K488" s="482"/>
      <c r="L488" s="481"/>
      <c r="N488" s="486">
        <v>2016</v>
      </c>
    </row>
    <row r="489" spans="2:14" s="477" customFormat="1" ht="30" hidden="1" customHeight="1" x14ac:dyDescent="0.7">
      <c r="B489" s="325"/>
      <c r="C489" s="343"/>
      <c r="D489" s="409"/>
      <c r="E489" s="467" t="s">
        <v>830</v>
      </c>
      <c r="F489" s="355"/>
      <c r="G489" s="330"/>
      <c r="H489" s="468">
        <v>44634</v>
      </c>
      <c r="I489" s="367"/>
      <c r="J489" s="324"/>
      <c r="K489" s="482"/>
      <c r="L489" s="481"/>
      <c r="N489" s="409"/>
    </row>
    <row r="490" spans="2:14" s="477" customFormat="1" ht="30" hidden="1" customHeight="1" x14ac:dyDescent="0.7">
      <c r="B490" s="683">
        <v>244</v>
      </c>
      <c r="C490" s="595" t="s">
        <v>1198</v>
      </c>
      <c r="D490" s="591" t="s">
        <v>756</v>
      </c>
      <c r="E490" s="592" t="s">
        <v>831</v>
      </c>
      <c r="F490" s="596">
        <f>N490*1.07</f>
        <v>25573</v>
      </c>
      <c r="G490" s="597">
        <v>242961</v>
      </c>
      <c r="H490" s="593" t="s">
        <v>935</v>
      </c>
      <c r="I490" s="588">
        <v>1</v>
      </c>
      <c r="J490" s="324"/>
      <c r="K490" s="482"/>
      <c r="L490" s="481"/>
      <c r="N490" s="486">
        <v>23900</v>
      </c>
    </row>
    <row r="491" spans="2:14" s="477" customFormat="1" ht="30" hidden="1" customHeight="1" x14ac:dyDescent="0.7">
      <c r="B491" s="325"/>
      <c r="C491" s="343"/>
      <c r="D491" s="409"/>
      <c r="E491" s="467" t="s">
        <v>832</v>
      </c>
      <c r="F491" s="327"/>
      <c r="G491" s="330"/>
      <c r="H491" s="468">
        <v>44634</v>
      </c>
      <c r="I491" s="367"/>
      <c r="J491" s="324"/>
      <c r="K491" s="482"/>
      <c r="L491" s="481"/>
      <c r="N491" s="409"/>
    </row>
    <row r="492" spans="2:14" s="477" customFormat="1" ht="30" hidden="1" customHeight="1" x14ac:dyDescent="0.7">
      <c r="B492" s="712">
        <v>245</v>
      </c>
      <c r="C492" s="595" t="s">
        <v>55</v>
      </c>
      <c r="D492" s="584" t="s">
        <v>56</v>
      </c>
      <c r="E492" s="592" t="s">
        <v>833</v>
      </c>
      <c r="F492" s="596">
        <f>N492*1.07</f>
        <v>98975</v>
      </c>
      <c r="G492" s="597">
        <v>242961</v>
      </c>
      <c r="H492" s="593" t="s">
        <v>936</v>
      </c>
      <c r="I492" s="588">
        <v>1</v>
      </c>
      <c r="J492" s="324"/>
      <c r="K492" s="482"/>
      <c r="L492" s="481"/>
      <c r="N492" s="486">
        <v>92500</v>
      </c>
    </row>
    <row r="493" spans="2:14" s="477" customFormat="1" ht="30" hidden="1" customHeight="1" x14ac:dyDescent="0.7">
      <c r="B493" s="325"/>
      <c r="C493" s="343"/>
      <c r="D493" s="409"/>
      <c r="E493" s="467" t="s">
        <v>834</v>
      </c>
      <c r="F493" s="355"/>
      <c r="G493" s="330"/>
      <c r="H493" s="468">
        <v>44634</v>
      </c>
      <c r="I493" s="367"/>
      <c r="J493" s="324"/>
      <c r="K493" s="482"/>
      <c r="L493" s="481"/>
      <c r="N493" s="409"/>
    </row>
    <row r="494" spans="2:14" s="477" customFormat="1" ht="30" hidden="1" customHeight="1" x14ac:dyDescent="0.7">
      <c r="B494" s="712">
        <v>246</v>
      </c>
      <c r="C494" s="595" t="s">
        <v>42</v>
      </c>
      <c r="D494" s="584" t="s">
        <v>43</v>
      </c>
      <c r="E494" s="592" t="s">
        <v>835</v>
      </c>
      <c r="F494" s="596">
        <f>N494*1.07</f>
        <v>7971.5000000000009</v>
      </c>
      <c r="G494" s="597">
        <v>242961</v>
      </c>
      <c r="H494" s="593" t="s">
        <v>937</v>
      </c>
      <c r="I494" s="588">
        <v>1</v>
      </c>
      <c r="J494" s="324"/>
      <c r="K494" s="482"/>
      <c r="L494" s="481"/>
      <c r="N494" s="486">
        <v>7450</v>
      </c>
    </row>
    <row r="495" spans="2:14" s="477" customFormat="1" ht="30" hidden="1" customHeight="1" x14ac:dyDescent="0.7">
      <c r="B495" s="325"/>
      <c r="C495" s="343"/>
      <c r="D495" s="409"/>
      <c r="E495" s="467" t="s">
        <v>447</v>
      </c>
      <c r="F495" s="355"/>
      <c r="G495" s="330"/>
      <c r="H495" s="468">
        <v>44634</v>
      </c>
      <c r="I495" s="367"/>
      <c r="J495" s="324"/>
      <c r="K495" s="482"/>
      <c r="L495" s="481"/>
      <c r="N495" s="409"/>
    </row>
    <row r="496" spans="2:14" s="477" customFormat="1" ht="30" hidden="1" customHeight="1" x14ac:dyDescent="0.7">
      <c r="B496" s="712">
        <v>247</v>
      </c>
      <c r="C496" s="595" t="s">
        <v>42</v>
      </c>
      <c r="D496" s="584" t="s">
        <v>43</v>
      </c>
      <c r="E496" s="592" t="s">
        <v>836</v>
      </c>
      <c r="F496" s="596">
        <f>N496*1.07</f>
        <v>24021.5</v>
      </c>
      <c r="G496" s="597">
        <v>242961</v>
      </c>
      <c r="H496" s="593" t="s">
        <v>938</v>
      </c>
      <c r="I496" s="588">
        <v>1</v>
      </c>
      <c r="J496" s="324"/>
      <c r="K496" s="482"/>
      <c r="L496" s="481"/>
      <c r="N496" s="486">
        <v>22450</v>
      </c>
    </row>
    <row r="497" spans="2:14" s="477" customFormat="1" ht="30" hidden="1" customHeight="1" x14ac:dyDescent="0.7">
      <c r="B497" s="325"/>
      <c r="C497" s="343"/>
      <c r="D497" s="409"/>
      <c r="E497" s="467" t="s">
        <v>482</v>
      </c>
      <c r="F497" s="355"/>
      <c r="G497" s="330"/>
      <c r="H497" s="468">
        <v>44634</v>
      </c>
      <c r="I497" s="367"/>
      <c r="J497" s="324"/>
      <c r="K497" s="482"/>
      <c r="L497" s="481"/>
      <c r="N497" s="409"/>
    </row>
    <row r="498" spans="2:14" s="477" customFormat="1" ht="30" hidden="1" customHeight="1" x14ac:dyDescent="0.7">
      <c r="B498" s="683">
        <v>248</v>
      </c>
      <c r="C498" s="446" t="s">
        <v>1202</v>
      </c>
      <c r="D498" s="410" t="s">
        <v>1386</v>
      </c>
      <c r="E498" s="464" t="s">
        <v>837</v>
      </c>
      <c r="F498" s="465">
        <f>N498*1.07</f>
        <v>92448</v>
      </c>
      <c r="G498" s="466">
        <v>242961</v>
      </c>
      <c r="H498" s="403" t="s">
        <v>939</v>
      </c>
      <c r="I498" s="366">
        <v>1</v>
      </c>
      <c r="J498" s="324"/>
      <c r="K498" s="482"/>
      <c r="L498" s="481"/>
      <c r="N498" s="486">
        <v>86400</v>
      </c>
    </row>
    <row r="499" spans="2:14" s="477" customFormat="1" ht="30" hidden="1" customHeight="1" x14ac:dyDescent="0.7">
      <c r="B499" s="325"/>
      <c r="C499" s="343"/>
      <c r="D499" s="409"/>
      <c r="E499" s="467" t="s">
        <v>838</v>
      </c>
      <c r="F499" s="355"/>
      <c r="G499" s="330"/>
      <c r="H499" s="468">
        <v>44634</v>
      </c>
      <c r="I499" s="367"/>
      <c r="J499" s="324"/>
      <c r="K499" s="482"/>
      <c r="L499" s="481"/>
      <c r="N499" s="409"/>
    </row>
    <row r="500" spans="2:14" s="477" customFormat="1" ht="30" hidden="1" customHeight="1" x14ac:dyDescent="0.7">
      <c r="B500" s="683">
        <v>249</v>
      </c>
      <c r="C500" s="446" t="s">
        <v>1202</v>
      </c>
      <c r="D500" s="408" t="s">
        <v>1125</v>
      </c>
      <c r="E500" s="464" t="s">
        <v>1124</v>
      </c>
      <c r="F500" s="465">
        <f>N500*1.07</f>
        <v>13910</v>
      </c>
      <c r="G500" s="466">
        <f>H501</f>
        <v>242961</v>
      </c>
      <c r="H500" s="403" t="s">
        <v>1026</v>
      </c>
      <c r="I500" s="366">
        <v>1</v>
      </c>
      <c r="J500" s="324"/>
      <c r="K500" s="482"/>
      <c r="L500" s="481"/>
      <c r="N500" s="486">
        <v>13000</v>
      </c>
    </row>
    <row r="501" spans="2:14" s="477" customFormat="1" ht="30" hidden="1" customHeight="1" x14ac:dyDescent="0.7">
      <c r="B501" s="325"/>
      <c r="C501" s="343"/>
      <c r="D501" s="409"/>
      <c r="E501" s="467"/>
      <c r="F501" s="355"/>
      <c r="G501" s="330"/>
      <c r="H501" s="468">
        <v>242961</v>
      </c>
      <c r="I501" s="367"/>
      <c r="J501" s="324"/>
      <c r="K501" s="482"/>
      <c r="L501" s="481"/>
      <c r="N501" s="409"/>
    </row>
    <row r="502" spans="2:14" s="477" customFormat="1" ht="37.5" hidden="1" customHeight="1" x14ac:dyDescent="0.7">
      <c r="B502" s="683">
        <v>250</v>
      </c>
      <c r="C502" s="332" t="s">
        <v>178</v>
      </c>
      <c r="D502" s="372" t="s">
        <v>179</v>
      </c>
      <c r="E502" s="592" t="s">
        <v>1126</v>
      </c>
      <c r="F502" s="596">
        <f>N502*1.07</f>
        <v>94695</v>
      </c>
      <c r="G502" s="597">
        <v>242961</v>
      </c>
      <c r="H502" s="593" t="s">
        <v>1029</v>
      </c>
      <c r="I502" s="588">
        <v>1</v>
      </c>
      <c r="J502" s="324"/>
      <c r="K502" s="482"/>
      <c r="L502" s="481"/>
      <c r="N502" s="486">
        <v>88500</v>
      </c>
    </row>
    <row r="503" spans="2:14" s="477" customFormat="1" ht="30" hidden="1" customHeight="1" x14ac:dyDescent="0.7">
      <c r="B503" s="325"/>
      <c r="C503" s="343"/>
      <c r="D503" s="409"/>
      <c r="E503" s="467"/>
      <c r="F503" s="355"/>
      <c r="G503" s="330"/>
      <c r="H503" s="468">
        <v>242961</v>
      </c>
      <c r="I503" s="367"/>
      <c r="J503" s="324"/>
      <c r="K503" s="482"/>
      <c r="L503" s="481"/>
      <c r="N503" s="409"/>
    </row>
    <row r="504" spans="2:14" s="477" customFormat="1" ht="30" hidden="1" customHeight="1" x14ac:dyDescent="0.7">
      <c r="B504" s="683">
        <v>251</v>
      </c>
      <c r="C504" s="450" t="s">
        <v>719</v>
      </c>
      <c r="D504" s="408" t="s">
        <v>1128</v>
      </c>
      <c r="E504" s="464" t="s">
        <v>1127</v>
      </c>
      <c r="F504" s="465">
        <f>N504*1.07</f>
        <v>92555</v>
      </c>
      <c r="G504" s="466">
        <f>H505</f>
        <v>242961</v>
      </c>
      <c r="H504" s="403" t="s">
        <v>1031</v>
      </c>
      <c r="I504" s="366">
        <v>1</v>
      </c>
      <c r="J504" s="324"/>
      <c r="K504" s="482"/>
      <c r="L504" s="481"/>
      <c r="N504" s="486">
        <v>86500</v>
      </c>
    </row>
    <row r="505" spans="2:14" s="477" customFormat="1" ht="30" hidden="1" customHeight="1" x14ac:dyDescent="0.7">
      <c r="B505" s="325"/>
      <c r="C505" s="343"/>
      <c r="D505" s="409"/>
      <c r="E505" s="467"/>
      <c r="F505" s="327"/>
      <c r="G505" s="330"/>
      <c r="H505" s="468">
        <v>242961</v>
      </c>
      <c r="I505" s="367"/>
      <c r="J505" s="324"/>
      <c r="K505" s="482"/>
      <c r="L505" s="481"/>
      <c r="N505" s="409"/>
    </row>
    <row r="506" spans="2:14" s="477" customFormat="1" ht="30" hidden="1" customHeight="1" x14ac:dyDescent="0.7">
      <c r="B506" s="683">
        <v>252</v>
      </c>
      <c r="C506" s="446" t="s">
        <v>1203</v>
      </c>
      <c r="D506" s="408" t="s">
        <v>765</v>
      </c>
      <c r="E506" s="464" t="s">
        <v>839</v>
      </c>
      <c r="F506" s="469">
        <f>N506*1.07</f>
        <v>20330</v>
      </c>
      <c r="G506" s="466">
        <v>242962</v>
      </c>
      <c r="H506" s="403" t="s">
        <v>940</v>
      </c>
      <c r="I506" s="366">
        <v>1</v>
      </c>
      <c r="J506" s="324"/>
      <c r="K506" s="482"/>
      <c r="L506" s="481"/>
      <c r="N506" s="486">
        <v>19000</v>
      </c>
    </row>
    <row r="507" spans="2:14" s="477" customFormat="1" ht="30" hidden="1" customHeight="1" x14ac:dyDescent="0.7">
      <c r="B507" s="325"/>
      <c r="C507" s="343"/>
      <c r="D507" s="409"/>
      <c r="E507" s="467" t="s">
        <v>447</v>
      </c>
      <c r="F507" s="327"/>
      <c r="G507" s="330"/>
      <c r="H507" s="468">
        <v>44635</v>
      </c>
      <c r="I507" s="367"/>
      <c r="J507" s="324"/>
      <c r="K507" s="482"/>
      <c r="L507" s="481"/>
      <c r="N507" s="409"/>
    </row>
    <row r="508" spans="2:14" s="477" customFormat="1" ht="33" hidden="1" customHeight="1" x14ac:dyDescent="0.7">
      <c r="B508" s="712">
        <v>253</v>
      </c>
      <c r="C508" s="595" t="s">
        <v>1204</v>
      </c>
      <c r="D508" s="591" t="s">
        <v>1106</v>
      </c>
      <c r="E508" s="592" t="s">
        <v>1129</v>
      </c>
      <c r="F508" s="596">
        <f>N508*1.07</f>
        <v>32827.599999999999</v>
      </c>
      <c r="G508" s="597">
        <f>H509</f>
        <v>242962</v>
      </c>
      <c r="H508" s="593" t="s">
        <v>1034</v>
      </c>
      <c r="I508" s="588">
        <v>1</v>
      </c>
      <c r="J508" s="324"/>
      <c r="K508" s="482"/>
      <c r="L508" s="481"/>
      <c r="N508" s="487">
        <v>30680</v>
      </c>
    </row>
    <row r="509" spans="2:14" s="477" customFormat="1" ht="30" hidden="1" customHeight="1" x14ac:dyDescent="0.7">
      <c r="B509" s="325"/>
      <c r="C509" s="343"/>
      <c r="D509" s="409"/>
      <c r="E509" s="467"/>
      <c r="F509" s="327"/>
      <c r="G509" s="330"/>
      <c r="H509" s="468">
        <v>242962</v>
      </c>
      <c r="I509" s="367"/>
      <c r="J509" s="324"/>
      <c r="K509" s="482"/>
      <c r="L509" s="481"/>
      <c r="N509" s="412"/>
    </row>
    <row r="510" spans="2:14" s="477" customFormat="1" ht="30" customHeight="1" x14ac:dyDescent="0.7">
      <c r="B510" s="712">
        <v>254</v>
      </c>
      <c r="C510" s="595" t="s">
        <v>1196</v>
      </c>
      <c r="D510" s="584" t="s">
        <v>117</v>
      </c>
      <c r="E510" s="592" t="s">
        <v>1130</v>
      </c>
      <c r="F510" s="596">
        <f>N510*1.07</f>
        <v>99766.8</v>
      </c>
      <c r="G510" s="597">
        <f>H511</f>
        <v>242962</v>
      </c>
      <c r="H510" s="593" t="s">
        <v>1037</v>
      </c>
      <c r="I510" s="588">
        <v>1</v>
      </c>
      <c r="J510" s="324"/>
      <c r="K510" s="482"/>
      <c r="L510" s="481"/>
      <c r="N510" s="486">
        <v>93240</v>
      </c>
    </row>
    <row r="511" spans="2:14" s="477" customFormat="1" ht="30" hidden="1" customHeight="1" x14ac:dyDescent="0.7">
      <c r="B511" s="325"/>
      <c r="C511" s="343"/>
      <c r="D511" s="409"/>
      <c r="E511" s="467"/>
      <c r="F511" s="327"/>
      <c r="G511" s="330"/>
      <c r="H511" s="468">
        <v>242962</v>
      </c>
      <c r="I511" s="367"/>
      <c r="J511" s="324"/>
      <c r="K511" s="482"/>
      <c r="L511" s="481"/>
      <c r="N511" s="409"/>
    </row>
    <row r="512" spans="2:14" s="477" customFormat="1" ht="30" hidden="1" customHeight="1" x14ac:dyDescent="0.7">
      <c r="B512" s="683">
        <v>255</v>
      </c>
      <c r="C512" s="595" t="s">
        <v>139</v>
      </c>
      <c r="D512" s="584" t="s">
        <v>140</v>
      </c>
      <c r="E512" s="592" t="s">
        <v>842</v>
      </c>
      <c r="F512" s="596">
        <f>N512*1.07</f>
        <v>43335</v>
      </c>
      <c r="G512" s="597">
        <v>242963</v>
      </c>
      <c r="H512" s="593" t="s">
        <v>942</v>
      </c>
      <c r="I512" s="588">
        <v>1</v>
      </c>
      <c r="J512" s="324"/>
      <c r="K512" s="482"/>
      <c r="L512" s="481"/>
      <c r="N512" s="486">
        <v>40500</v>
      </c>
    </row>
    <row r="513" spans="2:14" s="477" customFormat="1" ht="30" hidden="1" customHeight="1" x14ac:dyDescent="0.7">
      <c r="B513" s="325"/>
      <c r="C513" s="343"/>
      <c r="D513" s="409"/>
      <c r="E513" s="467" t="s">
        <v>843</v>
      </c>
      <c r="F513" s="327"/>
      <c r="G513" s="330"/>
      <c r="H513" s="468">
        <v>44636</v>
      </c>
      <c r="I513" s="367"/>
      <c r="J513" s="324"/>
      <c r="K513" s="482"/>
      <c r="L513" s="481"/>
      <c r="N513" s="409"/>
    </row>
    <row r="514" spans="2:14" s="477" customFormat="1" ht="30" hidden="1" customHeight="1" x14ac:dyDescent="0.7">
      <c r="B514" s="683">
        <v>256</v>
      </c>
      <c r="C514" s="595" t="s">
        <v>139</v>
      </c>
      <c r="D514" s="584" t="s">
        <v>140</v>
      </c>
      <c r="E514" s="592" t="s">
        <v>844</v>
      </c>
      <c r="F514" s="596">
        <f>N514*1.07</f>
        <v>35823.599999999999</v>
      </c>
      <c r="G514" s="597">
        <v>242963</v>
      </c>
      <c r="H514" s="593" t="s">
        <v>943</v>
      </c>
      <c r="I514" s="588">
        <v>1</v>
      </c>
      <c r="J514" s="324"/>
      <c r="K514" s="482"/>
      <c r="L514" s="481"/>
      <c r="N514" s="486">
        <v>33480</v>
      </c>
    </row>
    <row r="515" spans="2:14" s="477" customFormat="1" ht="30" hidden="1" customHeight="1" x14ac:dyDescent="0.7">
      <c r="B515" s="325"/>
      <c r="C515" s="343"/>
      <c r="D515" s="409"/>
      <c r="E515" s="467" t="s">
        <v>845</v>
      </c>
      <c r="F515" s="327"/>
      <c r="G515" s="330"/>
      <c r="H515" s="468">
        <v>44636</v>
      </c>
      <c r="I515" s="367"/>
      <c r="J515" s="324"/>
      <c r="K515" s="482"/>
      <c r="L515" s="481"/>
      <c r="N515" s="409"/>
    </row>
    <row r="516" spans="2:14" s="477" customFormat="1" ht="30" hidden="1" customHeight="1" x14ac:dyDescent="0.7">
      <c r="B516" s="683">
        <v>257</v>
      </c>
      <c r="C516" s="595" t="s">
        <v>139</v>
      </c>
      <c r="D516" s="584" t="s">
        <v>140</v>
      </c>
      <c r="E516" s="592" t="s">
        <v>846</v>
      </c>
      <c r="F516" s="596">
        <f>N516*1.07</f>
        <v>5392.8</v>
      </c>
      <c r="G516" s="597">
        <v>242963</v>
      </c>
      <c r="H516" s="593" t="s">
        <v>944</v>
      </c>
      <c r="I516" s="588">
        <v>1</v>
      </c>
      <c r="J516" s="324"/>
      <c r="K516" s="482"/>
      <c r="L516" s="481"/>
      <c r="N516" s="486">
        <v>5040</v>
      </c>
    </row>
    <row r="517" spans="2:14" s="477" customFormat="1" ht="30" hidden="1" customHeight="1" x14ac:dyDescent="0.7">
      <c r="B517" s="325"/>
      <c r="C517" s="343"/>
      <c r="D517" s="409"/>
      <c r="E517" s="467" t="s">
        <v>847</v>
      </c>
      <c r="F517" s="327"/>
      <c r="G517" s="330"/>
      <c r="H517" s="468">
        <v>44636</v>
      </c>
      <c r="I517" s="367"/>
      <c r="J517" s="324"/>
      <c r="K517" s="482"/>
      <c r="L517" s="481"/>
      <c r="N517" s="409"/>
    </row>
    <row r="518" spans="2:14" s="477" customFormat="1" ht="30" hidden="1" customHeight="1" x14ac:dyDescent="0.7">
      <c r="B518" s="683">
        <v>258</v>
      </c>
      <c r="C518" s="446" t="s">
        <v>186</v>
      </c>
      <c r="D518" s="408" t="s">
        <v>649</v>
      </c>
      <c r="E518" s="464" t="s">
        <v>1131</v>
      </c>
      <c r="F518" s="469">
        <f>N518*1.07</f>
        <v>33084.400000000001</v>
      </c>
      <c r="G518" s="466">
        <f>H519</f>
        <v>242963</v>
      </c>
      <c r="H518" s="403" t="s">
        <v>1040</v>
      </c>
      <c r="I518" s="366">
        <v>1</v>
      </c>
      <c r="J518" s="324"/>
      <c r="K518" s="482"/>
      <c r="L518" s="481"/>
      <c r="N518" s="486">
        <v>30920</v>
      </c>
    </row>
    <row r="519" spans="2:14" s="477" customFormat="1" ht="30" hidden="1" customHeight="1" x14ac:dyDescent="0.7">
      <c r="B519" s="490"/>
      <c r="C519" s="357"/>
      <c r="D519" s="491"/>
      <c r="E519" s="492" t="s">
        <v>1132</v>
      </c>
      <c r="F519" s="355"/>
      <c r="G519" s="356"/>
      <c r="H519" s="493">
        <v>242963</v>
      </c>
      <c r="I519" s="365"/>
      <c r="J519" s="324"/>
      <c r="K519" s="482"/>
      <c r="L519" s="481"/>
      <c r="N519" s="409"/>
    </row>
    <row r="520" spans="2:14" s="477" customFormat="1" ht="30" hidden="1" customHeight="1" x14ac:dyDescent="0.7">
      <c r="B520" s="712">
        <v>259</v>
      </c>
      <c r="C520" s="595" t="s">
        <v>131</v>
      </c>
      <c r="D520" s="584" t="s">
        <v>132</v>
      </c>
      <c r="E520" s="592" t="s">
        <v>840</v>
      </c>
      <c r="F520" s="596">
        <f>N520*1.07</f>
        <v>813.2</v>
      </c>
      <c r="G520" s="597">
        <v>242963</v>
      </c>
      <c r="H520" s="593" t="s">
        <v>941</v>
      </c>
      <c r="I520" s="588">
        <v>1</v>
      </c>
      <c r="J520" s="324"/>
      <c r="K520" s="482"/>
      <c r="L520" s="481"/>
      <c r="N520" s="486">
        <v>760</v>
      </c>
    </row>
    <row r="521" spans="2:14" s="477" customFormat="1" ht="30" hidden="1" customHeight="1" x14ac:dyDescent="0.7">
      <c r="B521" s="325"/>
      <c r="C521" s="343"/>
      <c r="D521" s="409"/>
      <c r="E521" s="467" t="s">
        <v>841</v>
      </c>
      <c r="F521" s="355"/>
      <c r="G521" s="330"/>
      <c r="H521" s="468">
        <v>44636</v>
      </c>
      <c r="I521" s="367"/>
      <c r="J521" s="324"/>
      <c r="K521" s="482"/>
      <c r="L521" s="481"/>
      <c r="N521" s="409"/>
    </row>
    <row r="522" spans="2:14" s="477" customFormat="1" ht="30" hidden="1" customHeight="1" x14ac:dyDescent="0.7">
      <c r="B522" s="683">
        <v>260</v>
      </c>
      <c r="C522" s="332" t="s">
        <v>107</v>
      </c>
      <c r="D522" s="318" t="s">
        <v>108</v>
      </c>
      <c r="E522" s="592" t="s">
        <v>857</v>
      </c>
      <c r="F522" s="596">
        <f>N522*1.07</f>
        <v>11556</v>
      </c>
      <c r="G522" s="597">
        <v>242964</v>
      </c>
      <c r="H522" s="593" t="s">
        <v>952</v>
      </c>
      <c r="I522" s="588">
        <v>1</v>
      </c>
      <c r="J522" s="324"/>
      <c r="K522" s="482"/>
      <c r="L522" s="481"/>
      <c r="N522" s="486">
        <v>10800</v>
      </c>
    </row>
    <row r="523" spans="2:14" s="477" customFormat="1" ht="30" hidden="1" customHeight="1" x14ac:dyDescent="0.7">
      <c r="B523" s="325"/>
      <c r="C523" s="343"/>
      <c r="D523" s="409"/>
      <c r="E523" s="467" t="s">
        <v>447</v>
      </c>
      <c r="F523" s="355"/>
      <c r="G523" s="330"/>
      <c r="H523" s="468">
        <v>44637</v>
      </c>
      <c r="I523" s="367"/>
      <c r="J523" s="324"/>
      <c r="K523" s="482"/>
      <c r="L523" s="481"/>
      <c r="N523" s="409"/>
    </row>
    <row r="524" spans="2:14" s="477" customFormat="1" ht="30" hidden="1" customHeight="1" x14ac:dyDescent="0.7">
      <c r="B524" s="683">
        <v>261</v>
      </c>
      <c r="C524" s="332" t="s">
        <v>178</v>
      </c>
      <c r="D524" s="372" t="s">
        <v>179</v>
      </c>
      <c r="E524" s="592" t="s">
        <v>858</v>
      </c>
      <c r="F524" s="596">
        <f>N524*1.07</f>
        <v>42372</v>
      </c>
      <c r="G524" s="597">
        <v>242964</v>
      </c>
      <c r="H524" s="593" t="s">
        <v>953</v>
      </c>
      <c r="I524" s="588">
        <v>1</v>
      </c>
      <c r="J524" s="324"/>
      <c r="K524" s="482"/>
      <c r="L524" s="481"/>
      <c r="N524" s="486">
        <v>39600</v>
      </c>
    </row>
    <row r="525" spans="2:14" s="477" customFormat="1" ht="30" hidden="1" customHeight="1" x14ac:dyDescent="0.7">
      <c r="B525" s="325"/>
      <c r="C525" s="343"/>
      <c r="D525" s="409"/>
      <c r="E525" s="467" t="s">
        <v>447</v>
      </c>
      <c r="F525" s="355"/>
      <c r="G525" s="330"/>
      <c r="H525" s="468">
        <v>44637</v>
      </c>
      <c r="I525" s="367"/>
      <c r="J525" s="324"/>
      <c r="K525" s="482"/>
      <c r="L525" s="481"/>
      <c r="N525" s="409"/>
    </row>
    <row r="526" spans="2:14" s="477" customFormat="1" ht="30" hidden="1" customHeight="1" x14ac:dyDescent="0.7">
      <c r="B526" s="683">
        <v>262</v>
      </c>
      <c r="C526" s="332" t="s">
        <v>178</v>
      </c>
      <c r="D526" s="372" t="s">
        <v>179</v>
      </c>
      <c r="E526" s="592" t="s">
        <v>859</v>
      </c>
      <c r="F526" s="596">
        <f>N526*1.07</f>
        <v>26429</v>
      </c>
      <c r="G526" s="597">
        <v>242964</v>
      </c>
      <c r="H526" s="593" t="s">
        <v>954</v>
      </c>
      <c r="I526" s="588">
        <v>1</v>
      </c>
      <c r="J526" s="324"/>
      <c r="K526" s="482"/>
      <c r="L526" s="481"/>
      <c r="N526" s="487">
        <v>24700</v>
      </c>
    </row>
    <row r="527" spans="2:14" s="477" customFormat="1" ht="30" hidden="1" customHeight="1" x14ac:dyDescent="0.7">
      <c r="B527" s="325"/>
      <c r="C527" s="343"/>
      <c r="D527" s="409"/>
      <c r="E527" s="467" t="s">
        <v>860</v>
      </c>
      <c r="F527" s="355"/>
      <c r="G527" s="330"/>
      <c r="H527" s="468">
        <v>44637</v>
      </c>
      <c r="I527" s="367"/>
      <c r="J527" s="324"/>
      <c r="K527" s="482"/>
      <c r="L527" s="481"/>
      <c r="N527" s="412"/>
    </row>
    <row r="528" spans="2:14" s="477" customFormat="1" ht="30" hidden="1" customHeight="1" x14ac:dyDescent="0.7">
      <c r="B528" s="712">
        <v>263</v>
      </c>
      <c r="C528" s="595" t="s">
        <v>42</v>
      </c>
      <c r="D528" s="591" t="s">
        <v>404</v>
      </c>
      <c r="E528" s="592" t="s">
        <v>883</v>
      </c>
      <c r="F528" s="596">
        <f>N528*1.07</f>
        <v>19495.400000000001</v>
      </c>
      <c r="G528" s="597">
        <v>242970</v>
      </c>
      <c r="H528" s="593" t="s">
        <v>968</v>
      </c>
      <c r="I528" s="588">
        <v>1</v>
      </c>
      <c r="J528" s="324"/>
      <c r="K528" s="482"/>
      <c r="L528" s="481"/>
      <c r="N528" s="487">
        <v>18220</v>
      </c>
    </row>
    <row r="529" spans="2:14" s="477" customFormat="1" ht="30" hidden="1" customHeight="1" x14ac:dyDescent="0.7">
      <c r="B529" s="325"/>
      <c r="C529" s="343"/>
      <c r="D529" s="409"/>
      <c r="E529" s="467" t="s">
        <v>447</v>
      </c>
      <c r="F529" s="327"/>
      <c r="G529" s="330"/>
      <c r="H529" s="468">
        <v>44643</v>
      </c>
      <c r="I529" s="367"/>
      <c r="J529" s="324"/>
      <c r="K529" s="482"/>
      <c r="L529" s="481"/>
      <c r="N529" s="412"/>
    </row>
    <row r="530" spans="2:14" s="477" customFormat="1" ht="30" hidden="1" customHeight="1" x14ac:dyDescent="0.7">
      <c r="B530" s="683">
        <v>264</v>
      </c>
      <c r="C530" s="446" t="s">
        <v>717</v>
      </c>
      <c r="D530" s="408" t="s">
        <v>664</v>
      </c>
      <c r="E530" s="464" t="s">
        <v>1133</v>
      </c>
      <c r="F530" s="469">
        <f t="shared" ref="F530" si="0">N530*1.07</f>
        <v>7088.75</v>
      </c>
      <c r="G530" s="466">
        <f t="shared" ref="G530" si="1">H531</f>
        <v>242964</v>
      </c>
      <c r="H530" s="403" t="s">
        <v>1043</v>
      </c>
      <c r="I530" s="366">
        <v>1</v>
      </c>
      <c r="J530" s="324"/>
      <c r="K530" s="482"/>
      <c r="L530" s="481"/>
      <c r="N530" s="486">
        <v>6625</v>
      </c>
    </row>
    <row r="531" spans="2:14" s="477" customFormat="1" ht="30" hidden="1" customHeight="1" x14ac:dyDescent="0.7">
      <c r="B531" s="325"/>
      <c r="C531" s="343"/>
      <c r="D531" s="409"/>
      <c r="E531" s="467" t="s">
        <v>447</v>
      </c>
      <c r="F531" s="355"/>
      <c r="G531" s="330"/>
      <c r="H531" s="468">
        <v>242964</v>
      </c>
      <c r="I531" s="367"/>
      <c r="J531" s="324"/>
      <c r="K531" s="482"/>
      <c r="L531" s="481"/>
      <c r="N531" s="409"/>
    </row>
    <row r="532" spans="2:14" s="477" customFormat="1" ht="30" hidden="1" customHeight="1" x14ac:dyDescent="0.7">
      <c r="B532" s="683">
        <v>265</v>
      </c>
      <c r="C532" s="446" t="s">
        <v>1201</v>
      </c>
      <c r="D532" s="408" t="s">
        <v>1135</v>
      </c>
      <c r="E532" s="464" t="s">
        <v>1134</v>
      </c>
      <c r="F532" s="465">
        <f t="shared" ref="F532" si="2">N532*1.07</f>
        <v>22684</v>
      </c>
      <c r="G532" s="466">
        <f t="shared" ref="G532" si="3">H533</f>
        <v>242964</v>
      </c>
      <c r="H532" s="403" t="s">
        <v>1046</v>
      </c>
      <c r="I532" s="366">
        <v>1</v>
      </c>
      <c r="J532" s="324"/>
      <c r="K532" s="482"/>
      <c r="L532" s="481"/>
      <c r="N532" s="486">
        <v>21200</v>
      </c>
    </row>
    <row r="533" spans="2:14" s="477" customFormat="1" ht="30" hidden="1" customHeight="1" x14ac:dyDescent="0.7">
      <c r="B533" s="325"/>
      <c r="C533" s="343"/>
      <c r="D533" s="409"/>
      <c r="E533" s="467"/>
      <c r="F533" s="355"/>
      <c r="G533" s="330"/>
      <c r="H533" s="468">
        <v>242964</v>
      </c>
      <c r="I533" s="367"/>
      <c r="J533" s="324"/>
      <c r="K533" s="482"/>
      <c r="L533" s="481"/>
      <c r="N533" s="409"/>
    </row>
    <row r="534" spans="2:14" s="477" customFormat="1" ht="34.5" hidden="1" customHeight="1" x14ac:dyDescent="0.7">
      <c r="B534" s="712">
        <v>266</v>
      </c>
      <c r="C534" s="595" t="s">
        <v>213</v>
      </c>
      <c r="D534" s="600" t="s">
        <v>423</v>
      </c>
      <c r="E534" s="616" t="s">
        <v>1136</v>
      </c>
      <c r="F534" s="596">
        <f t="shared" ref="F534" si="4">N534*1.07</f>
        <v>57780</v>
      </c>
      <c r="G534" s="597">
        <f t="shared" ref="G534" si="5">H535</f>
        <v>242964</v>
      </c>
      <c r="H534" s="593" t="s">
        <v>1048</v>
      </c>
      <c r="I534" s="588">
        <v>1</v>
      </c>
      <c r="J534" s="324"/>
      <c r="K534" s="482"/>
      <c r="L534" s="481"/>
      <c r="N534" s="486">
        <v>54000</v>
      </c>
    </row>
    <row r="535" spans="2:14" s="477" customFormat="1" ht="30" hidden="1" customHeight="1" x14ac:dyDescent="0.7">
      <c r="B535" s="325"/>
      <c r="C535" s="343"/>
      <c r="D535" s="491"/>
      <c r="E535" s="472"/>
      <c r="F535" s="327"/>
      <c r="G535" s="330"/>
      <c r="H535" s="468">
        <v>242964</v>
      </c>
      <c r="I535" s="367"/>
      <c r="J535" s="324"/>
      <c r="K535" s="482"/>
      <c r="L535" s="481"/>
      <c r="N535" s="409"/>
    </row>
    <row r="536" spans="2:14" s="477" customFormat="1" ht="30" hidden="1" customHeight="1" x14ac:dyDescent="0.7">
      <c r="B536" s="712">
        <v>267</v>
      </c>
      <c r="C536" s="595" t="s">
        <v>152</v>
      </c>
      <c r="D536" s="584" t="s">
        <v>153</v>
      </c>
      <c r="E536" s="592" t="s">
        <v>1137</v>
      </c>
      <c r="F536" s="596">
        <f t="shared" ref="F536" si="6">N536*1.07</f>
        <v>99580.138500000015</v>
      </c>
      <c r="G536" s="597">
        <f t="shared" ref="G536" si="7">H537</f>
        <v>242964</v>
      </c>
      <c r="H536" s="593" t="s">
        <v>1050</v>
      </c>
      <c r="I536" s="588">
        <v>1</v>
      </c>
      <c r="J536" s="324"/>
      <c r="K536" s="482"/>
      <c r="L536" s="481"/>
      <c r="N536" s="486">
        <v>93065.55</v>
      </c>
    </row>
    <row r="537" spans="2:14" s="477" customFormat="1" ht="30" hidden="1" customHeight="1" x14ac:dyDescent="0.7">
      <c r="B537" s="325"/>
      <c r="C537" s="343"/>
      <c r="D537" s="409"/>
      <c r="E537" s="467" t="s">
        <v>447</v>
      </c>
      <c r="F537" s="355"/>
      <c r="G537" s="330"/>
      <c r="H537" s="468">
        <v>242964</v>
      </c>
      <c r="I537" s="367"/>
      <c r="J537" s="324"/>
      <c r="K537" s="482"/>
      <c r="L537" s="481"/>
      <c r="N537" s="409"/>
    </row>
    <row r="538" spans="2:14" s="477" customFormat="1" ht="30" hidden="1" customHeight="1" x14ac:dyDescent="0.7">
      <c r="B538" s="712">
        <v>268</v>
      </c>
      <c r="C538" s="595" t="s">
        <v>1200</v>
      </c>
      <c r="D538" s="590" t="s">
        <v>296</v>
      </c>
      <c r="E538" s="592" t="s">
        <v>1138</v>
      </c>
      <c r="F538" s="596">
        <f t="shared" ref="F538" si="8">N538*1.07</f>
        <v>99510</v>
      </c>
      <c r="G538" s="597">
        <f t="shared" ref="G538" si="9">H539</f>
        <v>242964</v>
      </c>
      <c r="H538" s="593" t="s">
        <v>1053</v>
      </c>
      <c r="I538" s="588">
        <v>1</v>
      </c>
      <c r="J538" s="324"/>
      <c r="K538" s="482"/>
      <c r="L538" s="481"/>
      <c r="N538" s="486">
        <v>93000</v>
      </c>
    </row>
    <row r="539" spans="2:14" s="477" customFormat="1" ht="30" hidden="1" customHeight="1" x14ac:dyDescent="0.7">
      <c r="B539" s="325"/>
      <c r="C539" s="343"/>
      <c r="D539" s="409"/>
      <c r="E539" s="467" t="s">
        <v>1120</v>
      </c>
      <c r="F539" s="355"/>
      <c r="G539" s="330"/>
      <c r="H539" s="468">
        <v>242964</v>
      </c>
      <c r="I539" s="367"/>
      <c r="J539" s="324"/>
      <c r="K539" s="482"/>
      <c r="L539" s="481"/>
      <c r="N539" s="409"/>
    </row>
    <row r="540" spans="2:14" s="477" customFormat="1" ht="34.5" hidden="1" customHeight="1" x14ac:dyDescent="0.7">
      <c r="B540" s="683">
        <v>269</v>
      </c>
      <c r="C540" s="446" t="s">
        <v>733</v>
      </c>
      <c r="D540" s="408" t="s">
        <v>409</v>
      </c>
      <c r="E540" s="464" t="s">
        <v>848</v>
      </c>
      <c r="F540" s="465">
        <f t="shared" ref="F540" si="10">N540*1.07</f>
        <v>14691.1</v>
      </c>
      <c r="G540" s="466">
        <f t="shared" ref="G540" si="11">H541</f>
        <v>44637</v>
      </c>
      <c r="H540" s="403" t="s">
        <v>945</v>
      </c>
      <c r="I540" s="366">
        <v>1</v>
      </c>
      <c r="J540" s="324"/>
      <c r="K540" s="482"/>
      <c r="L540" s="481"/>
      <c r="N540" s="486">
        <v>13730</v>
      </c>
    </row>
    <row r="541" spans="2:14" s="477" customFormat="1" ht="30" hidden="1" customHeight="1" x14ac:dyDescent="0.7">
      <c r="B541" s="325"/>
      <c r="C541" s="343"/>
      <c r="D541" s="409"/>
      <c r="E541" s="467" t="s">
        <v>454</v>
      </c>
      <c r="F541" s="327"/>
      <c r="G541" s="330"/>
      <c r="H541" s="468">
        <v>44637</v>
      </c>
      <c r="I541" s="367"/>
      <c r="J541" s="324"/>
      <c r="K541" s="482"/>
      <c r="L541" s="481"/>
      <c r="N541" s="409"/>
    </row>
    <row r="542" spans="2:14" s="477" customFormat="1" ht="30" hidden="1" customHeight="1" x14ac:dyDescent="0.7">
      <c r="B542" s="712">
        <v>270</v>
      </c>
      <c r="C542" s="595" t="s">
        <v>85</v>
      </c>
      <c r="D542" s="584" t="s">
        <v>86</v>
      </c>
      <c r="E542" s="592" t="s">
        <v>849</v>
      </c>
      <c r="F542" s="596">
        <f t="shared" ref="F542" si="12">N542*1.07</f>
        <v>4761.5</v>
      </c>
      <c r="G542" s="597">
        <v>242964</v>
      </c>
      <c r="H542" s="593" t="s">
        <v>946</v>
      </c>
      <c r="I542" s="588">
        <v>1</v>
      </c>
      <c r="J542" s="324"/>
      <c r="K542" s="482"/>
      <c r="L542" s="481"/>
      <c r="N542" s="486">
        <v>4450</v>
      </c>
    </row>
    <row r="543" spans="2:14" s="477" customFormat="1" ht="30" hidden="1" customHeight="1" x14ac:dyDescent="0.7">
      <c r="B543" s="325"/>
      <c r="C543" s="343"/>
      <c r="D543" s="409"/>
      <c r="E543" s="467" t="s">
        <v>447</v>
      </c>
      <c r="F543" s="355"/>
      <c r="G543" s="330"/>
      <c r="H543" s="468">
        <v>44637</v>
      </c>
      <c r="I543" s="367"/>
      <c r="J543" s="324"/>
      <c r="K543" s="482"/>
      <c r="L543" s="481"/>
      <c r="N543" s="409"/>
    </row>
    <row r="544" spans="2:14" s="477" customFormat="1" ht="30" hidden="1" customHeight="1" x14ac:dyDescent="0.7">
      <c r="B544" s="712">
        <v>271</v>
      </c>
      <c r="C544" s="583" t="s">
        <v>37</v>
      </c>
      <c r="D544" s="584" t="s">
        <v>38</v>
      </c>
      <c r="E544" s="592" t="s">
        <v>850</v>
      </c>
      <c r="F544" s="596">
        <f t="shared" ref="F544" si="13">N544*1.07</f>
        <v>59599</v>
      </c>
      <c r="G544" s="597">
        <v>242964</v>
      </c>
      <c r="H544" s="593" t="s">
        <v>947</v>
      </c>
      <c r="I544" s="588">
        <v>1</v>
      </c>
      <c r="J544" s="324"/>
      <c r="K544" s="482"/>
      <c r="L544" s="481"/>
      <c r="N544" s="486">
        <v>55700</v>
      </c>
    </row>
    <row r="545" spans="2:14" s="477" customFormat="1" ht="30" hidden="1" customHeight="1" x14ac:dyDescent="0.7">
      <c r="B545" s="325"/>
      <c r="C545" s="343"/>
      <c r="D545" s="409"/>
      <c r="E545" s="467" t="s">
        <v>447</v>
      </c>
      <c r="F545" s="327"/>
      <c r="G545" s="330"/>
      <c r="H545" s="468">
        <v>44637</v>
      </c>
      <c r="I545" s="367"/>
      <c r="J545" s="324"/>
      <c r="K545" s="482"/>
      <c r="L545" s="481"/>
      <c r="N545" s="409"/>
    </row>
    <row r="546" spans="2:14" s="477" customFormat="1" ht="30" hidden="1" customHeight="1" x14ac:dyDescent="0.7">
      <c r="B546" s="683">
        <v>272</v>
      </c>
      <c r="C546" s="446" t="s">
        <v>733</v>
      </c>
      <c r="D546" s="408" t="s">
        <v>409</v>
      </c>
      <c r="E546" s="464" t="s">
        <v>851</v>
      </c>
      <c r="F546" s="465">
        <f t="shared" ref="F546" si="14">N546*1.07</f>
        <v>16478</v>
      </c>
      <c r="G546" s="466">
        <f t="shared" ref="G546" si="15">H547</f>
        <v>44637</v>
      </c>
      <c r="H546" s="403" t="s">
        <v>948</v>
      </c>
      <c r="I546" s="366">
        <v>1</v>
      </c>
      <c r="J546" s="324"/>
      <c r="K546" s="482"/>
      <c r="L546" s="481"/>
      <c r="N546" s="486">
        <v>15400</v>
      </c>
    </row>
    <row r="547" spans="2:14" s="477" customFormat="1" ht="30" hidden="1" customHeight="1" x14ac:dyDescent="0.7">
      <c r="B547" s="325"/>
      <c r="C547" s="343"/>
      <c r="D547" s="409"/>
      <c r="E547" s="467" t="s">
        <v>447</v>
      </c>
      <c r="F547" s="327"/>
      <c r="G547" s="330"/>
      <c r="H547" s="468">
        <v>44637</v>
      </c>
      <c r="I547" s="367"/>
      <c r="J547" s="324"/>
      <c r="K547" s="482"/>
      <c r="L547" s="481"/>
      <c r="N547" s="409"/>
    </row>
    <row r="548" spans="2:14" s="477" customFormat="1" ht="30" hidden="1" customHeight="1" x14ac:dyDescent="0.7">
      <c r="B548" s="683">
        <v>273</v>
      </c>
      <c r="C548" s="446" t="s">
        <v>1194</v>
      </c>
      <c r="D548" s="410" t="s">
        <v>767</v>
      </c>
      <c r="E548" s="464" t="s">
        <v>852</v>
      </c>
      <c r="F548" s="469">
        <f t="shared" ref="F548" si="16">N548*1.07</f>
        <v>14166.800000000001</v>
      </c>
      <c r="G548" s="466">
        <v>242964</v>
      </c>
      <c r="H548" s="403" t="s">
        <v>949</v>
      </c>
      <c r="I548" s="366">
        <v>1</v>
      </c>
      <c r="J548" s="324"/>
      <c r="K548" s="482"/>
      <c r="L548" s="481"/>
      <c r="N548" s="486">
        <v>13240</v>
      </c>
    </row>
    <row r="549" spans="2:14" s="477" customFormat="1" ht="30" hidden="1" customHeight="1" x14ac:dyDescent="0.7">
      <c r="B549" s="325"/>
      <c r="C549" s="343"/>
      <c r="D549" s="409"/>
      <c r="E549" s="467" t="s">
        <v>853</v>
      </c>
      <c r="F549" s="355"/>
      <c r="G549" s="330"/>
      <c r="H549" s="468">
        <v>44637</v>
      </c>
      <c r="I549" s="367"/>
      <c r="J549" s="324"/>
      <c r="K549" s="482"/>
      <c r="L549" s="481"/>
      <c r="N549" s="409"/>
    </row>
    <row r="550" spans="2:14" s="477" customFormat="1" ht="30" hidden="1" customHeight="1" x14ac:dyDescent="0.7">
      <c r="B550" s="683">
        <v>274</v>
      </c>
      <c r="C550" s="446" t="s">
        <v>1195</v>
      </c>
      <c r="D550" s="408" t="s">
        <v>768</v>
      </c>
      <c r="E550" s="464" t="s">
        <v>854</v>
      </c>
      <c r="F550" s="465">
        <f t="shared" ref="F550" si="17">N550*1.07</f>
        <v>8025.0000000000009</v>
      </c>
      <c r="G550" s="466">
        <v>242964</v>
      </c>
      <c r="H550" s="403" t="s">
        <v>950</v>
      </c>
      <c r="I550" s="366">
        <v>1</v>
      </c>
      <c r="J550" s="324"/>
      <c r="K550" s="482"/>
      <c r="L550" s="481"/>
      <c r="N550" s="486">
        <v>7500</v>
      </c>
    </row>
    <row r="551" spans="2:14" s="477" customFormat="1" ht="30" hidden="1" customHeight="1" x14ac:dyDescent="0.7">
      <c r="B551" s="325"/>
      <c r="C551" s="343"/>
      <c r="D551" s="409"/>
      <c r="E551" s="467" t="s">
        <v>619</v>
      </c>
      <c r="F551" s="327"/>
      <c r="G551" s="330"/>
      <c r="H551" s="468">
        <v>44637</v>
      </c>
      <c r="I551" s="367"/>
      <c r="J551" s="324"/>
      <c r="K551" s="482"/>
      <c r="L551" s="481"/>
      <c r="N551" s="409"/>
    </row>
    <row r="552" spans="2:14" s="477" customFormat="1" ht="30" hidden="1" customHeight="1" x14ac:dyDescent="0.7">
      <c r="B552" s="683">
        <v>275</v>
      </c>
      <c r="C552" s="446" t="s">
        <v>1192</v>
      </c>
      <c r="D552" s="408" t="s">
        <v>403</v>
      </c>
      <c r="E552" s="464" t="s">
        <v>855</v>
      </c>
      <c r="F552" s="469">
        <f t="shared" ref="F552" si="18">N552*1.07</f>
        <v>4708</v>
      </c>
      <c r="G552" s="466">
        <v>242964</v>
      </c>
      <c r="H552" s="403" t="s">
        <v>951</v>
      </c>
      <c r="I552" s="366">
        <v>1</v>
      </c>
      <c r="J552" s="324"/>
      <c r="K552" s="482"/>
      <c r="L552" s="481"/>
      <c r="N552" s="486">
        <v>4400</v>
      </c>
    </row>
    <row r="553" spans="2:14" s="477" customFormat="1" ht="30" hidden="1" customHeight="1" x14ac:dyDescent="0.7">
      <c r="B553" s="325"/>
      <c r="C553" s="343"/>
      <c r="D553" s="409"/>
      <c r="E553" s="467" t="s">
        <v>856</v>
      </c>
      <c r="F553" s="355"/>
      <c r="G553" s="330"/>
      <c r="H553" s="468">
        <v>44637</v>
      </c>
      <c r="I553" s="367"/>
      <c r="J553" s="324"/>
      <c r="K553" s="482"/>
      <c r="L553" s="481"/>
      <c r="N553" s="409"/>
    </row>
    <row r="554" spans="2:14" s="477" customFormat="1" ht="30" hidden="1" customHeight="1" x14ac:dyDescent="0.7">
      <c r="B554" s="683">
        <v>276</v>
      </c>
      <c r="C554" s="446" t="s">
        <v>1205</v>
      </c>
      <c r="D554" s="408" t="s">
        <v>1389</v>
      </c>
      <c r="E554" s="464" t="s">
        <v>861</v>
      </c>
      <c r="F554" s="465">
        <f t="shared" ref="F554" si="19">N554*1.07</f>
        <v>22951.467900000003</v>
      </c>
      <c r="G554" s="466">
        <v>242965</v>
      </c>
      <c r="H554" s="403" t="s">
        <v>955</v>
      </c>
      <c r="I554" s="366">
        <v>1</v>
      </c>
      <c r="J554" s="324"/>
      <c r="K554" s="482"/>
      <c r="L554" s="481"/>
      <c r="N554" s="486">
        <v>21449.97</v>
      </c>
    </row>
    <row r="555" spans="2:14" s="477" customFormat="1" ht="30" hidden="1" customHeight="1" x14ac:dyDescent="0.7">
      <c r="B555" s="325"/>
      <c r="C555" s="343"/>
      <c r="D555" s="409"/>
      <c r="E555" s="467" t="s">
        <v>862</v>
      </c>
      <c r="F555" s="327"/>
      <c r="G555" s="330"/>
      <c r="H555" s="468">
        <v>44638</v>
      </c>
      <c r="I555" s="367"/>
      <c r="J555" s="324"/>
      <c r="K555" s="482"/>
      <c r="L555" s="481"/>
      <c r="N555" s="409"/>
    </row>
    <row r="556" spans="2:14" s="477" customFormat="1" ht="30" hidden="1" customHeight="1" x14ac:dyDescent="0.7">
      <c r="B556" s="683">
        <v>277</v>
      </c>
      <c r="C556" s="446" t="s">
        <v>1205</v>
      </c>
      <c r="D556" s="408" t="s">
        <v>770</v>
      </c>
      <c r="E556" s="464" t="s">
        <v>863</v>
      </c>
      <c r="F556" s="465">
        <f t="shared" ref="F556" si="20">N556*1.07</f>
        <v>7490</v>
      </c>
      <c r="G556" s="466">
        <f t="shared" ref="G556" si="21">H557</f>
        <v>44638</v>
      </c>
      <c r="H556" s="403" t="s">
        <v>956</v>
      </c>
      <c r="I556" s="366">
        <v>1</v>
      </c>
      <c r="J556" s="324"/>
      <c r="K556" s="482"/>
      <c r="L556" s="481"/>
      <c r="N556" s="486">
        <v>7000</v>
      </c>
    </row>
    <row r="557" spans="2:14" s="477" customFormat="1" ht="30" hidden="1" customHeight="1" x14ac:dyDescent="0.7">
      <c r="B557" s="325"/>
      <c r="C557" s="343"/>
      <c r="D557" s="409"/>
      <c r="E557" s="467" t="s">
        <v>864</v>
      </c>
      <c r="F557" s="327"/>
      <c r="G557" s="330"/>
      <c r="H557" s="468">
        <v>44638</v>
      </c>
      <c r="I557" s="367"/>
      <c r="J557" s="324"/>
      <c r="K557" s="482"/>
      <c r="L557" s="481"/>
      <c r="N557" s="409"/>
    </row>
    <row r="558" spans="2:14" s="477" customFormat="1" ht="30" hidden="1" customHeight="1" x14ac:dyDescent="0.7">
      <c r="B558" s="683">
        <v>278</v>
      </c>
      <c r="C558" s="446" t="s">
        <v>733</v>
      </c>
      <c r="D558" s="408" t="s">
        <v>409</v>
      </c>
      <c r="E558" s="464" t="s">
        <v>865</v>
      </c>
      <c r="F558" s="465">
        <f t="shared" ref="F558" si="22">N558*1.07</f>
        <v>535</v>
      </c>
      <c r="G558" s="466">
        <f t="shared" ref="G558" si="23">H559</f>
        <v>44641</v>
      </c>
      <c r="H558" s="403" t="s">
        <v>957</v>
      </c>
      <c r="I558" s="366">
        <v>1</v>
      </c>
      <c r="J558" s="324"/>
      <c r="K558" s="482"/>
      <c r="L558" s="481"/>
      <c r="N558" s="486">
        <v>500</v>
      </c>
    </row>
    <row r="559" spans="2:14" s="477" customFormat="1" ht="30" hidden="1" customHeight="1" x14ac:dyDescent="0.7">
      <c r="B559" s="325"/>
      <c r="C559" s="343"/>
      <c r="D559" s="409"/>
      <c r="E559" s="467"/>
      <c r="F559" s="327"/>
      <c r="G559" s="330"/>
      <c r="H559" s="468">
        <v>44641</v>
      </c>
      <c r="I559" s="367"/>
      <c r="J559" s="324"/>
      <c r="K559" s="482"/>
      <c r="L559" s="481"/>
      <c r="N559" s="409"/>
    </row>
    <row r="560" spans="2:14" s="477" customFormat="1" ht="30" hidden="1" customHeight="1" x14ac:dyDescent="0.7">
      <c r="B560" s="683">
        <v>279</v>
      </c>
      <c r="C560" s="446" t="s">
        <v>1207</v>
      </c>
      <c r="D560" s="384" t="s">
        <v>259</v>
      </c>
      <c r="E560" s="464" t="s">
        <v>868</v>
      </c>
      <c r="F560" s="469">
        <f t="shared" ref="F560" si="24">N560*1.07</f>
        <v>11770</v>
      </c>
      <c r="G560" s="466">
        <v>242968</v>
      </c>
      <c r="H560" s="403" t="s">
        <v>959</v>
      </c>
      <c r="I560" s="366">
        <v>1</v>
      </c>
      <c r="J560" s="324"/>
      <c r="K560" s="482"/>
      <c r="L560" s="481"/>
      <c r="N560" s="486">
        <v>11000</v>
      </c>
    </row>
    <row r="561" spans="2:14" s="477" customFormat="1" ht="30" hidden="1" customHeight="1" x14ac:dyDescent="0.7">
      <c r="B561" s="325"/>
      <c r="C561" s="343"/>
      <c r="D561" s="409" t="s">
        <v>773</v>
      </c>
      <c r="E561" s="467" t="s">
        <v>869</v>
      </c>
      <c r="F561" s="355"/>
      <c r="G561" s="330"/>
      <c r="H561" s="468">
        <v>44641</v>
      </c>
      <c r="I561" s="367"/>
      <c r="J561" s="324"/>
      <c r="K561" s="482"/>
      <c r="L561" s="481"/>
      <c r="N561" s="409"/>
    </row>
    <row r="562" spans="2:14" s="477" customFormat="1" ht="30" hidden="1" customHeight="1" x14ac:dyDescent="0.7">
      <c r="B562" s="712">
        <v>280</v>
      </c>
      <c r="C562" s="595" t="s">
        <v>1193</v>
      </c>
      <c r="D562" s="584" t="s">
        <v>222</v>
      </c>
      <c r="E562" s="592" t="s">
        <v>870</v>
      </c>
      <c r="F562" s="596">
        <f t="shared" ref="F562" si="25">N562*1.07</f>
        <v>64200.000000000007</v>
      </c>
      <c r="G562" s="597">
        <v>242968</v>
      </c>
      <c r="H562" s="593" t="s">
        <v>960</v>
      </c>
      <c r="I562" s="588">
        <v>1</v>
      </c>
      <c r="J562" s="324"/>
      <c r="K562" s="482"/>
      <c r="L562" s="481"/>
      <c r="N562" s="486">
        <v>60000</v>
      </c>
    </row>
    <row r="563" spans="2:14" s="477" customFormat="1" ht="30" hidden="1" customHeight="1" x14ac:dyDescent="0.7">
      <c r="B563" s="325"/>
      <c r="C563" s="343"/>
      <c r="D563" s="409"/>
      <c r="E563" s="467" t="s">
        <v>871</v>
      </c>
      <c r="F563" s="327"/>
      <c r="G563" s="330"/>
      <c r="H563" s="468">
        <v>44641</v>
      </c>
      <c r="I563" s="367"/>
      <c r="J563" s="324"/>
      <c r="K563" s="482"/>
      <c r="L563" s="481"/>
      <c r="N563" s="409"/>
    </row>
    <row r="564" spans="2:14" s="477" customFormat="1" ht="30" hidden="1" customHeight="1" x14ac:dyDescent="0.7">
      <c r="B564" s="683">
        <v>281</v>
      </c>
      <c r="C564" s="446" t="s">
        <v>1208</v>
      </c>
      <c r="D564" s="410" t="s">
        <v>774</v>
      </c>
      <c r="E564" s="464" t="s">
        <v>872</v>
      </c>
      <c r="F564" s="465">
        <f t="shared" ref="F564" si="26">N564*1.07</f>
        <v>1887.48</v>
      </c>
      <c r="G564" s="466">
        <f t="shared" ref="G564" si="27">H565</f>
        <v>44641</v>
      </c>
      <c r="H564" s="403" t="s">
        <v>961</v>
      </c>
      <c r="I564" s="366">
        <v>1</v>
      </c>
      <c r="J564" s="324"/>
      <c r="K564" s="482"/>
      <c r="L564" s="481"/>
      <c r="N564" s="486">
        <v>1764</v>
      </c>
    </row>
    <row r="565" spans="2:14" s="477" customFormat="1" ht="30" hidden="1" customHeight="1" x14ac:dyDescent="0.7">
      <c r="B565" s="325"/>
      <c r="C565" s="343"/>
      <c r="D565" s="409"/>
      <c r="E565" s="467" t="s">
        <v>873</v>
      </c>
      <c r="F565" s="327"/>
      <c r="G565" s="330"/>
      <c r="H565" s="468">
        <v>44641</v>
      </c>
      <c r="I565" s="367"/>
      <c r="J565" s="324"/>
      <c r="K565" s="482"/>
      <c r="L565" s="481"/>
      <c r="N565" s="409"/>
    </row>
    <row r="566" spans="2:14" s="477" customFormat="1" ht="30" hidden="1" customHeight="1" x14ac:dyDescent="0.7">
      <c r="B566" s="712">
        <v>282</v>
      </c>
      <c r="C566" s="595" t="s">
        <v>55</v>
      </c>
      <c r="D566" s="584" t="s">
        <v>56</v>
      </c>
      <c r="E566" s="592" t="s">
        <v>874</v>
      </c>
      <c r="F566" s="596">
        <f t="shared" ref="F566" si="28">N566*1.07</f>
        <v>54891</v>
      </c>
      <c r="G566" s="597">
        <v>242968</v>
      </c>
      <c r="H566" s="593" t="s">
        <v>962</v>
      </c>
      <c r="I566" s="588">
        <v>1</v>
      </c>
      <c r="J566" s="324"/>
      <c r="K566" s="482"/>
      <c r="L566" s="481"/>
      <c r="N566" s="486">
        <v>51300</v>
      </c>
    </row>
    <row r="567" spans="2:14" s="477" customFormat="1" ht="30" hidden="1" customHeight="1" x14ac:dyDescent="0.7">
      <c r="B567" s="325"/>
      <c r="C567" s="343"/>
      <c r="D567" s="409"/>
      <c r="E567" s="467" t="s">
        <v>447</v>
      </c>
      <c r="F567" s="327"/>
      <c r="G567" s="330"/>
      <c r="H567" s="468">
        <v>44641</v>
      </c>
      <c r="I567" s="367"/>
      <c r="J567" s="324"/>
      <c r="K567" s="482"/>
      <c r="L567" s="481"/>
      <c r="N567" s="409"/>
    </row>
    <row r="568" spans="2:14" s="477" customFormat="1" ht="30" hidden="1" customHeight="1" x14ac:dyDescent="0.7">
      <c r="B568" s="712">
        <v>283</v>
      </c>
      <c r="C568" s="595" t="s">
        <v>55</v>
      </c>
      <c r="D568" s="584" t="s">
        <v>56</v>
      </c>
      <c r="E568" s="592" t="s">
        <v>875</v>
      </c>
      <c r="F568" s="596">
        <f t="shared" ref="F568" si="29">N568*1.07</f>
        <v>42800</v>
      </c>
      <c r="G568" s="597">
        <v>242968</v>
      </c>
      <c r="H568" s="593" t="s">
        <v>963</v>
      </c>
      <c r="I568" s="588">
        <v>1</v>
      </c>
      <c r="J568" s="324"/>
      <c r="K568" s="482"/>
      <c r="L568" s="481"/>
      <c r="N568" s="486">
        <v>40000</v>
      </c>
    </row>
    <row r="569" spans="2:14" s="477" customFormat="1" ht="30" hidden="1" customHeight="1" x14ac:dyDescent="0.7">
      <c r="B569" s="325"/>
      <c r="C569" s="343"/>
      <c r="D569" s="409"/>
      <c r="E569" s="467" t="s">
        <v>447</v>
      </c>
      <c r="F569" s="327"/>
      <c r="G569" s="330"/>
      <c r="H569" s="468">
        <v>44641</v>
      </c>
      <c r="I569" s="367"/>
      <c r="J569" s="324"/>
      <c r="K569" s="482"/>
      <c r="L569" s="481"/>
      <c r="N569" s="409"/>
    </row>
    <row r="570" spans="2:14" s="477" customFormat="1" ht="37.5" hidden="1" customHeight="1" x14ac:dyDescent="0.7">
      <c r="B570" s="683">
        <v>284</v>
      </c>
      <c r="C570" s="446" t="s">
        <v>1206</v>
      </c>
      <c r="D570" s="408" t="s">
        <v>771</v>
      </c>
      <c r="E570" s="464" t="s">
        <v>866</v>
      </c>
      <c r="F570" s="465">
        <f t="shared" ref="F570" si="30">N570*1.07</f>
        <v>97370</v>
      </c>
      <c r="G570" s="466">
        <v>242968</v>
      </c>
      <c r="H570" s="403" t="s">
        <v>958</v>
      </c>
      <c r="I570" s="366">
        <v>1</v>
      </c>
      <c r="J570" s="324"/>
      <c r="K570" s="482"/>
      <c r="L570" s="481"/>
      <c r="N570" s="486">
        <v>91000</v>
      </c>
    </row>
    <row r="571" spans="2:14" s="477" customFormat="1" ht="30" hidden="1" customHeight="1" x14ac:dyDescent="0.7">
      <c r="B571" s="325"/>
      <c r="C571" s="343"/>
      <c r="D571" s="409"/>
      <c r="E571" s="467" t="s">
        <v>867</v>
      </c>
      <c r="F571" s="327"/>
      <c r="G571" s="330"/>
      <c r="H571" s="468">
        <v>44641</v>
      </c>
      <c r="I571" s="367"/>
      <c r="J571" s="324"/>
      <c r="K571" s="482"/>
      <c r="L571" s="481"/>
      <c r="N571" s="409"/>
    </row>
    <row r="572" spans="2:14" s="477" customFormat="1" ht="30" hidden="1" customHeight="1" x14ac:dyDescent="0.7">
      <c r="B572" s="683">
        <v>285</v>
      </c>
      <c r="C572" s="446" t="s">
        <v>1209</v>
      </c>
      <c r="D572" s="410" t="s">
        <v>1141</v>
      </c>
      <c r="E572" s="464" t="s">
        <v>1140</v>
      </c>
      <c r="F572" s="465">
        <f t="shared" ref="F572" si="31">N572*1.07</f>
        <v>29713.9</v>
      </c>
      <c r="G572" s="466">
        <f t="shared" ref="G572" si="32">H573</f>
        <v>242968</v>
      </c>
      <c r="H572" s="403" t="s">
        <v>1056</v>
      </c>
      <c r="I572" s="366">
        <v>1</v>
      </c>
      <c r="J572" s="324"/>
      <c r="K572" s="482"/>
      <c r="L572" s="481"/>
      <c r="N572" s="486">
        <v>27770</v>
      </c>
    </row>
    <row r="573" spans="2:14" s="477" customFormat="1" ht="30" hidden="1" customHeight="1" x14ac:dyDescent="0.7">
      <c r="B573" s="325"/>
      <c r="C573" s="343"/>
      <c r="D573" s="409"/>
      <c r="E573" s="467"/>
      <c r="F573" s="327"/>
      <c r="G573" s="330"/>
      <c r="H573" s="468">
        <v>242968</v>
      </c>
      <c r="I573" s="367"/>
      <c r="J573" s="324"/>
      <c r="K573" s="482"/>
      <c r="L573" s="481"/>
      <c r="N573" s="409"/>
    </row>
    <row r="574" spans="2:14" s="477" customFormat="1" ht="30" hidden="1" customHeight="1" x14ac:dyDescent="0.7">
      <c r="B574" s="683">
        <v>286</v>
      </c>
      <c r="C574" s="446" t="s">
        <v>1210</v>
      </c>
      <c r="D574" s="408" t="s">
        <v>1143</v>
      </c>
      <c r="E574" s="464" t="s">
        <v>1142</v>
      </c>
      <c r="F574" s="465">
        <f t="shared" ref="F574" si="33">N574*1.07</f>
        <v>73295</v>
      </c>
      <c r="G574" s="466">
        <f t="shared" ref="G574" si="34">H575</f>
        <v>242968</v>
      </c>
      <c r="H574" s="403" t="s">
        <v>1059</v>
      </c>
      <c r="I574" s="366">
        <v>1</v>
      </c>
      <c r="J574" s="324"/>
      <c r="K574" s="482"/>
      <c r="L574" s="481"/>
      <c r="N574" s="486">
        <v>68500</v>
      </c>
    </row>
    <row r="575" spans="2:14" s="477" customFormat="1" ht="30" hidden="1" customHeight="1" x14ac:dyDescent="0.7">
      <c r="B575" s="325"/>
      <c r="C575" s="343"/>
      <c r="D575" s="409"/>
      <c r="E575" s="467" t="s">
        <v>1120</v>
      </c>
      <c r="F575" s="327"/>
      <c r="G575" s="330"/>
      <c r="H575" s="468">
        <v>242968</v>
      </c>
      <c r="I575" s="367"/>
      <c r="J575" s="324"/>
      <c r="K575" s="482"/>
      <c r="L575" s="481"/>
      <c r="N575" s="409"/>
    </row>
    <row r="576" spans="2:14" s="477" customFormat="1" ht="30" hidden="1" customHeight="1" x14ac:dyDescent="0.7">
      <c r="B576" s="683">
        <v>287</v>
      </c>
      <c r="C576" s="470" t="s">
        <v>1211</v>
      </c>
      <c r="D576" s="408" t="s">
        <v>1145</v>
      </c>
      <c r="E576" s="464" t="s">
        <v>1144</v>
      </c>
      <c r="F576" s="465">
        <f t="shared" ref="F576" si="35">N576*1.07</f>
        <v>59920</v>
      </c>
      <c r="G576" s="466">
        <f t="shared" ref="G576" si="36">H577</f>
        <v>242968</v>
      </c>
      <c r="H576" s="403" t="s">
        <v>1063</v>
      </c>
      <c r="I576" s="366">
        <v>1</v>
      </c>
      <c r="J576" s="324"/>
      <c r="K576" s="482"/>
      <c r="L576" s="481"/>
      <c r="N576" s="486">
        <v>56000</v>
      </c>
    </row>
    <row r="577" spans="2:14" s="477" customFormat="1" ht="30" hidden="1" customHeight="1" x14ac:dyDescent="0.7">
      <c r="B577" s="325"/>
      <c r="C577" s="343"/>
      <c r="D577" s="409"/>
      <c r="E577" s="467" t="s">
        <v>1146</v>
      </c>
      <c r="F577" s="327"/>
      <c r="G577" s="330"/>
      <c r="H577" s="468">
        <v>242968</v>
      </c>
      <c r="I577" s="367"/>
      <c r="J577" s="324"/>
      <c r="K577" s="482"/>
      <c r="L577" s="481"/>
      <c r="N577" s="409"/>
    </row>
    <row r="578" spans="2:14" s="477" customFormat="1" ht="30" hidden="1" customHeight="1" x14ac:dyDescent="0.7">
      <c r="B578" s="683">
        <v>288</v>
      </c>
      <c r="C578" s="446" t="s">
        <v>1185</v>
      </c>
      <c r="D578" s="410" t="s">
        <v>758</v>
      </c>
      <c r="E578" s="464" t="s">
        <v>876</v>
      </c>
      <c r="F578" s="469">
        <f t="shared" ref="F578" si="37">N578*1.07</f>
        <v>50290</v>
      </c>
      <c r="G578" s="466">
        <v>242969</v>
      </c>
      <c r="H578" s="403" t="s">
        <v>964</v>
      </c>
      <c r="I578" s="366">
        <v>1</v>
      </c>
      <c r="J578" s="324"/>
      <c r="K578" s="482"/>
      <c r="L578" s="481"/>
      <c r="N578" s="486">
        <v>47000</v>
      </c>
    </row>
    <row r="579" spans="2:14" s="477" customFormat="1" ht="30" hidden="1" customHeight="1" x14ac:dyDescent="0.7">
      <c r="B579" s="325"/>
      <c r="C579" s="343"/>
      <c r="D579" s="409"/>
      <c r="E579" s="467" t="s">
        <v>877</v>
      </c>
      <c r="F579" s="355"/>
      <c r="G579" s="330"/>
      <c r="H579" s="468">
        <v>44642</v>
      </c>
      <c r="I579" s="367"/>
      <c r="J579" s="324"/>
      <c r="K579" s="482"/>
      <c r="L579" s="481"/>
      <c r="N579" s="409"/>
    </row>
    <row r="580" spans="2:14" s="477" customFormat="1" ht="30" hidden="1" customHeight="1" x14ac:dyDescent="0.7">
      <c r="B580" s="683">
        <v>289</v>
      </c>
      <c r="C580" s="595" t="s">
        <v>47</v>
      </c>
      <c r="D580" s="584" t="s">
        <v>48</v>
      </c>
      <c r="E580" s="592" t="s">
        <v>1147</v>
      </c>
      <c r="F580" s="596">
        <f t="shared" ref="F580" si="38">N580*1.07</f>
        <v>67303</v>
      </c>
      <c r="G580" s="597">
        <f t="shared" ref="G580" si="39">H581</f>
        <v>242969</v>
      </c>
      <c r="H580" s="593" t="s">
        <v>1065</v>
      </c>
      <c r="I580" s="588">
        <v>1</v>
      </c>
      <c r="J580" s="324"/>
      <c r="K580" s="482"/>
      <c r="L580" s="481"/>
      <c r="N580" s="486">
        <v>62900</v>
      </c>
    </row>
    <row r="581" spans="2:14" s="477" customFormat="1" ht="30" hidden="1" customHeight="1" x14ac:dyDescent="0.7">
      <c r="B581" s="325"/>
      <c r="C581" s="343"/>
      <c r="D581" s="409"/>
      <c r="E581" s="467" t="s">
        <v>1148</v>
      </c>
      <c r="F581" s="327"/>
      <c r="G581" s="330"/>
      <c r="H581" s="468">
        <v>242969</v>
      </c>
      <c r="I581" s="367"/>
      <c r="J581" s="324"/>
      <c r="K581" s="482"/>
      <c r="L581" s="481"/>
      <c r="N581" s="409"/>
    </row>
    <row r="582" spans="2:14" s="477" customFormat="1" ht="30" hidden="1" customHeight="1" x14ac:dyDescent="0.7">
      <c r="B582" s="683">
        <v>290</v>
      </c>
      <c r="C582" s="470" t="s">
        <v>1179</v>
      </c>
      <c r="D582" s="408" t="s">
        <v>1150</v>
      </c>
      <c r="E582" s="464" t="s">
        <v>1149</v>
      </c>
      <c r="F582" s="469">
        <f t="shared" ref="F582" si="40">N582*1.07</f>
        <v>3638</v>
      </c>
      <c r="G582" s="466">
        <f t="shared" ref="G582" si="41">H583</f>
        <v>242969</v>
      </c>
      <c r="H582" s="403" t="s">
        <v>1068</v>
      </c>
      <c r="I582" s="366">
        <v>1</v>
      </c>
      <c r="J582" s="324"/>
      <c r="K582" s="482"/>
      <c r="L582" s="481"/>
      <c r="N582" s="486">
        <v>3400</v>
      </c>
    </row>
    <row r="583" spans="2:14" s="477" customFormat="1" ht="30" hidden="1" customHeight="1" x14ac:dyDescent="0.7">
      <c r="B583" s="325"/>
      <c r="C583" s="343"/>
      <c r="D583" s="409"/>
      <c r="E583" s="467" t="s">
        <v>1120</v>
      </c>
      <c r="F583" s="355"/>
      <c r="G583" s="330"/>
      <c r="H583" s="468">
        <v>242969</v>
      </c>
      <c r="I583" s="367"/>
      <c r="J583" s="324"/>
      <c r="K583" s="482"/>
      <c r="L583" s="481"/>
      <c r="N583" s="409"/>
    </row>
    <row r="584" spans="2:14" s="477" customFormat="1" ht="30" hidden="1" customHeight="1" x14ac:dyDescent="0.7">
      <c r="B584" s="683">
        <v>291</v>
      </c>
      <c r="C584" s="332" t="s">
        <v>107</v>
      </c>
      <c r="D584" s="318" t="s">
        <v>108</v>
      </c>
      <c r="E584" s="592" t="s">
        <v>878</v>
      </c>
      <c r="F584" s="596">
        <f t="shared" ref="F584" si="42">N584*1.07</f>
        <v>9095</v>
      </c>
      <c r="G584" s="597">
        <v>242970</v>
      </c>
      <c r="H584" s="593" t="s">
        <v>965</v>
      </c>
      <c r="I584" s="588">
        <v>1</v>
      </c>
      <c r="J584" s="324"/>
      <c r="K584" s="482"/>
      <c r="L584" s="481"/>
      <c r="N584" s="486">
        <v>8500</v>
      </c>
    </row>
    <row r="585" spans="2:14" s="477" customFormat="1" ht="30" hidden="1" customHeight="1" x14ac:dyDescent="0.7">
      <c r="B585" s="325"/>
      <c r="C585" s="343"/>
      <c r="D585" s="409"/>
      <c r="E585" s="467" t="s">
        <v>879</v>
      </c>
      <c r="F585" s="327"/>
      <c r="G585" s="330"/>
      <c r="H585" s="468">
        <v>44643</v>
      </c>
      <c r="I585" s="367"/>
      <c r="J585" s="324"/>
      <c r="K585" s="482"/>
      <c r="L585" s="481"/>
      <c r="N585" s="409"/>
    </row>
    <row r="586" spans="2:14" s="477" customFormat="1" ht="30" hidden="1" customHeight="1" x14ac:dyDescent="0.7">
      <c r="B586" s="683">
        <v>292</v>
      </c>
      <c r="C586" s="332" t="s">
        <v>107</v>
      </c>
      <c r="D586" s="318" t="s">
        <v>108</v>
      </c>
      <c r="E586" s="592" t="s">
        <v>880</v>
      </c>
      <c r="F586" s="596">
        <f t="shared" ref="F586" si="43">N586*1.07</f>
        <v>26215</v>
      </c>
      <c r="G586" s="597">
        <v>242970</v>
      </c>
      <c r="H586" s="593" t="s">
        <v>966</v>
      </c>
      <c r="I586" s="588">
        <v>1</v>
      </c>
      <c r="J586" s="324"/>
      <c r="K586" s="482"/>
      <c r="L586" s="481"/>
      <c r="N586" s="486">
        <v>24500</v>
      </c>
    </row>
    <row r="587" spans="2:14" s="477" customFormat="1" ht="30" hidden="1" customHeight="1" x14ac:dyDescent="0.7">
      <c r="B587" s="325"/>
      <c r="C587" s="343"/>
      <c r="D587" s="409"/>
      <c r="E587" s="467" t="s">
        <v>447</v>
      </c>
      <c r="F587" s="355"/>
      <c r="G587" s="330"/>
      <c r="H587" s="468">
        <v>44643</v>
      </c>
      <c r="I587" s="367"/>
      <c r="J587" s="324"/>
      <c r="K587" s="482"/>
      <c r="L587" s="481"/>
      <c r="N587" s="409"/>
    </row>
    <row r="588" spans="2:14" s="477" customFormat="1" ht="30" hidden="1" customHeight="1" x14ac:dyDescent="0.7">
      <c r="B588" s="683">
        <v>293</v>
      </c>
      <c r="C588" s="595" t="s">
        <v>139</v>
      </c>
      <c r="D588" s="584" t="s">
        <v>140</v>
      </c>
      <c r="E588" s="592" t="s">
        <v>881</v>
      </c>
      <c r="F588" s="596">
        <f t="shared" ref="F588" si="44">N588*1.07</f>
        <v>52868.700000000004</v>
      </c>
      <c r="G588" s="597">
        <v>242970</v>
      </c>
      <c r="H588" s="593" t="s">
        <v>967</v>
      </c>
      <c r="I588" s="588">
        <v>1</v>
      </c>
      <c r="J588" s="324"/>
      <c r="K588" s="482"/>
      <c r="L588" s="481"/>
      <c r="N588" s="486">
        <v>49410</v>
      </c>
    </row>
    <row r="589" spans="2:14" s="477" customFormat="1" ht="30" hidden="1" customHeight="1" x14ac:dyDescent="0.7">
      <c r="B589" s="325"/>
      <c r="C589" s="343"/>
      <c r="D589" s="409"/>
      <c r="E589" s="467" t="s">
        <v>882</v>
      </c>
      <c r="F589" s="327"/>
      <c r="G589" s="330"/>
      <c r="H589" s="468">
        <v>44643</v>
      </c>
      <c r="I589" s="367"/>
      <c r="J589" s="324"/>
      <c r="K589" s="482"/>
      <c r="L589" s="481"/>
      <c r="N589" s="409"/>
    </row>
    <row r="590" spans="2:14" s="477" customFormat="1" ht="30" hidden="1" customHeight="1" x14ac:dyDescent="0.7">
      <c r="B590" s="683">
        <v>294</v>
      </c>
      <c r="C590" s="446" t="s">
        <v>1212</v>
      </c>
      <c r="D590" s="408" t="s">
        <v>1152</v>
      </c>
      <c r="E590" s="464" t="s">
        <v>1151</v>
      </c>
      <c r="F590" s="465">
        <f t="shared" ref="F590" si="45">N590*1.07</f>
        <v>53500</v>
      </c>
      <c r="G590" s="466">
        <f t="shared" ref="G590" si="46">H591</f>
        <v>242970</v>
      </c>
      <c r="H590" s="403" t="s">
        <v>1072</v>
      </c>
      <c r="I590" s="366">
        <v>1</v>
      </c>
      <c r="J590" s="324"/>
      <c r="K590" s="482"/>
      <c r="L590" s="481"/>
      <c r="N590" s="486">
        <v>50000</v>
      </c>
    </row>
    <row r="591" spans="2:14" s="477" customFormat="1" ht="30" hidden="1" customHeight="1" x14ac:dyDescent="0.7">
      <c r="B591" s="325"/>
      <c r="C591" s="343"/>
      <c r="D591" s="409"/>
      <c r="E591" s="467"/>
      <c r="F591" s="327"/>
      <c r="G591" s="330"/>
      <c r="H591" s="468">
        <v>242970</v>
      </c>
      <c r="I591" s="367"/>
      <c r="J591" s="324"/>
      <c r="K591" s="482"/>
      <c r="L591" s="481"/>
      <c r="N591" s="409"/>
    </row>
    <row r="592" spans="2:14" s="477" customFormat="1" ht="30" hidden="1" customHeight="1" x14ac:dyDescent="0.7">
      <c r="B592" s="712">
        <v>295</v>
      </c>
      <c r="C592" s="595" t="s">
        <v>291</v>
      </c>
      <c r="D592" s="590" t="s">
        <v>292</v>
      </c>
      <c r="E592" s="592" t="s">
        <v>1153</v>
      </c>
      <c r="F592" s="596">
        <f t="shared" ref="F592" si="47">N592*1.07</f>
        <v>92020</v>
      </c>
      <c r="G592" s="597">
        <f t="shared" ref="G592" si="48">H593</f>
        <v>242970</v>
      </c>
      <c r="H592" s="593" t="s">
        <v>1077</v>
      </c>
      <c r="I592" s="588">
        <v>1</v>
      </c>
      <c r="J592" s="324"/>
      <c r="K592" s="482"/>
      <c r="L592" s="481"/>
      <c r="N592" s="486">
        <v>86000</v>
      </c>
    </row>
    <row r="593" spans="2:14" s="477" customFormat="1" ht="30" hidden="1" customHeight="1" x14ac:dyDescent="0.7">
      <c r="B593" s="325"/>
      <c r="C593" s="343"/>
      <c r="D593" s="409"/>
      <c r="E593" s="467" t="s">
        <v>447</v>
      </c>
      <c r="F593" s="327"/>
      <c r="G593" s="330"/>
      <c r="H593" s="468">
        <v>242970</v>
      </c>
      <c r="I593" s="367"/>
      <c r="J593" s="324"/>
      <c r="K593" s="482"/>
      <c r="L593" s="481"/>
      <c r="N593" s="409"/>
    </row>
    <row r="594" spans="2:14" s="477" customFormat="1" ht="30" hidden="1" customHeight="1" x14ac:dyDescent="0.7">
      <c r="B594" s="683">
        <v>296</v>
      </c>
      <c r="C594" s="474" t="s">
        <v>1181</v>
      </c>
      <c r="D594" s="408" t="s">
        <v>1111</v>
      </c>
      <c r="E594" s="464" t="s">
        <v>1154</v>
      </c>
      <c r="F594" s="469">
        <f t="shared" ref="F594" si="49">N594*1.07</f>
        <v>68480</v>
      </c>
      <c r="G594" s="466">
        <f t="shared" ref="G594" si="50">H595</f>
        <v>242970</v>
      </c>
      <c r="H594" s="403" t="s">
        <v>1079</v>
      </c>
      <c r="I594" s="366">
        <v>1</v>
      </c>
      <c r="J594" s="324"/>
      <c r="K594" s="482"/>
      <c r="L594" s="481"/>
      <c r="N594" s="486">
        <v>64000</v>
      </c>
    </row>
    <row r="595" spans="2:14" s="477" customFormat="1" ht="30" hidden="1" customHeight="1" x14ac:dyDescent="0.7">
      <c r="B595" s="490"/>
      <c r="C595" s="357"/>
      <c r="D595" s="491"/>
      <c r="E595" s="492"/>
      <c r="F595" s="355"/>
      <c r="G595" s="356"/>
      <c r="H595" s="493">
        <v>242970</v>
      </c>
      <c r="I595" s="365"/>
      <c r="J595" s="324"/>
      <c r="K595" s="482"/>
      <c r="L595" s="481"/>
      <c r="N595" s="409"/>
    </row>
    <row r="596" spans="2:14" s="477" customFormat="1" ht="30" hidden="1" customHeight="1" x14ac:dyDescent="0.7">
      <c r="B596" s="712">
        <v>297</v>
      </c>
      <c r="C596" s="595" t="s">
        <v>131</v>
      </c>
      <c r="D596" s="584" t="s">
        <v>132</v>
      </c>
      <c r="E596" s="592" t="s">
        <v>884</v>
      </c>
      <c r="F596" s="596">
        <f t="shared" ref="F596" si="51">N596*1.07</f>
        <v>58422</v>
      </c>
      <c r="G596" s="597">
        <v>242971</v>
      </c>
      <c r="H596" s="593" t="s">
        <v>969</v>
      </c>
      <c r="I596" s="588">
        <v>1</v>
      </c>
      <c r="J596" s="324"/>
      <c r="K596" s="482"/>
      <c r="L596" s="481"/>
      <c r="N596" s="486">
        <v>54600</v>
      </c>
    </row>
    <row r="597" spans="2:14" s="477" customFormat="1" ht="30" hidden="1" customHeight="1" x14ac:dyDescent="0.7">
      <c r="B597" s="490"/>
      <c r="C597" s="357"/>
      <c r="D597" s="491"/>
      <c r="E597" s="492" t="s">
        <v>885</v>
      </c>
      <c r="F597" s="355"/>
      <c r="G597" s="356"/>
      <c r="H597" s="493">
        <v>44644</v>
      </c>
      <c r="I597" s="365"/>
      <c r="J597" s="324"/>
      <c r="K597" s="482"/>
      <c r="L597" s="481"/>
      <c r="N597" s="409"/>
    </row>
    <row r="598" spans="2:14" s="477" customFormat="1" ht="30" hidden="1" customHeight="1" x14ac:dyDescent="0.7">
      <c r="B598" s="712">
        <v>298</v>
      </c>
      <c r="C598" s="595" t="s">
        <v>131</v>
      </c>
      <c r="D598" s="584" t="s">
        <v>132</v>
      </c>
      <c r="E598" s="592" t="s">
        <v>886</v>
      </c>
      <c r="F598" s="596">
        <f t="shared" ref="F598" si="52">N598*1.07</f>
        <v>16136.67</v>
      </c>
      <c r="G598" s="597">
        <v>242971</v>
      </c>
      <c r="H598" s="593" t="s">
        <v>970</v>
      </c>
      <c r="I598" s="588">
        <v>1</v>
      </c>
      <c r="J598" s="324"/>
      <c r="K598" s="482"/>
      <c r="L598" s="481"/>
      <c r="N598" s="486">
        <v>15081</v>
      </c>
    </row>
    <row r="599" spans="2:14" s="477" customFormat="1" ht="30" hidden="1" customHeight="1" x14ac:dyDescent="0.7">
      <c r="B599" s="325"/>
      <c r="C599" s="343"/>
      <c r="D599" s="409"/>
      <c r="E599" s="467" t="s">
        <v>794</v>
      </c>
      <c r="F599" s="355"/>
      <c r="G599" s="330"/>
      <c r="H599" s="468">
        <v>44644</v>
      </c>
      <c r="I599" s="367"/>
      <c r="J599" s="324"/>
      <c r="K599" s="482"/>
      <c r="L599" s="481"/>
      <c r="N599" s="409"/>
    </row>
    <row r="600" spans="2:14" s="477" customFormat="1" ht="33" hidden="1" customHeight="1" x14ac:dyDescent="0.7">
      <c r="B600" s="683">
        <v>299</v>
      </c>
      <c r="C600" s="446" t="s">
        <v>1213</v>
      </c>
      <c r="D600" s="408" t="s">
        <v>1330</v>
      </c>
      <c r="E600" s="464" t="s">
        <v>1155</v>
      </c>
      <c r="F600" s="465">
        <f t="shared" ref="F600" si="53">N600*1.07</f>
        <v>77414.5</v>
      </c>
      <c r="G600" s="466">
        <f t="shared" ref="G600" si="54">H601</f>
        <v>242971</v>
      </c>
      <c r="H600" s="403" t="s">
        <v>1084</v>
      </c>
      <c r="I600" s="366">
        <v>1</v>
      </c>
      <c r="J600" s="324"/>
      <c r="K600" s="482"/>
      <c r="L600" s="481"/>
      <c r="N600" s="486">
        <v>72350</v>
      </c>
    </row>
    <row r="601" spans="2:14" s="477" customFormat="1" ht="30" hidden="1" customHeight="1" x14ac:dyDescent="0.7">
      <c r="B601" s="325"/>
      <c r="C601" s="343"/>
      <c r="D601" s="409"/>
      <c r="E601" s="467" t="s">
        <v>1157</v>
      </c>
      <c r="F601" s="327"/>
      <c r="G601" s="330"/>
      <c r="H601" s="468">
        <v>242971</v>
      </c>
      <c r="I601" s="367"/>
      <c r="J601" s="324"/>
      <c r="K601" s="482"/>
      <c r="L601" s="481"/>
      <c r="N601" s="409"/>
    </row>
    <row r="602" spans="2:14" s="477" customFormat="1" ht="30" hidden="1" customHeight="1" x14ac:dyDescent="0.7">
      <c r="B602" s="712">
        <v>300</v>
      </c>
      <c r="C602" s="595" t="s">
        <v>1200</v>
      </c>
      <c r="D602" s="590" t="s">
        <v>296</v>
      </c>
      <c r="E602" s="592" t="s">
        <v>1158</v>
      </c>
      <c r="F602" s="596">
        <f t="shared" ref="F602" si="55">N602*1.07</f>
        <v>99991.5</v>
      </c>
      <c r="G602" s="597">
        <f t="shared" ref="G602" si="56">H603</f>
        <v>242971</v>
      </c>
      <c r="H602" s="593" t="s">
        <v>1086</v>
      </c>
      <c r="I602" s="588">
        <v>1</v>
      </c>
      <c r="J602" s="324"/>
      <c r="K602" s="482"/>
      <c r="L602" s="481"/>
      <c r="N602" s="486">
        <v>93450</v>
      </c>
    </row>
    <row r="603" spans="2:14" s="477" customFormat="1" ht="30" hidden="1" customHeight="1" x14ac:dyDescent="0.7">
      <c r="B603" s="325"/>
      <c r="C603" s="343"/>
      <c r="D603" s="409"/>
      <c r="E603" s="467"/>
      <c r="F603" s="355"/>
      <c r="G603" s="330"/>
      <c r="H603" s="468">
        <v>242971</v>
      </c>
      <c r="I603" s="367"/>
      <c r="J603" s="324"/>
      <c r="K603" s="482"/>
      <c r="L603" s="481"/>
      <c r="N603" s="409"/>
    </row>
    <row r="604" spans="2:14" s="477" customFormat="1" ht="33" hidden="1" customHeight="1" x14ac:dyDescent="0.7">
      <c r="B604" s="683">
        <v>301</v>
      </c>
      <c r="C604" s="332" t="s">
        <v>107</v>
      </c>
      <c r="D604" s="318" t="s">
        <v>108</v>
      </c>
      <c r="E604" s="592" t="s">
        <v>887</v>
      </c>
      <c r="F604" s="596">
        <f t="shared" ref="F604" si="57">N604*1.07</f>
        <v>9630</v>
      </c>
      <c r="G604" s="597">
        <v>242972</v>
      </c>
      <c r="H604" s="593" t="s">
        <v>971</v>
      </c>
      <c r="I604" s="588">
        <v>1</v>
      </c>
      <c r="J604" s="324"/>
      <c r="K604" s="482"/>
      <c r="L604" s="481"/>
      <c r="N604" s="486">
        <v>9000</v>
      </c>
    </row>
    <row r="605" spans="2:14" s="477" customFormat="1" ht="30" hidden="1" customHeight="1" x14ac:dyDescent="0.7">
      <c r="B605" s="325"/>
      <c r="C605" s="343"/>
      <c r="D605" s="409"/>
      <c r="E605" s="467" t="s">
        <v>888</v>
      </c>
      <c r="F605" s="327"/>
      <c r="G605" s="330"/>
      <c r="H605" s="468">
        <v>44645</v>
      </c>
      <c r="I605" s="367"/>
      <c r="J605" s="324"/>
      <c r="K605" s="482"/>
      <c r="L605" s="481"/>
      <c r="N605" s="409"/>
    </row>
    <row r="606" spans="2:14" s="477" customFormat="1" ht="30" hidden="1" customHeight="1" x14ac:dyDescent="0.7">
      <c r="B606" s="712">
        <v>302</v>
      </c>
      <c r="C606" s="595" t="s">
        <v>55</v>
      </c>
      <c r="D606" s="584" t="s">
        <v>56</v>
      </c>
      <c r="E606" s="592" t="s">
        <v>889</v>
      </c>
      <c r="F606" s="596">
        <f t="shared" ref="F606" si="58">N606*1.07</f>
        <v>57212.9</v>
      </c>
      <c r="G606" s="597">
        <v>242975</v>
      </c>
      <c r="H606" s="593" t="s">
        <v>972</v>
      </c>
      <c r="I606" s="588">
        <v>1</v>
      </c>
      <c r="J606" s="324"/>
      <c r="K606" s="482"/>
      <c r="L606" s="481"/>
      <c r="N606" s="486">
        <v>53470</v>
      </c>
    </row>
    <row r="607" spans="2:14" s="477" customFormat="1" ht="30" hidden="1" customHeight="1" x14ac:dyDescent="0.7">
      <c r="B607" s="325"/>
      <c r="C607" s="343"/>
      <c r="D607" s="409"/>
      <c r="E607" s="467" t="s">
        <v>452</v>
      </c>
      <c r="F607" s="355"/>
      <c r="G607" s="330"/>
      <c r="H607" s="468">
        <v>44648</v>
      </c>
      <c r="I607" s="367"/>
      <c r="J607" s="324"/>
      <c r="K607" s="482"/>
      <c r="L607" s="481"/>
      <c r="N607" s="409"/>
    </row>
    <row r="608" spans="2:14" s="477" customFormat="1" ht="37.5" hidden="1" customHeight="1" x14ac:dyDescent="0.7">
      <c r="B608" s="712">
        <v>303</v>
      </c>
      <c r="C608" s="595" t="s">
        <v>55</v>
      </c>
      <c r="D608" s="584" t="s">
        <v>56</v>
      </c>
      <c r="E608" s="592" t="s">
        <v>890</v>
      </c>
      <c r="F608" s="596">
        <f t="shared" ref="F608" si="59">N608*1.07</f>
        <v>14338</v>
      </c>
      <c r="G608" s="597">
        <v>242975</v>
      </c>
      <c r="H608" s="593" t="s">
        <v>973</v>
      </c>
      <c r="I608" s="588">
        <v>1</v>
      </c>
      <c r="J608" s="324"/>
      <c r="K608" s="482"/>
      <c r="L608" s="481"/>
      <c r="N608" s="486">
        <v>13400</v>
      </c>
    </row>
    <row r="609" spans="2:14" s="477" customFormat="1" ht="30" hidden="1" customHeight="1" x14ac:dyDescent="0.7">
      <c r="B609" s="325"/>
      <c r="C609" s="343"/>
      <c r="D609" s="409"/>
      <c r="E609" s="467" t="s">
        <v>891</v>
      </c>
      <c r="F609" s="327"/>
      <c r="G609" s="330"/>
      <c r="H609" s="468">
        <v>44648</v>
      </c>
      <c r="I609" s="367"/>
      <c r="J609" s="324"/>
      <c r="K609" s="482"/>
      <c r="L609" s="481"/>
      <c r="N609" s="409"/>
    </row>
    <row r="610" spans="2:14" s="477" customFormat="1" ht="35.25" hidden="1" customHeight="1" x14ac:dyDescent="0.7">
      <c r="B610" s="683">
        <v>304</v>
      </c>
      <c r="C610" s="446" t="s">
        <v>1199</v>
      </c>
      <c r="D610" s="318" t="s">
        <v>61</v>
      </c>
      <c r="E610" s="464" t="s">
        <v>892</v>
      </c>
      <c r="F610" s="469">
        <f t="shared" ref="F610" si="60">N610*1.07</f>
        <v>40232</v>
      </c>
      <c r="G610" s="466">
        <v>242975</v>
      </c>
      <c r="H610" s="403" t="s">
        <v>974</v>
      </c>
      <c r="I610" s="366">
        <v>1</v>
      </c>
      <c r="J610" s="324"/>
      <c r="K610" s="482"/>
      <c r="L610" s="481"/>
      <c r="N610" s="486">
        <v>37600</v>
      </c>
    </row>
    <row r="611" spans="2:14" s="477" customFormat="1" ht="30" hidden="1" customHeight="1" x14ac:dyDescent="0.7">
      <c r="B611" s="325"/>
      <c r="C611" s="343"/>
      <c r="D611" s="491"/>
      <c r="E611" s="467"/>
      <c r="F611" s="355"/>
      <c r="G611" s="330"/>
      <c r="H611" s="468">
        <v>44648</v>
      </c>
      <c r="I611" s="367"/>
      <c r="J611" s="324"/>
      <c r="K611" s="482"/>
      <c r="L611" s="481"/>
      <c r="N611" s="409"/>
    </row>
    <row r="612" spans="2:14" s="477" customFormat="1" ht="30" hidden="1" customHeight="1" x14ac:dyDescent="0.7">
      <c r="B612" s="712">
        <v>305</v>
      </c>
      <c r="C612" s="595" t="s">
        <v>152</v>
      </c>
      <c r="D612" s="600" t="s">
        <v>425</v>
      </c>
      <c r="E612" s="592" t="s">
        <v>1159</v>
      </c>
      <c r="F612" s="596">
        <f t="shared" ref="F612" si="61">N612*1.07</f>
        <v>71754.2</v>
      </c>
      <c r="G612" s="597">
        <f t="shared" ref="G612" si="62">H613</f>
        <v>242975</v>
      </c>
      <c r="H612" s="593" t="s">
        <v>1088</v>
      </c>
      <c r="I612" s="588">
        <v>1</v>
      </c>
      <c r="J612" s="324"/>
      <c r="K612" s="482"/>
      <c r="L612" s="481"/>
      <c r="N612" s="486">
        <v>67060</v>
      </c>
    </row>
    <row r="613" spans="2:14" s="477" customFormat="1" ht="30" hidden="1" customHeight="1" x14ac:dyDescent="0.7">
      <c r="B613" s="325"/>
      <c r="C613" s="343"/>
      <c r="D613" s="409"/>
      <c r="E613" s="467"/>
      <c r="F613" s="327"/>
      <c r="G613" s="330"/>
      <c r="H613" s="468">
        <v>242975</v>
      </c>
      <c r="I613" s="367"/>
      <c r="J613" s="324"/>
      <c r="K613" s="482"/>
      <c r="L613" s="481"/>
      <c r="N613" s="409"/>
    </row>
    <row r="614" spans="2:14" s="477" customFormat="1" ht="30" hidden="1" customHeight="1" x14ac:dyDescent="0.7">
      <c r="B614" s="712">
        <v>306</v>
      </c>
      <c r="C614" s="595" t="s">
        <v>156</v>
      </c>
      <c r="D614" s="584" t="s">
        <v>157</v>
      </c>
      <c r="E614" s="592" t="s">
        <v>1163</v>
      </c>
      <c r="F614" s="596">
        <f t="shared" ref="F614" si="63">N614*1.07</f>
        <v>78324</v>
      </c>
      <c r="G614" s="597">
        <v>242975</v>
      </c>
      <c r="H614" s="593" t="s">
        <v>1094</v>
      </c>
      <c r="I614" s="588">
        <v>1</v>
      </c>
      <c r="J614" s="324"/>
      <c r="K614" s="482"/>
      <c r="L614" s="481"/>
      <c r="N614" s="486">
        <v>73200</v>
      </c>
    </row>
    <row r="615" spans="2:14" s="477" customFormat="1" ht="30" hidden="1" customHeight="1" x14ac:dyDescent="0.7">
      <c r="B615" s="325"/>
      <c r="C615" s="343"/>
      <c r="D615" s="409"/>
      <c r="E615" s="467" t="s">
        <v>1164</v>
      </c>
      <c r="F615" s="327"/>
      <c r="G615" s="330"/>
      <c r="H615" s="468">
        <v>242975</v>
      </c>
      <c r="I615" s="367"/>
      <c r="J615" s="324"/>
      <c r="K615" s="482"/>
      <c r="L615" s="481"/>
      <c r="N615" s="409"/>
    </row>
    <row r="616" spans="2:14" s="477" customFormat="1" ht="30" hidden="1" customHeight="1" x14ac:dyDescent="0.7">
      <c r="B616" s="712">
        <v>307</v>
      </c>
      <c r="C616" s="595" t="s">
        <v>1193</v>
      </c>
      <c r="D616" s="584" t="s">
        <v>222</v>
      </c>
      <c r="E616" s="592" t="s">
        <v>893</v>
      </c>
      <c r="F616" s="596">
        <f t="shared" ref="F616" si="64">N616*1.07</f>
        <v>45475</v>
      </c>
      <c r="G616" s="597">
        <v>242976</v>
      </c>
      <c r="H616" s="593" t="s">
        <v>975</v>
      </c>
      <c r="I616" s="588">
        <v>1</v>
      </c>
      <c r="J616" s="324"/>
      <c r="K616" s="482"/>
      <c r="L616" s="481"/>
      <c r="N616" s="486">
        <v>42500</v>
      </c>
    </row>
    <row r="617" spans="2:14" s="477" customFormat="1" ht="30" hidden="1" customHeight="1" x14ac:dyDescent="0.7">
      <c r="B617" s="325"/>
      <c r="C617" s="343"/>
      <c r="D617" s="409"/>
      <c r="E617" s="467" t="s">
        <v>894</v>
      </c>
      <c r="F617" s="355"/>
      <c r="G617" s="330"/>
      <c r="H617" s="468">
        <v>44649</v>
      </c>
      <c r="I617" s="367"/>
      <c r="J617" s="324"/>
      <c r="K617" s="482"/>
      <c r="L617" s="481"/>
      <c r="N617" s="409"/>
    </row>
    <row r="618" spans="2:14" s="477" customFormat="1" ht="30" hidden="1" customHeight="1" x14ac:dyDescent="0.7">
      <c r="B618" s="683">
        <v>308</v>
      </c>
      <c r="C618" s="446" t="s">
        <v>733</v>
      </c>
      <c r="D618" s="408" t="s">
        <v>409</v>
      </c>
      <c r="E618" s="464" t="s">
        <v>895</v>
      </c>
      <c r="F618" s="465">
        <f t="shared" ref="F618" si="65">N618*1.07</f>
        <v>12749.050000000001</v>
      </c>
      <c r="G618" s="466">
        <f t="shared" ref="G618" si="66">H619</f>
        <v>44649</v>
      </c>
      <c r="H618" s="403" t="s">
        <v>976</v>
      </c>
      <c r="I618" s="366">
        <v>1</v>
      </c>
      <c r="J618" s="324"/>
      <c r="K618" s="482"/>
      <c r="L618" s="481"/>
      <c r="N618" s="486">
        <v>11915</v>
      </c>
    </row>
    <row r="619" spans="2:14" s="477" customFormat="1" ht="30" hidden="1" customHeight="1" x14ac:dyDescent="0.7">
      <c r="B619" s="325"/>
      <c r="C619" s="343"/>
      <c r="D619" s="409"/>
      <c r="E619" s="467" t="s">
        <v>619</v>
      </c>
      <c r="F619" s="327"/>
      <c r="G619" s="330"/>
      <c r="H619" s="468">
        <v>44649</v>
      </c>
      <c r="I619" s="367"/>
      <c r="J619" s="324"/>
      <c r="K619" s="482"/>
      <c r="L619" s="481"/>
      <c r="N619" s="409"/>
    </row>
    <row r="620" spans="2:14" s="477" customFormat="1" ht="30" hidden="1" customHeight="1" x14ac:dyDescent="0.7">
      <c r="B620" s="712">
        <v>309</v>
      </c>
      <c r="C620" s="595" t="s">
        <v>85</v>
      </c>
      <c r="D620" s="584" t="s">
        <v>86</v>
      </c>
      <c r="E620" s="592" t="s">
        <v>896</v>
      </c>
      <c r="F620" s="596">
        <f t="shared" ref="F620" si="67">N620*1.07</f>
        <v>4708</v>
      </c>
      <c r="G620" s="597">
        <v>242976</v>
      </c>
      <c r="H620" s="593" t="s">
        <v>977</v>
      </c>
      <c r="I620" s="588">
        <v>1</v>
      </c>
      <c r="J620" s="324"/>
      <c r="K620" s="482"/>
      <c r="L620" s="481"/>
      <c r="N620" s="486">
        <v>4400</v>
      </c>
    </row>
    <row r="621" spans="2:14" s="477" customFormat="1" ht="30" hidden="1" customHeight="1" x14ac:dyDescent="0.7">
      <c r="B621" s="325"/>
      <c r="C621" s="343"/>
      <c r="D621" s="409"/>
      <c r="E621" s="467"/>
      <c r="F621" s="327"/>
      <c r="G621" s="330"/>
      <c r="H621" s="468">
        <v>44649</v>
      </c>
      <c r="I621" s="367"/>
      <c r="J621" s="324"/>
      <c r="K621" s="482"/>
      <c r="L621" s="481"/>
      <c r="N621" s="409"/>
    </row>
    <row r="622" spans="2:14" s="477" customFormat="1" ht="30" hidden="1" customHeight="1" x14ac:dyDescent="0.7">
      <c r="B622" s="683">
        <v>310</v>
      </c>
      <c r="C622" s="446" t="s">
        <v>1192</v>
      </c>
      <c r="D622" s="410" t="s">
        <v>403</v>
      </c>
      <c r="E622" s="464" t="s">
        <v>897</v>
      </c>
      <c r="F622" s="469">
        <f t="shared" ref="F622" si="68">N622*1.07</f>
        <v>16050.000000000002</v>
      </c>
      <c r="G622" s="466">
        <v>242976</v>
      </c>
      <c r="H622" s="403" t="s">
        <v>978</v>
      </c>
      <c r="I622" s="366">
        <v>1</v>
      </c>
      <c r="J622" s="324"/>
      <c r="K622" s="482"/>
      <c r="L622" s="481"/>
      <c r="N622" s="486">
        <v>15000</v>
      </c>
    </row>
    <row r="623" spans="2:14" s="477" customFormat="1" ht="30" hidden="1" customHeight="1" x14ac:dyDescent="0.7">
      <c r="B623" s="325"/>
      <c r="C623" s="343"/>
      <c r="D623" s="409"/>
      <c r="E623" s="467" t="s">
        <v>447</v>
      </c>
      <c r="F623" s="355"/>
      <c r="G623" s="330"/>
      <c r="H623" s="468">
        <v>44649</v>
      </c>
      <c r="I623" s="367"/>
      <c r="J623" s="324"/>
      <c r="K623" s="482"/>
      <c r="L623" s="481"/>
      <c r="N623" s="409"/>
    </row>
    <row r="624" spans="2:14" s="477" customFormat="1" ht="30" hidden="1" customHeight="1" x14ac:dyDescent="0.7">
      <c r="B624" s="712">
        <v>311</v>
      </c>
      <c r="C624" s="583" t="s">
        <v>37</v>
      </c>
      <c r="D624" s="584" t="s">
        <v>38</v>
      </c>
      <c r="E624" s="592" t="s">
        <v>898</v>
      </c>
      <c r="F624" s="596">
        <f t="shared" ref="F624" si="69">N624*1.07</f>
        <v>9758.4000000000015</v>
      </c>
      <c r="G624" s="597">
        <v>242976</v>
      </c>
      <c r="H624" s="593" t="s">
        <v>979</v>
      </c>
      <c r="I624" s="588">
        <v>1</v>
      </c>
      <c r="J624" s="324"/>
      <c r="K624" s="482"/>
      <c r="L624" s="481"/>
      <c r="N624" s="486">
        <v>9120</v>
      </c>
    </row>
    <row r="625" spans="2:14" s="477" customFormat="1" ht="30" hidden="1" customHeight="1" x14ac:dyDescent="0.7">
      <c r="B625" s="325"/>
      <c r="C625" s="343"/>
      <c r="D625" s="409"/>
      <c r="E625" s="467"/>
      <c r="F625" s="327"/>
      <c r="G625" s="330"/>
      <c r="H625" s="468">
        <v>44649</v>
      </c>
      <c r="I625" s="367"/>
      <c r="J625" s="324"/>
      <c r="K625" s="482"/>
      <c r="L625" s="481"/>
      <c r="N625" s="409"/>
    </row>
    <row r="626" spans="2:14" s="477" customFormat="1" ht="30" hidden="1" customHeight="1" x14ac:dyDescent="0.7">
      <c r="B626" s="712">
        <v>312</v>
      </c>
      <c r="C626" s="595" t="s">
        <v>55</v>
      </c>
      <c r="D626" s="584" t="s">
        <v>56</v>
      </c>
      <c r="E626" s="592" t="s">
        <v>899</v>
      </c>
      <c r="F626" s="596">
        <f t="shared" ref="F626" si="70">N626*1.07</f>
        <v>23968</v>
      </c>
      <c r="G626" s="597">
        <v>242976</v>
      </c>
      <c r="H626" s="593" t="s">
        <v>980</v>
      </c>
      <c r="I626" s="588">
        <v>1</v>
      </c>
      <c r="J626" s="324"/>
      <c r="K626" s="482"/>
      <c r="L626" s="481"/>
      <c r="N626" s="486">
        <v>22400</v>
      </c>
    </row>
    <row r="627" spans="2:14" s="477" customFormat="1" ht="30" hidden="1" customHeight="1" x14ac:dyDescent="0.7">
      <c r="B627" s="325"/>
      <c r="C627" s="343"/>
      <c r="D627" s="409"/>
      <c r="E627" s="467" t="s">
        <v>447</v>
      </c>
      <c r="F627" s="327"/>
      <c r="G627" s="330"/>
      <c r="H627" s="468">
        <v>44649</v>
      </c>
      <c r="I627" s="367"/>
      <c r="J627" s="324"/>
      <c r="K627" s="482"/>
      <c r="L627" s="481"/>
      <c r="N627" s="409"/>
    </row>
    <row r="628" spans="2:14" s="477" customFormat="1" ht="30" hidden="1" customHeight="1" x14ac:dyDescent="0.7">
      <c r="B628" s="683">
        <v>313</v>
      </c>
      <c r="C628" s="446" t="s">
        <v>1191</v>
      </c>
      <c r="D628" s="408" t="s">
        <v>1161</v>
      </c>
      <c r="E628" s="464" t="s">
        <v>1160</v>
      </c>
      <c r="F628" s="465">
        <f t="shared" ref="F628" si="71">N628*1.07</f>
        <v>92020</v>
      </c>
      <c r="G628" s="466">
        <f t="shared" ref="G628" si="72">H629</f>
        <v>242976</v>
      </c>
      <c r="H628" s="403" t="s">
        <v>1091</v>
      </c>
      <c r="I628" s="366">
        <v>1</v>
      </c>
      <c r="J628" s="324"/>
      <c r="K628" s="482"/>
      <c r="L628" s="481"/>
      <c r="N628" s="486">
        <v>86000</v>
      </c>
    </row>
    <row r="629" spans="2:14" s="477" customFormat="1" ht="30" hidden="1" customHeight="1" x14ac:dyDescent="0.7">
      <c r="B629" s="325"/>
      <c r="C629" s="343"/>
      <c r="D629" s="409"/>
      <c r="E629" s="467" t="s">
        <v>1162</v>
      </c>
      <c r="F629" s="327"/>
      <c r="G629" s="330"/>
      <c r="H629" s="468">
        <v>242976</v>
      </c>
      <c r="I629" s="367"/>
      <c r="J629" s="324"/>
      <c r="K629" s="482"/>
      <c r="L629" s="481"/>
      <c r="N629" s="409"/>
    </row>
    <row r="630" spans="2:14" s="477" customFormat="1" ht="30" hidden="1" customHeight="1" x14ac:dyDescent="0.7">
      <c r="B630" s="683">
        <v>314</v>
      </c>
      <c r="C630" s="332" t="s">
        <v>178</v>
      </c>
      <c r="D630" s="372" t="s">
        <v>179</v>
      </c>
      <c r="E630" s="592" t="s">
        <v>1165</v>
      </c>
      <c r="F630" s="596">
        <f t="shared" ref="F630" si="73">N630*1.07</f>
        <v>94053</v>
      </c>
      <c r="G630" s="597">
        <f t="shared" ref="G630" si="74">H631</f>
        <v>242976</v>
      </c>
      <c r="H630" s="593" t="s">
        <v>1097</v>
      </c>
      <c r="I630" s="588">
        <v>1</v>
      </c>
      <c r="J630" s="324"/>
      <c r="K630" s="482"/>
      <c r="L630" s="481"/>
      <c r="N630" s="486">
        <v>87900</v>
      </c>
    </row>
    <row r="631" spans="2:14" s="477" customFormat="1" ht="30" hidden="1" customHeight="1" x14ac:dyDescent="0.7">
      <c r="B631" s="325"/>
      <c r="C631" s="343"/>
      <c r="D631" s="409"/>
      <c r="E631" s="467" t="s">
        <v>1109</v>
      </c>
      <c r="F631" s="355"/>
      <c r="G631" s="330"/>
      <c r="H631" s="468">
        <v>242976</v>
      </c>
      <c r="I631" s="367"/>
      <c r="J631" s="324"/>
      <c r="K631" s="482"/>
      <c r="L631" s="481"/>
      <c r="N631" s="409"/>
    </row>
    <row r="632" spans="2:14" s="477" customFormat="1" ht="30" hidden="1" customHeight="1" x14ac:dyDescent="0.7">
      <c r="B632" s="712">
        <v>315</v>
      </c>
      <c r="C632" s="583" t="s">
        <v>37</v>
      </c>
      <c r="D632" s="584" t="s">
        <v>38</v>
      </c>
      <c r="E632" s="592" t="s">
        <v>1166</v>
      </c>
      <c r="F632" s="596">
        <f t="shared" ref="F632" si="75">N632*1.07</f>
        <v>61495.040000000001</v>
      </c>
      <c r="G632" s="597">
        <f t="shared" ref="G632" si="76">H633</f>
        <v>242976</v>
      </c>
      <c r="H632" s="593" t="s">
        <v>1100</v>
      </c>
      <c r="I632" s="588">
        <v>1</v>
      </c>
      <c r="J632" s="324"/>
      <c r="K632" s="482"/>
      <c r="L632" s="481"/>
      <c r="N632" s="486">
        <v>57472</v>
      </c>
    </row>
    <row r="633" spans="2:14" s="477" customFormat="1" ht="30" hidden="1" customHeight="1" x14ac:dyDescent="0.7">
      <c r="B633" s="325"/>
      <c r="C633" s="343"/>
      <c r="D633" s="409"/>
      <c r="E633" s="467" t="s">
        <v>482</v>
      </c>
      <c r="F633" s="327"/>
      <c r="G633" s="330"/>
      <c r="H633" s="468">
        <v>242976</v>
      </c>
      <c r="I633" s="367"/>
      <c r="J633" s="324"/>
      <c r="K633" s="482"/>
      <c r="L633" s="481"/>
      <c r="N633" s="409"/>
    </row>
    <row r="634" spans="2:14" s="477" customFormat="1" ht="30" hidden="1" customHeight="1" x14ac:dyDescent="0.7">
      <c r="B634" s="683">
        <v>316</v>
      </c>
      <c r="C634" s="446" t="s">
        <v>1186</v>
      </c>
      <c r="D634" s="408" t="s">
        <v>1168</v>
      </c>
      <c r="E634" s="464" t="s">
        <v>1167</v>
      </c>
      <c r="F634" s="469">
        <f t="shared" ref="F634" si="77">N634*1.07</f>
        <v>55062.200000000004</v>
      </c>
      <c r="G634" s="466">
        <f t="shared" ref="G634" si="78">H635</f>
        <v>242977</v>
      </c>
      <c r="H634" s="403" t="s">
        <v>1102</v>
      </c>
      <c r="I634" s="366">
        <v>1</v>
      </c>
      <c r="J634" s="324"/>
      <c r="K634" s="482"/>
      <c r="L634" s="481"/>
      <c r="N634" s="486">
        <v>51460</v>
      </c>
    </row>
    <row r="635" spans="2:14" s="477" customFormat="1" ht="30" hidden="1" customHeight="1" x14ac:dyDescent="0.7">
      <c r="B635" s="325"/>
      <c r="C635" s="343"/>
      <c r="D635" s="409"/>
      <c r="E635" s="467"/>
      <c r="F635" s="355"/>
      <c r="G635" s="330"/>
      <c r="H635" s="468">
        <v>242977</v>
      </c>
      <c r="I635" s="367"/>
      <c r="J635" s="324"/>
      <c r="K635" s="482"/>
      <c r="L635" s="481"/>
      <c r="N635" s="409"/>
    </row>
    <row r="636" spans="2:14" s="477" customFormat="1" ht="30" hidden="1" customHeight="1" x14ac:dyDescent="0.7">
      <c r="B636" s="683">
        <v>317</v>
      </c>
      <c r="C636" s="446" t="s">
        <v>186</v>
      </c>
      <c r="D636" s="410" t="s">
        <v>649</v>
      </c>
      <c r="E636" s="464" t="s">
        <v>1169</v>
      </c>
      <c r="F636" s="465">
        <f t="shared" ref="F636" si="79">N636*1.07</f>
        <v>71904</v>
      </c>
      <c r="G636" s="466">
        <f t="shared" ref="G636" si="80">H637</f>
        <v>242977</v>
      </c>
      <c r="H636" s="403" t="s">
        <v>1170</v>
      </c>
      <c r="I636" s="366">
        <v>1</v>
      </c>
      <c r="J636" s="324"/>
      <c r="K636" s="482"/>
      <c r="L636" s="481"/>
      <c r="N636" s="486">
        <v>67200</v>
      </c>
    </row>
    <row r="637" spans="2:14" s="477" customFormat="1" ht="30" hidden="1" customHeight="1" x14ac:dyDescent="0.7">
      <c r="B637" s="325"/>
      <c r="C637" s="343"/>
      <c r="D637" s="409"/>
      <c r="E637" s="467"/>
      <c r="F637" s="327"/>
      <c r="G637" s="330"/>
      <c r="H637" s="468">
        <v>242977</v>
      </c>
      <c r="I637" s="367"/>
      <c r="J637" s="324"/>
      <c r="K637" s="482"/>
      <c r="L637" s="481"/>
      <c r="N637" s="409"/>
    </row>
    <row r="638" spans="2:14" s="477" customFormat="1" ht="30" hidden="1" customHeight="1" x14ac:dyDescent="0.7">
      <c r="B638" s="712">
        <v>318</v>
      </c>
      <c r="C638" s="595" t="s">
        <v>156</v>
      </c>
      <c r="D638" s="584" t="s">
        <v>157</v>
      </c>
      <c r="E638" s="592" t="s">
        <v>1171</v>
      </c>
      <c r="F638" s="596">
        <f t="shared" ref="F638" si="81">N638*1.07</f>
        <v>28783</v>
      </c>
      <c r="G638" s="597">
        <f t="shared" ref="G638" si="82">H639</f>
        <v>242977</v>
      </c>
      <c r="H638" s="593" t="s">
        <v>1104</v>
      </c>
      <c r="I638" s="588">
        <v>1</v>
      </c>
      <c r="J638" s="324"/>
      <c r="K638" s="482"/>
      <c r="L638" s="481"/>
      <c r="N638" s="486">
        <v>26900</v>
      </c>
    </row>
    <row r="639" spans="2:14" s="477" customFormat="1" ht="30" hidden="1" customHeight="1" x14ac:dyDescent="0.7">
      <c r="B639" s="325"/>
      <c r="C639" s="343"/>
      <c r="D639" s="409"/>
      <c r="E639" s="467" t="s">
        <v>447</v>
      </c>
      <c r="F639" s="327"/>
      <c r="G639" s="330"/>
      <c r="H639" s="468">
        <v>242977</v>
      </c>
      <c r="I639" s="367"/>
      <c r="J639" s="324"/>
      <c r="K639" s="482"/>
      <c r="L639" s="481"/>
      <c r="N639" s="409"/>
    </row>
    <row r="640" spans="2:14" s="477" customFormat="1" ht="30" hidden="1" customHeight="1" x14ac:dyDescent="0.7">
      <c r="B640" s="683">
        <v>319</v>
      </c>
      <c r="C640" s="446" t="s">
        <v>733</v>
      </c>
      <c r="D640" s="408" t="s">
        <v>777</v>
      </c>
      <c r="E640" s="464" t="s">
        <v>902</v>
      </c>
      <c r="F640" s="469">
        <f t="shared" ref="F640" si="83">N640*1.07</f>
        <v>2140</v>
      </c>
      <c r="G640" s="466">
        <f t="shared" ref="G640" si="84">H641</f>
        <v>44650</v>
      </c>
      <c r="H640" s="403" t="s">
        <v>982</v>
      </c>
      <c r="I640" s="366">
        <v>1</v>
      </c>
      <c r="J640" s="324"/>
      <c r="K640" s="482"/>
      <c r="L640" s="481"/>
      <c r="N640" s="486">
        <v>2000</v>
      </c>
    </row>
    <row r="641" spans="2:14" s="477" customFormat="1" ht="30" hidden="1" customHeight="1" x14ac:dyDescent="0.7">
      <c r="B641" s="325"/>
      <c r="C641" s="343"/>
      <c r="D641" s="409"/>
      <c r="E641" s="467"/>
      <c r="F641" s="327"/>
      <c r="G641" s="330"/>
      <c r="H641" s="468">
        <v>44650</v>
      </c>
      <c r="I641" s="367"/>
      <c r="J641" s="324"/>
      <c r="K641" s="482"/>
      <c r="L641" s="481"/>
      <c r="N641" s="409"/>
    </row>
    <row r="642" spans="2:14" s="477" customFormat="1" ht="30" hidden="1" customHeight="1" x14ac:dyDescent="0.7">
      <c r="B642" s="683">
        <v>320</v>
      </c>
      <c r="C642" s="332" t="s">
        <v>281</v>
      </c>
      <c r="D642" s="410" t="s">
        <v>1295</v>
      </c>
      <c r="E642" s="464" t="s">
        <v>900</v>
      </c>
      <c r="F642" s="465">
        <f t="shared" ref="F642" si="85">N642*1.07</f>
        <v>38092</v>
      </c>
      <c r="G642" s="466">
        <f t="shared" ref="G642" si="86">H643</f>
        <v>44650</v>
      </c>
      <c r="H642" s="403" t="s">
        <v>981</v>
      </c>
      <c r="I642" s="366">
        <v>1</v>
      </c>
      <c r="J642" s="324"/>
      <c r="K642" s="482"/>
      <c r="L642" s="481"/>
      <c r="N642" s="486">
        <v>35600</v>
      </c>
    </row>
    <row r="643" spans="2:14" s="477" customFormat="1" ht="30" hidden="1" customHeight="1" x14ac:dyDescent="0.7">
      <c r="B643" s="325"/>
      <c r="C643" s="343"/>
      <c r="D643" s="409" t="s">
        <v>402</v>
      </c>
      <c r="E643" s="467" t="s">
        <v>901</v>
      </c>
      <c r="F643" s="327"/>
      <c r="G643" s="330"/>
      <c r="H643" s="468">
        <v>44650</v>
      </c>
      <c r="I643" s="367"/>
      <c r="J643" s="324"/>
      <c r="K643" s="482"/>
      <c r="L643" s="481"/>
      <c r="N643" s="409"/>
    </row>
    <row r="644" spans="2:14" s="477" customFormat="1" ht="30" hidden="1" customHeight="1" x14ac:dyDescent="0.7">
      <c r="C644" s="349"/>
      <c r="D644" s="349"/>
      <c r="E644" s="349"/>
      <c r="F644" s="349"/>
      <c r="G644" s="478"/>
      <c r="H644" s="479"/>
      <c r="I644" s="324"/>
      <c r="J644" s="324"/>
      <c r="K644" s="482"/>
      <c r="L644" s="481"/>
    </row>
    <row r="645" spans="2:14" s="477" customFormat="1" ht="30" hidden="1" customHeight="1" thickBot="1" x14ac:dyDescent="0.75">
      <c r="C645" s="349"/>
      <c r="D645" s="349"/>
      <c r="E645" s="349"/>
      <c r="F645" s="480">
        <f>SUM(F6:F644)</f>
        <v>11176133.138600003</v>
      </c>
      <c r="G645" s="725">
        <v>11215248.060000001</v>
      </c>
      <c r="H645" s="726">
        <f>F645-G645</f>
        <v>-39114.921399997547</v>
      </c>
      <c r="I645" s="324"/>
      <c r="J645" s="324"/>
      <c r="K645" s="482"/>
      <c r="L645" s="481"/>
    </row>
    <row r="646" spans="2:14" s="477" customFormat="1" ht="30" hidden="1" customHeight="1" thickTop="1" x14ac:dyDescent="0.7">
      <c r="C646" s="349"/>
      <c r="D646" s="349"/>
      <c r="E646" s="349"/>
      <c r="F646" s="349"/>
      <c r="G646" s="478"/>
      <c r="H646" s="479"/>
      <c r="I646" s="324"/>
      <c r="J646" s="324"/>
      <c r="K646" s="482"/>
      <c r="L646" s="481"/>
    </row>
    <row r="647" spans="2:14" s="477" customFormat="1" ht="30" hidden="1" customHeight="1" x14ac:dyDescent="0.7">
      <c r="C647" s="349"/>
      <c r="D647" s="349"/>
      <c r="E647" s="349"/>
      <c r="F647" s="349"/>
      <c r="G647" s="478"/>
      <c r="H647" s="479"/>
      <c r="I647" s="324"/>
      <c r="J647" s="324"/>
      <c r="K647" s="482"/>
      <c r="L647" s="481"/>
    </row>
    <row r="648" spans="2:14" s="477" customFormat="1" ht="30" hidden="1" customHeight="1" x14ac:dyDescent="0.7">
      <c r="C648" s="349"/>
      <c r="D648" s="349"/>
      <c r="E648" s="349"/>
      <c r="F648" s="349"/>
      <c r="G648" s="478"/>
      <c r="H648" s="479"/>
      <c r="I648" s="324"/>
      <c r="J648" s="324"/>
      <c r="K648" s="482"/>
      <c r="L648" s="481"/>
    </row>
    <row r="649" spans="2:14" s="477" customFormat="1" ht="30" hidden="1" customHeight="1" x14ac:dyDescent="0.7">
      <c r="C649" s="349"/>
      <c r="D649" s="349"/>
      <c r="E649" s="349"/>
      <c r="F649" s="349"/>
      <c r="G649" s="478"/>
      <c r="H649" s="479"/>
      <c r="I649" s="324"/>
      <c r="J649" s="324"/>
      <c r="K649" s="482"/>
      <c r="L649" s="481"/>
    </row>
    <row r="650" spans="2:14" s="477" customFormat="1" ht="30" hidden="1" customHeight="1" x14ac:dyDescent="0.7">
      <c r="C650" s="349"/>
      <c r="D650" s="349"/>
      <c r="E650" s="349"/>
      <c r="F650" s="349"/>
      <c r="G650" s="478"/>
      <c r="H650" s="479"/>
      <c r="I650" s="324"/>
      <c r="J650" s="324"/>
      <c r="K650" s="484"/>
      <c r="L650" s="488"/>
      <c r="M650" s="485"/>
      <c r="N650" s="485"/>
    </row>
    <row r="651" spans="2:14" s="477" customFormat="1" ht="30" hidden="1" customHeight="1" x14ac:dyDescent="0.7">
      <c r="C651" s="349"/>
      <c r="D651" s="349"/>
      <c r="E651" s="349"/>
      <c r="F651" s="349"/>
      <c r="G651" s="478"/>
      <c r="H651" s="479"/>
      <c r="I651" s="324"/>
      <c r="J651" s="324"/>
      <c r="K651" s="484"/>
      <c r="L651" s="488"/>
      <c r="M651" s="485"/>
      <c r="N651" s="485"/>
    </row>
    <row r="652" spans="2:14" s="477" customFormat="1" ht="30" hidden="1" customHeight="1" x14ac:dyDescent="0.7">
      <c r="C652" s="349"/>
      <c r="D652" s="349"/>
      <c r="E652" s="349"/>
      <c r="F652" s="349"/>
      <c r="G652" s="478"/>
      <c r="H652" s="479"/>
      <c r="I652" s="324"/>
      <c r="J652" s="324"/>
      <c r="K652" s="484"/>
      <c r="L652" s="488"/>
      <c r="M652" s="485"/>
      <c r="N652" s="485"/>
    </row>
    <row r="653" spans="2:14" s="477" customFormat="1" ht="30" hidden="1" customHeight="1" x14ac:dyDescent="0.7">
      <c r="C653" s="349"/>
      <c r="D653" s="349"/>
      <c r="E653" s="349"/>
      <c r="F653" s="349"/>
      <c r="G653" s="478"/>
      <c r="H653" s="479"/>
      <c r="I653" s="324"/>
      <c r="J653" s="324"/>
      <c r="K653" s="482"/>
      <c r="L653" s="481"/>
    </row>
    <row r="654" spans="2:14" s="477" customFormat="1" ht="30" hidden="1" customHeight="1" x14ac:dyDescent="0.7">
      <c r="C654" s="349"/>
      <c r="D654" s="349"/>
      <c r="E654" s="349"/>
      <c r="F654" s="349"/>
      <c r="G654" s="478"/>
      <c r="H654" s="479"/>
      <c r="I654" s="324"/>
      <c r="J654" s="324"/>
      <c r="K654" s="482"/>
      <c r="L654" s="481"/>
    </row>
    <row r="655" spans="2:14" s="477" customFormat="1" ht="30" hidden="1" customHeight="1" x14ac:dyDescent="0.7">
      <c r="C655" s="349"/>
      <c r="D655" s="349"/>
      <c r="E655" s="349"/>
      <c r="F655" s="349"/>
      <c r="G655" s="478"/>
      <c r="H655" s="479"/>
      <c r="I655" s="324"/>
      <c r="J655" s="324"/>
      <c r="K655" s="482"/>
      <c r="L655" s="481"/>
    </row>
    <row r="656" spans="2:14" s="477" customFormat="1" ht="30" hidden="1" customHeight="1" x14ac:dyDescent="0.7">
      <c r="C656" s="349"/>
      <c r="D656" s="349"/>
      <c r="E656" s="349"/>
      <c r="F656" s="349"/>
      <c r="G656" s="478"/>
      <c r="H656" s="479"/>
      <c r="I656" s="324"/>
      <c r="J656" s="324"/>
      <c r="K656" s="482"/>
      <c r="L656" s="481"/>
    </row>
    <row r="657" spans="3:14" s="477" customFormat="1" ht="30" hidden="1" customHeight="1" x14ac:dyDescent="0.7">
      <c r="C657" s="349"/>
      <c r="D657" s="349"/>
      <c r="E657" s="349"/>
      <c r="F657" s="349"/>
      <c r="G657" s="478"/>
      <c r="H657" s="479"/>
      <c r="I657" s="324"/>
      <c r="J657" s="324"/>
      <c r="K657" s="484"/>
      <c r="L657" s="481"/>
    </row>
    <row r="658" spans="3:14" s="477" customFormat="1" ht="30" hidden="1" customHeight="1" x14ac:dyDescent="0.7">
      <c r="C658" s="349"/>
      <c r="D658" s="349"/>
      <c r="E658" s="349"/>
      <c r="F658" s="349"/>
      <c r="G658" s="478"/>
      <c r="H658" s="479"/>
      <c r="I658" s="324"/>
      <c r="J658" s="324"/>
      <c r="K658" s="484"/>
      <c r="L658" s="481"/>
    </row>
    <row r="659" spans="3:14" s="477" customFormat="1" ht="30" hidden="1" customHeight="1" x14ac:dyDescent="0.7">
      <c r="C659" s="349"/>
      <c r="D659" s="349"/>
      <c r="E659" s="349"/>
      <c r="F659" s="349"/>
      <c r="G659" s="478"/>
      <c r="H659" s="479"/>
      <c r="I659" s="324"/>
      <c r="J659" s="324"/>
      <c r="K659" s="484"/>
      <c r="L659" s="481"/>
    </row>
    <row r="660" spans="3:14" s="477" customFormat="1" ht="30" hidden="1" customHeight="1" x14ac:dyDescent="0.7">
      <c r="C660" s="349"/>
      <c r="D660" s="349"/>
      <c r="E660" s="349"/>
      <c r="F660" s="349"/>
      <c r="G660" s="478"/>
      <c r="H660" s="479"/>
      <c r="I660" s="324"/>
      <c r="J660" s="324"/>
      <c r="K660" s="484"/>
      <c r="L660" s="481"/>
    </row>
    <row r="661" spans="3:14" s="477" customFormat="1" ht="30" hidden="1" customHeight="1" x14ac:dyDescent="0.7">
      <c r="C661" s="349"/>
      <c r="D661" s="349"/>
      <c r="E661" s="349"/>
      <c r="F661" s="349"/>
      <c r="G661" s="478"/>
      <c r="H661" s="479"/>
      <c r="I661" s="324"/>
      <c r="J661" s="324"/>
      <c r="K661" s="484"/>
      <c r="L661" s="481"/>
    </row>
    <row r="662" spans="3:14" s="477" customFormat="1" ht="30" hidden="1" customHeight="1" x14ac:dyDescent="0.7">
      <c r="C662" s="349"/>
      <c r="D662" s="349"/>
      <c r="E662" s="349"/>
      <c r="F662" s="349"/>
      <c r="G662" s="478"/>
      <c r="H662" s="479"/>
      <c r="I662" s="324"/>
      <c r="J662" s="324"/>
      <c r="K662" s="484"/>
      <c r="L662" s="481"/>
    </row>
    <row r="663" spans="3:14" s="477" customFormat="1" ht="30" hidden="1" customHeight="1" x14ac:dyDescent="0.7">
      <c r="C663" s="349"/>
      <c r="D663" s="349"/>
      <c r="E663" s="349"/>
      <c r="F663" s="349"/>
      <c r="G663" s="478"/>
      <c r="H663" s="479"/>
      <c r="I663" s="324"/>
      <c r="J663" s="324"/>
      <c r="K663" s="484"/>
      <c r="L663" s="481"/>
    </row>
    <row r="664" spans="3:14" s="477" customFormat="1" ht="30" hidden="1" customHeight="1" x14ac:dyDescent="0.7">
      <c r="C664" s="349"/>
      <c r="D664" s="349"/>
      <c r="E664" s="349"/>
      <c r="F664" s="349"/>
      <c r="G664" s="478"/>
      <c r="H664" s="479"/>
      <c r="I664" s="324"/>
      <c r="J664" s="324"/>
      <c r="K664" s="484"/>
      <c r="L664" s="481"/>
    </row>
    <row r="665" spans="3:14" s="477" customFormat="1" ht="30" hidden="1" customHeight="1" x14ac:dyDescent="0.7">
      <c r="C665" s="349"/>
      <c r="D665" s="349"/>
      <c r="E665" s="349"/>
      <c r="F665" s="349"/>
      <c r="G665" s="478"/>
      <c r="H665" s="479"/>
      <c r="I665" s="324"/>
      <c r="J665" s="324"/>
      <c r="K665" s="484"/>
      <c r="L665" s="481"/>
    </row>
    <row r="666" spans="3:14" s="477" customFormat="1" ht="30" hidden="1" customHeight="1" x14ac:dyDescent="0.7">
      <c r="C666" s="349"/>
      <c r="D666" s="349"/>
      <c r="E666" s="349"/>
      <c r="F666" s="349"/>
      <c r="G666" s="478"/>
      <c r="H666" s="479"/>
      <c r="I666" s="324"/>
      <c r="J666" s="324"/>
      <c r="K666" s="482"/>
      <c r="L666" s="481"/>
    </row>
    <row r="667" spans="3:14" s="477" customFormat="1" ht="30" hidden="1" customHeight="1" x14ac:dyDescent="0.7">
      <c r="C667" s="349"/>
      <c r="D667" s="349"/>
      <c r="E667" s="349"/>
      <c r="F667" s="349"/>
      <c r="G667" s="478"/>
      <c r="H667" s="479"/>
      <c r="I667" s="324"/>
      <c r="J667" s="324"/>
      <c r="K667" s="482"/>
      <c r="L667" s="481"/>
    </row>
    <row r="668" spans="3:14" s="477" customFormat="1" ht="30" hidden="1" customHeight="1" x14ac:dyDescent="0.7">
      <c r="C668" s="349"/>
      <c r="D668" s="349"/>
      <c r="E668" s="349"/>
      <c r="F668" s="349"/>
      <c r="G668" s="478"/>
      <c r="H668" s="479"/>
      <c r="I668" s="324"/>
      <c r="J668" s="324"/>
      <c r="K668" s="484"/>
      <c r="L668" s="488"/>
      <c r="M668" s="485"/>
      <c r="N668" s="485"/>
    </row>
    <row r="669" spans="3:14" s="477" customFormat="1" ht="30" hidden="1" customHeight="1" x14ac:dyDescent="0.7">
      <c r="C669" s="349"/>
      <c r="D669" s="349"/>
      <c r="E669" s="349"/>
      <c r="F669" s="349"/>
      <c r="G669" s="478"/>
      <c r="H669" s="479"/>
      <c r="I669" s="324"/>
      <c r="J669" s="324"/>
      <c r="K669" s="484"/>
      <c r="L669" s="488"/>
      <c r="M669" s="485"/>
      <c r="N669" s="485"/>
    </row>
    <row r="670" spans="3:14" s="477" customFormat="1" ht="30" hidden="1" customHeight="1" x14ac:dyDescent="0.7">
      <c r="C670" s="349"/>
      <c r="D670" s="349"/>
      <c r="E670" s="349"/>
      <c r="F670" s="349"/>
      <c r="G670" s="478"/>
      <c r="H670" s="479"/>
      <c r="I670" s="324"/>
      <c r="J670" s="324"/>
      <c r="K670" s="484"/>
      <c r="L670" s="488"/>
      <c r="M670" s="485"/>
      <c r="N670" s="485"/>
    </row>
    <row r="671" spans="3:14" s="477" customFormat="1" ht="30" hidden="1" customHeight="1" x14ac:dyDescent="0.7">
      <c r="C671" s="349"/>
      <c r="D671" s="349"/>
      <c r="E671" s="349"/>
      <c r="F671" s="349"/>
      <c r="G671" s="478"/>
      <c r="H671" s="479"/>
      <c r="I671" s="324"/>
      <c r="J671" s="324"/>
      <c r="K671" s="484"/>
      <c r="L671" s="488"/>
      <c r="M671" s="485"/>
      <c r="N671" s="485"/>
    </row>
    <row r="672" spans="3:14" s="477" customFormat="1" ht="30" hidden="1" customHeight="1" x14ac:dyDescent="0.7">
      <c r="C672" s="349"/>
      <c r="D672" s="349"/>
      <c r="E672" s="349"/>
      <c r="F672" s="349"/>
      <c r="G672" s="478"/>
      <c r="H672" s="479"/>
      <c r="I672" s="324"/>
      <c r="J672" s="324"/>
      <c r="K672" s="482"/>
      <c r="L672" s="481"/>
    </row>
    <row r="673" spans="3:12" s="481" customFormat="1" ht="30" hidden="1" customHeight="1" x14ac:dyDescent="0.7">
      <c r="C673" s="349"/>
      <c r="D673" s="349"/>
      <c r="E673" s="349"/>
      <c r="F673" s="349"/>
      <c r="G673" s="478"/>
      <c r="H673" s="479"/>
      <c r="I673" s="324"/>
      <c r="J673" s="324"/>
      <c r="K673" s="484"/>
    </row>
    <row r="674" spans="3:12" s="481" customFormat="1" ht="30" hidden="1" customHeight="1" x14ac:dyDescent="0.7">
      <c r="C674" s="349"/>
      <c r="D674" s="349"/>
      <c r="E674" s="349"/>
      <c r="F674" s="349"/>
      <c r="G674" s="478"/>
      <c r="H674" s="479"/>
      <c r="I674" s="324"/>
      <c r="J674" s="324"/>
      <c r="K674" s="484"/>
    </row>
    <row r="675" spans="3:12" s="481" customFormat="1" ht="30" hidden="1" customHeight="1" x14ac:dyDescent="0.7">
      <c r="C675" s="349"/>
      <c r="D675" s="349"/>
      <c r="E675" s="349"/>
      <c r="F675" s="349"/>
      <c r="G675" s="478"/>
      <c r="H675" s="479"/>
      <c r="I675" s="324"/>
      <c r="J675" s="324"/>
      <c r="K675" s="484"/>
    </row>
    <row r="676" spans="3:12" s="481" customFormat="1" ht="30" hidden="1" customHeight="1" x14ac:dyDescent="0.7">
      <c r="C676" s="349"/>
      <c r="D676" s="349"/>
      <c r="E676" s="349"/>
      <c r="F676" s="349"/>
      <c r="G676" s="478"/>
      <c r="H676" s="479"/>
      <c r="I676" s="324"/>
      <c r="J676" s="324"/>
      <c r="K676" s="484"/>
    </row>
    <row r="677" spans="3:12" s="477" customFormat="1" ht="30" hidden="1" customHeight="1" x14ac:dyDescent="0.7">
      <c r="C677" s="349"/>
      <c r="D677" s="349"/>
      <c r="E677" s="349"/>
      <c r="F677" s="349"/>
      <c r="G677" s="478"/>
      <c r="H677" s="479"/>
      <c r="I677" s="324"/>
      <c r="J677" s="324"/>
      <c r="K677" s="482"/>
      <c r="L677" s="481"/>
    </row>
    <row r="678" spans="3:12" s="477" customFormat="1" ht="30" hidden="1" customHeight="1" x14ac:dyDescent="0.7">
      <c r="C678" s="349"/>
      <c r="D678" s="349"/>
      <c r="E678" s="349"/>
      <c r="F678" s="349"/>
      <c r="G678" s="478"/>
      <c r="H678" s="479"/>
      <c r="I678" s="324"/>
      <c r="J678" s="324"/>
      <c r="K678" s="482"/>
      <c r="L678" s="481"/>
    </row>
    <row r="679" spans="3:12" s="477" customFormat="1" ht="30" hidden="1" customHeight="1" x14ac:dyDescent="0.7">
      <c r="C679" s="349"/>
      <c r="D679" s="349"/>
      <c r="E679" s="349"/>
      <c r="F679" s="349"/>
      <c r="G679" s="478"/>
      <c r="H679" s="479"/>
      <c r="I679" s="324"/>
      <c r="J679" s="324"/>
      <c r="K679" s="482"/>
      <c r="L679" s="481"/>
    </row>
    <row r="680" spans="3:12" s="477" customFormat="1" ht="30" hidden="1" customHeight="1" x14ac:dyDescent="0.7">
      <c r="C680" s="349"/>
      <c r="D680" s="349"/>
      <c r="E680" s="349"/>
      <c r="F680" s="349"/>
      <c r="G680" s="478"/>
      <c r="H680" s="479"/>
      <c r="I680" s="324"/>
      <c r="J680" s="324"/>
      <c r="K680" s="482"/>
      <c r="L680" s="481"/>
    </row>
    <row r="681" spans="3:12" s="477" customFormat="1" ht="30" hidden="1" customHeight="1" x14ac:dyDescent="0.7">
      <c r="C681" s="349"/>
      <c r="D681" s="349"/>
      <c r="E681" s="349"/>
      <c r="F681" s="349"/>
      <c r="G681" s="478"/>
      <c r="H681" s="479"/>
      <c r="I681" s="324"/>
      <c r="J681" s="324"/>
      <c r="K681" s="482"/>
      <c r="L681" s="481"/>
    </row>
    <row r="682" spans="3:12" s="477" customFormat="1" ht="30" hidden="1" customHeight="1" x14ac:dyDescent="0.7">
      <c r="C682" s="349"/>
      <c r="D682" s="349"/>
      <c r="E682" s="349"/>
      <c r="F682" s="349"/>
      <c r="G682" s="478"/>
      <c r="H682" s="479"/>
      <c r="I682" s="324"/>
      <c r="J682" s="324"/>
      <c r="K682" s="482"/>
      <c r="L682" s="481"/>
    </row>
    <row r="683" spans="3:12" s="477" customFormat="1" ht="30" hidden="1" customHeight="1" x14ac:dyDescent="0.7">
      <c r="C683" s="349"/>
      <c r="D683" s="349"/>
      <c r="E683" s="349"/>
      <c r="F683" s="349"/>
      <c r="G683" s="478"/>
      <c r="H683" s="479"/>
      <c r="I683" s="324"/>
      <c r="J683" s="324"/>
      <c r="K683" s="482"/>
      <c r="L683" s="481"/>
    </row>
    <row r="684" spans="3:12" s="477" customFormat="1" ht="30" hidden="1" customHeight="1" x14ac:dyDescent="0.7">
      <c r="C684" s="349"/>
      <c r="D684" s="349"/>
      <c r="E684" s="349"/>
      <c r="F684" s="349"/>
      <c r="G684" s="478"/>
      <c r="H684" s="479"/>
      <c r="I684" s="324"/>
      <c r="J684" s="324"/>
      <c r="K684" s="482"/>
      <c r="L684" s="481"/>
    </row>
    <row r="685" spans="3:12" s="477" customFormat="1" ht="30" hidden="1" customHeight="1" x14ac:dyDescent="0.7">
      <c r="C685" s="349"/>
      <c r="D685" s="349"/>
      <c r="E685" s="349"/>
      <c r="F685" s="349"/>
      <c r="G685" s="478"/>
      <c r="H685" s="479"/>
      <c r="I685" s="324"/>
      <c r="J685" s="324"/>
      <c r="K685" s="482"/>
      <c r="L685" s="481"/>
    </row>
    <row r="686" spans="3:12" s="481" customFormat="1" ht="30" hidden="1" customHeight="1" x14ac:dyDescent="0.7">
      <c r="C686" s="349"/>
      <c r="D686" s="349"/>
      <c r="E686" s="349"/>
      <c r="F686" s="349"/>
      <c r="G686" s="478"/>
      <c r="H686" s="479"/>
      <c r="I686" s="324"/>
      <c r="J686" s="324"/>
      <c r="K686" s="484"/>
    </row>
    <row r="687" spans="3:12" s="481" customFormat="1" ht="30" hidden="1" customHeight="1" x14ac:dyDescent="0.7">
      <c r="C687" s="349"/>
      <c r="D687" s="349"/>
      <c r="E687" s="349"/>
      <c r="F687" s="349"/>
      <c r="G687" s="478"/>
      <c r="H687" s="479"/>
      <c r="I687" s="324"/>
      <c r="J687" s="324"/>
      <c r="K687" s="484"/>
    </row>
    <row r="688" spans="3:12" s="481" customFormat="1" ht="30" hidden="1" customHeight="1" x14ac:dyDescent="0.7">
      <c r="C688" s="349"/>
      <c r="D688" s="349"/>
      <c r="E688" s="349"/>
      <c r="F688" s="349"/>
      <c r="G688" s="478"/>
      <c r="H688" s="479"/>
      <c r="I688" s="324"/>
      <c r="J688" s="324"/>
      <c r="K688" s="484"/>
    </row>
    <row r="689" spans="3:12" s="481" customFormat="1" ht="30" hidden="1" customHeight="1" x14ac:dyDescent="0.7">
      <c r="C689" s="349"/>
      <c r="D689" s="349"/>
      <c r="E689" s="349"/>
      <c r="F689" s="349"/>
      <c r="G689" s="478"/>
      <c r="H689" s="479"/>
      <c r="I689" s="324"/>
      <c r="J689" s="324"/>
      <c r="K689" s="484"/>
    </row>
    <row r="690" spans="3:12" s="481" customFormat="1" ht="30" hidden="1" customHeight="1" x14ac:dyDescent="0.7">
      <c r="C690" s="349"/>
      <c r="D690" s="349"/>
      <c r="E690" s="349"/>
      <c r="F690" s="349"/>
      <c r="G690" s="478"/>
      <c r="H690" s="479"/>
      <c r="I690" s="324"/>
      <c r="J690" s="324"/>
      <c r="K690" s="484"/>
    </row>
    <row r="691" spans="3:12" s="481" customFormat="1" ht="30" hidden="1" customHeight="1" x14ac:dyDescent="0.7">
      <c r="C691" s="349"/>
      <c r="D691" s="349"/>
      <c r="E691" s="349"/>
      <c r="F691" s="349"/>
      <c r="G691" s="478"/>
      <c r="H691" s="479"/>
      <c r="I691" s="324"/>
      <c r="J691" s="324"/>
      <c r="K691" s="484"/>
    </row>
    <row r="692" spans="3:12" s="481" customFormat="1" ht="30" hidden="1" customHeight="1" x14ac:dyDescent="0.7">
      <c r="C692" s="349"/>
      <c r="D692" s="349"/>
      <c r="E692" s="349"/>
      <c r="F692" s="349"/>
      <c r="G692" s="478"/>
      <c r="H692" s="479"/>
      <c r="I692" s="324"/>
      <c r="J692" s="324"/>
      <c r="K692" s="484"/>
    </row>
    <row r="693" spans="3:12" s="477" customFormat="1" ht="30" hidden="1" customHeight="1" x14ac:dyDescent="0.7">
      <c r="C693" s="349"/>
      <c r="D693" s="349"/>
      <c r="E693" s="349"/>
      <c r="F693" s="349"/>
      <c r="G693" s="478"/>
      <c r="H693" s="479"/>
      <c r="I693" s="324"/>
      <c r="J693" s="324"/>
      <c r="K693" s="482"/>
      <c r="L693" s="481"/>
    </row>
    <row r="694" spans="3:12" s="481" customFormat="1" ht="30" hidden="1" customHeight="1" x14ac:dyDescent="0.7">
      <c r="C694" s="349"/>
      <c r="D694" s="349"/>
      <c r="E694" s="349"/>
      <c r="F694" s="349"/>
      <c r="G694" s="478"/>
      <c r="H694" s="479"/>
      <c r="I694" s="324"/>
      <c r="J694" s="324"/>
      <c r="K694" s="484"/>
    </row>
    <row r="695" spans="3:12" s="481" customFormat="1" ht="30" hidden="1" customHeight="1" x14ac:dyDescent="0.7">
      <c r="C695" s="349"/>
      <c r="D695" s="349"/>
      <c r="E695" s="349"/>
      <c r="F695" s="349"/>
      <c r="G695" s="478"/>
      <c r="H695" s="479"/>
      <c r="I695" s="324"/>
      <c r="J695" s="324"/>
      <c r="K695" s="484"/>
    </row>
    <row r="696" spans="3:12" s="481" customFormat="1" ht="30" hidden="1" customHeight="1" x14ac:dyDescent="0.7">
      <c r="C696" s="349"/>
      <c r="D696" s="349"/>
      <c r="E696" s="349"/>
      <c r="F696" s="349"/>
      <c r="G696" s="478"/>
      <c r="H696" s="479"/>
      <c r="I696" s="324"/>
      <c r="J696" s="324"/>
      <c r="K696" s="484"/>
    </row>
    <row r="697" spans="3:12" s="481" customFormat="1" ht="30" hidden="1" customHeight="1" x14ac:dyDescent="0.7">
      <c r="C697" s="349"/>
      <c r="D697" s="349"/>
      <c r="E697" s="349"/>
      <c r="F697" s="349"/>
      <c r="G697" s="478"/>
      <c r="H697" s="479"/>
      <c r="I697" s="324"/>
      <c r="J697" s="324"/>
      <c r="K697" s="484"/>
    </row>
    <row r="698" spans="3:12" s="481" customFormat="1" ht="30" hidden="1" customHeight="1" x14ac:dyDescent="0.7">
      <c r="C698" s="349"/>
      <c r="D698" s="349"/>
      <c r="E698" s="349"/>
      <c r="F698" s="349"/>
      <c r="G698" s="478"/>
      <c r="H698" s="479"/>
      <c r="I698" s="324"/>
      <c r="J698" s="324"/>
      <c r="K698" s="484"/>
    </row>
    <row r="699" spans="3:12" s="481" customFormat="1" ht="30" hidden="1" customHeight="1" x14ac:dyDescent="0.7">
      <c r="C699" s="349"/>
      <c r="D699" s="349"/>
      <c r="E699" s="349"/>
      <c r="F699" s="349"/>
      <c r="G699" s="478"/>
      <c r="H699" s="479"/>
      <c r="I699" s="324"/>
      <c r="J699" s="324"/>
      <c r="K699" s="484"/>
    </row>
    <row r="700" spans="3:12" s="481" customFormat="1" ht="30" hidden="1" customHeight="1" x14ac:dyDescent="0.7">
      <c r="C700" s="349"/>
      <c r="D700" s="349"/>
      <c r="E700" s="349"/>
      <c r="F700" s="349"/>
      <c r="G700" s="478"/>
      <c r="H700" s="479"/>
      <c r="I700" s="324"/>
      <c r="J700" s="324"/>
      <c r="K700" s="484"/>
    </row>
    <row r="701" spans="3:12" s="481" customFormat="1" ht="30" hidden="1" customHeight="1" x14ac:dyDescent="0.7">
      <c r="C701" s="349"/>
      <c r="D701" s="349"/>
      <c r="E701" s="349"/>
      <c r="F701" s="349"/>
      <c r="G701" s="478"/>
      <c r="H701" s="479"/>
      <c r="I701" s="324"/>
      <c r="J701" s="324"/>
      <c r="K701" s="484"/>
    </row>
    <row r="702" spans="3:12" s="481" customFormat="1" ht="30" hidden="1" customHeight="1" x14ac:dyDescent="0.7">
      <c r="C702" s="349"/>
      <c r="D702" s="349"/>
      <c r="E702" s="349"/>
      <c r="F702" s="349"/>
      <c r="G702" s="478"/>
      <c r="H702" s="479"/>
      <c r="I702" s="324"/>
      <c r="J702" s="324"/>
      <c r="K702" s="484"/>
    </row>
    <row r="703" spans="3:12" s="481" customFormat="1" ht="30" hidden="1" customHeight="1" x14ac:dyDescent="0.7">
      <c r="C703" s="349"/>
      <c r="D703" s="349"/>
      <c r="E703" s="349"/>
      <c r="F703" s="349"/>
      <c r="G703" s="478"/>
      <c r="H703" s="479"/>
      <c r="I703" s="324"/>
      <c r="J703" s="324"/>
      <c r="K703" s="484"/>
    </row>
    <row r="704" spans="3:12" s="481" customFormat="1" ht="30" hidden="1" customHeight="1" x14ac:dyDescent="0.7">
      <c r="C704" s="349"/>
      <c r="D704" s="349"/>
      <c r="E704" s="349"/>
      <c r="F704" s="349"/>
      <c r="G704" s="478"/>
      <c r="H704" s="479"/>
      <c r="I704" s="324"/>
      <c r="J704" s="324"/>
      <c r="K704" s="484"/>
    </row>
    <row r="705" spans="3:12" s="481" customFormat="1" ht="30" hidden="1" customHeight="1" x14ac:dyDescent="0.7">
      <c r="C705" s="349"/>
      <c r="D705" s="349"/>
      <c r="E705" s="349"/>
      <c r="F705" s="349"/>
      <c r="G705" s="478"/>
      <c r="H705" s="479"/>
      <c r="I705" s="324"/>
      <c r="J705" s="324"/>
      <c r="K705" s="484"/>
    </row>
    <row r="706" spans="3:12" s="481" customFormat="1" ht="30" hidden="1" customHeight="1" x14ac:dyDescent="0.7">
      <c r="C706" s="349"/>
      <c r="D706" s="349"/>
      <c r="E706" s="349"/>
      <c r="F706" s="349"/>
      <c r="G706" s="478"/>
      <c r="H706" s="479"/>
      <c r="I706" s="324"/>
      <c r="J706" s="324"/>
      <c r="K706" s="484"/>
    </row>
    <row r="707" spans="3:12" s="481" customFormat="1" ht="30" hidden="1" customHeight="1" x14ac:dyDescent="0.7">
      <c r="C707" s="349"/>
      <c r="D707" s="349"/>
      <c r="E707" s="349"/>
      <c r="F707" s="349"/>
      <c r="G707" s="478"/>
      <c r="H707" s="479"/>
      <c r="I707" s="324"/>
      <c r="J707" s="324"/>
      <c r="K707" s="484"/>
    </row>
    <row r="708" spans="3:12" s="481" customFormat="1" ht="30" hidden="1" customHeight="1" x14ac:dyDescent="0.7">
      <c r="C708" s="349"/>
      <c r="D708" s="349"/>
      <c r="E708" s="349"/>
      <c r="F708" s="349"/>
      <c r="G708" s="478"/>
      <c r="H708" s="479"/>
      <c r="I708" s="324"/>
      <c r="J708" s="324"/>
      <c r="K708" s="484"/>
    </row>
    <row r="709" spans="3:12" s="477" customFormat="1" ht="30" hidden="1" customHeight="1" x14ac:dyDescent="0.7">
      <c r="C709" s="349"/>
      <c r="D709" s="349"/>
      <c r="E709" s="349"/>
      <c r="F709" s="349"/>
      <c r="G709" s="478"/>
      <c r="H709" s="479"/>
      <c r="I709" s="324"/>
      <c r="J709" s="324"/>
      <c r="K709" s="482"/>
      <c r="L709" s="481"/>
    </row>
    <row r="710" spans="3:12" s="477" customFormat="1" ht="30" hidden="1" customHeight="1" x14ac:dyDescent="0.7">
      <c r="C710" s="349"/>
      <c r="D710" s="349"/>
      <c r="E710" s="349"/>
      <c r="F710" s="349"/>
      <c r="G710" s="478"/>
      <c r="H710" s="479"/>
      <c r="I710" s="324"/>
      <c r="J710" s="324"/>
      <c r="K710" s="482"/>
      <c r="L710" s="481"/>
    </row>
    <row r="711" spans="3:12" s="477" customFormat="1" ht="30" hidden="1" customHeight="1" x14ac:dyDescent="0.7">
      <c r="C711" s="349"/>
      <c r="D711" s="349"/>
      <c r="E711" s="349"/>
      <c r="F711" s="349"/>
      <c r="G711" s="478"/>
      <c r="H711" s="479"/>
      <c r="I711" s="324"/>
      <c r="J711" s="324"/>
      <c r="K711" s="482"/>
      <c r="L711" s="481"/>
    </row>
    <row r="712" spans="3:12" s="477" customFormat="1" ht="30" hidden="1" customHeight="1" x14ac:dyDescent="0.7">
      <c r="C712" s="349"/>
      <c r="D712" s="349"/>
      <c r="E712" s="349"/>
      <c r="F712" s="349"/>
      <c r="G712" s="478"/>
      <c r="H712" s="479"/>
      <c r="I712" s="324"/>
      <c r="J712" s="324"/>
      <c r="K712" s="482"/>
      <c r="L712" s="481"/>
    </row>
    <row r="713" spans="3:12" s="477" customFormat="1" ht="30" hidden="1" customHeight="1" x14ac:dyDescent="0.7">
      <c r="C713" s="349"/>
      <c r="D713" s="349"/>
      <c r="E713" s="349"/>
      <c r="F713" s="349"/>
      <c r="G713" s="478"/>
      <c r="H713" s="479"/>
      <c r="I713" s="324"/>
      <c r="J713" s="324"/>
      <c r="K713" s="482"/>
      <c r="L713" s="481"/>
    </row>
    <row r="714" spans="3:12" s="477" customFormat="1" ht="30" hidden="1" customHeight="1" x14ac:dyDescent="0.7">
      <c r="C714" s="349"/>
      <c r="D714" s="349"/>
      <c r="E714" s="349"/>
      <c r="F714" s="349"/>
      <c r="G714" s="478"/>
      <c r="H714" s="479"/>
      <c r="I714" s="324"/>
      <c r="J714" s="324"/>
      <c r="K714" s="482"/>
      <c r="L714" s="481"/>
    </row>
    <row r="715" spans="3:12" s="477" customFormat="1" ht="30" hidden="1" customHeight="1" x14ac:dyDescent="0.7">
      <c r="C715" s="349"/>
      <c r="D715" s="349"/>
      <c r="E715" s="349"/>
      <c r="F715" s="349"/>
      <c r="G715" s="478"/>
      <c r="H715" s="479"/>
      <c r="I715" s="324"/>
      <c r="J715" s="324"/>
      <c r="K715" s="482"/>
      <c r="L715" s="481"/>
    </row>
    <row r="716" spans="3:12" s="477" customFormat="1" ht="30" hidden="1" customHeight="1" x14ac:dyDescent="0.7">
      <c r="C716" s="349"/>
      <c r="D716" s="349"/>
      <c r="E716" s="349"/>
      <c r="F716" s="349"/>
      <c r="G716" s="478"/>
      <c r="H716" s="479"/>
      <c r="I716" s="324"/>
      <c r="J716" s="324"/>
      <c r="K716" s="482"/>
      <c r="L716" s="481"/>
    </row>
    <row r="717" spans="3:12" s="481" customFormat="1" ht="30" hidden="1" customHeight="1" x14ac:dyDescent="0.7">
      <c r="C717" s="349"/>
      <c r="D717" s="349"/>
      <c r="E717" s="349"/>
      <c r="F717" s="349"/>
      <c r="G717" s="478"/>
      <c r="H717" s="479"/>
      <c r="I717" s="324"/>
      <c r="J717" s="324"/>
      <c r="K717" s="484"/>
    </row>
    <row r="718" spans="3:12" s="481" customFormat="1" ht="30" hidden="1" customHeight="1" x14ac:dyDescent="0.7">
      <c r="C718" s="349"/>
      <c r="D718" s="349"/>
      <c r="E718" s="349"/>
      <c r="F718" s="349"/>
      <c r="G718" s="478"/>
      <c r="H718" s="479"/>
      <c r="I718" s="324"/>
      <c r="J718" s="324"/>
      <c r="K718" s="484"/>
    </row>
    <row r="719" spans="3:12" s="481" customFormat="1" ht="30" hidden="1" customHeight="1" x14ac:dyDescent="0.7">
      <c r="C719" s="349"/>
      <c r="D719" s="349"/>
      <c r="E719" s="349"/>
      <c r="F719" s="349"/>
      <c r="G719" s="478"/>
      <c r="H719" s="479"/>
      <c r="I719" s="324"/>
      <c r="J719" s="324"/>
      <c r="K719" s="484"/>
    </row>
    <row r="720" spans="3:12" s="481" customFormat="1" ht="30" hidden="1" customHeight="1" x14ac:dyDescent="0.7">
      <c r="C720" s="349"/>
      <c r="D720" s="349"/>
      <c r="E720" s="349"/>
      <c r="F720" s="349"/>
      <c r="G720" s="478"/>
      <c r="H720" s="479"/>
      <c r="I720" s="324"/>
      <c r="J720" s="324"/>
      <c r="K720" s="484"/>
    </row>
    <row r="721" spans="3:15" s="477" customFormat="1" ht="30" hidden="1" customHeight="1" x14ac:dyDescent="0.7">
      <c r="C721" s="349"/>
      <c r="D721" s="349"/>
      <c r="E721" s="349"/>
      <c r="F721" s="349"/>
      <c r="G721" s="478"/>
      <c r="H721" s="479"/>
      <c r="I721" s="324"/>
      <c r="J721" s="324"/>
      <c r="K721" s="484"/>
      <c r="L721" s="481"/>
    </row>
    <row r="722" spans="3:15" s="477" customFormat="1" ht="30" hidden="1" customHeight="1" x14ac:dyDescent="0.7">
      <c r="C722" s="349"/>
      <c r="D722" s="349"/>
      <c r="E722" s="349"/>
      <c r="F722" s="349"/>
      <c r="G722" s="478"/>
      <c r="H722" s="479"/>
      <c r="I722" s="324"/>
      <c r="J722" s="324"/>
      <c r="K722" s="484"/>
      <c r="L722" s="481"/>
    </row>
    <row r="723" spans="3:15" s="477" customFormat="1" ht="30" hidden="1" customHeight="1" x14ac:dyDescent="0.7">
      <c r="C723" s="349"/>
      <c r="D723" s="349"/>
      <c r="E723" s="349"/>
      <c r="F723" s="349"/>
      <c r="G723" s="478"/>
      <c r="H723" s="479"/>
      <c r="I723" s="324"/>
      <c r="J723" s="324"/>
      <c r="K723" s="484"/>
      <c r="L723" s="481"/>
    </row>
    <row r="724" spans="3:15" s="477" customFormat="1" ht="30" hidden="1" customHeight="1" x14ac:dyDescent="0.7">
      <c r="C724" s="349"/>
      <c r="D724" s="349"/>
      <c r="E724" s="349"/>
      <c r="F724" s="349"/>
      <c r="G724" s="478"/>
      <c r="H724" s="479"/>
      <c r="I724" s="324"/>
      <c r="J724" s="324"/>
      <c r="K724" s="484"/>
      <c r="L724" s="481"/>
    </row>
    <row r="725" spans="3:15" s="477" customFormat="1" ht="30" hidden="1" customHeight="1" x14ac:dyDescent="0.7">
      <c r="C725" s="349"/>
      <c r="D725" s="349"/>
      <c r="E725" s="349"/>
      <c r="F725" s="349"/>
      <c r="G725" s="478"/>
      <c r="H725" s="479"/>
      <c r="I725" s="324"/>
      <c r="J725" s="324"/>
      <c r="K725" s="482"/>
      <c r="L725" s="481"/>
    </row>
    <row r="726" spans="3:15" s="477" customFormat="1" ht="30" hidden="1" customHeight="1" x14ac:dyDescent="0.7">
      <c r="C726" s="349"/>
      <c r="D726" s="349"/>
      <c r="E726" s="349"/>
      <c r="F726" s="349"/>
      <c r="G726" s="478"/>
      <c r="H726" s="479"/>
      <c r="I726" s="324"/>
      <c r="J726" s="324"/>
      <c r="K726" s="484"/>
      <c r="L726" s="488"/>
      <c r="M726" s="485"/>
      <c r="N726" s="485"/>
      <c r="O726" s="485"/>
    </row>
    <row r="727" spans="3:15" s="477" customFormat="1" ht="30" hidden="1" customHeight="1" x14ac:dyDescent="0.7">
      <c r="C727" s="349"/>
      <c r="D727" s="349"/>
      <c r="E727" s="349"/>
      <c r="F727" s="349"/>
      <c r="G727" s="478"/>
      <c r="H727" s="479"/>
      <c r="I727" s="324"/>
      <c r="J727" s="324"/>
      <c r="K727" s="484"/>
      <c r="L727" s="488"/>
      <c r="M727" s="485"/>
      <c r="N727" s="485"/>
      <c r="O727" s="485"/>
    </row>
    <row r="728" spans="3:15" s="477" customFormat="1" ht="30" hidden="1" customHeight="1" x14ac:dyDescent="0.7">
      <c r="C728" s="349"/>
      <c r="D728" s="349"/>
      <c r="E728" s="349"/>
      <c r="F728" s="349"/>
      <c r="G728" s="478"/>
      <c r="H728" s="479"/>
      <c r="I728" s="324"/>
      <c r="J728" s="324"/>
      <c r="K728" s="484"/>
      <c r="L728" s="488"/>
      <c r="M728" s="485"/>
      <c r="N728" s="485"/>
      <c r="O728" s="485"/>
    </row>
    <row r="729" spans="3:15" s="477" customFormat="1" ht="30" hidden="1" customHeight="1" x14ac:dyDescent="0.7">
      <c r="C729" s="349"/>
      <c r="D729" s="349"/>
      <c r="E729" s="349"/>
      <c r="F729" s="349"/>
      <c r="G729" s="478"/>
      <c r="H729" s="479"/>
      <c r="I729" s="324"/>
      <c r="J729" s="324"/>
      <c r="K729" s="484"/>
      <c r="L729" s="488"/>
      <c r="M729" s="485"/>
      <c r="N729" s="485"/>
      <c r="O729" s="485"/>
    </row>
    <row r="730" spans="3:15" s="477" customFormat="1" ht="30" hidden="1" customHeight="1" x14ac:dyDescent="0.7">
      <c r="C730" s="349"/>
      <c r="D730" s="349"/>
      <c r="E730" s="349"/>
      <c r="F730" s="349"/>
      <c r="G730" s="478"/>
      <c r="H730" s="479"/>
      <c r="I730" s="324"/>
      <c r="J730" s="324"/>
      <c r="K730" s="484"/>
      <c r="L730" s="488"/>
      <c r="M730" s="485"/>
      <c r="N730" s="485"/>
      <c r="O730" s="485"/>
    </row>
    <row r="731" spans="3:15" s="477" customFormat="1" ht="30" hidden="1" customHeight="1" x14ac:dyDescent="0.7">
      <c r="C731" s="349"/>
      <c r="D731" s="349"/>
      <c r="E731" s="349"/>
      <c r="F731" s="349"/>
      <c r="G731" s="478"/>
      <c r="H731" s="479"/>
      <c r="I731" s="324"/>
      <c r="J731" s="324"/>
      <c r="K731" s="482"/>
      <c r="L731" s="481"/>
    </row>
    <row r="732" spans="3:15" s="477" customFormat="1" ht="30" hidden="1" customHeight="1" x14ac:dyDescent="0.7">
      <c r="C732" s="349"/>
      <c r="D732" s="349"/>
      <c r="E732" s="349"/>
      <c r="F732" s="349"/>
      <c r="G732" s="478"/>
      <c r="H732" s="479"/>
      <c r="I732" s="324"/>
      <c r="J732" s="324"/>
      <c r="K732" s="482"/>
      <c r="L732" s="481"/>
    </row>
    <row r="733" spans="3:15" s="477" customFormat="1" ht="30" hidden="1" customHeight="1" x14ac:dyDescent="0.7">
      <c r="C733" s="349"/>
      <c r="D733" s="349"/>
      <c r="E733" s="349"/>
      <c r="F733" s="349"/>
      <c r="G733" s="478"/>
      <c r="H733" s="479"/>
      <c r="I733" s="324"/>
      <c r="J733" s="324"/>
      <c r="K733" s="482"/>
      <c r="L733" s="481"/>
    </row>
    <row r="734" spans="3:15" s="477" customFormat="1" ht="30" hidden="1" customHeight="1" x14ac:dyDescent="0.7">
      <c r="C734" s="349"/>
      <c r="D734" s="349"/>
      <c r="E734" s="349"/>
      <c r="F734" s="349"/>
      <c r="G734" s="478"/>
      <c r="H734" s="479"/>
      <c r="I734" s="324"/>
      <c r="J734" s="324"/>
      <c r="K734" s="482"/>
      <c r="L734" s="481"/>
    </row>
    <row r="735" spans="3:15" s="477" customFormat="1" ht="30" hidden="1" customHeight="1" x14ac:dyDescent="0.7">
      <c r="C735" s="349"/>
      <c r="D735" s="349"/>
      <c r="E735" s="349"/>
      <c r="F735" s="349"/>
      <c r="G735" s="478"/>
      <c r="H735" s="479"/>
      <c r="I735" s="324"/>
      <c r="J735" s="324"/>
      <c r="K735" s="482"/>
      <c r="L735" s="481"/>
    </row>
    <row r="736" spans="3:15" s="477" customFormat="1" ht="30" hidden="1" customHeight="1" x14ac:dyDescent="0.7">
      <c r="C736" s="349"/>
      <c r="D736" s="349"/>
      <c r="E736" s="349"/>
      <c r="F736" s="349"/>
      <c r="G736" s="478"/>
      <c r="H736" s="479"/>
      <c r="I736" s="324"/>
      <c r="J736" s="324"/>
      <c r="K736" s="482"/>
      <c r="L736" s="481"/>
    </row>
    <row r="737" spans="3:12" s="477" customFormat="1" ht="30" hidden="1" customHeight="1" x14ac:dyDescent="0.7">
      <c r="C737" s="349"/>
      <c r="D737" s="349"/>
      <c r="E737" s="349"/>
      <c r="F737" s="349"/>
      <c r="G737" s="478"/>
      <c r="H737" s="479"/>
      <c r="I737" s="324"/>
      <c r="J737" s="324"/>
      <c r="K737" s="482"/>
      <c r="L737" s="481"/>
    </row>
    <row r="738" spans="3:12" s="477" customFormat="1" ht="30" hidden="1" customHeight="1" x14ac:dyDescent="0.7">
      <c r="C738" s="349"/>
      <c r="D738" s="349"/>
      <c r="E738" s="349"/>
      <c r="F738" s="349"/>
      <c r="G738" s="478"/>
      <c r="H738" s="479"/>
      <c r="I738" s="324"/>
      <c r="J738" s="324"/>
      <c r="K738" s="482"/>
      <c r="L738" s="481"/>
    </row>
    <row r="739" spans="3:12" s="477" customFormat="1" ht="30" hidden="1" customHeight="1" x14ac:dyDescent="0.7">
      <c r="C739" s="349"/>
      <c r="D739" s="349"/>
      <c r="E739" s="349"/>
      <c r="F739" s="349"/>
      <c r="G739" s="478"/>
      <c r="H739" s="479"/>
      <c r="I739" s="324"/>
      <c r="J739" s="324"/>
      <c r="K739" s="482"/>
      <c r="L739" s="481"/>
    </row>
    <row r="740" spans="3:12" s="477" customFormat="1" ht="30" hidden="1" customHeight="1" x14ac:dyDescent="0.7">
      <c r="C740" s="349"/>
      <c r="D740" s="349"/>
      <c r="E740" s="349"/>
      <c r="F740" s="349"/>
      <c r="G740" s="478"/>
      <c r="H740" s="479"/>
      <c r="I740" s="324"/>
      <c r="J740" s="324"/>
      <c r="K740" s="482"/>
      <c r="L740" s="481"/>
    </row>
    <row r="741" spans="3:12" s="477" customFormat="1" ht="30" hidden="1" customHeight="1" x14ac:dyDescent="0.7">
      <c r="C741" s="349"/>
      <c r="D741" s="349"/>
      <c r="E741" s="349"/>
      <c r="F741" s="349"/>
      <c r="G741" s="478"/>
      <c r="H741" s="479"/>
      <c r="I741" s="324"/>
      <c r="J741" s="324"/>
      <c r="K741" s="482"/>
      <c r="L741" s="481"/>
    </row>
    <row r="742" spans="3:12" s="477" customFormat="1" ht="30" hidden="1" customHeight="1" x14ac:dyDescent="0.7">
      <c r="C742" s="349"/>
      <c r="D742" s="349"/>
      <c r="E742" s="349"/>
      <c r="F742" s="349"/>
      <c r="G742" s="478"/>
      <c r="H742" s="479"/>
      <c r="I742" s="324"/>
      <c r="J742" s="324"/>
      <c r="K742" s="482"/>
      <c r="L742" s="481"/>
    </row>
    <row r="743" spans="3:12" s="477" customFormat="1" ht="30" hidden="1" customHeight="1" x14ac:dyDescent="0.7">
      <c r="C743" s="349"/>
      <c r="D743" s="349"/>
      <c r="E743" s="349"/>
      <c r="F743" s="349"/>
      <c r="G743" s="478"/>
      <c r="H743" s="479"/>
      <c r="I743" s="324"/>
      <c r="J743" s="324"/>
      <c r="K743" s="482"/>
      <c r="L743" s="481"/>
    </row>
    <row r="744" spans="3:12" s="477" customFormat="1" ht="30" hidden="1" customHeight="1" x14ac:dyDescent="0.7">
      <c r="C744" s="349"/>
      <c r="D744" s="349"/>
      <c r="E744" s="349"/>
      <c r="F744" s="349"/>
      <c r="G744" s="478"/>
      <c r="H744" s="479"/>
      <c r="I744" s="324"/>
      <c r="J744" s="324"/>
      <c r="K744" s="482"/>
      <c r="L744" s="481"/>
    </row>
    <row r="745" spans="3:12" s="477" customFormat="1" ht="30" hidden="1" customHeight="1" x14ac:dyDescent="0.7">
      <c r="C745" s="349"/>
      <c r="D745" s="349"/>
      <c r="E745" s="349"/>
      <c r="F745" s="349"/>
      <c r="G745" s="478"/>
      <c r="H745" s="479"/>
      <c r="I745" s="324"/>
      <c r="J745" s="324"/>
      <c r="K745" s="482"/>
      <c r="L745" s="481"/>
    </row>
    <row r="746" spans="3:12" s="477" customFormat="1" ht="30" hidden="1" customHeight="1" x14ac:dyDescent="0.7">
      <c r="C746" s="349"/>
      <c r="D746" s="349"/>
      <c r="E746" s="349"/>
      <c r="F746" s="349"/>
      <c r="G746" s="478"/>
      <c r="H746" s="479"/>
      <c r="I746" s="324"/>
      <c r="J746" s="324"/>
      <c r="K746" s="482"/>
      <c r="L746" s="481"/>
    </row>
    <row r="747" spans="3:12" s="477" customFormat="1" ht="30" hidden="1" customHeight="1" x14ac:dyDescent="0.7">
      <c r="C747" s="349"/>
      <c r="D747" s="349"/>
      <c r="E747" s="349"/>
      <c r="F747" s="349"/>
      <c r="G747" s="478"/>
      <c r="H747" s="479"/>
      <c r="I747" s="324"/>
      <c r="J747" s="324"/>
      <c r="K747" s="482"/>
      <c r="L747" s="481"/>
    </row>
    <row r="748" spans="3:12" s="477" customFormat="1" ht="30" hidden="1" customHeight="1" x14ac:dyDescent="0.7">
      <c r="C748" s="349"/>
      <c r="D748" s="349"/>
      <c r="E748" s="349"/>
      <c r="F748" s="349"/>
      <c r="G748" s="478"/>
      <c r="H748" s="479"/>
      <c r="I748" s="324"/>
      <c r="J748" s="324"/>
      <c r="K748" s="482"/>
      <c r="L748" s="481"/>
    </row>
    <row r="749" spans="3:12" s="477" customFormat="1" ht="30" hidden="1" customHeight="1" x14ac:dyDescent="0.7">
      <c r="C749" s="349"/>
      <c r="D749" s="349"/>
      <c r="E749" s="349"/>
      <c r="F749" s="349"/>
      <c r="G749" s="478"/>
      <c r="H749" s="479"/>
      <c r="I749" s="324"/>
      <c r="J749" s="324"/>
      <c r="K749" s="482"/>
      <c r="L749" s="481"/>
    </row>
    <row r="750" spans="3:12" s="477" customFormat="1" ht="30" hidden="1" customHeight="1" x14ac:dyDescent="0.7">
      <c r="C750" s="349"/>
      <c r="D750" s="349"/>
      <c r="E750" s="349"/>
      <c r="F750" s="349"/>
      <c r="G750" s="478"/>
      <c r="H750" s="479"/>
      <c r="I750" s="324"/>
      <c r="J750" s="324"/>
      <c r="K750" s="482"/>
      <c r="L750" s="481"/>
    </row>
    <row r="751" spans="3:12" s="477" customFormat="1" ht="30" hidden="1" customHeight="1" x14ac:dyDescent="0.7">
      <c r="C751" s="349"/>
      <c r="D751" s="349"/>
      <c r="E751" s="349"/>
      <c r="F751" s="349"/>
      <c r="G751" s="478"/>
      <c r="H751" s="479"/>
      <c r="I751" s="324"/>
      <c r="J751" s="324"/>
      <c r="K751" s="482"/>
      <c r="L751" s="481"/>
    </row>
    <row r="752" spans="3:12" s="477" customFormat="1" ht="30" hidden="1" customHeight="1" x14ac:dyDescent="0.7">
      <c r="C752" s="349"/>
      <c r="D752" s="349"/>
      <c r="E752" s="349"/>
      <c r="F752" s="349"/>
      <c r="G752" s="478"/>
      <c r="H752" s="479"/>
      <c r="I752" s="324"/>
      <c r="J752" s="324"/>
      <c r="K752" s="482"/>
      <c r="L752" s="481"/>
    </row>
    <row r="753" spans="2:12" s="477" customFormat="1" ht="30" hidden="1" customHeight="1" x14ac:dyDescent="0.7">
      <c r="C753" s="349"/>
      <c r="D753" s="349"/>
      <c r="E753" s="349"/>
      <c r="F753" s="349"/>
      <c r="G753" s="478"/>
      <c r="H753" s="479"/>
      <c r="I753" s="324"/>
      <c r="J753" s="324"/>
      <c r="K753" s="482"/>
      <c r="L753" s="481"/>
    </row>
    <row r="754" spans="2:12" s="477" customFormat="1" ht="30" hidden="1" customHeight="1" x14ac:dyDescent="0.7">
      <c r="C754" s="349"/>
      <c r="D754" s="349"/>
      <c r="E754" s="349"/>
      <c r="F754" s="349"/>
      <c r="G754" s="478"/>
      <c r="H754" s="479"/>
      <c r="I754" s="324"/>
      <c r="J754" s="324"/>
      <c r="K754" s="482"/>
      <c r="L754" s="481"/>
    </row>
    <row r="755" spans="2:12" s="481" customFormat="1" ht="30" hidden="1" customHeight="1" x14ac:dyDescent="0.7">
      <c r="C755" s="349"/>
      <c r="D755" s="349"/>
      <c r="E755" s="349"/>
      <c r="F755" s="349"/>
      <c r="G755" s="478"/>
      <c r="H755" s="479"/>
      <c r="I755" s="324"/>
      <c r="J755" s="324"/>
      <c r="K755" s="484"/>
    </row>
    <row r="756" spans="2:12" s="481" customFormat="1" ht="30" hidden="1" customHeight="1" x14ac:dyDescent="0.7">
      <c r="C756" s="349"/>
      <c r="D756" s="349"/>
      <c r="E756" s="349"/>
      <c r="F756" s="349"/>
      <c r="G756" s="478"/>
      <c r="H756" s="479"/>
      <c r="I756" s="324"/>
      <c r="J756" s="324"/>
      <c r="K756" s="484"/>
    </row>
    <row r="757" spans="2:12" s="481" customFormat="1" ht="30" hidden="1" customHeight="1" x14ac:dyDescent="0.7">
      <c r="C757" s="349"/>
      <c r="D757" s="349"/>
      <c r="E757" s="349"/>
      <c r="F757" s="349"/>
      <c r="G757" s="478"/>
      <c r="H757" s="479"/>
      <c r="I757" s="324"/>
      <c r="J757" s="324"/>
      <c r="K757" s="484"/>
    </row>
    <row r="758" spans="2:12" s="481" customFormat="1" ht="30" hidden="1" customHeight="1" x14ac:dyDescent="0.7">
      <c r="C758" s="349"/>
      <c r="D758" s="349"/>
      <c r="E758" s="349"/>
      <c r="F758" s="349"/>
      <c r="G758" s="478"/>
      <c r="H758" s="479"/>
      <c r="I758" s="324"/>
      <c r="J758" s="324"/>
      <c r="K758" s="484"/>
    </row>
    <row r="759" spans="2:12" s="481" customFormat="1" ht="30" hidden="1" customHeight="1" x14ac:dyDescent="0.7">
      <c r="C759" s="349"/>
      <c r="D759" s="349"/>
      <c r="E759" s="349"/>
      <c r="F759" s="349"/>
      <c r="G759" s="478"/>
      <c r="H759" s="479"/>
      <c r="I759" s="324"/>
      <c r="J759" s="324"/>
      <c r="K759" s="484"/>
    </row>
    <row r="760" spans="2:12" s="286" customFormat="1" ht="30" hidden="1" customHeight="1" x14ac:dyDescent="0.7">
      <c r="B760" s="481"/>
      <c r="C760" s="349"/>
      <c r="D760" s="349"/>
      <c r="E760" s="349"/>
      <c r="F760" s="349"/>
      <c r="G760" s="478"/>
      <c r="H760" s="479"/>
      <c r="I760" s="324"/>
      <c r="J760" s="324"/>
      <c r="K760" s="311"/>
    </row>
    <row r="761" spans="2:12" s="286" customFormat="1" ht="30" hidden="1" customHeight="1" x14ac:dyDescent="0.7">
      <c r="B761" s="481"/>
      <c r="C761" s="349"/>
      <c r="D761" s="349"/>
      <c r="E761" s="349"/>
      <c r="F761" s="349"/>
      <c r="G761" s="478"/>
      <c r="H761" s="479"/>
      <c r="I761" s="324"/>
      <c r="J761" s="324"/>
      <c r="K761" s="311"/>
    </row>
    <row r="762" spans="2:12" s="286" customFormat="1" ht="30" hidden="1" customHeight="1" x14ac:dyDescent="0.7">
      <c r="B762" s="481"/>
      <c r="C762" s="349"/>
      <c r="D762" s="349"/>
      <c r="E762" s="349"/>
      <c r="F762" s="349"/>
      <c r="G762" s="478"/>
      <c r="H762" s="479"/>
      <c r="I762" s="324"/>
      <c r="J762" s="324"/>
      <c r="K762" s="311"/>
    </row>
    <row r="763" spans="2:12" ht="30" hidden="1" customHeight="1" x14ac:dyDescent="0.7">
      <c r="B763" s="477"/>
      <c r="C763" s="349"/>
      <c r="D763" s="349"/>
      <c r="E763" s="349"/>
      <c r="F763" s="349"/>
      <c r="G763" s="478"/>
      <c r="H763" s="479"/>
      <c r="I763" s="324"/>
      <c r="J763" s="324"/>
    </row>
    <row r="764" spans="2:12" ht="30" hidden="1" customHeight="1" x14ac:dyDescent="0.7">
      <c r="B764" s="477"/>
      <c r="C764" s="349"/>
      <c r="D764" s="349"/>
      <c r="E764" s="349"/>
      <c r="F764" s="349"/>
      <c r="G764" s="478"/>
      <c r="H764" s="479"/>
      <c r="I764" s="324"/>
      <c r="J764" s="324"/>
    </row>
    <row r="765" spans="2:12" ht="30" hidden="1" customHeight="1" x14ac:dyDescent="0.7">
      <c r="B765" s="477"/>
      <c r="C765" s="349"/>
      <c r="D765" s="349"/>
      <c r="E765" s="349"/>
      <c r="F765" s="349"/>
      <c r="G765" s="478"/>
      <c r="H765" s="479"/>
      <c r="I765" s="324"/>
      <c r="J765" s="324"/>
    </row>
    <row r="766" spans="2:12" ht="30" hidden="1" customHeight="1" x14ac:dyDescent="0.7">
      <c r="B766" s="477"/>
      <c r="C766" s="349"/>
      <c r="D766" s="349"/>
      <c r="E766" s="349"/>
      <c r="F766" s="349"/>
      <c r="G766" s="478"/>
      <c r="H766" s="479"/>
      <c r="I766" s="324"/>
      <c r="J766" s="324"/>
    </row>
    <row r="767" spans="2:12" ht="30" hidden="1" customHeight="1" x14ac:dyDescent="0.7">
      <c r="B767" s="477"/>
      <c r="C767" s="349"/>
      <c r="D767" s="349"/>
      <c r="E767" s="349"/>
      <c r="F767" s="349"/>
      <c r="G767" s="478"/>
      <c r="H767" s="479"/>
      <c r="I767" s="324"/>
      <c r="J767" s="324"/>
    </row>
    <row r="768" spans="2:12" ht="30" hidden="1" customHeight="1" x14ac:dyDescent="0.7">
      <c r="B768" s="477"/>
      <c r="C768" s="349"/>
      <c r="D768" s="349"/>
      <c r="E768" s="349"/>
      <c r="F768" s="349"/>
      <c r="G768" s="478"/>
      <c r="H768" s="479"/>
      <c r="I768" s="324"/>
      <c r="J768" s="324"/>
    </row>
    <row r="769" spans="2:10" ht="30" hidden="1" customHeight="1" x14ac:dyDescent="0.7">
      <c r="B769" s="477"/>
      <c r="C769" s="349"/>
      <c r="D769" s="349"/>
      <c r="E769" s="349"/>
      <c r="F769" s="349"/>
      <c r="G769" s="478"/>
      <c r="H769" s="479"/>
      <c r="I769" s="324"/>
      <c r="J769" s="324"/>
    </row>
    <row r="770" spans="2:10" ht="30" hidden="1" customHeight="1" x14ac:dyDescent="0.7">
      <c r="B770" s="477"/>
      <c r="C770" s="349"/>
      <c r="D770" s="349"/>
      <c r="E770" s="349"/>
      <c r="F770" s="349"/>
      <c r="G770" s="478"/>
      <c r="H770" s="479"/>
      <c r="I770" s="324"/>
      <c r="J770" s="324"/>
    </row>
    <row r="771" spans="2:10" ht="30" hidden="1" customHeight="1" x14ac:dyDescent="0.7">
      <c r="B771" s="477"/>
      <c r="C771" s="349"/>
      <c r="D771" s="349"/>
      <c r="E771" s="349"/>
      <c r="F771" s="349"/>
      <c r="G771" s="478"/>
      <c r="H771" s="479"/>
      <c r="I771" s="324"/>
      <c r="J771" s="324"/>
    </row>
    <row r="772" spans="2:10" ht="30" hidden="1" customHeight="1" x14ac:dyDescent="0.7">
      <c r="B772" s="477"/>
      <c r="C772" s="349"/>
      <c r="D772" s="349"/>
      <c r="E772" s="349"/>
      <c r="F772" s="349"/>
      <c r="G772" s="478"/>
      <c r="H772" s="479"/>
      <c r="I772" s="324"/>
      <c r="J772" s="324"/>
    </row>
    <row r="773" spans="2:10" ht="30" hidden="1" customHeight="1" x14ac:dyDescent="0.7">
      <c r="B773" s="477"/>
      <c r="C773" s="349"/>
      <c r="D773" s="349"/>
      <c r="E773" s="349"/>
      <c r="F773" s="349"/>
      <c r="G773" s="478"/>
      <c r="H773" s="479"/>
      <c r="I773" s="324"/>
      <c r="J773" s="324"/>
    </row>
    <row r="774" spans="2:10" ht="30" hidden="1" customHeight="1" x14ac:dyDescent="0.7">
      <c r="B774" s="477"/>
      <c r="C774" s="349"/>
      <c r="D774" s="349"/>
      <c r="E774" s="349"/>
      <c r="F774" s="349"/>
      <c r="G774" s="478"/>
      <c r="H774" s="479"/>
      <c r="I774" s="324"/>
      <c r="J774" s="324"/>
    </row>
    <row r="775" spans="2:10" ht="30" hidden="1" customHeight="1" x14ac:dyDescent="0.7">
      <c r="B775" s="477"/>
      <c r="C775" s="349"/>
      <c r="D775" s="349"/>
      <c r="E775" s="349"/>
      <c r="F775" s="349"/>
      <c r="G775" s="478"/>
      <c r="H775" s="479"/>
      <c r="I775" s="324"/>
      <c r="J775" s="324"/>
    </row>
    <row r="776" spans="2:10" ht="30" hidden="1" customHeight="1" x14ac:dyDescent="0.7">
      <c r="B776" s="477"/>
      <c r="C776" s="349"/>
      <c r="D776" s="349"/>
      <c r="E776" s="349"/>
      <c r="F776" s="349"/>
      <c r="G776" s="478"/>
      <c r="H776" s="479"/>
      <c r="I776" s="324"/>
      <c r="J776" s="324"/>
    </row>
    <row r="777" spans="2:10" ht="30" hidden="1" customHeight="1" x14ac:dyDescent="0.7">
      <c r="B777" s="477"/>
      <c r="C777" s="349"/>
      <c r="D777" s="349"/>
      <c r="E777" s="349"/>
      <c r="F777" s="349"/>
      <c r="G777" s="478"/>
      <c r="H777" s="479"/>
      <c r="I777" s="324"/>
      <c r="J777" s="324"/>
    </row>
    <row r="778" spans="2:10" ht="30" hidden="1" customHeight="1" x14ac:dyDescent="0.7">
      <c r="B778" s="477"/>
      <c r="C778" s="349"/>
      <c r="D778" s="349"/>
      <c r="E778" s="349"/>
      <c r="F778" s="349"/>
      <c r="G778" s="478"/>
      <c r="H778" s="479"/>
      <c r="I778" s="324"/>
      <c r="J778" s="324"/>
    </row>
    <row r="779" spans="2:10" ht="30" hidden="1" customHeight="1" x14ac:dyDescent="0.7">
      <c r="B779" s="477"/>
      <c r="C779" s="349"/>
      <c r="D779" s="349"/>
      <c r="E779" s="349"/>
      <c r="F779" s="349"/>
      <c r="G779" s="478"/>
      <c r="H779" s="479"/>
      <c r="I779" s="324"/>
      <c r="J779" s="324"/>
    </row>
    <row r="780" spans="2:10" ht="30" hidden="1" customHeight="1" x14ac:dyDescent="0.7">
      <c r="B780" s="477"/>
      <c r="C780" s="349"/>
      <c r="D780" s="349"/>
      <c r="E780" s="349"/>
      <c r="F780" s="349"/>
      <c r="G780" s="478"/>
      <c r="H780" s="479"/>
      <c r="I780" s="324"/>
      <c r="J780" s="324"/>
    </row>
    <row r="781" spans="2:10" ht="30" hidden="1" customHeight="1" x14ac:dyDescent="0.7">
      <c r="B781" s="477"/>
      <c r="C781" s="349"/>
      <c r="D781" s="349"/>
      <c r="E781" s="349"/>
      <c r="F781" s="349"/>
      <c r="G781" s="478"/>
      <c r="H781" s="479"/>
      <c r="I781" s="324"/>
      <c r="J781" s="324"/>
    </row>
    <row r="782" spans="2:10" ht="30" hidden="1" customHeight="1" x14ac:dyDescent="0.7">
      <c r="B782" s="477"/>
      <c r="C782" s="349"/>
      <c r="D782" s="349"/>
      <c r="E782" s="349"/>
      <c r="F782" s="349"/>
      <c r="G782" s="478"/>
      <c r="H782" s="479"/>
      <c r="I782" s="324"/>
      <c r="J782" s="324"/>
    </row>
    <row r="783" spans="2:10" ht="30" hidden="1" customHeight="1" x14ac:dyDescent="0.7">
      <c r="B783" s="477"/>
      <c r="C783" s="349"/>
      <c r="D783" s="349"/>
      <c r="E783" s="349"/>
      <c r="F783" s="349"/>
      <c r="G783" s="478"/>
      <c r="H783" s="479"/>
      <c r="I783" s="324"/>
      <c r="J783" s="324"/>
    </row>
    <row r="784" spans="2:10" ht="30" hidden="1" customHeight="1" x14ac:dyDescent="0.7">
      <c r="B784" s="477"/>
      <c r="C784" s="349"/>
      <c r="D784" s="349"/>
      <c r="E784" s="349"/>
      <c r="F784" s="349"/>
      <c r="G784" s="478"/>
      <c r="H784" s="479"/>
      <c r="I784" s="324"/>
      <c r="J784" s="324"/>
    </row>
    <row r="785" spans="2:10" ht="30" hidden="1" customHeight="1" x14ac:dyDescent="0.7">
      <c r="B785" s="477"/>
      <c r="C785" s="349"/>
      <c r="D785" s="349"/>
      <c r="E785" s="349"/>
      <c r="F785" s="349"/>
      <c r="G785" s="478"/>
      <c r="H785" s="479"/>
      <c r="I785" s="324"/>
      <c r="J785" s="324"/>
    </row>
    <row r="786" spans="2:10" ht="30" hidden="1" customHeight="1" x14ac:dyDescent="0.7">
      <c r="B786" s="477"/>
      <c r="C786" s="349"/>
      <c r="D786" s="349"/>
      <c r="E786" s="349"/>
      <c r="F786" s="349"/>
      <c r="G786" s="478"/>
      <c r="H786" s="479"/>
      <c r="I786" s="324"/>
      <c r="J786" s="324"/>
    </row>
    <row r="787" spans="2:10" ht="30" hidden="1" customHeight="1" x14ac:dyDescent="0.7">
      <c r="B787" s="477"/>
      <c r="C787" s="349"/>
      <c r="D787" s="349"/>
      <c r="E787" s="349"/>
      <c r="F787" s="349"/>
      <c r="G787" s="478"/>
      <c r="H787" s="479"/>
      <c r="I787" s="324"/>
      <c r="J787" s="324"/>
    </row>
    <row r="788" spans="2:10" ht="30" hidden="1" customHeight="1" x14ac:dyDescent="0.7">
      <c r="B788" s="477"/>
      <c r="C788" s="349"/>
      <c r="D788" s="349"/>
      <c r="E788" s="349"/>
      <c r="F788" s="349"/>
      <c r="G788" s="478"/>
      <c r="H788" s="479"/>
      <c r="I788" s="324"/>
      <c r="J788" s="324"/>
    </row>
    <row r="789" spans="2:10" ht="30" hidden="1" customHeight="1" x14ac:dyDescent="0.7">
      <c r="B789" s="477"/>
      <c r="C789" s="349"/>
      <c r="D789" s="349"/>
      <c r="E789" s="349"/>
      <c r="F789" s="349"/>
      <c r="G789" s="478"/>
      <c r="H789" s="479"/>
      <c r="I789" s="324"/>
      <c r="J789" s="324"/>
    </row>
    <row r="790" spans="2:10" ht="30" hidden="1" customHeight="1" x14ac:dyDescent="0.7">
      <c r="B790" s="477"/>
      <c r="C790" s="349"/>
      <c r="D790" s="349"/>
      <c r="E790" s="349"/>
      <c r="F790" s="349"/>
      <c r="G790" s="478"/>
      <c r="H790" s="479"/>
      <c r="I790" s="324"/>
      <c r="J790" s="324"/>
    </row>
    <row r="791" spans="2:10" ht="30" hidden="1" customHeight="1" x14ac:dyDescent="0.7">
      <c r="B791" s="477"/>
      <c r="C791" s="349"/>
      <c r="D791" s="349"/>
      <c r="E791" s="349"/>
      <c r="F791" s="349"/>
      <c r="G791" s="478"/>
      <c r="H791" s="479"/>
      <c r="I791" s="324"/>
      <c r="J791" s="324"/>
    </row>
    <row r="792" spans="2:10" ht="30" hidden="1" customHeight="1" x14ac:dyDescent="0.7">
      <c r="B792" s="477"/>
      <c r="C792" s="349"/>
      <c r="D792" s="349"/>
      <c r="E792" s="349"/>
      <c r="F792" s="349"/>
      <c r="G792" s="478"/>
      <c r="H792" s="479"/>
      <c r="I792" s="324"/>
      <c r="J792" s="324"/>
    </row>
    <row r="793" spans="2:10" ht="30" hidden="1" customHeight="1" x14ac:dyDescent="0.7">
      <c r="B793" s="477"/>
      <c r="C793" s="349"/>
      <c r="D793" s="349"/>
      <c r="E793" s="349"/>
      <c r="F793" s="349"/>
      <c r="G793" s="478"/>
      <c r="H793" s="479"/>
      <c r="I793" s="324"/>
      <c r="J793" s="324"/>
    </row>
    <row r="794" spans="2:10" ht="30" hidden="1" customHeight="1" x14ac:dyDescent="0.7">
      <c r="B794" s="477"/>
      <c r="C794" s="349"/>
      <c r="D794" s="349"/>
      <c r="E794" s="349"/>
      <c r="F794" s="349"/>
      <c r="G794" s="478"/>
      <c r="H794" s="479"/>
      <c r="I794" s="324"/>
      <c r="J794" s="324"/>
    </row>
    <row r="795" spans="2:10" ht="30" hidden="1" customHeight="1" x14ac:dyDescent="0.7">
      <c r="B795" s="477"/>
      <c r="C795" s="349"/>
      <c r="D795" s="349"/>
      <c r="E795" s="349"/>
      <c r="F795" s="349"/>
      <c r="G795" s="478"/>
      <c r="H795" s="479"/>
      <c r="I795" s="324"/>
      <c r="J795" s="324"/>
    </row>
    <row r="796" spans="2:10" ht="30" hidden="1" customHeight="1" x14ac:dyDescent="0.7">
      <c r="B796" s="477"/>
      <c r="C796" s="349"/>
      <c r="D796" s="349"/>
      <c r="E796" s="349"/>
      <c r="F796" s="349"/>
      <c r="G796" s="478"/>
      <c r="H796" s="479"/>
      <c r="I796" s="324"/>
      <c r="J796" s="324"/>
    </row>
    <row r="797" spans="2:10" ht="30" hidden="1" customHeight="1" x14ac:dyDescent="0.7">
      <c r="B797" s="477"/>
      <c r="C797" s="349"/>
      <c r="D797" s="349"/>
      <c r="E797" s="349"/>
      <c r="F797" s="349"/>
      <c r="G797" s="478"/>
      <c r="H797" s="479"/>
      <c r="I797" s="324"/>
      <c r="J797" s="324"/>
    </row>
    <row r="798" spans="2:10" ht="30" hidden="1" customHeight="1" x14ac:dyDescent="0.7">
      <c r="B798" s="477"/>
      <c r="C798" s="349"/>
      <c r="D798" s="349"/>
      <c r="E798" s="349"/>
      <c r="F798" s="349"/>
      <c r="G798" s="478"/>
      <c r="H798" s="479"/>
      <c r="I798" s="324"/>
      <c r="J798" s="324"/>
    </row>
    <row r="799" spans="2:10" ht="30" hidden="1" customHeight="1" x14ac:dyDescent="0.7">
      <c r="B799" s="477"/>
      <c r="C799" s="349"/>
      <c r="D799" s="349"/>
      <c r="E799" s="349"/>
      <c r="F799" s="349"/>
      <c r="G799" s="478"/>
      <c r="H799" s="479"/>
      <c r="I799" s="324"/>
      <c r="J799" s="324"/>
    </row>
    <row r="800" spans="2:10" ht="30" hidden="1" customHeight="1" x14ac:dyDescent="0.7">
      <c r="B800" s="477"/>
      <c r="C800" s="349"/>
      <c r="D800" s="349"/>
      <c r="E800" s="349"/>
      <c r="F800" s="349"/>
      <c r="G800" s="478"/>
      <c r="H800" s="479"/>
      <c r="I800" s="324"/>
      <c r="J800" s="324"/>
    </row>
    <row r="801" spans="2:15" ht="30" hidden="1" customHeight="1" x14ac:dyDescent="0.7">
      <c r="B801" s="477"/>
      <c r="C801" s="349"/>
      <c r="D801" s="349"/>
      <c r="E801" s="349"/>
      <c r="F801" s="349"/>
      <c r="G801" s="478"/>
      <c r="H801" s="479"/>
      <c r="I801" s="324"/>
      <c r="J801" s="324"/>
    </row>
    <row r="802" spans="2:15" ht="30" hidden="1" customHeight="1" x14ac:dyDescent="0.7">
      <c r="B802" s="477"/>
      <c r="C802" s="349"/>
      <c r="D802" s="349"/>
      <c r="E802" s="349"/>
      <c r="F802" s="349"/>
      <c r="G802" s="478"/>
      <c r="H802" s="479"/>
      <c r="I802" s="324"/>
      <c r="J802" s="324"/>
    </row>
    <row r="803" spans="2:15" ht="30" hidden="1" customHeight="1" x14ac:dyDescent="0.7">
      <c r="B803" s="477"/>
      <c r="C803" s="349"/>
      <c r="D803" s="349"/>
      <c r="E803" s="349"/>
      <c r="F803" s="349"/>
      <c r="G803" s="478"/>
      <c r="H803" s="479"/>
      <c r="I803" s="324"/>
      <c r="J803" s="324"/>
    </row>
    <row r="804" spans="2:15" ht="30" hidden="1" customHeight="1" x14ac:dyDescent="0.7">
      <c r="B804" s="477"/>
      <c r="C804" s="349"/>
      <c r="D804" s="349"/>
      <c r="E804" s="349"/>
      <c r="F804" s="349"/>
      <c r="G804" s="478"/>
      <c r="H804" s="479"/>
      <c r="I804" s="324"/>
      <c r="J804" s="324"/>
    </row>
    <row r="805" spans="2:15" ht="30" hidden="1" customHeight="1" x14ac:dyDescent="0.7">
      <c r="B805" s="477"/>
      <c r="C805" s="349"/>
      <c r="D805" s="349"/>
      <c r="E805" s="349"/>
      <c r="F805" s="349"/>
      <c r="G805" s="478"/>
      <c r="H805" s="479"/>
      <c r="I805" s="324"/>
      <c r="J805" s="324"/>
    </row>
    <row r="806" spans="2:15" ht="30" hidden="1" customHeight="1" x14ac:dyDescent="0.7">
      <c r="B806" s="477"/>
      <c r="C806" s="349"/>
      <c r="D806" s="349"/>
      <c r="E806" s="349"/>
      <c r="F806" s="349"/>
      <c r="G806" s="478"/>
      <c r="H806" s="479"/>
      <c r="I806" s="324"/>
      <c r="J806" s="443"/>
    </row>
    <row r="807" spans="2:15" ht="30" hidden="1" customHeight="1" x14ac:dyDescent="0.7">
      <c r="B807" s="477"/>
      <c r="C807" s="349"/>
      <c r="D807" s="349"/>
      <c r="E807" s="349"/>
      <c r="F807" s="349"/>
      <c r="G807" s="478"/>
      <c r="H807" s="479"/>
      <c r="I807" s="324"/>
      <c r="J807" s="443"/>
    </row>
    <row r="808" spans="2:15" ht="30" hidden="1" customHeight="1" x14ac:dyDescent="0.7">
      <c r="B808" s="477"/>
      <c r="C808" s="349"/>
      <c r="D808" s="349"/>
      <c r="E808" s="349"/>
      <c r="F808" s="349"/>
      <c r="G808" s="478"/>
      <c r="H808" s="479"/>
      <c r="I808" s="324"/>
      <c r="J808" s="443"/>
    </row>
    <row r="809" spans="2:15" ht="30" hidden="1" customHeight="1" x14ac:dyDescent="0.7">
      <c r="B809" s="477"/>
      <c r="C809" s="349"/>
      <c r="D809" s="349"/>
      <c r="E809" s="349"/>
      <c r="F809" s="349"/>
      <c r="G809" s="478"/>
      <c r="H809" s="479"/>
      <c r="I809" s="324"/>
      <c r="J809" s="443"/>
    </row>
    <row r="810" spans="2:15" ht="30" hidden="1" customHeight="1" x14ac:dyDescent="0.7">
      <c r="B810" s="477"/>
      <c r="C810" s="349"/>
      <c r="D810" s="349"/>
      <c r="E810" s="349"/>
      <c r="F810" s="349"/>
      <c r="G810" s="478"/>
      <c r="H810" s="479"/>
      <c r="I810" s="324"/>
      <c r="J810" s="443"/>
    </row>
    <row r="811" spans="2:15" ht="30" hidden="1" customHeight="1" x14ac:dyDescent="0.7">
      <c r="B811" s="477"/>
      <c r="C811" s="349"/>
      <c r="D811" s="349"/>
      <c r="E811" s="349"/>
      <c r="F811" s="349"/>
      <c r="G811" s="478"/>
      <c r="H811" s="479"/>
      <c r="I811" s="324"/>
      <c r="J811" s="443"/>
    </row>
    <row r="812" spans="2:15" ht="30" hidden="1" customHeight="1" x14ac:dyDescent="0.7">
      <c r="B812" s="477"/>
      <c r="C812" s="349"/>
      <c r="D812" s="349"/>
      <c r="E812" s="349"/>
      <c r="F812" s="349"/>
      <c r="G812" s="478"/>
      <c r="H812" s="479"/>
      <c r="I812" s="324"/>
      <c r="J812" s="443"/>
    </row>
    <row r="813" spans="2:15" ht="30" hidden="1" customHeight="1" x14ac:dyDescent="0.7">
      <c r="B813" s="477"/>
      <c r="C813" s="349"/>
      <c r="D813" s="349"/>
      <c r="E813" s="349"/>
      <c r="F813" s="349"/>
      <c r="G813" s="478"/>
      <c r="H813" s="479"/>
      <c r="I813" s="324"/>
      <c r="J813" s="443"/>
    </row>
    <row r="814" spans="2:15" ht="30" hidden="1" customHeight="1" x14ac:dyDescent="0.7">
      <c r="B814" s="477"/>
      <c r="C814" s="349"/>
      <c r="D814" s="349"/>
      <c r="E814" s="349"/>
      <c r="F814" s="349"/>
      <c r="G814" s="478"/>
      <c r="H814" s="479"/>
      <c r="I814" s="324"/>
      <c r="J814" s="324"/>
    </row>
    <row r="815" spans="2:15" ht="30" hidden="1" customHeight="1" x14ac:dyDescent="0.7">
      <c r="B815" s="477"/>
      <c r="C815" s="349"/>
      <c r="D815" s="349"/>
      <c r="E815" s="349"/>
      <c r="F815" s="349"/>
      <c r="G815" s="478"/>
      <c r="H815" s="479"/>
      <c r="I815" s="324"/>
      <c r="J815" s="324"/>
      <c r="K815" s="311"/>
      <c r="L815" s="315"/>
      <c r="M815" s="312"/>
      <c r="N815" s="312"/>
      <c r="O815" s="312"/>
    </row>
    <row r="816" spans="2:15" ht="30" hidden="1" customHeight="1" x14ac:dyDescent="0.7">
      <c r="B816" s="477"/>
      <c r="C816" s="349"/>
      <c r="D816" s="349"/>
      <c r="E816" s="349"/>
      <c r="F816" s="349"/>
      <c r="G816" s="478"/>
      <c r="H816" s="479"/>
      <c r="I816" s="324"/>
      <c r="J816" s="324"/>
      <c r="K816" s="311"/>
      <c r="L816" s="315"/>
      <c r="M816" s="312"/>
      <c r="N816" s="312"/>
      <c r="O816" s="312"/>
    </row>
    <row r="817" spans="2:15" ht="30" hidden="1" customHeight="1" x14ac:dyDescent="0.7">
      <c r="B817" s="477"/>
      <c r="C817" s="349"/>
      <c r="D817" s="349"/>
      <c r="E817" s="349"/>
      <c r="F817" s="349"/>
      <c r="G817" s="478"/>
      <c r="H817" s="479"/>
      <c r="I817" s="324"/>
      <c r="J817" s="324"/>
      <c r="K817" s="311"/>
      <c r="L817" s="315"/>
      <c r="M817" s="312"/>
      <c r="N817" s="312"/>
      <c r="O817" s="312"/>
    </row>
    <row r="818" spans="2:15" ht="30" hidden="1" customHeight="1" x14ac:dyDescent="0.7">
      <c r="B818" s="477"/>
      <c r="C818" s="349"/>
      <c r="D818" s="349"/>
      <c r="E818" s="349"/>
      <c r="F818" s="349"/>
      <c r="G818" s="478"/>
      <c r="H818" s="479"/>
      <c r="I818" s="324"/>
      <c r="J818" s="324"/>
      <c r="K818" s="311"/>
      <c r="L818" s="315"/>
      <c r="M818" s="312"/>
      <c r="N818" s="312"/>
      <c r="O818" s="312"/>
    </row>
    <row r="819" spans="2:15" ht="30" hidden="1" customHeight="1" x14ac:dyDescent="0.7">
      <c r="B819" s="477"/>
      <c r="C819" s="349"/>
      <c r="D819" s="349"/>
      <c r="E819" s="349"/>
      <c r="F819" s="349"/>
      <c r="G819" s="478"/>
      <c r="H819" s="479"/>
      <c r="I819" s="324"/>
      <c r="J819" s="324"/>
      <c r="K819" s="311"/>
      <c r="L819" s="315"/>
      <c r="M819" s="312"/>
      <c r="N819" s="312"/>
      <c r="O819" s="312"/>
    </row>
    <row r="820" spans="2:15" ht="30" hidden="1" customHeight="1" x14ac:dyDescent="0.7">
      <c r="B820" s="477"/>
      <c r="C820" s="349"/>
      <c r="D820" s="349"/>
      <c r="E820" s="349"/>
      <c r="F820" s="349"/>
      <c r="G820" s="478"/>
      <c r="H820" s="479"/>
      <c r="I820" s="324"/>
      <c r="J820" s="324"/>
      <c r="K820" s="311"/>
      <c r="L820" s="315"/>
      <c r="M820" s="312"/>
      <c r="N820" s="312"/>
      <c r="O820" s="312"/>
    </row>
    <row r="821" spans="2:15" ht="30" hidden="1" customHeight="1" x14ac:dyDescent="0.7">
      <c r="B821" s="477"/>
      <c r="C821" s="349"/>
      <c r="D821" s="349"/>
      <c r="E821" s="349"/>
      <c r="F821" s="349"/>
      <c r="G821" s="478"/>
      <c r="H821" s="479"/>
      <c r="I821" s="324"/>
      <c r="J821" s="324"/>
      <c r="K821" s="311"/>
      <c r="L821" s="315"/>
      <c r="M821" s="312"/>
      <c r="N821" s="312"/>
      <c r="O821" s="312"/>
    </row>
    <row r="822" spans="2:15" ht="30" hidden="1" customHeight="1" x14ac:dyDescent="0.7">
      <c r="B822" s="477"/>
      <c r="C822" s="349"/>
      <c r="D822" s="349"/>
      <c r="E822" s="349"/>
      <c r="F822" s="349"/>
      <c r="G822" s="478"/>
      <c r="H822" s="479"/>
      <c r="I822" s="324"/>
      <c r="J822" s="324"/>
      <c r="K822" s="311"/>
      <c r="L822" s="315"/>
      <c r="M822" s="312"/>
      <c r="N822" s="312"/>
      <c r="O822" s="312"/>
    </row>
    <row r="823" spans="2:15" ht="30" hidden="1" customHeight="1" x14ac:dyDescent="0.65">
      <c r="I823" s="308"/>
      <c r="K823" s="311"/>
      <c r="L823" s="315"/>
      <c r="M823" s="312"/>
      <c r="N823" s="312"/>
      <c r="O823" s="312"/>
    </row>
    <row r="824" spans="2:15" ht="30" hidden="1" customHeight="1" x14ac:dyDescent="0.65">
      <c r="I824" s="308"/>
      <c r="K824" s="311"/>
      <c r="L824" s="315"/>
      <c r="M824" s="312"/>
      <c r="N824" s="312"/>
      <c r="O824" s="312"/>
    </row>
    <row r="825" spans="2:15" ht="30" hidden="1" customHeight="1" x14ac:dyDescent="0.65">
      <c r="I825" s="308"/>
      <c r="K825" s="311"/>
      <c r="L825" s="315"/>
      <c r="M825" s="312"/>
      <c r="N825" s="312"/>
      <c r="O825" s="312"/>
    </row>
    <row r="826" spans="2:15" ht="30" hidden="1" customHeight="1" x14ac:dyDescent="0.65">
      <c r="I826" s="308"/>
      <c r="K826" s="311"/>
      <c r="L826" s="315"/>
      <c r="M826" s="312"/>
      <c r="N826" s="312"/>
      <c r="O826" s="312"/>
    </row>
    <row r="827" spans="2:15" ht="30" hidden="1" customHeight="1" x14ac:dyDescent="0.65">
      <c r="I827" s="308"/>
      <c r="K827" s="311"/>
      <c r="L827" s="315"/>
      <c r="M827" s="312"/>
      <c r="N827" s="312"/>
      <c r="O827" s="312"/>
    </row>
    <row r="828" spans="2:15" ht="30" hidden="1" customHeight="1" x14ac:dyDescent="0.65">
      <c r="I828" s="308"/>
      <c r="K828" s="311"/>
      <c r="L828" s="315"/>
      <c r="M828" s="312"/>
      <c r="N828" s="312"/>
      <c r="O828" s="312"/>
    </row>
    <row r="829" spans="2:15" ht="30" hidden="1" customHeight="1" x14ac:dyDescent="0.65">
      <c r="I829" s="308"/>
      <c r="K829" s="311"/>
      <c r="L829" s="315"/>
      <c r="M829" s="312"/>
      <c r="N829" s="312"/>
      <c r="O829" s="312"/>
    </row>
    <row r="830" spans="2:15" ht="30" hidden="1" customHeight="1" x14ac:dyDescent="0.65">
      <c r="I830" s="308"/>
      <c r="K830" s="311"/>
      <c r="L830" s="315"/>
      <c r="M830" s="312"/>
      <c r="N830" s="312"/>
      <c r="O830" s="312"/>
    </row>
    <row r="831" spans="2:15" ht="30" hidden="1" customHeight="1" x14ac:dyDescent="0.65">
      <c r="I831" s="308"/>
    </row>
    <row r="832" spans="2:15" ht="30" hidden="1" customHeight="1" x14ac:dyDescent="0.65">
      <c r="I832" s="308"/>
    </row>
    <row r="833" spans="9:9" ht="30" hidden="1" customHeight="1" x14ac:dyDescent="0.65">
      <c r="I833" s="308"/>
    </row>
    <row r="834" spans="9:9" ht="30" hidden="1" customHeight="1" x14ac:dyDescent="0.65">
      <c r="I834" s="308"/>
    </row>
    <row r="835" spans="9:9" ht="30" hidden="1" customHeight="1" x14ac:dyDescent="0.65">
      <c r="I835" s="308"/>
    </row>
    <row r="836" spans="9:9" ht="30" hidden="1" customHeight="1" x14ac:dyDescent="0.65">
      <c r="I836" s="308"/>
    </row>
    <row r="837" spans="9:9" ht="30" hidden="1" customHeight="1" x14ac:dyDescent="0.65">
      <c r="I837" s="308"/>
    </row>
    <row r="838" spans="9:9" ht="30" hidden="1" customHeight="1" x14ac:dyDescent="0.65">
      <c r="I838" s="308"/>
    </row>
    <row r="839" spans="9:9" ht="30" hidden="1" customHeight="1" x14ac:dyDescent="0.65">
      <c r="I839" s="308"/>
    </row>
    <row r="840" spans="9:9" ht="30" hidden="1" customHeight="1" x14ac:dyDescent="0.65">
      <c r="I840" s="308"/>
    </row>
    <row r="841" spans="9:9" ht="30" hidden="1" customHeight="1" x14ac:dyDescent="0.65">
      <c r="I841" s="308"/>
    </row>
    <row r="842" spans="9:9" ht="30" hidden="1" customHeight="1" x14ac:dyDescent="0.65">
      <c r="I842" s="308"/>
    </row>
    <row r="843" spans="9:9" ht="30" hidden="1" customHeight="1" x14ac:dyDescent="0.65">
      <c r="I843" s="308"/>
    </row>
    <row r="844" spans="9:9" ht="30" hidden="1" customHeight="1" x14ac:dyDescent="0.65">
      <c r="I844" s="308"/>
    </row>
    <row r="845" spans="9:9" ht="30" hidden="1" customHeight="1" x14ac:dyDescent="0.65">
      <c r="I845" s="308"/>
    </row>
    <row r="846" spans="9:9" ht="30" hidden="1" customHeight="1" x14ac:dyDescent="0.65">
      <c r="I846" s="308"/>
    </row>
    <row r="847" spans="9:9" ht="30" hidden="1" customHeight="1" x14ac:dyDescent="0.65">
      <c r="I847" s="308"/>
    </row>
    <row r="848" spans="9:9" ht="30" hidden="1" customHeight="1" x14ac:dyDescent="0.65">
      <c r="I848" s="308"/>
    </row>
    <row r="849" spans="9:9" ht="30" hidden="1" customHeight="1" x14ac:dyDescent="0.65">
      <c r="I849" s="308"/>
    </row>
    <row r="850" spans="9:9" ht="30" hidden="1" customHeight="1" x14ac:dyDescent="0.65">
      <c r="I850" s="308"/>
    </row>
    <row r="851" spans="9:9" ht="30" hidden="1" customHeight="1" x14ac:dyDescent="0.65">
      <c r="I851" s="308"/>
    </row>
    <row r="852" spans="9:9" ht="30" hidden="1" customHeight="1" x14ac:dyDescent="0.65">
      <c r="I852" s="308"/>
    </row>
    <row r="853" spans="9:9" ht="30" hidden="1" customHeight="1" x14ac:dyDescent="0.65">
      <c r="I853" s="308"/>
    </row>
    <row r="854" spans="9:9" ht="30" hidden="1" customHeight="1" x14ac:dyDescent="0.65">
      <c r="I854" s="308"/>
    </row>
    <row r="855" spans="9:9" ht="30" hidden="1" customHeight="1" x14ac:dyDescent="0.65">
      <c r="I855" s="308"/>
    </row>
    <row r="856" spans="9:9" ht="30" hidden="1" customHeight="1" x14ac:dyDescent="0.65">
      <c r="I856" s="308"/>
    </row>
    <row r="857" spans="9:9" ht="30" hidden="1" customHeight="1" x14ac:dyDescent="0.65">
      <c r="I857" s="308"/>
    </row>
    <row r="858" spans="9:9" ht="30" hidden="1" customHeight="1" x14ac:dyDescent="0.65">
      <c r="I858" s="308"/>
    </row>
    <row r="859" spans="9:9" ht="30" hidden="1" customHeight="1" x14ac:dyDescent="0.65">
      <c r="I859" s="308"/>
    </row>
    <row r="860" spans="9:9" ht="30" hidden="1" customHeight="1" x14ac:dyDescent="0.65">
      <c r="I860" s="308"/>
    </row>
    <row r="861" spans="9:9" ht="30" hidden="1" customHeight="1" x14ac:dyDescent="0.65">
      <c r="I861" s="308"/>
    </row>
    <row r="862" spans="9:9" ht="30" hidden="1" customHeight="1" x14ac:dyDescent="0.65">
      <c r="I862" s="308"/>
    </row>
    <row r="863" spans="9:9" ht="30" hidden="1" customHeight="1" x14ac:dyDescent="0.65">
      <c r="I863" s="308"/>
    </row>
    <row r="864" spans="9:9" ht="30" hidden="1" customHeight="1" x14ac:dyDescent="0.65">
      <c r="I864" s="308"/>
    </row>
    <row r="865" spans="9:9" ht="30" hidden="1" customHeight="1" x14ac:dyDescent="0.65">
      <c r="I865" s="308"/>
    </row>
    <row r="866" spans="9:9" ht="30" hidden="1" customHeight="1" x14ac:dyDescent="0.65">
      <c r="I866" s="308"/>
    </row>
    <row r="867" spans="9:9" ht="30" hidden="1" customHeight="1" x14ac:dyDescent="0.65">
      <c r="I867" s="308"/>
    </row>
    <row r="868" spans="9:9" ht="30" hidden="1" customHeight="1" x14ac:dyDescent="0.65">
      <c r="I868" s="308"/>
    </row>
    <row r="869" spans="9:9" ht="30" hidden="1" customHeight="1" x14ac:dyDescent="0.65">
      <c r="I869" s="308"/>
    </row>
    <row r="870" spans="9:9" ht="30" hidden="1" customHeight="1" x14ac:dyDescent="0.65">
      <c r="I870" s="308"/>
    </row>
    <row r="871" spans="9:9" ht="30" hidden="1" customHeight="1" x14ac:dyDescent="0.65">
      <c r="I871" s="308"/>
    </row>
    <row r="872" spans="9:9" ht="30" hidden="1" customHeight="1" x14ac:dyDescent="0.65">
      <c r="I872" s="308"/>
    </row>
    <row r="873" spans="9:9" ht="30" hidden="1" customHeight="1" x14ac:dyDescent="0.65">
      <c r="I873" s="308"/>
    </row>
    <row r="874" spans="9:9" ht="30" hidden="1" customHeight="1" x14ac:dyDescent="0.65">
      <c r="I874" s="308"/>
    </row>
    <row r="875" spans="9:9" ht="30" hidden="1" customHeight="1" x14ac:dyDescent="0.65">
      <c r="I875" s="308"/>
    </row>
    <row r="876" spans="9:9" ht="30" hidden="1" customHeight="1" x14ac:dyDescent="0.65">
      <c r="I876" s="308"/>
    </row>
    <row r="877" spans="9:9" ht="30" hidden="1" customHeight="1" x14ac:dyDescent="0.65">
      <c r="I877" s="308"/>
    </row>
    <row r="878" spans="9:9" ht="30" hidden="1" customHeight="1" x14ac:dyDescent="0.65">
      <c r="I878" s="308"/>
    </row>
    <row r="879" spans="9:9" ht="30" hidden="1" customHeight="1" x14ac:dyDescent="0.65">
      <c r="I879" s="308"/>
    </row>
    <row r="880" spans="9:9" ht="30" hidden="1" customHeight="1" x14ac:dyDescent="0.65">
      <c r="I880" s="308"/>
    </row>
    <row r="881" spans="9:9" ht="30" hidden="1" customHeight="1" x14ac:dyDescent="0.65">
      <c r="I881" s="308"/>
    </row>
    <row r="882" spans="9:9" ht="30" hidden="1" customHeight="1" x14ac:dyDescent="0.65">
      <c r="I882" s="308"/>
    </row>
    <row r="883" spans="9:9" ht="30" hidden="1" customHeight="1" x14ac:dyDescent="0.65">
      <c r="I883" s="308"/>
    </row>
    <row r="884" spans="9:9" ht="30" hidden="1" customHeight="1" x14ac:dyDescent="0.65">
      <c r="I884" s="308"/>
    </row>
    <row r="885" spans="9:9" ht="30" hidden="1" customHeight="1" x14ac:dyDescent="0.65">
      <c r="I885" s="308"/>
    </row>
    <row r="886" spans="9:9" ht="30" hidden="1" customHeight="1" x14ac:dyDescent="0.65">
      <c r="I886" s="308"/>
    </row>
    <row r="887" spans="9:9" ht="30" hidden="1" customHeight="1" x14ac:dyDescent="0.65">
      <c r="I887" s="308"/>
    </row>
    <row r="888" spans="9:9" ht="30" hidden="1" customHeight="1" x14ac:dyDescent="0.65">
      <c r="I888" s="308"/>
    </row>
    <row r="889" spans="9:9" ht="30" hidden="1" customHeight="1" x14ac:dyDescent="0.65">
      <c r="I889" s="308"/>
    </row>
    <row r="890" spans="9:9" ht="30" hidden="1" customHeight="1" x14ac:dyDescent="0.65">
      <c r="I890" s="308"/>
    </row>
    <row r="891" spans="9:9" ht="30" hidden="1" customHeight="1" x14ac:dyDescent="0.65">
      <c r="I891" s="308"/>
    </row>
    <row r="892" spans="9:9" ht="30" hidden="1" customHeight="1" x14ac:dyDescent="0.65">
      <c r="I892" s="308"/>
    </row>
    <row r="893" spans="9:9" ht="30" hidden="1" customHeight="1" x14ac:dyDescent="0.65">
      <c r="I893" s="308"/>
    </row>
    <row r="894" spans="9:9" ht="30" hidden="1" customHeight="1" x14ac:dyDescent="0.65">
      <c r="I894" s="308"/>
    </row>
    <row r="895" spans="9:9" ht="30" hidden="1" customHeight="1" x14ac:dyDescent="0.65">
      <c r="I895" s="308"/>
    </row>
    <row r="896" spans="9:9" ht="30" hidden="1" customHeight="1" x14ac:dyDescent="0.65">
      <c r="I896" s="308"/>
    </row>
    <row r="897" spans="9:9" ht="30" hidden="1" customHeight="1" x14ac:dyDescent="0.65">
      <c r="I897" s="308"/>
    </row>
    <row r="898" spans="9:9" ht="30" hidden="1" customHeight="1" x14ac:dyDescent="0.65">
      <c r="I898" s="308"/>
    </row>
    <row r="899" spans="9:9" ht="30" hidden="1" customHeight="1" x14ac:dyDescent="0.65">
      <c r="I899" s="308"/>
    </row>
    <row r="900" spans="9:9" ht="30" hidden="1" customHeight="1" x14ac:dyDescent="0.65">
      <c r="I900" s="308"/>
    </row>
    <row r="901" spans="9:9" ht="30" hidden="1" customHeight="1" x14ac:dyDescent="0.65">
      <c r="I901" s="308"/>
    </row>
    <row r="902" spans="9:9" ht="30" hidden="1" customHeight="1" x14ac:dyDescent="0.65">
      <c r="I902" s="308"/>
    </row>
    <row r="903" spans="9:9" ht="30" hidden="1" customHeight="1" x14ac:dyDescent="0.65">
      <c r="I903" s="308"/>
    </row>
    <row r="904" spans="9:9" ht="30" hidden="1" customHeight="1" x14ac:dyDescent="0.65">
      <c r="I904" s="308"/>
    </row>
    <row r="905" spans="9:9" ht="30" hidden="1" customHeight="1" x14ac:dyDescent="0.65">
      <c r="I905" s="308"/>
    </row>
    <row r="906" spans="9:9" ht="30" hidden="1" customHeight="1" x14ac:dyDescent="0.65">
      <c r="I906" s="308"/>
    </row>
    <row r="907" spans="9:9" ht="30" hidden="1" customHeight="1" x14ac:dyDescent="0.65">
      <c r="I907" s="308"/>
    </row>
    <row r="908" spans="9:9" ht="30" hidden="1" customHeight="1" x14ac:dyDescent="0.65">
      <c r="I908" s="308"/>
    </row>
    <row r="909" spans="9:9" ht="30" hidden="1" customHeight="1" x14ac:dyDescent="0.65">
      <c r="I909" s="308"/>
    </row>
    <row r="910" spans="9:9" ht="30" hidden="1" customHeight="1" x14ac:dyDescent="0.65">
      <c r="I910" s="308"/>
    </row>
    <row r="911" spans="9:9" ht="30" hidden="1" customHeight="1" x14ac:dyDescent="0.65">
      <c r="I911" s="308"/>
    </row>
    <row r="912" spans="9:9" ht="30" hidden="1" customHeight="1" x14ac:dyDescent="0.65">
      <c r="I912" s="308"/>
    </row>
    <row r="913" spans="4:9" ht="30" hidden="1" customHeight="1" x14ac:dyDescent="0.65">
      <c r="I913" s="308"/>
    </row>
    <row r="914" spans="4:9" ht="30" hidden="1" customHeight="1" x14ac:dyDescent="0.65">
      <c r="I914" s="308"/>
    </row>
    <row r="915" spans="4:9" ht="30" hidden="1" customHeight="1" x14ac:dyDescent="0.65">
      <c r="I915" s="308"/>
    </row>
    <row r="916" spans="4:9" ht="30" hidden="1" customHeight="1" x14ac:dyDescent="0.65">
      <c r="I916" s="308"/>
    </row>
    <row r="917" spans="4:9" ht="30" hidden="1" customHeight="1" x14ac:dyDescent="0.65">
      <c r="I917" s="308"/>
    </row>
    <row r="918" spans="4:9" ht="30" hidden="1" customHeight="1" x14ac:dyDescent="0.65">
      <c r="I918" s="308"/>
    </row>
    <row r="919" spans="4:9" ht="30" hidden="1" customHeight="1" x14ac:dyDescent="0.65">
      <c r="I919" s="308"/>
    </row>
    <row r="920" spans="4:9" ht="30" hidden="1" customHeight="1" x14ac:dyDescent="0.65">
      <c r="I920" s="308"/>
    </row>
    <row r="921" spans="4:9" ht="30" hidden="1" customHeight="1" x14ac:dyDescent="0.65">
      <c r="I921" s="308"/>
    </row>
    <row r="922" spans="4:9" ht="30" hidden="1" customHeight="1" x14ac:dyDescent="0.65">
      <c r="I922" s="308"/>
    </row>
    <row r="923" spans="4:9" ht="30" hidden="1" customHeight="1" x14ac:dyDescent="0.65">
      <c r="I923" s="308"/>
    </row>
    <row r="924" spans="4:9" ht="30" hidden="1" customHeight="1" x14ac:dyDescent="0.65"/>
    <row r="925" spans="4:9" ht="30" hidden="1" customHeight="1" x14ac:dyDescent="0.65"/>
    <row r="926" spans="4:9" ht="30" hidden="1" customHeight="1" x14ac:dyDescent="0.65">
      <c r="D926" s="507"/>
    </row>
    <row r="927" spans="4:9" ht="30" hidden="1" customHeight="1" x14ac:dyDescent="0.65"/>
    <row r="928" spans="4:9" ht="30" hidden="1" customHeight="1" x14ac:dyDescent="0.65"/>
    <row r="929" spans="5:6" ht="30" hidden="1" customHeight="1" x14ac:dyDescent="0.65">
      <c r="E929" s="310" t="s">
        <v>276</v>
      </c>
    </row>
    <row r="930" spans="5:6" ht="30" hidden="1" customHeight="1" x14ac:dyDescent="0.65">
      <c r="F930" s="310">
        <f>SUBTOTAL(9,F82:F645)</f>
        <v>635141.30000000005</v>
      </c>
    </row>
    <row r="931" spans="5:6" ht="30" hidden="1" customHeight="1" x14ac:dyDescent="0.65">
      <c r="F931" s="310">
        <f>SUBTOTAL(9,F60:F930)</f>
        <v>734972.3</v>
      </c>
    </row>
    <row r="932" spans="5:6" ht="30" customHeight="1" x14ac:dyDescent="0.65">
      <c r="F932" s="310">
        <f>SUBTOTAL(9,F44:F931)</f>
        <v>763862.3</v>
      </c>
    </row>
  </sheetData>
  <autoFilter ref="D1:D931">
    <filterColumn colId="0">
      <filters>
        <filter val="บริษัท พี.ประชุม  จำกัด"/>
      </filters>
    </filterColumn>
  </autoFilter>
  <mergeCells count="4">
    <mergeCell ref="B1:I1"/>
    <mergeCell ref="B2:I2"/>
    <mergeCell ref="B3:I3"/>
    <mergeCell ref="G4:H4"/>
  </mergeCells>
  <pageMargins left="0.62992125984251968" right="0.23622047244094491" top="0.55118110236220474" bottom="0.74803149606299213" header="0.31496062992125984" footer="0.31496062992125984"/>
  <pageSetup paperSize="9" scale="45" fitToHeight="0" orientation="landscape" r:id="rId1"/>
  <rowBreaks count="4" manualBreakCount="4">
    <brk id="339" min="1" max="9" man="1"/>
    <brk id="407" min="1" max="9" man="1"/>
    <brk id="663" min="1" max="9" man="1"/>
    <brk id="668" min="1" max="9" man="1"/>
  </rowBreaks>
  <colBreaks count="1" manualBreakCount="1">
    <brk id="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3" tint="0.39997558519241921"/>
    <pageSetUpPr fitToPage="1"/>
  </sheetPr>
  <dimension ref="A1:O886"/>
  <sheetViews>
    <sheetView view="pageBreakPreview" zoomScaleNormal="100" zoomScaleSheetLayoutView="100" workbookViewId="0">
      <selection activeCell="B20" sqref="B20:I20"/>
    </sheetView>
  </sheetViews>
  <sheetFormatPr defaultColWidth="9" defaultRowHeight="30" customHeight="1" x14ac:dyDescent="0.55000000000000004"/>
  <cols>
    <col min="1" max="1" width="6" style="40" customWidth="1"/>
    <col min="2" max="2" width="6.625" style="40" customWidth="1"/>
    <col min="3" max="3" width="24.875" style="14" customWidth="1"/>
    <col min="4" max="4" width="39.625" style="14" customWidth="1"/>
    <col min="5" max="5" width="80.75" style="14" customWidth="1"/>
    <col min="6" max="6" width="19.625" style="14" customWidth="1"/>
    <col min="7" max="7" width="15.875" style="14" customWidth="1"/>
    <col min="8" max="8" width="20" style="122" customWidth="1"/>
    <col min="9" max="9" width="7.75" style="14" customWidth="1"/>
    <col min="10" max="10" width="4.375" style="27" customWidth="1"/>
    <col min="11" max="11" width="50.625" style="13" hidden="1" customWidth="1"/>
    <col min="12" max="12" width="6.25" style="8" customWidth="1"/>
    <col min="13" max="13" width="14.125" style="40" hidden="1" customWidth="1"/>
    <col min="14" max="16384" width="9" style="40"/>
  </cols>
  <sheetData>
    <row r="1" spans="1:12" ht="34.5" customHeight="1" x14ac:dyDescent="0.55000000000000004">
      <c r="A1" s="8"/>
      <c r="B1" s="763" t="s">
        <v>14</v>
      </c>
      <c r="C1" s="763"/>
      <c r="D1" s="763"/>
      <c r="E1" s="763"/>
      <c r="F1" s="763"/>
      <c r="G1" s="763"/>
      <c r="H1" s="763"/>
      <c r="I1" s="763"/>
      <c r="J1" s="77"/>
      <c r="K1" s="12"/>
      <c r="L1" s="12"/>
    </row>
    <row r="2" spans="1:12" ht="30" hidden="1" customHeight="1" x14ac:dyDescent="0.55000000000000004">
      <c r="B2" s="764" t="s">
        <v>36</v>
      </c>
      <c r="C2" s="764"/>
      <c r="D2" s="764"/>
      <c r="E2" s="764"/>
      <c r="F2" s="764"/>
      <c r="G2" s="764"/>
      <c r="H2" s="764"/>
      <c r="I2" s="764"/>
      <c r="J2" s="77"/>
      <c r="K2" s="12"/>
      <c r="L2" s="12"/>
    </row>
    <row r="3" spans="1:12" ht="21" hidden="1" customHeight="1" x14ac:dyDescent="0.55000000000000004">
      <c r="B3" s="765" t="s">
        <v>15</v>
      </c>
      <c r="C3" s="765"/>
      <c r="D3" s="765"/>
      <c r="E3" s="765"/>
      <c r="F3" s="765"/>
      <c r="G3" s="765"/>
      <c r="H3" s="765"/>
      <c r="I3" s="765"/>
      <c r="J3" s="78"/>
      <c r="K3" s="41"/>
      <c r="L3" s="41"/>
    </row>
    <row r="4" spans="1:12" ht="54.75" hidden="1" customHeight="1" x14ac:dyDescent="0.55000000000000004">
      <c r="B4" s="42" t="s">
        <v>5</v>
      </c>
      <c r="C4" s="79" t="s">
        <v>16</v>
      </c>
      <c r="D4" s="80" t="s">
        <v>6</v>
      </c>
      <c r="E4" s="79" t="s">
        <v>7</v>
      </c>
      <c r="F4" s="81" t="s">
        <v>8</v>
      </c>
      <c r="G4" s="766" t="s">
        <v>9</v>
      </c>
      <c r="H4" s="767"/>
      <c r="I4" s="79" t="s">
        <v>10</v>
      </c>
      <c r="J4" s="82"/>
      <c r="K4" s="43"/>
      <c r="L4" s="44"/>
    </row>
    <row r="5" spans="1:12" ht="25.5" hidden="1" customHeight="1" x14ac:dyDescent="0.55000000000000004">
      <c r="B5" s="45" t="s">
        <v>11</v>
      </c>
      <c r="C5" s="83" t="s">
        <v>0</v>
      </c>
      <c r="D5" s="84" t="s">
        <v>1</v>
      </c>
      <c r="E5" s="85" t="s">
        <v>2</v>
      </c>
      <c r="F5" s="86" t="s">
        <v>3</v>
      </c>
      <c r="G5" s="87" t="s">
        <v>12</v>
      </c>
      <c r="H5" s="79" t="s">
        <v>13</v>
      </c>
      <c r="I5" s="85" t="s">
        <v>4</v>
      </c>
      <c r="J5" s="88"/>
      <c r="K5" s="46"/>
      <c r="L5" s="47"/>
    </row>
    <row r="6" spans="1:12" ht="21.75" hidden="1" customHeight="1" x14ac:dyDescent="0.55000000000000004">
      <c r="B6" s="5">
        <v>101</v>
      </c>
      <c r="C6" s="10" t="s">
        <v>221</v>
      </c>
      <c r="D6" s="245" t="s">
        <v>415</v>
      </c>
      <c r="E6" s="197" t="s">
        <v>474</v>
      </c>
      <c r="F6" s="62">
        <v>96300</v>
      </c>
      <c r="G6" s="179">
        <v>44593</v>
      </c>
      <c r="H6" s="168" t="s">
        <v>553</v>
      </c>
      <c r="I6" s="58">
        <v>1</v>
      </c>
      <c r="K6" s="49"/>
      <c r="L6" s="40"/>
    </row>
    <row r="7" spans="1:12" ht="21.75" hidden="1" customHeight="1" x14ac:dyDescent="0.55000000000000004">
      <c r="B7" s="6"/>
      <c r="C7" s="131"/>
      <c r="D7" s="246"/>
      <c r="E7" s="198" t="s">
        <v>475</v>
      </c>
      <c r="F7" s="66"/>
      <c r="G7" s="180"/>
      <c r="H7" s="169"/>
      <c r="I7" s="58"/>
      <c r="K7" s="49"/>
      <c r="L7" s="40"/>
    </row>
    <row r="8" spans="1:12" ht="21.75" hidden="1" customHeight="1" x14ac:dyDescent="0.55000000000000004">
      <c r="B8" s="5">
        <v>102</v>
      </c>
      <c r="C8" s="130" t="s">
        <v>37</v>
      </c>
      <c r="D8" s="201" t="s">
        <v>416</v>
      </c>
      <c r="E8" s="197" t="s">
        <v>476</v>
      </c>
      <c r="F8" s="53">
        <v>38594.9</v>
      </c>
      <c r="G8" s="179">
        <v>44593</v>
      </c>
      <c r="H8" s="168" t="s">
        <v>554</v>
      </c>
      <c r="I8" s="15">
        <v>1</v>
      </c>
      <c r="K8" s="49"/>
      <c r="L8" s="40"/>
    </row>
    <row r="9" spans="1:12" ht="21.75" hidden="1" customHeight="1" x14ac:dyDescent="0.55000000000000004">
      <c r="B9" s="6"/>
      <c r="C9" s="4"/>
      <c r="D9" s="165" t="s">
        <v>406</v>
      </c>
      <c r="E9" s="198" t="s">
        <v>477</v>
      </c>
      <c r="F9" s="53"/>
      <c r="G9" s="180"/>
      <c r="H9" s="169"/>
      <c r="I9" s="17"/>
      <c r="K9" s="40"/>
      <c r="L9" s="40"/>
    </row>
    <row r="10" spans="1:12" ht="21.75" hidden="1" customHeight="1" x14ac:dyDescent="0.55000000000000004">
      <c r="B10" s="5">
        <v>103</v>
      </c>
      <c r="C10" s="130" t="s">
        <v>723</v>
      </c>
      <c r="D10" s="202" t="s">
        <v>417</v>
      </c>
      <c r="E10" s="197" t="s">
        <v>478</v>
      </c>
      <c r="F10" s="62">
        <v>77896</v>
      </c>
      <c r="G10" s="179">
        <v>44593</v>
      </c>
      <c r="H10" s="168" t="s">
        <v>555</v>
      </c>
      <c r="I10" s="58">
        <v>1</v>
      </c>
      <c r="K10" s="40"/>
      <c r="L10" s="40"/>
    </row>
    <row r="11" spans="1:12" ht="21.75" hidden="1" customHeight="1" x14ac:dyDescent="0.55000000000000004">
      <c r="B11" s="6"/>
      <c r="C11" s="4"/>
      <c r="D11" s="165"/>
      <c r="E11" s="198" t="s">
        <v>479</v>
      </c>
      <c r="F11" s="66"/>
      <c r="G11" s="180"/>
      <c r="H11" s="169"/>
      <c r="I11" s="58"/>
      <c r="K11" s="40"/>
      <c r="L11" s="40"/>
    </row>
    <row r="12" spans="1:12" ht="21.75" hidden="1" customHeight="1" x14ac:dyDescent="0.55000000000000004">
      <c r="B12" s="5">
        <v>104</v>
      </c>
      <c r="C12" s="10" t="s">
        <v>107</v>
      </c>
      <c r="D12" s="201" t="s">
        <v>411</v>
      </c>
      <c r="E12" s="197" t="s">
        <v>483</v>
      </c>
      <c r="F12" s="62">
        <v>12628.14</v>
      </c>
      <c r="G12" s="179">
        <v>44593</v>
      </c>
      <c r="H12" s="168" t="s">
        <v>558</v>
      </c>
      <c r="I12" s="15">
        <v>1</v>
      </c>
      <c r="K12" s="40"/>
      <c r="L12" s="40"/>
    </row>
    <row r="13" spans="1:12" ht="21.75" hidden="1" customHeight="1" x14ac:dyDescent="0.55000000000000004">
      <c r="B13" s="6"/>
      <c r="C13" s="38"/>
      <c r="D13" s="165"/>
      <c r="E13" s="198"/>
      <c r="F13" s="66"/>
      <c r="G13" s="180"/>
      <c r="H13" s="169"/>
      <c r="I13" s="17"/>
      <c r="K13" s="40"/>
      <c r="L13" s="40"/>
    </row>
    <row r="14" spans="1:12" ht="21.75" hidden="1" customHeight="1" x14ac:dyDescent="0.55000000000000004">
      <c r="B14" s="5">
        <v>105</v>
      </c>
      <c r="C14" s="123" t="s">
        <v>328</v>
      </c>
      <c r="D14" s="201" t="s">
        <v>434</v>
      </c>
      <c r="E14" s="197" t="s">
        <v>626</v>
      </c>
      <c r="F14" s="62">
        <v>69550</v>
      </c>
      <c r="G14" s="179">
        <v>44593</v>
      </c>
      <c r="H14" s="168" t="s">
        <v>598</v>
      </c>
      <c r="I14" s="15">
        <v>1</v>
      </c>
      <c r="J14" s="14"/>
      <c r="K14" s="40"/>
      <c r="L14" s="40"/>
    </row>
    <row r="15" spans="1:12" ht="21.75" hidden="1" customHeight="1" x14ac:dyDescent="0.55000000000000004">
      <c r="B15" s="6"/>
      <c r="C15" s="38"/>
      <c r="D15" s="165"/>
      <c r="E15" s="198" t="s">
        <v>627</v>
      </c>
      <c r="F15" s="66"/>
      <c r="G15" s="180"/>
      <c r="H15" s="169"/>
      <c r="I15" s="17"/>
      <c r="J15" s="14"/>
      <c r="K15" s="40"/>
      <c r="L15" s="40"/>
    </row>
    <row r="16" spans="1:12" ht="21.75" hidden="1" customHeight="1" x14ac:dyDescent="0.55000000000000004">
      <c r="B16" s="5">
        <v>106</v>
      </c>
      <c r="C16" s="123" t="s">
        <v>724</v>
      </c>
      <c r="D16" s="201" t="s">
        <v>435</v>
      </c>
      <c r="E16" s="197" t="s">
        <v>628</v>
      </c>
      <c r="F16" s="62">
        <v>30366.6</v>
      </c>
      <c r="G16" s="179">
        <v>44593</v>
      </c>
      <c r="H16" s="168" t="s">
        <v>599</v>
      </c>
      <c r="I16" s="58">
        <v>1</v>
      </c>
      <c r="J16" s="14"/>
      <c r="K16" s="40"/>
      <c r="L16" s="40"/>
    </row>
    <row r="17" spans="2:12" ht="18.75" hidden="1" customHeight="1" x14ac:dyDescent="0.55000000000000004">
      <c r="B17" s="6"/>
      <c r="C17" s="38"/>
      <c r="D17" s="165" t="s">
        <v>406</v>
      </c>
      <c r="E17" s="198"/>
      <c r="F17" s="66"/>
      <c r="G17" s="180"/>
      <c r="H17" s="169"/>
      <c r="I17" s="58"/>
      <c r="K17" s="40"/>
      <c r="L17" s="40"/>
    </row>
    <row r="18" spans="2:12" ht="21.75" hidden="1" customHeight="1" x14ac:dyDescent="0.55000000000000004">
      <c r="B18" s="5">
        <v>107</v>
      </c>
      <c r="C18" s="123" t="s">
        <v>186</v>
      </c>
      <c r="D18" s="208" t="s">
        <v>649</v>
      </c>
      <c r="E18" s="209" t="s">
        <v>676</v>
      </c>
      <c r="F18" s="210">
        <v>80464</v>
      </c>
      <c r="G18" s="90">
        <v>44593</v>
      </c>
      <c r="H18" s="211" t="s">
        <v>692</v>
      </c>
      <c r="I18" s="15">
        <v>1</v>
      </c>
      <c r="K18" s="40"/>
      <c r="L18" s="40"/>
    </row>
    <row r="19" spans="2:12" ht="21.75" hidden="1" customHeight="1" x14ac:dyDescent="0.55000000000000004">
      <c r="B19" s="6"/>
      <c r="C19" s="38"/>
      <c r="D19" s="212"/>
      <c r="E19" s="213" t="s">
        <v>482</v>
      </c>
      <c r="F19" s="214"/>
      <c r="G19" s="4"/>
      <c r="H19" s="215"/>
      <c r="I19" s="17"/>
      <c r="K19" s="40"/>
      <c r="L19" s="40"/>
    </row>
    <row r="20" spans="2:12" ht="21.75" customHeight="1" x14ac:dyDescent="0.55000000000000004">
      <c r="B20" s="5">
        <v>108</v>
      </c>
      <c r="C20" s="194" t="s">
        <v>725</v>
      </c>
      <c r="D20" s="216" t="s">
        <v>650</v>
      </c>
      <c r="E20" s="217" t="s">
        <v>677</v>
      </c>
      <c r="F20" s="218">
        <v>38520</v>
      </c>
      <c r="G20" s="63">
        <v>44593</v>
      </c>
      <c r="H20" s="211" t="s">
        <v>693</v>
      </c>
      <c r="I20" s="15">
        <v>1</v>
      </c>
      <c r="K20" s="40"/>
      <c r="L20" s="40"/>
    </row>
    <row r="21" spans="2:12" ht="21.75" hidden="1" customHeight="1" x14ac:dyDescent="0.55000000000000004">
      <c r="B21" s="6"/>
      <c r="C21" s="38"/>
      <c r="D21" s="219"/>
      <c r="E21" s="220"/>
      <c r="F21" s="221"/>
      <c r="G21" s="4"/>
      <c r="H21" s="215"/>
      <c r="I21" s="17"/>
      <c r="K21" s="40"/>
      <c r="L21" s="40"/>
    </row>
    <row r="22" spans="2:12" ht="21.75" hidden="1" customHeight="1" x14ac:dyDescent="0.55000000000000004">
      <c r="B22" s="5">
        <v>109</v>
      </c>
      <c r="C22" s="10" t="s">
        <v>107</v>
      </c>
      <c r="D22" s="202" t="s">
        <v>418</v>
      </c>
      <c r="E22" s="197" t="s">
        <v>484</v>
      </c>
      <c r="F22" s="62">
        <v>11342</v>
      </c>
      <c r="G22" s="179">
        <v>44594</v>
      </c>
      <c r="H22" s="168" t="s">
        <v>559</v>
      </c>
      <c r="I22" s="58">
        <v>1</v>
      </c>
      <c r="K22" s="40"/>
      <c r="L22" s="40"/>
    </row>
    <row r="23" spans="2:12" ht="21.75" hidden="1" customHeight="1" x14ac:dyDescent="0.55000000000000004">
      <c r="B23" s="6"/>
      <c r="C23" s="57"/>
      <c r="D23" s="165"/>
      <c r="E23" s="198" t="s">
        <v>485</v>
      </c>
      <c r="F23" s="66"/>
      <c r="G23" s="180"/>
      <c r="H23" s="169"/>
      <c r="I23" s="58"/>
      <c r="K23" s="40"/>
      <c r="L23" s="40"/>
    </row>
    <row r="24" spans="2:12" ht="21.75" hidden="1" customHeight="1" x14ac:dyDescent="0.55000000000000004">
      <c r="B24" s="5">
        <v>110</v>
      </c>
      <c r="C24" s="10" t="s">
        <v>107</v>
      </c>
      <c r="D24" s="201" t="s">
        <v>419</v>
      </c>
      <c r="E24" s="197" t="s">
        <v>486</v>
      </c>
      <c r="F24" s="53">
        <v>15408</v>
      </c>
      <c r="G24" s="179">
        <v>44594</v>
      </c>
      <c r="H24" s="168" t="s">
        <v>560</v>
      </c>
      <c r="I24" s="15">
        <v>1</v>
      </c>
      <c r="K24" s="40"/>
      <c r="L24" s="40"/>
    </row>
    <row r="25" spans="2:12" ht="21.75" hidden="1" customHeight="1" x14ac:dyDescent="0.55000000000000004">
      <c r="B25" s="6"/>
      <c r="C25" s="38"/>
      <c r="D25" s="165"/>
      <c r="E25" s="198" t="s">
        <v>487</v>
      </c>
      <c r="F25" s="53"/>
      <c r="G25" s="180"/>
      <c r="H25" s="169"/>
      <c r="I25" s="17"/>
      <c r="K25" s="40"/>
      <c r="L25" s="40"/>
    </row>
    <row r="26" spans="2:12" ht="21.75" hidden="1" customHeight="1" x14ac:dyDescent="0.55000000000000004">
      <c r="B26" s="5">
        <v>111</v>
      </c>
      <c r="C26" s="123" t="s">
        <v>726</v>
      </c>
      <c r="D26" s="201" t="s">
        <v>420</v>
      </c>
      <c r="E26" s="197" t="s">
        <v>488</v>
      </c>
      <c r="F26" s="62">
        <v>95230</v>
      </c>
      <c r="G26" s="179">
        <v>44594</v>
      </c>
      <c r="H26" s="168" t="s">
        <v>561</v>
      </c>
      <c r="I26" s="58">
        <v>1</v>
      </c>
      <c r="K26" s="40"/>
      <c r="L26" s="40"/>
    </row>
    <row r="27" spans="2:12" ht="21.75" hidden="1" customHeight="1" x14ac:dyDescent="0.55000000000000004">
      <c r="B27" s="6"/>
      <c r="C27" s="38"/>
      <c r="D27" s="165"/>
      <c r="E27" s="198" t="s">
        <v>489</v>
      </c>
      <c r="F27" s="66"/>
      <c r="G27" s="180"/>
      <c r="H27" s="169"/>
      <c r="I27" s="58"/>
      <c r="K27" s="40"/>
      <c r="L27" s="40"/>
    </row>
    <row r="28" spans="2:12" ht="21.75" hidden="1" customHeight="1" x14ac:dyDescent="0.55000000000000004">
      <c r="B28" s="5">
        <v>112</v>
      </c>
      <c r="C28" s="129" t="s">
        <v>727</v>
      </c>
      <c r="D28" s="201" t="s">
        <v>421</v>
      </c>
      <c r="E28" s="197" t="s">
        <v>490</v>
      </c>
      <c r="F28" s="53">
        <v>14766</v>
      </c>
      <c r="G28" s="179">
        <v>44594</v>
      </c>
      <c r="H28" s="168" t="s">
        <v>562</v>
      </c>
      <c r="I28" s="15">
        <v>1</v>
      </c>
      <c r="K28" s="40"/>
      <c r="L28" s="40"/>
    </row>
    <row r="29" spans="2:12" ht="21.75" hidden="1" customHeight="1" x14ac:dyDescent="0.55000000000000004">
      <c r="B29" s="6"/>
      <c r="C29" s="57"/>
      <c r="D29" s="165"/>
      <c r="E29" s="198" t="s">
        <v>491</v>
      </c>
      <c r="F29" s="53"/>
      <c r="G29" s="180"/>
      <c r="H29" s="169"/>
      <c r="I29" s="17"/>
      <c r="K29" s="40"/>
      <c r="L29" s="40"/>
    </row>
    <row r="30" spans="2:12" ht="21.75" hidden="1" customHeight="1" x14ac:dyDescent="0.55000000000000004">
      <c r="B30" s="5">
        <v>113</v>
      </c>
      <c r="C30" s="10" t="s">
        <v>42</v>
      </c>
      <c r="D30" s="202" t="s">
        <v>404</v>
      </c>
      <c r="E30" s="197" t="s">
        <v>492</v>
      </c>
      <c r="F30" s="62">
        <v>42104.5</v>
      </c>
      <c r="G30" s="179">
        <v>44594</v>
      </c>
      <c r="H30" s="168" t="s">
        <v>563</v>
      </c>
      <c r="I30" s="15">
        <v>1</v>
      </c>
      <c r="K30" s="49"/>
      <c r="L30" s="40"/>
    </row>
    <row r="31" spans="2:12" ht="21.75" hidden="1" customHeight="1" x14ac:dyDescent="0.55000000000000004">
      <c r="B31" s="6"/>
      <c r="C31" s="38"/>
      <c r="D31" s="165"/>
      <c r="E31" s="198" t="s">
        <v>493</v>
      </c>
      <c r="F31" s="66"/>
      <c r="G31" s="180"/>
      <c r="H31" s="169"/>
      <c r="I31" s="17"/>
      <c r="K31" s="49"/>
      <c r="L31" s="40"/>
    </row>
    <row r="32" spans="2:12" ht="21.75" hidden="1" customHeight="1" x14ac:dyDescent="0.55000000000000004">
      <c r="B32" s="5">
        <v>114</v>
      </c>
      <c r="C32" s="129" t="s">
        <v>728</v>
      </c>
      <c r="D32" s="201" t="s">
        <v>273</v>
      </c>
      <c r="E32" s="197" t="s">
        <v>630</v>
      </c>
      <c r="F32" s="53">
        <v>5564</v>
      </c>
      <c r="G32" s="179">
        <v>44594</v>
      </c>
      <c r="H32" s="168" t="s">
        <v>601</v>
      </c>
      <c r="I32" s="58">
        <v>1</v>
      </c>
      <c r="K32" s="49"/>
      <c r="L32" s="40"/>
    </row>
    <row r="33" spans="2:12" ht="21.75" hidden="1" customHeight="1" x14ac:dyDescent="0.55000000000000004">
      <c r="B33" s="6"/>
      <c r="C33" s="38"/>
      <c r="D33" s="165"/>
      <c r="E33" s="198" t="s">
        <v>631</v>
      </c>
      <c r="F33" s="66"/>
      <c r="G33" s="180"/>
      <c r="H33" s="169"/>
      <c r="I33" s="58"/>
      <c r="K33" s="49"/>
      <c r="L33" s="40"/>
    </row>
    <row r="34" spans="2:12" ht="21.75" hidden="1" customHeight="1" x14ac:dyDescent="0.55000000000000004">
      <c r="B34" s="5">
        <v>115</v>
      </c>
      <c r="C34" s="123" t="s">
        <v>347</v>
      </c>
      <c r="D34" s="201" t="s">
        <v>436</v>
      </c>
      <c r="E34" s="197" t="s">
        <v>632</v>
      </c>
      <c r="F34" s="53">
        <v>32100</v>
      </c>
      <c r="G34" s="179">
        <v>44594</v>
      </c>
      <c r="H34" s="168" t="s">
        <v>602</v>
      </c>
      <c r="I34" s="15">
        <v>1</v>
      </c>
      <c r="K34" s="49"/>
      <c r="L34" s="40"/>
    </row>
    <row r="35" spans="2:12" ht="21.75" hidden="1" customHeight="1" x14ac:dyDescent="0.55000000000000004">
      <c r="B35" s="6"/>
      <c r="C35" s="38"/>
      <c r="D35" s="165" t="s">
        <v>437</v>
      </c>
      <c r="E35" s="198" t="s">
        <v>633</v>
      </c>
      <c r="F35" s="66"/>
      <c r="G35" s="180"/>
      <c r="H35" s="169"/>
      <c r="I35" s="17"/>
      <c r="K35" s="49"/>
      <c r="L35" s="40"/>
    </row>
    <row r="36" spans="2:12" ht="21.75" hidden="1" customHeight="1" x14ac:dyDescent="0.55000000000000004">
      <c r="B36" s="5">
        <v>116</v>
      </c>
      <c r="C36" s="123" t="s">
        <v>730</v>
      </c>
      <c r="D36" s="216" t="s">
        <v>651</v>
      </c>
      <c r="E36" s="217" t="s">
        <v>678</v>
      </c>
      <c r="F36" s="218">
        <v>42479</v>
      </c>
      <c r="G36" s="54">
        <v>44594</v>
      </c>
      <c r="H36" s="211" t="s">
        <v>694</v>
      </c>
      <c r="I36" s="55">
        <v>1</v>
      </c>
      <c r="J36" s="111"/>
      <c r="K36" s="49"/>
      <c r="L36" s="40"/>
    </row>
    <row r="37" spans="2:12" ht="21.75" hidden="1" customHeight="1" x14ac:dyDescent="0.55000000000000004">
      <c r="B37" s="6"/>
      <c r="C37" s="38"/>
      <c r="D37" s="219"/>
      <c r="E37" s="222" t="s">
        <v>482</v>
      </c>
      <c r="F37" s="221"/>
      <c r="G37" s="38"/>
      <c r="H37" s="215"/>
      <c r="I37" s="67"/>
      <c r="K37" s="49"/>
      <c r="L37" s="40"/>
    </row>
    <row r="38" spans="2:12" ht="21.75" hidden="1" customHeight="1" x14ac:dyDescent="0.55000000000000004">
      <c r="B38" s="5">
        <v>117</v>
      </c>
      <c r="C38" s="129" t="s">
        <v>731</v>
      </c>
      <c r="D38" s="208" t="s">
        <v>652</v>
      </c>
      <c r="E38" s="209" t="s">
        <v>679</v>
      </c>
      <c r="F38" s="210">
        <v>16050</v>
      </c>
      <c r="G38" s="54">
        <v>44595</v>
      </c>
      <c r="H38" s="211" t="s">
        <v>695</v>
      </c>
      <c r="I38" s="55">
        <v>1</v>
      </c>
      <c r="K38" s="49"/>
      <c r="L38" s="40"/>
    </row>
    <row r="39" spans="2:12" ht="15.75" hidden="1" customHeight="1" x14ac:dyDescent="0.55000000000000004">
      <c r="B39" s="6"/>
      <c r="C39" s="38"/>
      <c r="D39" s="212"/>
      <c r="E39" s="223"/>
      <c r="F39" s="214"/>
      <c r="G39" s="38"/>
      <c r="H39" s="224"/>
      <c r="I39" s="67"/>
      <c r="K39" s="49"/>
      <c r="L39" s="40"/>
    </row>
    <row r="40" spans="2:12" ht="21.75" hidden="1" customHeight="1" x14ac:dyDescent="0.55000000000000004">
      <c r="B40" s="5">
        <v>118</v>
      </c>
      <c r="C40" s="123" t="s">
        <v>732</v>
      </c>
      <c r="D40" s="216" t="s">
        <v>179</v>
      </c>
      <c r="E40" s="217" t="s">
        <v>680</v>
      </c>
      <c r="F40" s="218">
        <v>80250</v>
      </c>
      <c r="G40" s="68">
        <v>44595</v>
      </c>
      <c r="H40" s="225" t="s">
        <v>696</v>
      </c>
      <c r="I40" s="55">
        <v>1</v>
      </c>
      <c r="K40" s="49"/>
      <c r="L40" s="40"/>
    </row>
    <row r="41" spans="2:12" ht="17.25" hidden="1" customHeight="1" x14ac:dyDescent="0.55000000000000004">
      <c r="B41" s="6"/>
      <c r="C41" s="38"/>
      <c r="D41" s="219"/>
      <c r="E41" s="222"/>
      <c r="F41" s="221"/>
      <c r="G41" s="38"/>
      <c r="H41" s="224"/>
      <c r="I41" s="67"/>
      <c r="K41" s="49"/>
      <c r="L41" s="40"/>
    </row>
    <row r="42" spans="2:12" ht="21.75" hidden="1" customHeight="1" x14ac:dyDescent="0.55000000000000004">
      <c r="B42" s="5">
        <v>119</v>
      </c>
      <c r="C42" s="123" t="s">
        <v>733</v>
      </c>
      <c r="D42" s="201" t="s">
        <v>409</v>
      </c>
      <c r="E42" s="197" t="s">
        <v>456</v>
      </c>
      <c r="F42" s="62">
        <v>3493.55</v>
      </c>
      <c r="G42" s="179">
        <v>44595</v>
      </c>
      <c r="H42" s="168" t="s">
        <v>543</v>
      </c>
      <c r="I42" s="15">
        <v>1</v>
      </c>
      <c r="K42" s="49"/>
      <c r="L42" s="40"/>
    </row>
    <row r="43" spans="2:12" ht="21.75" hidden="1" customHeight="1" x14ac:dyDescent="0.55000000000000004">
      <c r="B43" s="6"/>
      <c r="C43" s="38"/>
      <c r="D43" s="165"/>
      <c r="E43" s="198" t="s">
        <v>457</v>
      </c>
      <c r="F43" s="66"/>
      <c r="G43" s="180"/>
      <c r="H43" s="169"/>
      <c r="I43" s="17"/>
      <c r="K43" s="49"/>
      <c r="L43" s="40"/>
    </row>
    <row r="44" spans="2:12" ht="21.75" hidden="1" customHeight="1" x14ac:dyDescent="0.55000000000000004">
      <c r="B44" s="5">
        <v>120</v>
      </c>
      <c r="C44" s="194" t="s">
        <v>734</v>
      </c>
      <c r="D44" s="201" t="s">
        <v>432</v>
      </c>
      <c r="E44" s="197" t="s">
        <v>621</v>
      </c>
      <c r="F44" s="53">
        <v>26750</v>
      </c>
      <c r="G44" s="179">
        <v>44595</v>
      </c>
      <c r="H44" s="168" t="s">
        <v>595</v>
      </c>
      <c r="I44" s="15">
        <v>1</v>
      </c>
      <c r="K44" s="49"/>
      <c r="L44" s="40"/>
    </row>
    <row r="45" spans="2:12" ht="21.75" hidden="1" customHeight="1" x14ac:dyDescent="0.55000000000000004">
      <c r="B45" s="6"/>
      <c r="C45" s="38"/>
      <c r="D45" s="165"/>
      <c r="E45" s="198" t="s">
        <v>622</v>
      </c>
      <c r="F45" s="66"/>
      <c r="G45" s="180"/>
      <c r="H45" s="169"/>
      <c r="I45" s="17"/>
      <c r="K45" s="49"/>
      <c r="L45" s="40"/>
    </row>
    <row r="46" spans="2:12" ht="21.75" hidden="1" customHeight="1" x14ac:dyDescent="0.55000000000000004">
      <c r="B46" s="5">
        <v>121</v>
      </c>
      <c r="C46" s="129" t="s">
        <v>727</v>
      </c>
      <c r="D46" s="201" t="s">
        <v>421</v>
      </c>
      <c r="E46" s="197" t="s">
        <v>634</v>
      </c>
      <c r="F46" s="53">
        <v>14391.5</v>
      </c>
      <c r="G46" s="179">
        <v>44595</v>
      </c>
      <c r="H46" s="168" t="s">
        <v>603</v>
      </c>
      <c r="I46" s="58">
        <v>1</v>
      </c>
      <c r="K46" s="49"/>
      <c r="L46" s="40"/>
    </row>
    <row r="47" spans="2:12" ht="21.75" hidden="1" customHeight="1" x14ac:dyDescent="0.55000000000000004">
      <c r="B47" s="6"/>
      <c r="C47" s="57"/>
      <c r="D47" s="165"/>
      <c r="E47" s="198" t="s">
        <v>452</v>
      </c>
      <c r="F47" s="66"/>
      <c r="G47" s="180"/>
      <c r="H47" s="169"/>
      <c r="I47" s="58"/>
      <c r="K47" s="49"/>
      <c r="L47" s="40"/>
    </row>
    <row r="48" spans="2:12" ht="21.75" hidden="1" customHeight="1" x14ac:dyDescent="0.55000000000000004">
      <c r="B48" s="5">
        <v>122</v>
      </c>
      <c r="C48" s="123" t="s">
        <v>736</v>
      </c>
      <c r="D48" s="201" t="s">
        <v>403</v>
      </c>
      <c r="E48" s="197" t="s">
        <v>494</v>
      </c>
      <c r="F48" s="53">
        <v>6163.2</v>
      </c>
      <c r="G48" s="179">
        <v>44596</v>
      </c>
      <c r="H48" s="168" t="s">
        <v>564</v>
      </c>
      <c r="I48" s="15">
        <v>1</v>
      </c>
      <c r="K48" s="49"/>
      <c r="L48" s="40"/>
    </row>
    <row r="49" spans="2:12" ht="21.75" hidden="1" customHeight="1" x14ac:dyDescent="0.55000000000000004">
      <c r="B49" s="6"/>
      <c r="C49" s="38"/>
      <c r="D49" s="165"/>
      <c r="E49" s="198" t="s">
        <v>495</v>
      </c>
      <c r="F49" s="66"/>
      <c r="G49" s="180"/>
      <c r="H49" s="169"/>
      <c r="I49" s="17"/>
      <c r="K49" s="49"/>
      <c r="L49" s="40"/>
    </row>
    <row r="50" spans="2:12" ht="21.75" hidden="1" customHeight="1" x14ac:dyDescent="0.55000000000000004">
      <c r="B50" s="5">
        <v>123</v>
      </c>
      <c r="C50" s="36" t="s">
        <v>55</v>
      </c>
      <c r="D50" s="201" t="s">
        <v>422</v>
      </c>
      <c r="E50" s="197" t="s">
        <v>496</v>
      </c>
      <c r="F50" s="53">
        <v>28890</v>
      </c>
      <c r="G50" s="179">
        <v>44596</v>
      </c>
      <c r="H50" s="168" t="s">
        <v>565</v>
      </c>
      <c r="I50" s="58">
        <v>1</v>
      </c>
      <c r="K50" s="49"/>
      <c r="L50" s="40"/>
    </row>
    <row r="51" spans="2:12" ht="21.75" hidden="1" customHeight="1" x14ac:dyDescent="0.55000000000000004">
      <c r="B51" s="6"/>
      <c r="C51" s="57"/>
      <c r="D51" s="165"/>
      <c r="E51" s="198" t="s">
        <v>497</v>
      </c>
      <c r="F51" s="66"/>
      <c r="G51" s="180"/>
      <c r="H51" s="169"/>
      <c r="I51" s="58"/>
      <c r="K51" s="49"/>
      <c r="L51" s="40"/>
    </row>
    <row r="52" spans="2:12" ht="21.75" hidden="1" customHeight="1" x14ac:dyDescent="0.55000000000000004">
      <c r="B52" s="5">
        <v>124</v>
      </c>
      <c r="C52" s="123" t="s">
        <v>738</v>
      </c>
      <c r="D52" s="201" t="s">
        <v>431</v>
      </c>
      <c r="E52" s="197" t="s">
        <v>615</v>
      </c>
      <c r="F52" s="53">
        <v>6355.8</v>
      </c>
      <c r="G52" s="179">
        <v>44596</v>
      </c>
      <c r="H52" s="168" t="s">
        <v>591</v>
      </c>
      <c r="I52" s="58">
        <v>1</v>
      </c>
      <c r="K52" s="49"/>
      <c r="L52" s="40"/>
    </row>
    <row r="53" spans="2:12" ht="21.75" hidden="1" customHeight="1" x14ac:dyDescent="0.55000000000000004">
      <c r="B53" s="6"/>
      <c r="C53" s="38"/>
      <c r="D53" s="165"/>
      <c r="E53" s="198" t="s">
        <v>616</v>
      </c>
      <c r="F53" s="66"/>
      <c r="G53" s="180"/>
      <c r="H53" s="169"/>
      <c r="I53" s="58"/>
      <c r="K53" s="49"/>
      <c r="L53" s="40"/>
    </row>
    <row r="54" spans="2:12" ht="21.75" hidden="1" customHeight="1" x14ac:dyDescent="0.55000000000000004">
      <c r="B54" s="5">
        <v>125</v>
      </c>
      <c r="C54" s="10" t="s">
        <v>42</v>
      </c>
      <c r="D54" s="202" t="s">
        <v>404</v>
      </c>
      <c r="E54" s="197" t="s">
        <v>617</v>
      </c>
      <c r="F54" s="53">
        <v>3195.02</v>
      </c>
      <c r="G54" s="179">
        <v>44596</v>
      </c>
      <c r="H54" s="168" t="s">
        <v>592</v>
      </c>
      <c r="I54" s="15">
        <v>1</v>
      </c>
      <c r="K54" s="49"/>
      <c r="L54" s="40"/>
    </row>
    <row r="55" spans="2:12" ht="21.75" hidden="1" customHeight="1" x14ac:dyDescent="0.55000000000000004">
      <c r="B55" s="6"/>
      <c r="C55" s="38"/>
      <c r="D55" s="165"/>
      <c r="E55" s="198" t="s">
        <v>452</v>
      </c>
      <c r="F55" s="66"/>
      <c r="G55" s="180"/>
      <c r="H55" s="169"/>
      <c r="I55" s="17"/>
      <c r="K55" s="49"/>
      <c r="L55" s="40"/>
    </row>
    <row r="56" spans="2:12" ht="21.75" hidden="1" customHeight="1" x14ac:dyDescent="0.55000000000000004">
      <c r="B56" s="5">
        <v>126</v>
      </c>
      <c r="C56" s="36" t="s">
        <v>55</v>
      </c>
      <c r="D56" s="201" t="s">
        <v>422</v>
      </c>
      <c r="E56" s="197" t="s">
        <v>635</v>
      </c>
      <c r="F56" s="53">
        <v>38092</v>
      </c>
      <c r="G56" s="179">
        <v>44596</v>
      </c>
      <c r="H56" s="168" t="s">
        <v>604</v>
      </c>
      <c r="I56" s="15">
        <v>1</v>
      </c>
      <c r="K56" s="40"/>
      <c r="L56" s="40"/>
    </row>
    <row r="57" spans="2:12" ht="21.75" hidden="1" customHeight="1" x14ac:dyDescent="0.55000000000000004">
      <c r="B57" s="6"/>
      <c r="C57" s="38"/>
      <c r="D57" s="165"/>
      <c r="E57" s="198" t="s">
        <v>636</v>
      </c>
      <c r="F57" s="66"/>
      <c r="G57" s="180"/>
      <c r="H57" s="169"/>
      <c r="I57" s="17"/>
      <c r="K57" s="40"/>
      <c r="L57" s="40"/>
    </row>
    <row r="58" spans="2:12" ht="21.75" hidden="1" customHeight="1" x14ac:dyDescent="0.55000000000000004">
      <c r="B58" s="5">
        <v>127</v>
      </c>
      <c r="C58" s="123" t="s">
        <v>80</v>
      </c>
      <c r="D58" s="202" t="s">
        <v>438</v>
      </c>
      <c r="E58" s="197" t="s">
        <v>637</v>
      </c>
      <c r="F58" s="53">
        <v>58850</v>
      </c>
      <c r="G58" s="179">
        <v>44596</v>
      </c>
      <c r="H58" s="168" t="s">
        <v>605</v>
      </c>
      <c r="I58" s="15">
        <v>1</v>
      </c>
      <c r="K58" s="40"/>
      <c r="L58" s="40"/>
    </row>
    <row r="59" spans="2:12" ht="21.75" hidden="1" customHeight="1" x14ac:dyDescent="0.55000000000000004">
      <c r="B59" s="6"/>
      <c r="C59" s="57"/>
      <c r="D59" s="165"/>
      <c r="E59" s="198" t="s">
        <v>638</v>
      </c>
      <c r="F59" s="66"/>
      <c r="G59" s="180"/>
      <c r="H59" s="169"/>
      <c r="I59" s="17"/>
      <c r="K59" s="40"/>
      <c r="L59" s="40"/>
    </row>
    <row r="60" spans="2:12" ht="21.75" hidden="1" customHeight="1" x14ac:dyDescent="0.55000000000000004">
      <c r="B60" s="5">
        <v>128</v>
      </c>
      <c r="C60" s="123" t="s">
        <v>739</v>
      </c>
      <c r="D60" s="201" t="s">
        <v>413</v>
      </c>
      <c r="E60" s="197" t="s">
        <v>469</v>
      </c>
      <c r="F60" s="62">
        <v>97905</v>
      </c>
      <c r="G60" s="179">
        <v>44600</v>
      </c>
      <c r="H60" s="168" t="s">
        <v>551</v>
      </c>
      <c r="I60" s="58">
        <v>1</v>
      </c>
      <c r="K60" s="40"/>
      <c r="L60" s="40"/>
    </row>
    <row r="61" spans="2:12" ht="21.75" hidden="1" customHeight="1" x14ac:dyDescent="0.55000000000000004">
      <c r="B61" s="6"/>
      <c r="C61" s="38"/>
      <c r="D61" s="165"/>
      <c r="E61" s="198" t="s">
        <v>471</v>
      </c>
      <c r="F61" s="66"/>
      <c r="G61" s="180"/>
      <c r="H61" s="169"/>
      <c r="I61" s="58"/>
      <c r="K61" s="40"/>
      <c r="L61" s="40"/>
    </row>
    <row r="62" spans="2:12" ht="21.75" hidden="1" customHeight="1" x14ac:dyDescent="0.55000000000000004">
      <c r="B62" s="5">
        <v>129</v>
      </c>
      <c r="C62" s="123" t="s">
        <v>741</v>
      </c>
      <c r="D62" s="201" t="s">
        <v>414</v>
      </c>
      <c r="E62" s="197" t="s">
        <v>472</v>
      </c>
      <c r="F62" s="62">
        <v>9309</v>
      </c>
      <c r="G62" s="179">
        <v>44600</v>
      </c>
      <c r="H62" s="168" t="s">
        <v>552</v>
      </c>
      <c r="I62" s="15">
        <v>1</v>
      </c>
      <c r="K62" s="40"/>
      <c r="L62" s="40"/>
    </row>
    <row r="63" spans="2:12" ht="21.75" hidden="1" customHeight="1" x14ac:dyDescent="0.55000000000000004">
      <c r="B63" s="6"/>
      <c r="C63" s="38"/>
      <c r="D63" s="165"/>
      <c r="E63" s="198" t="s">
        <v>473</v>
      </c>
      <c r="F63" s="66"/>
      <c r="G63" s="180"/>
      <c r="H63" s="169"/>
      <c r="I63" s="17"/>
      <c r="K63" s="40"/>
      <c r="L63" s="40"/>
    </row>
    <row r="64" spans="2:12" ht="21.75" hidden="1" customHeight="1" x14ac:dyDescent="0.55000000000000004">
      <c r="B64" s="5">
        <v>130</v>
      </c>
      <c r="C64" s="128" t="s">
        <v>37</v>
      </c>
      <c r="D64" s="201" t="s">
        <v>416</v>
      </c>
      <c r="E64" s="197" t="s">
        <v>480</v>
      </c>
      <c r="F64" s="53">
        <v>1230.5</v>
      </c>
      <c r="G64" s="179">
        <v>44600</v>
      </c>
      <c r="H64" s="168" t="s">
        <v>556</v>
      </c>
      <c r="I64" s="15">
        <v>1</v>
      </c>
      <c r="K64" s="49"/>
      <c r="L64" s="40"/>
    </row>
    <row r="65" spans="2:12" ht="18" hidden="1" customHeight="1" x14ac:dyDescent="0.55000000000000004">
      <c r="B65" s="6"/>
      <c r="C65" s="4"/>
      <c r="D65" s="165" t="s">
        <v>406</v>
      </c>
      <c r="E65" s="198"/>
      <c r="F65" s="66"/>
      <c r="G65" s="180"/>
      <c r="H65" s="169"/>
      <c r="I65" s="17"/>
      <c r="K65" s="49"/>
      <c r="L65" s="40"/>
    </row>
    <row r="66" spans="2:12" ht="21.75" hidden="1" customHeight="1" x14ac:dyDescent="0.55000000000000004">
      <c r="B66" s="5">
        <v>131</v>
      </c>
      <c r="C66" s="128" t="s">
        <v>37</v>
      </c>
      <c r="D66" s="201" t="s">
        <v>416</v>
      </c>
      <c r="E66" s="197" t="s">
        <v>481</v>
      </c>
      <c r="F66" s="53">
        <v>9790.5</v>
      </c>
      <c r="G66" s="179">
        <v>44600</v>
      </c>
      <c r="H66" s="168" t="s">
        <v>557</v>
      </c>
      <c r="I66" s="15">
        <v>1</v>
      </c>
      <c r="K66" s="49"/>
      <c r="L66" s="40"/>
    </row>
    <row r="67" spans="2:12" ht="21.75" hidden="1" customHeight="1" x14ac:dyDescent="0.55000000000000004">
      <c r="B67" s="6"/>
      <c r="C67" s="4"/>
      <c r="D67" s="165" t="s">
        <v>406</v>
      </c>
      <c r="E67" s="198" t="s">
        <v>482</v>
      </c>
      <c r="F67" s="66"/>
      <c r="G67" s="180"/>
      <c r="H67" s="169"/>
      <c r="I67" s="17"/>
      <c r="K67" s="49"/>
      <c r="L67" s="40"/>
    </row>
    <row r="68" spans="2:12" ht="21.75" hidden="1" customHeight="1" x14ac:dyDescent="0.55000000000000004">
      <c r="B68" s="5">
        <v>132</v>
      </c>
      <c r="C68" s="10" t="s">
        <v>116</v>
      </c>
      <c r="D68" s="216" t="s">
        <v>117</v>
      </c>
      <c r="E68" s="209" t="s">
        <v>681</v>
      </c>
      <c r="F68" s="226">
        <v>99831</v>
      </c>
      <c r="G68" s="68">
        <v>44600</v>
      </c>
      <c r="H68" s="225" t="s">
        <v>697</v>
      </c>
      <c r="I68" s="55">
        <v>1</v>
      </c>
      <c r="K68" s="49"/>
      <c r="L68" s="40"/>
    </row>
    <row r="69" spans="2:12" ht="21.75" hidden="1" customHeight="1" x14ac:dyDescent="0.55000000000000004">
      <c r="B69" s="6"/>
      <c r="C69" s="38"/>
      <c r="D69" s="219"/>
      <c r="E69" s="223"/>
      <c r="F69" s="214"/>
      <c r="G69" s="38"/>
      <c r="H69" s="215"/>
      <c r="I69" s="67"/>
      <c r="K69" s="40"/>
      <c r="L69" s="40"/>
    </row>
    <row r="70" spans="2:12" ht="21.75" hidden="1" customHeight="1" x14ac:dyDescent="0.55000000000000004">
      <c r="B70" s="5">
        <v>133</v>
      </c>
      <c r="C70" s="129" t="s">
        <v>85</v>
      </c>
      <c r="D70" s="201" t="s">
        <v>405</v>
      </c>
      <c r="E70" s="197" t="s">
        <v>451</v>
      </c>
      <c r="F70" s="62">
        <v>753.28</v>
      </c>
      <c r="G70" s="179">
        <v>44601</v>
      </c>
      <c r="H70" s="168" t="s">
        <v>540</v>
      </c>
      <c r="I70" s="15">
        <v>1</v>
      </c>
      <c r="K70" s="40"/>
      <c r="L70" s="40"/>
    </row>
    <row r="71" spans="2:12" ht="21.75" hidden="1" customHeight="1" x14ac:dyDescent="0.55000000000000004">
      <c r="B71" s="6"/>
      <c r="C71" s="38"/>
      <c r="D71" s="165" t="s">
        <v>406</v>
      </c>
      <c r="E71" s="198" t="s">
        <v>452</v>
      </c>
      <c r="F71" s="66"/>
      <c r="G71" s="180"/>
      <c r="H71" s="169"/>
      <c r="I71" s="17"/>
      <c r="K71" s="49"/>
      <c r="L71" s="40"/>
    </row>
    <row r="72" spans="2:12" ht="21.75" hidden="1" customHeight="1" x14ac:dyDescent="0.55000000000000004">
      <c r="B72" s="5">
        <v>134</v>
      </c>
      <c r="C72" s="123" t="s">
        <v>742</v>
      </c>
      <c r="D72" s="201" t="s">
        <v>423</v>
      </c>
      <c r="E72" s="197" t="s">
        <v>498</v>
      </c>
      <c r="F72" s="53">
        <v>17904.580000000002</v>
      </c>
      <c r="G72" s="179">
        <v>44601</v>
      </c>
      <c r="H72" s="168" t="s">
        <v>566</v>
      </c>
      <c r="I72" s="15">
        <v>1</v>
      </c>
      <c r="K72" s="49"/>
      <c r="L72" s="40"/>
    </row>
    <row r="73" spans="2:12" ht="21.75" hidden="1" customHeight="1" x14ac:dyDescent="0.55000000000000004">
      <c r="B73" s="6"/>
      <c r="C73" s="38"/>
      <c r="D73" s="165"/>
      <c r="E73" s="198" t="s">
        <v>499</v>
      </c>
      <c r="F73" s="66"/>
      <c r="G73" s="180"/>
      <c r="H73" s="169"/>
      <c r="I73" s="17"/>
      <c r="K73" s="49"/>
      <c r="L73" s="40"/>
    </row>
    <row r="74" spans="2:12" ht="21.75" hidden="1" customHeight="1" x14ac:dyDescent="0.55000000000000004">
      <c r="B74" s="5">
        <v>135</v>
      </c>
      <c r="C74" s="129" t="s">
        <v>85</v>
      </c>
      <c r="D74" s="201" t="s">
        <v>405</v>
      </c>
      <c r="E74" s="197" t="s">
        <v>620</v>
      </c>
      <c r="F74" s="53">
        <v>802.5</v>
      </c>
      <c r="G74" s="179">
        <v>44601</v>
      </c>
      <c r="H74" s="168" t="s">
        <v>594</v>
      </c>
      <c r="I74" s="15">
        <v>1</v>
      </c>
      <c r="K74" s="49"/>
      <c r="L74" s="40"/>
    </row>
    <row r="75" spans="2:12" ht="18.75" hidden="1" customHeight="1" x14ac:dyDescent="0.55000000000000004">
      <c r="B75" s="6"/>
      <c r="C75" s="38"/>
      <c r="D75" s="165" t="s">
        <v>406</v>
      </c>
      <c r="E75" s="198"/>
      <c r="F75" s="66"/>
      <c r="G75" s="180"/>
      <c r="H75" s="169"/>
      <c r="I75" s="17"/>
      <c r="K75" s="49"/>
      <c r="L75" s="40"/>
    </row>
    <row r="76" spans="2:12" ht="21.75" hidden="1" customHeight="1" x14ac:dyDescent="0.55000000000000004">
      <c r="B76" s="5">
        <v>136</v>
      </c>
      <c r="C76" s="36" t="s">
        <v>55</v>
      </c>
      <c r="D76" s="202" t="s">
        <v>422</v>
      </c>
      <c r="E76" s="197" t="s">
        <v>500</v>
      </c>
      <c r="F76" s="53">
        <v>27606</v>
      </c>
      <c r="G76" s="179">
        <v>44602</v>
      </c>
      <c r="H76" s="168" t="s">
        <v>567</v>
      </c>
      <c r="I76" s="15">
        <v>1</v>
      </c>
      <c r="K76" s="49"/>
      <c r="L76" s="40"/>
    </row>
    <row r="77" spans="2:12" ht="21.75" hidden="1" customHeight="1" x14ac:dyDescent="0.55000000000000004">
      <c r="B77" s="6"/>
      <c r="C77" s="38"/>
      <c r="D77" s="165"/>
      <c r="E77" s="198" t="s">
        <v>501</v>
      </c>
      <c r="F77" s="66"/>
      <c r="G77" s="180"/>
      <c r="H77" s="169"/>
      <c r="I77" s="17"/>
      <c r="K77" s="49"/>
      <c r="L77" s="40"/>
    </row>
    <row r="78" spans="2:12" ht="21.75" hidden="1" customHeight="1" x14ac:dyDescent="0.55000000000000004">
      <c r="B78" s="5">
        <v>137</v>
      </c>
      <c r="C78" s="195" t="s">
        <v>355</v>
      </c>
      <c r="D78" s="201" t="s">
        <v>424</v>
      </c>
      <c r="E78" s="197" t="s">
        <v>502</v>
      </c>
      <c r="F78" s="53">
        <v>15033.5</v>
      </c>
      <c r="G78" s="179">
        <v>44602</v>
      </c>
      <c r="H78" s="168" t="s">
        <v>568</v>
      </c>
      <c r="I78" s="15">
        <v>1</v>
      </c>
      <c r="K78" s="49"/>
      <c r="L78" s="40"/>
    </row>
    <row r="79" spans="2:12" ht="21.75" hidden="1" customHeight="1" x14ac:dyDescent="0.55000000000000004">
      <c r="B79" s="6"/>
      <c r="C79" s="38"/>
      <c r="D79" s="165"/>
      <c r="E79" s="198" t="s">
        <v>503</v>
      </c>
      <c r="F79" s="66"/>
      <c r="G79" s="180"/>
      <c r="H79" s="169"/>
      <c r="I79" s="17"/>
      <c r="K79" s="49"/>
      <c r="L79" s="40"/>
    </row>
    <row r="80" spans="2:12" ht="21.75" hidden="1" customHeight="1" x14ac:dyDescent="0.55000000000000004">
      <c r="B80" s="5">
        <v>138</v>
      </c>
      <c r="C80" s="128" t="s">
        <v>37</v>
      </c>
      <c r="D80" s="201" t="s">
        <v>416</v>
      </c>
      <c r="E80" s="197" t="s">
        <v>504</v>
      </c>
      <c r="F80" s="53">
        <v>22300.94</v>
      </c>
      <c r="G80" s="179">
        <v>44602</v>
      </c>
      <c r="H80" s="168" t="s">
        <v>569</v>
      </c>
      <c r="I80" s="58">
        <v>1</v>
      </c>
      <c r="K80" s="40"/>
      <c r="L80" s="40"/>
    </row>
    <row r="81" spans="2:12" ht="21.75" hidden="1" customHeight="1" x14ac:dyDescent="0.55000000000000004">
      <c r="B81" s="6"/>
      <c r="C81" s="4"/>
      <c r="D81" s="165" t="s">
        <v>406</v>
      </c>
      <c r="E81" s="198" t="s">
        <v>505</v>
      </c>
      <c r="F81" s="66"/>
      <c r="G81" s="180"/>
      <c r="H81" s="169"/>
      <c r="I81" s="58"/>
      <c r="K81" s="49"/>
      <c r="L81" s="40"/>
    </row>
    <row r="82" spans="2:12" ht="21.75" hidden="1" customHeight="1" x14ac:dyDescent="0.55000000000000004">
      <c r="B82" s="5">
        <v>139</v>
      </c>
      <c r="C82" s="129" t="s">
        <v>85</v>
      </c>
      <c r="D82" s="201" t="s">
        <v>405</v>
      </c>
      <c r="E82" s="197" t="s">
        <v>506</v>
      </c>
      <c r="F82" s="53">
        <v>850.65</v>
      </c>
      <c r="G82" s="179">
        <v>44602</v>
      </c>
      <c r="H82" s="168" t="s">
        <v>570</v>
      </c>
      <c r="I82" s="15">
        <v>1</v>
      </c>
      <c r="K82" s="49"/>
      <c r="L82" s="40"/>
    </row>
    <row r="83" spans="2:12" ht="21.75" hidden="1" customHeight="1" x14ac:dyDescent="0.55000000000000004">
      <c r="B83" s="6"/>
      <c r="C83" s="38"/>
      <c r="D83" s="165" t="s">
        <v>406</v>
      </c>
      <c r="E83" s="198" t="s">
        <v>507</v>
      </c>
      <c r="F83" s="66"/>
      <c r="G83" s="180"/>
      <c r="H83" s="169"/>
      <c r="I83" s="17"/>
      <c r="K83" s="49"/>
      <c r="L83" s="40"/>
    </row>
    <row r="84" spans="2:12" ht="21.75" hidden="1" customHeight="1" x14ac:dyDescent="0.55000000000000004">
      <c r="B84" s="5">
        <v>140</v>
      </c>
      <c r="C84" s="10" t="s">
        <v>116</v>
      </c>
      <c r="D84" s="216" t="s">
        <v>117</v>
      </c>
      <c r="E84" s="227" t="s">
        <v>682</v>
      </c>
      <c r="F84" s="228">
        <v>42532.5</v>
      </c>
      <c r="G84" s="68">
        <v>44602</v>
      </c>
      <c r="H84" s="211" t="s">
        <v>698</v>
      </c>
      <c r="I84" s="55">
        <v>1</v>
      </c>
      <c r="K84" s="49"/>
      <c r="L84" s="40"/>
    </row>
    <row r="85" spans="2:12" ht="12.75" hidden="1" customHeight="1" x14ac:dyDescent="0.55000000000000004">
      <c r="B85" s="6"/>
      <c r="C85" s="38"/>
      <c r="D85" s="219"/>
      <c r="E85" s="222"/>
      <c r="F85" s="221"/>
      <c r="G85" s="38"/>
      <c r="H85" s="215"/>
      <c r="I85" s="67"/>
      <c r="K85" s="49"/>
      <c r="L85" s="40"/>
    </row>
    <row r="86" spans="2:12" ht="21.75" hidden="1" customHeight="1" x14ac:dyDescent="0.55000000000000004">
      <c r="B86" s="5">
        <v>141</v>
      </c>
      <c r="C86" s="129" t="s">
        <v>721</v>
      </c>
      <c r="D86" s="208" t="s">
        <v>653</v>
      </c>
      <c r="E86" s="209" t="s">
        <v>683</v>
      </c>
      <c r="F86" s="210">
        <v>82818</v>
      </c>
      <c r="G86" s="68">
        <v>44603</v>
      </c>
      <c r="H86" s="211" t="s">
        <v>699</v>
      </c>
      <c r="I86" s="59">
        <v>1</v>
      </c>
      <c r="K86" s="49"/>
      <c r="L86" s="40"/>
    </row>
    <row r="87" spans="2:12" ht="21.75" hidden="1" customHeight="1" x14ac:dyDescent="0.55000000000000004">
      <c r="B87" s="6"/>
      <c r="C87" s="57"/>
      <c r="D87" s="229" t="s">
        <v>654</v>
      </c>
      <c r="E87" s="222"/>
      <c r="F87" s="221"/>
      <c r="G87" s="38"/>
      <c r="H87" s="215"/>
      <c r="I87" s="59"/>
      <c r="K87" s="49"/>
      <c r="L87" s="40"/>
    </row>
    <row r="88" spans="2:12" ht="21.75" hidden="1" customHeight="1" x14ac:dyDescent="0.55000000000000004">
      <c r="B88" s="5">
        <v>142</v>
      </c>
      <c r="C88" s="123" t="s">
        <v>722</v>
      </c>
      <c r="D88" s="201" t="s">
        <v>412</v>
      </c>
      <c r="E88" s="197" t="s">
        <v>469</v>
      </c>
      <c r="F88" s="62">
        <v>26750</v>
      </c>
      <c r="G88" s="179">
        <v>44603</v>
      </c>
      <c r="H88" s="168" t="s">
        <v>550</v>
      </c>
      <c r="I88" s="15">
        <v>1</v>
      </c>
      <c r="K88" s="49"/>
      <c r="L88" s="40"/>
    </row>
    <row r="89" spans="2:12" ht="21.75" hidden="1" customHeight="1" x14ac:dyDescent="0.55000000000000004">
      <c r="B89" s="6"/>
      <c r="C89" s="38"/>
      <c r="D89" s="165" t="s">
        <v>406</v>
      </c>
      <c r="E89" s="198" t="s">
        <v>470</v>
      </c>
      <c r="F89" s="53"/>
      <c r="G89" s="180"/>
      <c r="H89" s="169"/>
      <c r="I89" s="17"/>
      <c r="K89" s="49"/>
      <c r="L89" s="40"/>
    </row>
    <row r="90" spans="2:12" ht="21.75" hidden="1" customHeight="1" x14ac:dyDescent="0.55000000000000004">
      <c r="B90" s="5">
        <v>143</v>
      </c>
      <c r="C90" s="128" t="s">
        <v>281</v>
      </c>
      <c r="D90" s="201" t="s">
        <v>401</v>
      </c>
      <c r="E90" s="197" t="s">
        <v>442</v>
      </c>
      <c r="F90" s="62">
        <v>21079</v>
      </c>
      <c r="G90" s="179">
        <v>44609</v>
      </c>
      <c r="H90" s="168" t="s">
        <v>535</v>
      </c>
      <c r="I90" s="15">
        <v>1</v>
      </c>
      <c r="K90" s="49"/>
      <c r="L90" s="40"/>
    </row>
    <row r="91" spans="2:12" ht="21.75" hidden="1" customHeight="1" x14ac:dyDescent="0.55000000000000004">
      <c r="B91" s="6"/>
      <c r="C91" s="4"/>
      <c r="D91" s="165" t="s">
        <v>402</v>
      </c>
      <c r="E91" s="198" t="s">
        <v>443</v>
      </c>
      <c r="F91" s="66"/>
      <c r="G91" s="180"/>
      <c r="H91" s="169"/>
      <c r="I91" s="17"/>
      <c r="K91" s="49"/>
      <c r="L91" s="40"/>
    </row>
    <row r="92" spans="2:12" ht="21.75" hidden="1" customHeight="1" x14ac:dyDescent="0.55000000000000004">
      <c r="B92" s="5">
        <v>144</v>
      </c>
      <c r="C92" s="129" t="s">
        <v>85</v>
      </c>
      <c r="D92" s="201" t="s">
        <v>405</v>
      </c>
      <c r="E92" s="197" t="s">
        <v>618</v>
      </c>
      <c r="F92" s="53">
        <v>4601</v>
      </c>
      <c r="G92" s="179">
        <v>44609</v>
      </c>
      <c r="H92" s="168" t="s">
        <v>593</v>
      </c>
      <c r="I92" s="58">
        <v>1</v>
      </c>
      <c r="K92" s="49"/>
      <c r="L92" s="40"/>
    </row>
    <row r="93" spans="2:12" ht="21.75" hidden="1" customHeight="1" x14ac:dyDescent="0.55000000000000004">
      <c r="B93" s="6"/>
      <c r="C93" s="38"/>
      <c r="D93" s="165" t="s">
        <v>406</v>
      </c>
      <c r="E93" s="198" t="s">
        <v>619</v>
      </c>
      <c r="F93" s="66"/>
      <c r="G93" s="180"/>
      <c r="H93" s="169"/>
      <c r="I93" s="58"/>
      <c r="K93" s="40"/>
      <c r="L93" s="40"/>
    </row>
    <row r="94" spans="2:12" ht="21.75" hidden="1" customHeight="1" x14ac:dyDescent="0.55000000000000004">
      <c r="B94" s="5">
        <v>145</v>
      </c>
      <c r="C94" s="123" t="s">
        <v>746</v>
      </c>
      <c r="D94" s="216" t="s">
        <v>655</v>
      </c>
      <c r="E94" s="217" t="s">
        <v>684</v>
      </c>
      <c r="F94" s="218">
        <v>27820</v>
      </c>
      <c r="G94" s="68">
        <v>44609</v>
      </c>
      <c r="H94" s="211" t="s">
        <v>700</v>
      </c>
      <c r="I94" s="55">
        <v>1</v>
      </c>
      <c r="K94" s="40"/>
      <c r="L94" s="40"/>
    </row>
    <row r="95" spans="2:12" ht="18" hidden="1" customHeight="1" x14ac:dyDescent="0.55000000000000004">
      <c r="B95" s="6"/>
      <c r="C95" s="38"/>
      <c r="D95" s="219"/>
      <c r="E95" s="222"/>
      <c r="F95" s="221"/>
      <c r="G95" s="38"/>
      <c r="H95" s="215"/>
      <c r="I95" s="67"/>
      <c r="K95" s="49"/>
      <c r="L95" s="40"/>
    </row>
    <row r="96" spans="2:12" ht="21.75" hidden="1" customHeight="1" x14ac:dyDescent="0.55000000000000004">
      <c r="B96" s="5">
        <v>146</v>
      </c>
      <c r="C96" s="123" t="s">
        <v>186</v>
      </c>
      <c r="D96" s="216" t="s">
        <v>649</v>
      </c>
      <c r="E96" s="217" t="s">
        <v>685</v>
      </c>
      <c r="F96" s="218">
        <v>11877</v>
      </c>
      <c r="G96" s="54">
        <v>44609</v>
      </c>
      <c r="H96" s="211" t="s">
        <v>701</v>
      </c>
      <c r="I96" s="55">
        <v>1</v>
      </c>
      <c r="K96" s="49"/>
      <c r="L96" s="40"/>
    </row>
    <row r="97" spans="2:12" ht="21.75" hidden="1" customHeight="1" x14ac:dyDescent="0.55000000000000004">
      <c r="B97" s="6"/>
      <c r="C97" s="38"/>
      <c r="D97" s="219"/>
      <c r="E97" s="230" t="s">
        <v>447</v>
      </c>
      <c r="F97" s="221"/>
      <c r="G97" s="38"/>
      <c r="H97" s="215"/>
      <c r="I97" s="67"/>
      <c r="K97" s="49"/>
      <c r="L97" s="40"/>
    </row>
    <row r="98" spans="2:12" ht="21.75" hidden="1" customHeight="1" x14ac:dyDescent="0.55000000000000004">
      <c r="B98" s="5">
        <v>147</v>
      </c>
      <c r="C98" s="129" t="s">
        <v>745</v>
      </c>
      <c r="D98" s="208" t="s">
        <v>656</v>
      </c>
      <c r="E98" s="209" t="s">
        <v>686</v>
      </c>
      <c r="F98" s="210">
        <v>23540</v>
      </c>
      <c r="G98" s="54">
        <v>44610</v>
      </c>
      <c r="H98" s="211" t="s">
        <v>702</v>
      </c>
      <c r="I98" s="55">
        <v>1</v>
      </c>
      <c r="K98" s="49"/>
      <c r="L98" s="40"/>
    </row>
    <row r="99" spans="2:12" ht="18" hidden="1" customHeight="1" x14ac:dyDescent="0.55000000000000004">
      <c r="B99" s="6"/>
      <c r="C99" s="57"/>
      <c r="D99" s="212"/>
      <c r="E99" s="231"/>
      <c r="F99" s="214"/>
      <c r="G99" s="38"/>
      <c r="H99" s="224"/>
      <c r="I99" s="67"/>
      <c r="K99" s="49"/>
      <c r="L99" s="40"/>
    </row>
    <row r="100" spans="2:12" ht="21.75" hidden="1" customHeight="1" x14ac:dyDescent="0.55000000000000004">
      <c r="B100" s="5">
        <v>148</v>
      </c>
      <c r="C100" s="123" t="s">
        <v>747</v>
      </c>
      <c r="D100" s="216" t="s">
        <v>657</v>
      </c>
      <c r="E100" s="217" t="s">
        <v>687</v>
      </c>
      <c r="F100" s="218">
        <v>35096</v>
      </c>
      <c r="G100" s="54">
        <v>44610</v>
      </c>
      <c r="H100" s="225" t="s">
        <v>703</v>
      </c>
      <c r="I100" s="55">
        <v>1</v>
      </c>
      <c r="K100" s="49"/>
      <c r="L100" s="40"/>
    </row>
    <row r="101" spans="2:12" ht="19.5" hidden="1" customHeight="1" x14ac:dyDescent="0.55000000000000004">
      <c r="B101" s="6"/>
      <c r="C101" s="38"/>
      <c r="D101" s="219"/>
      <c r="E101" s="230"/>
      <c r="F101" s="221"/>
      <c r="G101" s="38"/>
      <c r="H101" s="224"/>
      <c r="I101" s="67"/>
      <c r="K101" s="49"/>
      <c r="L101" s="40"/>
    </row>
    <row r="102" spans="2:12" ht="21.75" hidden="1" customHeight="1" x14ac:dyDescent="0.55000000000000004">
      <c r="B102" s="5">
        <v>149</v>
      </c>
      <c r="C102" s="123" t="s">
        <v>732</v>
      </c>
      <c r="D102" s="216" t="s">
        <v>179</v>
      </c>
      <c r="E102" s="217" t="s">
        <v>688</v>
      </c>
      <c r="F102" s="218">
        <v>82390</v>
      </c>
      <c r="G102" s="54">
        <v>44610</v>
      </c>
      <c r="H102" s="211" t="s">
        <v>704</v>
      </c>
      <c r="I102" s="55">
        <v>1</v>
      </c>
      <c r="K102" s="40"/>
      <c r="L102" s="40"/>
    </row>
    <row r="103" spans="2:12" ht="17.25" hidden="1" customHeight="1" x14ac:dyDescent="0.55000000000000004">
      <c r="B103" s="6"/>
      <c r="C103" s="38"/>
      <c r="D103" s="219"/>
      <c r="E103" s="230"/>
      <c r="F103" s="221"/>
      <c r="G103" s="38"/>
      <c r="H103" s="224"/>
      <c r="I103" s="67"/>
      <c r="K103" s="40"/>
      <c r="L103" s="40"/>
    </row>
    <row r="104" spans="2:12" ht="21.75" hidden="1" customHeight="1" x14ac:dyDescent="0.55000000000000004">
      <c r="B104" s="5">
        <v>150</v>
      </c>
      <c r="C104" s="10" t="s">
        <v>131</v>
      </c>
      <c r="D104" s="201" t="s">
        <v>407</v>
      </c>
      <c r="E104" s="197" t="s">
        <v>453</v>
      </c>
      <c r="F104" s="53">
        <v>2113.79</v>
      </c>
      <c r="G104" s="179">
        <v>44610</v>
      </c>
      <c r="H104" s="168" t="s">
        <v>541</v>
      </c>
      <c r="I104" s="58">
        <v>1</v>
      </c>
      <c r="K104" s="40"/>
      <c r="L104" s="40"/>
    </row>
    <row r="105" spans="2:12" ht="21.75" hidden="1" customHeight="1" x14ac:dyDescent="0.55000000000000004">
      <c r="B105" s="6"/>
      <c r="C105" s="38"/>
      <c r="D105" s="165" t="s">
        <v>408</v>
      </c>
      <c r="E105" s="198" t="s">
        <v>454</v>
      </c>
      <c r="F105" s="53"/>
      <c r="G105" s="180"/>
      <c r="H105" s="169"/>
      <c r="I105" s="58"/>
      <c r="K105" s="40"/>
      <c r="L105" s="40"/>
    </row>
    <row r="106" spans="2:12" ht="21.75" hidden="1" customHeight="1" x14ac:dyDescent="0.55000000000000004">
      <c r="B106" s="5">
        <v>151</v>
      </c>
      <c r="C106" s="36" t="s">
        <v>55</v>
      </c>
      <c r="D106" s="202" t="s">
        <v>422</v>
      </c>
      <c r="E106" s="197" t="s">
        <v>508</v>
      </c>
      <c r="F106" s="53">
        <v>9897.5</v>
      </c>
      <c r="G106" s="179">
        <v>44610</v>
      </c>
      <c r="H106" s="168" t="s">
        <v>571</v>
      </c>
      <c r="I106" s="15">
        <v>1</v>
      </c>
      <c r="K106" s="40"/>
      <c r="L106" s="40"/>
    </row>
    <row r="107" spans="2:12" ht="21.75" hidden="1" customHeight="1" x14ac:dyDescent="0.55000000000000004">
      <c r="B107" s="6"/>
      <c r="C107" s="38"/>
      <c r="D107" s="165"/>
      <c r="E107" s="198" t="s">
        <v>509</v>
      </c>
      <c r="F107" s="66"/>
      <c r="G107" s="180"/>
      <c r="H107" s="169"/>
      <c r="I107" s="17"/>
      <c r="K107" s="40"/>
      <c r="L107" s="40"/>
    </row>
    <row r="108" spans="2:12" ht="21.75" hidden="1" customHeight="1" x14ac:dyDescent="0.55000000000000004">
      <c r="B108" s="5">
        <v>152</v>
      </c>
      <c r="C108" s="129" t="s">
        <v>85</v>
      </c>
      <c r="D108" s="202" t="s">
        <v>405</v>
      </c>
      <c r="E108" s="197" t="s">
        <v>629</v>
      </c>
      <c r="F108" s="62">
        <v>64499.6</v>
      </c>
      <c r="G108" s="179">
        <v>44610</v>
      </c>
      <c r="H108" s="168" t="s">
        <v>600</v>
      </c>
      <c r="I108" s="15">
        <v>1</v>
      </c>
      <c r="K108" s="40"/>
      <c r="L108" s="40"/>
    </row>
    <row r="109" spans="2:12" ht="21.75" hidden="1" customHeight="1" x14ac:dyDescent="0.55000000000000004">
      <c r="B109" s="6"/>
      <c r="C109" s="38"/>
      <c r="D109" s="165" t="s">
        <v>406</v>
      </c>
      <c r="E109" s="198" t="s">
        <v>454</v>
      </c>
      <c r="F109" s="66"/>
      <c r="G109" s="180"/>
      <c r="H109" s="169"/>
      <c r="I109" s="17"/>
      <c r="K109" s="40"/>
      <c r="L109" s="40"/>
    </row>
    <row r="110" spans="2:12" ht="21.75" hidden="1" customHeight="1" x14ac:dyDescent="0.55000000000000004">
      <c r="B110" s="5">
        <v>153</v>
      </c>
      <c r="C110" s="10" t="s">
        <v>139</v>
      </c>
      <c r="D110" s="201" t="s">
        <v>429</v>
      </c>
      <c r="E110" s="197" t="s">
        <v>531</v>
      </c>
      <c r="F110" s="62">
        <v>29130.75</v>
      </c>
      <c r="G110" s="179">
        <v>44610</v>
      </c>
      <c r="H110" s="168" t="s">
        <v>588</v>
      </c>
      <c r="I110" s="15">
        <v>1</v>
      </c>
      <c r="K110" s="40"/>
      <c r="L110" s="40"/>
    </row>
    <row r="111" spans="2:12" ht="21.75" hidden="1" customHeight="1" x14ac:dyDescent="0.55000000000000004">
      <c r="B111" s="6"/>
      <c r="C111" s="38"/>
      <c r="D111" s="165"/>
      <c r="E111" s="198" t="s">
        <v>532</v>
      </c>
      <c r="F111" s="66"/>
      <c r="G111" s="180"/>
      <c r="H111" s="169"/>
      <c r="I111" s="17"/>
      <c r="K111" s="49"/>
      <c r="L111" s="40"/>
    </row>
    <row r="112" spans="2:12" ht="21.75" hidden="1" customHeight="1" x14ac:dyDescent="0.55000000000000004">
      <c r="B112" s="5">
        <v>154</v>
      </c>
      <c r="C112" s="123" t="s">
        <v>748</v>
      </c>
      <c r="D112" s="203" t="s">
        <v>430</v>
      </c>
      <c r="E112" s="197" t="s">
        <v>533</v>
      </c>
      <c r="F112" s="53">
        <v>39114.92</v>
      </c>
      <c r="G112" s="179">
        <v>44610</v>
      </c>
      <c r="H112" s="168" t="s">
        <v>589</v>
      </c>
      <c r="I112" s="58">
        <v>1</v>
      </c>
      <c r="K112" s="49"/>
      <c r="L112" s="40"/>
    </row>
    <row r="113" spans="2:12" ht="20.25" hidden="1" customHeight="1" x14ac:dyDescent="0.55000000000000004">
      <c r="B113" s="6"/>
      <c r="C113" s="38"/>
      <c r="D113" s="204"/>
      <c r="E113" s="198" t="s">
        <v>534</v>
      </c>
      <c r="F113" s="53"/>
      <c r="G113" s="180"/>
      <c r="H113" s="170"/>
      <c r="I113" s="58"/>
      <c r="K113" s="49"/>
      <c r="L113" s="40"/>
    </row>
    <row r="114" spans="2:12" ht="21.75" hidden="1" customHeight="1" x14ac:dyDescent="0.55000000000000004">
      <c r="B114" s="5">
        <v>155</v>
      </c>
      <c r="C114" s="123" t="s">
        <v>736</v>
      </c>
      <c r="D114" s="201" t="s">
        <v>403</v>
      </c>
      <c r="E114" s="197" t="s">
        <v>444</v>
      </c>
      <c r="F114" s="62">
        <v>2354</v>
      </c>
      <c r="G114" s="179">
        <v>44613</v>
      </c>
      <c r="H114" s="168" t="s">
        <v>536</v>
      </c>
      <c r="I114" s="15">
        <v>1</v>
      </c>
      <c r="K114" s="49"/>
      <c r="L114" s="40"/>
    </row>
    <row r="115" spans="2:12" ht="21.75" hidden="1" customHeight="1" x14ac:dyDescent="0.55000000000000004">
      <c r="B115" s="6"/>
      <c r="C115" s="38"/>
      <c r="D115" s="165"/>
      <c r="E115" s="198" t="s">
        <v>445</v>
      </c>
      <c r="F115" s="66"/>
      <c r="G115" s="180"/>
      <c r="H115" s="169"/>
      <c r="I115" s="17"/>
      <c r="K115" s="49"/>
      <c r="L115" s="40"/>
    </row>
    <row r="116" spans="2:12" ht="21.75" hidden="1" customHeight="1" x14ac:dyDescent="0.55000000000000004">
      <c r="B116" s="5">
        <v>156</v>
      </c>
      <c r="C116" s="10" t="s">
        <v>42</v>
      </c>
      <c r="D116" s="201" t="s">
        <v>404</v>
      </c>
      <c r="E116" s="197" t="s">
        <v>446</v>
      </c>
      <c r="F116" s="62">
        <v>1819</v>
      </c>
      <c r="G116" s="179">
        <v>44613</v>
      </c>
      <c r="H116" s="168" t="s">
        <v>537</v>
      </c>
      <c r="I116" s="58">
        <v>1</v>
      </c>
      <c r="K116" s="49"/>
      <c r="L116" s="40"/>
    </row>
    <row r="117" spans="2:12" ht="20.25" hidden="1" customHeight="1" x14ac:dyDescent="0.55000000000000004">
      <c r="B117" s="6"/>
      <c r="C117" s="38"/>
      <c r="D117" s="165"/>
      <c r="E117" s="198" t="s">
        <v>447</v>
      </c>
      <c r="F117" s="53"/>
      <c r="G117" s="180"/>
      <c r="H117" s="169"/>
      <c r="I117" s="58"/>
      <c r="K117" s="49"/>
      <c r="L117" s="40"/>
    </row>
    <row r="118" spans="2:12" ht="21.75" hidden="1" customHeight="1" x14ac:dyDescent="0.55000000000000004">
      <c r="B118" s="5">
        <v>157</v>
      </c>
      <c r="C118" s="128" t="s">
        <v>281</v>
      </c>
      <c r="D118" s="201" t="s">
        <v>401</v>
      </c>
      <c r="E118" s="197" t="s">
        <v>442</v>
      </c>
      <c r="F118" s="62">
        <v>22309.5</v>
      </c>
      <c r="G118" s="179">
        <v>44613</v>
      </c>
      <c r="H118" s="168" t="s">
        <v>538</v>
      </c>
      <c r="I118" s="15">
        <v>1</v>
      </c>
      <c r="K118" s="49"/>
      <c r="L118" s="40"/>
    </row>
    <row r="119" spans="2:12" ht="21.75" hidden="1" customHeight="1" x14ac:dyDescent="0.55000000000000004">
      <c r="B119" s="6"/>
      <c r="C119" s="38"/>
      <c r="D119" s="165" t="s">
        <v>402</v>
      </c>
      <c r="E119" s="198" t="s">
        <v>448</v>
      </c>
      <c r="F119" s="66"/>
      <c r="G119" s="180"/>
      <c r="H119" s="169"/>
      <c r="I119" s="17"/>
      <c r="K119" s="49"/>
      <c r="L119" s="40"/>
    </row>
    <row r="120" spans="2:12" ht="21.75" hidden="1" customHeight="1" x14ac:dyDescent="0.55000000000000004">
      <c r="B120" s="5">
        <v>158</v>
      </c>
      <c r="C120" s="123" t="s">
        <v>733</v>
      </c>
      <c r="D120" s="201" t="s">
        <v>409</v>
      </c>
      <c r="E120" s="197" t="s">
        <v>458</v>
      </c>
      <c r="F120" s="53">
        <v>6955</v>
      </c>
      <c r="G120" s="179">
        <v>44613</v>
      </c>
      <c r="H120" s="168" t="s">
        <v>544</v>
      </c>
      <c r="I120" s="15">
        <v>1</v>
      </c>
      <c r="K120" s="40"/>
      <c r="L120" s="40"/>
    </row>
    <row r="121" spans="2:12" ht="18.75" hidden="1" customHeight="1" x14ac:dyDescent="0.55000000000000004">
      <c r="B121" s="6"/>
      <c r="C121" s="38"/>
      <c r="D121" s="165"/>
      <c r="E121" s="198"/>
      <c r="F121" s="66"/>
      <c r="G121" s="180"/>
      <c r="H121" s="169"/>
      <c r="I121" s="17"/>
      <c r="K121" s="40"/>
      <c r="L121" s="40"/>
    </row>
    <row r="122" spans="2:12" ht="21.75" hidden="1" customHeight="1" x14ac:dyDescent="0.55000000000000004">
      <c r="B122" s="5">
        <v>159</v>
      </c>
      <c r="C122" s="123" t="s">
        <v>749</v>
      </c>
      <c r="D122" s="201" t="s">
        <v>441</v>
      </c>
      <c r="E122" s="197" t="s">
        <v>648</v>
      </c>
      <c r="F122" s="62">
        <v>1926</v>
      </c>
      <c r="G122" s="179">
        <v>44613</v>
      </c>
      <c r="H122" s="168" t="s">
        <v>612</v>
      </c>
      <c r="I122" s="15">
        <v>1</v>
      </c>
      <c r="K122" s="49"/>
      <c r="L122" s="40"/>
    </row>
    <row r="123" spans="2:12" ht="21.75" hidden="1" customHeight="1" x14ac:dyDescent="0.55000000000000004">
      <c r="B123" s="6"/>
      <c r="C123" s="38"/>
      <c r="D123" s="165"/>
      <c r="E123" s="198" t="s">
        <v>447</v>
      </c>
      <c r="F123" s="66"/>
      <c r="G123" s="180"/>
      <c r="H123" s="169"/>
      <c r="I123" s="17"/>
      <c r="K123" s="49"/>
      <c r="L123" s="40"/>
    </row>
    <row r="124" spans="2:12" ht="21.75" hidden="1" customHeight="1" x14ac:dyDescent="0.55000000000000004">
      <c r="B124" s="5">
        <v>160</v>
      </c>
      <c r="C124" s="10" t="s">
        <v>116</v>
      </c>
      <c r="D124" s="216" t="s">
        <v>658</v>
      </c>
      <c r="E124" s="217" t="s">
        <v>689</v>
      </c>
      <c r="F124" s="218">
        <v>98226</v>
      </c>
      <c r="G124" s="54">
        <v>44613</v>
      </c>
      <c r="H124" s="211" t="s">
        <v>705</v>
      </c>
      <c r="I124" s="55">
        <v>1</v>
      </c>
      <c r="K124" s="49"/>
      <c r="L124" s="40"/>
    </row>
    <row r="125" spans="2:12" ht="21.75" hidden="1" customHeight="1" x14ac:dyDescent="0.55000000000000004">
      <c r="B125" s="6"/>
      <c r="C125" s="38"/>
      <c r="D125" s="219"/>
      <c r="E125" s="230"/>
      <c r="F125" s="221"/>
      <c r="G125" s="38"/>
      <c r="H125" s="224"/>
      <c r="I125" s="67"/>
      <c r="K125" s="49"/>
      <c r="L125" s="40"/>
    </row>
    <row r="126" spans="2:12" ht="21.75" hidden="1" customHeight="1" x14ac:dyDescent="0.55000000000000004">
      <c r="B126" s="5">
        <v>161</v>
      </c>
      <c r="C126" s="36" t="s">
        <v>55</v>
      </c>
      <c r="D126" s="201" t="s">
        <v>422</v>
      </c>
      <c r="E126" s="197" t="s">
        <v>494</v>
      </c>
      <c r="F126" s="53">
        <v>42372</v>
      </c>
      <c r="G126" s="179">
        <v>44614</v>
      </c>
      <c r="H126" s="168" t="s">
        <v>572</v>
      </c>
      <c r="I126" s="15">
        <v>1</v>
      </c>
      <c r="K126" s="49"/>
      <c r="L126" s="40"/>
    </row>
    <row r="127" spans="2:12" ht="21.75" hidden="1" customHeight="1" x14ac:dyDescent="0.55000000000000004">
      <c r="B127" s="6"/>
      <c r="C127" s="38"/>
      <c r="D127" s="165"/>
      <c r="E127" s="198" t="s">
        <v>510</v>
      </c>
      <c r="F127" s="66"/>
      <c r="G127" s="180"/>
      <c r="H127" s="169"/>
      <c r="I127" s="17"/>
      <c r="K127" s="49"/>
      <c r="L127" s="40"/>
    </row>
    <row r="128" spans="2:12" ht="21.75" hidden="1" customHeight="1" x14ac:dyDescent="0.55000000000000004">
      <c r="B128" s="5">
        <v>162</v>
      </c>
      <c r="C128" s="128" t="s">
        <v>37</v>
      </c>
      <c r="D128" s="201" t="s">
        <v>416</v>
      </c>
      <c r="E128" s="197" t="s">
        <v>511</v>
      </c>
      <c r="F128" s="53">
        <v>18618</v>
      </c>
      <c r="G128" s="179">
        <v>44614</v>
      </c>
      <c r="H128" s="168" t="s">
        <v>573</v>
      </c>
      <c r="I128" s="58">
        <v>1</v>
      </c>
      <c r="K128" s="40"/>
      <c r="L128" s="40"/>
    </row>
    <row r="129" spans="2:12" ht="21.75" hidden="1" customHeight="1" x14ac:dyDescent="0.55000000000000004">
      <c r="B129" s="6"/>
      <c r="C129" s="4"/>
      <c r="D129" s="165" t="s">
        <v>406</v>
      </c>
      <c r="E129" s="198"/>
      <c r="F129" s="66"/>
      <c r="G129" s="180"/>
      <c r="H129" s="169"/>
      <c r="I129" s="58"/>
      <c r="K129" s="49"/>
      <c r="L129" s="40"/>
    </row>
    <row r="130" spans="2:12" ht="21.75" hidden="1" customHeight="1" x14ac:dyDescent="0.55000000000000004">
      <c r="B130" s="5">
        <v>163</v>
      </c>
      <c r="C130" s="129" t="s">
        <v>85</v>
      </c>
      <c r="D130" s="201" t="s">
        <v>405</v>
      </c>
      <c r="E130" s="197" t="s">
        <v>512</v>
      </c>
      <c r="F130" s="53">
        <v>2033</v>
      </c>
      <c r="G130" s="179">
        <v>44614</v>
      </c>
      <c r="H130" s="168" t="s">
        <v>574</v>
      </c>
      <c r="I130" s="15">
        <v>1</v>
      </c>
      <c r="K130" s="49"/>
      <c r="L130" s="40"/>
    </row>
    <row r="131" spans="2:12" ht="21.75" hidden="1" customHeight="1" x14ac:dyDescent="0.55000000000000004">
      <c r="B131" s="6"/>
      <c r="C131" s="38"/>
      <c r="D131" s="165" t="s">
        <v>406</v>
      </c>
      <c r="E131" s="198"/>
      <c r="F131" s="66"/>
      <c r="G131" s="180"/>
      <c r="H131" s="169"/>
      <c r="I131" s="17"/>
      <c r="K131" s="49"/>
      <c r="L131" s="40"/>
    </row>
    <row r="132" spans="2:12" ht="21.75" hidden="1" customHeight="1" x14ac:dyDescent="0.55000000000000004">
      <c r="B132" s="5">
        <v>164</v>
      </c>
      <c r="C132" s="123" t="s">
        <v>750</v>
      </c>
      <c r="D132" s="202" t="s">
        <v>425</v>
      </c>
      <c r="E132" s="197" t="s">
        <v>513</v>
      </c>
      <c r="F132" s="53">
        <v>41370.480000000003</v>
      </c>
      <c r="G132" s="179">
        <v>44614</v>
      </c>
      <c r="H132" s="168" t="s">
        <v>575</v>
      </c>
      <c r="I132" s="58">
        <v>1</v>
      </c>
      <c r="K132" s="49"/>
      <c r="L132" s="40"/>
    </row>
    <row r="133" spans="2:12" ht="21.75" hidden="1" customHeight="1" x14ac:dyDescent="0.55000000000000004">
      <c r="B133" s="6"/>
      <c r="C133" s="38"/>
      <c r="D133" s="165"/>
      <c r="E133" s="198" t="s">
        <v>514</v>
      </c>
      <c r="F133" s="66"/>
      <c r="G133" s="180"/>
      <c r="H133" s="169"/>
      <c r="I133" s="58"/>
      <c r="K133" s="49"/>
      <c r="L133" s="40"/>
    </row>
    <row r="134" spans="2:12" ht="21.75" hidden="1" customHeight="1" x14ac:dyDescent="0.55000000000000004">
      <c r="B134" s="5">
        <v>165</v>
      </c>
      <c r="C134" s="123" t="s">
        <v>751</v>
      </c>
      <c r="D134" s="201" t="s">
        <v>426</v>
      </c>
      <c r="E134" s="197" t="s">
        <v>515</v>
      </c>
      <c r="F134" s="53">
        <v>24610</v>
      </c>
      <c r="G134" s="179">
        <v>44614</v>
      </c>
      <c r="H134" s="168" t="s">
        <v>576</v>
      </c>
      <c r="I134" s="15">
        <v>1</v>
      </c>
      <c r="K134" s="49"/>
      <c r="L134" s="40"/>
    </row>
    <row r="135" spans="2:12" ht="21.75" hidden="1" customHeight="1" x14ac:dyDescent="0.55000000000000004">
      <c r="B135" s="6"/>
      <c r="C135" s="38"/>
      <c r="D135" s="165" t="s">
        <v>427</v>
      </c>
      <c r="E135" s="198" t="s">
        <v>516</v>
      </c>
      <c r="F135" s="53"/>
      <c r="G135" s="180"/>
      <c r="H135" s="169"/>
      <c r="I135" s="17"/>
      <c r="K135" s="49"/>
      <c r="L135" s="40"/>
    </row>
    <row r="136" spans="2:12" ht="21.75" hidden="1" customHeight="1" x14ac:dyDescent="0.55000000000000004">
      <c r="B136" s="5">
        <v>166</v>
      </c>
      <c r="C136" s="123" t="s">
        <v>736</v>
      </c>
      <c r="D136" s="201" t="s">
        <v>403</v>
      </c>
      <c r="E136" s="197" t="s">
        <v>517</v>
      </c>
      <c r="F136" s="62">
        <v>1412.4</v>
      </c>
      <c r="G136" s="179">
        <v>44614</v>
      </c>
      <c r="H136" s="168" t="s">
        <v>577</v>
      </c>
      <c r="I136" s="15">
        <v>1</v>
      </c>
      <c r="K136" s="49"/>
      <c r="L136" s="40"/>
    </row>
    <row r="137" spans="2:12" ht="21.75" hidden="1" customHeight="1" x14ac:dyDescent="0.55000000000000004">
      <c r="B137" s="6"/>
      <c r="C137" s="38"/>
      <c r="D137" s="165"/>
      <c r="E137" s="198" t="s">
        <v>518</v>
      </c>
      <c r="F137" s="66"/>
      <c r="G137" s="180"/>
      <c r="H137" s="169"/>
      <c r="I137" s="17"/>
      <c r="K137" s="49"/>
      <c r="L137" s="40"/>
    </row>
    <row r="138" spans="2:12" ht="21.75" hidden="1" customHeight="1" x14ac:dyDescent="0.55000000000000004">
      <c r="B138" s="5">
        <v>167</v>
      </c>
      <c r="C138" s="10" t="s">
        <v>42</v>
      </c>
      <c r="D138" s="201" t="s">
        <v>404</v>
      </c>
      <c r="E138" s="197" t="s">
        <v>519</v>
      </c>
      <c r="F138" s="53">
        <v>13920.7</v>
      </c>
      <c r="G138" s="179">
        <v>44614</v>
      </c>
      <c r="H138" s="168" t="s">
        <v>578</v>
      </c>
      <c r="I138" s="15">
        <v>1</v>
      </c>
      <c r="K138" s="49"/>
      <c r="L138" s="40"/>
    </row>
    <row r="139" spans="2:12" ht="21.75" hidden="1" customHeight="1" x14ac:dyDescent="0.55000000000000004">
      <c r="B139" s="6"/>
      <c r="C139" s="38"/>
      <c r="D139" s="165"/>
      <c r="E139" s="198" t="s">
        <v>482</v>
      </c>
      <c r="F139" s="66"/>
      <c r="G139" s="180"/>
      <c r="H139" s="169"/>
      <c r="I139" s="17"/>
      <c r="K139" s="49"/>
      <c r="L139" s="40"/>
    </row>
    <row r="140" spans="2:12" ht="21.75" hidden="1" customHeight="1" x14ac:dyDescent="0.55000000000000004">
      <c r="B140" s="5">
        <v>168</v>
      </c>
      <c r="C140" s="129" t="s">
        <v>85</v>
      </c>
      <c r="D140" s="202" t="s">
        <v>405</v>
      </c>
      <c r="E140" s="197" t="s">
        <v>520</v>
      </c>
      <c r="F140" s="62">
        <v>963</v>
      </c>
      <c r="G140" s="179">
        <v>44614</v>
      </c>
      <c r="H140" s="168" t="s">
        <v>579</v>
      </c>
      <c r="I140" s="58">
        <v>1</v>
      </c>
      <c r="K140" s="49"/>
      <c r="L140" s="40"/>
    </row>
    <row r="141" spans="2:12" ht="18.75" hidden="1" customHeight="1" x14ac:dyDescent="0.55000000000000004">
      <c r="B141" s="6"/>
      <c r="C141" s="38"/>
      <c r="D141" s="165" t="s">
        <v>406</v>
      </c>
      <c r="E141" s="198"/>
      <c r="F141" s="66"/>
      <c r="G141" s="180"/>
      <c r="H141" s="169"/>
      <c r="I141" s="58"/>
      <c r="K141" s="49"/>
      <c r="L141" s="40"/>
    </row>
    <row r="142" spans="2:12" ht="21.75" hidden="1" customHeight="1" x14ac:dyDescent="0.55000000000000004">
      <c r="B142" s="5">
        <v>169</v>
      </c>
      <c r="C142" s="10" t="s">
        <v>42</v>
      </c>
      <c r="D142" s="202" t="s">
        <v>404</v>
      </c>
      <c r="E142" s="197" t="s">
        <v>623</v>
      </c>
      <c r="F142" s="62">
        <v>68207.149999999994</v>
      </c>
      <c r="G142" s="179">
        <v>44614</v>
      </c>
      <c r="H142" s="168" t="s">
        <v>596</v>
      </c>
      <c r="I142" s="15">
        <v>1</v>
      </c>
      <c r="K142" s="49"/>
      <c r="L142" s="40"/>
    </row>
    <row r="143" spans="2:12" ht="21.75" hidden="1" customHeight="1" x14ac:dyDescent="0.55000000000000004">
      <c r="B143" s="6"/>
      <c r="C143" s="57"/>
      <c r="D143" s="165"/>
      <c r="E143" s="198" t="s">
        <v>624</v>
      </c>
      <c r="F143" s="66"/>
      <c r="G143" s="182"/>
      <c r="H143" s="169"/>
      <c r="I143" s="17"/>
      <c r="K143" s="49"/>
      <c r="L143" s="40"/>
    </row>
    <row r="144" spans="2:12" ht="21.75" hidden="1" customHeight="1" x14ac:dyDescent="0.55000000000000004">
      <c r="B144" s="5">
        <v>170</v>
      </c>
      <c r="C144" s="10" t="s">
        <v>131</v>
      </c>
      <c r="D144" s="201" t="s">
        <v>407</v>
      </c>
      <c r="E144" s="197" t="s">
        <v>639</v>
      </c>
      <c r="F144" s="53">
        <v>2818.38</v>
      </c>
      <c r="G144" s="179">
        <v>44614</v>
      </c>
      <c r="H144" s="168" t="s">
        <v>606</v>
      </c>
      <c r="I144" s="15">
        <v>1</v>
      </c>
      <c r="K144" s="40"/>
      <c r="L144" s="40"/>
    </row>
    <row r="145" spans="2:12" ht="21.75" hidden="1" customHeight="1" x14ac:dyDescent="0.55000000000000004">
      <c r="B145" s="6"/>
      <c r="C145" s="38"/>
      <c r="D145" s="165" t="s">
        <v>408</v>
      </c>
      <c r="E145" s="198" t="s">
        <v>452</v>
      </c>
      <c r="F145" s="66"/>
      <c r="G145" s="180"/>
      <c r="H145" s="169"/>
      <c r="I145" s="17"/>
      <c r="K145" s="40"/>
      <c r="L145" s="40"/>
    </row>
    <row r="146" spans="2:12" ht="21.75" hidden="1" customHeight="1" x14ac:dyDescent="0.55000000000000004">
      <c r="B146" s="5">
        <v>171</v>
      </c>
      <c r="C146" s="123" t="s">
        <v>726</v>
      </c>
      <c r="D146" s="201" t="s">
        <v>420</v>
      </c>
      <c r="E146" s="197" t="s">
        <v>640</v>
      </c>
      <c r="F146" s="53">
        <v>86755.6</v>
      </c>
      <c r="G146" s="179">
        <v>44614</v>
      </c>
      <c r="H146" s="168" t="s">
        <v>607</v>
      </c>
      <c r="I146" s="58">
        <v>1</v>
      </c>
      <c r="K146" s="49"/>
      <c r="L146" s="40"/>
    </row>
    <row r="147" spans="2:12" ht="21.75" hidden="1" customHeight="1" x14ac:dyDescent="0.55000000000000004">
      <c r="B147" s="6"/>
      <c r="C147" s="38"/>
      <c r="D147" s="165"/>
      <c r="E147" s="198" t="s">
        <v>641</v>
      </c>
      <c r="F147" s="66"/>
      <c r="G147" s="182"/>
      <c r="H147" s="169"/>
      <c r="I147" s="58"/>
      <c r="K147" s="49"/>
      <c r="L147" s="40"/>
    </row>
    <row r="148" spans="2:12" ht="21.75" hidden="1" customHeight="1" x14ac:dyDescent="0.55000000000000004">
      <c r="B148" s="5">
        <v>172</v>
      </c>
      <c r="C148" s="123" t="s">
        <v>730</v>
      </c>
      <c r="D148" s="216" t="s">
        <v>665</v>
      </c>
      <c r="E148" s="217" t="s">
        <v>690</v>
      </c>
      <c r="F148" s="218">
        <v>74900</v>
      </c>
      <c r="G148" s="54">
        <v>44614</v>
      </c>
      <c r="H148" s="211" t="s">
        <v>706</v>
      </c>
      <c r="I148" s="55">
        <v>1</v>
      </c>
      <c r="K148" s="49"/>
      <c r="L148" s="40"/>
    </row>
    <row r="149" spans="2:12" ht="21.75" hidden="1" customHeight="1" x14ac:dyDescent="0.55000000000000004">
      <c r="B149" s="6"/>
      <c r="C149" s="38"/>
      <c r="D149" s="219"/>
      <c r="E149" s="232" t="s">
        <v>691</v>
      </c>
      <c r="F149" s="221"/>
      <c r="G149" s="38"/>
      <c r="H149" s="224"/>
      <c r="I149" s="67"/>
      <c r="K149" s="49"/>
      <c r="L149" s="40"/>
    </row>
    <row r="150" spans="2:12" ht="21.75" hidden="1" customHeight="1" x14ac:dyDescent="0.55000000000000004">
      <c r="B150" s="5">
        <v>173</v>
      </c>
      <c r="C150" s="123" t="s">
        <v>191</v>
      </c>
      <c r="D150" s="208" t="s">
        <v>659</v>
      </c>
      <c r="E150" s="233" t="s">
        <v>666</v>
      </c>
      <c r="F150" s="226">
        <v>16847.150000000001</v>
      </c>
      <c r="G150" s="54">
        <v>44614</v>
      </c>
      <c r="H150" s="225" t="s">
        <v>707</v>
      </c>
      <c r="I150" s="55">
        <v>1</v>
      </c>
      <c r="K150" s="49"/>
      <c r="L150" s="40"/>
    </row>
    <row r="151" spans="2:12" ht="18.75" hidden="1" customHeight="1" x14ac:dyDescent="0.55000000000000004">
      <c r="B151" s="6"/>
      <c r="C151" s="38"/>
      <c r="D151" s="219"/>
      <c r="E151" s="230" t="s">
        <v>447</v>
      </c>
      <c r="F151" s="221"/>
      <c r="G151" s="38"/>
      <c r="H151" s="224"/>
      <c r="I151" s="67"/>
      <c r="K151" s="49"/>
      <c r="L151" s="40"/>
    </row>
    <row r="152" spans="2:12" ht="21.75" hidden="1" customHeight="1" x14ac:dyDescent="0.55000000000000004">
      <c r="B152" s="5">
        <v>174</v>
      </c>
      <c r="C152" s="10" t="s">
        <v>131</v>
      </c>
      <c r="D152" s="201" t="s">
        <v>407</v>
      </c>
      <c r="E152" s="197" t="s">
        <v>455</v>
      </c>
      <c r="F152" s="62">
        <v>1409.19</v>
      </c>
      <c r="G152" s="179">
        <v>44615</v>
      </c>
      <c r="H152" s="168" t="s">
        <v>542</v>
      </c>
      <c r="I152" s="15">
        <v>1</v>
      </c>
      <c r="K152" s="49"/>
      <c r="L152" s="40"/>
    </row>
    <row r="153" spans="2:12" ht="19.5" hidden="1" customHeight="1" x14ac:dyDescent="0.55000000000000004">
      <c r="B153" s="6"/>
      <c r="C153" s="38"/>
      <c r="D153" s="165" t="s">
        <v>408</v>
      </c>
      <c r="E153" s="198" t="s">
        <v>452</v>
      </c>
      <c r="F153" s="53"/>
      <c r="G153" s="180"/>
      <c r="H153" s="169"/>
      <c r="I153" s="17"/>
      <c r="K153" s="40"/>
      <c r="L153" s="40"/>
    </row>
    <row r="154" spans="2:12" ht="21.75" hidden="1" customHeight="1" x14ac:dyDescent="0.55000000000000004">
      <c r="B154" s="5">
        <v>175</v>
      </c>
      <c r="C154" s="10" t="s">
        <v>131</v>
      </c>
      <c r="D154" s="201" t="s">
        <v>407</v>
      </c>
      <c r="E154" s="197" t="s">
        <v>521</v>
      </c>
      <c r="F154" s="62">
        <v>3522.98</v>
      </c>
      <c r="G154" s="179">
        <v>44615</v>
      </c>
      <c r="H154" s="168" t="s">
        <v>580</v>
      </c>
      <c r="I154" s="15">
        <v>1</v>
      </c>
      <c r="K154" s="40"/>
      <c r="L154" s="40"/>
    </row>
    <row r="155" spans="2:12" ht="21.75" hidden="1" customHeight="1" x14ac:dyDescent="0.55000000000000004">
      <c r="B155" s="6"/>
      <c r="C155" s="38"/>
      <c r="D155" s="165" t="s">
        <v>408</v>
      </c>
      <c r="E155" s="198" t="s">
        <v>452</v>
      </c>
      <c r="F155" s="53"/>
      <c r="G155" s="180"/>
      <c r="H155" s="169"/>
      <c r="I155" s="17"/>
      <c r="K155" s="49"/>
      <c r="L155" s="40"/>
    </row>
    <row r="156" spans="2:12" ht="21.75" hidden="1" customHeight="1" x14ac:dyDescent="0.55000000000000004">
      <c r="B156" s="5">
        <v>176</v>
      </c>
      <c r="C156" s="123" t="s">
        <v>733</v>
      </c>
      <c r="D156" s="201" t="s">
        <v>409</v>
      </c>
      <c r="E156" s="197" t="s">
        <v>522</v>
      </c>
      <c r="F156" s="62">
        <v>1765.5</v>
      </c>
      <c r="G156" s="179">
        <v>44615</v>
      </c>
      <c r="H156" s="168" t="s">
        <v>581</v>
      </c>
      <c r="I156" s="58">
        <v>1</v>
      </c>
      <c r="K156" s="49"/>
      <c r="L156" s="40"/>
    </row>
    <row r="157" spans="2:12" ht="15" hidden="1" customHeight="1" x14ac:dyDescent="0.55000000000000004">
      <c r="B157" s="6"/>
      <c r="C157" s="38"/>
      <c r="D157" s="165"/>
      <c r="E157" s="198"/>
      <c r="F157" s="66"/>
      <c r="G157" s="180"/>
      <c r="H157" s="169"/>
      <c r="I157" s="58"/>
      <c r="K157" s="49"/>
      <c r="L157" s="40"/>
    </row>
    <row r="158" spans="2:12" ht="21.75" hidden="1" customHeight="1" x14ac:dyDescent="0.55000000000000004">
      <c r="B158" s="5">
        <v>177</v>
      </c>
      <c r="C158" s="10" t="s">
        <v>42</v>
      </c>
      <c r="D158" s="201" t="s">
        <v>404</v>
      </c>
      <c r="E158" s="197" t="s">
        <v>523</v>
      </c>
      <c r="F158" s="53">
        <v>1177</v>
      </c>
      <c r="G158" s="179">
        <v>44615</v>
      </c>
      <c r="H158" s="168" t="s">
        <v>582</v>
      </c>
      <c r="I158" s="15">
        <v>1</v>
      </c>
      <c r="K158" s="49"/>
      <c r="L158" s="40"/>
    </row>
    <row r="159" spans="2:12" ht="21.75" hidden="1" customHeight="1" x14ac:dyDescent="0.55000000000000004">
      <c r="B159" s="6"/>
      <c r="C159" s="38"/>
      <c r="D159" s="165"/>
      <c r="E159" s="198"/>
      <c r="F159" s="66"/>
      <c r="G159" s="180"/>
      <c r="H159" s="169"/>
      <c r="I159" s="17"/>
      <c r="K159" s="49"/>
      <c r="L159" s="40"/>
    </row>
    <row r="160" spans="2:12" ht="21.75" hidden="1" customHeight="1" x14ac:dyDescent="0.55000000000000004">
      <c r="B160" s="5">
        <v>178</v>
      </c>
      <c r="C160" s="10" t="s">
        <v>42</v>
      </c>
      <c r="D160" s="201" t="s">
        <v>404</v>
      </c>
      <c r="E160" s="197" t="s">
        <v>524</v>
      </c>
      <c r="F160" s="53">
        <v>1926</v>
      </c>
      <c r="G160" s="179">
        <v>44615</v>
      </c>
      <c r="H160" s="168" t="s">
        <v>583</v>
      </c>
      <c r="I160" s="58">
        <v>1</v>
      </c>
      <c r="K160" s="40"/>
      <c r="L160" s="40"/>
    </row>
    <row r="161" spans="2:12" ht="21.75" hidden="1" customHeight="1" x14ac:dyDescent="0.55000000000000004">
      <c r="B161" s="6"/>
      <c r="C161" s="57"/>
      <c r="D161" s="165"/>
      <c r="E161" s="198"/>
      <c r="F161" s="66"/>
      <c r="G161" s="180"/>
      <c r="H161" s="169"/>
      <c r="I161" s="58"/>
      <c r="K161" s="40"/>
      <c r="L161" s="40"/>
    </row>
    <row r="162" spans="2:12" ht="21.75" hidden="1" customHeight="1" x14ac:dyDescent="0.55000000000000004">
      <c r="B162" s="5">
        <v>179</v>
      </c>
      <c r="C162" s="123" t="s">
        <v>737</v>
      </c>
      <c r="D162" s="201" t="s">
        <v>403</v>
      </c>
      <c r="E162" s="197" t="s">
        <v>525</v>
      </c>
      <c r="F162" s="53">
        <v>3103</v>
      </c>
      <c r="G162" s="179">
        <v>44615</v>
      </c>
      <c r="H162" s="168" t="s">
        <v>584</v>
      </c>
      <c r="I162" s="15">
        <v>1</v>
      </c>
      <c r="K162" s="49"/>
      <c r="L162" s="40"/>
    </row>
    <row r="163" spans="2:12" ht="21.75" hidden="1" customHeight="1" x14ac:dyDescent="0.55000000000000004">
      <c r="B163" s="6"/>
      <c r="C163" s="38"/>
      <c r="D163" s="165"/>
      <c r="E163" s="198" t="s">
        <v>526</v>
      </c>
      <c r="F163" s="66"/>
      <c r="G163" s="180"/>
      <c r="H163" s="169"/>
      <c r="I163" s="17"/>
      <c r="K163" s="49"/>
      <c r="L163" s="40"/>
    </row>
    <row r="164" spans="2:12" ht="21.75" hidden="1" customHeight="1" x14ac:dyDescent="0.55000000000000004">
      <c r="B164" s="5">
        <v>180</v>
      </c>
      <c r="C164" s="128" t="s">
        <v>37</v>
      </c>
      <c r="D164" s="201" t="s">
        <v>416</v>
      </c>
      <c r="E164" s="197" t="s">
        <v>527</v>
      </c>
      <c r="F164" s="53">
        <v>5542.6</v>
      </c>
      <c r="G164" s="179">
        <v>44615</v>
      </c>
      <c r="H164" s="168" t="s">
        <v>585</v>
      </c>
      <c r="I164" s="58">
        <v>1</v>
      </c>
      <c r="K164" s="49"/>
      <c r="L164" s="40"/>
    </row>
    <row r="165" spans="2:12" ht="21.75" hidden="1" customHeight="1" x14ac:dyDescent="0.55000000000000004">
      <c r="B165" s="6"/>
      <c r="C165" s="4"/>
      <c r="D165" s="165" t="s">
        <v>406</v>
      </c>
      <c r="E165" s="198"/>
      <c r="F165" s="66"/>
      <c r="G165" s="180"/>
      <c r="H165" s="169"/>
      <c r="I165" s="58"/>
      <c r="K165" s="49"/>
      <c r="L165" s="40"/>
    </row>
    <row r="166" spans="2:12" ht="21.75" hidden="1" customHeight="1" x14ac:dyDescent="0.55000000000000004">
      <c r="B166" s="5">
        <v>181</v>
      </c>
      <c r="C166" s="10" t="s">
        <v>42</v>
      </c>
      <c r="D166" s="201" t="s">
        <v>404</v>
      </c>
      <c r="E166" s="197" t="s">
        <v>528</v>
      </c>
      <c r="F166" s="53">
        <v>1669.2</v>
      </c>
      <c r="G166" s="179">
        <v>44615</v>
      </c>
      <c r="H166" s="168" t="s">
        <v>586</v>
      </c>
      <c r="I166" s="15">
        <v>1</v>
      </c>
      <c r="K166" s="49"/>
      <c r="L166" s="40"/>
    </row>
    <row r="167" spans="2:12" ht="21.75" hidden="1" customHeight="1" x14ac:dyDescent="0.55000000000000004">
      <c r="B167" s="6"/>
      <c r="C167" s="38"/>
      <c r="D167" s="165"/>
      <c r="E167" s="198"/>
      <c r="F167" s="53"/>
      <c r="G167" s="180"/>
      <c r="H167" s="169"/>
      <c r="I167" s="17"/>
      <c r="K167" s="49"/>
      <c r="L167" s="40"/>
    </row>
    <row r="168" spans="2:12" ht="21.75" hidden="1" customHeight="1" x14ac:dyDescent="0.55000000000000004">
      <c r="B168" s="5">
        <v>182</v>
      </c>
      <c r="C168" s="129" t="s">
        <v>744</v>
      </c>
      <c r="D168" s="202" t="s">
        <v>428</v>
      </c>
      <c r="E168" s="197" t="s">
        <v>529</v>
      </c>
      <c r="F168" s="62">
        <v>9228.75</v>
      </c>
      <c r="G168" s="179">
        <v>44615</v>
      </c>
      <c r="H168" s="168" t="s">
        <v>587</v>
      </c>
      <c r="I168" s="58">
        <v>1</v>
      </c>
      <c r="K168" s="40"/>
      <c r="L168" s="40"/>
    </row>
    <row r="169" spans="2:12" ht="21.75" hidden="1" customHeight="1" x14ac:dyDescent="0.55000000000000004">
      <c r="B169" s="6"/>
      <c r="C169" s="38"/>
      <c r="D169" s="165"/>
      <c r="E169" s="198" t="s">
        <v>530</v>
      </c>
      <c r="F169" s="53"/>
      <c r="G169" s="180"/>
      <c r="H169" s="169"/>
      <c r="I169" s="58"/>
      <c r="K169" s="49"/>
      <c r="L169" s="40"/>
    </row>
    <row r="170" spans="2:12" ht="21.75" hidden="1" customHeight="1" x14ac:dyDescent="0.55000000000000004">
      <c r="B170" s="5">
        <v>183</v>
      </c>
      <c r="C170" s="10" t="s">
        <v>139</v>
      </c>
      <c r="D170" s="201" t="s">
        <v>429</v>
      </c>
      <c r="E170" s="197" t="s">
        <v>613</v>
      </c>
      <c r="F170" s="62">
        <v>7318.8</v>
      </c>
      <c r="G170" s="179">
        <v>44615</v>
      </c>
      <c r="H170" s="168" t="s">
        <v>590</v>
      </c>
      <c r="I170" s="15">
        <v>1</v>
      </c>
      <c r="K170" s="49"/>
      <c r="L170" s="40"/>
    </row>
    <row r="171" spans="2:12" ht="21.75" hidden="1" customHeight="1" x14ac:dyDescent="0.55000000000000004">
      <c r="B171" s="6"/>
      <c r="C171" s="38"/>
      <c r="D171" s="165"/>
      <c r="E171" s="198" t="s">
        <v>614</v>
      </c>
      <c r="F171" s="66"/>
      <c r="G171" s="180"/>
      <c r="H171" s="169"/>
      <c r="I171" s="17"/>
      <c r="J171" s="34"/>
      <c r="K171" s="49"/>
      <c r="L171" s="40"/>
    </row>
    <row r="172" spans="2:12" ht="21.75" hidden="1" customHeight="1" x14ac:dyDescent="0.55000000000000004">
      <c r="B172" s="5">
        <v>184</v>
      </c>
      <c r="C172" s="10" t="s">
        <v>107</v>
      </c>
      <c r="D172" s="201" t="s">
        <v>411</v>
      </c>
      <c r="E172" s="197" t="s">
        <v>642</v>
      </c>
      <c r="F172" s="53">
        <v>9416</v>
      </c>
      <c r="G172" s="179">
        <v>44615</v>
      </c>
      <c r="H172" s="168" t="s">
        <v>608</v>
      </c>
      <c r="I172" s="15">
        <v>1</v>
      </c>
      <c r="K172" s="49"/>
      <c r="L172" s="40"/>
    </row>
    <row r="173" spans="2:12" ht="21.75" hidden="1" customHeight="1" x14ac:dyDescent="0.55000000000000004">
      <c r="B173" s="6"/>
      <c r="C173" s="38"/>
      <c r="D173" s="165"/>
      <c r="E173" s="198" t="s">
        <v>643</v>
      </c>
      <c r="F173" s="66"/>
      <c r="G173" s="180"/>
      <c r="H173" s="169"/>
      <c r="I173" s="17"/>
      <c r="K173" s="49"/>
      <c r="L173" s="40"/>
    </row>
    <row r="174" spans="2:12" ht="21.75" hidden="1" customHeight="1" x14ac:dyDescent="0.55000000000000004">
      <c r="B174" s="5">
        <v>185</v>
      </c>
      <c r="C174" s="194" t="s">
        <v>743</v>
      </c>
      <c r="D174" s="202" t="s">
        <v>439</v>
      </c>
      <c r="E174" s="197" t="s">
        <v>644</v>
      </c>
      <c r="F174" s="53">
        <v>20865</v>
      </c>
      <c r="G174" s="179">
        <v>44615</v>
      </c>
      <c r="H174" s="168" t="s">
        <v>609</v>
      </c>
      <c r="I174" s="58">
        <v>1</v>
      </c>
      <c r="K174" s="49"/>
      <c r="L174" s="40"/>
    </row>
    <row r="175" spans="2:12" ht="21.75" hidden="1" customHeight="1" x14ac:dyDescent="0.55000000000000004">
      <c r="B175" s="6"/>
      <c r="C175" s="38"/>
      <c r="D175" s="165" t="s">
        <v>402</v>
      </c>
      <c r="E175" s="198" t="s">
        <v>645</v>
      </c>
      <c r="F175" s="66"/>
      <c r="G175" s="180"/>
      <c r="H175" s="169"/>
      <c r="I175" s="58"/>
      <c r="K175" s="49"/>
      <c r="L175" s="40"/>
    </row>
    <row r="176" spans="2:12" ht="21.75" hidden="1" customHeight="1" x14ac:dyDescent="0.55000000000000004">
      <c r="B176" s="5">
        <v>186</v>
      </c>
      <c r="C176" s="129" t="s">
        <v>85</v>
      </c>
      <c r="D176" s="201" t="s">
        <v>405</v>
      </c>
      <c r="E176" s="197" t="s">
        <v>646</v>
      </c>
      <c r="F176" s="53">
        <v>963</v>
      </c>
      <c r="G176" s="179">
        <v>44615</v>
      </c>
      <c r="H176" s="168" t="s">
        <v>610</v>
      </c>
      <c r="I176" s="15">
        <v>1</v>
      </c>
      <c r="K176" s="49"/>
      <c r="L176" s="40"/>
    </row>
    <row r="177" spans="2:12" ht="21.75" hidden="1" customHeight="1" x14ac:dyDescent="0.55000000000000004">
      <c r="B177" s="6"/>
      <c r="C177" s="38"/>
      <c r="D177" s="165" t="s">
        <v>406</v>
      </c>
      <c r="E177" s="198"/>
      <c r="F177" s="53"/>
      <c r="G177" s="180"/>
      <c r="H177" s="169"/>
      <c r="I177" s="17"/>
      <c r="K177" s="49"/>
      <c r="L177" s="40"/>
    </row>
    <row r="178" spans="2:12" ht="21.75" hidden="1" customHeight="1" x14ac:dyDescent="0.55000000000000004">
      <c r="B178" s="5">
        <v>187</v>
      </c>
      <c r="C178" s="10" t="s">
        <v>47</v>
      </c>
      <c r="D178" s="201" t="s">
        <v>440</v>
      </c>
      <c r="E178" s="197" t="s">
        <v>647</v>
      </c>
      <c r="F178" s="62">
        <v>30495</v>
      </c>
      <c r="G178" s="179">
        <v>44615</v>
      </c>
      <c r="H178" s="168" t="s">
        <v>611</v>
      </c>
      <c r="I178" s="15">
        <v>1</v>
      </c>
      <c r="K178" s="49"/>
      <c r="L178" s="40"/>
    </row>
    <row r="179" spans="2:12" ht="21.75" hidden="1" customHeight="1" x14ac:dyDescent="0.55000000000000004">
      <c r="B179" s="6"/>
      <c r="C179" s="38"/>
      <c r="D179" s="165"/>
      <c r="E179" s="198" t="s">
        <v>447</v>
      </c>
      <c r="F179" s="53"/>
      <c r="G179" s="180"/>
      <c r="H179" s="169"/>
      <c r="I179" s="17"/>
      <c r="K179" s="49"/>
      <c r="L179" s="40"/>
    </row>
    <row r="180" spans="2:12" ht="21.75" hidden="1" customHeight="1" x14ac:dyDescent="0.55000000000000004">
      <c r="B180" s="5">
        <v>188</v>
      </c>
      <c r="C180" s="128" t="s">
        <v>37</v>
      </c>
      <c r="D180" s="216" t="s">
        <v>38</v>
      </c>
      <c r="E180" s="217" t="s">
        <v>667</v>
      </c>
      <c r="F180" s="218">
        <v>96460.5</v>
      </c>
      <c r="G180" s="54">
        <v>44615</v>
      </c>
      <c r="H180" s="225" t="s">
        <v>708</v>
      </c>
      <c r="I180" s="55">
        <v>1</v>
      </c>
      <c r="J180" s="31"/>
      <c r="K180" s="49"/>
      <c r="L180" s="40"/>
    </row>
    <row r="181" spans="2:12" ht="16.5" hidden="1" customHeight="1" x14ac:dyDescent="0.55000000000000004">
      <c r="B181" s="6"/>
      <c r="C181" s="4"/>
      <c r="D181" s="219"/>
      <c r="E181" s="230"/>
      <c r="F181" s="221"/>
      <c r="G181" s="38"/>
      <c r="H181" s="224"/>
      <c r="I181" s="67"/>
      <c r="J181" s="31"/>
      <c r="K181" s="49"/>
      <c r="L181" s="40"/>
    </row>
    <row r="182" spans="2:12" ht="21.75" hidden="1" customHeight="1" x14ac:dyDescent="0.55000000000000004">
      <c r="B182" s="5">
        <v>189</v>
      </c>
      <c r="C182" s="123" t="s">
        <v>731</v>
      </c>
      <c r="D182" s="208" t="s">
        <v>652</v>
      </c>
      <c r="E182" s="209" t="s">
        <v>668</v>
      </c>
      <c r="F182" s="210">
        <v>18083</v>
      </c>
      <c r="G182" s="54">
        <v>44615</v>
      </c>
      <c r="H182" s="225" t="s">
        <v>709</v>
      </c>
      <c r="I182" s="55">
        <v>1</v>
      </c>
      <c r="J182" s="31"/>
      <c r="K182" s="49"/>
      <c r="L182" s="40"/>
    </row>
    <row r="183" spans="2:12" ht="18" hidden="1" customHeight="1" x14ac:dyDescent="0.55000000000000004">
      <c r="B183" s="6"/>
      <c r="C183" s="38"/>
      <c r="D183" s="219"/>
      <c r="E183" s="230"/>
      <c r="F183" s="221"/>
      <c r="G183" s="38"/>
      <c r="H183" s="224"/>
      <c r="I183" s="67"/>
      <c r="J183" s="31"/>
      <c r="K183" s="49"/>
      <c r="L183" s="40"/>
    </row>
    <row r="184" spans="2:12" ht="21.75" hidden="1" customHeight="1" x14ac:dyDescent="0.55000000000000004">
      <c r="B184" s="5">
        <v>190</v>
      </c>
      <c r="C184" s="128" t="s">
        <v>281</v>
      </c>
      <c r="D184" s="201" t="s">
        <v>401</v>
      </c>
      <c r="E184" s="197" t="s">
        <v>449</v>
      </c>
      <c r="F184" s="62">
        <v>45742.5</v>
      </c>
      <c r="G184" s="179">
        <v>44616</v>
      </c>
      <c r="H184" s="168" t="s">
        <v>539</v>
      </c>
      <c r="I184" s="58">
        <v>1</v>
      </c>
      <c r="J184" s="31"/>
      <c r="K184" s="40"/>
      <c r="L184" s="40"/>
    </row>
    <row r="185" spans="2:12" ht="21.75" hidden="1" customHeight="1" x14ac:dyDescent="0.55000000000000004">
      <c r="B185" s="6"/>
      <c r="C185" s="57"/>
      <c r="D185" s="165" t="s">
        <v>402</v>
      </c>
      <c r="E185" s="198" t="s">
        <v>450</v>
      </c>
      <c r="F185" s="66"/>
      <c r="G185" s="180"/>
      <c r="H185" s="169"/>
      <c r="I185" s="58"/>
      <c r="J185" s="31"/>
      <c r="K185" s="49"/>
      <c r="L185" s="40"/>
    </row>
    <row r="186" spans="2:12" ht="21.75" hidden="1" customHeight="1" x14ac:dyDescent="0.55000000000000004">
      <c r="B186" s="5">
        <v>191</v>
      </c>
      <c r="C186" s="123" t="s">
        <v>740</v>
      </c>
      <c r="D186" s="201" t="s">
        <v>410</v>
      </c>
      <c r="E186" s="197" t="s">
        <v>459</v>
      </c>
      <c r="F186" s="53">
        <v>15836</v>
      </c>
      <c r="G186" s="179">
        <v>44616</v>
      </c>
      <c r="H186" s="168" t="s">
        <v>545</v>
      </c>
      <c r="I186" s="58">
        <v>1</v>
      </c>
      <c r="J186" s="31"/>
      <c r="K186" s="49"/>
      <c r="L186" s="40"/>
    </row>
    <row r="187" spans="2:12" ht="18" hidden="1" customHeight="1" x14ac:dyDescent="0.55000000000000004">
      <c r="B187" s="6"/>
      <c r="C187" s="38"/>
      <c r="D187" s="165"/>
      <c r="E187" s="198" t="s">
        <v>460</v>
      </c>
      <c r="F187" s="66"/>
      <c r="G187" s="180"/>
      <c r="H187" s="169"/>
      <c r="I187" s="58"/>
      <c r="J187" s="31"/>
      <c r="K187" s="40"/>
      <c r="L187" s="40"/>
    </row>
    <row r="188" spans="2:12" ht="21.75" hidden="1" customHeight="1" x14ac:dyDescent="0.55000000000000004">
      <c r="B188" s="5">
        <v>192</v>
      </c>
      <c r="C188" s="123" t="s">
        <v>740</v>
      </c>
      <c r="D188" s="201" t="s">
        <v>410</v>
      </c>
      <c r="E188" s="197" t="s">
        <v>461</v>
      </c>
      <c r="F188" s="53">
        <v>57780</v>
      </c>
      <c r="G188" s="179">
        <v>44616</v>
      </c>
      <c r="H188" s="168" t="s">
        <v>546</v>
      </c>
      <c r="I188" s="15">
        <v>1</v>
      </c>
      <c r="K188" s="40"/>
      <c r="L188" s="40"/>
    </row>
    <row r="189" spans="2:12" ht="21" hidden="1" customHeight="1" x14ac:dyDescent="0.55000000000000004">
      <c r="B189" s="6"/>
      <c r="C189" s="38"/>
      <c r="D189" s="165"/>
      <c r="E189" s="198" t="s">
        <v>462</v>
      </c>
      <c r="F189" s="53"/>
      <c r="G189" s="180"/>
      <c r="H189" s="169"/>
      <c r="I189" s="17"/>
      <c r="K189" s="40"/>
      <c r="L189" s="40"/>
    </row>
    <row r="190" spans="2:12" ht="21.75" hidden="1" customHeight="1" x14ac:dyDescent="0.55000000000000004">
      <c r="B190" s="5">
        <v>193</v>
      </c>
      <c r="C190" s="10" t="s">
        <v>42</v>
      </c>
      <c r="D190" s="201" t="s">
        <v>404</v>
      </c>
      <c r="E190" s="197" t="s">
        <v>463</v>
      </c>
      <c r="F190" s="62">
        <v>3723.6</v>
      </c>
      <c r="G190" s="179">
        <v>44616</v>
      </c>
      <c r="H190" s="168" t="s">
        <v>547</v>
      </c>
      <c r="I190" s="58">
        <v>1</v>
      </c>
      <c r="J190" s="31"/>
      <c r="K190" s="40"/>
      <c r="L190" s="40"/>
    </row>
    <row r="191" spans="2:12" ht="20.25" hidden="1" customHeight="1" x14ac:dyDescent="0.55000000000000004">
      <c r="B191" s="6"/>
      <c r="C191" s="38"/>
      <c r="D191" s="165"/>
      <c r="E191" s="198" t="s">
        <v>464</v>
      </c>
      <c r="F191" s="66"/>
      <c r="G191" s="180"/>
      <c r="H191" s="169"/>
      <c r="I191" s="58"/>
      <c r="J191" s="31"/>
      <c r="K191" s="40"/>
      <c r="L191" s="40"/>
    </row>
    <row r="192" spans="2:12" ht="21.75" hidden="1" customHeight="1" x14ac:dyDescent="0.55000000000000004">
      <c r="B192" s="5">
        <v>194</v>
      </c>
      <c r="C192" s="129" t="s">
        <v>735</v>
      </c>
      <c r="D192" s="201" t="s">
        <v>411</v>
      </c>
      <c r="E192" s="197" t="s">
        <v>465</v>
      </c>
      <c r="F192" s="53">
        <v>7811</v>
      </c>
      <c r="G192" s="179">
        <v>44616</v>
      </c>
      <c r="H192" s="168" t="s">
        <v>548</v>
      </c>
      <c r="I192" s="15">
        <v>1</v>
      </c>
      <c r="J192" s="31"/>
      <c r="K192" s="40"/>
      <c r="L192" s="40"/>
    </row>
    <row r="193" spans="2:12" ht="21.75" hidden="1" customHeight="1" x14ac:dyDescent="0.55000000000000004">
      <c r="B193" s="6"/>
      <c r="C193" s="57"/>
      <c r="D193" s="165"/>
      <c r="E193" s="198" t="s">
        <v>466</v>
      </c>
      <c r="F193" s="66"/>
      <c r="G193" s="180"/>
      <c r="H193" s="169"/>
      <c r="I193" s="17"/>
      <c r="J193" s="31"/>
      <c r="K193" s="40"/>
      <c r="L193" s="40"/>
    </row>
    <row r="194" spans="2:12" ht="21.75" hidden="1" customHeight="1" x14ac:dyDescent="0.55000000000000004">
      <c r="B194" s="5">
        <v>195</v>
      </c>
      <c r="C194" s="10" t="s">
        <v>42</v>
      </c>
      <c r="D194" s="201" t="s">
        <v>404</v>
      </c>
      <c r="E194" s="197" t="s">
        <v>467</v>
      </c>
      <c r="F194" s="53">
        <v>4601</v>
      </c>
      <c r="G194" s="179">
        <v>44616</v>
      </c>
      <c r="H194" s="168" t="s">
        <v>549</v>
      </c>
      <c r="I194" s="58">
        <v>1</v>
      </c>
      <c r="J194" s="31"/>
      <c r="K194" s="49"/>
      <c r="L194" s="40"/>
    </row>
    <row r="195" spans="2:12" ht="21.75" hidden="1" customHeight="1" x14ac:dyDescent="0.55000000000000004">
      <c r="B195" s="6"/>
      <c r="C195" s="38"/>
      <c r="D195" s="165"/>
      <c r="E195" s="198" t="s">
        <v>468</v>
      </c>
      <c r="F195" s="53"/>
      <c r="G195" s="180"/>
      <c r="H195" s="169"/>
      <c r="I195" s="58"/>
      <c r="J195" s="31"/>
      <c r="K195" s="49"/>
      <c r="L195" s="40"/>
    </row>
    <row r="196" spans="2:12" ht="21.75" hidden="1" customHeight="1" x14ac:dyDescent="0.55000000000000004">
      <c r="B196" s="5">
        <v>196</v>
      </c>
      <c r="C196" s="123" t="s">
        <v>729</v>
      </c>
      <c r="D196" s="201" t="s">
        <v>433</v>
      </c>
      <c r="E196" s="197" t="s">
        <v>625</v>
      </c>
      <c r="F196" s="62">
        <v>16692</v>
      </c>
      <c r="G196" s="179">
        <v>44616</v>
      </c>
      <c r="H196" s="168" t="s">
        <v>597</v>
      </c>
      <c r="I196" s="58">
        <v>1</v>
      </c>
      <c r="K196" s="49"/>
      <c r="L196" s="40"/>
    </row>
    <row r="197" spans="2:12" ht="21.75" hidden="1" customHeight="1" x14ac:dyDescent="0.55000000000000004">
      <c r="B197" s="6"/>
      <c r="C197" s="57"/>
      <c r="D197" s="165"/>
      <c r="E197" s="198" t="s">
        <v>482</v>
      </c>
      <c r="F197" s="66"/>
      <c r="G197" s="180"/>
      <c r="H197" s="169"/>
      <c r="I197" s="58"/>
      <c r="K197" s="49"/>
      <c r="L197" s="40"/>
    </row>
    <row r="198" spans="2:12" ht="21.75" hidden="1" customHeight="1" x14ac:dyDescent="0.55000000000000004">
      <c r="B198" s="5">
        <v>197</v>
      </c>
      <c r="C198" s="123" t="s">
        <v>720</v>
      </c>
      <c r="D198" s="234" t="s">
        <v>660</v>
      </c>
      <c r="E198" s="231" t="s">
        <v>669</v>
      </c>
      <c r="F198" s="235">
        <v>26557.4</v>
      </c>
      <c r="G198" s="54">
        <v>44616</v>
      </c>
      <c r="H198" s="225" t="s">
        <v>710</v>
      </c>
      <c r="I198" s="55">
        <v>1</v>
      </c>
      <c r="K198" s="49"/>
      <c r="L198" s="40"/>
    </row>
    <row r="199" spans="2:12" ht="21.75" hidden="1" customHeight="1" x14ac:dyDescent="0.55000000000000004">
      <c r="B199" s="6"/>
      <c r="C199" s="38"/>
      <c r="D199" s="219"/>
      <c r="E199" s="236"/>
      <c r="F199" s="221"/>
      <c r="G199" s="38"/>
      <c r="H199" s="224"/>
      <c r="I199" s="67"/>
      <c r="K199" s="49"/>
      <c r="L199" s="40"/>
    </row>
    <row r="200" spans="2:12" ht="21.75" hidden="1" customHeight="1" x14ac:dyDescent="0.55000000000000004">
      <c r="B200" s="5">
        <v>198</v>
      </c>
      <c r="C200" s="10" t="s">
        <v>116</v>
      </c>
      <c r="D200" s="237" t="s">
        <v>661</v>
      </c>
      <c r="E200" s="238" t="s">
        <v>670</v>
      </c>
      <c r="F200" s="239">
        <v>92020</v>
      </c>
      <c r="G200" s="54">
        <v>44616</v>
      </c>
      <c r="H200" s="225" t="s">
        <v>711</v>
      </c>
      <c r="I200" s="55">
        <v>1</v>
      </c>
      <c r="K200" s="49"/>
      <c r="L200" s="40"/>
    </row>
    <row r="201" spans="2:12" ht="21.75" hidden="1" customHeight="1" x14ac:dyDescent="0.55000000000000004">
      <c r="B201" s="6"/>
      <c r="C201" s="38"/>
      <c r="D201" s="219"/>
      <c r="E201" s="230"/>
      <c r="F201" s="221"/>
      <c r="G201" s="38"/>
      <c r="H201" s="224"/>
      <c r="I201" s="67"/>
      <c r="K201" s="49"/>
      <c r="L201" s="40"/>
    </row>
    <row r="202" spans="2:12" ht="21.75" hidden="1" customHeight="1" x14ac:dyDescent="0.55000000000000004">
      <c r="B202" s="5">
        <v>199</v>
      </c>
      <c r="C202" s="123" t="s">
        <v>178</v>
      </c>
      <c r="D202" s="234" t="s">
        <v>179</v>
      </c>
      <c r="E202" s="238" t="s">
        <v>671</v>
      </c>
      <c r="F202" s="235">
        <v>99510</v>
      </c>
      <c r="G202" s="54">
        <v>44616</v>
      </c>
      <c r="H202" s="225" t="s">
        <v>712</v>
      </c>
      <c r="I202" s="55">
        <v>1</v>
      </c>
      <c r="K202" s="40"/>
      <c r="L202" s="40"/>
    </row>
    <row r="203" spans="2:12" ht="21.75" hidden="1" customHeight="1" x14ac:dyDescent="0.55000000000000004">
      <c r="B203" s="6"/>
      <c r="C203" s="38"/>
      <c r="D203" s="212"/>
      <c r="E203" s="240"/>
      <c r="F203" s="214"/>
      <c r="G203" s="38"/>
      <c r="H203" s="224"/>
      <c r="I203" s="67"/>
      <c r="K203" s="40"/>
      <c r="L203" s="40"/>
    </row>
    <row r="204" spans="2:12" ht="21.75" hidden="1" customHeight="1" x14ac:dyDescent="0.55000000000000004">
      <c r="B204" s="5">
        <v>200</v>
      </c>
      <c r="C204" s="123" t="s">
        <v>719</v>
      </c>
      <c r="D204" s="216" t="s">
        <v>662</v>
      </c>
      <c r="E204" s="217" t="s">
        <v>672</v>
      </c>
      <c r="F204" s="218">
        <v>39804</v>
      </c>
      <c r="G204" s="54">
        <v>44616</v>
      </c>
      <c r="H204" s="225" t="s">
        <v>713</v>
      </c>
      <c r="I204" s="55">
        <v>1</v>
      </c>
      <c r="K204" s="40"/>
      <c r="L204" s="40"/>
    </row>
    <row r="205" spans="2:12" ht="21.75" hidden="1" customHeight="1" x14ac:dyDescent="0.55000000000000004">
      <c r="B205" s="6"/>
      <c r="C205" s="38"/>
      <c r="D205" s="219"/>
      <c r="E205" s="222"/>
      <c r="F205" s="221"/>
      <c r="G205" s="38"/>
      <c r="H205" s="224"/>
      <c r="I205" s="67"/>
      <c r="K205" s="40"/>
      <c r="L205" s="40"/>
    </row>
    <row r="206" spans="2:12" ht="21.75" hidden="1" customHeight="1" x14ac:dyDescent="0.55000000000000004">
      <c r="B206" s="5">
        <v>201</v>
      </c>
      <c r="C206" s="123" t="s">
        <v>718</v>
      </c>
      <c r="D206" s="208" t="s">
        <v>663</v>
      </c>
      <c r="E206" s="209" t="s">
        <v>673</v>
      </c>
      <c r="F206" s="210">
        <v>58422</v>
      </c>
      <c r="G206" s="54">
        <v>44617</v>
      </c>
      <c r="H206" s="225" t="s">
        <v>714</v>
      </c>
      <c r="I206" s="55">
        <v>1</v>
      </c>
      <c r="K206" s="40"/>
      <c r="L206" s="40"/>
    </row>
    <row r="207" spans="2:12" ht="21.75" hidden="1" customHeight="1" x14ac:dyDescent="0.55000000000000004">
      <c r="B207" s="6"/>
      <c r="C207" s="38"/>
      <c r="D207" s="241"/>
      <c r="E207" s="223" t="s">
        <v>674</v>
      </c>
      <c r="F207" s="242"/>
      <c r="G207" s="38"/>
      <c r="H207" s="224"/>
      <c r="I207" s="67"/>
      <c r="K207" s="40"/>
      <c r="L207" s="40"/>
    </row>
    <row r="208" spans="2:12" ht="21.75" hidden="1" customHeight="1" x14ac:dyDescent="0.55000000000000004">
      <c r="B208" s="5">
        <v>202</v>
      </c>
      <c r="C208" s="123" t="s">
        <v>717</v>
      </c>
      <c r="D208" s="208" t="s">
        <v>664</v>
      </c>
      <c r="E208" s="243" t="s">
        <v>675</v>
      </c>
      <c r="F208" s="210">
        <v>1883.2</v>
      </c>
      <c r="G208" s="54">
        <v>44617</v>
      </c>
      <c r="H208" s="225" t="s">
        <v>715</v>
      </c>
      <c r="I208" s="55">
        <v>1</v>
      </c>
      <c r="K208" s="40"/>
      <c r="L208" s="40"/>
    </row>
    <row r="209" spans="2:12" ht="21.75" hidden="1" customHeight="1" x14ac:dyDescent="0.55000000000000004">
      <c r="B209" s="6"/>
      <c r="C209" s="38"/>
      <c r="D209" s="241"/>
      <c r="E209" s="244"/>
      <c r="F209" s="242"/>
      <c r="G209" s="38"/>
      <c r="H209" s="224"/>
      <c r="I209" s="67"/>
      <c r="K209" s="40"/>
      <c r="L209" s="40"/>
    </row>
    <row r="210" spans="2:12" ht="21.75" hidden="1" customHeight="1" x14ac:dyDescent="0.55000000000000004">
      <c r="B210" s="13"/>
      <c r="C210" s="27"/>
      <c r="D210" s="27"/>
      <c r="E210" s="27"/>
      <c r="F210" s="27"/>
      <c r="G210" s="27"/>
      <c r="H210" s="27"/>
      <c r="I210" s="27"/>
      <c r="K210" s="40"/>
      <c r="L210" s="40"/>
    </row>
    <row r="211" spans="2:12" ht="21.75" hidden="1" customHeight="1" x14ac:dyDescent="0.55000000000000004">
      <c r="B211" s="13"/>
      <c r="C211" s="27"/>
      <c r="D211" s="27"/>
      <c r="E211" s="27"/>
      <c r="F211" s="27"/>
      <c r="G211" s="27"/>
      <c r="H211" s="27"/>
      <c r="I211" s="27"/>
      <c r="K211" s="40"/>
      <c r="L211" s="40"/>
    </row>
    <row r="212" spans="2:12" ht="21.75" hidden="1" customHeight="1" x14ac:dyDescent="0.55000000000000004">
      <c r="B212" s="13"/>
      <c r="C212" s="27"/>
      <c r="D212" s="27"/>
      <c r="E212" s="27"/>
      <c r="F212" s="557">
        <f>SUM(F6:F211)</f>
        <v>3004117.3</v>
      </c>
      <c r="G212" s="27"/>
      <c r="H212" s="27"/>
      <c r="I212" s="27"/>
      <c r="K212" s="49"/>
      <c r="L212" s="40"/>
    </row>
    <row r="213" spans="2:12" ht="21.75" hidden="1" customHeight="1" x14ac:dyDescent="0.55000000000000004">
      <c r="B213" s="13"/>
      <c r="C213" s="27"/>
      <c r="D213" s="27"/>
      <c r="E213" s="27"/>
      <c r="F213" s="27"/>
      <c r="G213" s="27"/>
      <c r="H213" s="27"/>
      <c r="I213" s="27"/>
      <c r="K213" s="49"/>
      <c r="L213" s="40"/>
    </row>
    <row r="214" spans="2:12" ht="21.75" hidden="1" customHeight="1" x14ac:dyDescent="0.55000000000000004">
      <c r="B214" s="13"/>
      <c r="C214" s="27"/>
      <c r="D214" s="27"/>
      <c r="E214" s="27"/>
      <c r="F214" s="27"/>
      <c r="G214" s="27"/>
      <c r="H214" s="27"/>
      <c r="I214" s="27"/>
      <c r="K214" s="49"/>
      <c r="L214" s="40"/>
    </row>
    <row r="215" spans="2:12" ht="21.75" hidden="1" customHeight="1" x14ac:dyDescent="0.55000000000000004">
      <c r="B215" s="13"/>
      <c r="C215" s="27"/>
      <c r="D215" s="27"/>
      <c r="E215" s="27"/>
      <c r="F215" s="27"/>
      <c r="G215" s="27"/>
      <c r="H215" s="27"/>
      <c r="I215" s="27"/>
      <c r="K215" s="49"/>
      <c r="L215" s="40"/>
    </row>
    <row r="216" spans="2:12" ht="21.75" hidden="1" customHeight="1" x14ac:dyDescent="0.55000000000000004">
      <c r="B216" s="13"/>
      <c r="C216" s="27"/>
      <c r="D216" s="27"/>
      <c r="E216" s="27"/>
      <c r="F216" s="27"/>
      <c r="G216" s="27"/>
      <c r="H216" s="27"/>
      <c r="I216" s="27"/>
      <c r="K216" s="49"/>
      <c r="L216" s="40"/>
    </row>
    <row r="217" spans="2:12" ht="21.75" hidden="1" customHeight="1" x14ac:dyDescent="0.55000000000000004">
      <c r="B217" s="13"/>
      <c r="C217" s="27"/>
      <c r="D217" s="27"/>
      <c r="E217" s="27"/>
      <c r="F217" s="27"/>
      <c r="G217" s="27"/>
      <c r="H217" s="27"/>
      <c r="I217" s="27"/>
      <c r="K217" s="49"/>
      <c r="L217" s="40"/>
    </row>
    <row r="218" spans="2:12" ht="21.75" hidden="1" customHeight="1" x14ac:dyDescent="0.55000000000000004">
      <c r="B218" s="13"/>
      <c r="C218" s="27"/>
      <c r="D218" s="27"/>
      <c r="E218" s="27"/>
      <c r="F218" s="27"/>
      <c r="G218" s="27"/>
      <c r="H218" s="27"/>
      <c r="I218" s="27"/>
      <c r="K218" s="49"/>
      <c r="L218" s="40"/>
    </row>
    <row r="219" spans="2:12" ht="21.75" hidden="1" customHeight="1" x14ac:dyDescent="0.55000000000000004">
      <c r="B219" s="13"/>
      <c r="C219" s="27"/>
      <c r="D219" s="27"/>
      <c r="E219" s="27"/>
      <c r="F219" s="27"/>
      <c r="G219" s="27"/>
      <c r="H219" s="27"/>
      <c r="I219" s="27"/>
      <c r="K219" s="49"/>
      <c r="L219" s="40"/>
    </row>
    <row r="220" spans="2:12" ht="21.75" hidden="1" customHeight="1" x14ac:dyDescent="0.55000000000000004">
      <c r="B220" s="13"/>
      <c r="C220" s="27"/>
      <c r="D220" s="27"/>
      <c r="E220" s="27"/>
      <c r="F220" s="27"/>
      <c r="G220" s="27"/>
      <c r="H220" s="27"/>
      <c r="I220" s="27"/>
      <c r="K220" s="49"/>
      <c r="L220" s="40"/>
    </row>
    <row r="221" spans="2:12" ht="21.75" hidden="1" customHeight="1" x14ac:dyDescent="0.55000000000000004">
      <c r="B221" s="13"/>
      <c r="C221" s="27"/>
      <c r="D221" s="27"/>
      <c r="E221" s="27"/>
      <c r="F221" s="27"/>
      <c r="G221" s="27"/>
      <c r="H221" s="27"/>
      <c r="I221" s="27"/>
      <c r="K221" s="49"/>
      <c r="L221" s="40"/>
    </row>
    <row r="222" spans="2:12" ht="21.75" hidden="1" customHeight="1" x14ac:dyDescent="0.55000000000000004">
      <c r="B222" s="13"/>
      <c r="C222" s="27"/>
      <c r="D222" s="27"/>
      <c r="E222" s="27"/>
      <c r="F222" s="27"/>
      <c r="G222" s="27"/>
      <c r="H222" s="27"/>
      <c r="I222" s="27"/>
      <c r="K222" s="49"/>
      <c r="L222" s="40"/>
    </row>
    <row r="223" spans="2:12" ht="21.75" hidden="1" customHeight="1" x14ac:dyDescent="0.55000000000000004">
      <c r="B223" s="13"/>
      <c r="C223" s="27"/>
      <c r="D223" s="27"/>
      <c r="E223" s="27"/>
      <c r="F223" s="27"/>
      <c r="G223" s="27"/>
      <c r="H223" s="27"/>
      <c r="I223" s="27"/>
      <c r="K223" s="49"/>
      <c r="L223" s="40"/>
    </row>
    <row r="224" spans="2:12" ht="21.75" hidden="1" customHeight="1" x14ac:dyDescent="0.55000000000000004">
      <c r="B224" s="13"/>
      <c r="C224" s="27"/>
      <c r="D224" s="27"/>
      <c r="E224" s="27"/>
      <c r="F224" s="27"/>
      <c r="G224" s="27"/>
      <c r="H224" s="27"/>
      <c r="I224" s="27"/>
      <c r="K224" s="49"/>
      <c r="L224" s="40"/>
    </row>
    <row r="225" spans="2:12" ht="21.75" hidden="1" customHeight="1" x14ac:dyDescent="0.55000000000000004">
      <c r="B225" s="13"/>
      <c r="C225" s="27"/>
      <c r="D225" s="27"/>
      <c r="E225" s="27"/>
      <c r="F225" s="27"/>
      <c r="G225" s="27"/>
      <c r="H225" s="27"/>
      <c r="I225" s="27"/>
      <c r="K225" s="49"/>
      <c r="L225" s="40"/>
    </row>
    <row r="226" spans="2:12" ht="21.75" hidden="1" customHeight="1" x14ac:dyDescent="0.55000000000000004">
      <c r="B226" s="13"/>
      <c r="C226" s="27"/>
      <c r="D226" s="27"/>
      <c r="E226" s="27"/>
      <c r="F226" s="27"/>
      <c r="G226" s="27"/>
      <c r="H226" s="27"/>
      <c r="I226" s="27"/>
      <c r="K226" s="40"/>
      <c r="L226" s="40"/>
    </row>
    <row r="227" spans="2:12" ht="19.5" hidden="1" customHeight="1" x14ac:dyDescent="0.55000000000000004">
      <c r="B227" s="13"/>
      <c r="C227" s="27"/>
      <c r="D227" s="27"/>
      <c r="E227" s="27"/>
      <c r="F227" s="27"/>
      <c r="G227" s="27"/>
      <c r="H227" s="27"/>
      <c r="I227" s="27"/>
      <c r="K227" s="40"/>
      <c r="L227" s="40"/>
    </row>
    <row r="228" spans="2:12" ht="19.5" hidden="1" customHeight="1" x14ac:dyDescent="0.55000000000000004">
      <c r="B228" s="13"/>
      <c r="C228" s="27"/>
      <c r="D228" s="27"/>
      <c r="E228" s="27"/>
      <c r="F228" s="27"/>
      <c r="G228" s="27"/>
      <c r="H228" s="27"/>
      <c r="I228" s="27"/>
      <c r="K228" s="40"/>
      <c r="L228" s="40"/>
    </row>
    <row r="229" spans="2:12" ht="19.5" hidden="1" customHeight="1" x14ac:dyDescent="0.55000000000000004">
      <c r="B229" s="13"/>
      <c r="C229" s="27"/>
      <c r="D229" s="27"/>
      <c r="E229" s="27"/>
      <c r="F229" s="27"/>
      <c r="G229" s="27"/>
      <c r="H229" s="27"/>
      <c r="I229" s="27"/>
      <c r="K229" s="40"/>
      <c r="L229" s="40"/>
    </row>
    <row r="230" spans="2:12" ht="19.5" hidden="1" customHeight="1" x14ac:dyDescent="0.55000000000000004">
      <c r="B230" s="13"/>
      <c r="C230" s="27"/>
      <c r="D230" s="27"/>
      <c r="E230" s="27"/>
      <c r="F230" s="27"/>
      <c r="G230" s="27"/>
      <c r="H230" s="27"/>
      <c r="I230" s="27"/>
      <c r="K230" s="40"/>
      <c r="L230" s="40"/>
    </row>
    <row r="231" spans="2:12" ht="19.5" hidden="1" customHeight="1" x14ac:dyDescent="0.55000000000000004">
      <c r="B231" s="13"/>
      <c r="C231" s="27"/>
      <c r="D231" s="27"/>
      <c r="E231" s="27"/>
      <c r="F231" s="27"/>
      <c r="G231" s="27"/>
      <c r="H231" s="27"/>
      <c r="I231" s="27"/>
      <c r="K231" s="40"/>
      <c r="L231" s="40"/>
    </row>
    <row r="232" spans="2:12" ht="19.5" hidden="1" customHeight="1" x14ac:dyDescent="0.55000000000000004">
      <c r="B232" s="13"/>
      <c r="C232" s="27"/>
      <c r="D232" s="27"/>
      <c r="E232" s="27"/>
      <c r="F232" s="27"/>
      <c r="G232" s="27"/>
      <c r="H232" s="27"/>
      <c r="I232" s="27"/>
      <c r="K232" s="40"/>
      <c r="L232" s="40"/>
    </row>
    <row r="233" spans="2:12" ht="19.5" hidden="1" customHeight="1" x14ac:dyDescent="0.55000000000000004">
      <c r="B233" s="13"/>
      <c r="C233" s="27"/>
      <c r="D233" s="27"/>
      <c r="E233" s="27"/>
      <c r="F233" s="27"/>
      <c r="G233" s="27"/>
      <c r="H233" s="27"/>
      <c r="I233" s="27"/>
      <c r="K233" s="49"/>
      <c r="L233" s="49"/>
    </row>
    <row r="234" spans="2:12" ht="19.5" hidden="1" customHeight="1" x14ac:dyDescent="0.55000000000000004">
      <c r="B234" s="13"/>
      <c r="C234" s="27"/>
      <c r="D234" s="27"/>
      <c r="E234" s="27"/>
      <c r="F234" s="27"/>
      <c r="G234" s="27"/>
      <c r="H234" s="27"/>
      <c r="I234" s="27"/>
      <c r="K234" s="49"/>
      <c r="L234" s="49"/>
    </row>
    <row r="235" spans="2:12" ht="19.5" hidden="1" customHeight="1" x14ac:dyDescent="0.55000000000000004">
      <c r="B235" s="13"/>
      <c r="C235" s="27"/>
      <c r="D235" s="27"/>
      <c r="E235" s="27"/>
      <c r="F235" s="27"/>
      <c r="G235" s="27"/>
      <c r="H235" s="27"/>
      <c r="I235" s="27"/>
      <c r="K235" s="49"/>
      <c r="L235" s="49"/>
    </row>
    <row r="236" spans="2:12" ht="19.5" hidden="1" customHeight="1" x14ac:dyDescent="0.55000000000000004">
      <c r="B236" s="13"/>
      <c r="C236" s="27"/>
      <c r="D236" s="27"/>
      <c r="E236" s="27"/>
      <c r="F236" s="27"/>
      <c r="G236" s="27"/>
      <c r="H236" s="27"/>
      <c r="I236" s="27"/>
      <c r="K236" s="49"/>
      <c r="L236" s="49"/>
    </row>
    <row r="237" spans="2:12" ht="19.5" hidden="1" customHeight="1" x14ac:dyDescent="0.55000000000000004">
      <c r="B237" s="13"/>
      <c r="C237" s="27"/>
      <c r="D237" s="27"/>
      <c r="E237" s="27"/>
      <c r="F237" s="27"/>
      <c r="G237" s="27"/>
      <c r="H237" s="27"/>
      <c r="I237" s="27"/>
      <c r="K237" s="49"/>
      <c r="L237" s="49"/>
    </row>
    <row r="238" spans="2:12" ht="19.5" hidden="1" customHeight="1" x14ac:dyDescent="0.55000000000000004">
      <c r="B238" s="13"/>
      <c r="C238" s="27"/>
      <c r="D238" s="27"/>
      <c r="E238" s="27"/>
      <c r="F238" s="27"/>
      <c r="G238" s="27"/>
      <c r="H238" s="27"/>
      <c r="I238" s="27"/>
      <c r="K238" s="49"/>
      <c r="L238" s="49"/>
    </row>
    <row r="239" spans="2:12" ht="19.5" hidden="1" customHeight="1" x14ac:dyDescent="0.55000000000000004">
      <c r="B239" s="13"/>
      <c r="C239" s="27"/>
      <c r="D239" s="27"/>
      <c r="E239" s="27"/>
      <c r="F239" s="27"/>
      <c r="G239" s="27"/>
      <c r="H239" s="27"/>
      <c r="I239" s="27"/>
      <c r="K239" s="49"/>
      <c r="L239" s="49"/>
    </row>
    <row r="240" spans="2:12" ht="19.5" hidden="1" customHeight="1" x14ac:dyDescent="0.55000000000000004">
      <c r="B240" s="13"/>
      <c r="C240" s="27"/>
      <c r="D240" s="27"/>
      <c r="E240" s="27"/>
      <c r="F240" s="27"/>
      <c r="G240" s="27"/>
      <c r="H240" s="27"/>
      <c r="I240" s="27"/>
      <c r="K240" s="49"/>
      <c r="L240" s="49"/>
    </row>
    <row r="241" spans="2:12" ht="19.5" hidden="1" customHeight="1" x14ac:dyDescent="0.55000000000000004">
      <c r="B241" s="13"/>
      <c r="C241" s="27"/>
      <c r="D241" s="27"/>
      <c r="E241" s="27"/>
      <c r="F241" s="27"/>
      <c r="G241" s="27"/>
      <c r="H241" s="27"/>
      <c r="I241" s="27"/>
      <c r="K241" s="49"/>
      <c r="L241" s="49"/>
    </row>
    <row r="242" spans="2:12" ht="19.5" hidden="1" customHeight="1" x14ac:dyDescent="0.55000000000000004">
      <c r="B242" s="13"/>
      <c r="C242" s="27"/>
      <c r="D242" s="27"/>
      <c r="E242" s="27"/>
      <c r="F242" s="27"/>
      <c r="G242" s="27"/>
      <c r="H242" s="27"/>
      <c r="I242" s="27"/>
      <c r="K242" s="40"/>
      <c r="L242" s="40"/>
    </row>
    <row r="243" spans="2:12" ht="19.5" hidden="1" customHeight="1" x14ac:dyDescent="0.55000000000000004">
      <c r="B243" s="13"/>
      <c r="C243" s="27"/>
      <c r="D243" s="27"/>
      <c r="E243" s="27"/>
      <c r="F243" s="27"/>
      <c r="G243" s="27"/>
      <c r="H243" s="27"/>
      <c r="I243" s="27"/>
      <c r="K243" s="40"/>
      <c r="L243" s="40"/>
    </row>
    <row r="244" spans="2:12" ht="19.5" hidden="1" customHeight="1" x14ac:dyDescent="0.55000000000000004">
      <c r="B244" s="13"/>
      <c r="C244" s="27"/>
      <c r="D244" s="27"/>
      <c r="E244" s="27"/>
      <c r="F244" s="27"/>
      <c r="G244" s="27"/>
      <c r="H244" s="27"/>
      <c r="I244" s="27"/>
      <c r="K244" s="40"/>
      <c r="L244" s="40"/>
    </row>
    <row r="245" spans="2:12" ht="19.5" hidden="1" customHeight="1" x14ac:dyDescent="0.55000000000000004">
      <c r="B245" s="13"/>
      <c r="C245" s="27"/>
      <c r="D245" s="27"/>
      <c r="E245" s="27"/>
      <c r="F245" s="27"/>
      <c r="G245" s="27"/>
      <c r="H245" s="27"/>
      <c r="I245" s="27"/>
      <c r="K245" s="40"/>
      <c r="L245" s="40"/>
    </row>
    <row r="246" spans="2:12" ht="19.5" hidden="1" customHeight="1" x14ac:dyDescent="0.55000000000000004">
      <c r="B246" s="13"/>
      <c r="C246" s="27"/>
      <c r="D246" s="27"/>
      <c r="E246" s="27"/>
      <c r="F246" s="27"/>
      <c r="G246" s="27"/>
      <c r="H246" s="27"/>
      <c r="I246" s="27"/>
      <c r="K246" s="40"/>
      <c r="L246" s="40"/>
    </row>
    <row r="247" spans="2:12" ht="19.5" hidden="1" customHeight="1" x14ac:dyDescent="0.55000000000000004">
      <c r="B247" s="13"/>
      <c r="C247" s="27"/>
      <c r="D247" s="27"/>
      <c r="E247" s="27"/>
      <c r="F247" s="27"/>
      <c r="G247" s="27"/>
      <c r="H247" s="27"/>
      <c r="I247" s="27"/>
      <c r="K247" s="40"/>
      <c r="L247" s="40"/>
    </row>
    <row r="248" spans="2:12" ht="19.5" hidden="1" customHeight="1" x14ac:dyDescent="0.55000000000000004">
      <c r="B248" s="13"/>
      <c r="C248" s="27"/>
      <c r="D248" s="27"/>
      <c r="E248" s="27"/>
      <c r="F248" s="27"/>
      <c r="G248" s="27"/>
      <c r="H248" s="27"/>
      <c r="I248" s="27"/>
      <c r="K248" s="40"/>
      <c r="L248" s="40"/>
    </row>
    <row r="249" spans="2:12" ht="19.5" hidden="1" customHeight="1" x14ac:dyDescent="0.55000000000000004">
      <c r="B249" s="13"/>
      <c r="C249" s="27"/>
      <c r="D249" s="27"/>
      <c r="E249" s="27"/>
      <c r="F249" s="27"/>
      <c r="G249" s="27"/>
      <c r="H249" s="27"/>
      <c r="I249" s="27"/>
      <c r="K249" s="40"/>
      <c r="L249" s="40"/>
    </row>
    <row r="250" spans="2:12" ht="19.5" hidden="1" customHeight="1" x14ac:dyDescent="0.55000000000000004">
      <c r="B250" s="13"/>
      <c r="C250" s="27"/>
      <c r="D250" s="27"/>
      <c r="E250" s="27"/>
      <c r="F250" s="27"/>
      <c r="G250" s="27"/>
      <c r="H250" s="27"/>
      <c r="I250" s="27"/>
      <c r="K250" s="40"/>
      <c r="L250" s="40"/>
    </row>
    <row r="251" spans="2:12" ht="19.5" hidden="1" customHeight="1" x14ac:dyDescent="0.55000000000000004">
      <c r="B251" s="13"/>
      <c r="C251" s="27"/>
      <c r="D251" s="27"/>
      <c r="E251" s="27"/>
      <c r="F251" s="27"/>
      <c r="G251" s="27"/>
      <c r="H251" s="27"/>
      <c r="I251" s="27"/>
      <c r="K251" s="49"/>
      <c r="L251" s="40"/>
    </row>
    <row r="252" spans="2:12" ht="19.5" hidden="1" customHeight="1" x14ac:dyDescent="0.55000000000000004">
      <c r="B252" s="13"/>
      <c r="C252" s="27"/>
      <c r="D252" s="27"/>
      <c r="E252" s="27"/>
      <c r="F252" s="27"/>
      <c r="G252" s="27"/>
      <c r="H252" s="27"/>
      <c r="I252" s="27"/>
      <c r="K252" s="49"/>
      <c r="L252" s="40"/>
    </row>
    <row r="253" spans="2:12" ht="19.5" hidden="1" customHeight="1" x14ac:dyDescent="0.55000000000000004">
      <c r="B253" s="13"/>
      <c r="C253" s="27"/>
      <c r="D253" s="27"/>
      <c r="E253" s="27"/>
      <c r="F253" s="27"/>
      <c r="G253" s="27"/>
      <c r="H253" s="27"/>
      <c r="I253" s="27"/>
      <c r="K253" s="49"/>
      <c r="L253" s="40"/>
    </row>
    <row r="254" spans="2:12" ht="19.5" hidden="1" customHeight="1" x14ac:dyDescent="0.55000000000000004">
      <c r="B254" s="13"/>
      <c r="C254" s="27"/>
      <c r="D254" s="27"/>
      <c r="E254" s="27"/>
      <c r="F254" s="27"/>
      <c r="G254" s="27"/>
      <c r="H254" s="27"/>
      <c r="I254" s="27"/>
      <c r="K254" s="49"/>
      <c r="L254" s="40"/>
    </row>
    <row r="255" spans="2:12" ht="19.5" hidden="1" customHeight="1" x14ac:dyDescent="0.55000000000000004">
      <c r="B255" s="13"/>
      <c r="C255" s="27"/>
      <c r="D255" s="27"/>
      <c r="E255" s="27"/>
      <c r="F255" s="27"/>
      <c r="G255" s="27"/>
      <c r="H255" s="27"/>
      <c r="I255" s="27"/>
      <c r="K255" s="49"/>
      <c r="L255" s="40"/>
    </row>
    <row r="256" spans="2:12" ht="19.5" hidden="1" customHeight="1" x14ac:dyDescent="0.55000000000000004">
      <c r="B256" s="13"/>
      <c r="C256" s="27"/>
      <c r="D256" s="27"/>
      <c r="E256" s="27"/>
      <c r="F256" s="27"/>
      <c r="G256" s="27"/>
      <c r="H256" s="27"/>
      <c r="I256" s="27"/>
      <c r="K256" s="49"/>
      <c r="L256" s="40"/>
    </row>
    <row r="257" spans="2:12" ht="19.5" hidden="1" customHeight="1" x14ac:dyDescent="0.55000000000000004">
      <c r="B257" s="13"/>
      <c r="C257" s="27"/>
      <c r="D257" s="27"/>
      <c r="E257" s="27"/>
      <c r="F257" s="27"/>
      <c r="G257" s="27"/>
      <c r="H257" s="27"/>
      <c r="I257" s="27"/>
      <c r="K257" s="49"/>
      <c r="L257" s="40"/>
    </row>
    <row r="258" spans="2:12" ht="19.5" hidden="1" customHeight="1" x14ac:dyDescent="0.55000000000000004">
      <c r="B258" s="13"/>
      <c r="C258" s="27"/>
      <c r="D258" s="27"/>
      <c r="E258" s="27"/>
      <c r="F258" s="27"/>
      <c r="G258" s="27"/>
      <c r="H258" s="27"/>
      <c r="I258" s="27"/>
      <c r="K258" s="49"/>
      <c r="L258" s="40"/>
    </row>
    <row r="259" spans="2:12" ht="19.5" hidden="1" customHeight="1" x14ac:dyDescent="0.55000000000000004">
      <c r="B259" s="13"/>
      <c r="C259" s="27"/>
      <c r="D259" s="27"/>
      <c r="E259" s="27"/>
      <c r="F259" s="27"/>
      <c r="G259" s="27"/>
      <c r="H259" s="27"/>
      <c r="I259" s="27"/>
      <c r="K259" s="49"/>
      <c r="L259" s="40"/>
    </row>
    <row r="260" spans="2:12" ht="19.5" hidden="1" customHeight="1" x14ac:dyDescent="0.55000000000000004">
      <c r="B260" s="13"/>
      <c r="C260" s="27"/>
      <c r="D260" s="27"/>
      <c r="E260" s="27"/>
      <c r="F260" s="27"/>
      <c r="G260" s="27"/>
      <c r="H260" s="27"/>
      <c r="I260" s="27"/>
      <c r="K260" s="49"/>
      <c r="L260" s="40"/>
    </row>
    <row r="261" spans="2:12" ht="19.5" hidden="1" customHeight="1" x14ac:dyDescent="0.55000000000000004">
      <c r="B261" s="13"/>
      <c r="C261" s="27"/>
      <c r="D261" s="27"/>
      <c r="E261" s="27"/>
      <c r="F261" s="27"/>
      <c r="G261" s="27"/>
      <c r="H261" s="27"/>
      <c r="I261" s="27"/>
      <c r="K261" s="49"/>
      <c r="L261" s="40"/>
    </row>
    <row r="262" spans="2:12" ht="19.5" hidden="1" customHeight="1" x14ac:dyDescent="0.55000000000000004">
      <c r="B262" s="13"/>
      <c r="C262" s="27"/>
      <c r="D262" s="27"/>
      <c r="E262" s="27"/>
      <c r="F262" s="27"/>
      <c r="G262" s="27"/>
      <c r="H262" s="27"/>
      <c r="I262" s="27"/>
      <c r="K262" s="49"/>
      <c r="L262" s="40"/>
    </row>
    <row r="263" spans="2:12" ht="19.5" hidden="1" customHeight="1" x14ac:dyDescent="0.55000000000000004">
      <c r="B263" s="13"/>
      <c r="C263" s="27"/>
      <c r="D263" s="27"/>
      <c r="E263" s="27"/>
      <c r="F263" s="27"/>
      <c r="G263" s="27"/>
      <c r="H263" s="27"/>
      <c r="I263" s="27"/>
      <c r="K263" s="40"/>
      <c r="L263" s="40"/>
    </row>
    <row r="264" spans="2:12" ht="19.5" hidden="1" customHeight="1" x14ac:dyDescent="0.55000000000000004">
      <c r="B264" s="13"/>
      <c r="C264" s="27"/>
      <c r="D264" s="27"/>
      <c r="E264" s="27"/>
      <c r="F264" s="27"/>
      <c r="G264" s="27"/>
      <c r="H264" s="27"/>
      <c r="I264" s="27"/>
      <c r="K264" s="40"/>
      <c r="L264" s="40"/>
    </row>
    <row r="265" spans="2:12" ht="19.5" hidden="1" customHeight="1" x14ac:dyDescent="0.55000000000000004">
      <c r="B265" s="13"/>
      <c r="C265" s="27"/>
      <c r="D265" s="27"/>
      <c r="E265" s="27"/>
      <c r="F265" s="27"/>
      <c r="G265" s="27"/>
      <c r="H265" s="27"/>
      <c r="I265" s="27"/>
      <c r="K265" s="49"/>
      <c r="L265" s="40"/>
    </row>
    <row r="266" spans="2:12" ht="19.5" hidden="1" customHeight="1" x14ac:dyDescent="0.55000000000000004">
      <c r="B266" s="13"/>
      <c r="C266" s="27"/>
      <c r="D266" s="27"/>
      <c r="E266" s="27"/>
      <c r="F266" s="27"/>
      <c r="G266" s="27"/>
      <c r="H266" s="27"/>
      <c r="I266" s="27"/>
      <c r="K266" s="49"/>
      <c r="L266" s="40"/>
    </row>
    <row r="267" spans="2:12" ht="19.5" hidden="1" customHeight="1" x14ac:dyDescent="0.55000000000000004">
      <c r="B267" s="13"/>
      <c r="C267" s="27"/>
      <c r="D267" s="27"/>
      <c r="E267" s="27"/>
      <c r="F267" s="27"/>
      <c r="G267" s="27"/>
      <c r="H267" s="27"/>
      <c r="I267" s="27"/>
      <c r="K267" s="49"/>
      <c r="L267" s="40"/>
    </row>
    <row r="268" spans="2:12" ht="19.5" hidden="1" customHeight="1" x14ac:dyDescent="0.55000000000000004">
      <c r="B268" s="13"/>
      <c r="C268" s="27"/>
      <c r="D268" s="27"/>
      <c r="E268" s="27"/>
      <c r="F268" s="27"/>
      <c r="G268" s="27"/>
      <c r="H268" s="27"/>
      <c r="I268" s="27"/>
      <c r="K268" s="49"/>
      <c r="L268" s="40"/>
    </row>
    <row r="269" spans="2:12" ht="19.5" hidden="1" customHeight="1" x14ac:dyDescent="0.55000000000000004">
      <c r="B269" s="13"/>
      <c r="C269" s="27"/>
      <c r="D269" s="27"/>
      <c r="E269" s="27"/>
      <c r="F269" s="27"/>
      <c r="G269" s="27"/>
      <c r="H269" s="27"/>
      <c r="I269" s="27"/>
      <c r="K269" s="49"/>
      <c r="L269" s="40"/>
    </row>
    <row r="270" spans="2:12" ht="19.5" hidden="1" customHeight="1" x14ac:dyDescent="0.55000000000000004">
      <c r="B270" s="13"/>
      <c r="C270" s="27"/>
      <c r="D270" s="27"/>
      <c r="E270" s="27"/>
      <c r="F270" s="27"/>
      <c r="G270" s="27"/>
      <c r="H270" s="27"/>
      <c r="I270" s="27"/>
      <c r="K270" s="49"/>
      <c r="L270" s="40"/>
    </row>
    <row r="271" spans="2:12" ht="19.5" hidden="1" customHeight="1" x14ac:dyDescent="0.55000000000000004">
      <c r="B271" s="13"/>
      <c r="C271" s="27"/>
      <c r="D271" s="27"/>
      <c r="E271" s="27"/>
      <c r="F271" s="27"/>
      <c r="G271" s="27"/>
      <c r="H271" s="27"/>
      <c r="I271" s="27"/>
      <c r="K271" s="49"/>
      <c r="L271" s="40"/>
    </row>
    <row r="272" spans="2:12" ht="19.5" hidden="1" customHeight="1" x14ac:dyDescent="0.55000000000000004">
      <c r="B272" s="13"/>
      <c r="C272" s="27"/>
      <c r="D272" s="27"/>
      <c r="E272" s="27"/>
      <c r="F272" s="27"/>
      <c r="G272" s="27"/>
      <c r="H272" s="27"/>
      <c r="I272" s="27"/>
      <c r="K272" s="40"/>
      <c r="L272" s="40"/>
    </row>
    <row r="273" spans="2:12" ht="19.5" hidden="1" customHeight="1" x14ac:dyDescent="0.55000000000000004">
      <c r="B273" s="13"/>
      <c r="C273" s="27"/>
      <c r="D273" s="27"/>
      <c r="E273" s="27"/>
      <c r="F273" s="27"/>
      <c r="G273" s="27"/>
      <c r="H273" s="27"/>
      <c r="I273" s="27"/>
      <c r="K273" s="49"/>
      <c r="L273" s="40"/>
    </row>
    <row r="274" spans="2:12" ht="19.5" hidden="1" customHeight="1" x14ac:dyDescent="0.55000000000000004">
      <c r="B274" s="13"/>
      <c r="C274" s="27"/>
      <c r="D274" s="27"/>
      <c r="E274" s="27"/>
      <c r="F274" s="27"/>
      <c r="G274" s="27"/>
      <c r="H274" s="27"/>
      <c r="I274" s="27"/>
      <c r="K274" s="49"/>
      <c r="L274" s="40"/>
    </row>
    <row r="275" spans="2:12" ht="19.5" hidden="1" customHeight="1" x14ac:dyDescent="0.55000000000000004">
      <c r="B275" s="13"/>
      <c r="C275" s="27"/>
      <c r="D275" s="27"/>
      <c r="E275" s="27"/>
      <c r="F275" s="27"/>
      <c r="G275" s="27"/>
      <c r="H275" s="27"/>
      <c r="I275" s="27"/>
      <c r="K275" s="49"/>
      <c r="L275" s="40"/>
    </row>
    <row r="276" spans="2:12" ht="19.5" hidden="1" customHeight="1" x14ac:dyDescent="0.55000000000000004">
      <c r="B276" s="13"/>
      <c r="C276" s="27"/>
      <c r="D276" s="27"/>
      <c r="E276" s="27"/>
      <c r="F276" s="27"/>
      <c r="G276" s="27"/>
      <c r="H276" s="27"/>
      <c r="I276" s="27"/>
      <c r="K276" s="49"/>
      <c r="L276" s="40"/>
    </row>
    <row r="277" spans="2:12" ht="19.5" hidden="1" customHeight="1" x14ac:dyDescent="0.55000000000000004">
      <c r="B277" s="13"/>
      <c r="C277" s="27"/>
      <c r="D277" s="27"/>
      <c r="E277" s="27"/>
      <c r="F277" s="27"/>
      <c r="G277" s="27"/>
      <c r="H277" s="27"/>
      <c r="I277" s="27"/>
      <c r="K277" s="49"/>
      <c r="L277" s="40"/>
    </row>
    <row r="278" spans="2:12" ht="19.5" hidden="1" customHeight="1" x14ac:dyDescent="0.55000000000000004">
      <c r="B278" s="13"/>
      <c r="C278" s="27"/>
      <c r="D278" s="27"/>
      <c r="E278" s="27"/>
      <c r="F278" s="27"/>
      <c r="G278" s="27"/>
      <c r="H278" s="27"/>
      <c r="I278" s="27"/>
      <c r="K278" s="49"/>
      <c r="L278" s="40"/>
    </row>
    <row r="279" spans="2:12" ht="19.5" hidden="1" customHeight="1" x14ac:dyDescent="0.55000000000000004">
      <c r="B279" s="13"/>
      <c r="C279" s="27"/>
      <c r="D279" s="27"/>
      <c r="E279" s="27"/>
      <c r="F279" s="27"/>
      <c r="G279" s="27"/>
      <c r="H279" s="27"/>
      <c r="I279" s="27"/>
      <c r="K279" s="49"/>
      <c r="L279" s="40"/>
    </row>
    <row r="280" spans="2:12" ht="19.5" hidden="1" customHeight="1" x14ac:dyDescent="0.55000000000000004">
      <c r="B280" s="13"/>
      <c r="C280" s="27"/>
      <c r="D280" s="27"/>
      <c r="E280" s="27"/>
      <c r="F280" s="27"/>
      <c r="G280" s="27"/>
      <c r="H280" s="27"/>
      <c r="I280" s="27"/>
      <c r="K280" s="49"/>
      <c r="L280" s="40"/>
    </row>
    <row r="281" spans="2:12" ht="19.5" hidden="1" customHeight="1" x14ac:dyDescent="0.55000000000000004">
      <c r="B281" s="13"/>
      <c r="C281" s="27"/>
      <c r="D281" s="27"/>
      <c r="E281" s="27"/>
      <c r="F281" s="27"/>
      <c r="G281" s="27"/>
      <c r="H281" s="27"/>
      <c r="I281" s="27"/>
      <c r="K281" s="49"/>
      <c r="L281" s="40"/>
    </row>
    <row r="282" spans="2:12" ht="19.5" hidden="1" customHeight="1" x14ac:dyDescent="0.55000000000000004">
      <c r="B282" s="13"/>
      <c r="C282" s="27"/>
      <c r="D282" s="27"/>
      <c r="E282" s="27"/>
      <c r="F282" s="27"/>
      <c r="G282" s="27"/>
      <c r="H282" s="27"/>
      <c r="I282" s="27"/>
      <c r="K282" s="49"/>
      <c r="L282" s="40"/>
    </row>
    <row r="283" spans="2:12" ht="19.5" hidden="1" customHeight="1" x14ac:dyDescent="0.55000000000000004">
      <c r="B283" s="13"/>
      <c r="C283" s="27"/>
      <c r="D283" s="27"/>
      <c r="E283" s="27"/>
      <c r="F283" s="27"/>
      <c r="G283" s="27"/>
      <c r="H283" s="27"/>
      <c r="I283" s="27"/>
      <c r="K283" s="49"/>
      <c r="L283" s="40"/>
    </row>
    <row r="284" spans="2:12" ht="19.5" hidden="1" customHeight="1" x14ac:dyDescent="0.55000000000000004">
      <c r="B284" s="13"/>
      <c r="C284" s="27"/>
      <c r="D284" s="27"/>
      <c r="E284" s="27"/>
      <c r="F284" s="27"/>
      <c r="G284" s="27"/>
      <c r="H284" s="27"/>
      <c r="I284" s="27"/>
      <c r="K284" s="40"/>
      <c r="L284" s="40"/>
    </row>
    <row r="285" spans="2:12" ht="19.5" hidden="1" customHeight="1" x14ac:dyDescent="0.55000000000000004">
      <c r="B285" s="13"/>
      <c r="C285" s="27"/>
      <c r="D285" s="27"/>
      <c r="E285" s="27"/>
      <c r="F285" s="27"/>
      <c r="G285" s="27"/>
      <c r="H285" s="27"/>
      <c r="I285" s="27"/>
      <c r="K285" s="49"/>
      <c r="L285" s="40"/>
    </row>
    <row r="286" spans="2:12" ht="19.5" hidden="1" customHeight="1" x14ac:dyDescent="0.55000000000000004">
      <c r="B286" s="13"/>
      <c r="C286" s="27"/>
      <c r="D286" s="27"/>
      <c r="E286" s="27"/>
      <c r="F286" s="27"/>
      <c r="G286" s="27"/>
      <c r="H286" s="27"/>
      <c r="I286" s="27"/>
      <c r="K286" s="49"/>
      <c r="L286" s="40"/>
    </row>
    <row r="287" spans="2:12" ht="19.5" hidden="1" customHeight="1" x14ac:dyDescent="0.55000000000000004">
      <c r="B287" s="13"/>
      <c r="C287" s="27"/>
      <c r="D287" s="27"/>
      <c r="E287" s="27"/>
      <c r="F287" s="27"/>
      <c r="G287" s="27"/>
      <c r="H287" s="27"/>
      <c r="I287" s="27"/>
      <c r="K287" s="49"/>
      <c r="L287" s="40"/>
    </row>
    <row r="288" spans="2:12" ht="19.5" hidden="1" customHeight="1" x14ac:dyDescent="0.55000000000000004">
      <c r="B288" s="13"/>
      <c r="C288" s="27"/>
      <c r="D288" s="27"/>
      <c r="E288" s="27"/>
      <c r="F288" s="27"/>
      <c r="G288" s="27"/>
      <c r="H288" s="27"/>
      <c r="I288" s="27"/>
      <c r="J288" s="114"/>
      <c r="K288" s="49"/>
      <c r="L288" s="40"/>
    </row>
    <row r="289" spans="2:12" ht="19.5" hidden="1" customHeight="1" x14ac:dyDescent="0.55000000000000004">
      <c r="B289" s="13"/>
      <c r="C289" s="27"/>
      <c r="D289" s="27"/>
      <c r="E289" s="27"/>
      <c r="F289" s="27"/>
      <c r="G289" s="27"/>
      <c r="H289" s="27"/>
      <c r="I289" s="27"/>
      <c r="K289" s="49"/>
      <c r="L289" s="40"/>
    </row>
    <row r="290" spans="2:12" ht="19.5" hidden="1" customHeight="1" x14ac:dyDescent="0.55000000000000004">
      <c r="B290" s="13"/>
      <c r="C290" s="27"/>
      <c r="D290" s="27"/>
      <c r="E290" s="27"/>
      <c r="F290" s="27"/>
      <c r="G290" s="27"/>
      <c r="H290" s="27"/>
      <c r="I290" s="27"/>
      <c r="K290" s="49"/>
      <c r="L290" s="40"/>
    </row>
    <row r="291" spans="2:12" ht="19.5" hidden="1" customHeight="1" x14ac:dyDescent="0.55000000000000004">
      <c r="B291" s="13"/>
      <c r="C291" s="27"/>
      <c r="D291" s="27"/>
      <c r="E291" s="27"/>
      <c r="F291" s="27"/>
      <c r="G291" s="27"/>
      <c r="H291" s="27"/>
      <c r="I291" s="27"/>
      <c r="K291" s="49"/>
      <c r="L291" s="40"/>
    </row>
    <row r="292" spans="2:12" ht="19.5" hidden="1" customHeight="1" x14ac:dyDescent="0.55000000000000004">
      <c r="B292" s="13"/>
      <c r="C292" s="27"/>
      <c r="D292" s="27"/>
      <c r="E292" s="27"/>
      <c r="F292" s="27"/>
      <c r="G292" s="27"/>
      <c r="H292" s="27"/>
      <c r="I292" s="27"/>
      <c r="K292" s="49"/>
      <c r="L292" s="40"/>
    </row>
    <row r="293" spans="2:12" ht="19.5" hidden="1" customHeight="1" x14ac:dyDescent="0.55000000000000004">
      <c r="B293" s="13"/>
      <c r="C293" s="27"/>
      <c r="D293" s="27"/>
      <c r="E293" s="27"/>
      <c r="F293" s="27"/>
      <c r="G293" s="27"/>
      <c r="H293" s="27"/>
      <c r="I293" s="27"/>
      <c r="K293" s="40"/>
      <c r="L293" s="40"/>
    </row>
    <row r="294" spans="2:12" ht="19.5" hidden="1" customHeight="1" x14ac:dyDescent="0.55000000000000004">
      <c r="B294" s="13"/>
      <c r="C294" s="27"/>
      <c r="D294" s="27"/>
      <c r="E294" s="27"/>
      <c r="F294" s="27"/>
      <c r="G294" s="27"/>
      <c r="H294" s="27"/>
      <c r="I294" s="27"/>
      <c r="K294" s="40"/>
      <c r="L294" s="40"/>
    </row>
    <row r="295" spans="2:12" ht="19.5" hidden="1" customHeight="1" x14ac:dyDescent="0.55000000000000004">
      <c r="B295" s="13"/>
      <c r="C295" s="27"/>
      <c r="D295" s="27"/>
      <c r="E295" s="27"/>
      <c r="F295" s="27"/>
      <c r="G295" s="27"/>
      <c r="H295" s="27"/>
      <c r="I295" s="27"/>
      <c r="K295" s="40"/>
      <c r="L295" s="40"/>
    </row>
    <row r="296" spans="2:12" ht="19.5" hidden="1" customHeight="1" x14ac:dyDescent="0.55000000000000004">
      <c r="B296" s="13"/>
      <c r="C296" s="114"/>
      <c r="D296" s="114"/>
      <c r="E296" s="114"/>
      <c r="F296" s="114"/>
      <c r="G296" s="114"/>
      <c r="H296" s="114"/>
      <c r="I296" s="114"/>
      <c r="J296" s="34"/>
      <c r="K296" s="40"/>
      <c r="L296" s="40"/>
    </row>
    <row r="297" spans="2:12" ht="19.5" hidden="1" customHeight="1" x14ac:dyDescent="0.55000000000000004">
      <c r="B297" s="33"/>
      <c r="C297" s="27"/>
      <c r="D297" s="27"/>
      <c r="E297" s="27"/>
      <c r="F297" s="27"/>
      <c r="G297" s="27"/>
      <c r="H297" s="27"/>
      <c r="I297" s="27"/>
      <c r="J297" s="34"/>
      <c r="K297" s="40"/>
      <c r="L297" s="40"/>
    </row>
    <row r="298" spans="2:12" ht="19.5" hidden="1" customHeight="1" x14ac:dyDescent="0.55000000000000004">
      <c r="B298" s="13"/>
      <c r="C298" s="27"/>
      <c r="D298" s="27"/>
      <c r="E298" s="27"/>
      <c r="F298" s="27"/>
      <c r="G298" s="27"/>
      <c r="H298" s="27"/>
      <c r="I298" s="27"/>
      <c r="J298" s="34"/>
      <c r="K298" s="40"/>
      <c r="L298" s="40"/>
    </row>
    <row r="299" spans="2:12" ht="19.5" hidden="1" customHeight="1" x14ac:dyDescent="0.55000000000000004">
      <c r="B299" s="13"/>
      <c r="C299" s="27"/>
      <c r="D299" s="27"/>
      <c r="E299" s="27"/>
      <c r="F299" s="27"/>
      <c r="G299" s="27"/>
      <c r="H299" s="27"/>
      <c r="I299" s="27"/>
      <c r="J299" s="34"/>
      <c r="K299" s="40"/>
      <c r="L299" s="40"/>
    </row>
    <row r="300" spans="2:12" ht="19.5" hidden="1" customHeight="1" x14ac:dyDescent="0.55000000000000004">
      <c r="B300" s="13"/>
      <c r="C300" s="27"/>
      <c r="D300" s="27"/>
      <c r="E300" s="27"/>
      <c r="F300" s="27"/>
      <c r="G300" s="27"/>
      <c r="H300" s="27"/>
      <c r="I300" s="27"/>
      <c r="J300" s="34"/>
      <c r="K300" s="40"/>
      <c r="L300" s="40"/>
    </row>
    <row r="301" spans="2:12" ht="19.5" hidden="1" customHeight="1" x14ac:dyDescent="0.55000000000000004">
      <c r="B301" s="13"/>
      <c r="C301" s="27"/>
      <c r="D301" s="27"/>
      <c r="E301" s="27"/>
      <c r="F301" s="27"/>
      <c r="G301" s="27"/>
      <c r="H301" s="27"/>
      <c r="I301" s="27"/>
      <c r="J301" s="34"/>
      <c r="K301" s="40"/>
      <c r="L301" s="40"/>
    </row>
    <row r="302" spans="2:12" ht="19.5" hidden="1" customHeight="1" x14ac:dyDescent="0.55000000000000004">
      <c r="B302" s="13"/>
      <c r="C302" s="27"/>
      <c r="D302" s="27"/>
      <c r="E302" s="27"/>
      <c r="F302" s="27"/>
      <c r="G302" s="27"/>
      <c r="H302" s="27"/>
      <c r="I302" s="27"/>
      <c r="K302" s="40"/>
      <c r="L302" s="40"/>
    </row>
    <row r="303" spans="2:12" ht="19.5" hidden="1" customHeight="1" x14ac:dyDescent="0.55000000000000004">
      <c r="B303" s="13"/>
      <c r="C303" s="27"/>
      <c r="D303" s="27"/>
      <c r="E303" s="27"/>
      <c r="F303" s="27"/>
      <c r="G303" s="27"/>
      <c r="H303" s="27"/>
      <c r="I303" s="27"/>
      <c r="K303" s="40"/>
      <c r="L303" s="40"/>
    </row>
    <row r="304" spans="2:12" ht="19.5" hidden="1" customHeight="1" x14ac:dyDescent="0.55000000000000004">
      <c r="B304" s="13"/>
      <c r="C304" s="34"/>
      <c r="D304" s="34"/>
      <c r="E304" s="34"/>
      <c r="F304" s="34"/>
      <c r="G304" s="34"/>
      <c r="H304" s="34"/>
      <c r="I304" s="34"/>
      <c r="K304" s="40"/>
      <c r="L304" s="40"/>
    </row>
    <row r="305" spans="2:12" ht="19.5" hidden="1" customHeight="1" x14ac:dyDescent="0.55000000000000004">
      <c r="B305" s="13"/>
      <c r="C305" s="34"/>
      <c r="D305" s="34"/>
      <c r="E305" s="34"/>
      <c r="F305" s="34"/>
      <c r="G305" s="34"/>
      <c r="H305" s="34"/>
      <c r="I305" s="34"/>
      <c r="K305" s="40"/>
      <c r="L305" s="40"/>
    </row>
    <row r="306" spans="2:12" ht="30" hidden="1" customHeight="1" x14ac:dyDescent="0.55000000000000004">
      <c r="B306" s="13"/>
      <c r="C306" s="34"/>
      <c r="D306" s="34"/>
      <c r="E306" s="34"/>
      <c r="F306" s="34"/>
      <c r="G306" s="34"/>
      <c r="H306" s="34"/>
      <c r="I306" s="34"/>
      <c r="K306" s="40"/>
      <c r="L306" s="40"/>
    </row>
    <row r="307" spans="2:12" ht="30" hidden="1" customHeight="1" x14ac:dyDescent="0.55000000000000004">
      <c r="B307" s="13"/>
      <c r="C307" s="34"/>
      <c r="D307" s="34"/>
      <c r="E307" s="34"/>
      <c r="F307" s="34"/>
      <c r="G307" s="34"/>
      <c r="H307" s="34"/>
      <c r="I307" s="34"/>
      <c r="K307" s="40"/>
      <c r="L307" s="40"/>
    </row>
    <row r="308" spans="2:12" ht="30" hidden="1" customHeight="1" x14ac:dyDescent="0.55000000000000004">
      <c r="B308" s="13"/>
      <c r="C308" s="34"/>
      <c r="D308" s="34"/>
      <c r="E308" s="34"/>
      <c r="F308" s="34"/>
      <c r="G308" s="34"/>
      <c r="H308" s="34"/>
      <c r="I308" s="34"/>
      <c r="K308" s="40"/>
      <c r="L308" s="40"/>
    </row>
    <row r="309" spans="2:12" ht="30" hidden="1" customHeight="1" x14ac:dyDescent="0.55000000000000004">
      <c r="B309" s="13"/>
      <c r="C309" s="34"/>
      <c r="D309" s="34"/>
      <c r="E309" s="34"/>
      <c r="F309" s="34"/>
      <c r="G309" s="34"/>
      <c r="H309" s="34"/>
      <c r="I309" s="34"/>
      <c r="K309" s="40"/>
      <c r="L309" s="40"/>
    </row>
    <row r="310" spans="2:12" ht="30" hidden="1" customHeight="1" x14ac:dyDescent="0.55000000000000004">
      <c r="B310" s="13"/>
      <c r="C310" s="27"/>
      <c r="D310" s="27"/>
      <c r="E310" s="27"/>
      <c r="F310" s="27"/>
      <c r="G310" s="27"/>
      <c r="H310" s="27"/>
      <c r="I310" s="27"/>
      <c r="K310" s="40"/>
      <c r="L310" s="40"/>
    </row>
    <row r="311" spans="2:12" ht="30" hidden="1" customHeight="1" x14ac:dyDescent="0.55000000000000004">
      <c r="B311" s="13"/>
      <c r="C311" s="27"/>
      <c r="D311" s="27"/>
      <c r="E311" s="27"/>
      <c r="F311" s="27"/>
      <c r="G311" s="27"/>
      <c r="H311" s="27"/>
      <c r="I311" s="27"/>
      <c r="K311" s="40"/>
      <c r="L311" s="40"/>
    </row>
    <row r="312" spans="2:12" ht="30" hidden="1" customHeight="1" x14ac:dyDescent="0.55000000000000004">
      <c r="B312" s="13"/>
      <c r="C312" s="27"/>
      <c r="D312" s="27"/>
      <c r="E312" s="27"/>
      <c r="F312" s="27"/>
      <c r="G312" s="27"/>
      <c r="H312" s="27"/>
      <c r="I312" s="27"/>
      <c r="K312" s="49"/>
      <c r="L312" s="40"/>
    </row>
    <row r="313" spans="2:12" ht="30" hidden="1" customHeight="1" x14ac:dyDescent="0.55000000000000004">
      <c r="B313" s="13"/>
      <c r="C313" s="27"/>
      <c r="D313" s="27"/>
      <c r="E313" s="27"/>
      <c r="F313" s="27"/>
      <c r="G313" s="27"/>
      <c r="H313" s="27"/>
      <c r="I313" s="27"/>
      <c r="K313" s="49"/>
      <c r="L313" s="40"/>
    </row>
    <row r="314" spans="2:12" ht="30" hidden="1" customHeight="1" x14ac:dyDescent="0.55000000000000004">
      <c r="B314" s="13"/>
      <c r="C314" s="27"/>
      <c r="D314" s="27"/>
      <c r="E314" s="27"/>
      <c r="F314" s="27"/>
      <c r="G314" s="27"/>
      <c r="H314" s="27"/>
      <c r="I314" s="27"/>
      <c r="K314" s="49"/>
      <c r="L314" s="40"/>
    </row>
    <row r="315" spans="2:12" ht="30" hidden="1" customHeight="1" x14ac:dyDescent="0.55000000000000004">
      <c r="B315" s="13"/>
      <c r="C315" s="27"/>
      <c r="D315" s="27"/>
      <c r="E315" s="27"/>
      <c r="F315" s="27"/>
      <c r="G315" s="27"/>
      <c r="H315" s="27"/>
      <c r="I315" s="27"/>
      <c r="K315" s="49"/>
      <c r="L315" s="40"/>
    </row>
    <row r="316" spans="2:12" ht="30" hidden="1" customHeight="1" x14ac:dyDescent="0.55000000000000004">
      <c r="B316" s="13"/>
      <c r="C316" s="27"/>
      <c r="D316" s="27"/>
      <c r="E316" s="27"/>
      <c r="F316" s="27"/>
      <c r="G316" s="27"/>
      <c r="H316" s="27"/>
      <c r="I316" s="27"/>
      <c r="K316" s="40"/>
      <c r="L316" s="40"/>
    </row>
    <row r="317" spans="2:12" ht="30" hidden="1" customHeight="1" x14ac:dyDescent="0.55000000000000004">
      <c r="B317" s="13"/>
      <c r="C317" s="27"/>
      <c r="D317" s="27"/>
      <c r="E317" s="27"/>
      <c r="F317" s="27"/>
      <c r="G317" s="27"/>
      <c r="H317" s="27"/>
      <c r="I317" s="27"/>
      <c r="K317" s="40"/>
      <c r="L317" s="40"/>
    </row>
    <row r="318" spans="2:12" ht="30" hidden="1" customHeight="1" x14ac:dyDescent="0.55000000000000004">
      <c r="B318" s="13"/>
      <c r="C318" s="27"/>
      <c r="D318" s="27"/>
      <c r="E318" s="27"/>
      <c r="F318" s="27"/>
      <c r="G318" s="27"/>
      <c r="H318" s="27"/>
      <c r="I318" s="27"/>
      <c r="K318" s="49"/>
      <c r="L318" s="40"/>
    </row>
    <row r="319" spans="2:12" ht="30" hidden="1" customHeight="1" x14ac:dyDescent="0.55000000000000004">
      <c r="B319" s="13"/>
      <c r="C319" s="27"/>
      <c r="D319" s="27"/>
      <c r="E319" s="27"/>
      <c r="F319" s="27"/>
      <c r="G319" s="27"/>
      <c r="H319" s="27"/>
      <c r="I319" s="27"/>
      <c r="K319" s="49"/>
      <c r="L319" s="40"/>
    </row>
    <row r="320" spans="2:12" ht="30" hidden="1" customHeight="1" x14ac:dyDescent="0.55000000000000004">
      <c r="B320" s="13"/>
      <c r="C320" s="27"/>
      <c r="D320" s="27"/>
      <c r="E320" s="27"/>
      <c r="F320" s="27"/>
      <c r="G320" s="27"/>
      <c r="H320" s="27"/>
      <c r="I320" s="27"/>
      <c r="K320" s="49"/>
      <c r="L320" s="40"/>
    </row>
    <row r="321" spans="2:12" ht="30" hidden="1" customHeight="1" x14ac:dyDescent="0.55000000000000004">
      <c r="B321" s="13"/>
      <c r="C321" s="27"/>
      <c r="D321" s="27"/>
      <c r="E321" s="27"/>
      <c r="F321" s="27"/>
      <c r="G321" s="27"/>
      <c r="H321" s="27"/>
      <c r="I321" s="27"/>
      <c r="K321" s="49"/>
      <c r="L321" s="40"/>
    </row>
    <row r="322" spans="2:12" ht="30" hidden="1" customHeight="1" x14ac:dyDescent="0.55000000000000004">
      <c r="B322" s="13"/>
      <c r="C322" s="27"/>
      <c r="D322" s="27"/>
      <c r="E322" s="27"/>
      <c r="F322" s="27"/>
      <c r="G322" s="27"/>
      <c r="H322" s="27"/>
      <c r="I322" s="27"/>
      <c r="K322" s="49"/>
      <c r="L322" s="40"/>
    </row>
    <row r="323" spans="2:12" ht="30" hidden="1" customHeight="1" x14ac:dyDescent="0.55000000000000004">
      <c r="B323" s="13"/>
      <c r="C323" s="27"/>
      <c r="D323" s="27"/>
      <c r="E323" s="27"/>
      <c r="F323" s="27"/>
      <c r="G323" s="27"/>
      <c r="H323" s="27"/>
      <c r="I323" s="27"/>
      <c r="K323" s="49"/>
      <c r="L323" s="40"/>
    </row>
    <row r="324" spans="2:12" ht="30" hidden="1" customHeight="1" x14ac:dyDescent="0.55000000000000004">
      <c r="B324" s="13"/>
      <c r="C324" s="27"/>
      <c r="D324" s="27"/>
      <c r="E324" s="27"/>
      <c r="F324" s="27"/>
      <c r="G324" s="27"/>
      <c r="H324" s="27"/>
      <c r="I324" s="27"/>
      <c r="K324" s="40"/>
      <c r="L324" s="40"/>
    </row>
    <row r="325" spans="2:12" ht="30" hidden="1" customHeight="1" x14ac:dyDescent="0.55000000000000004">
      <c r="B325" s="13"/>
      <c r="C325" s="27"/>
      <c r="D325" s="27"/>
      <c r="E325" s="27"/>
      <c r="F325" s="27"/>
      <c r="G325" s="27"/>
      <c r="H325" s="27"/>
      <c r="I325" s="27"/>
      <c r="K325" s="40"/>
      <c r="L325" s="40"/>
    </row>
    <row r="326" spans="2:12" ht="30" hidden="1" customHeight="1" x14ac:dyDescent="0.55000000000000004">
      <c r="B326" s="13"/>
      <c r="C326" s="27"/>
      <c r="D326" s="27"/>
      <c r="E326" s="27"/>
      <c r="F326" s="27"/>
      <c r="G326" s="27"/>
      <c r="H326" s="27"/>
      <c r="I326" s="27"/>
      <c r="K326" s="40"/>
      <c r="L326" s="40"/>
    </row>
    <row r="327" spans="2:12" ht="30" hidden="1" customHeight="1" x14ac:dyDescent="0.55000000000000004">
      <c r="B327" s="13"/>
      <c r="C327" s="27"/>
      <c r="D327" s="27"/>
      <c r="E327" s="27"/>
      <c r="F327" s="27"/>
      <c r="G327" s="27"/>
      <c r="H327" s="27"/>
      <c r="I327" s="27"/>
      <c r="K327" s="40"/>
      <c r="L327" s="40"/>
    </row>
    <row r="328" spans="2:12" ht="30" hidden="1" customHeight="1" x14ac:dyDescent="0.55000000000000004">
      <c r="B328" s="13"/>
      <c r="C328" s="27"/>
      <c r="D328" s="27"/>
      <c r="E328" s="27"/>
      <c r="F328" s="27"/>
      <c r="G328" s="27"/>
      <c r="H328" s="27"/>
      <c r="I328" s="27"/>
      <c r="K328" s="40"/>
      <c r="L328" s="40"/>
    </row>
    <row r="329" spans="2:12" ht="30" hidden="1" customHeight="1" x14ac:dyDescent="0.55000000000000004">
      <c r="B329" s="13"/>
      <c r="C329" s="27"/>
      <c r="D329" s="27"/>
      <c r="E329" s="27"/>
      <c r="F329" s="27"/>
      <c r="G329" s="27"/>
      <c r="H329" s="27"/>
      <c r="I329" s="27"/>
      <c r="K329" s="40"/>
      <c r="L329" s="40"/>
    </row>
    <row r="330" spans="2:12" ht="30" hidden="1" customHeight="1" x14ac:dyDescent="0.55000000000000004">
      <c r="B330" s="13"/>
      <c r="C330" s="27"/>
      <c r="D330" s="27"/>
      <c r="E330" s="27"/>
      <c r="F330" s="27"/>
      <c r="G330" s="27"/>
      <c r="H330" s="27"/>
      <c r="I330" s="27"/>
      <c r="K330" s="40"/>
      <c r="L330" s="40"/>
    </row>
    <row r="331" spans="2:12" ht="30" hidden="1" customHeight="1" x14ac:dyDescent="0.55000000000000004">
      <c r="B331" s="13"/>
      <c r="C331" s="27"/>
      <c r="D331" s="27"/>
      <c r="E331" s="27"/>
      <c r="F331" s="27"/>
      <c r="G331" s="27"/>
      <c r="H331" s="27"/>
      <c r="I331" s="27"/>
      <c r="K331" s="40"/>
      <c r="L331" s="40"/>
    </row>
    <row r="332" spans="2:12" ht="30" hidden="1" customHeight="1" x14ac:dyDescent="0.55000000000000004">
      <c r="B332" s="13"/>
      <c r="C332" s="27"/>
      <c r="D332" s="27"/>
      <c r="E332" s="27"/>
      <c r="F332" s="27"/>
      <c r="G332" s="27"/>
      <c r="H332" s="27"/>
      <c r="I332" s="27"/>
      <c r="K332" s="40"/>
      <c r="L332" s="40"/>
    </row>
    <row r="333" spans="2:12" ht="30" hidden="1" customHeight="1" x14ac:dyDescent="0.55000000000000004">
      <c r="B333" s="13"/>
      <c r="C333" s="27"/>
      <c r="D333" s="27"/>
      <c r="E333" s="27"/>
      <c r="F333" s="27"/>
      <c r="G333" s="27"/>
      <c r="H333" s="27"/>
      <c r="I333" s="27"/>
      <c r="K333" s="40"/>
      <c r="L333" s="40"/>
    </row>
    <row r="334" spans="2:12" ht="30" hidden="1" customHeight="1" x14ac:dyDescent="0.55000000000000004">
      <c r="B334" s="13"/>
      <c r="C334" s="27"/>
      <c r="D334" s="27"/>
      <c r="E334" s="27"/>
      <c r="F334" s="27"/>
      <c r="G334" s="27"/>
      <c r="H334" s="27"/>
      <c r="I334" s="27"/>
      <c r="K334" s="40"/>
      <c r="L334" s="40"/>
    </row>
    <row r="335" spans="2:12" ht="30" hidden="1" customHeight="1" x14ac:dyDescent="0.55000000000000004">
      <c r="B335" s="13"/>
      <c r="C335" s="27"/>
      <c r="D335" s="27"/>
      <c r="E335" s="27"/>
      <c r="F335" s="27"/>
      <c r="G335" s="27"/>
      <c r="H335" s="27"/>
      <c r="I335" s="27"/>
      <c r="K335" s="40"/>
      <c r="L335" s="40"/>
    </row>
    <row r="336" spans="2:12" ht="30" hidden="1" customHeight="1" x14ac:dyDescent="0.55000000000000004">
      <c r="B336" s="13"/>
      <c r="C336" s="27"/>
      <c r="D336" s="27"/>
      <c r="E336" s="27"/>
      <c r="F336" s="27"/>
      <c r="G336" s="27"/>
      <c r="H336" s="27"/>
      <c r="I336" s="27"/>
      <c r="K336" s="40"/>
      <c r="L336" s="40"/>
    </row>
    <row r="337" spans="2:12" ht="30" hidden="1" customHeight="1" x14ac:dyDescent="0.55000000000000004">
      <c r="B337" s="13"/>
      <c r="C337" s="27"/>
      <c r="D337" s="27"/>
      <c r="E337" s="27"/>
      <c r="F337" s="27"/>
      <c r="G337" s="27"/>
      <c r="H337" s="27"/>
      <c r="I337" s="27"/>
      <c r="K337" s="49"/>
      <c r="L337" s="40"/>
    </row>
    <row r="338" spans="2:12" ht="30" hidden="1" customHeight="1" x14ac:dyDescent="0.55000000000000004">
      <c r="B338" s="13"/>
      <c r="C338" s="27"/>
      <c r="D338" s="27"/>
      <c r="E338" s="27"/>
      <c r="F338" s="27"/>
      <c r="G338" s="27"/>
      <c r="H338" s="27"/>
      <c r="I338" s="27"/>
      <c r="K338" s="49"/>
      <c r="L338" s="40"/>
    </row>
    <row r="339" spans="2:12" ht="30" hidden="1" customHeight="1" x14ac:dyDescent="0.55000000000000004">
      <c r="B339" s="13"/>
      <c r="C339" s="27"/>
      <c r="D339" s="27"/>
      <c r="E339" s="27"/>
      <c r="F339" s="27"/>
      <c r="G339" s="27"/>
      <c r="H339" s="27"/>
      <c r="I339" s="27"/>
      <c r="K339" s="49"/>
      <c r="L339" s="40"/>
    </row>
    <row r="340" spans="2:12" ht="30" hidden="1" customHeight="1" x14ac:dyDescent="0.55000000000000004">
      <c r="B340" s="13"/>
      <c r="C340" s="27"/>
      <c r="D340" s="27"/>
      <c r="E340" s="27"/>
      <c r="F340" s="27"/>
      <c r="G340" s="27"/>
      <c r="H340" s="27"/>
      <c r="I340" s="27"/>
      <c r="K340" s="49"/>
      <c r="L340" s="40"/>
    </row>
    <row r="341" spans="2:12" ht="30" hidden="1" customHeight="1" x14ac:dyDescent="0.55000000000000004">
      <c r="B341" s="13"/>
      <c r="C341" s="27"/>
      <c r="D341" s="27"/>
      <c r="E341" s="27"/>
      <c r="F341" s="27"/>
      <c r="G341" s="27"/>
      <c r="H341" s="27"/>
      <c r="I341" s="27"/>
      <c r="J341" s="34"/>
      <c r="K341" s="49"/>
      <c r="L341" s="40"/>
    </row>
    <row r="342" spans="2:12" ht="30" hidden="1" customHeight="1" x14ac:dyDescent="0.55000000000000004">
      <c r="B342" s="13"/>
      <c r="C342" s="27"/>
      <c r="D342" s="27"/>
      <c r="E342" s="27"/>
      <c r="F342" s="27"/>
      <c r="G342" s="27"/>
      <c r="H342" s="27"/>
      <c r="I342" s="27"/>
      <c r="J342" s="34"/>
      <c r="K342" s="49"/>
      <c r="L342" s="40"/>
    </row>
    <row r="343" spans="2:12" ht="30" hidden="1" customHeight="1" x14ac:dyDescent="0.55000000000000004">
      <c r="B343" s="13"/>
      <c r="C343" s="27"/>
      <c r="D343" s="27"/>
      <c r="E343" s="27"/>
      <c r="F343" s="27"/>
      <c r="G343" s="27"/>
      <c r="H343" s="27"/>
      <c r="I343" s="27"/>
      <c r="J343" s="34"/>
      <c r="K343" s="49"/>
      <c r="L343" s="40"/>
    </row>
    <row r="344" spans="2:12" ht="30" hidden="1" customHeight="1" x14ac:dyDescent="0.55000000000000004">
      <c r="B344" s="13"/>
      <c r="C344" s="27"/>
      <c r="D344" s="27"/>
      <c r="E344" s="27"/>
      <c r="F344" s="27"/>
      <c r="G344" s="27"/>
      <c r="H344" s="27"/>
      <c r="I344" s="27"/>
      <c r="J344" s="34"/>
      <c r="K344" s="49"/>
      <c r="L344" s="40"/>
    </row>
    <row r="345" spans="2:12" ht="30" hidden="1" customHeight="1" x14ac:dyDescent="0.55000000000000004">
      <c r="B345" s="13"/>
      <c r="C345" s="27"/>
      <c r="D345" s="27"/>
      <c r="E345" s="27"/>
      <c r="F345" s="27"/>
      <c r="G345" s="27"/>
      <c r="H345" s="27"/>
      <c r="I345" s="27"/>
      <c r="K345" s="49"/>
      <c r="L345" s="40"/>
    </row>
    <row r="346" spans="2:12" ht="30" hidden="1" customHeight="1" x14ac:dyDescent="0.55000000000000004">
      <c r="B346" s="13"/>
      <c r="C346" s="27"/>
      <c r="D346" s="27"/>
      <c r="E346" s="27"/>
      <c r="F346" s="27"/>
      <c r="G346" s="27"/>
      <c r="H346" s="27"/>
      <c r="I346" s="27"/>
      <c r="K346" s="49"/>
      <c r="L346" s="40"/>
    </row>
    <row r="347" spans="2:12" ht="30" hidden="1" customHeight="1" x14ac:dyDescent="0.55000000000000004">
      <c r="B347" s="13"/>
      <c r="C347" s="27"/>
      <c r="D347" s="27"/>
      <c r="E347" s="27"/>
      <c r="F347" s="27"/>
      <c r="G347" s="27"/>
      <c r="H347" s="27"/>
      <c r="I347" s="27"/>
      <c r="K347" s="40"/>
      <c r="L347" s="40"/>
    </row>
    <row r="348" spans="2:12" ht="30" hidden="1" customHeight="1" x14ac:dyDescent="0.55000000000000004">
      <c r="B348" s="13"/>
      <c r="C348" s="27"/>
      <c r="D348" s="27"/>
      <c r="E348" s="27"/>
      <c r="F348" s="27"/>
      <c r="G348" s="27"/>
      <c r="H348" s="27"/>
      <c r="I348" s="27"/>
      <c r="K348" s="40"/>
      <c r="L348" s="40"/>
    </row>
    <row r="349" spans="2:12" ht="30" hidden="1" customHeight="1" x14ac:dyDescent="0.55000000000000004">
      <c r="B349" s="13"/>
      <c r="C349" s="34"/>
      <c r="D349" s="34"/>
      <c r="E349" s="34"/>
      <c r="F349" s="34"/>
      <c r="G349" s="34"/>
      <c r="H349" s="34"/>
      <c r="I349" s="34"/>
      <c r="K349" s="40"/>
      <c r="L349" s="40"/>
    </row>
    <row r="350" spans="2:12" ht="30" hidden="1" customHeight="1" x14ac:dyDescent="0.55000000000000004">
      <c r="B350" s="13"/>
      <c r="C350" s="34"/>
      <c r="D350" s="34"/>
      <c r="E350" s="34"/>
      <c r="F350" s="34"/>
      <c r="G350" s="34"/>
      <c r="H350" s="34"/>
      <c r="I350" s="34"/>
      <c r="K350" s="40"/>
      <c r="L350" s="40"/>
    </row>
    <row r="351" spans="2:12" ht="30" hidden="1" customHeight="1" x14ac:dyDescent="0.55000000000000004">
      <c r="B351" s="13"/>
      <c r="C351" s="34"/>
      <c r="D351" s="34"/>
      <c r="E351" s="34"/>
      <c r="F351" s="34"/>
      <c r="G351" s="34"/>
      <c r="H351" s="34"/>
      <c r="I351" s="34"/>
      <c r="K351" s="40"/>
      <c r="L351" s="40"/>
    </row>
    <row r="352" spans="2:12" ht="30" hidden="1" customHeight="1" x14ac:dyDescent="0.55000000000000004">
      <c r="B352" s="13"/>
      <c r="C352" s="34"/>
      <c r="D352" s="34"/>
      <c r="E352" s="34"/>
      <c r="F352" s="34"/>
      <c r="G352" s="34"/>
      <c r="H352" s="34"/>
      <c r="I352" s="34"/>
      <c r="K352" s="40"/>
      <c r="L352" s="40"/>
    </row>
    <row r="353" spans="2:12" ht="30" hidden="1" customHeight="1" x14ac:dyDescent="0.55000000000000004">
      <c r="B353" s="13"/>
      <c r="C353" s="27"/>
      <c r="D353" s="27"/>
      <c r="E353" s="27"/>
      <c r="F353" s="27"/>
      <c r="G353" s="27"/>
      <c r="H353" s="27"/>
      <c r="I353" s="27"/>
      <c r="K353" s="40"/>
      <c r="L353" s="40"/>
    </row>
    <row r="354" spans="2:12" ht="30" hidden="1" customHeight="1" x14ac:dyDescent="0.55000000000000004">
      <c r="B354" s="13"/>
      <c r="C354" s="27"/>
      <c r="D354" s="27"/>
      <c r="E354" s="27"/>
      <c r="F354" s="27"/>
      <c r="G354" s="27"/>
      <c r="H354" s="27"/>
      <c r="I354" s="27"/>
      <c r="K354" s="40"/>
      <c r="L354" s="40"/>
    </row>
    <row r="355" spans="2:12" ht="30" hidden="1" customHeight="1" x14ac:dyDescent="0.55000000000000004">
      <c r="B355" s="13"/>
      <c r="C355" s="27"/>
      <c r="D355" s="27"/>
      <c r="E355" s="27"/>
      <c r="F355" s="27"/>
      <c r="G355" s="27"/>
      <c r="H355" s="27"/>
      <c r="I355" s="27"/>
      <c r="K355" s="40"/>
      <c r="L355" s="40"/>
    </row>
    <row r="356" spans="2:12" ht="30" hidden="1" customHeight="1" x14ac:dyDescent="0.55000000000000004">
      <c r="B356" s="13"/>
      <c r="C356" s="27"/>
      <c r="D356" s="27"/>
      <c r="E356" s="27"/>
      <c r="F356" s="27"/>
      <c r="G356" s="27"/>
      <c r="H356" s="27"/>
      <c r="I356" s="27"/>
      <c r="K356" s="40"/>
      <c r="L356" s="40"/>
    </row>
    <row r="357" spans="2:12" ht="30" hidden="1" customHeight="1" x14ac:dyDescent="0.55000000000000004">
      <c r="B357" s="13"/>
      <c r="C357" s="27"/>
      <c r="D357" s="27"/>
      <c r="E357" s="27"/>
      <c r="F357" s="27"/>
      <c r="G357" s="27"/>
      <c r="H357" s="27"/>
      <c r="I357" s="27"/>
      <c r="K357" s="40"/>
      <c r="L357" s="40"/>
    </row>
    <row r="358" spans="2:12" ht="30" hidden="1" customHeight="1" x14ac:dyDescent="0.55000000000000004">
      <c r="B358" s="13"/>
      <c r="C358" s="27"/>
      <c r="D358" s="27"/>
      <c r="E358" s="27"/>
      <c r="F358" s="27"/>
      <c r="G358" s="27"/>
      <c r="H358" s="27"/>
      <c r="I358" s="27"/>
      <c r="K358" s="40"/>
      <c r="L358" s="40"/>
    </row>
    <row r="359" spans="2:12" ht="30" hidden="1" customHeight="1" x14ac:dyDescent="0.55000000000000004">
      <c r="B359" s="13"/>
      <c r="C359" s="27"/>
      <c r="D359" s="27"/>
      <c r="E359" s="27"/>
      <c r="F359" s="27"/>
      <c r="G359" s="27"/>
      <c r="H359" s="27"/>
      <c r="I359" s="27"/>
      <c r="K359" s="40"/>
      <c r="L359" s="40"/>
    </row>
    <row r="360" spans="2:12" ht="30" hidden="1" customHeight="1" x14ac:dyDescent="0.55000000000000004">
      <c r="B360" s="13"/>
      <c r="C360" s="27"/>
      <c r="D360" s="27"/>
      <c r="E360" s="27"/>
      <c r="F360" s="27"/>
      <c r="G360" s="27"/>
      <c r="H360" s="27"/>
      <c r="I360" s="27"/>
      <c r="K360" s="40"/>
      <c r="L360" s="40"/>
    </row>
    <row r="361" spans="2:12" ht="30" hidden="1" customHeight="1" x14ac:dyDescent="0.55000000000000004">
      <c r="B361" s="13"/>
      <c r="C361" s="27"/>
      <c r="D361" s="27"/>
      <c r="E361" s="27"/>
      <c r="F361" s="27"/>
      <c r="G361" s="27"/>
      <c r="H361" s="27"/>
      <c r="I361" s="27"/>
      <c r="K361" s="40"/>
      <c r="L361" s="40"/>
    </row>
    <row r="362" spans="2:12" ht="30" hidden="1" customHeight="1" x14ac:dyDescent="0.55000000000000004">
      <c r="B362" s="13"/>
      <c r="C362" s="27"/>
      <c r="D362" s="27"/>
      <c r="E362" s="27"/>
      <c r="F362" s="27"/>
      <c r="G362" s="27"/>
      <c r="H362" s="27"/>
      <c r="I362" s="27"/>
      <c r="K362" s="40"/>
      <c r="L362" s="40"/>
    </row>
    <row r="363" spans="2:12" ht="30" hidden="1" customHeight="1" x14ac:dyDescent="0.55000000000000004">
      <c r="B363" s="13"/>
      <c r="C363" s="27"/>
      <c r="D363" s="27"/>
      <c r="E363" s="27"/>
      <c r="F363" s="27"/>
      <c r="G363" s="27"/>
      <c r="H363" s="27"/>
      <c r="I363" s="27"/>
      <c r="K363" s="40"/>
      <c r="L363" s="40"/>
    </row>
    <row r="364" spans="2:12" ht="30" hidden="1" customHeight="1" x14ac:dyDescent="0.55000000000000004">
      <c r="B364" s="13"/>
      <c r="C364" s="27"/>
      <c r="D364" s="27"/>
      <c r="E364" s="27"/>
      <c r="F364" s="27"/>
      <c r="G364" s="27"/>
      <c r="H364" s="27"/>
      <c r="I364" s="27"/>
      <c r="K364" s="40"/>
      <c r="L364" s="40"/>
    </row>
    <row r="365" spans="2:12" ht="30" hidden="1" customHeight="1" x14ac:dyDescent="0.55000000000000004">
      <c r="B365" s="13"/>
      <c r="C365" s="27"/>
      <c r="D365" s="27"/>
      <c r="E365" s="27"/>
      <c r="F365" s="27"/>
      <c r="G365" s="27"/>
      <c r="H365" s="27"/>
      <c r="I365" s="27"/>
      <c r="K365" s="40"/>
      <c r="L365" s="40"/>
    </row>
    <row r="366" spans="2:12" ht="30" hidden="1" customHeight="1" x14ac:dyDescent="0.55000000000000004">
      <c r="B366" s="13"/>
      <c r="C366" s="27"/>
      <c r="D366" s="27"/>
      <c r="E366" s="27"/>
      <c r="F366" s="27"/>
      <c r="G366" s="27"/>
      <c r="H366" s="27"/>
      <c r="I366" s="27"/>
      <c r="K366" s="49"/>
      <c r="L366" s="40"/>
    </row>
    <row r="367" spans="2:12" ht="30" hidden="1" customHeight="1" x14ac:dyDescent="0.55000000000000004">
      <c r="B367" s="13"/>
      <c r="C367" s="27"/>
      <c r="D367" s="27"/>
      <c r="E367" s="27"/>
      <c r="F367" s="27"/>
      <c r="G367" s="27"/>
      <c r="H367" s="27"/>
      <c r="I367" s="27"/>
      <c r="K367" s="49"/>
      <c r="L367" s="40"/>
    </row>
    <row r="368" spans="2:12" ht="30" hidden="1" customHeight="1" x14ac:dyDescent="0.55000000000000004">
      <c r="B368" s="13"/>
      <c r="C368" s="27"/>
      <c r="D368" s="27"/>
      <c r="E368" s="27"/>
      <c r="F368" s="27"/>
      <c r="G368" s="27"/>
      <c r="H368" s="27"/>
      <c r="I368" s="27"/>
      <c r="K368" s="49"/>
      <c r="L368" s="40"/>
    </row>
    <row r="369" spans="2:12" ht="30" hidden="1" customHeight="1" x14ac:dyDescent="0.55000000000000004">
      <c r="B369" s="13"/>
      <c r="C369" s="27"/>
      <c r="D369" s="27"/>
      <c r="E369" s="27"/>
      <c r="F369" s="27"/>
      <c r="G369" s="27"/>
      <c r="H369" s="27"/>
      <c r="I369" s="27"/>
      <c r="K369" s="49"/>
      <c r="L369" s="40"/>
    </row>
    <row r="370" spans="2:12" ht="30" hidden="1" customHeight="1" x14ac:dyDescent="0.55000000000000004">
      <c r="B370" s="13"/>
      <c r="C370" s="27"/>
      <c r="D370" s="27"/>
      <c r="E370" s="27"/>
      <c r="F370" s="27"/>
      <c r="G370" s="27"/>
      <c r="H370" s="27"/>
      <c r="I370" s="27"/>
      <c r="K370" s="49"/>
      <c r="L370" s="40"/>
    </row>
    <row r="371" spans="2:12" ht="30" hidden="1" customHeight="1" x14ac:dyDescent="0.55000000000000004">
      <c r="B371" s="13"/>
      <c r="C371" s="27"/>
      <c r="D371" s="27"/>
      <c r="E371" s="27"/>
      <c r="F371" s="27"/>
      <c r="G371" s="27"/>
      <c r="H371" s="27"/>
      <c r="I371" s="27"/>
      <c r="K371" s="49"/>
      <c r="L371" s="40"/>
    </row>
    <row r="372" spans="2:12" ht="30" hidden="1" customHeight="1" x14ac:dyDescent="0.55000000000000004">
      <c r="B372" s="13"/>
      <c r="C372" s="27"/>
      <c r="D372" s="27"/>
      <c r="E372" s="27"/>
      <c r="F372" s="27"/>
      <c r="G372" s="27"/>
      <c r="H372" s="27"/>
      <c r="I372" s="27"/>
      <c r="J372" s="34"/>
      <c r="K372" s="49"/>
      <c r="L372" s="40"/>
    </row>
    <row r="373" spans="2:12" ht="30" hidden="1" customHeight="1" x14ac:dyDescent="0.55000000000000004">
      <c r="B373" s="13"/>
      <c r="C373" s="27"/>
      <c r="D373" s="27"/>
      <c r="E373" s="27"/>
      <c r="F373" s="27"/>
      <c r="G373" s="27"/>
      <c r="H373" s="27"/>
      <c r="I373" s="27"/>
      <c r="J373" s="34"/>
      <c r="K373" s="40"/>
      <c r="L373" s="40"/>
    </row>
    <row r="374" spans="2:12" ht="30" hidden="1" customHeight="1" x14ac:dyDescent="0.55000000000000004">
      <c r="B374" s="13"/>
      <c r="C374" s="27"/>
      <c r="D374" s="27"/>
      <c r="E374" s="27"/>
      <c r="F374" s="27"/>
      <c r="G374" s="27"/>
      <c r="H374" s="27"/>
      <c r="I374" s="27"/>
      <c r="J374" s="34"/>
      <c r="K374" s="40"/>
      <c r="L374" s="40"/>
    </row>
    <row r="375" spans="2:12" ht="30" hidden="1" customHeight="1" x14ac:dyDescent="0.55000000000000004">
      <c r="B375" s="13"/>
      <c r="C375" s="27"/>
      <c r="D375" s="27"/>
      <c r="E375" s="27"/>
      <c r="F375" s="27"/>
      <c r="G375" s="27"/>
      <c r="H375" s="27"/>
      <c r="I375" s="27"/>
      <c r="J375" s="34"/>
      <c r="K375" s="40"/>
      <c r="L375" s="40"/>
    </row>
    <row r="376" spans="2:12" ht="30" hidden="1" customHeight="1" x14ac:dyDescent="0.55000000000000004">
      <c r="B376" s="13"/>
      <c r="C376" s="27"/>
      <c r="D376" s="27"/>
      <c r="E376" s="27"/>
      <c r="F376" s="27"/>
      <c r="G376" s="27"/>
      <c r="H376" s="27"/>
      <c r="I376" s="27"/>
      <c r="J376" s="34"/>
      <c r="K376" s="40"/>
      <c r="L376" s="40"/>
    </row>
    <row r="377" spans="2:12" ht="30" hidden="1" customHeight="1" x14ac:dyDescent="0.55000000000000004">
      <c r="B377" s="13"/>
      <c r="C377" s="27"/>
      <c r="D377" s="27"/>
      <c r="E377" s="27"/>
      <c r="F377" s="27"/>
      <c r="G377" s="27"/>
      <c r="H377" s="27"/>
      <c r="I377" s="27"/>
      <c r="J377" s="34"/>
      <c r="K377" s="40"/>
      <c r="L377" s="40"/>
    </row>
    <row r="378" spans="2:12" ht="30" hidden="1" customHeight="1" x14ac:dyDescent="0.55000000000000004">
      <c r="B378" s="13"/>
      <c r="C378" s="27"/>
      <c r="D378" s="27"/>
      <c r="E378" s="27"/>
      <c r="F378" s="27"/>
      <c r="G378" s="27"/>
      <c r="H378" s="27"/>
      <c r="I378" s="27"/>
      <c r="K378" s="40"/>
      <c r="L378" s="40"/>
    </row>
    <row r="379" spans="2:12" ht="30" hidden="1" customHeight="1" x14ac:dyDescent="0.55000000000000004">
      <c r="B379" s="13"/>
      <c r="C379" s="27"/>
      <c r="D379" s="27"/>
      <c r="E379" s="27"/>
      <c r="F379" s="27"/>
      <c r="G379" s="27"/>
      <c r="H379" s="27"/>
      <c r="I379" s="27"/>
      <c r="K379" s="40"/>
      <c r="L379" s="40"/>
    </row>
    <row r="380" spans="2:12" ht="30" hidden="1" customHeight="1" x14ac:dyDescent="0.55000000000000004">
      <c r="B380" s="13"/>
      <c r="C380" s="34"/>
      <c r="D380" s="34"/>
      <c r="E380" s="34"/>
      <c r="F380" s="34"/>
      <c r="G380" s="34"/>
      <c r="H380" s="34"/>
      <c r="I380" s="34"/>
      <c r="K380" s="40"/>
      <c r="L380" s="40"/>
    </row>
    <row r="381" spans="2:12" ht="30" hidden="1" customHeight="1" x14ac:dyDescent="0.55000000000000004">
      <c r="B381" s="13"/>
      <c r="C381" s="34"/>
      <c r="D381" s="34"/>
      <c r="E381" s="34"/>
      <c r="F381" s="34"/>
      <c r="G381" s="34"/>
      <c r="H381" s="34"/>
      <c r="I381" s="34"/>
      <c r="K381" s="40"/>
      <c r="L381" s="40"/>
    </row>
    <row r="382" spans="2:12" ht="30" hidden="1" customHeight="1" x14ac:dyDescent="0.55000000000000004">
      <c r="B382" s="13"/>
      <c r="C382" s="34"/>
      <c r="D382" s="34"/>
      <c r="E382" s="34"/>
      <c r="F382" s="34"/>
      <c r="G382" s="34"/>
      <c r="H382" s="34"/>
      <c r="I382" s="34"/>
      <c r="K382" s="40"/>
      <c r="L382" s="40"/>
    </row>
    <row r="383" spans="2:12" ht="30" hidden="1" customHeight="1" x14ac:dyDescent="0.55000000000000004">
      <c r="B383" s="13"/>
      <c r="C383" s="34"/>
      <c r="D383" s="34"/>
      <c r="E383" s="34"/>
      <c r="F383" s="34"/>
      <c r="G383" s="34"/>
      <c r="H383" s="34"/>
      <c r="I383" s="34"/>
      <c r="L383" s="522"/>
    </row>
    <row r="384" spans="2:12" ht="30" hidden="1" customHeight="1" x14ac:dyDescent="0.55000000000000004">
      <c r="B384" s="13"/>
      <c r="C384" s="34"/>
      <c r="D384" s="34"/>
      <c r="E384" s="34"/>
      <c r="F384" s="34"/>
      <c r="G384" s="34"/>
      <c r="H384" s="34"/>
      <c r="I384" s="34"/>
      <c r="L384" s="522"/>
    </row>
    <row r="385" spans="2:13" ht="30" hidden="1" customHeight="1" x14ac:dyDescent="0.55000000000000004">
      <c r="B385" s="13"/>
      <c r="C385" s="34"/>
      <c r="D385" s="34"/>
      <c r="E385" s="34"/>
      <c r="F385" s="34"/>
      <c r="G385" s="34"/>
      <c r="H385" s="34"/>
      <c r="I385" s="34"/>
      <c r="L385" s="522"/>
    </row>
    <row r="386" spans="2:13" ht="30" hidden="1" customHeight="1" x14ac:dyDescent="0.55000000000000004">
      <c r="B386" s="13"/>
      <c r="C386" s="27"/>
      <c r="D386" s="27"/>
      <c r="E386" s="27"/>
      <c r="F386" s="27"/>
      <c r="G386" s="27"/>
      <c r="H386" s="27"/>
      <c r="I386" s="27"/>
      <c r="L386" s="522"/>
    </row>
    <row r="387" spans="2:13" ht="30" hidden="1" customHeight="1" x14ac:dyDescent="0.55000000000000004">
      <c r="B387" s="13"/>
      <c r="C387" s="27"/>
      <c r="D387" s="27"/>
      <c r="E387" s="27"/>
      <c r="F387" s="27"/>
      <c r="G387" s="27"/>
      <c r="H387" s="27"/>
      <c r="I387" s="27"/>
      <c r="L387" s="522"/>
    </row>
    <row r="388" spans="2:13" ht="30" hidden="1" customHeight="1" x14ac:dyDescent="0.55000000000000004">
      <c r="B388" s="13"/>
      <c r="C388" s="27"/>
      <c r="D388" s="27"/>
      <c r="E388" s="27"/>
      <c r="F388" s="27"/>
      <c r="G388" s="27"/>
      <c r="H388" s="27"/>
      <c r="I388" s="27"/>
      <c r="L388" s="522"/>
    </row>
    <row r="389" spans="2:13" ht="30" hidden="1" customHeight="1" x14ac:dyDescent="0.55000000000000004">
      <c r="B389" s="13"/>
      <c r="C389" s="27"/>
      <c r="D389" s="27"/>
      <c r="E389" s="27"/>
      <c r="F389" s="27"/>
      <c r="G389" s="27"/>
      <c r="H389" s="27"/>
      <c r="I389" s="27"/>
      <c r="L389" s="522"/>
    </row>
    <row r="390" spans="2:13" ht="30" hidden="1" customHeight="1" x14ac:dyDescent="0.55000000000000004">
      <c r="B390" s="13"/>
      <c r="C390" s="27"/>
      <c r="D390" s="27"/>
      <c r="E390" s="27"/>
      <c r="F390" s="27"/>
      <c r="G390" s="27"/>
      <c r="H390" s="27"/>
      <c r="I390" s="27"/>
      <c r="L390" s="522"/>
    </row>
    <row r="391" spans="2:13" ht="30" hidden="1" customHeight="1" x14ac:dyDescent="0.55000000000000004">
      <c r="B391" s="13"/>
      <c r="C391" s="4"/>
      <c r="D391" s="108"/>
      <c r="E391" s="72"/>
      <c r="F391" s="71"/>
      <c r="G391" s="4"/>
      <c r="H391" s="92"/>
      <c r="I391" s="4"/>
      <c r="L391" s="522"/>
    </row>
    <row r="392" spans="2:13" ht="30" hidden="1" customHeight="1" x14ac:dyDescent="0.55000000000000004">
      <c r="B392" s="3"/>
      <c r="C392" s="10"/>
      <c r="D392" s="115"/>
      <c r="E392" s="70"/>
      <c r="F392" s="62"/>
      <c r="G392" s="116"/>
      <c r="H392" s="15"/>
      <c r="I392" s="11">
        <v>1</v>
      </c>
      <c r="L392" s="522"/>
      <c r="M392" s="48">
        <f>SUM(F391:F400)</f>
        <v>0</v>
      </c>
    </row>
    <row r="393" spans="2:13" ht="30" hidden="1" customHeight="1" x14ac:dyDescent="0.55000000000000004">
      <c r="B393" s="2"/>
      <c r="C393" s="4"/>
      <c r="D393" s="108"/>
      <c r="E393" s="72"/>
      <c r="F393" s="71"/>
      <c r="G393" s="4"/>
      <c r="H393" s="17"/>
      <c r="I393" s="4"/>
      <c r="L393" s="522"/>
    </row>
    <row r="394" spans="2:13" ht="30" hidden="1" customHeight="1" x14ac:dyDescent="0.55000000000000004">
      <c r="B394" s="3"/>
      <c r="C394" s="36"/>
      <c r="D394" s="117"/>
      <c r="E394" s="70"/>
      <c r="F394" s="62"/>
      <c r="G394" s="116"/>
      <c r="H394" s="15"/>
      <c r="I394" s="11">
        <v>1</v>
      </c>
      <c r="J394" s="77"/>
      <c r="K394" s="12"/>
      <c r="M394" s="48"/>
    </row>
    <row r="395" spans="2:13" ht="30" hidden="1" customHeight="1" x14ac:dyDescent="0.55000000000000004">
      <c r="B395" s="2"/>
      <c r="C395" s="4"/>
      <c r="D395" s="108"/>
      <c r="E395" s="56"/>
      <c r="F395" s="71"/>
      <c r="G395" s="4"/>
      <c r="H395" s="17"/>
      <c r="I395" s="4"/>
    </row>
    <row r="396" spans="2:13" ht="30" hidden="1" customHeight="1" x14ac:dyDescent="0.55000000000000004">
      <c r="B396" s="3"/>
      <c r="C396" s="10"/>
      <c r="D396" s="115"/>
      <c r="E396" s="70"/>
      <c r="F396" s="62"/>
      <c r="G396" s="116"/>
      <c r="H396" s="15"/>
      <c r="I396" s="11">
        <v>1</v>
      </c>
    </row>
    <row r="397" spans="2:13" ht="30" hidden="1" customHeight="1" x14ac:dyDescent="0.55000000000000004">
      <c r="B397" s="2"/>
      <c r="C397" s="4"/>
      <c r="D397" s="108"/>
      <c r="E397" s="72"/>
      <c r="F397" s="16"/>
      <c r="G397" s="4"/>
      <c r="H397" s="17"/>
      <c r="I397" s="4"/>
    </row>
    <row r="398" spans="2:13" ht="30" hidden="1" customHeight="1" x14ac:dyDescent="0.55000000000000004">
      <c r="B398" s="3"/>
      <c r="C398" s="10"/>
      <c r="D398" s="115"/>
      <c r="E398" s="70"/>
      <c r="F398" s="62"/>
      <c r="G398" s="116"/>
      <c r="H398" s="15"/>
      <c r="I398" s="11">
        <v>1</v>
      </c>
    </row>
    <row r="399" spans="2:13" ht="30" hidden="1" customHeight="1" x14ac:dyDescent="0.55000000000000004">
      <c r="B399" s="2"/>
      <c r="C399" s="4"/>
      <c r="D399" s="108"/>
      <c r="E399" s="72"/>
      <c r="F399" s="16"/>
      <c r="G399" s="9"/>
      <c r="H399" s="17"/>
      <c r="I399" s="4"/>
    </row>
    <row r="400" spans="2:13" ht="30" hidden="1" customHeight="1" x14ac:dyDescent="0.55000000000000004">
      <c r="B400" s="3"/>
      <c r="C400" s="10"/>
      <c r="D400" s="115"/>
      <c r="E400" s="70"/>
      <c r="F400" s="110"/>
      <c r="G400" s="116"/>
      <c r="H400" s="55"/>
      <c r="I400" s="11">
        <v>1</v>
      </c>
    </row>
    <row r="401" spans="2:11" ht="30" hidden="1" customHeight="1" x14ac:dyDescent="0.55000000000000004">
      <c r="B401" s="2"/>
      <c r="C401" s="4"/>
      <c r="D401" s="108"/>
      <c r="E401" s="72"/>
      <c r="F401" s="18"/>
      <c r="G401" s="118"/>
      <c r="H401" s="92"/>
      <c r="I401" s="4"/>
    </row>
    <row r="402" spans="2:11" ht="30" hidden="1" customHeight="1" x14ac:dyDescent="0.55000000000000004">
      <c r="B402" s="3"/>
      <c r="F402" s="119"/>
      <c r="H402" s="523"/>
    </row>
    <row r="403" spans="2:11" ht="30" hidden="1" customHeight="1" x14ac:dyDescent="0.55000000000000004">
      <c r="F403" s="121"/>
    </row>
    <row r="404" spans="2:11" ht="30" hidden="1" customHeight="1" x14ac:dyDescent="0.55000000000000004"/>
    <row r="405" spans="2:11" ht="30" hidden="1" customHeight="1" x14ac:dyDescent="0.55000000000000004">
      <c r="F405" s="19"/>
    </row>
    <row r="406" spans="2:11" ht="30" hidden="1" customHeight="1" x14ac:dyDescent="0.55000000000000004"/>
    <row r="407" spans="2:11" ht="30" hidden="1" customHeight="1" x14ac:dyDescent="0.55000000000000004"/>
    <row r="408" spans="2:11" ht="30" hidden="1" customHeight="1" x14ac:dyDescent="0.55000000000000004"/>
    <row r="409" spans="2:11" ht="30" hidden="1" customHeight="1" x14ac:dyDescent="0.55000000000000004"/>
    <row r="410" spans="2:11" ht="30" hidden="1" customHeight="1" x14ac:dyDescent="0.55000000000000004"/>
    <row r="411" spans="2:11" s="8" customFormat="1" ht="30" hidden="1" customHeight="1" x14ac:dyDescent="0.55000000000000004">
      <c r="C411" s="14"/>
      <c r="D411" s="14"/>
      <c r="E411" s="14"/>
      <c r="F411" s="14"/>
      <c r="G411" s="14"/>
      <c r="H411" s="122"/>
      <c r="I411" s="14"/>
      <c r="J411" s="27"/>
      <c r="K411" s="29"/>
    </row>
    <row r="412" spans="2:11" s="8" customFormat="1" ht="30" hidden="1" customHeight="1" x14ac:dyDescent="0.55000000000000004">
      <c r="C412" s="14"/>
      <c r="D412" s="14"/>
      <c r="E412" s="14"/>
      <c r="F412" s="14"/>
      <c r="G412" s="14"/>
      <c r="H412" s="122"/>
      <c r="I412" s="14"/>
      <c r="J412" s="27"/>
      <c r="K412" s="29"/>
    </row>
    <row r="413" spans="2:11" s="8" customFormat="1" ht="30" hidden="1" customHeight="1" x14ac:dyDescent="0.55000000000000004">
      <c r="C413" s="14"/>
      <c r="D413" s="14"/>
      <c r="E413" s="14"/>
      <c r="F413" s="14"/>
      <c r="G413" s="14"/>
      <c r="H413" s="122"/>
      <c r="I413" s="14"/>
      <c r="J413" s="27"/>
      <c r="K413" s="29"/>
    </row>
    <row r="414" spans="2:11" s="8" customFormat="1" ht="30" hidden="1" customHeight="1" x14ac:dyDescent="0.55000000000000004">
      <c r="C414" s="14"/>
      <c r="D414" s="14"/>
      <c r="E414" s="14"/>
      <c r="F414" s="14"/>
      <c r="G414" s="14"/>
      <c r="H414" s="122"/>
      <c r="I414" s="14"/>
      <c r="J414" s="27"/>
      <c r="K414" s="29"/>
    </row>
    <row r="415" spans="2:11" s="8" customFormat="1" ht="30" hidden="1" customHeight="1" x14ac:dyDescent="0.55000000000000004">
      <c r="C415" s="14"/>
      <c r="D415" s="14"/>
      <c r="E415" s="14"/>
      <c r="F415" s="14"/>
      <c r="G415" s="14"/>
      <c r="H415" s="122"/>
      <c r="I415" s="14"/>
      <c r="J415" s="27"/>
      <c r="K415" s="29"/>
    </row>
    <row r="416" spans="2:11" s="8" customFormat="1" ht="30" hidden="1" customHeight="1" x14ac:dyDescent="0.55000000000000004">
      <c r="C416" s="14"/>
      <c r="D416" s="14"/>
      <c r="E416" s="14"/>
      <c r="F416" s="14"/>
      <c r="G416" s="14"/>
      <c r="H416" s="122"/>
      <c r="I416" s="14"/>
      <c r="J416" s="27"/>
      <c r="K416" s="29"/>
    </row>
    <row r="417" spans="3:11" s="8" customFormat="1" ht="30" hidden="1" customHeight="1" x14ac:dyDescent="0.55000000000000004">
      <c r="C417" s="14"/>
      <c r="D417" s="14"/>
      <c r="E417" s="14"/>
      <c r="F417" s="14"/>
      <c r="G417" s="14"/>
      <c r="H417" s="122"/>
      <c r="I417" s="14"/>
      <c r="J417" s="27"/>
      <c r="K417" s="29"/>
    </row>
    <row r="418" spans="3:11" s="8" customFormat="1" ht="30" hidden="1" customHeight="1" x14ac:dyDescent="0.55000000000000004">
      <c r="C418" s="14"/>
      <c r="D418" s="14"/>
      <c r="E418" s="14"/>
      <c r="F418" s="14"/>
      <c r="G418" s="14"/>
      <c r="H418" s="122"/>
      <c r="I418" s="14"/>
      <c r="J418" s="27"/>
      <c r="K418" s="29"/>
    </row>
    <row r="419" spans="3:11" s="8" customFormat="1" ht="30" hidden="1" customHeight="1" x14ac:dyDescent="0.55000000000000004">
      <c r="C419" s="14"/>
      <c r="D419" s="14"/>
      <c r="E419" s="14"/>
      <c r="F419" s="14"/>
      <c r="G419" s="14"/>
      <c r="H419" s="122"/>
      <c r="I419" s="14"/>
      <c r="J419" s="27"/>
      <c r="K419" s="29"/>
    </row>
    <row r="420" spans="3:11" s="8" customFormat="1" ht="30" hidden="1" customHeight="1" x14ac:dyDescent="0.55000000000000004">
      <c r="C420" s="14"/>
      <c r="D420" s="14"/>
      <c r="E420" s="14"/>
      <c r="F420" s="14"/>
      <c r="G420" s="14"/>
      <c r="H420" s="122"/>
      <c r="I420" s="14"/>
      <c r="J420" s="27"/>
      <c r="K420" s="29"/>
    </row>
    <row r="421" spans="3:11" s="8" customFormat="1" ht="30" hidden="1" customHeight="1" x14ac:dyDescent="0.55000000000000004">
      <c r="C421" s="14"/>
      <c r="D421" s="14"/>
      <c r="E421" s="14"/>
      <c r="F421" s="14"/>
      <c r="G421" s="14"/>
      <c r="H421" s="122"/>
      <c r="I421" s="14"/>
      <c r="J421" s="27"/>
      <c r="K421" s="29"/>
    </row>
    <row r="422" spans="3:11" s="8" customFormat="1" ht="30" hidden="1" customHeight="1" x14ac:dyDescent="0.55000000000000004">
      <c r="C422" s="14"/>
      <c r="D422" s="14"/>
      <c r="E422" s="14"/>
      <c r="F422" s="14"/>
      <c r="G422" s="14"/>
      <c r="H422" s="122"/>
      <c r="I422" s="14"/>
      <c r="J422" s="27"/>
      <c r="K422" s="29"/>
    </row>
    <row r="423" spans="3:11" s="8" customFormat="1" ht="30" hidden="1" customHeight="1" x14ac:dyDescent="0.55000000000000004">
      <c r="C423" s="14"/>
      <c r="D423" s="14"/>
      <c r="E423" s="14"/>
      <c r="F423" s="14"/>
      <c r="G423" s="14"/>
      <c r="H423" s="122"/>
      <c r="I423" s="14"/>
      <c r="J423" s="27"/>
      <c r="K423" s="29"/>
    </row>
    <row r="424" spans="3:11" s="8" customFormat="1" ht="30" hidden="1" customHeight="1" x14ac:dyDescent="0.55000000000000004">
      <c r="C424" s="14"/>
      <c r="D424" s="14"/>
      <c r="E424" s="14"/>
      <c r="F424" s="14"/>
      <c r="G424" s="14"/>
      <c r="H424" s="122"/>
      <c r="I424" s="14"/>
      <c r="J424" s="27"/>
      <c r="K424" s="29"/>
    </row>
    <row r="425" spans="3:11" s="8" customFormat="1" ht="30" hidden="1" customHeight="1" x14ac:dyDescent="0.55000000000000004">
      <c r="C425" s="14"/>
      <c r="D425" s="14"/>
      <c r="E425" s="14"/>
      <c r="F425" s="14"/>
      <c r="G425" s="14"/>
      <c r="H425" s="122"/>
      <c r="I425" s="14"/>
      <c r="J425" s="27"/>
      <c r="K425" s="29"/>
    </row>
    <row r="426" spans="3:11" s="8" customFormat="1" ht="30" hidden="1" customHeight="1" x14ac:dyDescent="0.55000000000000004">
      <c r="C426" s="14"/>
      <c r="D426" s="14"/>
      <c r="E426" s="14"/>
      <c r="F426" s="14"/>
      <c r="G426" s="14"/>
      <c r="H426" s="122"/>
      <c r="I426" s="14"/>
      <c r="J426" s="27"/>
      <c r="K426" s="29"/>
    </row>
    <row r="427" spans="3:11" s="8" customFormat="1" ht="30" hidden="1" customHeight="1" x14ac:dyDescent="0.55000000000000004">
      <c r="C427" s="14"/>
      <c r="D427" s="14"/>
      <c r="E427" s="14"/>
      <c r="F427" s="14"/>
      <c r="G427" s="14"/>
      <c r="H427" s="122"/>
      <c r="I427" s="14"/>
      <c r="J427" s="27"/>
      <c r="K427" s="29"/>
    </row>
    <row r="428" spans="3:11" s="8" customFormat="1" ht="30" hidden="1" customHeight="1" x14ac:dyDescent="0.55000000000000004">
      <c r="C428" s="14"/>
      <c r="D428" s="14"/>
      <c r="E428" s="14"/>
      <c r="F428" s="14"/>
      <c r="G428" s="14"/>
      <c r="H428" s="122"/>
      <c r="I428" s="14"/>
      <c r="J428" s="27"/>
      <c r="K428" s="29"/>
    </row>
    <row r="429" spans="3:11" s="8" customFormat="1" ht="30" hidden="1" customHeight="1" x14ac:dyDescent="0.55000000000000004">
      <c r="C429" s="14"/>
      <c r="D429" s="14"/>
      <c r="E429" s="14"/>
      <c r="F429" s="14"/>
      <c r="G429" s="14"/>
      <c r="H429" s="122"/>
      <c r="I429" s="14"/>
      <c r="J429" s="27"/>
      <c r="K429" s="29"/>
    </row>
    <row r="430" spans="3:11" s="8" customFormat="1" ht="30" hidden="1" customHeight="1" x14ac:dyDescent="0.55000000000000004">
      <c r="C430" s="14"/>
      <c r="D430" s="14"/>
      <c r="E430" s="14"/>
      <c r="F430" s="14"/>
      <c r="G430" s="14"/>
      <c r="H430" s="122"/>
      <c r="I430" s="14"/>
      <c r="J430" s="27"/>
      <c r="K430" s="29"/>
    </row>
    <row r="431" spans="3:11" s="8" customFormat="1" ht="30" hidden="1" customHeight="1" x14ac:dyDescent="0.55000000000000004">
      <c r="C431" s="14"/>
      <c r="D431" s="14"/>
      <c r="E431" s="14"/>
      <c r="F431" s="14"/>
      <c r="G431" s="14"/>
      <c r="H431" s="122"/>
      <c r="I431" s="14"/>
      <c r="J431" s="27"/>
      <c r="K431" s="29"/>
    </row>
    <row r="432" spans="3:11" s="8" customFormat="1" ht="30" hidden="1" customHeight="1" x14ac:dyDescent="0.55000000000000004">
      <c r="C432" s="14"/>
      <c r="D432" s="14"/>
      <c r="E432" s="14"/>
      <c r="F432" s="14"/>
      <c r="G432" s="14"/>
      <c r="H432" s="122"/>
      <c r="I432" s="14"/>
      <c r="J432" s="27"/>
      <c r="K432" s="29"/>
    </row>
    <row r="433" spans="3:11" s="8" customFormat="1" ht="30" hidden="1" customHeight="1" x14ac:dyDescent="0.55000000000000004">
      <c r="C433" s="14"/>
      <c r="D433" s="14"/>
      <c r="E433" s="14"/>
      <c r="F433" s="14"/>
      <c r="G433" s="14"/>
      <c r="H433" s="122"/>
      <c r="I433" s="14"/>
      <c r="J433" s="27"/>
      <c r="K433" s="29"/>
    </row>
    <row r="434" spans="3:11" s="8" customFormat="1" ht="30" hidden="1" customHeight="1" x14ac:dyDescent="0.55000000000000004">
      <c r="C434" s="14"/>
      <c r="D434" s="14"/>
      <c r="E434" s="14"/>
      <c r="F434" s="14"/>
      <c r="G434" s="14"/>
      <c r="H434" s="122"/>
      <c r="I434" s="14"/>
      <c r="J434" s="27"/>
      <c r="K434" s="29"/>
    </row>
    <row r="435" spans="3:11" ht="30" hidden="1" customHeight="1" x14ac:dyDescent="0.55000000000000004"/>
    <row r="436" spans="3:11" ht="30" hidden="1" customHeight="1" x14ac:dyDescent="0.55000000000000004"/>
    <row r="437" spans="3:11" ht="30" hidden="1" customHeight="1" x14ac:dyDescent="0.55000000000000004"/>
    <row r="438" spans="3:11" ht="30" hidden="1" customHeight="1" x14ac:dyDescent="0.55000000000000004"/>
    <row r="439" spans="3:11" ht="30" hidden="1" customHeight="1" x14ac:dyDescent="0.55000000000000004"/>
    <row r="440" spans="3:11" ht="30" hidden="1" customHeight="1" x14ac:dyDescent="0.55000000000000004"/>
    <row r="441" spans="3:11" ht="30" hidden="1" customHeight="1" x14ac:dyDescent="0.55000000000000004"/>
    <row r="442" spans="3:11" ht="30" hidden="1" customHeight="1" x14ac:dyDescent="0.55000000000000004"/>
    <row r="443" spans="3:11" s="8" customFormat="1" ht="30" hidden="1" customHeight="1" x14ac:dyDescent="0.55000000000000004">
      <c r="C443" s="14"/>
      <c r="D443" s="14"/>
      <c r="E443" s="14"/>
      <c r="F443" s="14"/>
      <c r="G443" s="14"/>
      <c r="H443" s="122"/>
      <c r="I443" s="14"/>
      <c r="J443" s="27"/>
      <c r="K443" s="29"/>
    </row>
    <row r="444" spans="3:11" s="8" customFormat="1" ht="30" hidden="1" customHeight="1" x14ac:dyDescent="0.55000000000000004">
      <c r="C444" s="14"/>
      <c r="D444" s="14"/>
      <c r="E444" s="14"/>
      <c r="F444" s="14"/>
      <c r="G444" s="14"/>
      <c r="H444" s="122"/>
      <c r="I444" s="14"/>
      <c r="J444" s="27"/>
      <c r="K444" s="29"/>
    </row>
    <row r="445" spans="3:11" s="8" customFormat="1" ht="30" hidden="1" customHeight="1" x14ac:dyDescent="0.55000000000000004">
      <c r="C445" s="14"/>
      <c r="D445" s="14"/>
      <c r="E445" s="14"/>
      <c r="F445" s="14"/>
      <c r="G445" s="14"/>
      <c r="H445" s="122"/>
      <c r="I445" s="14"/>
      <c r="J445" s="27"/>
      <c r="K445" s="29"/>
    </row>
    <row r="446" spans="3:11" s="8" customFormat="1" ht="30" hidden="1" customHeight="1" x14ac:dyDescent="0.55000000000000004">
      <c r="C446" s="14"/>
      <c r="D446" s="14"/>
      <c r="E446" s="14"/>
      <c r="F446" s="14"/>
      <c r="G446" s="14"/>
      <c r="H446" s="122"/>
      <c r="I446" s="14"/>
      <c r="J446" s="27"/>
      <c r="K446" s="29"/>
    </row>
    <row r="447" spans="3:11" s="8" customFormat="1" ht="30" hidden="1" customHeight="1" x14ac:dyDescent="0.55000000000000004">
      <c r="C447" s="14"/>
      <c r="D447" s="14"/>
      <c r="E447" s="14"/>
      <c r="F447" s="14"/>
      <c r="G447" s="14"/>
      <c r="H447" s="122"/>
      <c r="I447" s="14"/>
      <c r="J447" s="27"/>
      <c r="K447" s="29"/>
    </row>
    <row r="448" spans="3:11" s="8" customFormat="1" ht="30" hidden="1" customHeight="1" x14ac:dyDescent="0.55000000000000004">
      <c r="C448" s="14"/>
      <c r="D448" s="14"/>
      <c r="E448" s="14"/>
      <c r="F448" s="14"/>
      <c r="G448" s="14"/>
      <c r="H448" s="122"/>
      <c r="I448" s="14"/>
      <c r="J448" s="27"/>
      <c r="K448" s="29"/>
    </row>
    <row r="449" spans="3:11" s="8" customFormat="1" ht="30" hidden="1" customHeight="1" x14ac:dyDescent="0.55000000000000004">
      <c r="C449" s="14"/>
      <c r="D449" s="14"/>
      <c r="E449" s="14"/>
      <c r="F449" s="14"/>
      <c r="G449" s="14"/>
      <c r="H449" s="122"/>
      <c r="I449" s="14"/>
      <c r="J449" s="27"/>
      <c r="K449" s="29"/>
    </row>
    <row r="450" spans="3:11" s="8" customFormat="1" ht="30" hidden="1" customHeight="1" x14ac:dyDescent="0.55000000000000004">
      <c r="C450" s="14"/>
      <c r="D450" s="14"/>
      <c r="E450" s="14"/>
      <c r="F450" s="14"/>
      <c r="G450" s="14"/>
      <c r="H450" s="122"/>
      <c r="I450" s="14"/>
      <c r="J450" s="27"/>
      <c r="K450" s="29"/>
    </row>
    <row r="451" spans="3:11" s="8" customFormat="1" ht="30" hidden="1" customHeight="1" x14ac:dyDescent="0.55000000000000004">
      <c r="C451" s="14"/>
      <c r="D451" s="14"/>
      <c r="E451" s="14"/>
      <c r="F451" s="14"/>
      <c r="G451" s="14"/>
      <c r="H451" s="122"/>
      <c r="I451" s="14"/>
      <c r="J451" s="27"/>
      <c r="K451" s="29"/>
    </row>
    <row r="452" spans="3:11" s="8" customFormat="1" ht="30" hidden="1" customHeight="1" x14ac:dyDescent="0.55000000000000004">
      <c r="C452" s="14"/>
      <c r="D452" s="14"/>
      <c r="E452" s="14"/>
      <c r="F452" s="14"/>
      <c r="G452" s="14"/>
      <c r="H452" s="122"/>
      <c r="I452" s="14"/>
      <c r="J452" s="27"/>
      <c r="K452" s="29"/>
    </row>
    <row r="453" spans="3:11" ht="30" hidden="1" customHeight="1" x14ac:dyDescent="0.55000000000000004"/>
    <row r="454" spans="3:11" ht="30" hidden="1" customHeight="1" x14ac:dyDescent="0.55000000000000004"/>
    <row r="455" spans="3:11" ht="30" hidden="1" customHeight="1" x14ac:dyDescent="0.55000000000000004"/>
    <row r="456" spans="3:11" ht="30" hidden="1" customHeight="1" x14ac:dyDescent="0.55000000000000004"/>
    <row r="457" spans="3:11" ht="30" hidden="1" customHeight="1" x14ac:dyDescent="0.55000000000000004"/>
    <row r="458" spans="3:11" ht="30" hidden="1" customHeight="1" x14ac:dyDescent="0.55000000000000004"/>
    <row r="459" spans="3:11" s="8" customFormat="1" ht="30" hidden="1" customHeight="1" x14ac:dyDescent="0.55000000000000004">
      <c r="C459" s="14"/>
      <c r="D459" s="14"/>
      <c r="E459" s="14"/>
      <c r="F459" s="14"/>
      <c r="G459" s="14"/>
      <c r="H459" s="122"/>
      <c r="I459" s="14"/>
      <c r="J459" s="27"/>
      <c r="K459" s="29"/>
    </row>
    <row r="460" spans="3:11" s="8" customFormat="1" ht="30" hidden="1" customHeight="1" x14ac:dyDescent="0.55000000000000004">
      <c r="C460" s="14"/>
      <c r="D460" s="14"/>
      <c r="E460" s="14"/>
      <c r="F460" s="14"/>
      <c r="G460" s="14"/>
      <c r="H460" s="122"/>
      <c r="I460" s="14"/>
      <c r="J460" s="27"/>
      <c r="K460" s="29"/>
    </row>
    <row r="461" spans="3:11" s="8" customFormat="1" ht="30" hidden="1" customHeight="1" x14ac:dyDescent="0.55000000000000004">
      <c r="C461" s="14"/>
      <c r="D461" s="14"/>
      <c r="E461" s="14"/>
      <c r="F461" s="14"/>
      <c r="G461" s="14"/>
      <c r="H461" s="122"/>
      <c r="I461" s="14"/>
      <c r="J461" s="27"/>
      <c r="K461" s="29"/>
    </row>
    <row r="462" spans="3:11" s="8" customFormat="1" ht="30" hidden="1" customHeight="1" x14ac:dyDescent="0.55000000000000004">
      <c r="C462" s="14"/>
      <c r="D462" s="14"/>
      <c r="E462" s="14"/>
      <c r="F462" s="14"/>
      <c r="G462" s="14"/>
      <c r="H462" s="122"/>
      <c r="I462" s="14"/>
      <c r="J462" s="27"/>
      <c r="K462" s="29"/>
    </row>
    <row r="463" spans="3:11" s="8" customFormat="1" ht="30" hidden="1" customHeight="1" x14ac:dyDescent="0.55000000000000004">
      <c r="C463" s="14"/>
      <c r="D463" s="14"/>
      <c r="E463" s="14"/>
      <c r="F463" s="14"/>
      <c r="G463" s="14"/>
      <c r="H463" s="122"/>
      <c r="I463" s="14"/>
      <c r="J463" s="27"/>
      <c r="K463" s="29"/>
    </row>
    <row r="464" spans="3:11" s="8" customFormat="1" ht="30" hidden="1" customHeight="1" x14ac:dyDescent="0.55000000000000004">
      <c r="C464" s="14"/>
      <c r="D464" s="14"/>
      <c r="E464" s="14"/>
      <c r="F464" s="14"/>
      <c r="G464" s="14"/>
      <c r="H464" s="122"/>
      <c r="I464" s="14"/>
      <c r="J464" s="27"/>
      <c r="K464" s="29"/>
    </row>
    <row r="465" spans="3:11" s="8" customFormat="1" ht="30" hidden="1" customHeight="1" x14ac:dyDescent="0.55000000000000004">
      <c r="C465" s="14"/>
      <c r="D465" s="14"/>
      <c r="E465" s="14"/>
      <c r="F465" s="14"/>
      <c r="G465" s="14"/>
      <c r="H465" s="122"/>
      <c r="I465" s="14"/>
      <c r="J465" s="34"/>
      <c r="K465" s="29"/>
    </row>
    <row r="466" spans="3:11" s="8" customFormat="1" ht="30" hidden="1" customHeight="1" x14ac:dyDescent="0.55000000000000004">
      <c r="C466" s="14"/>
      <c r="D466" s="14"/>
      <c r="E466" s="14"/>
      <c r="F466" s="14"/>
      <c r="G466" s="14"/>
      <c r="H466" s="122"/>
      <c r="I466" s="14"/>
      <c r="J466" s="34"/>
      <c r="K466" s="29"/>
    </row>
    <row r="467" spans="3:11" s="8" customFormat="1" ht="30" hidden="1" customHeight="1" x14ac:dyDescent="0.55000000000000004">
      <c r="C467" s="14"/>
      <c r="D467" s="14"/>
      <c r="E467" s="14"/>
      <c r="F467" s="14"/>
      <c r="G467" s="14"/>
      <c r="H467" s="122"/>
      <c r="I467" s="14"/>
      <c r="J467" s="34"/>
      <c r="K467" s="29"/>
    </row>
    <row r="468" spans="3:11" s="8" customFormat="1" ht="30" hidden="1" customHeight="1" x14ac:dyDescent="0.55000000000000004">
      <c r="C468" s="14"/>
      <c r="D468" s="14"/>
      <c r="E468" s="14"/>
      <c r="F468" s="14"/>
      <c r="G468" s="14"/>
      <c r="H468" s="122"/>
      <c r="I468" s="14"/>
      <c r="J468" s="34"/>
      <c r="K468" s="29"/>
    </row>
    <row r="469" spans="3:11" s="8" customFormat="1" ht="30" hidden="1" customHeight="1" x14ac:dyDescent="0.55000000000000004">
      <c r="C469" s="14"/>
      <c r="D469" s="14"/>
      <c r="E469" s="14"/>
      <c r="F469" s="14"/>
      <c r="G469" s="14"/>
      <c r="H469" s="122"/>
      <c r="I469" s="14"/>
      <c r="J469" s="34"/>
      <c r="K469" s="29"/>
    </row>
    <row r="470" spans="3:11" s="8" customFormat="1" ht="30" hidden="1" customHeight="1" x14ac:dyDescent="0.55000000000000004">
      <c r="C470" s="14"/>
      <c r="D470" s="14"/>
      <c r="E470" s="14"/>
      <c r="F470" s="14"/>
      <c r="G470" s="14"/>
      <c r="H470" s="122"/>
      <c r="I470" s="14"/>
      <c r="J470" s="34"/>
      <c r="K470" s="29"/>
    </row>
    <row r="471" spans="3:11" s="8" customFormat="1" ht="30" hidden="1" customHeight="1" x14ac:dyDescent="0.55000000000000004">
      <c r="C471" s="14"/>
      <c r="D471" s="14"/>
      <c r="E471" s="14"/>
      <c r="F471" s="14"/>
      <c r="G471" s="14"/>
      <c r="H471" s="122"/>
      <c r="I471" s="14"/>
      <c r="J471" s="34"/>
      <c r="K471" s="29"/>
    </row>
    <row r="472" spans="3:11" s="8" customFormat="1" ht="30" hidden="1" customHeight="1" x14ac:dyDescent="0.55000000000000004">
      <c r="C472" s="14"/>
      <c r="D472" s="14"/>
      <c r="E472" s="14"/>
      <c r="F472" s="14"/>
      <c r="G472" s="14"/>
      <c r="H472" s="122"/>
      <c r="I472" s="14"/>
      <c r="J472" s="27"/>
      <c r="K472" s="29"/>
    </row>
    <row r="473" spans="3:11" ht="30" hidden="1" customHeight="1" x14ac:dyDescent="0.55000000000000004">
      <c r="K473" s="29"/>
    </row>
    <row r="474" spans="3:11" ht="30" hidden="1" customHeight="1" x14ac:dyDescent="0.55000000000000004">
      <c r="K474" s="29"/>
    </row>
    <row r="475" spans="3:11" ht="30" hidden="1" customHeight="1" x14ac:dyDescent="0.55000000000000004"/>
    <row r="476" spans="3:11" ht="30" hidden="1" customHeight="1" x14ac:dyDescent="0.55000000000000004"/>
    <row r="477" spans="3:11" ht="30" hidden="1" customHeight="1" x14ac:dyDescent="0.55000000000000004"/>
    <row r="478" spans="3:11" ht="30" hidden="1" customHeight="1" x14ac:dyDescent="0.55000000000000004"/>
    <row r="479" spans="3:11" ht="30" hidden="1" customHeight="1" x14ac:dyDescent="0.55000000000000004"/>
    <row r="480" spans="3:11" ht="30" hidden="1" customHeight="1" x14ac:dyDescent="0.55000000000000004"/>
    <row r="481" spans="11:12" ht="30" hidden="1" customHeight="1" x14ac:dyDescent="0.55000000000000004"/>
    <row r="482" spans="11:12" ht="30" hidden="1" customHeight="1" x14ac:dyDescent="0.55000000000000004"/>
    <row r="483" spans="11:12" ht="30" hidden="1" customHeight="1" x14ac:dyDescent="0.55000000000000004"/>
    <row r="484" spans="11:12" ht="30" hidden="1" customHeight="1" x14ac:dyDescent="0.55000000000000004"/>
    <row r="485" spans="11:12" ht="30" hidden="1" customHeight="1" x14ac:dyDescent="0.55000000000000004">
      <c r="K485" s="29"/>
      <c r="L485" s="50"/>
    </row>
    <row r="486" spans="11:12" ht="30" hidden="1" customHeight="1" x14ac:dyDescent="0.55000000000000004">
      <c r="K486" s="29"/>
      <c r="L486" s="50"/>
    </row>
    <row r="487" spans="11:12" ht="30" hidden="1" customHeight="1" x14ac:dyDescent="0.55000000000000004"/>
    <row r="488" spans="11:12" ht="30" hidden="1" customHeight="1" x14ac:dyDescent="0.55000000000000004"/>
    <row r="489" spans="11:12" ht="30" hidden="1" customHeight="1" x14ac:dyDescent="0.55000000000000004"/>
    <row r="490" spans="11:12" ht="30" hidden="1" customHeight="1" x14ac:dyDescent="0.55000000000000004"/>
    <row r="491" spans="11:12" ht="30" hidden="1" customHeight="1" x14ac:dyDescent="0.55000000000000004"/>
    <row r="492" spans="11:12" ht="30" hidden="1" customHeight="1" x14ac:dyDescent="0.55000000000000004"/>
    <row r="493" spans="11:12" ht="30" hidden="1" customHeight="1" x14ac:dyDescent="0.55000000000000004"/>
    <row r="494" spans="11:12" ht="30" hidden="1" customHeight="1" x14ac:dyDescent="0.55000000000000004"/>
    <row r="495" spans="11:12" ht="30" hidden="1" customHeight="1" x14ac:dyDescent="0.55000000000000004"/>
    <row r="496" spans="11:12" ht="30" hidden="1" customHeight="1" x14ac:dyDescent="0.55000000000000004"/>
    <row r="497" spans="3:11" ht="30" hidden="1" customHeight="1" x14ac:dyDescent="0.55000000000000004"/>
    <row r="498" spans="3:11" ht="30" hidden="1" customHeight="1" x14ac:dyDescent="0.55000000000000004"/>
    <row r="499" spans="3:11" ht="30" hidden="1" customHeight="1" x14ac:dyDescent="0.55000000000000004"/>
    <row r="500" spans="3:11" ht="30" hidden="1" customHeight="1" x14ac:dyDescent="0.55000000000000004"/>
    <row r="501" spans="3:11" s="8" customFormat="1" ht="30" hidden="1" customHeight="1" x14ac:dyDescent="0.55000000000000004">
      <c r="C501" s="14"/>
      <c r="D501" s="14"/>
      <c r="E501" s="14"/>
      <c r="F501" s="14"/>
      <c r="G501" s="14"/>
      <c r="H501" s="122"/>
      <c r="I501" s="14"/>
      <c r="J501" s="27"/>
      <c r="K501" s="29"/>
    </row>
    <row r="502" spans="3:11" s="8" customFormat="1" ht="30" hidden="1" customHeight="1" x14ac:dyDescent="0.55000000000000004">
      <c r="C502" s="14"/>
      <c r="D502" s="14"/>
      <c r="E502" s="14"/>
      <c r="F502" s="14"/>
      <c r="G502" s="14"/>
      <c r="H502" s="122"/>
      <c r="I502" s="14"/>
      <c r="J502" s="27"/>
      <c r="K502" s="29"/>
    </row>
    <row r="503" spans="3:11" s="8" customFormat="1" ht="30" hidden="1" customHeight="1" x14ac:dyDescent="0.55000000000000004">
      <c r="C503" s="14"/>
      <c r="D503" s="14"/>
      <c r="E503" s="14"/>
      <c r="F503" s="14"/>
      <c r="G503" s="14"/>
      <c r="H503" s="122"/>
      <c r="I503" s="14"/>
      <c r="J503" s="27"/>
      <c r="K503" s="29"/>
    </row>
    <row r="504" spans="3:11" s="8" customFormat="1" ht="30" hidden="1" customHeight="1" x14ac:dyDescent="0.55000000000000004">
      <c r="C504" s="14"/>
      <c r="D504" s="14"/>
      <c r="E504" s="14"/>
      <c r="F504" s="14"/>
      <c r="G504" s="14"/>
      <c r="H504" s="122"/>
      <c r="I504" s="14"/>
      <c r="J504" s="27"/>
      <c r="K504" s="29"/>
    </row>
    <row r="505" spans="3:11" s="8" customFormat="1" ht="30" hidden="1" customHeight="1" x14ac:dyDescent="0.55000000000000004">
      <c r="C505" s="14"/>
      <c r="D505" s="14"/>
      <c r="E505" s="14"/>
      <c r="F505" s="14"/>
      <c r="G505" s="14"/>
      <c r="H505" s="122"/>
      <c r="I505" s="14"/>
      <c r="J505" s="27"/>
      <c r="K505" s="29"/>
    </row>
    <row r="506" spans="3:11" s="8" customFormat="1" ht="30" hidden="1" customHeight="1" x14ac:dyDescent="0.55000000000000004">
      <c r="C506" s="14"/>
      <c r="D506" s="14"/>
      <c r="E506" s="14"/>
      <c r="F506" s="14"/>
      <c r="G506" s="14"/>
      <c r="H506" s="122"/>
      <c r="I506" s="14"/>
      <c r="J506" s="27"/>
      <c r="K506" s="29"/>
    </row>
    <row r="507" spans="3:11" s="8" customFormat="1" ht="30" hidden="1" customHeight="1" x14ac:dyDescent="0.55000000000000004">
      <c r="C507" s="14"/>
      <c r="D507" s="14"/>
      <c r="E507" s="14"/>
      <c r="F507" s="14"/>
      <c r="G507" s="14"/>
      <c r="H507" s="122"/>
      <c r="I507" s="14"/>
      <c r="J507" s="27"/>
      <c r="K507" s="29"/>
    </row>
    <row r="508" spans="3:11" s="8" customFormat="1" ht="30" hidden="1" customHeight="1" x14ac:dyDescent="0.55000000000000004">
      <c r="C508" s="14"/>
      <c r="D508" s="14"/>
      <c r="E508" s="14"/>
      <c r="F508" s="14"/>
      <c r="G508" s="14"/>
      <c r="H508" s="122"/>
      <c r="I508" s="14"/>
      <c r="J508" s="27"/>
      <c r="K508" s="29"/>
    </row>
    <row r="509" spans="3:11" s="8" customFormat="1" ht="30" hidden="1" customHeight="1" x14ac:dyDescent="0.55000000000000004">
      <c r="C509" s="14"/>
      <c r="D509" s="14"/>
      <c r="E509" s="14"/>
      <c r="F509" s="14"/>
      <c r="G509" s="14"/>
      <c r="H509" s="122"/>
      <c r="I509" s="14"/>
      <c r="J509" s="27"/>
      <c r="K509" s="29"/>
    </row>
    <row r="510" spans="3:11" ht="30" hidden="1" customHeight="1" x14ac:dyDescent="0.55000000000000004"/>
    <row r="511" spans="3:11" ht="30" hidden="1" customHeight="1" x14ac:dyDescent="0.55000000000000004"/>
    <row r="512" spans="3:11" ht="30" hidden="1" customHeight="1" x14ac:dyDescent="0.55000000000000004"/>
    <row r="513" spans="3:11" ht="30" hidden="1" customHeight="1" x14ac:dyDescent="0.55000000000000004"/>
    <row r="514" spans="3:11" s="8" customFormat="1" ht="30" hidden="1" customHeight="1" x14ac:dyDescent="0.55000000000000004">
      <c r="C514" s="14"/>
      <c r="D514" s="14"/>
      <c r="E514" s="14"/>
      <c r="F514" s="14"/>
      <c r="G514" s="14"/>
      <c r="H514" s="122"/>
      <c r="I514" s="14"/>
      <c r="J514" s="27"/>
      <c r="K514" s="29"/>
    </row>
    <row r="515" spans="3:11" s="8" customFormat="1" ht="30" hidden="1" customHeight="1" x14ac:dyDescent="0.55000000000000004">
      <c r="C515" s="14"/>
      <c r="D515" s="14"/>
      <c r="E515" s="14"/>
      <c r="F515" s="14"/>
      <c r="G515" s="14"/>
      <c r="H515" s="122"/>
      <c r="I515" s="14"/>
      <c r="J515" s="27"/>
      <c r="K515" s="29"/>
    </row>
    <row r="516" spans="3:11" s="8" customFormat="1" ht="30" hidden="1" customHeight="1" x14ac:dyDescent="0.55000000000000004">
      <c r="C516" s="14"/>
      <c r="D516" s="14"/>
      <c r="E516" s="14"/>
      <c r="F516" s="14"/>
      <c r="G516" s="14"/>
      <c r="H516" s="122"/>
      <c r="I516" s="14"/>
      <c r="J516" s="27"/>
      <c r="K516" s="29"/>
    </row>
    <row r="517" spans="3:11" s="8" customFormat="1" ht="30" hidden="1" customHeight="1" x14ac:dyDescent="0.55000000000000004">
      <c r="C517" s="14"/>
      <c r="D517" s="14"/>
      <c r="E517" s="14"/>
      <c r="F517" s="14"/>
      <c r="G517" s="14"/>
      <c r="H517" s="122"/>
      <c r="I517" s="14"/>
      <c r="J517" s="27"/>
      <c r="K517" s="29"/>
    </row>
    <row r="518" spans="3:11" s="8" customFormat="1" ht="30" hidden="1" customHeight="1" x14ac:dyDescent="0.55000000000000004">
      <c r="C518" s="14"/>
      <c r="D518" s="14"/>
      <c r="E518" s="14"/>
      <c r="F518" s="14"/>
      <c r="G518" s="14"/>
      <c r="H518" s="122"/>
      <c r="I518" s="14"/>
      <c r="J518" s="27"/>
      <c r="K518" s="29"/>
    </row>
    <row r="519" spans="3:11" s="8" customFormat="1" ht="30" hidden="1" customHeight="1" x14ac:dyDescent="0.55000000000000004">
      <c r="C519" s="14"/>
      <c r="D519" s="14"/>
      <c r="E519" s="14"/>
      <c r="F519" s="14"/>
      <c r="G519" s="14"/>
      <c r="H519" s="122"/>
      <c r="I519" s="14"/>
      <c r="J519" s="27"/>
      <c r="K519" s="29"/>
    </row>
    <row r="520" spans="3:11" s="8" customFormat="1" ht="30" hidden="1" customHeight="1" x14ac:dyDescent="0.55000000000000004">
      <c r="C520" s="14"/>
      <c r="D520" s="14"/>
      <c r="E520" s="14"/>
      <c r="F520" s="14"/>
      <c r="G520" s="14"/>
      <c r="H520" s="122"/>
      <c r="I520" s="14"/>
      <c r="J520" s="27"/>
      <c r="K520" s="29"/>
    </row>
    <row r="521" spans="3:11" s="8" customFormat="1" ht="30" hidden="1" customHeight="1" x14ac:dyDescent="0.55000000000000004">
      <c r="C521" s="14"/>
      <c r="D521" s="14"/>
      <c r="E521" s="14"/>
      <c r="F521" s="14"/>
      <c r="G521" s="14"/>
      <c r="H521" s="122"/>
      <c r="I521" s="14"/>
      <c r="J521" s="27"/>
      <c r="K521" s="29"/>
    </row>
    <row r="522" spans="3:11" s="8" customFormat="1" ht="30" hidden="1" customHeight="1" x14ac:dyDescent="0.55000000000000004">
      <c r="C522" s="14"/>
      <c r="D522" s="14"/>
      <c r="E522" s="14"/>
      <c r="F522" s="14"/>
      <c r="G522" s="14"/>
      <c r="H522" s="122"/>
      <c r="I522" s="14"/>
      <c r="J522" s="27"/>
      <c r="K522" s="29"/>
    </row>
    <row r="523" spans="3:11" s="8" customFormat="1" ht="30" hidden="1" customHeight="1" x14ac:dyDescent="0.55000000000000004">
      <c r="C523" s="14"/>
      <c r="D523" s="14"/>
      <c r="E523" s="14"/>
      <c r="F523" s="14"/>
      <c r="G523" s="14"/>
      <c r="H523" s="122"/>
      <c r="I523" s="14"/>
      <c r="J523" s="27"/>
      <c r="K523" s="29"/>
    </row>
    <row r="524" spans="3:11" s="8" customFormat="1" ht="30" hidden="1" customHeight="1" x14ac:dyDescent="0.55000000000000004">
      <c r="C524" s="14"/>
      <c r="D524" s="14"/>
      <c r="E524" s="14"/>
      <c r="F524" s="14"/>
      <c r="G524" s="14"/>
      <c r="H524" s="122"/>
      <c r="I524" s="14"/>
      <c r="J524" s="27"/>
      <c r="K524" s="29"/>
    </row>
    <row r="525" spans="3:11" ht="30" hidden="1" customHeight="1" x14ac:dyDescent="0.55000000000000004"/>
    <row r="526" spans="3:11" ht="30" hidden="1" customHeight="1" x14ac:dyDescent="0.55000000000000004"/>
    <row r="527" spans="3:11" ht="30" hidden="1" customHeight="1" x14ac:dyDescent="0.55000000000000004"/>
    <row r="528" spans="3:11" ht="30" hidden="1" customHeight="1" x14ac:dyDescent="0.55000000000000004"/>
    <row r="529" spans="3:11" ht="30" hidden="1" customHeight="1" x14ac:dyDescent="0.55000000000000004"/>
    <row r="530" spans="3:11" ht="30" hidden="1" customHeight="1" x14ac:dyDescent="0.55000000000000004"/>
    <row r="531" spans="3:11" ht="30" hidden="1" customHeight="1" x14ac:dyDescent="0.55000000000000004"/>
    <row r="532" spans="3:11" s="8" customFormat="1" ht="30" hidden="1" customHeight="1" x14ac:dyDescent="0.55000000000000004">
      <c r="C532" s="14"/>
      <c r="D532" s="14"/>
      <c r="E532" s="14"/>
      <c r="F532" s="14"/>
      <c r="G532" s="14"/>
      <c r="H532" s="122"/>
      <c r="I532" s="14"/>
      <c r="J532" s="27"/>
      <c r="K532" s="29"/>
    </row>
    <row r="533" spans="3:11" s="8" customFormat="1" ht="30" hidden="1" customHeight="1" x14ac:dyDescent="0.55000000000000004">
      <c r="C533" s="14"/>
      <c r="D533" s="14"/>
      <c r="E533" s="14"/>
      <c r="F533" s="14"/>
      <c r="G533" s="14"/>
      <c r="H533" s="122"/>
      <c r="I533" s="14"/>
      <c r="J533" s="27"/>
      <c r="K533" s="29"/>
    </row>
    <row r="534" spans="3:11" s="8" customFormat="1" ht="30" hidden="1" customHeight="1" x14ac:dyDescent="0.55000000000000004">
      <c r="C534" s="14"/>
      <c r="D534" s="14"/>
      <c r="E534" s="14"/>
      <c r="F534" s="14"/>
      <c r="G534" s="14"/>
      <c r="H534" s="122"/>
      <c r="I534" s="14"/>
      <c r="J534" s="27"/>
      <c r="K534" s="29"/>
    </row>
    <row r="535" spans="3:11" s="8" customFormat="1" ht="30" hidden="1" customHeight="1" x14ac:dyDescent="0.55000000000000004">
      <c r="C535" s="14"/>
      <c r="D535" s="14"/>
      <c r="E535" s="14"/>
      <c r="F535" s="14"/>
      <c r="G535" s="14"/>
      <c r="H535" s="122"/>
      <c r="I535" s="14"/>
      <c r="J535" s="27"/>
      <c r="K535" s="29"/>
    </row>
    <row r="536" spans="3:11" s="8" customFormat="1" ht="30" hidden="1" customHeight="1" x14ac:dyDescent="0.55000000000000004">
      <c r="C536" s="14"/>
      <c r="D536" s="14"/>
      <c r="E536" s="14"/>
      <c r="F536" s="14"/>
      <c r="G536" s="14"/>
      <c r="H536" s="122"/>
      <c r="I536" s="14"/>
      <c r="J536" s="27"/>
      <c r="K536" s="29"/>
    </row>
    <row r="537" spans="3:11" s="8" customFormat="1" ht="30" hidden="1" customHeight="1" x14ac:dyDescent="0.55000000000000004">
      <c r="C537" s="14"/>
      <c r="D537" s="14"/>
      <c r="E537" s="14"/>
      <c r="F537" s="14"/>
      <c r="G537" s="14"/>
      <c r="H537" s="122"/>
      <c r="I537" s="14"/>
      <c r="J537" s="27"/>
      <c r="K537" s="29"/>
    </row>
    <row r="538" spans="3:11" s="8" customFormat="1" ht="30" hidden="1" customHeight="1" x14ac:dyDescent="0.55000000000000004">
      <c r="C538" s="14"/>
      <c r="D538" s="14"/>
      <c r="E538" s="14"/>
      <c r="F538" s="14"/>
      <c r="G538" s="14"/>
      <c r="H538" s="122"/>
      <c r="I538" s="14"/>
      <c r="J538" s="27"/>
      <c r="K538" s="29"/>
    </row>
    <row r="539" spans="3:11" ht="30" hidden="1" customHeight="1" x14ac:dyDescent="0.55000000000000004"/>
    <row r="540" spans="3:11" s="8" customFormat="1" ht="30" hidden="1" customHeight="1" x14ac:dyDescent="0.55000000000000004">
      <c r="C540" s="14"/>
      <c r="D540" s="14"/>
      <c r="E540" s="14"/>
      <c r="F540" s="14"/>
      <c r="G540" s="14"/>
      <c r="H540" s="122"/>
      <c r="I540" s="14"/>
      <c r="J540" s="27"/>
      <c r="K540" s="29"/>
    </row>
    <row r="541" spans="3:11" s="8" customFormat="1" ht="30" hidden="1" customHeight="1" x14ac:dyDescent="0.55000000000000004">
      <c r="C541" s="14"/>
      <c r="D541" s="14"/>
      <c r="E541" s="14"/>
      <c r="F541" s="14"/>
      <c r="G541" s="14"/>
      <c r="H541" s="122"/>
      <c r="I541" s="14"/>
      <c r="J541" s="27"/>
      <c r="K541" s="29"/>
    </row>
    <row r="542" spans="3:11" s="8" customFormat="1" ht="30" hidden="1" customHeight="1" x14ac:dyDescent="0.55000000000000004">
      <c r="C542" s="14"/>
      <c r="D542" s="14"/>
      <c r="E542" s="14"/>
      <c r="F542" s="14"/>
      <c r="G542" s="14"/>
      <c r="H542" s="122"/>
      <c r="I542" s="14"/>
      <c r="J542" s="27"/>
      <c r="K542" s="29"/>
    </row>
    <row r="543" spans="3:11" s="8" customFormat="1" ht="30" hidden="1" customHeight="1" x14ac:dyDescent="0.55000000000000004">
      <c r="C543" s="14"/>
      <c r="D543" s="14"/>
      <c r="E543" s="14"/>
      <c r="F543" s="14"/>
      <c r="G543" s="14"/>
      <c r="H543" s="122"/>
      <c r="I543" s="14"/>
      <c r="J543" s="27"/>
      <c r="K543" s="29"/>
    </row>
    <row r="544" spans="3:11" s="8" customFormat="1" ht="30" hidden="1" customHeight="1" x14ac:dyDescent="0.55000000000000004">
      <c r="C544" s="14"/>
      <c r="D544" s="14"/>
      <c r="E544" s="14"/>
      <c r="F544" s="14"/>
      <c r="G544" s="14"/>
      <c r="H544" s="122"/>
      <c r="I544" s="14"/>
      <c r="J544" s="27"/>
      <c r="K544" s="29"/>
    </row>
    <row r="545" spans="3:11" s="8" customFormat="1" ht="30" hidden="1" customHeight="1" x14ac:dyDescent="0.55000000000000004">
      <c r="C545" s="14"/>
      <c r="D545" s="14"/>
      <c r="E545" s="14"/>
      <c r="F545" s="14"/>
      <c r="G545" s="14"/>
      <c r="H545" s="122"/>
      <c r="I545" s="14"/>
      <c r="J545" s="27"/>
      <c r="K545" s="29"/>
    </row>
    <row r="546" spans="3:11" s="8" customFormat="1" ht="30" hidden="1" customHeight="1" x14ac:dyDescent="0.55000000000000004">
      <c r="C546" s="14"/>
      <c r="D546" s="14"/>
      <c r="E546" s="14"/>
      <c r="F546" s="14"/>
      <c r="G546" s="14"/>
      <c r="H546" s="122"/>
      <c r="I546" s="14"/>
      <c r="J546" s="27"/>
      <c r="K546" s="29"/>
    </row>
    <row r="547" spans="3:11" s="8" customFormat="1" ht="30" hidden="1" customHeight="1" x14ac:dyDescent="0.55000000000000004">
      <c r="C547" s="14"/>
      <c r="D547" s="14"/>
      <c r="E547" s="14"/>
      <c r="F547" s="14"/>
      <c r="G547" s="14"/>
      <c r="H547" s="122"/>
      <c r="I547" s="14"/>
      <c r="J547" s="27"/>
      <c r="K547" s="29"/>
    </row>
    <row r="548" spans="3:11" s="8" customFormat="1" ht="30" hidden="1" customHeight="1" x14ac:dyDescent="0.55000000000000004">
      <c r="C548" s="14"/>
      <c r="D548" s="14"/>
      <c r="E548" s="14"/>
      <c r="F548" s="14"/>
      <c r="G548" s="14"/>
      <c r="H548" s="122"/>
      <c r="I548" s="14"/>
      <c r="J548" s="27"/>
      <c r="K548" s="29"/>
    </row>
    <row r="549" spans="3:11" s="8" customFormat="1" ht="30" hidden="1" customHeight="1" x14ac:dyDescent="0.55000000000000004">
      <c r="C549" s="14"/>
      <c r="D549" s="14"/>
      <c r="E549" s="14"/>
      <c r="F549" s="14"/>
      <c r="G549" s="14"/>
      <c r="H549" s="122"/>
      <c r="I549" s="14"/>
      <c r="J549" s="27"/>
      <c r="K549" s="29"/>
    </row>
    <row r="550" spans="3:11" s="8" customFormat="1" ht="30" hidden="1" customHeight="1" x14ac:dyDescent="0.55000000000000004">
      <c r="C550" s="14"/>
      <c r="D550" s="14"/>
      <c r="E550" s="14"/>
      <c r="F550" s="14"/>
      <c r="G550" s="14"/>
      <c r="H550" s="122"/>
      <c r="I550" s="14"/>
      <c r="J550" s="27"/>
      <c r="K550" s="29"/>
    </row>
    <row r="551" spans="3:11" s="8" customFormat="1" ht="30" hidden="1" customHeight="1" x14ac:dyDescent="0.55000000000000004">
      <c r="C551" s="14"/>
      <c r="D551" s="14"/>
      <c r="E551" s="14"/>
      <c r="F551" s="14"/>
      <c r="G551" s="14"/>
      <c r="H551" s="122"/>
      <c r="I551" s="14"/>
      <c r="J551" s="27"/>
      <c r="K551" s="29"/>
    </row>
    <row r="552" spans="3:11" s="8" customFormat="1" ht="30" hidden="1" customHeight="1" x14ac:dyDescent="0.55000000000000004">
      <c r="C552" s="14"/>
      <c r="D552" s="14"/>
      <c r="E552" s="14"/>
      <c r="F552" s="14"/>
      <c r="G552" s="14"/>
      <c r="H552" s="122"/>
      <c r="I552" s="14"/>
      <c r="J552" s="27"/>
      <c r="K552" s="29"/>
    </row>
    <row r="553" spans="3:11" s="8" customFormat="1" ht="30" hidden="1" customHeight="1" x14ac:dyDescent="0.55000000000000004">
      <c r="C553" s="14"/>
      <c r="D553" s="14"/>
      <c r="E553" s="14"/>
      <c r="F553" s="14"/>
      <c r="G553" s="14"/>
      <c r="H553" s="122"/>
      <c r="I553" s="14"/>
      <c r="J553" s="27"/>
      <c r="K553" s="29"/>
    </row>
    <row r="554" spans="3:11" s="8" customFormat="1" ht="30" hidden="1" customHeight="1" x14ac:dyDescent="0.55000000000000004">
      <c r="C554" s="14"/>
      <c r="D554" s="14"/>
      <c r="E554" s="14"/>
      <c r="F554" s="14"/>
      <c r="G554" s="14"/>
      <c r="H554" s="122"/>
      <c r="I554" s="14"/>
      <c r="J554" s="27"/>
      <c r="K554" s="29"/>
    </row>
    <row r="555" spans="3:11" s="8" customFormat="1" ht="30" hidden="1" customHeight="1" x14ac:dyDescent="0.55000000000000004">
      <c r="C555" s="14"/>
      <c r="D555" s="14"/>
      <c r="E555" s="14"/>
      <c r="F555" s="14"/>
      <c r="G555" s="14"/>
      <c r="H555" s="122"/>
      <c r="I555" s="14"/>
      <c r="J555" s="27"/>
      <c r="K555" s="29"/>
    </row>
    <row r="556" spans="3:11" s="8" customFormat="1" ht="30" hidden="1" customHeight="1" x14ac:dyDescent="0.55000000000000004">
      <c r="C556" s="14"/>
      <c r="D556" s="14"/>
      <c r="E556" s="14"/>
      <c r="F556" s="14"/>
      <c r="G556" s="14"/>
      <c r="H556" s="122"/>
      <c r="I556" s="14"/>
      <c r="J556" s="27"/>
      <c r="K556" s="29"/>
    </row>
    <row r="557" spans="3:11" s="8" customFormat="1" ht="30" hidden="1" customHeight="1" x14ac:dyDescent="0.55000000000000004">
      <c r="C557" s="14"/>
      <c r="D557" s="14"/>
      <c r="E557" s="14"/>
      <c r="F557" s="14"/>
      <c r="G557" s="14"/>
      <c r="H557" s="122"/>
      <c r="I557" s="14"/>
      <c r="J557" s="27"/>
      <c r="K557" s="29"/>
    </row>
    <row r="558" spans="3:11" s="8" customFormat="1" ht="30" hidden="1" customHeight="1" x14ac:dyDescent="0.55000000000000004">
      <c r="C558" s="14"/>
      <c r="D558" s="14"/>
      <c r="E558" s="14"/>
      <c r="F558" s="14"/>
      <c r="G558" s="14"/>
      <c r="H558" s="122"/>
      <c r="I558" s="14"/>
      <c r="J558" s="27"/>
      <c r="K558" s="29"/>
    </row>
    <row r="559" spans="3:11" s="8" customFormat="1" ht="30" hidden="1" customHeight="1" x14ac:dyDescent="0.55000000000000004">
      <c r="C559" s="14"/>
      <c r="D559" s="14"/>
      <c r="E559" s="14"/>
      <c r="F559" s="14"/>
      <c r="G559" s="14"/>
      <c r="H559" s="122"/>
      <c r="I559" s="14"/>
      <c r="J559" s="27"/>
      <c r="K559" s="29"/>
    </row>
    <row r="560" spans="3:11" ht="30" hidden="1" customHeight="1" x14ac:dyDescent="0.55000000000000004"/>
    <row r="561" spans="3:11" s="8" customFormat="1" ht="30" hidden="1" customHeight="1" x14ac:dyDescent="0.55000000000000004">
      <c r="C561" s="14"/>
      <c r="D561" s="14"/>
      <c r="E561" s="14"/>
      <c r="F561" s="14"/>
      <c r="G561" s="14"/>
      <c r="H561" s="122"/>
      <c r="I561" s="14"/>
      <c r="J561" s="27"/>
      <c r="K561" s="29"/>
    </row>
    <row r="562" spans="3:11" s="8" customFormat="1" ht="30" hidden="1" customHeight="1" x14ac:dyDescent="0.55000000000000004">
      <c r="C562" s="14"/>
      <c r="D562" s="14"/>
      <c r="E562" s="14"/>
      <c r="F562" s="14"/>
      <c r="G562" s="14"/>
      <c r="H562" s="122"/>
      <c r="I562" s="14"/>
      <c r="J562" s="27"/>
      <c r="K562" s="29"/>
    </row>
    <row r="563" spans="3:11" s="8" customFormat="1" ht="30" hidden="1" customHeight="1" x14ac:dyDescent="0.55000000000000004">
      <c r="C563" s="14"/>
      <c r="D563" s="14"/>
      <c r="E563" s="14"/>
      <c r="F563" s="14"/>
      <c r="G563" s="14"/>
      <c r="H563" s="122"/>
      <c r="I563" s="14"/>
      <c r="J563" s="27"/>
      <c r="K563" s="29"/>
    </row>
    <row r="564" spans="3:11" s="8" customFormat="1" ht="30" hidden="1" customHeight="1" x14ac:dyDescent="0.55000000000000004">
      <c r="C564" s="14"/>
      <c r="D564" s="14"/>
      <c r="E564" s="14"/>
      <c r="F564" s="14"/>
      <c r="G564" s="14"/>
      <c r="H564" s="122"/>
      <c r="I564" s="14"/>
      <c r="J564" s="27"/>
      <c r="K564" s="29"/>
    </row>
    <row r="565" spans="3:11" s="8" customFormat="1" ht="30" hidden="1" customHeight="1" x14ac:dyDescent="0.55000000000000004">
      <c r="C565" s="14"/>
      <c r="D565" s="14"/>
      <c r="E565" s="14"/>
      <c r="F565" s="14"/>
      <c r="G565" s="14"/>
      <c r="H565" s="122"/>
      <c r="I565" s="14"/>
      <c r="J565" s="27"/>
      <c r="K565" s="29"/>
    </row>
    <row r="566" spans="3:11" s="8" customFormat="1" ht="30" hidden="1" customHeight="1" x14ac:dyDescent="0.55000000000000004">
      <c r="C566" s="14"/>
      <c r="D566" s="14"/>
      <c r="E566" s="14"/>
      <c r="F566" s="14"/>
      <c r="G566" s="14"/>
      <c r="H566" s="122"/>
      <c r="I566" s="14"/>
      <c r="J566" s="27"/>
      <c r="K566" s="29"/>
    </row>
    <row r="567" spans="3:11" s="8" customFormat="1" ht="30" hidden="1" customHeight="1" x14ac:dyDescent="0.55000000000000004">
      <c r="C567" s="14"/>
      <c r="D567" s="14"/>
      <c r="E567" s="14"/>
      <c r="F567" s="14"/>
      <c r="G567" s="14"/>
      <c r="H567" s="122"/>
      <c r="I567" s="14"/>
      <c r="J567" s="27"/>
      <c r="K567" s="29"/>
    </row>
    <row r="568" spans="3:11" s="8" customFormat="1" ht="30" hidden="1" customHeight="1" x14ac:dyDescent="0.55000000000000004">
      <c r="C568" s="14"/>
      <c r="D568" s="14"/>
      <c r="E568" s="14"/>
      <c r="F568" s="14"/>
      <c r="G568" s="14"/>
      <c r="H568" s="122"/>
      <c r="I568" s="14"/>
      <c r="J568" s="27"/>
      <c r="K568" s="29"/>
    </row>
    <row r="569" spans="3:11" s="8" customFormat="1" ht="30" hidden="1" customHeight="1" x14ac:dyDescent="0.55000000000000004">
      <c r="C569" s="14"/>
      <c r="D569" s="14"/>
      <c r="E569" s="14"/>
      <c r="F569" s="14"/>
      <c r="G569" s="14"/>
      <c r="H569" s="122"/>
      <c r="I569" s="14"/>
      <c r="J569" s="27"/>
      <c r="K569" s="29"/>
    </row>
    <row r="570" spans="3:11" s="8" customFormat="1" ht="30" hidden="1" customHeight="1" x14ac:dyDescent="0.55000000000000004">
      <c r="C570" s="14"/>
      <c r="D570" s="14"/>
      <c r="E570" s="14"/>
      <c r="F570" s="14"/>
      <c r="G570" s="14"/>
      <c r="H570" s="122"/>
      <c r="I570" s="14"/>
      <c r="J570" s="27"/>
      <c r="K570" s="29"/>
    </row>
    <row r="571" spans="3:11" s="8" customFormat="1" ht="30" hidden="1" customHeight="1" x14ac:dyDescent="0.55000000000000004">
      <c r="C571" s="14"/>
      <c r="D571" s="14"/>
      <c r="E571" s="14"/>
      <c r="F571" s="14"/>
      <c r="G571" s="14"/>
      <c r="H571" s="122"/>
      <c r="I571" s="14"/>
      <c r="J571" s="27"/>
      <c r="K571" s="29"/>
    </row>
    <row r="572" spans="3:11" s="8" customFormat="1" ht="30" hidden="1" customHeight="1" x14ac:dyDescent="0.55000000000000004">
      <c r="C572" s="14"/>
      <c r="D572" s="14"/>
      <c r="E572" s="14"/>
      <c r="F572" s="14"/>
      <c r="G572" s="14"/>
      <c r="H572" s="122"/>
      <c r="I572" s="14"/>
      <c r="J572" s="27"/>
      <c r="K572" s="29"/>
    </row>
    <row r="573" spans="3:11" s="8" customFormat="1" ht="30" hidden="1" customHeight="1" x14ac:dyDescent="0.55000000000000004">
      <c r="C573" s="14"/>
      <c r="D573" s="14"/>
      <c r="E573" s="14"/>
      <c r="F573" s="14"/>
      <c r="G573" s="14"/>
      <c r="H573" s="122"/>
      <c r="I573" s="14"/>
      <c r="J573" s="27"/>
      <c r="K573" s="29"/>
    </row>
    <row r="574" spans="3:11" s="8" customFormat="1" ht="30" hidden="1" customHeight="1" x14ac:dyDescent="0.55000000000000004">
      <c r="C574" s="14"/>
      <c r="D574" s="14"/>
      <c r="E574" s="14"/>
      <c r="F574" s="14"/>
      <c r="G574" s="14"/>
      <c r="H574" s="122"/>
      <c r="I574" s="14"/>
      <c r="J574" s="27"/>
      <c r="K574" s="29"/>
    </row>
    <row r="575" spans="3:11" s="8" customFormat="1" ht="30" hidden="1" customHeight="1" x14ac:dyDescent="0.55000000000000004">
      <c r="C575" s="14"/>
      <c r="D575" s="14"/>
      <c r="E575" s="14"/>
      <c r="F575" s="14"/>
      <c r="G575" s="14"/>
      <c r="H575" s="122"/>
      <c r="I575" s="14"/>
      <c r="J575" s="27"/>
      <c r="K575" s="29"/>
    </row>
    <row r="576" spans="3:11" s="8" customFormat="1" ht="30" hidden="1" customHeight="1" x14ac:dyDescent="0.55000000000000004">
      <c r="C576" s="14"/>
      <c r="D576" s="14"/>
      <c r="E576" s="14"/>
      <c r="F576" s="14"/>
      <c r="G576" s="14"/>
      <c r="H576" s="122"/>
      <c r="I576" s="14"/>
      <c r="J576" s="27"/>
      <c r="K576" s="29"/>
    </row>
    <row r="577" spans="3:11" s="8" customFormat="1" ht="30" hidden="1" customHeight="1" x14ac:dyDescent="0.55000000000000004">
      <c r="C577" s="14"/>
      <c r="D577" s="14"/>
      <c r="E577" s="14"/>
      <c r="F577" s="14"/>
      <c r="G577" s="14"/>
      <c r="H577" s="122"/>
      <c r="I577" s="14"/>
      <c r="J577" s="27"/>
      <c r="K577" s="29"/>
    </row>
    <row r="578" spans="3:11" s="8" customFormat="1" ht="30" hidden="1" customHeight="1" x14ac:dyDescent="0.55000000000000004">
      <c r="C578" s="14"/>
      <c r="D578" s="14"/>
      <c r="E578" s="14"/>
      <c r="F578" s="14"/>
      <c r="G578" s="14"/>
      <c r="H578" s="122"/>
      <c r="I578" s="14"/>
      <c r="J578" s="27"/>
      <c r="K578" s="29"/>
    </row>
    <row r="579" spans="3:11" s="8" customFormat="1" ht="30" hidden="1" customHeight="1" x14ac:dyDescent="0.55000000000000004">
      <c r="C579" s="14"/>
      <c r="D579" s="14"/>
      <c r="E579" s="14"/>
      <c r="F579" s="14"/>
      <c r="G579" s="14"/>
      <c r="H579" s="122"/>
      <c r="I579" s="14"/>
      <c r="J579" s="27"/>
      <c r="K579" s="29"/>
    </row>
    <row r="580" spans="3:11" s="8" customFormat="1" ht="30" hidden="1" customHeight="1" x14ac:dyDescent="0.55000000000000004">
      <c r="C580" s="14"/>
      <c r="D580" s="14"/>
      <c r="E580" s="14"/>
      <c r="F580" s="14"/>
      <c r="G580" s="14"/>
      <c r="H580" s="122"/>
      <c r="I580" s="14"/>
      <c r="J580" s="27"/>
      <c r="K580" s="29"/>
    </row>
    <row r="581" spans="3:11" s="8" customFormat="1" ht="30" hidden="1" customHeight="1" x14ac:dyDescent="0.55000000000000004">
      <c r="C581" s="14"/>
      <c r="D581" s="14"/>
      <c r="E581" s="14"/>
      <c r="F581" s="14"/>
      <c r="G581" s="14"/>
      <c r="H581" s="122"/>
      <c r="I581" s="14"/>
      <c r="J581" s="27"/>
      <c r="K581" s="29"/>
    </row>
    <row r="582" spans="3:11" s="8" customFormat="1" ht="30" hidden="1" customHeight="1" x14ac:dyDescent="0.55000000000000004">
      <c r="C582" s="14"/>
      <c r="D582" s="14"/>
      <c r="E582" s="14"/>
      <c r="F582" s="14"/>
      <c r="G582" s="14"/>
      <c r="H582" s="122"/>
      <c r="I582" s="14"/>
      <c r="J582" s="27"/>
      <c r="K582" s="29"/>
    </row>
    <row r="583" spans="3:11" s="8" customFormat="1" ht="30" hidden="1" customHeight="1" x14ac:dyDescent="0.55000000000000004">
      <c r="C583" s="14"/>
      <c r="D583" s="14"/>
      <c r="E583" s="14"/>
      <c r="F583" s="14"/>
      <c r="G583" s="14"/>
      <c r="H583" s="122"/>
      <c r="I583" s="14"/>
      <c r="J583" s="27"/>
      <c r="K583" s="29"/>
    </row>
    <row r="584" spans="3:11" s="8" customFormat="1" ht="30" hidden="1" customHeight="1" x14ac:dyDescent="0.55000000000000004">
      <c r="C584" s="14"/>
      <c r="D584" s="14"/>
      <c r="E584" s="14"/>
      <c r="F584" s="14"/>
      <c r="G584" s="14"/>
      <c r="H584" s="122"/>
      <c r="I584" s="14"/>
      <c r="J584" s="27"/>
      <c r="K584" s="29"/>
    </row>
    <row r="585" spans="3:11" s="8" customFormat="1" ht="30" hidden="1" customHeight="1" x14ac:dyDescent="0.55000000000000004">
      <c r="C585" s="14"/>
      <c r="D585" s="14"/>
      <c r="E585" s="14"/>
      <c r="F585" s="14"/>
      <c r="G585" s="14"/>
      <c r="H585" s="122"/>
      <c r="I585" s="14"/>
      <c r="J585" s="27"/>
      <c r="K585" s="29"/>
    </row>
    <row r="586" spans="3:11" s="8" customFormat="1" ht="30" hidden="1" customHeight="1" x14ac:dyDescent="0.55000000000000004">
      <c r="C586" s="14"/>
      <c r="D586" s="14"/>
      <c r="E586" s="14"/>
      <c r="F586" s="14"/>
      <c r="G586" s="14"/>
      <c r="H586" s="122"/>
      <c r="I586" s="14"/>
      <c r="J586" s="27"/>
      <c r="K586" s="29"/>
    </row>
    <row r="587" spans="3:11" s="8" customFormat="1" ht="30" hidden="1" customHeight="1" x14ac:dyDescent="0.55000000000000004">
      <c r="C587" s="14"/>
      <c r="D587" s="14"/>
      <c r="E587" s="14"/>
      <c r="F587" s="14"/>
      <c r="G587" s="14"/>
      <c r="H587" s="122"/>
      <c r="I587" s="14"/>
      <c r="J587" s="27"/>
      <c r="K587" s="29"/>
    </row>
    <row r="588" spans="3:11" s="8" customFormat="1" ht="30" hidden="1" customHeight="1" x14ac:dyDescent="0.55000000000000004">
      <c r="C588" s="14"/>
      <c r="D588" s="14"/>
      <c r="E588" s="14"/>
      <c r="F588" s="14"/>
      <c r="G588" s="14"/>
      <c r="H588" s="122"/>
      <c r="I588" s="14"/>
      <c r="J588" s="27"/>
      <c r="K588" s="29"/>
    </row>
    <row r="589" spans="3:11" s="8" customFormat="1" ht="30" hidden="1" customHeight="1" x14ac:dyDescent="0.55000000000000004">
      <c r="C589" s="14"/>
      <c r="D589" s="14"/>
      <c r="E589" s="14"/>
      <c r="F589" s="14"/>
      <c r="G589" s="14"/>
      <c r="H589" s="122"/>
      <c r="I589" s="14"/>
      <c r="J589" s="27"/>
      <c r="K589" s="29"/>
    </row>
    <row r="590" spans="3:11" s="8" customFormat="1" ht="30" hidden="1" customHeight="1" x14ac:dyDescent="0.55000000000000004">
      <c r="C590" s="14"/>
      <c r="D590" s="14"/>
      <c r="E590" s="14"/>
      <c r="F590" s="14"/>
      <c r="G590" s="14"/>
      <c r="H590" s="122"/>
      <c r="I590" s="14"/>
      <c r="J590" s="27"/>
      <c r="K590" s="29"/>
    </row>
    <row r="591" spans="3:11" s="8" customFormat="1" ht="30" hidden="1" customHeight="1" x14ac:dyDescent="0.55000000000000004">
      <c r="C591" s="14"/>
      <c r="D591" s="14"/>
      <c r="E591" s="14"/>
      <c r="F591" s="14"/>
      <c r="G591" s="14"/>
      <c r="H591" s="122"/>
      <c r="I591" s="14"/>
      <c r="J591" s="27"/>
      <c r="K591" s="29"/>
    </row>
    <row r="592" spans="3:11" s="8" customFormat="1" ht="30" hidden="1" customHeight="1" x14ac:dyDescent="0.55000000000000004">
      <c r="C592" s="14"/>
      <c r="D592" s="14"/>
      <c r="E592" s="14"/>
      <c r="F592" s="14"/>
      <c r="G592" s="14"/>
      <c r="H592" s="122"/>
      <c r="I592" s="14"/>
      <c r="J592" s="27"/>
      <c r="K592" s="29"/>
    </row>
    <row r="593" spans="3:11" s="8" customFormat="1" ht="30" hidden="1" customHeight="1" x14ac:dyDescent="0.55000000000000004">
      <c r="C593" s="14"/>
      <c r="D593" s="14"/>
      <c r="E593" s="14"/>
      <c r="F593" s="14"/>
      <c r="G593" s="14"/>
      <c r="H593" s="122"/>
      <c r="I593" s="14"/>
      <c r="J593" s="27"/>
      <c r="K593" s="29"/>
    </row>
    <row r="594" spans="3:11" s="8" customFormat="1" ht="30" hidden="1" customHeight="1" x14ac:dyDescent="0.55000000000000004">
      <c r="C594" s="14"/>
      <c r="D594" s="14"/>
      <c r="E594" s="14"/>
      <c r="F594" s="14"/>
      <c r="G594" s="14"/>
      <c r="H594" s="122"/>
      <c r="I594" s="14"/>
      <c r="J594" s="27"/>
      <c r="K594" s="29"/>
    </row>
    <row r="595" spans="3:11" s="8" customFormat="1" ht="30" hidden="1" customHeight="1" x14ac:dyDescent="0.55000000000000004">
      <c r="C595" s="14"/>
      <c r="D595" s="14"/>
      <c r="E595" s="14"/>
      <c r="F595" s="14"/>
      <c r="G595" s="14"/>
      <c r="H595" s="122"/>
      <c r="I595" s="14"/>
      <c r="J595" s="27"/>
      <c r="K595" s="29"/>
    </row>
    <row r="596" spans="3:11" s="8" customFormat="1" ht="30" hidden="1" customHeight="1" x14ac:dyDescent="0.55000000000000004">
      <c r="C596" s="14"/>
      <c r="D596" s="14"/>
      <c r="E596" s="14"/>
      <c r="F596" s="14"/>
      <c r="G596" s="14"/>
      <c r="H596" s="122"/>
      <c r="I596" s="14"/>
      <c r="J596" s="27"/>
      <c r="K596" s="29"/>
    </row>
    <row r="597" spans="3:11" s="8" customFormat="1" ht="30" hidden="1" customHeight="1" x14ac:dyDescent="0.55000000000000004">
      <c r="C597" s="14"/>
      <c r="D597" s="14"/>
      <c r="E597" s="14"/>
      <c r="F597" s="14"/>
      <c r="G597" s="14"/>
      <c r="H597" s="122"/>
      <c r="I597" s="14"/>
      <c r="J597" s="27"/>
      <c r="K597" s="29"/>
    </row>
    <row r="598" spans="3:11" s="8" customFormat="1" ht="30" hidden="1" customHeight="1" x14ac:dyDescent="0.55000000000000004">
      <c r="C598" s="14"/>
      <c r="D598" s="14"/>
      <c r="E598" s="14"/>
      <c r="F598" s="14"/>
      <c r="G598" s="14"/>
      <c r="H598" s="122"/>
      <c r="I598" s="14"/>
      <c r="J598" s="27"/>
      <c r="K598" s="29"/>
    </row>
    <row r="599" spans="3:11" s="8" customFormat="1" ht="30" hidden="1" customHeight="1" x14ac:dyDescent="0.55000000000000004">
      <c r="C599" s="14"/>
      <c r="D599" s="14"/>
      <c r="E599" s="14"/>
      <c r="F599" s="14"/>
      <c r="G599" s="14"/>
      <c r="H599" s="122"/>
      <c r="I599" s="14"/>
      <c r="J599" s="27"/>
      <c r="K599" s="29"/>
    </row>
    <row r="600" spans="3:11" s="8" customFormat="1" ht="30" hidden="1" customHeight="1" x14ac:dyDescent="0.55000000000000004">
      <c r="C600" s="14"/>
      <c r="D600" s="14"/>
      <c r="E600" s="14"/>
      <c r="F600" s="14"/>
      <c r="G600" s="14"/>
      <c r="H600" s="122"/>
      <c r="I600" s="14"/>
      <c r="J600" s="27"/>
      <c r="K600" s="29"/>
    </row>
    <row r="601" spans="3:11" s="8" customFormat="1" ht="30" hidden="1" customHeight="1" x14ac:dyDescent="0.55000000000000004">
      <c r="C601" s="14"/>
      <c r="D601" s="14"/>
      <c r="E601" s="14"/>
      <c r="F601" s="14"/>
      <c r="G601" s="14"/>
      <c r="H601" s="122"/>
      <c r="I601" s="14"/>
      <c r="J601" s="27"/>
      <c r="K601" s="29"/>
    </row>
    <row r="602" spans="3:11" s="8" customFormat="1" ht="30" hidden="1" customHeight="1" x14ac:dyDescent="0.55000000000000004">
      <c r="C602" s="14"/>
      <c r="D602" s="14"/>
      <c r="E602" s="14"/>
      <c r="F602" s="14"/>
      <c r="G602" s="14"/>
      <c r="H602" s="122"/>
      <c r="I602" s="14"/>
      <c r="J602" s="27"/>
      <c r="K602" s="29"/>
    </row>
    <row r="603" spans="3:11" s="8" customFormat="1" ht="30" hidden="1" customHeight="1" x14ac:dyDescent="0.55000000000000004">
      <c r="C603" s="14"/>
      <c r="D603" s="14"/>
      <c r="E603" s="14"/>
      <c r="F603" s="14"/>
      <c r="G603" s="14"/>
      <c r="H603" s="122"/>
      <c r="I603" s="14"/>
      <c r="J603" s="27"/>
      <c r="K603" s="29"/>
    </row>
    <row r="604" spans="3:11" s="8" customFormat="1" ht="30" hidden="1" customHeight="1" x14ac:dyDescent="0.55000000000000004">
      <c r="C604" s="14"/>
      <c r="D604" s="14"/>
      <c r="E604" s="14"/>
      <c r="F604" s="14"/>
      <c r="G604" s="14"/>
      <c r="H604" s="122"/>
      <c r="I604" s="14"/>
      <c r="J604" s="27"/>
      <c r="K604" s="29"/>
    </row>
    <row r="605" spans="3:11" s="8" customFormat="1" ht="30" hidden="1" customHeight="1" x14ac:dyDescent="0.55000000000000004">
      <c r="C605" s="14"/>
      <c r="D605" s="14"/>
      <c r="E605" s="14"/>
      <c r="F605" s="14"/>
      <c r="G605" s="14"/>
      <c r="H605" s="122"/>
      <c r="I605" s="14"/>
      <c r="J605" s="27"/>
      <c r="K605" s="29"/>
    </row>
    <row r="606" spans="3:11" s="8" customFormat="1" ht="30" hidden="1" customHeight="1" x14ac:dyDescent="0.55000000000000004">
      <c r="C606" s="14"/>
      <c r="D606" s="14"/>
      <c r="E606" s="14"/>
      <c r="F606" s="14"/>
      <c r="G606" s="14"/>
      <c r="H606" s="122"/>
      <c r="I606" s="14"/>
      <c r="J606" s="27"/>
      <c r="K606" s="29"/>
    </row>
    <row r="607" spans="3:11" s="8" customFormat="1" ht="30" hidden="1" customHeight="1" x14ac:dyDescent="0.55000000000000004">
      <c r="C607" s="14"/>
      <c r="D607" s="14"/>
      <c r="E607" s="14"/>
      <c r="F607" s="14"/>
      <c r="G607" s="14"/>
      <c r="H607" s="122"/>
      <c r="I607" s="14"/>
      <c r="J607" s="27"/>
      <c r="K607" s="29"/>
    </row>
    <row r="608" spans="3:11" s="8" customFormat="1" ht="30" hidden="1" customHeight="1" x14ac:dyDescent="0.55000000000000004">
      <c r="C608" s="14"/>
      <c r="D608" s="14"/>
      <c r="E608" s="14"/>
      <c r="F608" s="14"/>
      <c r="G608" s="14"/>
      <c r="H608" s="122"/>
      <c r="I608" s="14"/>
      <c r="J608" s="27"/>
      <c r="K608" s="29"/>
    </row>
    <row r="609" spans="3:11" s="8" customFormat="1" ht="30" hidden="1" customHeight="1" x14ac:dyDescent="0.55000000000000004">
      <c r="C609" s="14"/>
      <c r="D609" s="14"/>
      <c r="E609" s="14"/>
      <c r="F609" s="14"/>
      <c r="G609" s="14"/>
      <c r="H609" s="122"/>
      <c r="I609" s="14"/>
      <c r="J609" s="27"/>
      <c r="K609" s="29"/>
    </row>
    <row r="610" spans="3:11" ht="30" hidden="1" customHeight="1" x14ac:dyDescent="0.55000000000000004"/>
    <row r="611" spans="3:11" ht="30" hidden="1" customHeight="1" x14ac:dyDescent="0.55000000000000004"/>
    <row r="612" spans="3:11" s="8" customFormat="1" ht="30" hidden="1" customHeight="1" x14ac:dyDescent="0.55000000000000004">
      <c r="C612" s="14"/>
      <c r="D612" s="14"/>
      <c r="E612" s="14"/>
      <c r="F612" s="14"/>
      <c r="G612" s="14"/>
      <c r="H612" s="122"/>
      <c r="I612" s="14"/>
      <c r="J612" s="27"/>
      <c r="K612" s="29"/>
    </row>
    <row r="613" spans="3:11" s="8" customFormat="1" ht="30" hidden="1" customHeight="1" x14ac:dyDescent="0.55000000000000004">
      <c r="C613" s="14"/>
      <c r="D613" s="14"/>
      <c r="E613" s="14"/>
      <c r="F613" s="14"/>
      <c r="G613" s="14"/>
      <c r="H613" s="122"/>
      <c r="I613" s="14"/>
      <c r="J613" s="27"/>
      <c r="K613" s="29"/>
    </row>
    <row r="614" spans="3:11" s="8" customFormat="1" ht="30" hidden="1" customHeight="1" x14ac:dyDescent="0.55000000000000004">
      <c r="C614" s="14"/>
      <c r="D614" s="14"/>
      <c r="E614" s="14"/>
      <c r="F614" s="14"/>
      <c r="G614" s="14"/>
      <c r="H614" s="122"/>
      <c r="I614" s="14"/>
      <c r="J614" s="27"/>
      <c r="K614" s="29"/>
    </row>
    <row r="615" spans="3:11" s="8" customFormat="1" ht="30" hidden="1" customHeight="1" x14ac:dyDescent="0.55000000000000004">
      <c r="C615" s="14"/>
      <c r="D615" s="14"/>
      <c r="E615" s="14"/>
      <c r="F615" s="14"/>
      <c r="G615" s="14"/>
      <c r="H615" s="122"/>
      <c r="I615" s="14"/>
      <c r="J615" s="27"/>
      <c r="K615" s="29"/>
    </row>
    <row r="616" spans="3:11" s="8" customFormat="1" ht="30" hidden="1" customHeight="1" x14ac:dyDescent="0.55000000000000004">
      <c r="C616" s="14"/>
      <c r="D616" s="14"/>
      <c r="E616" s="14"/>
      <c r="F616" s="14"/>
      <c r="G616" s="14"/>
      <c r="H616" s="122"/>
      <c r="I616" s="14"/>
      <c r="J616" s="27"/>
      <c r="K616" s="29"/>
    </row>
    <row r="617" spans="3:11" s="8" customFormat="1" ht="30" hidden="1" customHeight="1" x14ac:dyDescent="0.55000000000000004">
      <c r="C617" s="14"/>
      <c r="D617" s="14"/>
      <c r="E617" s="14"/>
      <c r="F617" s="14"/>
      <c r="G617" s="14"/>
      <c r="H617" s="122"/>
      <c r="I617" s="14"/>
      <c r="J617" s="27"/>
      <c r="K617" s="29"/>
    </row>
    <row r="618" spans="3:11" s="8" customFormat="1" ht="30" hidden="1" customHeight="1" x14ac:dyDescent="0.55000000000000004">
      <c r="C618" s="14"/>
      <c r="D618" s="14"/>
      <c r="E618" s="14"/>
      <c r="F618" s="14"/>
      <c r="G618" s="14"/>
      <c r="H618" s="122"/>
      <c r="I618" s="14"/>
      <c r="J618" s="27"/>
      <c r="K618" s="29"/>
    </row>
    <row r="619" spans="3:11" s="8" customFormat="1" ht="30" hidden="1" customHeight="1" x14ac:dyDescent="0.55000000000000004">
      <c r="C619" s="14"/>
      <c r="D619" s="14"/>
      <c r="E619" s="14"/>
      <c r="F619" s="14"/>
      <c r="G619" s="14"/>
      <c r="H619" s="122"/>
      <c r="I619" s="14"/>
      <c r="J619" s="27"/>
      <c r="K619" s="29"/>
    </row>
    <row r="620" spans="3:11" s="8" customFormat="1" ht="30" hidden="1" customHeight="1" x14ac:dyDescent="0.55000000000000004">
      <c r="C620" s="14"/>
      <c r="D620" s="14"/>
      <c r="E620" s="14"/>
      <c r="F620" s="14"/>
      <c r="G620" s="14"/>
      <c r="H620" s="122"/>
      <c r="I620" s="14"/>
      <c r="J620" s="27"/>
      <c r="K620" s="29"/>
    </row>
    <row r="621" spans="3:11" s="8" customFormat="1" ht="30" hidden="1" customHeight="1" x14ac:dyDescent="0.55000000000000004">
      <c r="C621" s="14"/>
      <c r="D621" s="14"/>
      <c r="E621" s="14"/>
      <c r="F621" s="14"/>
      <c r="G621" s="14"/>
      <c r="H621" s="122"/>
      <c r="I621" s="14"/>
      <c r="J621" s="27"/>
      <c r="K621" s="29"/>
    </row>
    <row r="622" spans="3:11" ht="30" hidden="1" customHeight="1" x14ac:dyDescent="0.55000000000000004"/>
    <row r="623" spans="3:11" ht="30" hidden="1" customHeight="1" x14ac:dyDescent="0.55000000000000004"/>
    <row r="624" spans="3:11" ht="30" hidden="1" customHeight="1" x14ac:dyDescent="0.55000000000000004"/>
    <row r="625" spans="3:11" ht="30" hidden="1" customHeight="1" x14ac:dyDescent="0.55000000000000004"/>
    <row r="626" spans="3:11" ht="30" hidden="1" customHeight="1" x14ac:dyDescent="0.55000000000000004"/>
    <row r="627" spans="3:11" s="8" customFormat="1" ht="30" hidden="1" customHeight="1" x14ac:dyDescent="0.55000000000000004">
      <c r="C627" s="14"/>
      <c r="D627" s="14"/>
      <c r="E627" s="14"/>
      <c r="F627" s="14"/>
      <c r="G627" s="14"/>
      <c r="H627" s="122"/>
      <c r="I627" s="14"/>
      <c r="J627" s="27"/>
      <c r="K627" s="29"/>
    </row>
    <row r="628" spans="3:11" s="8" customFormat="1" ht="30" hidden="1" customHeight="1" x14ac:dyDescent="0.55000000000000004">
      <c r="C628" s="14"/>
      <c r="D628" s="14"/>
      <c r="E628" s="14"/>
      <c r="F628" s="14"/>
      <c r="G628" s="14"/>
      <c r="H628" s="122"/>
      <c r="I628" s="14"/>
      <c r="J628" s="27"/>
      <c r="K628" s="29"/>
    </row>
    <row r="629" spans="3:11" s="8" customFormat="1" ht="30" hidden="1" customHeight="1" x14ac:dyDescent="0.55000000000000004">
      <c r="C629" s="14"/>
      <c r="D629" s="14"/>
      <c r="E629" s="14"/>
      <c r="F629" s="14"/>
      <c r="G629" s="14"/>
      <c r="H629" s="122"/>
      <c r="I629" s="14"/>
      <c r="J629" s="27"/>
      <c r="K629" s="29"/>
    </row>
    <row r="630" spans="3:11" s="8" customFormat="1" ht="30" hidden="1" customHeight="1" x14ac:dyDescent="0.55000000000000004">
      <c r="C630" s="14"/>
      <c r="D630" s="14"/>
      <c r="E630" s="14"/>
      <c r="F630" s="14"/>
      <c r="G630" s="14"/>
      <c r="H630" s="122"/>
      <c r="I630" s="14"/>
      <c r="J630" s="27"/>
      <c r="K630" s="29"/>
    </row>
    <row r="631" spans="3:11" s="8" customFormat="1" ht="30" hidden="1" customHeight="1" x14ac:dyDescent="0.55000000000000004">
      <c r="C631" s="14"/>
      <c r="D631" s="14"/>
      <c r="E631" s="14"/>
      <c r="F631" s="14"/>
      <c r="G631" s="14"/>
      <c r="H631" s="122"/>
      <c r="I631" s="14"/>
      <c r="J631" s="27"/>
      <c r="K631" s="29"/>
    </row>
    <row r="632" spans="3:11" s="8" customFormat="1" ht="30" hidden="1" customHeight="1" x14ac:dyDescent="0.55000000000000004">
      <c r="C632" s="14"/>
      <c r="D632" s="14"/>
      <c r="E632" s="14"/>
      <c r="F632" s="14"/>
      <c r="G632" s="14"/>
      <c r="H632" s="122"/>
      <c r="I632" s="14"/>
      <c r="J632" s="27"/>
      <c r="K632" s="29"/>
    </row>
    <row r="633" spans="3:11" s="8" customFormat="1" ht="30" hidden="1" customHeight="1" x14ac:dyDescent="0.55000000000000004">
      <c r="C633" s="14"/>
      <c r="D633" s="14"/>
      <c r="E633" s="14"/>
      <c r="F633" s="14"/>
      <c r="G633" s="14"/>
      <c r="H633" s="122"/>
      <c r="I633" s="14"/>
      <c r="J633" s="27"/>
      <c r="K633" s="29"/>
    </row>
    <row r="634" spans="3:11" s="8" customFormat="1" ht="30" hidden="1" customHeight="1" x14ac:dyDescent="0.55000000000000004">
      <c r="C634" s="14"/>
      <c r="D634" s="14"/>
      <c r="E634" s="14"/>
      <c r="F634" s="14"/>
      <c r="G634" s="14"/>
      <c r="H634" s="122"/>
      <c r="I634" s="14"/>
      <c r="J634" s="27"/>
      <c r="K634" s="29"/>
    </row>
    <row r="635" spans="3:11" ht="30" hidden="1" customHeight="1" x14ac:dyDescent="0.55000000000000004"/>
    <row r="636" spans="3:11" ht="30" hidden="1" customHeight="1" x14ac:dyDescent="0.55000000000000004"/>
    <row r="637" spans="3:11" ht="30" hidden="1" customHeight="1" x14ac:dyDescent="0.55000000000000004"/>
    <row r="638" spans="3:11" ht="30" hidden="1" customHeight="1" x14ac:dyDescent="0.55000000000000004"/>
    <row r="639" spans="3:11" ht="30" hidden="1" customHeight="1" x14ac:dyDescent="0.55000000000000004"/>
    <row r="640" spans="3:11" ht="30" hidden="1" customHeight="1" x14ac:dyDescent="0.55000000000000004"/>
    <row r="641" ht="30" hidden="1" customHeight="1" x14ac:dyDescent="0.55000000000000004"/>
    <row r="642" ht="30" hidden="1" customHeight="1" x14ac:dyDescent="0.55000000000000004"/>
    <row r="643" ht="30" hidden="1" customHeight="1" x14ac:dyDescent="0.55000000000000004"/>
    <row r="644" ht="30" hidden="1" customHeight="1" x14ac:dyDescent="0.55000000000000004"/>
    <row r="645" ht="30" hidden="1" customHeight="1" x14ac:dyDescent="0.55000000000000004"/>
    <row r="646" ht="30" hidden="1" customHeight="1" x14ac:dyDescent="0.55000000000000004"/>
    <row r="647" ht="30" hidden="1" customHeight="1" x14ac:dyDescent="0.55000000000000004"/>
    <row r="648" ht="30" hidden="1" customHeight="1" x14ac:dyDescent="0.55000000000000004"/>
    <row r="649" ht="30" hidden="1" customHeight="1" x14ac:dyDescent="0.55000000000000004"/>
    <row r="650" ht="30" hidden="1" customHeight="1" x14ac:dyDescent="0.55000000000000004"/>
    <row r="651" ht="30" hidden="1" customHeight="1" x14ac:dyDescent="0.55000000000000004"/>
    <row r="652" ht="30" hidden="1" customHeight="1" x14ac:dyDescent="0.55000000000000004"/>
    <row r="653" ht="30" hidden="1" customHeight="1" x14ac:dyDescent="0.55000000000000004"/>
    <row r="654" ht="30" hidden="1" customHeight="1" x14ac:dyDescent="0.55000000000000004"/>
    <row r="655" ht="30" hidden="1" customHeight="1" x14ac:dyDescent="0.55000000000000004"/>
    <row r="656" ht="30" hidden="1" customHeight="1" x14ac:dyDescent="0.55000000000000004"/>
    <row r="657" spans="3:11" ht="30" hidden="1" customHeight="1" x14ac:dyDescent="0.55000000000000004"/>
    <row r="658" spans="3:11" ht="30" hidden="1" customHeight="1" x14ac:dyDescent="0.55000000000000004"/>
    <row r="659" spans="3:11" ht="30" hidden="1" customHeight="1" x14ac:dyDescent="0.55000000000000004"/>
    <row r="660" spans="3:11" ht="30" hidden="1" customHeight="1" x14ac:dyDescent="0.55000000000000004"/>
    <row r="661" spans="3:11" ht="30" hidden="1" customHeight="1" x14ac:dyDescent="0.55000000000000004"/>
    <row r="662" spans="3:11" ht="30" hidden="1" customHeight="1" x14ac:dyDescent="0.55000000000000004"/>
    <row r="663" spans="3:11" ht="30" hidden="1" customHeight="1" x14ac:dyDescent="0.55000000000000004"/>
    <row r="664" spans="3:11" ht="30" hidden="1" customHeight="1" x14ac:dyDescent="0.55000000000000004"/>
    <row r="665" spans="3:11" ht="30" hidden="1" customHeight="1" x14ac:dyDescent="0.55000000000000004"/>
    <row r="666" spans="3:11" ht="30" hidden="1" customHeight="1" x14ac:dyDescent="0.55000000000000004"/>
    <row r="667" spans="3:11" ht="30" hidden="1" customHeight="1" x14ac:dyDescent="0.55000000000000004"/>
    <row r="668" spans="3:11" ht="30" hidden="1" customHeight="1" x14ac:dyDescent="0.55000000000000004"/>
    <row r="669" spans="3:11" s="8" customFormat="1" ht="30" hidden="1" customHeight="1" x14ac:dyDescent="0.55000000000000004">
      <c r="C669" s="14"/>
      <c r="D669" s="14"/>
      <c r="E669" s="14"/>
      <c r="F669" s="14"/>
      <c r="G669" s="14"/>
      <c r="H669" s="122"/>
      <c r="I669" s="14"/>
      <c r="J669" s="27"/>
      <c r="K669" s="29"/>
    </row>
    <row r="670" spans="3:11" s="8" customFormat="1" ht="30" hidden="1" customHeight="1" x14ac:dyDescent="0.55000000000000004">
      <c r="C670" s="14"/>
      <c r="D670" s="14"/>
      <c r="E670" s="14"/>
      <c r="F670" s="14"/>
      <c r="G670" s="14"/>
      <c r="H670" s="122"/>
      <c r="I670" s="14"/>
      <c r="J670" s="27"/>
      <c r="K670" s="29"/>
    </row>
    <row r="671" spans="3:11" s="8" customFormat="1" ht="30" hidden="1" customHeight="1" x14ac:dyDescent="0.55000000000000004">
      <c r="C671" s="14"/>
      <c r="D671" s="14"/>
      <c r="E671" s="14"/>
      <c r="F671" s="14"/>
      <c r="G671" s="14"/>
      <c r="H671" s="122"/>
      <c r="I671" s="14"/>
      <c r="J671" s="27"/>
      <c r="K671" s="29"/>
    </row>
    <row r="672" spans="3:11" s="8" customFormat="1" ht="30" hidden="1" customHeight="1" x14ac:dyDescent="0.55000000000000004">
      <c r="C672" s="14"/>
      <c r="D672" s="14"/>
      <c r="E672" s="14"/>
      <c r="F672" s="14"/>
      <c r="G672" s="14"/>
      <c r="H672" s="122"/>
      <c r="I672" s="14"/>
      <c r="J672" s="27"/>
      <c r="K672" s="29"/>
    </row>
    <row r="673" spans="3:11" s="8" customFormat="1" ht="30" hidden="1" customHeight="1" x14ac:dyDescent="0.55000000000000004">
      <c r="C673" s="14"/>
      <c r="D673" s="14"/>
      <c r="E673" s="14"/>
      <c r="F673" s="14"/>
      <c r="G673" s="14"/>
      <c r="H673" s="122"/>
      <c r="I673" s="14"/>
      <c r="J673" s="27"/>
      <c r="K673" s="29"/>
    </row>
    <row r="674" spans="3:11" s="8" customFormat="1" ht="30" hidden="1" customHeight="1" x14ac:dyDescent="0.55000000000000004">
      <c r="C674" s="14"/>
      <c r="D674" s="14"/>
      <c r="E674" s="14"/>
      <c r="F674" s="14"/>
      <c r="G674" s="14"/>
      <c r="H674" s="122"/>
      <c r="I674" s="14"/>
      <c r="J674" s="27"/>
      <c r="K674" s="29"/>
    </row>
    <row r="675" spans="3:11" s="8" customFormat="1" ht="30" hidden="1" customHeight="1" x14ac:dyDescent="0.55000000000000004">
      <c r="C675" s="14"/>
      <c r="D675" s="14"/>
      <c r="E675" s="14"/>
      <c r="F675" s="14"/>
      <c r="G675" s="14"/>
      <c r="H675" s="122"/>
      <c r="I675" s="14"/>
      <c r="J675" s="27"/>
      <c r="K675" s="29"/>
    </row>
    <row r="676" spans="3:11" s="8" customFormat="1" ht="30" hidden="1" customHeight="1" x14ac:dyDescent="0.55000000000000004">
      <c r="C676" s="14"/>
      <c r="D676" s="14"/>
      <c r="E676" s="14"/>
      <c r="F676" s="14"/>
      <c r="G676" s="14"/>
      <c r="H676" s="122"/>
      <c r="I676" s="14"/>
      <c r="J676" s="27"/>
      <c r="K676" s="29"/>
    </row>
    <row r="677" spans="3:11" s="8" customFormat="1" ht="30" hidden="1" customHeight="1" x14ac:dyDescent="0.55000000000000004">
      <c r="C677" s="14"/>
      <c r="D677" s="14"/>
      <c r="E677" s="14"/>
      <c r="F677" s="14"/>
      <c r="G677" s="14"/>
      <c r="H677" s="122"/>
      <c r="I677" s="14"/>
      <c r="J677" s="27"/>
      <c r="K677" s="29"/>
    </row>
    <row r="678" spans="3:11" s="8" customFormat="1" ht="30" hidden="1" customHeight="1" x14ac:dyDescent="0.55000000000000004">
      <c r="C678" s="14"/>
      <c r="D678" s="14"/>
      <c r="E678" s="14"/>
      <c r="F678" s="14"/>
      <c r="G678" s="14"/>
      <c r="H678" s="122"/>
      <c r="I678" s="14"/>
      <c r="J678" s="27"/>
      <c r="K678" s="29"/>
    </row>
    <row r="679" spans="3:11" s="8" customFormat="1" ht="30" hidden="1" customHeight="1" x14ac:dyDescent="0.55000000000000004">
      <c r="C679" s="14"/>
      <c r="D679" s="14"/>
      <c r="E679" s="14"/>
      <c r="F679" s="14"/>
      <c r="G679" s="14"/>
      <c r="H679" s="122"/>
      <c r="I679" s="14"/>
      <c r="J679" s="27"/>
      <c r="K679" s="29"/>
    </row>
    <row r="680" spans="3:11" s="8" customFormat="1" ht="30" hidden="1" customHeight="1" x14ac:dyDescent="0.55000000000000004">
      <c r="C680" s="14"/>
      <c r="D680" s="14"/>
      <c r="E680" s="14"/>
      <c r="F680" s="14"/>
      <c r="G680" s="14"/>
      <c r="H680" s="122"/>
      <c r="I680" s="14"/>
      <c r="J680" s="27"/>
      <c r="K680" s="29"/>
    </row>
    <row r="681" spans="3:11" s="8" customFormat="1" ht="30" hidden="1" customHeight="1" x14ac:dyDescent="0.55000000000000004">
      <c r="C681" s="14"/>
      <c r="D681" s="14"/>
      <c r="E681" s="14"/>
      <c r="F681" s="14"/>
      <c r="G681" s="14"/>
      <c r="H681" s="122"/>
      <c r="I681" s="14"/>
      <c r="J681" s="27"/>
      <c r="K681" s="29"/>
    </row>
    <row r="682" spans="3:11" s="8" customFormat="1" ht="30" hidden="1" customHeight="1" x14ac:dyDescent="0.55000000000000004">
      <c r="C682" s="14"/>
      <c r="D682" s="14"/>
      <c r="E682" s="14"/>
      <c r="F682" s="14"/>
      <c r="G682" s="14"/>
      <c r="H682" s="122"/>
      <c r="I682" s="14"/>
      <c r="J682" s="27"/>
      <c r="K682" s="29"/>
    </row>
    <row r="683" spans="3:11" s="8" customFormat="1" ht="30" hidden="1" customHeight="1" x14ac:dyDescent="0.55000000000000004">
      <c r="C683" s="14"/>
      <c r="D683" s="14"/>
      <c r="E683" s="14"/>
      <c r="F683" s="14"/>
      <c r="G683" s="14"/>
      <c r="H683" s="122"/>
      <c r="I683" s="14"/>
      <c r="J683" s="27"/>
      <c r="K683" s="29"/>
    </row>
    <row r="684" spans="3:11" s="8" customFormat="1" ht="30" hidden="1" customHeight="1" x14ac:dyDescent="0.55000000000000004">
      <c r="C684" s="14"/>
      <c r="D684" s="14"/>
      <c r="E684" s="14"/>
      <c r="F684" s="14"/>
      <c r="G684" s="14"/>
      <c r="H684" s="122"/>
      <c r="I684" s="14"/>
      <c r="J684" s="27"/>
      <c r="K684" s="29"/>
    </row>
    <row r="685" spans="3:11" s="8" customFormat="1" ht="30" hidden="1" customHeight="1" x14ac:dyDescent="0.55000000000000004">
      <c r="C685" s="14"/>
      <c r="D685" s="14"/>
      <c r="E685" s="14"/>
      <c r="F685" s="14"/>
      <c r="G685" s="14"/>
      <c r="H685" s="122"/>
      <c r="I685" s="14"/>
      <c r="J685" s="27"/>
      <c r="K685" s="29"/>
    </row>
    <row r="686" spans="3:11" s="8" customFormat="1" ht="30" hidden="1" customHeight="1" x14ac:dyDescent="0.55000000000000004">
      <c r="C686" s="14"/>
      <c r="D686" s="14"/>
      <c r="E686" s="14"/>
      <c r="F686" s="14"/>
      <c r="G686" s="14"/>
      <c r="H686" s="122"/>
      <c r="I686" s="14"/>
      <c r="J686" s="27"/>
      <c r="K686" s="29"/>
    </row>
    <row r="687" spans="3:11" s="8" customFormat="1" ht="30" hidden="1" customHeight="1" x14ac:dyDescent="0.55000000000000004">
      <c r="C687" s="14"/>
      <c r="D687" s="14"/>
      <c r="E687" s="14"/>
      <c r="F687" s="14"/>
      <c r="G687" s="14"/>
      <c r="H687" s="122"/>
      <c r="I687" s="14"/>
      <c r="J687" s="27"/>
      <c r="K687" s="29"/>
    </row>
    <row r="688" spans="3:11" s="8" customFormat="1" ht="30" hidden="1" customHeight="1" x14ac:dyDescent="0.55000000000000004">
      <c r="C688" s="14"/>
      <c r="D688" s="14"/>
      <c r="E688" s="14"/>
      <c r="F688" s="14"/>
      <c r="G688" s="14"/>
      <c r="H688" s="122"/>
      <c r="I688" s="14"/>
      <c r="J688" s="27"/>
      <c r="K688" s="29"/>
    </row>
    <row r="689" spans="3:11" s="8" customFormat="1" ht="30" hidden="1" customHeight="1" x14ac:dyDescent="0.55000000000000004">
      <c r="C689" s="14"/>
      <c r="D689" s="14"/>
      <c r="E689" s="14"/>
      <c r="F689" s="14"/>
      <c r="G689" s="14"/>
      <c r="H689" s="122"/>
      <c r="I689" s="14"/>
      <c r="J689" s="27"/>
      <c r="K689" s="29"/>
    </row>
    <row r="690" spans="3:11" s="8" customFormat="1" ht="30" hidden="1" customHeight="1" x14ac:dyDescent="0.55000000000000004">
      <c r="C690" s="14"/>
      <c r="D690" s="14"/>
      <c r="E690" s="14"/>
      <c r="F690" s="14"/>
      <c r="G690" s="14"/>
      <c r="H690" s="122"/>
      <c r="I690" s="14"/>
      <c r="J690" s="27"/>
      <c r="K690" s="29"/>
    </row>
    <row r="691" spans="3:11" s="8" customFormat="1" ht="30" hidden="1" customHeight="1" x14ac:dyDescent="0.55000000000000004">
      <c r="C691" s="14"/>
      <c r="D691" s="14"/>
      <c r="E691" s="14"/>
      <c r="F691" s="14"/>
      <c r="G691" s="14"/>
      <c r="H691" s="122"/>
      <c r="I691" s="14"/>
      <c r="J691" s="27"/>
      <c r="K691" s="29"/>
    </row>
    <row r="692" spans="3:11" ht="30" hidden="1" customHeight="1" x14ac:dyDescent="0.55000000000000004"/>
    <row r="693" spans="3:11" s="8" customFormat="1" ht="30" hidden="1" customHeight="1" x14ac:dyDescent="0.55000000000000004">
      <c r="C693" s="14"/>
      <c r="D693" s="14"/>
      <c r="E693" s="14"/>
      <c r="F693" s="14"/>
      <c r="G693" s="14"/>
      <c r="H693" s="122"/>
      <c r="I693" s="14"/>
      <c r="J693" s="27"/>
      <c r="K693" s="29"/>
    </row>
    <row r="694" spans="3:11" s="8" customFormat="1" ht="30" hidden="1" customHeight="1" x14ac:dyDescent="0.55000000000000004">
      <c r="C694" s="14"/>
      <c r="D694" s="14"/>
      <c r="E694" s="14"/>
      <c r="F694" s="14"/>
      <c r="G694" s="14"/>
      <c r="H694" s="122"/>
      <c r="I694" s="14"/>
      <c r="J694" s="27"/>
      <c r="K694" s="29"/>
    </row>
    <row r="695" spans="3:11" s="8" customFormat="1" ht="30" hidden="1" customHeight="1" x14ac:dyDescent="0.55000000000000004">
      <c r="C695" s="14"/>
      <c r="D695" s="14"/>
      <c r="E695" s="14"/>
      <c r="F695" s="14"/>
      <c r="G695" s="14"/>
      <c r="H695" s="122"/>
      <c r="I695" s="14"/>
      <c r="J695" s="27"/>
      <c r="K695" s="29"/>
    </row>
    <row r="696" spans="3:11" s="8" customFormat="1" ht="30" hidden="1" customHeight="1" x14ac:dyDescent="0.55000000000000004">
      <c r="C696" s="14"/>
      <c r="D696" s="14"/>
      <c r="E696" s="14"/>
      <c r="F696" s="14"/>
      <c r="G696" s="14"/>
      <c r="H696" s="122"/>
      <c r="I696" s="14"/>
      <c r="J696" s="27"/>
      <c r="K696" s="29"/>
    </row>
    <row r="697" spans="3:11" ht="30" hidden="1" customHeight="1" x14ac:dyDescent="0.55000000000000004"/>
    <row r="698" spans="3:11" ht="30" hidden="1" customHeight="1" x14ac:dyDescent="0.55000000000000004"/>
    <row r="699" spans="3:11" ht="30" hidden="1" customHeight="1" x14ac:dyDescent="0.55000000000000004"/>
    <row r="700" spans="3:11" ht="30" hidden="1" customHeight="1" x14ac:dyDescent="0.55000000000000004"/>
    <row r="701" spans="3:11" ht="30" hidden="1" customHeight="1" x14ac:dyDescent="0.55000000000000004"/>
    <row r="702" spans="3:11" ht="30" hidden="1" customHeight="1" x14ac:dyDescent="0.55000000000000004"/>
    <row r="703" spans="3:11" ht="30" hidden="1" customHeight="1" x14ac:dyDescent="0.55000000000000004"/>
    <row r="704" spans="3:11" ht="30" hidden="1" customHeight="1" x14ac:dyDescent="0.55000000000000004"/>
    <row r="705" spans="11:14" ht="30" hidden="1" customHeight="1" x14ac:dyDescent="0.55000000000000004"/>
    <row r="706" spans="11:14" ht="30" hidden="1" customHeight="1" x14ac:dyDescent="0.55000000000000004">
      <c r="K706" s="29"/>
      <c r="L706" s="50"/>
      <c r="M706" s="49"/>
      <c r="N706" s="49"/>
    </row>
    <row r="707" spans="11:14" ht="30" hidden="1" customHeight="1" x14ac:dyDescent="0.55000000000000004">
      <c r="K707" s="29"/>
      <c r="L707" s="50"/>
      <c r="M707" s="49"/>
      <c r="N707" s="49"/>
    </row>
    <row r="708" spans="11:14" ht="30" hidden="1" customHeight="1" x14ac:dyDescent="0.55000000000000004">
      <c r="K708" s="29"/>
      <c r="L708" s="50"/>
      <c r="M708" s="49"/>
      <c r="N708" s="49"/>
    </row>
    <row r="709" spans="11:14" ht="30" hidden="1" customHeight="1" x14ac:dyDescent="0.55000000000000004"/>
    <row r="710" spans="11:14" ht="30" hidden="1" customHeight="1" x14ac:dyDescent="0.55000000000000004"/>
    <row r="711" spans="11:14" ht="30" hidden="1" customHeight="1" x14ac:dyDescent="0.55000000000000004"/>
    <row r="712" spans="11:14" ht="30" hidden="1" customHeight="1" x14ac:dyDescent="0.55000000000000004"/>
    <row r="713" spans="11:14" ht="30" hidden="1" customHeight="1" x14ac:dyDescent="0.55000000000000004">
      <c r="K713" s="29"/>
    </row>
    <row r="714" spans="11:14" ht="30" hidden="1" customHeight="1" x14ac:dyDescent="0.55000000000000004">
      <c r="K714" s="29"/>
    </row>
    <row r="715" spans="11:14" ht="30" hidden="1" customHeight="1" x14ac:dyDescent="0.55000000000000004">
      <c r="K715" s="29"/>
    </row>
    <row r="716" spans="11:14" ht="30" hidden="1" customHeight="1" x14ac:dyDescent="0.55000000000000004">
      <c r="K716" s="29"/>
    </row>
    <row r="717" spans="11:14" ht="30" hidden="1" customHeight="1" x14ac:dyDescent="0.55000000000000004">
      <c r="K717" s="29"/>
    </row>
    <row r="718" spans="11:14" ht="30" hidden="1" customHeight="1" x14ac:dyDescent="0.55000000000000004">
      <c r="K718" s="29"/>
    </row>
    <row r="719" spans="11:14" ht="30" hidden="1" customHeight="1" x14ac:dyDescent="0.55000000000000004">
      <c r="K719" s="29"/>
    </row>
    <row r="720" spans="11:14" ht="30" hidden="1" customHeight="1" x14ac:dyDescent="0.55000000000000004">
      <c r="K720" s="29"/>
    </row>
    <row r="721" spans="3:14" ht="30" hidden="1" customHeight="1" x14ac:dyDescent="0.55000000000000004">
      <c r="K721" s="29"/>
    </row>
    <row r="722" spans="3:14" ht="30" hidden="1" customHeight="1" x14ac:dyDescent="0.55000000000000004"/>
    <row r="723" spans="3:14" ht="30" hidden="1" customHeight="1" x14ac:dyDescent="0.55000000000000004"/>
    <row r="724" spans="3:14" ht="30" hidden="1" customHeight="1" x14ac:dyDescent="0.55000000000000004">
      <c r="K724" s="29"/>
      <c r="L724" s="50"/>
      <c r="M724" s="49"/>
      <c r="N724" s="49"/>
    </row>
    <row r="725" spans="3:14" ht="30" hidden="1" customHeight="1" x14ac:dyDescent="0.55000000000000004">
      <c r="K725" s="29"/>
      <c r="L725" s="50"/>
      <c r="M725" s="49"/>
      <c r="N725" s="49"/>
    </row>
    <row r="726" spans="3:14" ht="30" hidden="1" customHeight="1" x14ac:dyDescent="0.55000000000000004">
      <c r="K726" s="29"/>
      <c r="L726" s="50"/>
      <c r="M726" s="49"/>
      <c r="N726" s="49"/>
    </row>
    <row r="727" spans="3:14" ht="30" hidden="1" customHeight="1" x14ac:dyDescent="0.55000000000000004">
      <c r="K727" s="29"/>
      <c r="L727" s="50"/>
      <c r="M727" s="49"/>
      <c r="N727" s="49"/>
    </row>
    <row r="728" spans="3:14" ht="30" hidden="1" customHeight="1" x14ac:dyDescent="0.55000000000000004"/>
    <row r="729" spans="3:14" s="8" customFormat="1" ht="30" hidden="1" customHeight="1" x14ac:dyDescent="0.55000000000000004">
      <c r="C729" s="14"/>
      <c r="D729" s="14"/>
      <c r="E729" s="14"/>
      <c r="F729" s="14"/>
      <c r="G729" s="14"/>
      <c r="H729" s="122"/>
      <c r="I729" s="14"/>
      <c r="J729" s="27"/>
      <c r="K729" s="29"/>
    </row>
    <row r="730" spans="3:14" s="8" customFormat="1" ht="30" hidden="1" customHeight="1" x14ac:dyDescent="0.55000000000000004">
      <c r="C730" s="14"/>
      <c r="D730" s="14"/>
      <c r="E730" s="14"/>
      <c r="F730" s="14"/>
      <c r="G730" s="14"/>
      <c r="H730" s="122"/>
      <c r="I730" s="14"/>
      <c r="J730" s="27"/>
      <c r="K730" s="29"/>
    </row>
    <row r="731" spans="3:14" s="8" customFormat="1" ht="30" hidden="1" customHeight="1" x14ac:dyDescent="0.55000000000000004">
      <c r="C731" s="14"/>
      <c r="D731" s="14"/>
      <c r="E731" s="14"/>
      <c r="F731" s="14"/>
      <c r="G731" s="14"/>
      <c r="H731" s="122"/>
      <c r="I731" s="14"/>
      <c r="J731" s="27"/>
      <c r="K731" s="29"/>
    </row>
    <row r="732" spans="3:14" s="8" customFormat="1" ht="30" hidden="1" customHeight="1" x14ac:dyDescent="0.55000000000000004">
      <c r="C732" s="14"/>
      <c r="D732" s="14"/>
      <c r="E732" s="14"/>
      <c r="F732" s="14"/>
      <c r="G732" s="14"/>
      <c r="H732" s="122"/>
      <c r="I732" s="14"/>
      <c r="J732" s="27"/>
      <c r="K732" s="29"/>
    </row>
    <row r="733" spans="3:14" ht="30" hidden="1" customHeight="1" x14ac:dyDescent="0.55000000000000004"/>
    <row r="734" spans="3:14" ht="30" hidden="1" customHeight="1" x14ac:dyDescent="0.55000000000000004"/>
    <row r="735" spans="3:14" ht="30" hidden="1" customHeight="1" x14ac:dyDescent="0.55000000000000004"/>
    <row r="736" spans="3:14" ht="30" hidden="1" customHeight="1" x14ac:dyDescent="0.55000000000000004"/>
    <row r="737" spans="3:11" ht="30" hidden="1" customHeight="1" x14ac:dyDescent="0.55000000000000004"/>
    <row r="738" spans="3:11" ht="30" hidden="1" customHeight="1" x14ac:dyDescent="0.55000000000000004"/>
    <row r="739" spans="3:11" ht="30" hidden="1" customHeight="1" x14ac:dyDescent="0.55000000000000004"/>
    <row r="740" spans="3:11" ht="30" hidden="1" customHeight="1" x14ac:dyDescent="0.55000000000000004"/>
    <row r="741" spans="3:11" ht="30" hidden="1" customHeight="1" x14ac:dyDescent="0.55000000000000004"/>
    <row r="742" spans="3:11" s="8" customFormat="1" ht="30" hidden="1" customHeight="1" x14ac:dyDescent="0.55000000000000004">
      <c r="C742" s="14"/>
      <c r="D742" s="14"/>
      <c r="E742" s="14"/>
      <c r="F742" s="14"/>
      <c r="G742" s="14"/>
      <c r="H742" s="122"/>
      <c r="I742" s="14"/>
      <c r="J742" s="27"/>
      <c r="K742" s="29"/>
    </row>
    <row r="743" spans="3:11" s="8" customFormat="1" ht="30" hidden="1" customHeight="1" x14ac:dyDescent="0.55000000000000004">
      <c r="C743" s="14"/>
      <c r="D743" s="14"/>
      <c r="E743" s="14"/>
      <c r="F743" s="14"/>
      <c r="G743" s="14"/>
      <c r="H743" s="122"/>
      <c r="I743" s="14"/>
      <c r="J743" s="27"/>
      <c r="K743" s="29"/>
    </row>
    <row r="744" spans="3:11" s="8" customFormat="1" ht="30" hidden="1" customHeight="1" x14ac:dyDescent="0.55000000000000004">
      <c r="C744" s="14"/>
      <c r="D744" s="14"/>
      <c r="E744" s="14"/>
      <c r="F744" s="14"/>
      <c r="G744" s="14"/>
      <c r="H744" s="122"/>
      <c r="I744" s="14"/>
      <c r="J744" s="27"/>
      <c r="K744" s="29"/>
    </row>
    <row r="745" spans="3:11" s="8" customFormat="1" ht="30" hidden="1" customHeight="1" x14ac:dyDescent="0.55000000000000004">
      <c r="C745" s="14"/>
      <c r="D745" s="14"/>
      <c r="E745" s="14"/>
      <c r="F745" s="14"/>
      <c r="G745" s="14"/>
      <c r="H745" s="122"/>
      <c r="I745" s="14"/>
      <c r="J745" s="27"/>
      <c r="K745" s="29"/>
    </row>
    <row r="746" spans="3:11" s="8" customFormat="1" ht="30" hidden="1" customHeight="1" x14ac:dyDescent="0.55000000000000004">
      <c r="C746" s="14"/>
      <c r="D746" s="14"/>
      <c r="E746" s="14"/>
      <c r="F746" s="14"/>
      <c r="G746" s="14"/>
      <c r="H746" s="122"/>
      <c r="I746" s="14"/>
      <c r="J746" s="27"/>
      <c r="K746" s="29"/>
    </row>
    <row r="747" spans="3:11" s="8" customFormat="1" ht="30" hidden="1" customHeight="1" x14ac:dyDescent="0.55000000000000004">
      <c r="C747" s="14"/>
      <c r="D747" s="14"/>
      <c r="E747" s="14"/>
      <c r="F747" s="14"/>
      <c r="G747" s="14"/>
      <c r="H747" s="122"/>
      <c r="I747" s="14"/>
      <c r="J747" s="27"/>
      <c r="K747" s="29"/>
    </row>
    <row r="748" spans="3:11" s="8" customFormat="1" ht="30" hidden="1" customHeight="1" x14ac:dyDescent="0.55000000000000004">
      <c r="C748" s="14"/>
      <c r="D748" s="14"/>
      <c r="E748" s="14"/>
      <c r="F748" s="14"/>
      <c r="G748" s="14"/>
      <c r="H748" s="122"/>
      <c r="I748" s="14"/>
      <c r="J748" s="27"/>
      <c r="K748" s="29"/>
    </row>
    <row r="749" spans="3:11" ht="30" hidden="1" customHeight="1" x14ac:dyDescent="0.55000000000000004"/>
    <row r="750" spans="3:11" s="8" customFormat="1" ht="30" hidden="1" customHeight="1" x14ac:dyDescent="0.55000000000000004">
      <c r="C750" s="14"/>
      <c r="D750" s="14"/>
      <c r="E750" s="14"/>
      <c r="F750" s="14"/>
      <c r="G750" s="14"/>
      <c r="H750" s="122"/>
      <c r="I750" s="14"/>
      <c r="J750" s="27"/>
      <c r="K750" s="29"/>
    </row>
    <row r="751" spans="3:11" s="8" customFormat="1" ht="30" hidden="1" customHeight="1" x14ac:dyDescent="0.55000000000000004">
      <c r="C751" s="14"/>
      <c r="D751" s="14"/>
      <c r="E751" s="14"/>
      <c r="F751" s="14"/>
      <c r="G751" s="14"/>
      <c r="H751" s="122"/>
      <c r="I751" s="14"/>
      <c r="J751" s="27"/>
      <c r="K751" s="29"/>
    </row>
    <row r="752" spans="3:11" s="8" customFormat="1" ht="30" hidden="1" customHeight="1" x14ac:dyDescent="0.55000000000000004">
      <c r="C752" s="14"/>
      <c r="D752" s="14"/>
      <c r="E752" s="14"/>
      <c r="F752" s="14"/>
      <c r="G752" s="14"/>
      <c r="H752" s="122"/>
      <c r="I752" s="14"/>
      <c r="J752" s="27"/>
      <c r="K752" s="29"/>
    </row>
    <row r="753" spans="3:11" s="8" customFormat="1" ht="30" hidden="1" customHeight="1" x14ac:dyDescent="0.55000000000000004">
      <c r="C753" s="14"/>
      <c r="D753" s="14"/>
      <c r="E753" s="14"/>
      <c r="F753" s="14"/>
      <c r="G753" s="14"/>
      <c r="H753" s="122"/>
      <c r="I753" s="14"/>
      <c r="J753" s="27"/>
      <c r="K753" s="29"/>
    </row>
    <row r="754" spans="3:11" s="8" customFormat="1" ht="30" hidden="1" customHeight="1" x14ac:dyDescent="0.55000000000000004">
      <c r="C754" s="14"/>
      <c r="D754" s="14"/>
      <c r="E754" s="14"/>
      <c r="F754" s="14"/>
      <c r="G754" s="14"/>
      <c r="H754" s="122"/>
      <c r="I754" s="14"/>
      <c r="J754" s="27"/>
      <c r="K754" s="29"/>
    </row>
    <row r="755" spans="3:11" s="8" customFormat="1" ht="30" hidden="1" customHeight="1" x14ac:dyDescent="0.55000000000000004">
      <c r="C755" s="14"/>
      <c r="D755" s="14"/>
      <c r="E755" s="14"/>
      <c r="F755" s="14"/>
      <c r="G755" s="14"/>
      <c r="H755" s="122"/>
      <c r="I755" s="14"/>
      <c r="J755" s="27"/>
      <c r="K755" s="29"/>
    </row>
    <row r="756" spans="3:11" s="8" customFormat="1" ht="30" hidden="1" customHeight="1" x14ac:dyDescent="0.55000000000000004">
      <c r="C756" s="14"/>
      <c r="D756" s="14"/>
      <c r="E756" s="14"/>
      <c r="F756" s="14"/>
      <c r="G756" s="14"/>
      <c r="H756" s="122"/>
      <c r="I756" s="14"/>
      <c r="J756" s="27"/>
      <c r="K756" s="29"/>
    </row>
    <row r="757" spans="3:11" s="8" customFormat="1" ht="30" hidden="1" customHeight="1" x14ac:dyDescent="0.55000000000000004">
      <c r="C757" s="14"/>
      <c r="D757" s="14"/>
      <c r="E757" s="14"/>
      <c r="F757" s="14"/>
      <c r="G757" s="14"/>
      <c r="H757" s="122"/>
      <c r="I757" s="14"/>
      <c r="J757" s="27"/>
      <c r="K757" s="29"/>
    </row>
    <row r="758" spans="3:11" s="8" customFormat="1" ht="30" hidden="1" customHeight="1" x14ac:dyDescent="0.55000000000000004">
      <c r="C758" s="14"/>
      <c r="D758" s="14"/>
      <c r="E758" s="14"/>
      <c r="F758" s="14"/>
      <c r="G758" s="14"/>
      <c r="H758" s="122"/>
      <c r="I758" s="14"/>
      <c r="J758" s="27"/>
      <c r="K758" s="29"/>
    </row>
    <row r="759" spans="3:11" s="8" customFormat="1" ht="30" hidden="1" customHeight="1" x14ac:dyDescent="0.55000000000000004">
      <c r="C759" s="14"/>
      <c r="D759" s="14"/>
      <c r="E759" s="14"/>
      <c r="F759" s="14"/>
      <c r="G759" s="14"/>
      <c r="H759" s="122"/>
      <c r="I759" s="14"/>
      <c r="J759" s="27"/>
      <c r="K759" s="29"/>
    </row>
    <row r="760" spans="3:11" s="8" customFormat="1" ht="30" hidden="1" customHeight="1" x14ac:dyDescent="0.55000000000000004">
      <c r="C760" s="14"/>
      <c r="D760" s="14"/>
      <c r="E760" s="14"/>
      <c r="F760" s="14"/>
      <c r="G760" s="14"/>
      <c r="H760" s="122"/>
      <c r="I760" s="14"/>
      <c r="J760" s="27"/>
      <c r="K760" s="29"/>
    </row>
    <row r="761" spans="3:11" s="8" customFormat="1" ht="30" hidden="1" customHeight="1" x14ac:dyDescent="0.55000000000000004">
      <c r="C761" s="14"/>
      <c r="D761" s="14"/>
      <c r="E761" s="14"/>
      <c r="F761" s="14"/>
      <c r="G761" s="14"/>
      <c r="H761" s="122"/>
      <c r="I761" s="14"/>
      <c r="J761" s="27"/>
      <c r="K761" s="29"/>
    </row>
    <row r="762" spans="3:11" s="8" customFormat="1" ht="30" hidden="1" customHeight="1" x14ac:dyDescent="0.55000000000000004">
      <c r="C762" s="14"/>
      <c r="D762" s="14"/>
      <c r="E762" s="14"/>
      <c r="F762" s="14"/>
      <c r="G762" s="14"/>
      <c r="H762" s="122"/>
      <c r="I762" s="14"/>
      <c r="J762" s="27"/>
      <c r="K762" s="29"/>
    </row>
    <row r="763" spans="3:11" s="8" customFormat="1" ht="30" hidden="1" customHeight="1" x14ac:dyDescent="0.55000000000000004">
      <c r="C763" s="14"/>
      <c r="D763" s="14"/>
      <c r="E763" s="14"/>
      <c r="F763" s="14"/>
      <c r="G763" s="14"/>
      <c r="H763" s="122"/>
      <c r="I763" s="14"/>
      <c r="J763" s="27"/>
      <c r="K763" s="29"/>
    </row>
    <row r="764" spans="3:11" s="8" customFormat="1" ht="30" hidden="1" customHeight="1" x14ac:dyDescent="0.55000000000000004">
      <c r="C764" s="14"/>
      <c r="D764" s="14"/>
      <c r="E764" s="14"/>
      <c r="F764" s="14"/>
      <c r="G764" s="14"/>
      <c r="H764" s="122"/>
      <c r="I764" s="14"/>
      <c r="J764" s="27"/>
      <c r="K764" s="29"/>
    </row>
    <row r="765" spans="3:11" ht="30" hidden="1" customHeight="1" x14ac:dyDescent="0.55000000000000004"/>
    <row r="766" spans="3:11" ht="30" hidden="1" customHeight="1" x14ac:dyDescent="0.55000000000000004"/>
    <row r="767" spans="3:11" ht="30" hidden="1" customHeight="1" x14ac:dyDescent="0.55000000000000004"/>
    <row r="768" spans="3:11" ht="30" hidden="1" customHeight="1" x14ac:dyDescent="0.55000000000000004"/>
    <row r="769" spans="3:15" ht="30" hidden="1" customHeight="1" x14ac:dyDescent="0.55000000000000004"/>
    <row r="770" spans="3:15" ht="30" hidden="1" customHeight="1" x14ac:dyDescent="0.55000000000000004"/>
    <row r="771" spans="3:15" ht="30" hidden="1" customHeight="1" x14ac:dyDescent="0.55000000000000004"/>
    <row r="772" spans="3:15" ht="30" hidden="1" customHeight="1" x14ac:dyDescent="0.55000000000000004"/>
    <row r="773" spans="3:15" s="8" customFormat="1" ht="30" hidden="1" customHeight="1" x14ac:dyDescent="0.55000000000000004">
      <c r="C773" s="14"/>
      <c r="D773" s="14"/>
      <c r="E773" s="14"/>
      <c r="F773" s="14"/>
      <c r="G773" s="14"/>
      <c r="H773" s="122"/>
      <c r="I773" s="14"/>
      <c r="J773" s="27"/>
      <c r="K773" s="29"/>
    </row>
    <row r="774" spans="3:15" s="8" customFormat="1" ht="30" hidden="1" customHeight="1" x14ac:dyDescent="0.55000000000000004">
      <c r="C774" s="14"/>
      <c r="D774" s="14"/>
      <c r="E774" s="14"/>
      <c r="F774" s="14"/>
      <c r="G774" s="14"/>
      <c r="H774" s="122"/>
      <c r="I774" s="14"/>
      <c r="J774" s="27"/>
      <c r="K774" s="29"/>
    </row>
    <row r="775" spans="3:15" s="8" customFormat="1" ht="30" hidden="1" customHeight="1" x14ac:dyDescent="0.55000000000000004">
      <c r="C775" s="14"/>
      <c r="D775" s="14"/>
      <c r="E775" s="14"/>
      <c r="F775" s="14"/>
      <c r="G775" s="14"/>
      <c r="H775" s="122"/>
      <c r="I775" s="14"/>
      <c r="J775" s="27"/>
      <c r="K775" s="29"/>
    </row>
    <row r="776" spans="3:15" s="8" customFormat="1" ht="30" hidden="1" customHeight="1" x14ac:dyDescent="0.55000000000000004">
      <c r="C776" s="14"/>
      <c r="D776" s="14"/>
      <c r="E776" s="14"/>
      <c r="F776" s="14"/>
      <c r="G776" s="14"/>
      <c r="H776" s="122"/>
      <c r="I776" s="14"/>
      <c r="J776" s="27"/>
      <c r="K776" s="29"/>
    </row>
    <row r="777" spans="3:15" ht="30" hidden="1" customHeight="1" x14ac:dyDescent="0.55000000000000004">
      <c r="K777" s="29"/>
    </row>
    <row r="778" spans="3:15" ht="30" hidden="1" customHeight="1" x14ac:dyDescent="0.55000000000000004">
      <c r="K778" s="29"/>
    </row>
    <row r="779" spans="3:15" ht="30" hidden="1" customHeight="1" x14ac:dyDescent="0.55000000000000004">
      <c r="K779" s="29"/>
    </row>
    <row r="780" spans="3:15" ht="30" hidden="1" customHeight="1" x14ac:dyDescent="0.55000000000000004">
      <c r="K780" s="29"/>
    </row>
    <row r="781" spans="3:15" ht="30" hidden="1" customHeight="1" x14ac:dyDescent="0.55000000000000004"/>
    <row r="782" spans="3:15" ht="30" hidden="1" customHeight="1" x14ac:dyDescent="0.55000000000000004">
      <c r="K782" s="29"/>
      <c r="L782" s="50"/>
      <c r="M782" s="49"/>
      <c r="N782" s="49"/>
      <c r="O782" s="49"/>
    </row>
    <row r="783" spans="3:15" ht="30" hidden="1" customHeight="1" x14ac:dyDescent="0.55000000000000004">
      <c r="K783" s="29"/>
      <c r="L783" s="50"/>
      <c r="M783" s="49"/>
      <c r="N783" s="49"/>
      <c r="O783" s="49"/>
    </row>
    <row r="784" spans="3:15" ht="30" hidden="1" customHeight="1" x14ac:dyDescent="0.55000000000000004">
      <c r="K784" s="29"/>
      <c r="L784" s="50"/>
      <c r="M784" s="49"/>
      <c r="N784" s="49"/>
      <c r="O784" s="49"/>
    </row>
    <row r="785" spans="11:15" ht="30" hidden="1" customHeight="1" x14ac:dyDescent="0.55000000000000004">
      <c r="K785" s="29"/>
      <c r="L785" s="50"/>
      <c r="M785" s="49"/>
      <c r="N785" s="49"/>
      <c r="O785" s="49"/>
    </row>
    <row r="786" spans="11:15" ht="30" hidden="1" customHeight="1" x14ac:dyDescent="0.55000000000000004">
      <c r="K786" s="29"/>
      <c r="L786" s="50"/>
      <c r="M786" s="49"/>
      <c r="N786" s="49"/>
      <c r="O786" s="49"/>
    </row>
    <row r="787" spans="11:15" ht="30" hidden="1" customHeight="1" x14ac:dyDescent="0.55000000000000004"/>
    <row r="788" spans="11:15" ht="30" hidden="1" customHeight="1" x14ac:dyDescent="0.55000000000000004"/>
    <row r="789" spans="11:15" ht="30" hidden="1" customHeight="1" x14ac:dyDescent="0.55000000000000004"/>
    <row r="790" spans="11:15" ht="30" hidden="1" customHeight="1" x14ac:dyDescent="0.55000000000000004"/>
    <row r="791" spans="11:15" ht="30" hidden="1" customHeight="1" x14ac:dyDescent="0.55000000000000004"/>
    <row r="792" spans="11:15" ht="30" hidden="1" customHeight="1" x14ac:dyDescent="0.55000000000000004"/>
    <row r="793" spans="11:15" ht="30" hidden="1" customHeight="1" x14ac:dyDescent="0.55000000000000004"/>
    <row r="794" spans="11:15" ht="30" hidden="1" customHeight="1" x14ac:dyDescent="0.55000000000000004"/>
    <row r="795" spans="11:15" ht="30" hidden="1" customHeight="1" x14ac:dyDescent="0.55000000000000004"/>
    <row r="796" spans="11:15" ht="30" hidden="1" customHeight="1" x14ac:dyDescent="0.55000000000000004"/>
    <row r="797" spans="11:15" ht="30" hidden="1" customHeight="1" x14ac:dyDescent="0.55000000000000004"/>
    <row r="798" spans="11:15" ht="30" hidden="1" customHeight="1" x14ac:dyDescent="0.55000000000000004"/>
    <row r="799" spans="11:15" ht="30" hidden="1" customHeight="1" x14ac:dyDescent="0.55000000000000004"/>
    <row r="800" spans="11:15" ht="30" hidden="1" customHeight="1" x14ac:dyDescent="0.55000000000000004"/>
    <row r="801" spans="3:11" ht="30" hidden="1" customHeight="1" x14ac:dyDescent="0.55000000000000004"/>
    <row r="802" spans="3:11" ht="30" hidden="1" customHeight="1" x14ac:dyDescent="0.55000000000000004"/>
    <row r="803" spans="3:11" ht="30" hidden="1" customHeight="1" x14ac:dyDescent="0.55000000000000004"/>
    <row r="804" spans="3:11" ht="30" hidden="1" customHeight="1" x14ac:dyDescent="0.55000000000000004"/>
    <row r="805" spans="3:11" ht="30" hidden="1" customHeight="1" x14ac:dyDescent="0.55000000000000004"/>
    <row r="806" spans="3:11" ht="30" hidden="1" customHeight="1" x14ac:dyDescent="0.55000000000000004"/>
    <row r="807" spans="3:11" ht="30" hidden="1" customHeight="1" x14ac:dyDescent="0.55000000000000004"/>
    <row r="808" spans="3:11" ht="30" hidden="1" customHeight="1" x14ac:dyDescent="0.55000000000000004"/>
    <row r="809" spans="3:11" ht="30" hidden="1" customHeight="1" x14ac:dyDescent="0.55000000000000004"/>
    <row r="810" spans="3:11" ht="30" hidden="1" customHeight="1" x14ac:dyDescent="0.55000000000000004"/>
    <row r="811" spans="3:11" s="8" customFormat="1" ht="30" hidden="1" customHeight="1" x14ac:dyDescent="0.55000000000000004">
      <c r="C811" s="14"/>
      <c r="D811" s="14"/>
      <c r="E811" s="14"/>
      <c r="F811" s="14"/>
      <c r="G811" s="14"/>
      <c r="H811" s="122"/>
      <c r="I811" s="14"/>
      <c r="J811" s="27"/>
      <c r="K811" s="29"/>
    </row>
    <row r="812" spans="3:11" s="8" customFormat="1" ht="30" hidden="1" customHeight="1" x14ac:dyDescent="0.55000000000000004">
      <c r="C812" s="14"/>
      <c r="D812" s="14"/>
      <c r="E812" s="14"/>
      <c r="F812" s="14"/>
      <c r="G812" s="14"/>
      <c r="H812" s="122"/>
      <c r="I812" s="14"/>
      <c r="J812" s="27"/>
      <c r="K812" s="29"/>
    </row>
    <row r="813" spans="3:11" s="8" customFormat="1" ht="30" hidden="1" customHeight="1" x14ac:dyDescent="0.55000000000000004">
      <c r="C813" s="14"/>
      <c r="D813" s="14"/>
      <c r="E813" s="14"/>
      <c r="F813" s="14"/>
      <c r="G813" s="14"/>
      <c r="H813" s="122"/>
      <c r="I813" s="14"/>
      <c r="J813" s="27"/>
      <c r="K813" s="29"/>
    </row>
    <row r="814" spans="3:11" s="8" customFormat="1" ht="30" hidden="1" customHeight="1" x14ac:dyDescent="0.55000000000000004">
      <c r="C814" s="14"/>
      <c r="D814" s="14"/>
      <c r="E814" s="14"/>
      <c r="F814" s="14"/>
      <c r="G814" s="14"/>
      <c r="H814" s="122"/>
      <c r="I814" s="14"/>
      <c r="J814" s="27"/>
      <c r="K814" s="29"/>
    </row>
    <row r="815" spans="3:11" s="8" customFormat="1" ht="30" hidden="1" customHeight="1" x14ac:dyDescent="0.55000000000000004">
      <c r="C815" s="14"/>
      <c r="D815" s="14"/>
      <c r="E815" s="14"/>
      <c r="F815" s="14"/>
      <c r="G815" s="14"/>
      <c r="H815" s="122"/>
      <c r="I815" s="14"/>
      <c r="J815" s="27"/>
      <c r="K815" s="29"/>
    </row>
    <row r="816" spans="3:11" s="8" customFormat="1" ht="30" hidden="1" customHeight="1" x14ac:dyDescent="0.55000000000000004">
      <c r="C816" s="14"/>
      <c r="D816" s="14"/>
      <c r="E816" s="14"/>
      <c r="F816" s="14"/>
      <c r="G816" s="14"/>
      <c r="H816" s="122"/>
      <c r="I816" s="14"/>
      <c r="J816" s="27"/>
      <c r="K816" s="29"/>
    </row>
    <row r="817" spans="3:11" s="8" customFormat="1" ht="30" hidden="1" customHeight="1" x14ac:dyDescent="0.55000000000000004">
      <c r="C817" s="14"/>
      <c r="D817" s="14"/>
      <c r="E817" s="14"/>
      <c r="F817" s="14"/>
      <c r="G817" s="14"/>
      <c r="H817" s="122"/>
      <c r="I817" s="14"/>
      <c r="J817" s="27"/>
      <c r="K817" s="29"/>
    </row>
    <row r="818" spans="3:11" s="8" customFormat="1" ht="30" hidden="1" customHeight="1" x14ac:dyDescent="0.55000000000000004">
      <c r="C818" s="14"/>
      <c r="D818" s="14"/>
      <c r="E818" s="14"/>
      <c r="F818" s="14"/>
      <c r="G818" s="14"/>
      <c r="H818" s="122"/>
      <c r="I818" s="14"/>
      <c r="J818" s="27"/>
      <c r="K818" s="29"/>
    </row>
    <row r="819" spans="3:11" ht="30" hidden="1" customHeight="1" x14ac:dyDescent="0.55000000000000004"/>
    <row r="820" spans="3:11" ht="30" hidden="1" customHeight="1" x14ac:dyDescent="0.55000000000000004"/>
    <row r="821" spans="3:11" ht="30" hidden="1" customHeight="1" x14ac:dyDescent="0.55000000000000004"/>
    <row r="822" spans="3:11" ht="30" hidden="1" customHeight="1" x14ac:dyDescent="0.55000000000000004"/>
    <row r="823" spans="3:11" ht="30" hidden="1" customHeight="1" x14ac:dyDescent="0.55000000000000004"/>
    <row r="824" spans="3:11" ht="30" hidden="1" customHeight="1" x14ac:dyDescent="0.55000000000000004"/>
    <row r="825" spans="3:11" ht="30" hidden="1" customHeight="1" x14ac:dyDescent="0.55000000000000004"/>
    <row r="826" spans="3:11" ht="30" hidden="1" customHeight="1" x14ac:dyDescent="0.55000000000000004"/>
    <row r="827" spans="3:11" ht="30" hidden="1" customHeight="1" x14ac:dyDescent="0.55000000000000004"/>
    <row r="828" spans="3:11" ht="30" hidden="1" customHeight="1" x14ac:dyDescent="0.55000000000000004"/>
    <row r="829" spans="3:11" ht="30" hidden="1" customHeight="1" x14ac:dyDescent="0.55000000000000004"/>
    <row r="830" spans="3:11" ht="30" hidden="1" customHeight="1" x14ac:dyDescent="0.55000000000000004"/>
    <row r="831" spans="3:11" ht="30" hidden="1" customHeight="1" x14ac:dyDescent="0.55000000000000004"/>
    <row r="832" spans="3:11" ht="30" hidden="1" customHeight="1" x14ac:dyDescent="0.55000000000000004"/>
    <row r="833" ht="30" hidden="1" customHeight="1" x14ac:dyDescent="0.55000000000000004"/>
    <row r="834" ht="30" hidden="1" customHeight="1" x14ac:dyDescent="0.55000000000000004"/>
    <row r="835" ht="30" hidden="1" customHeight="1" x14ac:dyDescent="0.55000000000000004"/>
    <row r="836" ht="30" hidden="1" customHeight="1" x14ac:dyDescent="0.55000000000000004"/>
    <row r="837" ht="30" hidden="1" customHeight="1" x14ac:dyDescent="0.55000000000000004"/>
    <row r="838" ht="30" hidden="1" customHeight="1" x14ac:dyDescent="0.55000000000000004"/>
    <row r="839" ht="30" hidden="1" customHeight="1" x14ac:dyDescent="0.55000000000000004"/>
    <row r="840" ht="30" hidden="1" customHeight="1" x14ac:dyDescent="0.55000000000000004"/>
    <row r="841" ht="30" hidden="1" customHeight="1" x14ac:dyDescent="0.55000000000000004"/>
    <row r="842" ht="30" hidden="1" customHeight="1" x14ac:dyDescent="0.55000000000000004"/>
    <row r="843" ht="30" hidden="1" customHeight="1" x14ac:dyDescent="0.55000000000000004"/>
    <row r="844" ht="30" hidden="1" customHeight="1" x14ac:dyDescent="0.55000000000000004"/>
    <row r="845" ht="30" hidden="1" customHeight="1" x14ac:dyDescent="0.55000000000000004"/>
    <row r="846" ht="30" hidden="1" customHeight="1" x14ac:dyDescent="0.55000000000000004"/>
    <row r="847" ht="30" hidden="1" customHeight="1" x14ac:dyDescent="0.55000000000000004"/>
    <row r="848" ht="30" hidden="1" customHeight="1" x14ac:dyDescent="0.55000000000000004"/>
    <row r="849" spans="10:10" ht="30" hidden="1" customHeight="1" x14ac:dyDescent="0.55000000000000004"/>
    <row r="850" spans="10:10" ht="30" hidden="1" customHeight="1" x14ac:dyDescent="0.55000000000000004"/>
    <row r="851" spans="10:10" ht="30" hidden="1" customHeight="1" x14ac:dyDescent="0.55000000000000004"/>
    <row r="852" spans="10:10" ht="30" hidden="1" customHeight="1" x14ac:dyDescent="0.55000000000000004"/>
    <row r="853" spans="10:10" ht="30" hidden="1" customHeight="1" x14ac:dyDescent="0.55000000000000004"/>
    <row r="854" spans="10:10" ht="30" hidden="1" customHeight="1" x14ac:dyDescent="0.55000000000000004"/>
    <row r="855" spans="10:10" ht="30" hidden="1" customHeight="1" x14ac:dyDescent="0.55000000000000004"/>
    <row r="856" spans="10:10" ht="30" hidden="1" customHeight="1" x14ac:dyDescent="0.55000000000000004"/>
    <row r="857" spans="10:10" ht="30" hidden="1" customHeight="1" x14ac:dyDescent="0.55000000000000004"/>
    <row r="858" spans="10:10" ht="30" hidden="1" customHeight="1" x14ac:dyDescent="0.55000000000000004"/>
    <row r="859" spans="10:10" ht="30" hidden="1" customHeight="1" x14ac:dyDescent="0.55000000000000004"/>
    <row r="860" spans="10:10" ht="30" hidden="1" customHeight="1" x14ac:dyDescent="0.55000000000000004"/>
    <row r="861" spans="10:10" ht="30" hidden="1" customHeight="1" x14ac:dyDescent="0.55000000000000004"/>
    <row r="862" spans="10:10" ht="30" hidden="1" customHeight="1" x14ac:dyDescent="0.55000000000000004">
      <c r="J862" s="34"/>
    </row>
    <row r="863" spans="10:10" ht="30" hidden="1" customHeight="1" x14ac:dyDescent="0.55000000000000004">
      <c r="J863" s="34"/>
    </row>
    <row r="864" spans="10:10" ht="30" hidden="1" customHeight="1" x14ac:dyDescent="0.55000000000000004">
      <c r="J864" s="34"/>
    </row>
    <row r="865" spans="10:15" ht="30" hidden="1" customHeight="1" x14ac:dyDescent="0.55000000000000004">
      <c r="J865" s="34"/>
    </row>
    <row r="866" spans="10:15" ht="30" hidden="1" customHeight="1" x14ac:dyDescent="0.55000000000000004">
      <c r="J866" s="34"/>
    </row>
    <row r="867" spans="10:15" ht="30" hidden="1" customHeight="1" x14ac:dyDescent="0.55000000000000004">
      <c r="J867" s="34"/>
    </row>
    <row r="868" spans="10:15" ht="30" hidden="1" customHeight="1" x14ac:dyDescent="0.55000000000000004">
      <c r="J868" s="34"/>
    </row>
    <row r="869" spans="10:15" ht="30" hidden="1" customHeight="1" x14ac:dyDescent="0.55000000000000004">
      <c r="J869" s="34"/>
    </row>
    <row r="870" spans="10:15" ht="30" hidden="1" customHeight="1" x14ac:dyDescent="0.55000000000000004"/>
    <row r="871" spans="10:15" ht="30" hidden="1" customHeight="1" x14ac:dyDescent="0.55000000000000004">
      <c r="K871" s="29"/>
      <c r="L871" s="50"/>
      <c r="M871" s="49"/>
      <c r="N871" s="49"/>
      <c r="O871" s="49"/>
    </row>
    <row r="872" spans="10:15" ht="30" hidden="1" customHeight="1" x14ac:dyDescent="0.55000000000000004">
      <c r="K872" s="29"/>
      <c r="L872" s="50"/>
      <c r="M872" s="49"/>
      <c r="N872" s="49"/>
      <c r="O872" s="49"/>
    </row>
    <row r="873" spans="10:15" ht="30" hidden="1" customHeight="1" x14ac:dyDescent="0.55000000000000004">
      <c r="K873" s="29"/>
      <c r="L873" s="50"/>
      <c r="M873" s="49"/>
      <c r="N873" s="49"/>
      <c r="O873" s="49"/>
    </row>
    <row r="874" spans="10:15" ht="30" hidden="1" customHeight="1" x14ac:dyDescent="0.55000000000000004">
      <c r="K874" s="29"/>
      <c r="L874" s="50"/>
      <c r="M874" s="49"/>
      <c r="N874" s="49"/>
      <c r="O874" s="49"/>
    </row>
    <row r="875" spans="10:15" ht="30" hidden="1" customHeight="1" x14ac:dyDescent="0.55000000000000004">
      <c r="K875" s="29"/>
      <c r="L875" s="50"/>
      <c r="M875" s="49"/>
      <c r="N875" s="49"/>
      <c r="O875" s="49"/>
    </row>
    <row r="876" spans="10:15" ht="30" hidden="1" customHeight="1" x14ac:dyDescent="0.55000000000000004">
      <c r="K876" s="29"/>
      <c r="L876" s="50"/>
      <c r="M876" s="49"/>
      <c r="N876" s="49"/>
      <c r="O876" s="49"/>
    </row>
    <row r="877" spans="10:15" ht="30" hidden="1" customHeight="1" x14ac:dyDescent="0.55000000000000004">
      <c r="K877" s="29"/>
      <c r="L877" s="50"/>
      <c r="M877" s="49"/>
      <c r="N877" s="49"/>
      <c r="O877" s="49"/>
    </row>
    <row r="878" spans="10:15" ht="30" hidden="1" customHeight="1" x14ac:dyDescent="0.55000000000000004">
      <c r="K878" s="29"/>
      <c r="L878" s="50"/>
      <c r="M878" s="49"/>
      <c r="N878" s="49"/>
      <c r="O878" s="49"/>
    </row>
    <row r="879" spans="10:15" ht="30" hidden="1" customHeight="1" x14ac:dyDescent="0.55000000000000004">
      <c r="K879" s="29"/>
      <c r="L879" s="50"/>
      <c r="M879" s="49"/>
      <c r="N879" s="49"/>
      <c r="O879" s="49"/>
    </row>
    <row r="880" spans="10:15" ht="30" hidden="1" customHeight="1" x14ac:dyDescent="0.55000000000000004">
      <c r="K880" s="29"/>
      <c r="L880" s="50"/>
      <c r="M880" s="49"/>
      <c r="N880" s="49"/>
      <c r="O880" s="49"/>
    </row>
    <row r="881" spans="11:15" ht="30" hidden="1" customHeight="1" x14ac:dyDescent="0.55000000000000004">
      <c r="K881" s="29"/>
      <c r="L881" s="50"/>
      <c r="M881" s="49"/>
      <c r="N881" s="49"/>
      <c r="O881" s="49"/>
    </row>
    <row r="882" spans="11:15" ht="30" hidden="1" customHeight="1" x14ac:dyDescent="0.55000000000000004">
      <c r="K882" s="29"/>
      <c r="L882" s="50"/>
      <c r="M882" s="49"/>
      <c r="N882" s="49"/>
      <c r="O882" s="49"/>
    </row>
    <row r="883" spans="11:15" ht="30" hidden="1" customHeight="1" x14ac:dyDescent="0.55000000000000004">
      <c r="K883" s="29"/>
      <c r="L883" s="50"/>
      <c r="M883" s="49"/>
      <c r="N883" s="49"/>
      <c r="O883" s="49"/>
    </row>
    <row r="884" spans="11:15" ht="30" hidden="1" customHeight="1" x14ac:dyDescent="0.55000000000000004">
      <c r="K884" s="29"/>
      <c r="L884" s="50"/>
      <c r="M884" s="49"/>
      <c r="N884" s="49"/>
      <c r="O884" s="49"/>
    </row>
    <row r="885" spans="11:15" ht="30" hidden="1" customHeight="1" x14ac:dyDescent="0.55000000000000004">
      <c r="K885" s="29"/>
      <c r="L885" s="50"/>
      <c r="M885" s="49"/>
      <c r="N885" s="49"/>
      <c r="O885" s="49"/>
    </row>
    <row r="886" spans="11:15" ht="30" hidden="1" customHeight="1" x14ac:dyDescent="0.55000000000000004">
      <c r="K886" s="29"/>
      <c r="L886" s="50"/>
      <c r="M886" s="49"/>
      <c r="N886" s="49"/>
      <c r="O886" s="49"/>
    </row>
  </sheetData>
  <autoFilter ref="D1:D886">
    <filterColumn colId="0">
      <filters>
        <filter val="บริษัท ไตรโบ เทค จำกัด"/>
      </filters>
    </filterColumn>
  </autoFilter>
  <mergeCells count="4">
    <mergeCell ref="B1:I1"/>
    <mergeCell ref="B2:I2"/>
    <mergeCell ref="B3:I3"/>
    <mergeCell ref="G4:H4"/>
  </mergeCells>
  <pageMargins left="0.23622047244094491" right="0.23622047244094491" top="0.55118110236220474" bottom="0.74803149606299213" header="0.31496062992125984" footer="0.31496062992125984"/>
  <pageSetup paperSize="9" scale="61" fitToHeight="0" orientation="landscape" r:id="rId1"/>
  <rowBreaks count="1" manualBreakCount="1">
    <brk id="437" min="1" max="9" man="1"/>
  </rowBreaks>
  <colBreaks count="1" manualBreakCount="1">
    <brk id="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O1086"/>
  <sheetViews>
    <sheetView view="pageBreakPreview" topLeftCell="A391" zoomScaleNormal="100" zoomScaleSheetLayoutView="100" workbookViewId="0">
      <selection activeCell="D416" sqref="D416"/>
    </sheetView>
  </sheetViews>
  <sheetFormatPr defaultColWidth="9" defaultRowHeight="30" customHeight="1" x14ac:dyDescent="0.55000000000000004"/>
  <cols>
    <col min="1" max="1" width="6" style="40" customWidth="1"/>
    <col min="2" max="2" width="6.625" style="40" customWidth="1"/>
    <col min="3" max="3" width="24.875" style="14" customWidth="1"/>
    <col min="4" max="4" width="39.625" style="14" customWidth="1"/>
    <col min="5" max="5" width="80.75" style="14" customWidth="1"/>
    <col min="6" max="6" width="19.625" style="14" customWidth="1"/>
    <col min="7" max="7" width="15.875" style="14" customWidth="1"/>
    <col min="8" max="8" width="20" style="122" customWidth="1"/>
    <col min="9" max="9" width="7.75" style="14" customWidth="1"/>
    <col min="10" max="10" width="4.375" style="27" customWidth="1"/>
    <col min="11" max="11" width="50.625" style="13" hidden="1" customWidth="1"/>
    <col min="12" max="12" width="6.25" style="8" customWidth="1"/>
    <col min="13" max="13" width="14.125" style="40" hidden="1" customWidth="1"/>
    <col min="14" max="16384" width="9" style="40"/>
  </cols>
  <sheetData>
    <row r="1" spans="1:12" ht="34.5" customHeight="1" x14ac:dyDescent="0.55000000000000004">
      <c r="A1" s="8"/>
      <c r="B1" s="763" t="s">
        <v>14</v>
      </c>
      <c r="C1" s="763"/>
      <c r="D1" s="763"/>
      <c r="E1" s="763"/>
      <c r="F1" s="763"/>
      <c r="G1" s="763"/>
      <c r="H1" s="763"/>
      <c r="I1" s="763"/>
      <c r="J1" s="77"/>
      <c r="K1" s="12"/>
      <c r="L1" s="12"/>
    </row>
    <row r="2" spans="1:12" ht="30" customHeight="1" x14ac:dyDescent="0.55000000000000004">
      <c r="B2" s="764" t="s">
        <v>36</v>
      </c>
      <c r="C2" s="764"/>
      <c r="D2" s="764"/>
      <c r="E2" s="764"/>
      <c r="F2" s="764"/>
      <c r="G2" s="764"/>
      <c r="H2" s="764"/>
      <c r="I2" s="764"/>
      <c r="J2" s="77"/>
      <c r="K2" s="12"/>
      <c r="L2" s="12"/>
    </row>
    <row r="3" spans="1:12" ht="21" customHeight="1" x14ac:dyDescent="0.55000000000000004">
      <c r="B3" s="765" t="s">
        <v>15</v>
      </c>
      <c r="C3" s="765"/>
      <c r="D3" s="765"/>
      <c r="E3" s="765"/>
      <c r="F3" s="765"/>
      <c r="G3" s="765"/>
      <c r="H3" s="765"/>
      <c r="I3" s="765"/>
      <c r="J3" s="78"/>
      <c r="K3" s="41"/>
      <c r="L3" s="41"/>
    </row>
    <row r="4" spans="1:12" ht="54.75" customHeight="1" x14ac:dyDescent="0.55000000000000004">
      <c r="B4" s="42" t="s">
        <v>5</v>
      </c>
      <c r="C4" s="79" t="s">
        <v>16</v>
      </c>
      <c r="D4" s="80" t="s">
        <v>6</v>
      </c>
      <c r="E4" s="79" t="s">
        <v>7</v>
      </c>
      <c r="F4" s="81" t="s">
        <v>8</v>
      </c>
      <c r="G4" s="766" t="s">
        <v>9</v>
      </c>
      <c r="H4" s="767"/>
      <c r="I4" s="79" t="s">
        <v>10</v>
      </c>
      <c r="J4" s="82"/>
      <c r="K4" s="43"/>
      <c r="L4" s="44"/>
    </row>
    <row r="5" spans="1:12" ht="25.5" customHeight="1" x14ac:dyDescent="0.55000000000000004">
      <c r="B5" s="45" t="s">
        <v>11</v>
      </c>
      <c r="C5" s="83" t="s">
        <v>0</v>
      </c>
      <c r="D5" s="84" t="s">
        <v>1</v>
      </c>
      <c r="E5" s="85" t="s">
        <v>2</v>
      </c>
      <c r="F5" s="86" t="s">
        <v>3</v>
      </c>
      <c r="G5" s="87" t="s">
        <v>12</v>
      </c>
      <c r="H5" s="79" t="s">
        <v>13</v>
      </c>
      <c r="I5" s="85" t="s">
        <v>4</v>
      </c>
      <c r="J5" s="88"/>
      <c r="K5" s="46"/>
      <c r="L5" s="47"/>
    </row>
    <row r="6" spans="1:12" ht="21.75" customHeight="1" x14ac:dyDescent="0.55000000000000004">
      <c r="B6" s="2">
        <v>1</v>
      </c>
      <c r="C6" s="124" t="s">
        <v>37</v>
      </c>
      <c r="D6" s="69" t="s">
        <v>38</v>
      </c>
      <c r="E6" s="52" t="s">
        <v>39</v>
      </c>
      <c r="F6" s="62">
        <f>4164*1.07</f>
        <v>4455.4800000000005</v>
      </c>
      <c r="G6" s="63">
        <v>44566</v>
      </c>
      <c r="H6" s="89" t="s">
        <v>40</v>
      </c>
      <c r="I6" s="58">
        <v>1</v>
      </c>
      <c r="L6" s="281"/>
    </row>
    <row r="7" spans="1:12" ht="21.75" customHeight="1" x14ac:dyDescent="0.55000000000000004">
      <c r="B7" s="3"/>
      <c r="C7" s="57"/>
      <c r="D7" s="71"/>
      <c r="E7" s="56" t="s">
        <v>41</v>
      </c>
      <c r="F7" s="66"/>
      <c r="G7" s="4"/>
      <c r="H7" s="27"/>
      <c r="I7" s="58"/>
      <c r="L7" s="281"/>
    </row>
    <row r="8" spans="1:12" ht="21.75" customHeight="1" x14ac:dyDescent="0.55000000000000004">
      <c r="B8" s="5">
        <v>2</v>
      </c>
      <c r="C8" s="10" t="s">
        <v>42</v>
      </c>
      <c r="D8" s="60" t="s">
        <v>43</v>
      </c>
      <c r="E8" s="70" t="s">
        <v>44</v>
      </c>
      <c r="F8" s="62">
        <f>30900*1.07</f>
        <v>33063</v>
      </c>
      <c r="G8" s="90">
        <v>44566</v>
      </c>
      <c r="H8" s="15" t="s">
        <v>45</v>
      </c>
      <c r="I8" s="15">
        <v>1</v>
      </c>
      <c r="L8" s="281"/>
    </row>
    <row r="9" spans="1:12" ht="21.75" customHeight="1" x14ac:dyDescent="0.55000000000000004">
      <c r="B9" s="6"/>
      <c r="C9" s="4"/>
      <c r="D9" s="64"/>
      <c r="E9" s="72" t="s">
        <v>46</v>
      </c>
      <c r="F9" s="66"/>
      <c r="G9" s="4"/>
      <c r="H9" s="17"/>
      <c r="I9" s="17"/>
      <c r="L9" s="281"/>
    </row>
    <row r="10" spans="1:12" ht="21.75" customHeight="1" x14ac:dyDescent="0.55000000000000004">
      <c r="B10" s="2">
        <v>3</v>
      </c>
      <c r="C10" s="10" t="s">
        <v>47</v>
      </c>
      <c r="D10" s="91" t="s">
        <v>48</v>
      </c>
      <c r="E10" s="70" t="s">
        <v>49</v>
      </c>
      <c r="F10" s="62">
        <f>3700*1.07</f>
        <v>3959.0000000000005</v>
      </c>
      <c r="G10" s="63">
        <v>44566</v>
      </c>
      <c r="H10" s="15" t="s">
        <v>50</v>
      </c>
      <c r="I10" s="58">
        <v>1</v>
      </c>
      <c r="L10" s="281"/>
    </row>
    <row r="11" spans="1:12" ht="21.75" customHeight="1" x14ac:dyDescent="0.55000000000000004">
      <c r="B11" s="3"/>
      <c r="C11" s="4"/>
      <c r="D11" s="18"/>
      <c r="E11" s="72"/>
      <c r="F11" s="66"/>
      <c r="G11" s="4"/>
      <c r="H11" s="17"/>
      <c r="I11" s="58"/>
      <c r="L11" s="281"/>
    </row>
    <row r="12" spans="1:12" ht="21.75" customHeight="1" x14ac:dyDescent="0.55000000000000004">
      <c r="B12" s="5">
        <v>4</v>
      </c>
      <c r="C12" s="10" t="s">
        <v>51</v>
      </c>
      <c r="D12" s="91" t="s">
        <v>52</v>
      </c>
      <c r="E12" s="70" t="s">
        <v>53</v>
      </c>
      <c r="F12" s="62">
        <f>81000*1.07</f>
        <v>86670</v>
      </c>
      <c r="G12" s="90">
        <v>44566</v>
      </c>
      <c r="H12" s="15" t="s">
        <v>54</v>
      </c>
      <c r="I12" s="15">
        <v>1</v>
      </c>
      <c r="L12" s="281"/>
    </row>
    <row r="13" spans="1:12" ht="21.75" customHeight="1" x14ac:dyDescent="0.55000000000000004">
      <c r="B13" s="6"/>
      <c r="C13" s="4"/>
      <c r="D13" s="18"/>
      <c r="E13" s="72" t="s">
        <v>41</v>
      </c>
      <c r="F13" s="66"/>
      <c r="G13" s="4"/>
      <c r="H13" s="92"/>
      <c r="I13" s="17"/>
      <c r="L13" s="281"/>
    </row>
    <row r="14" spans="1:12" ht="21.75" customHeight="1" x14ac:dyDescent="0.55000000000000004">
      <c r="B14" s="2">
        <v>5</v>
      </c>
      <c r="C14" s="36" t="s">
        <v>55</v>
      </c>
      <c r="D14" s="60" t="s">
        <v>56</v>
      </c>
      <c r="E14" s="70" t="s">
        <v>57</v>
      </c>
      <c r="F14" s="62">
        <f>20520*1.07</f>
        <v>21956.400000000001</v>
      </c>
      <c r="G14" s="63">
        <v>44566</v>
      </c>
      <c r="H14" s="15" t="s">
        <v>58</v>
      </c>
      <c r="I14" s="58">
        <v>1</v>
      </c>
      <c r="L14" s="281"/>
    </row>
    <row r="15" spans="1:12" ht="21.75" customHeight="1" x14ac:dyDescent="0.55000000000000004">
      <c r="B15" s="3"/>
      <c r="C15" s="9"/>
      <c r="D15" s="51"/>
      <c r="E15" s="72" t="s">
        <v>59</v>
      </c>
      <c r="F15" s="66"/>
      <c r="G15" s="4"/>
      <c r="H15" s="92"/>
      <c r="I15" s="58"/>
      <c r="L15" s="281"/>
    </row>
    <row r="16" spans="1:12" ht="21.75" customHeight="1" x14ac:dyDescent="0.55000000000000004">
      <c r="B16" s="5">
        <v>6</v>
      </c>
      <c r="C16" s="123" t="s">
        <v>60</v>
      </c>
      <c r="D16" s="69" t="s">
        <v>61</v>
      </c>
      <c r="E16" s="14" t="s">
        <v>62</v>
      </c>
      <c r="F16" s="62">
        <f>90720*1.07</f>
        <v>97070.400000000009</v>
      </c>
      <c r="G16" s="90">
        <v>44566</v>
      </c>
      <c r="H16" s="15" t="s">
        <v>63</v>
      </c>
      <c r="I16" s="15">
        <v>1</v>
      </c>
      <c r="J16" s="14"/>
      <c r="L16" s="281"/>
    </row>
    <row r="17" spans="2:12" ht="21.75" customHeight="1" x14ac:dyDescent="0.55000000000000004">
      <c r="B17" s="6"/>
      <c r="C17" s="38"/>
      <c r="D17" s="56"/>
      <c r="F17" s="71"/>
      <c r="G17" s="4"/>
      <c r="H17" s="92"/>
      <c r="I17" s="17"/>
      <c r="J17" s="14"/>
      <c r="L17" s="281"/>
    </row>
    <row r="18" spans="2:12" ht="21.75" customHeight="1" x14ac:dyDescent="0.55000000000000004">
      <c r="B18" s="2">
        <v>7</v>
      </c>
      <c r="C18" s="37" t="s">
        <v>64</v>
      </c>
      <c r="D18" s="60" t="s">
        <v>43</v>
      </c>
      <c r="E18" s="70" t="s">
        <v>65</v>
      </c>
      <c r="F18" s="62">
        <f>22402.8*1.07</f>
        <v>23970.995999999999</v>
      </c>
      <c r="G18" s="63">
        <v>44566</v>
      </c>
      <c r="H18" s="15" t="s">
        <v>66</v>
      </c>
      <c r="I18" s="58">
        <v>1</v>
      </c>
      <c r="L18" s="281"/>
    </row>
    <row r="19" spans="2:12" ht="21.75" customHeight="1" x14ac:dyDescent="0.55000000000000004">
      <c r="B19" s="3"/>
      <c r="C19" s="38"/>
      <c r="D19" s="64"/>
      <c r="E19" s="72"/>
      <c r="F19" s="71"/>
      <c r="G19" s="4"/>
      <c r="H19" s="92"/>
      <c r="I19" s="58"/>
      <c r="L19" s="281"/>
    </row>
    <row r="20" spans="2:12" ht="21.75" customHeight="1" x14ac:dyDescent="0.55000000000000004">
      <c r="B20" s="5">
        <v>8</v>
      </c>
      <c r="C20" s="123" t="s">
        <v>67</v>
      </c>
      <c r="D20" s="69" t="s">
        <v>68</v>
      </c>
      <c r="E20" s="70" t="s">
        <v>69</v>
      </c>
      <c r="F20" s="62">
        <f>8550*1.07</f>
        <v>9148.5</v>
      </c>
      <c r="G20" s="90">
        <v>44566</v>
      </c>
      <c r="H20" s="15" t="s">
        <v>70</v>
      </c>
      <c r="I20" s="15">
        <v>1</v>
      </c>
      <c r="L20" s="281"/>
    </row>
    <row r="21" spans="2:12" ht="21.75" customHeight="1" x14ac:dyDescent="0.55000000000000004">
      <c r="B21" s="6"/>
      <c r="C21" s="38"/>
      <c r="D21" s="71"/>
      <c r="E21" s="72"/>
      <c r="F21" s="71"/>
      <c r="G21" s="4"/>
      <c r="H21" s="92"/>
      <c r="I21" s="17"/>
      <c r="L21" s="281"/>
    </row>
    <row r="22" spans="2:12" ht="21.75" customHeight="1" x14ac:dyDescent="0.55000000000000004">
      <c r="B22" s="2">
        <v>9</v>
      </c>
      <c r="C22" s="123" t="s">
        <v>71</v>
      </c>
      <c r="D22" s="69" t="s">
        <v>72</v>
      </c>
      <c r="E22" s="94" t="s">
        <v>73</v>
      </c>
      <c r="F22" s="62">
        <f>900*1.07</f>
        <v>963</v>
      </c>
      <c r="G22" s="63">
        <v>44566</v>
      </c>
      <c r="H22" s="15" t="s">
        <v>74</v>
      </c>
      <c r="I22" s="58">
        <v>1</v>
      </c>
      <c r="J22" s="14"/>
      <c r="L22" s="281"/>
    </row>
    <row r="23" spans="2:12" ht="21.75" customHeight="1" x14ac:dyDescent="0.55000000000000004">
      <c r="B23" s="3"/>
      <c r="C23" s="38"/>
      <c r="D23" s="71"/>
      <c r="E23" s="76" t="s">
        <v>75</v>
      </c>
      <c r="F23" s="71"/>
      <c r="G23" s="4"/>
      <c r="H23" s="18"/>
      <c r="I23" s="58"/>
      <c r="J23" s="14"/>
      <c r="L23" s="281"/>
    </row>
    <row r="24" spans="2:12" ht="21.75" customHeight="1" x14ac:dyDescent="0.55000000000000004">
      <c r="B24" s="5">
        <v>10</v>
      </c>
      <c r="C24" s="123" t="s">
        <v>76</v>
      </c>
      <c r="D24" s="69" t="s">
        <v>77</v>
      </c>
      <c r="E24" s="70" t="s">
        <v>78</v>
      </c>
      <c r="F24" s="62">
        <f>13200*1.07</f>
        <v>14124</v>
      </c>
      <c r="G24" s="90">
        <v>44566</v>
      </c>
      <c r="H24" s="91" t="s">
        <v>79</v>
      </c>
      <c r="I24" s="15">
        <v>1</v>
      </c>
      <c r="J24" s="14"/>
      <c r="L24" s="281"/>
    </row>
    <row r="25" spans="2:12" ht="21.75" customHeight="1" x14ac:dyDescent="0.55000000000000004">
      <c r="B25" s="6"/>
      <c r="C25" s="38"/>
      <c r="D25" s="71"/>
      <c r="E25" s="72" t="s">
        <v>41</v>
      </c>
      <c r="F25" s="71"/>
      <c r="G25" s="4"/>
      <c r="H25" s="18"/>
      <c r="I25" s="17"/>
      <c r="J25" s="14"/>
      <c r="L25" s="281"/>
    </row>
    <row r="26" spans="2:12" ht="21.75" customHeight="1" x14ac:dyDescent="0.55000000000000004">
      <c r="B26" s="2">
        <v>11</v>
      </c>
      <c r="C26" s="123" t="s">
        <v>80</v>
      </c>
      <c r="D26" s="69" t="s">
        <v>81</v>
      </c>
      <c r="E26" s="70" t="s">
        <v>82</v>
      </c>
      <c r="F26" s="62">
        <f>30000*1.07</f>
        <v>32100.000000000004</v>
      </c>
      <c r="G26" s="63">
        <v>44566</v>
      </c>
      <c r="H26" s="91" t="s">
        <v>83</v>
      </c>
      <c r="I26" s="58">
        <v>1</v>
      </c>
      <c r="J26" s="14"/>
      <c r="L26" s="281"/>
    </row>
    <row r="27" spans="2:12" ht="21.75" customHeight="1" x14ac:dyDescent="0.55000000000000004">
      <c r="B27" s="3"/>
      <c r="C27" s="38"/>
      <c r="D27" s="71"/>
      <c r="E27" s="72" t="s">
        <v>84</v>
      </c>
      <c r="F27" s="71"/>
      <c r="G27" s="4"/>
      <c r="H27" s="18"/>
      <c r="I27" s="58"/>
      <c r="J27" s="14"/>
      <c r="L27" s="281"/>
    </row>
    <row r="28" spans="2:12" ht="21.75" customHeight="1" x14ac:dyDescent="0.55000000000000004">
      <c r="B28" s="5">
        <v>12</v>
      </c>
      <c r="C28" s="123" t="s">
        <v>85</v>
      </c>
      <c r="D28" s="69" t="s">
        <v>86</v>
      </c>
      <c r="E28" s="70" t="s">
        <v>87</v>
      </c>
      <c r="F28" s="62">
        <f>3680*1.07</f>
        <v>3937.6000000000004</v>
      </c>
      <c r="G28" s="90">
        <v>44566</v>
      </c>
      <c r="H28" s="91" t="s">
        <v>88</v>
      </c>
      <c r="I28" s="15">
        <v>1</v>
      </c>
      <c r="J28" s="14"/>
      <c r="L28" s="281"/>
    </row>
    <row r="29" spans="2:12" ht="21.75" customHeight="1" x14ac:dyDescent="0.55000000000000004">
      <c r="B29" s="6"/>
      <c r="C29" s="38"/>
      <c r="D29" s="71"/>
      <c r="E29" s="72" t="s">
        <v>41</v>
      </c>
      <c r="F29" s="71"/>
      <c r="G29" s="4"/>
      <c r="H29" s="18"/>
      <c r="I29" s="17"/>
      <c r="J29" s="14"/>
      <c r="L29" s="281"/>
    </row>
    <row r="30" spans="2:12" ht="21.75" customHeight="1" x14ac:dyDescent="0.55000000000000004">
      <c r="B30" s="2">
        <v>13</v>
      </c>
      <c r="C30" s="123" t="s">
        <v>85</v>
      </c>
      <c r="D30" s="69" t="s">
        <v>86</v>
      </c>
      <c r="E30" s="70" t="s">
        <v>89</v>
      </c>
      <c r="F30" s="62">
        <f>1000*1.07</f>
        <v>1070</v>
      </c>
      <c r="G30" s="63">
        <v>44566</v>
      </c>
      <c r="H30" s="91" t="s">
        <v>90</v>
      </c>
      <c r="I30" s="58">
        <v>1</v>
      </c>
      <c r="J30" s="14"/>
      <c r="L30" s="281"/>
    </row>
    <row r="31" spans="2:12" ht="21.75" customHeight="1" x14ac:dyDescent="0.55000000000000004">
      <c r="B31" s="3"/>
      <c r="C31" s="38"/>
      <c r="D31" s="71"/>
      <c r="E31" s="72"/>
      <c r="F31" s="71"/>
      <c r="G31" s="4"/>
      <c r="H31" s="18"/>
      <c r="I31" s="58"/>
      <c r="J31" s="14"/>
      <c r="L31" s="281"/>
    </row>
    <row r="32" spans="2:12" ht="21.75" customHeight="1" x14ac:dyDescent="0.55000000000000004">
      <c r="B32" s="5">
        <v>14</v>
      </c>
      <c r="C32" s="129" t="s">
        <v>85</v>
      </c>
      <c r="D32" s="69" t="s">
        <v>86</v>
      </c>
      <c r="E32" s="70" t="s">
        <v>91</v>
      </c>
      <c r="F32" s="62">
        <f>2820*1.07</f>
        <v>3017.4</v>
      </c>
      <c r="G32" s="90">
        <v>44566</v>
      </c>
      <c r="H32" s="91" t="s">
        <v>92</v>
      </c>
      <c r="I32" s="15">
        <v>1</v>
      </c>
      <c r="J32" s="14"/>
      <c r="L32" s="281"/>
    </row>
    <row r="33" spans="2:12" ht="21.75" customHeight="1" x14ac:dyDescent="0.55000000000000004">
      <c r="B33" s="6"/>
      <c r="C33" s="57"/>
      <c r="D33" s="71"/>
      <c r="E33" s="72" t="s">
        <v>93</v>
      </c>
      <c r="F33" s="71"/>
      <c r="G33" s="4"/>
      <c r="H33" s="18"/>
      <c r="I33" s="17"/>
      <c r="J33" s="14"/>
      <c r="L33" s="281"/>
    </row>
    <row r="34" spans="2:12" ht="21.75" customHeight="1" x14ac:dyDescent="0.55000000000000004">
      <c r="B34" s="2">
        <v>15</v>
      </c>
      <c r="C34" s="10" t="s">
        <v>47</v>
      </c>
      <c r="D34" s="51" t="s">
        <v>94</v>
      </c>
      <c r="E34" s="56" t="s">
        <v>95</v>
      </c>
      <c r="F34" s="62">
        <f>25800*1.07</f>
        <v>27606</v>
      </c>
      <c r="G34" s="63">
        <v>44566</v>
      </c>
      <c r="H34" s="91" t="s">
        <v>96</v>
      </c>
      <c r="I34" s="58">
        <v>1</v>
      </c>
      <c r="J34" s="14"/>
      <c r="L34" s="281"/>
    </row>
    <row r="35" spans="2:12" ht="21.75" customHeight="1" x14ac:dyDescent="0.55000000000000004">
      <c r="B35" s="3"/>
      <c r="C35" s="4"/>
      <c r="D35" s="51"/>
      <c r="E35" s="56"/>
      <c r="F35" s="71"/>
      <c r="G35" s="4"/>
      <c r="H35" s="18"/>
      <c r="I35" s="58"/>
      <c r="J35" s="14"/>
      <c r="L35" s="281"/>
    </row>
    <row r="36" spans="2:12" ht="21.75" customHeight="1" x14ac:dyDescent="0.55000000000000004">
      <c r="B36" s="5">
        <v>16</v>
      </c>
      <c r="C36" s="10" t="s">
        <v>97</v>
      </c>
      <c r="D36" s="60" t="s">
        <v>98</v>
      </c>
      <c r="E36" s="70" t="s">
        <v>99</v>
      </c>
      <c r="F36" s="62">
        <f>91250*1.07</f>
        <v>97637.5</v>
      </c>
      <c r="G36" s="90">
        <v>44566</v>
      </c>
      <c r="H36" s="91" t="s">
        <v>100</v>
      </c>
      <c r="I36" s="15">
        <v>1</v>
      </c>
      <c r="J36" s="14"/>
      <c r="L36" s="281"/>
    </row>
    <row r="37" spans="2:12" ht="21.75" customHeight="1" x14ac:dyDescent="0.55000000000000004">
      <c r="B37" s="6"/>
      <c r="C37" s="4"/>
      <c r="D37" s="64"/>
      <c r="E37" s="72" t="s">
        <v>101</v>
      </c>
      <c r="F37" s="71"/>
      <c r="G37" s="4"/>
      <c r="H37" s="18"/>
      <c r="I37" s="17"/>
      <c r="J37" s="14"/>
      <c r="L37" s="281"/>
    </row>
    <row r="38" spans="2:12" ht="21.75" customHeight="1" x14ac:dyDescent="0.55000000000000004">
      <c r="B38" s="2">
        <v>17</v>
      </c>
      <c r="C38" s="10" t="s">
        <v>102</v>
      </c>
      <c r="D38" s="69" t="s">
        <v>103</v>
      </c>
      <c r="E38" s="70" t="s">
        <v>104</v>
      </c>
      <c r="F38" s="62">
        <f>3000*1.07</f>
        <v>3210</v>
      </c>
      <c r="G38" s="63">
        <v>44566</v>
      </c>
      <c r="H38" s="91" t="s">
        <v>105</v>
      </c>
      <c r="I38" s="58">
        <v>1</v>
      </c>
      <c r="J38" s="14"/>
      <c r="L38" s="281"/>
    </row>
    <row r="39" spans="2:12" ht="21.75" customHeight="1" x14ac:dyDescent="0.55000000000000004">
      <c r="B39" s="3"/>
      <c r="C39" s="4"/>
      <c r="D39" s="95"/>
      <c r="E39" s="56" t="s">
        <v>106</v>
      </c>
      <c r="F39" s="95"/>
      <c r="G39" s="9"/>
      <c r="H39" s="32"/>
      <c r="I39" s="58"/>
      <c r="J39" s="14"/>
      <c r="L39" s="281"/>
    </row>
    <row r="40" spans="2:12" ht="21.75" customHeight="1" x14ac:dyDescent="0.55000000000000004">
      <c r="B40" s="5">
        <v>18</v>
      </c>
      <c r="C40" s="10" t="s">
        <v>107</v>
      </c>
      <c r="D40" s="69" t="s">
        <v>108</v>
      </c>
      <c r="E40" s="70" t="s">
        <v>109</v>
      </c>
      <c r="F40" s="62">
        <f>66000*1.07</f>
        <v>70620</v>
      </c>
      <c r="G40" s="63">
        <v>44566</v>
      </c>
      <c r="H40" s="1" t="s">
        <v>110</v>
      </c>
      <c r="I40" s="15">
        <v>1</v>
      </c>
      <c r="J40" s="14"/>
      <c r="L40" s="281"/>
    </row>
    <row r="41" spans="2:12" ht="21.75" customHeight="1" x14ac:dyDescent="0.55000000000000004">
      <c r="B41" s="6"/>
      <c r="C41" s="4"/>
      <c r="D41" s="71"/>
      <c r="E41" s="72"/>
      <c r="F41" s="71"/>
      <c r="G41" s="4"/>
      <c r="H41" s="16"/>
      <c r="I41" s="17"/>
      <c r="J41" s="14"/>
      <c r="L41" s="281"/>
    </row>
    <row r="42" spans="2:12" ht="21.75" customHeight="1" x14ac:dyDescent="0.55000000000000004">
      <c r="B42" s="2">
        <v>19</v>
      </c>
      <c r="C42" s="36" t="s">
        <v>111</v>
      </c>
      <c r="D42" s="95" t="s">
        <v>112</v>
      </c>
      <c r="E42" s="56" t="s">
        <v>113</v>
      </c>
      <c r="F42" s="53">
        <f>92950*1.07</f>
        <v>99456.5</v>
      </c>
      <c r="G42" s="90">
        <v>44567</v>
      </c>
      <c r="H42" s="32" t="s">
        <v>114</v>
      </c>
      <c r="I42" s="58">
        <v>1</v>
      </c>
      <c r="J42" s="14"/>
      <c r="L42" s="281"/>
    </row>
    <row r="43" spans="2:12" ht="21.75" customHeight="1" x14ac:dyDescent="0.55000000000000004">
      <c r="B43" s="3"/>
      <c r="C43" s="131"/>
      <c r="D43" s="71"/>
      <c r="E43" s="72" t="s">
        <v>115</v>
      </c>
      <c r="F43" s="71"/>
      <c r="G43" s="4"/>
      <c r="H43" s="18"/>
      <c r="I43" s="58"/>
      <c r="J43" s="14"/>
      <c r="L43" s="281"/>
    </row>
    <row r="44" spans="2:12" ht="20.25" customHeight="1" x14ac:dyDescent="0.55000000000000004">
      <c r="B44" s="5">
        <v>20</v>
      </c>
      <c r="C44" s="10" t="s">
        <v>116</v>
      </c>
      <c r="D44" s="69" t="s">
        <v>117</v>
      </c>
      <c r="E44" s="70" t="s">
        <v>118</v>
      </c>
      <c r="F44" s="53">
        <f>27000*1.07</f>
        <v>28890</v>
      </c>
      <c r="G44" s="90">
        <v>44568</v>
      </c>
      <c r="H44" s="15" t="s">
        <v>119</v>
      </c>
      <c r="I44" s="15">
        <v>1</v>
      </c>
      <c r="J44" s="14"/>
      <c r="L44" s="281"/>
    </row>
    <row r="45" spans="2:12" ht="18" customHeight="1" x14ac:dyDescent="0.55000000000000004">
      <c r="B45" s="6"/>
      <c r="C45" s="4"/>
      <c r="D45" s="95"/>
      <c r="E45" s="56"/>
      <c r="F45" s="53"/>
      <c r="G45" s="4"/>
      <c r="H45" s="17"/>
      <c r="I45" s="17"/>
      <c r="J45" s="14"/>
      <c r="L45" s="281"/>
    </row>
    <row r="46" spans="2:12" ht="21.75" customHeight="1" x14ac:dyDescent="0.55000000000000004">
      <c r="B46" s="2">
        <v>21</v>
      </c>
      <c r="C46" s="125" t="s">
        <v>120</v>
      </c>
      <c r="D46" s="69" t="s">
        <v>121</v>
      </c>
      <c r="E46" s="70" t="s">
        <v>122</v>
      </c>
      <c r="F46" s="62">
        <f>17748*1.07</f>
        <v>18990.36</v>
      </c>
      <c r="G46" s="90">
        <v>44568</v>
      </c>
      <c r="H46" s="15" t="s">
        <v>123</v>
      </c>
      <c r="I46" s="58">
        <v>1</v>
      </c>
      <c r="J46" s="14"/>
      <c r="L46" s="281"/>
    </row>
    <row r="47" spans="2:12" ht="21.75" customHeight="1" x14ac:dyDescent="0.55000000000000004">
      <c r="B47" s="3"/>
      <c r="C47" s="9"/>
      <c r="D47" s="71"/>
      <c r="E47" s="72" t="s">
        <v>41</v>
      </c>
      <c r="F47" s="66"/>
      <c r="G47" s="4"/>
      <c r="H47" s="17"/>
      <c r="I47" s="58"/>
      <c r="J47" s="14"/>
      <c r="L47" s="281"/>
    </row>
    <row r="48" spans="2:12" ht="21.75" customHeight="1" x14ac:dyDescent="0.55000000000000004">
      <c r="B48" s="5">
        <v>22</v>
      </c>
      <c r="C48" s="10" t="s">
        <v>124</v>
      </c>
      <c r="D48" s="69" t="s">
        <v>125</v>
      </c>
      <c r="E48" s="70" t="s">
        <v>126</v>
      </c>
      <c r="F48" s="62">
        <f>81100*1.07</f>
        <v>86777</v>
      </c>
      <c r="G48" s="63">
        <v>44568</v>
      </c>
      <c r="H48" s="96" t="s">
        <v>127</v>
      </c>
      <c r="I48" s="15">
        <v>1</v>
      </c>
      <c r="J48" s="14"/>
      <c r="L48" s="281"/>
    </row>
    <row r="49" spans="2:12" ht="21.75" customHeight="1" x14ac:dyDescent="0.55000000000000004">
      <c r="B49" s="6"/>
      <c r="C49" s="4"/>
      <c r="D49" s="71"/>
      <c r="E49" s="72" t="s">
        <v>46</v>
      </c>
      <c r="F49" s="66"/>
      <c r="G49" s="4"/>
      <c r="H49" s="97"/>
      <c r="I49" s="17"/>
      <c r="J49" s="14"/>
      <c r="L49" s="281"/>
    </row>
    <row r="50" spans="2:12" ht="21.75" customHeight="1" x14ac:dyDescent="0.55000000000000004">
      <c r="B50" s="2">
        <v>23</v>
      </c>
      <c r="C50" s="10" t="s">
        <v>107</v>
      </c>
      <c r="D50" s="69" t="s">
        <v>128</v>
      </c>
      <c r="E50" s="70" t="s">
        <v>129</v>
      </c>
      <c r="F50" s="62">
        <f>19400*1.07</f>
        <v>20758</v>
      </c>
      <c r="G50" s="63">
        <v>44568</v>
      </c>
      <c r="H50" s="89" t="s">
        <v>130</v>
      </c>
      <c r="I50" s="15">
        <v>1</v>
      </c>
      <c r="L50" s="281"/>
    </row>
    <row r="51" spans="2:12" ht="19.5" customHeight="1" x14ac:dyDescent="0.55000000000000004">
      <c r="B51" s="3"/>
      <c r="C51" s="4"/>
      <c r="D51" s="71"/>
      <c r="E51" s="72" t="s">
        <v>46</v>
      </c>
      <c r="F51" s="66"/>
      <c r="G51" s="4"/>
      <c r="H51" s="92"/>
      <c r="I51" s="17"/>
      <c r="L51" s="281"/>
    </row>
    <row r="52" spans="2:12" ht="21.75" customHeight="1" x14ac:dyDescent="0.55000000000000004">
      <c r="B52" s="5">
        <v>24</v>
      </c>
      <c r="C52" s="10" t="s">
        <v>131</v>
      </c>
      <c r="D52" s="95" t="s">
        <v>132</v>
      </c>
      <c r="E52" s="56" t="s">
        <v>133</v>
      </c>
      <c r="F52" s="62">
        <f>2640*1.07</f>
        <v>2824.8</v>
      </c>
      <c r="G52" s="63">
        <v>44568</v>
      </c>
      <c r="H52" s="27" t="s">
        <v>134</v>
      </c>
      <c r="I52" s="15">
        <v>1</v>
      </c>
      <c r="L52" s="281"/>
    </row>
    <row r="53" spans="2:12" ht="14.25" customHeight="1" x14ac:dyDescent="0.55000000000000004">
      <c r="B53" s="6"/>
      <c r="C53" s="4"/>
      <c r="D53" s="95"/>
      <c r="E53" s="56"/>
      <c r="F53" s="53"/>
      <c r="G53" s="9"/>
      <c r="H53" s="27"/>
      <c r="I53" s="17"/>
      <c r="L53" s="281"/>
    </row>
    <row r="54" spans="2:12" ht="21.75" customHeight="1" x14ac:dyDescent="0.55000000000000004">
      <c r="B54" s="2">
        <v>25</v>
      </c>
      <c r="C54" s="36" t="s">
        <v>55</v>
      </c>
      <c r="D54" s="69" t="s">
        <v>135</v>
      </c>
      <c r="E54" s="70" t="s">
        <v>136</v>
      </c>
      <c r="F54" s="62">
        <f>14940*1.07</f>
        <v>15985.800000000001</v>
      </c>
      <c r="G54" s="63">
        <v>44571</v>
      </c>
      <c r="H54" s="15" t="s">
        <v>137</v>
      </c>
      <c r="I54" s="58">
        <v>1</v>
      </c>
      <c r="L54" s="281"/>
    </row>
    <row r="55" spans="2:12" ht="21.75" customHeight="1" x14ac:dyDescent="0.55000000000000004">
      <c r="B55" s="3"/>
      <c r="C55" s="9"/>
      <c r="D55" s="71"/>
      <c r="E55" s="72" t="s">
        <v>138</v>
      </c>
      <c r="F55" s="66"/>
      <c r="G55" s="4"/>
      <c r="H55" s="17"/>
      <c r="I55" s="58"/>
      <c r="L55" s="281"/>
    </row>
    <row r="56" spans="2:12" ht="21.75" customHeight="1" x14ac:dyDescent="0.55000000000000004">
      <c r="B56" s="5">
        <v>26</v>
      </c>
      <c r="C56" s="10" t="s">
        <v>139</v>
      </c>
      <c r="D56" s="69" t="s">
        <v>140</v>
      </c>
      <c r="E56" s="70" t="s">
        <v>141</v>
      </c>
      <c r="F56" s="62">
        <f>9090*1.07</f>
        <v>9726.3000000000011</v>
      </c>
      <c r="G56" s="63">
        <v>44571</v>
      </c>
      <c r="H56" s="59" t="s">
        <v>142</v>
      </c>
      <c r="I56" s="15">
        <v>1</v>
      </c>
      <c r="L56" s="281"/>
    </row>
    <row r="57" spans="2:12" ht="21.75" customHeight="1" x14ac:dyDescent="0.55000000000000004">
      <c r="B57" s="6"/>
      <c r="C57" s="4"/>
      <c r="D57" s="95"/>
      <c r="E57" s="56" t="s">
        <v>143</v>
      </c>
      <c r="F57" s="53"/>
      <c r="G57" s="9"/>
      <c r="H57" s="59"/>
      <c r="I57" s="17"/>
      <c r="L57" s="281"/>
    </row>
    <row r="58" spans="2:12" ht="21.75" customHeight="1" x14ac:dyDescent="0.55000000000000004">
      <c r="B58" s="2">
        <v>27</v>
      </c>
      <c r="C58" s="10" t="s">
        <v>139</v>
      </c>
      <c r="D58" s="69" t="s">
        <v>144</v>
      </c>
      <c r="E58" s="70" t="s">
        <v>145</v>
      </c>
      <c r="F58" s="62">
        <f>8640*1.07</f>
        <v>9244.8000000000011</v>
      </c>
      <c r="G58" s="63">
        <v>44571</v>
      </c>
      <c r="H58" s="55" t="s">
        <v>146</v>
      </c>
      <c r="I58" s="58">
        <v>1</v>
      </c>
      <c r="L58" s="281"/>
    </row>
    <row r="59" spans="2:12" ht="21.75" customHeight="1" x14ac:dyDescent="0.55000000000000004">
      <c r="B59" s="3"/>
      <c r="C59" s="4"/>
      <c r="D59" s="71"/>
      <c r="E59" s="72" t="s">
        <v>147</v>
      </c>
      <c r="F59" s="66"/>
      <c r="G59" s="4"/>
      <c r="H59" s="67"/>
      <c r="I59" s="58"/>
      <c r="L59" s="281"/>
    </row>
    <row r="60" spans="2:12" ht="21.75" customHeight="1" x14ac:dyDescent="0.55000000000000004">
      <c r="B60" s="5">
        <v>28</v>
      </c>
      <c r="C60" s="36" t="s">
        <v>148</v>
      </c>
      <c r="D60" s="69" t="s">
        <v>149</v>
      </c>
      <c r="E60" s="70" t="s">
        <v>150</v>
      </c>
      <c r="F60" s="62">
        <f>70000*1.07</f>
        <v>74900</v>
      </c>
      <c r="G60" s="63">
        <v>44571</v>
      </c>
      <c r="H60" s="55" t="s">
        <v>151</v>
      </c>
      <c r="I60" s="15">
        <v>1</v>
      </c>
      <c r="L60" s="281"/>
    </row>
    <row r="61" spans="2:12" ht="21.75" customHeight="1" x14ac:dyDescent="0.55000000000000004">
      <c r="B61" s="6"/>
      <c r="C61" s="9"/>
      <c r="D61" s="71"/>
      <c r="E61" s="72"/>
      <c r="F61" s="66"/>
      <c r="G61" s="4"/>
      <c r="H61" s="67"/>
      <c r="I61" s="17"/>
      <c r="L61" s="281"/>
    </row>
    <row r="62" spans="2:12" ht="21.75" customHeight="1" x14ac:dyDescent="0.55000000000000004">
      <c r="B62" s="2">
        <v>29</v>
      </c>
      <c r="C62" s="10" t="s">
        <v>152</v>
      </c>
      <c r="D62" s="95" t="s">
        <v>153</v>
      </c>
      <c r="E62" s="56" t="s">
        <v>154</v>
      </c>
      <c r="F62" s="53">
        <f>67060*1.07</f>
        <v>71754.2</v>
      </c>
      <c r="G62" s="90">
        <v>44572</v>
      </c>
      <c r="H62" s="59" t="s">
        <v>155</v>
      </c>
      <c r="I62" s="58">
        <v>1</v>
      </c>
      <c r="L62" s="281"/>
    </row>
    <row r="63" spans="2:12" ht="21.75" customHeight="1" x14ac:dyDescent="0.55000000000000004">
      <c r="B63" s="3"/>
      <c r="C63" s="4"/>
      <c r="D63" s="95"/>
      <c r="E63" s="56"/>
      <c r="F63" s="53"/>
      <c r="G63" s="9"/>
      <c r="H63" s="59"/>
      <c r="I63" s="58"/>
      <c r="L63" s="281"/>
    </row>
    <row r="64" spans="2:12" ht="21.75" customHeight="1" x14ac:dyDescent="0.55000000000000004">
      <c r="B64" s="5">
        <v>30</v>
      </c>
      <c r="C64" s="10" t="s">
        <v>156</v>
      </c>
      <c r="D64" s="69" t="s">
        <v>157</v>
      </c>
      <c r="E64" s="70" t="s">
        <v>158</v>
      </c>
      <c r="F64" s="62">
        <f>93000*1.07</f>
        <v>99510</v>
      </c>
      <c r="G64" s="63">
        <v>44572</v>
      </c>
      <c r="H64" s="55" t="s">
        <v>159</v>
      </c>
      <c r="I64" s="15">
        <v>1</v>
      </c>
      <c r="L64" s="281"/>
    </row>
    <row r="65" spans="2:12" ht="21.75" customHeight="1" x14ac:dyDescent="0.55000000000000004">
      <c r="B65" s="6"/>
      <c r="C65" s="4"/>
      <c r="D65" s="71"/>
      <c r="E65" s="72"/>
      <c r="F65" s="66"/>
      <c r="G65" s="4"/>
      <c r="H65" s="67"/>
      <c r="I65" s="17"/>
      <c r="L65" s="281"/>
    </row>
    <row r="66" spans="2:12" ht="21.75" customHeight="1" x14ac:dyDescent="0.55000000000000004">
      <c r="B66" s="2">
        <v>31</v>
      </c>
      <c r="C66" s="124" t="s">
        <v>37</v>
      </c>
      <c r="D66" s="95" t="s">
        <v>160</v>
      </c>
      <c r="E66" s="70" t="s">
        <v>161</v>
      </c>
      <c r="F66" s="62">
        <f>3756*1.07</f>
        <v>4018.92</v>
      </c>
      <c r="G66" s="90">
        <v>44572</v>
      </c>
      <c r="H66" s="91" t="s">
        <v>162</v>
      </c>
      <c r="I66" s="58">
        <v>1</v>
      </c>
      <c r="K66" s="29"/>
      <c r="L66" s="281"/>
    </row>
    <row r="67" spans="2:12" ht="21.75" customHeight="1" x14ac:dyDescent="0.55000000000000004">
      <c r="B67" s="3"/>
      <c r="C67" s="9"/>
      <c r="D67" s="95"/>
      <c r="E67" s="56"/>
      <c r="F67" s="71"/>
      <c r="G67" s="4"/>
      <c r="H67" s="18"/>
      <c r="I67" s="58"/>
      <c r="K67" s="29"/>
      <c r="L67" s="281"/>
    </row>
    <row r="68" spans="2:12" ht="21.75" customHeight="1" x14ac:dyDescent="0.55000000000000004">
      <c r="B68" s="5">
        <v>32</v>
      </c>
      <c r="C68" s="123" t="s">
        <v>67</v>
      </c>
      <c r="D68" s="69" t="s">
        <v>163</v>
      </c>
      <c r="E68" s="70" t="s">
        <v>164</v>
      </c>
      <c r="F68" s="62">
        <f>6000*1.07</f>
        <v>6420</v>
      </c>
      <c r="G68" s="90">
        <v>44572</v>
      </c>
      <c r="H68" s="91" t="s">
        <v>165</v>
      </c>
      <c r="I68" s="15">
        <v>1</v>
      </c>
      <c r="K68" s="29"/>
      <c r="L68" s="281"/>
    </row>
    <row r="69" spans="2:12" ht="21.75" customHeight="1" x14ac:dyDescent="0.55000000000000004">
      <c r="B69" s="6"/>
      <c r="C69" s="38"/>
      <c r="D69" s="71"/>
      <c r="E69" s="72"/>
      <c r="F69" s="71"/>
      <c r="G69" s="4"/>
      <c r="H69" s="18"/>
      <c r="I69" s="17"/>
      <c r="K69" s="29"/>
      <c r="L69" s="281"/>
    </row>
    <row r="70" spans="2:12" ht="21.75" customHeight="1" x14ac:dyDescent="0.55000000000000004">
      <c r="B70" s="5">
        <v>33</v>
      </c>
      <c r="C70" s="128" t="s">
        <v>37</v>
      </c>
      <c r="D70" s="69" t="s">
        <v>166</v>
      </c>
      <c r="E70" s="94" t="s">
        <v>167</v>
      </c>
      <c r="F70" s="62">
        <f>4368*1.07</f>
        <v>4673.76</v>
      </c>
      <c r="G70" s="63">
        <v>44572</v>
      </c>
      <c r="H70" s="91" t="s">
        <v>168</v>
      </c>
      <c r="I70" s="15">
        <v>1</v>
      </c>
      <c r="L70" s="281"/>
    </row>
    <row r="71" spans="2:12" ht="21.75" customHeight="1" x14ac:dyDescent="0.55000000000000004">
      <c r="B71" s="6"/>
      <c r="C71" s="4"/>
      <c r="D71" s="71"/>
      <c r="E71" s="72" t="s">
        <v>46</v>
      </c>
      <c r="F71" s="71"/>
      <c r="G71" s="4"/>
      <c r="H71" s="18"/>
      <c r="I71" s="17"/>
      <c r="L71" s="281"/>
    </row>
    <row r="72" spans="2:12" ht="21.75" customHeight="1" x14ac:dyDescent="0.55000000000000004">
      <c r="B72" s="5">
        <v>34</v>
      </c>
      <c r="C72" s="130" t="s">
        <v>37</v>
      </c>
      <c r="D72" s="95" t="s">
        <v>166</v>
      </c>
      <c r="E72" s="70" t="s">
        <v>169</v>
      </c>
      <c r="F72" s="62">
        <f>69700*1.07</f>
        <v>74579</v>
      </c>
      <c r="G72" s="90">
        <v>44572</v>
      </c>
      <c r="H72" s="91" t="s">
        <v>170</v>
      </c>
      <c r="I72" s="15">
        <v>1</v>
      </c>
      <c r="K72" s="29"/>
      <c r="L72" s="281"/>
    </row>
    <row r="73" spans="2:12" ht="21.75" customHeight="1" x14ac:dyDescent="0.55000000000000004">
      <c r="B73" s="6"/>
      <c r="C73" s="4"/>
      <c r="D73" s="71"/>
      <c r="E73" s="72" t="s">
        <v>171</v>
      </c>
      <c r="F73" s="71"/>
      <c r="G73" s="4"/>
      <c r="H73" s="18"/>
      <c r="I73" s="17"/>
      <c r="K73" s="29"/>
      <c r="L73" s="281"/>
    </row>
    <row r="74" spans="2:12" ht="21.75" customHeight="1" x14ac:dyDescent="0.55000000000000004">
      <c r="B74" s="2">
        <v>35</v>
      </c>
      <c r="C74" s="11" t="s">
        <v>64</v>
      </c>
      <c r="D74" s="69" t="s">
        <v>172</v>
      </c>
      <c r="E74" s="74" t="s">
        <v>173</v>
      </c>
      <c r="F74" s="62">
        <f>9660*1.07</f>
        <v>10336.200000000001</v>
      </c>
      <c r="G74" s="90">
        <v>44572</v>
      </c>
      <c r="H74" s="91" t="s">
        <v>174</v>
      </c>
      <c r="I74" s="58">
        <v>1</v>
      </c>
      <c r="K74" s="29"/>
      <c r="L74" s="281"/>
    </row>
    <row r="75" spans="2:12" ht="21.75" customHeight="1" x14ac:dyDescent="0.55000000000000004">
      <c r="B75" s="3"/>
      <c r="C75" s="4"/>
      <c r="D75" s="71"/>
      <c r="E75" s="72" t="s">
        <v>175</v>
      </c>
      <c r="F75" s="71"/>
      <c r="G75" s="4"/>
      <c r="H75" s="18"/>
      <c r="I75" s="58"/>
      <c r="K75" s="29"/>
      <c r="L75" s="281"/>
    </row>
    <row r="76" spans="2:12" ht="21.75" customHeight="1" x14ac:dyDescent="0.55000000000000004">
      <c r="B76" s="5">
        <v>36</v>
      </c>
      <c r="C76" s="10" t="s">
        <v>116</v>
      </c>
      <c r="D76" s="69" t="s">
        <v>117</v>
      </c>
      <c r="E76" s="70" t="s">
        <v>176</v>
      </c>
      <c r="F76" s="62">
        <f>93300*1.07</f>
        <v>99831</v>
      </c>
      <c r="G76" s="63">
        <v>44573</v>
      </c>
      <c r="H76" s="15" t="s">
        <v>177</v>
      </c>
      <c r="I76" s="15">
        <v>1</v>
      </c>
      <c r="K76" s="29"/>
      <c r="L76" s="281"/>
    </row>
    <row r="77" spans="2:12" ht="21.75" customHeight="1" x14ac:dyDescent="0.55000000000000004">
      <c r="B77" s="6"/>
      <c r="C77" s="4"/>
      <c r="D77" s="71"/>
      <c r="E77" s="72"/>
      <c r="F77" s="66"/>
      <c r="G77" s="4"/>
      <c r="H77" s="17"/>
      <c r="I77" s="17"/>
      <c r="K77" s="29"/>
      <c r="L77" s="281"/>
    </row>
    <row r="78" spans="2:12" ht="21.75" customHeight="1" x14ac:dyDescent="0.55000000000000004">
      <c r="B78" s="2">
        <v>37</v>
      </c>
      <c r="C78" s="10" t="s">
        <v>178</v>
      </c>
      <c r="D78" s="73" t="s">
        <v>179</v>
      </c>
      <c r="E78" s="94" t="s">
        <v>180</v>
      </c>
      <c r="F78" s="62">
        <f>16000*1.07</f>
        <v>17120</v>
      </c>
      <c r="G78" s="63">
        <v>44573</v>
      </c>
      <c r="H78" s="15" t="s">
        <v>181</v>
      </c>
      <c r="I78" s="15">
        <v>1</v>
      </c>
      <c r="K78" s="29"/>
      <c r="L78" s="281"/>
    </row>
    <row r="79" spans="2:12" ht="21.75" customHeight="1" x14ac:dyDescent="0.55000000000000004">
      <c r="B79" s="3"/>
      <c r="C79" s="4"/>
      <c r="D79" s="75"/>
      <c r="E79" s="76"/>
      <c r="F79" s="66"/>
      <c r="G79" s="4"/>
      <c r="H79" s="17"/>
      <c r="I79" s="17"/>
      <c r="K79" s="29"/>
      <c r="L79" s="281"/>
    </row>
    <row r="80" spans="2:12" ht="21.75" customHeight="1" x14ac:dyDescent="0.55000000000000004">
      <c r="B80" s="5">
        <v>38</v>
      </c>
      <c r="C80" s="10" t="s">
        <v>139</v>
      </c>
      <c r="D80" s="69" t="s">
        <v>182</v>
      </c>
      <c r="E80" s="70" t="s">
        <v>183</v>
      </c>
      <c r="F80" s="62">
        <f>12780*1.07</f>
        <v>13674.6</v>
      </c>
      <c r="G80" s="63">
        <v>44573</v>
      </c>
      <c r="H80" s="91" t="s">
        <v>184</v>
      </c>
      <c r="I80" s="15">
        <v>1</v>
      </c>
      <c r="K80" s="29"/>
      <c r="L80" s="281"/>
    </row>
    <row r="81" spans="2:12" ht="21.75" customHeight="1" x14ac:dyDescent="0.55000000000000004">
      <c r="B81" s="6"/>
      <c r="C81" s="4"/>
      <c r="D81" s="71"/>
      <c r="E81" s="72" t="s">
        <v>185</v>
      </c>
      <c r="F81" s="71"/>
      <c r="G81" s="4"/>
      <c r="H81" s="18"/>
      <c r="I81" s="17"/>
      <c r="K81" s="29"/>
      <c r="L81" s="281"/>
    </row>
    <row r="82" spans="2:12" ht="21.75" customHeight="1" x14ac:dyDescent="0.55000000000000004">
      <c r="B82" s="2">
        <v>39</v>
      </c>
      <c r="C82" s="10" t="s">
        <v>186</v>
      </c>
      <c r="D82" s="51" t="s">
        <v>187</v>
      </c>
      <c r="E82" s="52" t="s">
        <v>188</v>
      </c>
      <c r="F82" s="53">
        <f>77760*1.07</f>
        <v>83203.200000000012</v>
      </c>
      <c r="G82" s="54">
        <v>44574</v>
      </c>
      <c r="H82" s="15" t="s">
        <v>189</v>
      </c>
      <c r="I82" s="58">
        <v>1</v>
      </c>
      <c r="K82" s="29"/>
      <c r="L82" s="281"/>
    </row>
    <row r="83" spans="2:12" ht="21.75" customHeight="1" x14ac:dyDescent="0.55000000000000004">
      <c r="B83" s="3"/>
      <c r="C83" s="4"/>
      <c r="D83" s="51"/>
      <c r="E83" s="56" t="s">
        <v>190</v>
      </c>
      <c r="F83" s="53"/>
      <c r="G83" s="57"/>
      <c r="H83" s="58"/>
      <c r="I83" s="58"/>
      <c r="K83" s="29"/>
      <c r="L83" s="281"/>
    </row>
    <row r="84" spans="2:12" ht="21.75" customHeight="1" x14ac:dyDescent="0.55000000000000004">
      <c r="B84" s="5">
        <v>40</v>
      </c>
      <c r="C84" s="10" t="s">
        <v>191</v>
      </c>
      <c r="D84" s="60" t="s">
        <v>192</v>
      </c>
      <c r="E84" s="61" t="s">
        <v>193</v>
      </c>
      <c r="F84" s="62">
        <f>14850*1.07</f>
        <v>15889.500000000002</v>
      </c>
      <c r="G84" s="63">
        <v>44574</v>
      </c>
      <c r="H84" s="15" t="s">
        <v>194</v>
      </c>
      <c r="I84" s="15">
        <v>1</v>
      </c>
      <c r="K84" s="29"/>
      <c r="L84" s="281"/>
    </row>
    <row r="85" spans="2:12" ht="16.5" customHeight="1" x14ac:dyDescent="0.55000000000000004">
      <c r="B85" s="6"/>
      <c r="C85" s="4"/>
      <c r="D85" s="64"/>
      <c r="E85" s="65"/>
      <c r="F85" s="66"/>
      <c r="G85" s="4"/>
      <c r="H85" s="17"/>
      <c r="I85" s="17"/>
      <c r="K85" s="29"/>
      <c r="L85" s="281"/>
    </row>
    <row r="86" spans="2:12" ht="21.75" customHeight="1" x14ac:dyDescent="0.55000000000000004">
      <c r="B86" s="2">
        <v>41</v>
      </c>
      <c r="C86" s="10" t="s">
        <v>131</v>
      </c>
      <c r="D86" s="60" t="s">
        <v>195</v>
      </c>
      <c r="E86" s="61" t="s">
        <v>196</v>
      </c>
      <c r="F86" s="62">
        <f>380*1.07</f>
        <v>406.6</v>
      </c>
      <c r="G86" s="68">
        <v>44574</v>
      </c>
      <c r="H86" s="15" t="s">
        <v>197</v>
      </c>
      <c r="I86" s="58">
        <v>1</v>
      </c>
      <c r="K86" s="29"/>
      <c r="L86" s="281"/>
    </row>
    <row r="87" spans="2:12" ht="15.75" customHeight="1" x14ac:dyDescent="0.55000000000000004">
      <c r="B87" s="3"/>
      <c r="C87" s="4"/>
      <c r="D87" s="64"/>
      <c r="E87" s="65"/>
      <c r="F87" s="66"/>
      <c r="G87" s="38"/>
      <c r="H87" s="17"/>
      <c r="I87" s="58"/>
      <c r="K87" s="29"/>
      <c r="L87" s="281"/>
    </row>
    <row r="88" spans="2:12" ht="21.75" customHeight="1" x14ac:dyDescent="0.55000000000000004">
      <c r="B88" s="5">
        <v>42</v>
      </c>
      <c r="C88" s="10" t="s">
        <v>198</v>
      </c>
      <c r="D88" s="32" t="s">
        <v>199</v>
      </c>
      <c r="E88" s="52" t="s">
        <v>200</v>
      </c>
      <c r="F88" s="62">
        <f>93400*1.07</f>
        <v>99938</v>
      </c>
      <c r="G88" s="54">
        <v>44574</v>
      </c>
      <c r="H88" s="15" t="s">
        <v>201</v>
      </c>
      <c r="I88" s="15">
        <v>1</v>
      </c>
      <c r="K88" s="29"/>
      <c r="L88" s="281"/>
    </row>
    <row r="89" spans="2:12" ht="21.75" customHeight="1" x14ac:dyDescent="0.55000000000000004">
      <c r="B89" s="6"/>
      <c r="C89" s="4"/>
      <c r="D89" s="32"/>
      <c r="E89" s="52" t="s">
        <v>202</v>
      </c>
      <c r="F89" s="66"/>
      <c r="G89" s="38"/>
      <c r="H89" s="17"/>
      <c r="I89" s="17"/>
      <c r="K89" s="29"/>
      <c r="L89" s="281"/>
    </row>
    <row r="90" spans="2:12" ht="21.75" customHeight="1" x14ac:dyDescent="0.55000000000000004">
      <c r="B90" s="2">
        <v>43</v>
      </c>
      <c r="C90" s="10" t="s">
        <v>55</v>
      </c>
      <c r="D90" s="69" t="s">
        <v>203</v>
      </c>
      <c r="E90" s="70" t="s">
        <v>204</v>
      </c>
      <c r="F90" s="62">
        <f>32000*1.07</f>
        <v>34240</v>
      </c>
      <c r="G90" s="63">
        <v>44574</v>
      </c>
      <c r="H90" s="91" t="s">
        <v>205</v>
      </c>
      <c r="I90" s="15">
        <v>1</v>
      </c>
      <c r="K90" s="29"/>
      <c r="L90" s="281"/>
    </row>
    <row r="91" spans="2:12" ht="21.75" customHeight="1" x14ac:dyDescent="0.55000000000000004">
      <c r="B91" s="3"/>
      <c r="C91" s="4"/>
      <c r="D91" s="71"/>
      <c r="E91" s="72" t="s">
        <v>206</v>
      </c>
      <c r="F91" s="71"/>
      <c r="G91" s="4"/>
      <c r="H91" s="18"/>
      <c r="I91" s="17"/>
      <c r="K91" s="29"/>
      <c r="L91" s="281"/>
    </row>
    <row r="92" spans="2:12" ht="21.75" customHeight="1" x14ac:dyDescent="0.55000000000000004">
      <c r="B92" s="5">
        <v>44</v>
      </c>
      <c r="C92" s="10" t="s">
        <v>107</v>
      </c>
      <c r="D92" s="14" t="s">
        <v>207</v>
      </c>
      <c r="E92" s="70" t="s">
        <v>208</v>
      </c>
      <c r="F92" s="62">
        <f>9200*1.07</f>
        <v>9844</v>
      </c>
      <c r="G92" s="90">
        <v>44574</v>
      </c>
      <c r="H92" s="91" t="s">
        <v>209</v>
      </c>
      <c r="I92" s="15">
        <v>1</v>
      </c>
      <c r="K92" s="29"/>
      <c r="L92" s="281"/>
    </row>
    <row r="93" spans="2:12" ht="16.5" customHeight="1" x14ac:dyDescent="0.55000000000000004">
      <c r="B93" s="6"/>
      <c r="C93" s="4"/>
      <c r="D93" s="18"/>
      <c r="E93" s="72"/>
      <c r="F93" s="71"/>
      <c r="G93" s="4"/>
      <c r="H93" s="18"/>
      <c r="I93" s="17"/>
      <c r="K93" s="29"/>
      <c r="L93" s="281"/>
    </row>
    <row r="94" spans="2:12" ht="21.75" customHeight="1" x14ac:dyDescent="0.55000000000000004">
      <c r="B94" s="2">
        <v>45</v>
      </c>
      <c r="C94" s="10" t="s">
        <v>85</v>
      </c>
      <c r="D94" s="95" t="s">
        <v>210</v>
      </c>
      <c r="E94" s="74" t="s">
        <v>211</v>
      </c>
      <c r="F94" s="62">
        <f>3800*1.07</f>
        <v>4066.0000000000005</v>
      </c>
      <c r="G94" s="90">
        <v>44574</v>
      </c>
      <c r="H94" s="91" t="s">
        <v>212</v>
      </c>
      <c r="I94" s="58">
        <v>1</v>
      </c>
      <c r="K94" s="29"/>
      <c r="L94" s="281"/>
    </row>
    <row r="95" spans="2:12" ht="21.75" customHeight="1" x14ac:dyDescent="0.55000000000000004">
      <c r="B95" s="3"/>
      <c r="C95" s="4"/>
      <c r="D95" s="71"/>
      <c r="E95" s="72"/>
      <c r="F95" s="71"/>
      <c r="G95" s="4"/>
      <c r="H95" s="18"/>
      <c r="I95" s="58"/>
      <c r="K95" s="29"/>
      <c r="L95" s="281"/>
    </row>
    <row r="96" spans="2:12" ht="21.75" customHeight="1" x14ac:dyDescent="0.55000000000000004">
      <c r="B96" s="5">
        <v>46</v>
      </c>
      <c r="C96" s="10" t="s">
        <v>213</v>
      </c>
      <c r="D96" s="95" t="s">
        <v>214</v>
      </c>
      <c r="E96" s="70" t="s">
        <v>215</v>
      </c>
      <c r="F96" s="62">
        <f>14233*1.07</f>
        <v>15229.310000000001</v>
      </c>
      <c r="G96" s="90">
        <v>44574</v>
      </c>
      <c r="H96" s="91" t="s">
        <v>216</v>
      </c>
      <c r="I96" s="15">
        <v>1</v>
      </c>
      <c r="L96" s="281"/>
    </row>
    <row r="97" spans="2:12" ht="21.75" customHeight="1" x14ac:dyDescent="0.55000000000000004">
      <c r="B97" s="6"/>
      <c r="C97" s="4"/>
      <c r="D97" s="71"/>
      <c r="E97" s="72" t="s">
        <v>217</v>
      </c>
      <c r="F97" s="71"/>
      <c r="G97" s="4"/>
      <c r="H97" s="18"/>
      <c r="I97" s="17"/>
      <c r="L97" s="281"/>
    </row>
    <row r="98" spans="2:12" ht="21.75" customHeight="1" x14ac:dyDescent="0.55000000000000004">
      <c r="B98" s="2">
        <v>47</v>
      </c>
      <c r="C98" s="10" t="s">
        <v>47</v>
      </c>
      <c r="D98" s="95" t="s">
        <v>218</v>
      </c>
      <c r="E98" s="70" t="s">
        <v>219</v>
      </c>
      <c r="F98" s="62">
        <f>3500*1.07</f>
        <v>3745</v>
      </c>
      <c r="G98" s="90">
        <v>44574</v>
      </c>
      <c r="H98" s="91" t="s">
        <v>220</v>
      </c>
      <c r="I98" s="58">
        <v>1</v>
      </c>
      <c r="L98" s="281"/>
    </row>
    <row r="99" spans="2:12" ht="21.75" customHeight="1" x14ac:dyDescent="0.55000000000000004">
      <c r="B99" s="3"/>
      <c r="C99" s="4"/>
      <c r="D99" s="95"/>
      <c r="E99" s="56"/>
      <c r="F99" s="71"/>
      <c r="G99" s="4"/>
      <c r="H99" s="18"/>
      <c r="I99" s="58"/>
      <c r="L99" s="281"/>
    </row>
    <row r="100" spans="2:12" ht="21.75" customHeight="1" x14ac:dyDescent="0.55000000000000004">
      <c r="B100" s="5">
        <v>48</v>
      </c>
      <c r="C100" s="10" t="s">
        <v>221</v>
      </c>
      <c r="D100" s="91" t="s">
        <v>222</v>
      </c>
      <c r="E100" s="70" t="s">
        <v>223</v>
      </c>
      <c r="F100" s="62">
        <f>93000*1.07</f>
        <v>99510</v>
      </c>
      <c r="G100" s="63">
        <v>44574</v>
      </c>
      <c r="H100" s="91" t="s">
        <v>224</v>
      </c>
      <c r="I100" s="15">
        <v>1</v>
      </c>
      <c r="L100" s="281"/>
    </row>
    <row r="101" spans="2:12" ht="21.75" customHeight="1" x14ac:dyDescent="0.55000000000000004">
      <c r="B101" s="6"/>
      <c r="C101" s="4"/>
      <c r="D101" s="18"/>
      <c r="E101" s="72" t="s">
        <v>225</v>
      </c>
      <c r="F101" s="71"/>
      <c r="G101" s="4"/>
      <c r="H101" s="18"/>
      <c r="I101" s="17"/>
      <c r="L101" s="281"/>
    </row>
    <row r="102" spans="2:12" ht="21.75" customHeight="1" x14ac:dyDescent="0.55000000000000004">
      <c r="B102" s="2">
        <v>49</v>
      </c>
      <c r="C102" s="124" t="s">
        <v>226</v>
      </c>
      <c r="D102" s="69" t="s">
        <v>227</v>
      </c>
      <c r="E102" s="70" t="s">
        <v>228</v>
      </c>
      <c r="F102" s="62">
        <f>12600*1.07</f>
        <v>13482</v>
      </c>
      <c r="G102" s="90">
        <v>44574</v>
      </c>
      <c r="H102" s="91" t="s">
        <v>229</v>
      </c>
      <c r="I102" s="58">
        <v>1</v>
      </c>
      <c r="L102" s="281"/>
    </row>
    <row r="103" spans="2:12" ht="21.75" customHeight="1" x14ac:dyDescent="0.55000000000000004">
      <c r="B103" s="3"/>
      <c r="C103" s="57"/>
      <c r="D103" s="71"/>
      <c r="E103" s="72"/>
      <c r="F103" s="98"/>
      <c r="G103" s="4"/>
      <c r="H103" s="18"/>
      <c r="I103" s="58"/>
      <c r="L103" s="281"/>
    </row>
    <row r="104" spans="2:12" ht="21.75" customHeight="1" x14ac:dyDescent="0.55000000000000004">
      <c r="B104" s="5">
        <v>50</v>
      </c>
      <c r="C104" s="10" t="s">
        <v>107</v>
      </c>
      <c r="D104" s="14" t="s">
        <v>207</v>
      </c>
      <c r="E104" s="56" t="s">
        <v>230</v>
      </c>
      <c r="F104" s="62">
        <f>5550*1.07</f>
        <v>5938.5</v>
      </c>
      <c r="G104" s="63">
        <v>44574</v>
      </c>
      <c r="H104" s="91" t="s">
        <v>231</v>
      </c>
      <c r="I104" s="15">
        <v>1</v>
      </c>
      <c r="L104" s="281"/>
    </row>
    <row r="105" spans="2:12" ht="21.75" customHeight="1" x14ac:dyDescent="0.55000000000000004">
      <c r="B105" s="6"/>
      <c r="C105" s="4"/>
      <c r="D105" s="32"/>
      <c r="E105" s="56" t="s">
        <v>41</v>
      </c>
      <c r="F105" s="99"/>
      <c r="G105" s="4"/>
      <c r="H105" s="32"/>
      <c r="I105" s="17"/>
      <c r="L105" s="281"/>
    </row>
    <row r="106" spans="2:12" ht="21.75" customHeight="1" x14ac:dyDescent="0.55000000000000004">
      <c r="B106" s="2">
        <v>51</v>
      </c>
      <c r="C106" s="10" t="s">
        <v>232</v>
      </c>
      <c r="D106" s="91" t="s">
        <v>233</v>
      </c>
      <c r="E106" s="70" t="s">
        <v>234</v>
      </c>
      <c r="F106" s="62">
        <f>24000*1.07</f>
        <v>25680</v>
      </c>
      <c r="G106" s="90">
        <v>44574</v>
      </c>
      <c r="H106" s="91" t="s">
        <v>235</v>
      </c>
      <c r="I106" s="58">
        <v>1</v>
      </c>
      <c r="L106" s="281"/>
    </row>
    <row r="107" spans="2:12" ht="21.75" customHeight="1" x14ac:dyDescent="0.55000000000000004">
      <c r="B107" s="3"/>
      <c r="C107" s="4"/>
      <c r="D107" s="18"/>
      <c r="E107" s="72"/>
      <c r="F107" s="98"/>
      <c r="G107" s="4"/>
      <c r="H107" s="18"/>
      <c r="I107" s="58"/>
      <c r="L107" s="281"/>
    </row>
    <row r="108" spans="2:12" ht="21.75" customHeight="1" x14ac:dyDescent="0.55000000000000004">
      <c r="B108" s="5">
        <v>52</v>
      </c>
      <c r="C108" s="10" t="s">
        <v>55</v>
      </c>
      <c r="D108" s="91" t="s">
        <v>236</v>
      </c>
      <c r="E108" s="70" t="s">
        <v>237</v>
      </c>
      <c r="F108" s="62">
        <f>4720*1.07</f>
        <v>5050.4000000000005</v>
      </c>
      <c r="G108" s="63">
        <v>44574</v>
      </c>
      <c r="H108" s="91" t="s">
        <v>238</v>
      </c>
      <c r="I108" s="15">
        <v>1</v>
      </c>
      <c r="L108" s="281"/>
    </row>
    <row r="109" spans="2:12" ht="21.75" customHeight="1" x14ac:dyDescent="0.55000000000000004">
      <c r="B109" s="6"/>
      <c r="C109" s="4"/>
      <c r="D109" s="18"/>
      <c r="E109" s="72" t="s">
        <v>239</v>
      </c>
      <c r="F109" s="98"/>
      <c r="G109" s="4"/>
      <c r="H109" s="18"/>
      <c r="I109" s="17"/>
      <c r="L109" s="281"/>
    </row>
    <row r="110" spans="2:12" ht="21.75" customHeight="1" x14ac:dyDescent="0.55000000000000004">
      <c r="B110" s="2">
        <v>53</v>
      </c>
      <c r="C110" s="36" t="s">
        <v>131</v>
      </c>
      <c r="D110" s="51" t="s">
        <v>195</v>
      </c>
      <c r="E110" s="56" t="s">
        <v>240</v>
      </c>
      <c r="F110" s="53">
        <f>2940*1.07</f>
        <v>3145.8</v>
      </c>
      <c r="G110" s="54">
        <v>44575</v>
      </c>
      <c r="H110" s="58" t="s">
        <v>241</v>
      </c>
      <c r="I110" s="58">
        <v>1</v>
      </c>
      <c r="L110" s="281"/>
    </row>
    <row r="111" spans="2:12" ht="21.75" customHeight="1" x14ac:dyDescent="0.55000000000000004">
      <c r="B111" s="3"/>
      <c r="C111" s="4"/>
      <c r="D111" s="64"/>
      <c r="E111" s="56"/>
      <c r="F111" s="66"/>
      <c r="G111" s="38"/>
      <c r="H111" s="58"/>
      <c r="I111" s="58"/>
      <c r="L111" s="281"/>
    </row>
    <row r="112" spans="2:12" ht="21.75" customHeight="1" x14ac:dyDescent="0.55000000000000004">
      <c r="B112" s="5">
        <v>54</v>
      </c>
      <c r="C112" s="10" t="s">
        <v>186</v>
      </c>
      <c r="D112" s="60" t="s">
        <v>187</v>
      </c>
      <c r="E112" s="61" t="s">
        <v>242</v>
      </c>
      <c r="F112" s="62">
        <f>91650*1.07</f>
        <v>98065.5</v>
      </c>
      <c r="G112" s="68">
        <v>44578</v>
      </c>
      <c r="H112" s="15" t="s">
        <v>243</v>
      </c>
      <c r="I112" s="15">
        <v>1</v>
      </c>
      <c r="L112" s="281"/>
    </row>
    <row r="113" spans="2:12" ht="21.75" customHeight="1" x14ac:dyDescent="0.55000000000000004">
      <c r="B113" s="6"/>
      <c r="C113" s="4"/>
      <c r="D113" s="64"/>
      <c r="E113" s="65"/>
      <c r="F113" s="66"/>
      <c r="G113" s="38"/>
      <c r="H113" s="17"/>
      <c r="I113" s="17"/>
      <c r="L113" s="281"/>
    </row>
    <row r="114" spans="2:12" ht="21.75" customHeight="1" x14ac:dyDescent="0.55000000000000004">
      <c r="B114" s="2">
        <v>55</v>
      </c>
      <c r="C114" s="10" t="s">
        <v>116</v>
      </c>
      <c r="D114" s="100" t="s">
        <v>244</v>
      </c>
      <c r="E114" s="70" t="s">
        <v>245</v>
      </c>
      <c r="F114" s="62">
        <f>84000*1.07</f>
        <v>89880</v>
      </c>
      <c r="G114" s="68">
        <v>44578</v>
      </c>
      <c r="H114" s="15" t="s">
        <v>246</v>
      </c>
      <c r="I114" s="58">
        <v>1</v>
      </c>
      <c r="L114" s="281"/>
    </row>
    <row r="115" spans="2:12" ht="21.75" customHeight="1" x14ac:dyDescent="0.55000000000000004">
      <c r="B115" s="3"/>
      <c r="C115" s="4"/>
      <c r="D115" s="101"/>
      <c r="E115" s="72"/>
      <c r="F115" s="66"/>
      <c r="G115" s="38"/>
      <c r="H115" s="17"/>
      <c r="I115" s="58"/>
      <c r="L115" s="281"/>
    </row>
    <row r="116" spans="2:12" ht="21.75" customHeight="1" x14ac:dyDescent="0.55000000000000004">
      <c r="B116" s="5">
        <v>56</v>
      </c>
      <c r="C116" s="10" t="s">
        <v>55</v>
      </c>
      <c r="D116" s="91" t="s">
        <v>227</v>
      </c>
      <c r="E116" s="70" t="s">
        <v>247</v>
      </c>
      <c r="F116" s="62">
        <f>25920*1.07</f>
        <v>27734.400000000001</v>
      </c>
      <c r="G116" s="90">
        <v>44578</v>
      </c>
      <c r="H116" s="91" t="s">
        <v>248</v>
      </c>
      <c r="I116" s="15">
        <v>1</v>
      </c>
      <c r="L116" s="281"/>
    </row>
    <row r="117" spans="2:12" ht="21.75" customHeight="1" x14ac:dyDescent="0.55000000000000004">
      <c r="B117" s="6"/>
      <c r="C117" s="4"/>
      <c r="D117" s="18"/>
      <c r="E117" s="72" t="s">
        <v>249</v>
      </c>
      <c r="F117" s="98"/>
      <c r="G117" s="4"/>
      <c r="H117" s="18"/>
      <c r="I117" s="17"/>
      <c r="L117" s="281"/>
    </row>
    <row r="118" spans="2:12" ht="21.75" customHeight="1" x14ac:dyDescent="0.55000000000000004">
      <c r="B118" s="2">
        <v>57</v>
      </c>
      <c r="C118" s="10" t="s">
        <v>139</v>
      </c>
      <c r="D118" s="60" t="s">
        <v>250</v>
      </c>
      <c r="E118" s="61" t="s">
        <v>251</v>
      </c>
      <c r="F118" s="62">
        <f>20610*1.07</f>
        <v>22052.7</v>
      </c>
      <c r="G118" s="68">
        <v>44578</v>
      </c>
      <c r="H118" s="15" t="s">
        <v>252</v>
      </c>
      <c r="I118" s="58">
        <v>1</v>
      </c>
      <c r="L118" s="281"/>
    </row>
    <row r="119" spans="2:12" ht="21.75" customHeight="1" x14ac:dyDescent="0.55000000000000004">
      <c r="B119" s="3"/>
      <c r="C119" s="4"/>
      <c r="D119" s="64"/>
      <c r="E119" s="65" t="s">
        <v>253</v>
      </c>
      <c r="F119" s="66"/>
      <c r="G119" s="38"/>
      <c r="H119" s="17"/>
      <c r="I119" s="58"/>
      <c r="L119" s="281"/>
    </row>
    <row r="120" spans="2:12" ht="21.75" customHeight="1" x14ac:dyDescent="0.55000000000000004">
      <c r="B120" s="5">
        <v>58</v>
      </c>
      <c r="C120" s="10" t="s">
        <v>254</v>
      </c>
      <c r="D120" s="102" t="s">
        <v>255</v>
      </c>
      <c r="E120" s="70" t="s">
        <v>256</v>
      </c>
      <c r="F120" s="62">
        <f>92000*1.07</f>
        <v>98440</v>
      </c>
      <c r="G120" s="68">
        <v>44578</v>
      </c>
      <c r="H120" s="15" t="s">
        <v>257</v>
      </c>
      <c r="I120" s="15">
        <v>1</v>
      </c>
      <c r="L120" s="281"/>
    </row>
    <row r="121" spans="2:12" ht="21.75" customHeight="1" x14ac:dyDescent="0.55000000000000004">
      <c r="B121" s="6"/>
      <c r="C121" s="4"/>
      <c r="D121" s="101"/>
      <c r="E121" s="72"/>
      <c r="F121" s="66"/>
      <c r="G121" s="38"/>
      <c r="H121" s="17"/>
      <c r="I121" s="17"/>
      <c r="L121" s="281"/>
    </row>
    <row r="122" spans="2:12" ht="21.75" customHeight="1" x14ac:dyDescent="0.55000000000000004">
      <c r="B122" s="2">
        <v>59</v>
      </c>
      <c r="C122" s="10" t="s">
        <v>258</v>
      </c>
      <c r="D122" s="102" t="s">
        <v>259</v>
      </c>
      <c r="E122" s="70" t="s">
        <v>260</v>
      </c>
      <c r="F122" s="62">
        <f>20000*1.07</f>
        <v>21400</v>
      </c>
      <c r="G122" s="68">
        <v>44578</v>
      </c>
      <c r="H122" s="15" t="s">
        <v>261</v>
      </c>
      <c r="I122" s="58">
        <v>1</v>
      </c>
      <c r="L122" s="281"/>
    </row>
    <row r="123" spans="2:12" ht="19.5" customHeight="1" x14ac:dyDescent="0.55000000000000004">
      <c r="B123" s="3"/>
      <c r="C123" s="4"/>
      <c r="D123" s="101"/>
      <c r="E123" s="72"/>
      <c r="F123" s="66"/>
      <c r="G123" s="38"/>
      <c r="H123" s="17"/>
      <c r="I123" s="58"/>
      <c r="L123" s="281"/>
    </row>
    <row r="124" spans="2:12" ht="21.75" customHeight="1" x14ac:dyDescent="0.55000000000000004">
      <c r="B124" s="5">
        <v>60</v>
      </c>
      <c r="C124" s="10" t="s">
        <v>152</v>
      </c>
      <c r="D124" s="91" t="s">
        <v>262</v>
      </c>
      <c r="E124" s="70" t="s">
        <v>263</v>
      </c>
      <c r="F124" s="62">
        <f>5234*1.07</f>
        <v>5600.38</v>
      </c>
      <c r="G124" s="63">
        <v>44579</v>
      </c>
      <c r="H124" s="91" t="s">
        <v>264</v>
      </c>
      <c r="I124" s="15">
        <v>1</v>
      </c>
      <c r="L124" s="281"/>
    </row>
    <row r="125" spans="2:12" ht="16.5" customHeight="1" x14ac:dyDescent="0.55000000000000004">
      <c r="B125" s="6"/>
      <c r="C125" s="4"/>
      <c r="D125" s="18"/>
      <c r="E125" s="103"/>
      <c r="F125" s="98"/>
      <c r="G125" s="4"/>
      <c r="H125" s="18"/>
      <c r="I125" s="17"/>
      <c r="L125" s="281"/>
    </row>
    <row r="126" spans="2:12" ht="21.75" customHeight="1" x14ac:dyDescent="0.55000000000000004">
      <c r="B126" s="2">
        <v>61</v>
      </c>
      <c r="C126" s="128" t="s">
        <v>37</v>
      </c>
      <c r="D126" s="60" t="s">
        <v>265</v>
      </c>
      <c r="E126" s="104" t="s">
        <v>266</v>
      </c>
      <c r="F126" s="62">
        <f>1680*1.07</f>
        <v>1797.6000000000001</v>
      </c>
      <c r="G126" s="90">
        <v>44579</v>
      </c>
      <c r="H126" s="91" t="s">
        <v>267</v>
      </c>
      <c r="I126" s="58">
        <v>1</v>
      </c>
      <c r="L126" s="281"/>
    </row>
    <row r="127" spans="2:12" ht="14.25" customHeight="1" x14ac:dyDescent="0.55000000000000004">
      <c r="B127" s="3"/>
      <c r="C127" s="4"/>
      <c r="D127" s="64"/>
      <c r="E127" s="103"/>
      <c r="F127" s="98"/>
      <c r="G127" s="4"/>
      <c r="H127" s="18"/>
      <c r="I127" s="58"/>
      <c r="L127" s="281"/>
    </row>
    <row r="128" spans="2:12" ht="21.75" customHeight="1" x14ac:dyDescent="0.55000000000000004">
      <c r="B128" s="5">
        <v>62</v>
      </c>
      <c r="C128" s="36" t="s">
        <v>85</v>
      </c>
      <c r="D128" s="60" t="s">
        <v>268</v>
      </c>
      <c r="E128" s="104" t="s">
        <v>269</v>
      </c>
      <c r="F128" s="62">
        <f>14760*1.07</f>
        <v>15793.2</v>
      </c>
      <c r="G128" s="90">
        <v>44579</v>
      </c>
      <c r="H128" s="91" t="s">
        <v>270</v>
      </c>
      <c r="I128" s="15">
        <v>1</v>
      </c>
      <c r="L128" s="281"/>
    </row>
    <row r="129" spans="2:12" ht="21.75" customHeight="1" x14ac:dyDescent="0.55000000000000004">
      <c r="B129" s="6"/>
      <c r="C129" s="9"/>
      <c r="D129" s="51"/>
      <c r="E129" s="56" t="s">
        <v>271</v>
      </c>
      <c r="F129" s="99"/>
      <c r="G129" s="9"/>
      <c r="H129" s="32"/>
      <c r="I129" s="17"/>
      <c r="L129" s="281"/>
    </row>
    <row r="130" spans="2:12" ht="21.75" customHeight="1" x14ac:dyDescent="0.55000000000000004">
      <c r="B130" s="2">
        <v>63</v>
      </c>
      <c r="C130" s="10" t="s">
        <v>272</v>
      </c>
      <c r="D130" s="91" t="s">
        <v>273</v>
      </c>
      <c r="E130" s="70" t="s">
        <v>274</v>
      </c>
      <c r="F130" s="62">
        <f>3900*1.07</f>
        <v>4173</v>
      </c>
      <c r="G130" s="63">
        <v>44579</v>
      </c>
      <c r="H130" s="91" t="s">
        <v>275</v>
      </c>
      <c r="I130" s="58">
        <v>1</v>
      </c>
      <c r="L130" s="281"/>
    </row>
    <row r="131" spans="2:12" ht="21.75" customHeight="1" x14ac:dyDescent="0.55000000000000004">
      <c r="B131" s="3"/>
      <c r="C131" s="9"/>
      <c r="D131" s="32"/>
      <c r="E131" s="56" t="s">
        <v>276</v>
      </c>
      <c r="F131" s="99"/>
      <c r="G131" s="4"/>
      <c r="H131" s="32"/>
      <c r="I131" s="58"/>
      <c r="L131" s="281"/>
    </row>
    <row r="132" spans="2:12" ht="21.75" customHeight="1" x14ac:dyDescent="0.55000000000000004">
      <c r="B132" s="5">
        <v>64</v>
      </c>
      <c r="C132" s="10" t="s">
        <v>277</v>
      </c>
      <c r="D132" s="91" t="s">
        <v>278</v>
      </c>
      <c r="E132" s="70" t="s">
        <v>279</v>
      </c>
      <c r="F132" s="62">
        <f>76060*1.07</f>
        <v>81384.200000000012</v>
      </c>
      <c r="G132" s="63">
        <v>44579</v>
      </c>
      <c r="H132" s="91" t="s">
        <v>280</v>
      </c>
      <c r="I132" s="15">
        <v>1</v>
      </c>
      <c r="L132" s="281"/>
    </row>
    <row r="133" spans="2:12" ht="21.75" customHeight="1" x14ac:dyDescent="0.55000000000000004">
      <c r="B133" s="6"/>
      <c r="C133" s="4"/>
      <c r="D133" s="18"/>
      <c r="E133" s="56"/>
      <c r="F133" s="99"/>
      <c r="G133" s="4"/>
      <c r="H133" s="32"/>
      <c r="I133" s="17"/>
      <c r="L133" s="281"/>
    </row>
    <row r="134" spans="2:12" ht="21.75" customHeight="1" x14ac:dyDescent="0.55000000000000004">
      <c r="B134" s="2">
        <v>65</v>
      </c>
      <c r="C134" s="10" t="s">
        <v>281</v>
      </c>
      <c r="D134" s="51" t="s">
        <v>282</v>
      </c>
      <c r="E134" s="70" t="s">
        <v>716</v>
      </c>
      <c r="F134" s="105">
        <f>17900*1.07</f>
        <v>19153</v>
      </c>
      <c r="G134" s="90">
        <v>44579</v>
      </c>
      <c r="H134" s="91" t="s">
        <v>284</v>
      </c>
      <c r="I134" s="58">
        <v>1</v>
      </c>
      <c r="L134" s="281"/>
    </row>
    <row r="135" spans="2:12" ht="21.75" customHeight="1" x14ac:dyDescent="0.55000000000000004">
      <c r="B135" s="3"/>
      <c r="C135" s="4"/>
      <c r="D135" s="64"/>
      <c r="E135" s="72" t="s">
        <v>285</v>
      </c>
      <c r="F135" s="99"/>
      <c r="G135" s="9"/>
      <c r="H135" s="32"/>
      <c r="I135" s="58"/>
      <c r="L135" s="281"/>
    </row>
    <row r="136" spans="2:12" ht="21.75" customHeight="1" x14ac:dyDescent="0.55000000000000004">
      <c r="B136" s="5">
        <v>66</v>
      </c>
      <c r="C136" s="10" t="s">
        <v>286</v>
      </c>
      <c r="D136" s="91" t="s">
        <v>287</v>
      </c>
      <c r="E136" s="70" t="s">
        <v>288</v>
      </c>
      <c r="F136" s="62">
        <f>81308.41*1.07</f>
        <v>86999.998700000011</v>
      </c>
      <c r="G136" s="63">
        <v>44579</v>
      </c>
      <c r="H136" s="91" t="s">
        <v>289</v>
      </c>
      <c r="I136" s="15">
        <v>1</v>
      </c>
      <c r="L136" s="281"/>
    </row>
    <row r="137" spans="2:12" ht="21.75" customHeight="1" x14ac:dyDescent="0.55000000000000004">
      <c r="B137" s="6"/>
      <c r="C137" s="4"/>
      <c r="D137" s="18"/>
      <c r="E137" s="72" t="s">
        <v>290</v>
      </c>
      <c r="F137" s="66"/>
      <c r="G137" s="4"/>
      <c r="H137" s="18"/>
      <c r="I137" s="17"/>
      <c r="L137" s="281"/>
    </row>
    <row r="138" spans="2:12" ht="21.75" customHeight="1" x14ac:dyDescent="0.55000000000000004">
      <c r="B138" s="2">
        <v>67</v>
      </c>
      <c r="C138" s="36" t="s">
        <v>291</v>
      </c>
      <c r="D138" s="106" t="s">
        <v>292</v>
      </c>
      <c r="E138" s="56" t="s">
        <v>293</v>
      </c>
      <c r="F138" s="53">
        <f>87300*1.07</f>
        <v>93411</v>
      </c>
      <c r="G138" s="54">
        <v>44580</v>
      </c>
      <c r="H138" s="58" t="s">
        <v>294</v>
      </c>
      <c r="I138" s="58">
        <v>1</v>
      </c>
      <c r="L138" s="281"/>
    </row>
    <row r="139" spans="2:12" ht="21.75" customHeight="1" x14ac:dyDescent="0.55000000000000004">
      <c r="B139" s="3"/>
      <c r="C139" s="4"/>
      <c r="D139" s="101"/>
      <c r="E139" s="72" t="s">
        <v>41</v>
      </c>
      <c r="F139" s="66"/>
      <c r="G139" s="38"/>
      <c r="H139" s="17"/>
      <c r="I139" s="58"/>
      <c r="L139" s="281"/>
    </row>
    <row r="140" spans="2:12" ht="21.75" customHeight="1" x14ac:dyDescent="0.55000000000000004">
      <c r="B140" s="5">
        <v>68</v>
      </c>
      <c r="C140" s="10" t="s">
        <v>295</v>
      </c>
      <c r="D140" s="73" t="s">
        <v>296</v>
      </c>
      <c r="E140" s="70" t="s">
        <v>297</v>
      </c>
      <c r="F140" s="62">
        <f>90000*1.07</f>
        <v>96300</v>
      </c>
      <c r="G140" s="54">
        <v>44580</v>
      </c>
      <c r="H140" s="15" t="s">
        <v>298</v>
      </c>
      <c r="I140" s="15">
        <v>1</v>
      </c>
      <c r="L140" s="281"/>
    </row>
    <row r="141" spans="2:12" ht="21.75" customHeight="1" x14ac:dyDescent="0.55000000000000004">
      <c r="B141" s="6"/>
      <c r="C141" s="4"/>
      <c r="D141" s="75"/>
      <c r="E141" s="72"/>
      <c r="F141" s="66"/>
      <c r="G141" s="38"/>
      <c r="H141" s="17"/>
      <c r="I141" s="17"/>
      <c r="L141" s="281"/>
    </row>
    <row r="142" spans="2:12" ht="21.75" customHeight="1" x14ac:dyDescent="0.55000000000000004">
      <c r="B142" s="2">
        <v>69</v>
      </c>
      <c r="C142" s="36" t="s">
        <v>272</v>
      </c>
      <c r="D142" s="91" t="s">
        <v>273</v>
      </c>
      <c r="E142" s="56" t="s">
        <v>299</v>
      </c>
      <c r="F142" s="62">
        <f>38800*1.07</f>
        <v>41516</v>
      </c>
      <c r="G142" s="54">
        <v>44580</v>
      </c>
      <c r="H142" s="15" t="s">
        <v>300</v>
      </c>
      <c r="I142" s="58">
        <v>1</v>
      </c>
      <c r="L142" s="281"/>
    </row>
    <row r="143" spans="2:12" ht="21.75" customHeight="1" x14ac:dyDescent="0.55000000000000004">
      <c r="B143" s="3"/>
      <c r="C143" s="9"/>
      <c r="D143" s="32"/>
      <c r="E143" s="56" t="s">
        <v>301</v>
      </c>
      <c r="F143" s="66"/>
      <c r="G143" s="38"/>
      <c r="H143" s="17"/>
      <c r="I143" s="58"/>
      <c r="L143" s="281"/>
    </row>
    <row r="144" spans="2:12" ht="21.75" customHeight="1" x14ac:dyDescent="0.55000000000000004">
      <c r="B144" s="5">
        <v>70</v>
      </c>
      <c r="C144" s="10" t="s">
        <v>131</v>
      </c>
      <c r="D144" s="91" t="s">
        <v>302</v>
      </c>
      <c r="E144" s="70" t="s">
        <v>303</v>
      </c>
      <c r="F144" s="62">
        <f>3536*1.07</f>
        <v>3783.5200000000004</v>
      </c>
      <c r="G144" s="90">
        <v>44580</v>
      </c>
      <c r="H144" s="91" t="s">
        <v>304</v>
      </c>
      <c r="I144" s="15">
        <v>1</v>
      </c>
      <c r="L144" s="281"/>
    </row>
    <row r="145" spans="2:12" ht="21.75" customHeight="1" x14ac:dyDescent="0.55000000000000004">
      <c r="B145" s="6"/>
      <c r="C145" s="4"/>
      <c r="D145" s="18"/>
      <c r="E145" s="72"/>
      <c r="F145" s="98"/>
      <c r="G145" s="4"/>
      <c r="H145" s="92"/>
      <c r="I145" s="17"/>
      <c r="L145" s="281"/>
    </row>
    <row r="146" spans="2:12" ht="21.75" customHeight="1" x14ac:dyDescent="0.55000000000000004">
      <c r="B146" s="2">
        <v>71</v>
      </c>
      <c r="C146" s="124" t="s">
        <v>37</v>
      </c>
      <c r="D146" s="95" t="s">
        <v>305</v>
      </c>
      <c r="E146" s="70" t="s">
        <v>306</v>
      </c>
      <c r="F146" s="62">
        <f>14760*1.07</f>
        <v>15793.2</v>
      </c>
      <c r="G146" s="90">
        <v>44581</v>
      </c>
      <c r="H146" s="15" t="s">
        <v>307</v>
      </c>
      <c r="I146" s="58">
        <v>1</v>
      </c>
      <c r="L146" s="281"/>
    </row>
    <row r="147" spans="2:12" ht="21.75" customHeight="1" x14ac:dyDescent="0.55000000000000004">
      <c r="B147" s="3"/>
      <c r="C147" s="9"/>
      <c r="D147" s="71"/>
      <c r="E147" s="72"/>
      <c r="F147" s="98"/>
      <c r="G147" s="9"/>
      <c r="H147" s="58"/>
      <c r="I147" s="58"/>
      <c r="L147" s="281"/>
    </row>
    <row r="148" spans="2:12" ht="21.75" customHeight="1" x14ac:dyDescent="0.55000000000000004">
      <c r="B148" s="5">
        <v>72</v>
      </c>
      <c r="C148" s="10" t="s">
        <v>308</v>
      </c>
      <c r="D148" s="69" t="s">
        <v>309</v>
      </c>
      <c r="E148" s="70" t="s">
        <v>310</v>
      </c>
      <c r="F148" s="62">
        <f>67450*1.07</f>
        <v>72171.5</v>
      </c>
      <c r="G148" s="63">
        <v>44582</v>
      </c>
      <c r="H148" s="15" t="s">
        <v>311</v>
      </c>
      <c r="I148" s="15">
        <v>1</v>
      </c>
      <c r="L148" s="281"/>
    </row>
    <row r="149" spans="2:12" ht="21.75" customHeight="1" x14ac:dyDescent="0.55000000000000004">
      <c r="B149" s="6"/>
      <c r="C149" s="4"/>
      <c r="D149" s="71"/>
      <c r="E149" s="72" t="s">
        <v>41</v>
      </c>
      <c r="F149" s="98"/>
      <c r="G149" s="4"/>
      <c r="H149" s="17"/>
      <c r="I149" s="17"/>
      <c r="L149" s="281"/>
    </row>
    <row r="150" spans="2:12" ht="21.75" customHeight="1" x14ac:dyDescent="0.55000000000000004">
      <c r="B150" s="2">
        <v>73</v>
      </c>
      <c r="C150" s="10" t="s">
        <v>178</v>
      </c>
      <c r="D150" s="73" t="s">
        <v>312</v>
      </c>
      <c r="E150" s="70" t="s">
        <v>313</v>
      </c>
      <c r="F150" s="62">
        <f>86000*1.07</f>
        <v>92020</v>
      </c>
      <c r="G150" s="90">
        <v>44582</v>
      </c>
      <c r="H150" s="58" t="s">
        <v>314</v>
      </c>
      <c r="I150" s="58">
        <v>1</v>
      </c>
      <c r="L150" s="281"/>
    </row>
    <row r="151" spans="2:12" ht="21.75" customHeight="1" x14ac:dyDescent="0.55000000000000004">
      <c r="B151" s="3"/>
      <c r="C151" s="4"/>
      <c r="D151" s="75"/>
      <c r="E151" s="72"/>
      <c r="F151" s="66"/>
      <c r="G151" s="4"/>
      <c r="H151" s="58"/>
      <c r="I151" s="58"/>
      <c r="L151" s="281"/>
    </row>
    <row r="152" spans="2:12" ht="21.75" customHeight="1" x14ac:dyDescent="0.55000000000000004">
      <c r="B152" s="5">
        <v>74</v>
      </c>
      <c r="C152" s="10" t="s">
        <v>221</v>
      </c>
      <c r="D152" s="95" t="s">
        <v>315</v>
      </c>
      <c r="E152" s="74" t="s">
        <v>316</v>
      </c>
      <c r="F152" s="53">
        <f>35000*1.07</f>
        <v>37450</v>
      </c>
      <c r="G152" s="90">
        <v>44585</v>
      </c>
      <c r="H152" s="91" t="s">
        <v>317</v>
      </c>
      <c r="I152" s="15">
        <v>1</v>
      </c>
      <c r="L152" s="281"/>
    </row>
    <row r="153" spans="2:12" ht="21.75" customHeight="1" x14ac:dyDescent="0.55000000000000004">
      <c r="B153" s="6"/>
      <c r="C153" s="4"/>
      <c r="D153" s="71"/>
      <c r="E153" s="107"/>
      <c r="F153" s="98"/>
      <c r="G153" s="4"/>
      <c r="H153" s="92"/>
      <c r="I153" s="17"/>
      <c r="L153" s="281"/>
    </row>
    <row r="154" spans="2:12" ht="21.75" customHeight="1" x14ac:dyDescent="0.55000000000000004">
      <c r="B154" s="2">
        <v>75</v>
      </c>
      <c r="C154" s="128" t="s">
        <v>37</v>
      </c>
      <c r="D154" s="95" t="s">
        <v>305</v>
      </c>
      <c r="E154" s="74" t="s">
        <v>318</v>
      </c>
      <c r="F154" s="62">
        <f>25660*1.07</f>
        <v>27456.2</v>
      </c>
      <c r="G154" s="90">
        <v>44585</v>
      </c>
      <c r="H154" s="91" t="s">
        <v>319</v>
      </c>
      <c r="I154" s="58">
        <v>1</v>
      </c>
      <c r="L154" s="281"/>
    </row>
    <row r="155" spans="2:12" ht="21.75" customHeight="1" x14ac:dyDescent="0.55000000000000004">
      <c r="B155" s="3"/>
      <c r="C155" s="4"/>
      <c r="D155" s="71"/>
      <c r="E155" s="72" t="s">
        <v>41</v>
      </c>
      <c r="F155" s="98"/>
      <c r="G155" s="4"/>
      <c r="H155" s="92"/>
      <c r="I155" s="58"/>
      <c r="L155" s="281"/>
    </row>
    <row r="156" spans="2:12" ht="21.75" customHeight="1" x14ac:dyDescent="0.55000000000000004">
      <c r="B156" s="5">
        <v>76</v>
      </c>
      <c r="C156" s="10" t="s">
        <v>85</v>
      </c>
      <c r="D156" s="95" t="s">
        <v>320</v>
      </c>
      <c r="E156" s="70" t="s">
        <v>321</v>
      </c>
      <c r="F156" s="62">
        <f>49510*1.07</f>
        <v>52975.700000000004</v>
      </c>
      <c r="G156" s="90">
        <v>44585</v>
      </c>
      <c r="H156" s="91" t="s">
        <v>322</v>
      </c>
      <c r="I156" s="15">
        <v>1</v>
      </c>
      <c r="L156" s="281"/>
    </row>
    <row r="157" spans="2:12" ht="21.75" customHeight="1" x14ac:dyDescent="0.55000000000000004">
      <c r="B157" s="6"/>
      <c r="C157" s="4"/>
      <c r="D157" s="71"/>
      <c r="E157" s="72" t="s">
        <v>190</v>
      </c>
      <c r="F157" s="98"/>
      <c r="G157" s="4"/>
      <c r="H157" s="92"/>
      <c r="I157" s="17"/>
      <c r="L157" s="281"/>
    </row>
    <row r="158" spans="2:12" ht="21.75" customHeight="1" x14ac:dyDescent="0.55000000000000004">
      <c r="B158" s="2">
        <v>77</v>
      </c>
      <c r="C158" s="11" t="s">
        <v>64</v>
      </c>
      <c r="D158" s="95" t="s">
        <v>323</v>
      </c>
      <c r="E158" s="61" t="s">
        <v>324</v>
      </c>
      <c r="F158" s="62">
        <f>1200*1.07</f>
        <v>1284</v>
      </c>
      <c r="G158" s="90">
        <v>44585</v>
      </c>
      <c r="H158" s="91" t="s">
        <v>325</v>
      </c>
      <c r="I158" s="15">
        <v>1</v>
      </c>
      <c r="L158" s="281"/>
    </row>
    <row r="159" spans="2:12" ht="18" customHeight="1" x14ac:dyDescent="0.55000000000000004">
      <c r="B159" s="3"/>
      <c r="C159" s="4"/>
      <c r="D159" s="71"/>
      <c r="E159" s="108"/>
      <c r="F159" s="66"/>
      <c r="G159" s="4"/>
      <c r="H159" s="92"/>
      <c r="I159" s="17"/>
      <c r="L159" s="281"/>
    </row>
    <row r="160" spans="2:12" ht="21.75" customHeight="1" x14ac:dyDescent="0.55000000000000004">
      <c r="B160" s="5">
        <v>78</v>
      </c>
      <c r="C160" s="10" t="s">
        <v>116</v>
      </c>
      <c r="D160" s="95" t="s">
        <v>244</v>
      </c>
      <c r="E160" s="77" t="s">
        <v>326</v>
      </c>
      <c r="F160" s="62">
        <f>92700*1.07</f>
        <v>99189</v>
      </c>
      <c r="G160" s="63">
        <v>44585</v>
      </c>
      <c r="H160" s="15" t="s">
        <v>327</v>
      </c>
      <c r="I160" s="15">
        <v>1</v>
      </c>
      <c r="L160" s="281"/>
    </row>
    <row r="161" spans="2:12" ht="10.5" customHeight="1" x14ac:dyDescent="0.55000000000000004">
      <c r="B161" s="6"/>
      <c r="C161" s="4"/>
      <c r="D161" s="95"/>
      <c r="E161" s="77"/>
      <c r="F161" s="53"/>
      <c r="G161" s="4"/>
      <c r="H161" s="58"/>
      <c r="I161" s="17"/>
      <c r="L161" s="281"/>
    </row>
    <row r="162" spans="2:12" ht="21.75" customHeight="1" x14ac:dyDescent="0.55000000000000004">
      <c r="B162" s="2">
        <v>79</v>
      </c>
      <c r="C162" s="10" t="s">
        <v>328</v>
      </c>
      <c r="D162" s="69" t="s">
        <v>329</v>
      </c>
      <c r="E162" s="109" t="s">
        <v>330</v>
      </c>
      <c r="F162" s="62">
        <f>15900*1.07</f>
        <v>17013</v>
      </c>
      <c r="G162" s="90">
        <v>44585</v>
      </c>
      <c r="H162" s="15" t="s">
        <v>331</v>
      </c>
      <c r="I162" s="15">
        <v>1</v>
      </c>
      <c r="L162" s="281"/>
    </row>
    <row r="163" spans="2:12" ht="21.75" customHeight="1" x14ac:dyDescent="0.55000000000000004">
      <c r="B163" s="3"/>
      <c r="C163" s="4"/>
      <c r="D163" s="71"/>
      <c r="E163" s="72" t="s">
        <v>41</v>
      </c>
      <c r="F163" s="66"/>
      <c r="G163" s="4"/>
      <c r="H163" s="17"/>
      <c r="I163" s="17"/>
      <c r="L163" s="281"/>
    </row>
    <row r="164" spans="2:12" ht="21.75" customHeight="1" x14ac:dyDescent="0.55000000000000004">
      <c r="B164" s="5">
        <v>80</v>
      </c>
      <c r="C164" s="128" t="s">
        <v>37</v>
      </c>
      <c r="D164" s="69" t="s">
        <v>332</v>
      </c>
      <c r="E164" s="138" t="s">
        <v>333</v>
      </c>
      <c r="F164" s="62">
        <f>44500*1.07</f>
        <v>47615</v>
      </c>
      <c r="G164" s="63">
        <v>44585</v>
      </c>
      <c r="H164" s="15" t="s">
        <v>334</v>
      </c>
      <c r="I164" s="15">
        <v>1</v>
      </c>
      <c r="L164" s="281"/>
    </row>
    <row r="165" spans="2:12" ht="21.75" customHeight="1" x14ac:dyDescent="0.55000000000000004">
      <c r="B165" s="6"/>
      <c r="C165" s="4"/>
      <c r="D165" s="95"/>
      <c r="E165" s="139"/>
      <c r="F165" s="53"/>
      <c r="G165" s="4"/>
      <c r="H165" s="58"/>
      <c r="I165" s="17"/>
      <c r="L165" s="281"/>
    </row>
    <row r="166" spans="2:12" ht="21.75" customHeight="1" x14ac:dyDescent="0.55000000000000004">
      <c r="B166" s="2">
        <v>81</v>
      </c>
      <c r="C166" s="10" t="s">
        <v>328</v>
      </c>
      <c r="D166" s="69" t="s">
        <v>329</v>
      </c>
      <c r="E166" s="138" t="s">
        <v>335</v>
      </c>
      <c r="F166" s="62">
        <f>17600*1.07</f>
        <v>18832</v>
      </c>
      <c r="G166" s="90">
        <v>44585</v>
      </c>
      <c r="H166" s="15" t="s">
        <v>336</v>
      </c>
      <c r="I166" s="15">
        <v>1</v>
      </c>
      <c r="L166" s="281"/>
    </row>
    <row r="167" spans="2:12" ht="21.75" customHeight="1" x14ac:dyDescent="0.55000000000000004">
      <c r="B167" s="3"/>
      <c r="C167" s="4"/>
      <c r="D167" s="71"/>
      <c r="E167" s="72" t="s">
        <v>41</v>
      </c>
      <c r="F167" s="53"/>
      <c r="G167" s="4"/>
      <c r="H167" s="17"/>
      <c r="I167" s="17"/>
      <c r="L167" s="281"/>
    </row>
    <row r="168" spans="2:12" ht="21.75" customHeight="1" x14ac:dyDescent="0.55000000000000004">
      <c r="B168" s="5">
        <v>82</v>
      </c>
      <c r="C168" s="36" t="s">
        <v>131</v>
      </c>
      <c r="D168" s="140" t="s">
        <v>337</v>
      </c>
      <c r="E168" s="139" t="s">
        <v>196</v>
      </c>
      <c r="F168" s="62">
        <f>1520*1.07</f>
        <v>1626.4</v>
      </c>
      <c r="G168" s="54">
        <v>44585</v>
      </c>
      <c r="H168" s="141" t="s">
        <v>338</v>
      </c>
      <c r="I168" s="15">
        <v>1</v>
      </c>
      <c r="L168" s="281"/>
    </row>
    <row r="169" spans="2:12" ht="21.75" customHeight="1" x14ac:dyDescent="0.55000000000000004">
      <c r="B169" s="6"/>
      <c r="C169" s="4"/>
      <c r="D169" s="75"/>
      <c r="E169" s="107"/>
      <c r="F169" s="66"/>
      <c r="G169" s="38"/>
      <c r="H169" s="141"/>
      <c r="I169" s="17"/>
      <c r="L169" s="281"/>
    </row>
    <row r="170" spans="2:12" ht="21.75" customHeight="1" x14ac:dyDescent="0.55000000000000004">
      <c r="B170" s="2">
        <v>83</v>
      </c>
      <c r="C170" s="10" t="s">
        <v>47</v>
      </c>
      <c r="D170" s="73" t="s">
        <v>339</v>
      </c>
      <c r="E170" s="61" t="s">
        <v>340</v>
      </c>
      <c r="F170" s="62">
        <f>700*1.07</f>
        <v>749</v>
      </c>
      <c r="G170" s="68">
        <v>44586</v>
      </c>
      <c r="H170" s="96" t="s">
        <v>341</v>
      </c>
      <c r="I170" s="15">
        <v>1</v>
      </c>
      <c r="L170" s="281"/>
    </row>
    <row r="171" spans="2:12" ht="21.75" customHeight="1" x14ac:dyDescent="0.55000000000000004">
      <c r="B171" s="3"/>
      <c r="C171" s="4"/>
      <c r="D171" s="75"/>
      <c r="E171" s="65"/>
      <c r="F171" s="66"/>
      <c r="G171" s="38"/>
      <c r="H171" s="97"/>
      <c r="I171" s="17"/>
      <c r="L171" s="281"/>
    </row>
    <row r="172" spans="2:12" ht="21.75" customHeight="1" x14ac:dyDescent="0.55000000000000004">
      <c r="B172" s="5">
        <v>84</v>
      </c>
      <c r="C172" s="10" t="s">
        <v>131</v>
      </c>
      <c r="D172" s="73" t="s">
        <v>337</v>
      </c>
      <c r="E172" s="61" t="s">
        <v>342</v>
      </c>
      <c r="F172" s="62">
        <f>50597*1.07</f>
        <v>54138.79</v>
      </c>
      <c r="G172" s="68">
        <v>44586</v>
      </c>
      <c r="H172" s="96" t="s">
        <v>343</v>
      </c>
      <c r="I172" s="15">
        <v>1</v>
      </c>
      <c r="L172" s="281"/>
    </row>
    <row r="173" spans="2:12" ht="21.75" customHeight="1" x14ac:dyDescent="0.55000000000000004">
      <c r="B173" s="6"/>
      <c r="C173" s="4"/>
      <c r="D173" s="75"/>
      <c r="E173" s="65" t="s">
        <v>344</v>
      </c>
      <c r="F173" s="66"/>
      <c r="G173" s="38"/>
      <c r="H173" s="97"/>
      <c r="I173" s="17"/>
      <c r="L173" s="281"/>
    </row>
    <row r="174" spans="2:12" ht="21.75" customHeight="1" x14ac:dyDescent="0.55000000000000004">
      <c r="B174" s="2">
        <v>85</v>
      </c>
      <c r="C174" s="10" t="s">
        <v>85</v>
      </c>
      <c r="D174" s="73" t="s">
        <v>320</v>
      </c>
      <c r="E174" s="61" t="s">
        <v>345</v>
      </c>
      <c r="F174" s="62">
        <f>900*1.07</f>
        <v>963</v>
      </c>
      <c r="G174" s="68">
        <v>44586</v>
      </c>
      <c r="H174" s="96" t="s">
        <v>346</v>
      </c>
      <c r="I174" s="15">
        <v>1</v>
      </c>
      <c r="L174" s="281"/>
    </row>
    <row r="175" spans="2:12" ht="21.75" customHeight="1" x14ac:dyDescent="0.55000000000000004">
      <c r="B175" s="3"/>
      <c r="C175" s="4"/>
      <c r="D175" s="75"/>
      <c r="E175" s="65"/>
      <c r="F175" s="66"/>
      <c r="G175" s="38"/>
      <c r="H175" s="97"/>
      <c r="I175" s="17"/>
      <c r="L175" s="281"/>
    </row>
    <row r="176" spans="2:12" ht="21.75" customHeight="1" x14ac:dyDescent="0.55000000000000004">
      <c r="B176" s="5">
        <v>86</v>
      </c>
      <c r="C176" s="36" t="s">
        <v>347</v>
      </c>
      <c r="D176" s="140" t="s">
        <v>348</v>
      </c>
      <c r="E176" s="52" t="s">
        <v>349</v>
      </c>
      <c r="F176" s="62">
        <f>28000*1.07</f>
        <v>29960</v>
      </c>
      <c r="G176" s="68">
        <v>44586</v>
      </c>
      <c r="H176" s="96" t="s">
        <v>350</v>
      </c>
      <c r="I176" s="15">
        <v>1</v>
      </c>
      <c r="L176" s="281"/>
    </row>
    <row r="177" spans="2:12" ht="21.75" customHeight="1" x14ac:dyDescent="0.55000000000000004">
      <c r="B177" s="6"/>
      <c r="C177" s="9"/>
      <c r="D177" s="140"/>
      <c r="E177" s="52" t="s">
        <v>351</v>
      </c>
      <c r="F177" s="66"/>
      <c r="G177" s="38"/>
      <c r="H177" s="97"/>
      <c r="I177" s="17"/>
      <c r="L177" s="281"/>
    </row>
    <row r="178" spans="2:12" ht="21.75" customHeight="1" x14ac:dyDescent="0.55000000000000004">
      <c r="B178" s="2">
        <v>87</v>
      </c>
      <c r="C178" s="10" t="s">
        <v>152</v>
      </c>
      <c r="D178" s="73" t="s">
        <v>352</v>
      </c>
      <c r="E178" s="61" t="s">
        <v>353</v>
      </c>
      <c r="F178" s="62">
        <f>27100*1.07</f>
        <v>28997</v>
      </c>
      <c r="G178" s="68">
        <v>44587</v>
      </c>
      <c r="H178" s="96" t="s">
        <v>354</v>
      </c>
      <c r="I178" s="15">
        <v>1</v>
      </c>
      <c r="L178" s="281"/>
    </row>
    <row r="179" spans="2:12" ht="21.75" customHeight="1" x14ac:dyDescent="0.55000000000000004">
      <c r="B179" s="3"/>
      <c r="C179" s="4"/>
      <c r="D179" s="75"/>
      <c r="E179" s="65"/>
      <c r="F179" s="66"/>
      <c r="G179" s="38"/>
      <c r="H179" s="97"/>
      <c r="I179" s="17"/>
      <c r="L179" s="281"/>
    </row>
    <row r="180" spans="2:12" ht="21.75" customHeight="1" x14ac:dyDescent="0.55000000000000004">
      <c r="B180" s="5">
        <v>88</v>
      </c>
      <c r="C180" s="10" t="s">
        <v>355</v>
      </c>
      <c r="D180" s="73" t="s">
        <v>356</v>
      </c>
      <c r="E180" s="74" t="s">
        <v>357</v>
      </c>
      <c r="F180" s="53">
        <f>93000*1.07</f>
        <v>99510</v>
      </c>
      <c r="G180" s="54">
        <v>44587</v>
      </c>
      <c r="H180" s="15" t="s">
        <v>358</v>
      </c>
      <c r="I180" s="15">
        <v>1</v>
      </c>
      <c r="L180" s="281"/>
    </row>
    <row r="181" spans="2:12" ht="21.75" customHeight="1" x14ac:dyDescent="0.55000000000000004">
      <c r="B181" s="6"/>
      <c r="C181" s="4"/>
      <c r="D181" s="75"/>
      <c r="E181" s="76"/>
      <c r="F181" s="66"/>
      <c r="G181" s="38"/>
      <c r="H181" s="17"/>
      <c r="I181" s="17"/>
      <c r="L181" s="281"/>
    </row>
    <row r="182" spans="2:12" ht="21.75" customHeight="1" x14ac:dyDescent="0.55000000000000004">
      <c r="B182" s="2">
        <v>89</v>
      </c>
      <c r="C182" s="36" t="s">
        <v>148</v>
      </c>
      <c r="D182" s="73" t="s">
        <v>359</v>
      </c>
      <c r="E182" s="74" t="s">
        <v>360</v>
      </c>
      <c r="F182" s="53">
        <f>83840*1.07</f>
        <v>89708.800000000003</v>
      </c>
      <c r="G182" s="54">
        <v>44588</v>
      </c>
      <c r="H182" s="58" t="s">
        <v>361</v>
      </c>
      <c r="I182" s="15">
        <v>1</v>
      </c>
      <c r="L182" s="281"/>
    </row>
    <row r="183" spans="2:12" ht="21.75" customHeight="1" x14ac:dyDescent="0.55000000000000004">
      <c r="B183" s="3"/>
      <c r="C183" s="9"/>
      <c r="D183" s="75"/>
      <c r="E183" s="72" t="s">
        <v>41</v>
      </c>
      <c r="F183" s="66"/>
      <c r="G183" s="38"/>
      <c r="H183" s="17"/>
      <c r="I183" s="17"/>
      <c r="L183" s="281"/>
    </row>
    <row r="184" spans="2:12" ht="21.75" customHeight="1" x14ac:dyDescent="0.55000000000000004">
      <c r="B184" s="5">
        <v>90</v>
      </c>
      <c r="C184" s="10" t="s">
        <v>362</v>
      </c>
      <c r="D184" s="73" t="s">
        <v>363</v>
      </c>
      <c r="E184" s="74" t="s">
        <v>364</v>
      </c>
      <c r="F184" s="53">
        <f>24789*1.07</f>
        <v>26524.230000000003</v>
      </c>
      <c r="G184" s="54">
        <v>44588</v>
      </c>
      <c r="H184" s="58" t="s">
        <v>365</v>
      </c>
      <c r="I184" s="15">
        <v>1</v>
      </c>
      <c r="L184" s="281"/>
    </row>
    <row r="185" spans="2:12" ht="21.75" customHeight="1" x14ac:dyDescent="0.55000000000000004">
      <c r="B185" s="6"/>
      <c r="C185" s="4"/>
      <c r="D185" s="75"/>
      <c r="E185" s="72" t="s">
        <v>46</v>
      </c>
      <c r="F185" s="66"/>
      <c r="G185" s="38"/>
      <c r="H185" s="17"/>
      <c r="I185" s="17"/>
      <c r="L185" s="281"/>
    </row>
    <row r="186" spans="2:12" ht="21.75" customHeight="1" x14ac:dyDescent="0.55000000000000004">
      <c r="B186" s="2">
        <v>91</v>
      </c>
      <c r="C186" s="10" t="s">
        <v>366</v>
      </c>
      <c r="D186" s="73" t="s">
        <v>367</v>
      </c>
      <c r="E186" s="70" t="s">
        <v>368</v>
      </c>
      <c r="F186" s="53">
        <f>61750*1.07</f>
        <v>66072.5</v>
      </c>
      <c r="G186" s="54">
        <v>44588</v>
      </c>
      <c r="H186" s="58" t="s">
        <v>369</v>
      </c>
      <c r="I186" s="15">
        <v>1</v>
      </c>
      <c r="L186" s="281"/>
    </row>
    <row r="187" spans="2:12" ht="21.75" customHeight="1" x14ac:dyDescent="0.55000000000000004">
      <c r="B187" s="3"/>
      <c r="C187" s="4"/>
      <c r="D187" s="75"/>
      <c r="E187" s="76"/>
      <c r="F187" s="66"/>
      <c r="G187" s="38"/>
      <c r="H187" s="17"/>
      <c r="I187" s="17"/>
      <c r="L187" s="281"/>
    </row>
    <row r="188" spans="2:12" ht="21.75" customHeight="1" x14ac:dyDescent="0.55000000000000004">
      <c r="B188" s="5">
        <v>92</v>
      </c>
      <c r="C188" s="10" t="s">
        <v>131</v>
      </c>
      <c r="D188" s="73" t="s">
        <v>370</v>
      </c>
      <c r="E188" s="70" t="s">
        <v>371</v>
      </c>
      <c r="F188" s="53">
        <f>11192*1.07</f>
        <v>11975.44</v>
      </c>
      <c r="G188" s="54">
        <v>44588</v>
      </c>
      <c r="H188" s="58" t="s">
        <v>372</v>
      </c>
      <c r="I188" s="15">
        <v>1</v>
      </c>
      <c r="L188" s="281"/>
    </row>
    <row r="189" spans="2:12" ht="21.75" customHeight="1" x14ac:dyDescent="0.55000000000000004">
      <c r="B189" s="6"/>
      <c r="C189" s="4"/>
      <c r="D189" s="75"/>
      <c r="E189" s="72" t="s">
        <v>373</v>
      </c>
      <c r="F189" s="66"/>
      <c r="G189" s="38"/>
      <c r="H189" s="17"/>
      <c r="I189" s="17"/>
      <c r="L189" s="281"/>
    </row>
    <row r="190" spans="2:12" ht="21.75" customHeight="1" x14ac:dyDescent="0.55000000000000004">
      <c r="B190" s="2">
        <v>93</v>
      </c>
      <c r="C190" s="11" t="s">
        <v>374</v>
      </c>
      <c r="D190" s="73" t="s">
        <v>375</v>
      </c>
      <c r="E190" s="70" t="s">
        <v>376</v>
      </c>
      <c r="F190" s="53">
        <f>500*1.07</f>
        <v>535</v>
      </c>
      <c r="G190" s="54">
        <v>44588</v>
      </c>
      <c r="H190" s="58" t="s">
        <v>377</v>
      </c>
      <c r="I190" s="15">
        <v>1</v>
      </c>
      <c r="L190" s="281"/>
    </row>
    <row r="191" spans="2:12" ht="15" customHeight="1" x14ac:dyDescent="0.55000000000000004">
      <c r="B191" s="3"/>
      <c r="C191" s="4"/>
      <c r="D191" s="75"/>
      <c r="E191" s="72"/>
      <c r="F191" s="66"/>
      <c r="G191" s="38"/>
      <c r="H191" s="17"/>
      <c r="I191" s="17"/>
      <c r="L191" s="281"/>
    </row>
    <row r="192" spans="2:12" ht="21.75" customHeight="1" x14ac:dyDescent="0.55000000000000004">
      <c r="B192" s="5">
        <v>94</v>
      </c>
      <c r="C192" s="10" t="s">
        <v>85</v>
      </c>
      <c r="D192" s="73" t="s">
        <v>378</v>
      </c>
      <c r="E192" s="94" t="s">
        <v>379</v>
      </c>
      <c r="F192" s="53">
        <f>8880*1.07</f>
        <v>9501.6</v>
      </c>
      <c r="G192" s="54">
        <v>44588</v>
      </c>
      <c r="H192" s="58" t="s">
        <v>380</v>
      </c>
      <c r="I192" s="15">
        <v>1</v>
      </c>
      <c r="L192" s="281"/>
    </row>
    <row r="193" spans="2:12" ht="21.75" customHeight="1" x14ac:dyDescent="0.55000000000000004">
      <c r="B193" s="6"/>
      <c r="C193" s="4"/>
      <c r="D193" s="75"/>
      <c r="E193" s="72" t="s">
        <v>41</v>
      </c>
      <c r="F193" s="66"/>
      <c r="G193" s="38"/>
      <c r="H193" s="17"/>
      <c r="I193" s="17"/>
      <c r="L193" s="281"/>
    </row>
    <row r="194" spans="2:12" ht="21.75" customHeight="1" x14ac:dyDescent="0.55000000000000004">
      <c r="B194" s="2">
        <v>95</v>
      </c>
      <c r="C194" s="10" t="s">
        <v>381</v>
      </c>
      <c r="D194" s="73" t="s">
        <v>382</v>
      </c>
      <c r="E194" s="70" t="s">
        <v>383</v>
      </c>
      <c r="F194" s="53">
        <f>48640*1.07</f>
        <v>52044.800000000003</v>
      </c>
      <c r="G194" s="54">
        <v>44589</v>
      </c>
      <c r="H194" s="58" t="s">
        <v>384</v>
      </c>
      <c r="I194" s="15">
        <v>1</v>
      </c>
      <c r="L194" s="281"/>
    </row>
    <row r="195" spans="2:12" ht="21.75" customHeight="1" x14ac:dyDescent="0.55000000000000004">
      <c r="B195" s="3"/>
      <c r="C195" s="4"/>
      <c r="D195" s="75" t="s">
        <v>385</v>
      </c>
      <c r="E195" s="72" t="s">
        <v>46</v>
      </c>
      <c r="F195" s="66"/>
      <c r="G195" s="38"/>
      <c r="H195" s="17"/>
      <c r="I195" s="17"/>
      <c r="L195" s="281"/>
    </row>
    <row r="196" spans="2:12" ht="21.75" customHeight="1" x14ac:dyDescent="0.55000000000000004">
      <c r="B196" s="5">
        <v>96</v>
      </c>
      <c r="C196" s="10" t="s">
        <v>186</v>
      </c>
      <c r="D196" s="73" t="s">
        <v>386</v>
      </c>
      <c r="E196" s="94" t="s">
        <v>387</v>
      </c>
      <c r="F196" s="53">
        <f>76000*1.07</f>
        <v>81320</v>
      </c>
      <c r="G196" s="54">
        <v>44589</v>
      </c>
      <c r="H196" s="58" t="s">
        <v>388</v>
      </c>
      <c r="I196" s="15">
        <v>1</v>
      </c>
      <c r="L196" s="281"/>
    </row>
    <row r="197" spans="2:12" ht="17.25" customHeight="1" x14ac:dyDescent="0.55000000000000004">
      <c r="B197" s="6"/>
      <c r="C197" s="4"/>
      <c r="D197" s="75"/>
      <c r="E197" s="76"/>
      <c r="F197" s="66"/>
      <c r="G197" s="38"/>
      <c r="H197" s="17"/>
      <c r="I197" s="17"/>
      <c r="L197" s="281"/>
    </row>
    <row r="198" spans="2:12" ht="21.75" customHeight="1" x14ac:dyDescent="0.55000000000000004">
      <c r="B198" s="2">
        <v>97</v>
      </c>
      <c r="C198" s="10" t="s">
        <v>213</v>
      </c>
      <c r="D198" s="73" t="s">
        <v>389</v>
      </c>
      <c r="E198" s="94" t="s">
        <v>390</v>
      </c>
      <c r="F198" s="62">
        <f>49292.25*1.07</f>
        <v>52742.707500000004</v>
      </c>
      <c r="G198" s="68">
        <v>44589</v>
      </c>
      <c r="H198" s="15" t="s">
        <v>391</v>
      </c>
      <c r="I198" s="15">
        <v>1</v>
      </c>
      <c r="L198" s="281"/>
    </row>
    <row r="199" spans="2:12" ht="21.75" customHeight="1" x14ac:dyDescent="0.55000000000000004">
      <c r="B199" s="3"/>
      <c r="C199" s="4"/>
      <c r="D199" s="75"/>
      <c r="E199" s="76" t="s">
        <v>392</v>
      </c>
      <c r="F199" s="66"/>
      <c r="G199" s="38"/>
      <c r="H199" s="142"/>
      <c r="I199" s="17"/>
      <c r="L199" s="281"/>
    </row>
    <row r="200" spans="2:12" ht="21.75" customHeight="1" x14ac:dyDescent="0.55000000000000004">
      <c r="B200" s="5">
        <v>98</v>
      </c>
      <c r="C200" s="128" t="s">
        <v>37</v>
      </c>
      <c r="D200" s="73" t="s">
        <v>38</v>
      </c>
      <c r="E200" s="74" t="s">
        <v>393</v>
      </c>
      <c r="F200" s="53">
        <f>3410*1.07</f>
        <v>3648.7000000000003</v>
      </c>
      <c r="G200" s="54">
        <v>44592</v>
      </c>
      <c r="H200" s="15" t="s">
        <v>394</v>
      </c>
      <c r="I200" s="15">
        <v>1</v>
      </c>
      <c r="L200" s="281"/>
    </row>
    <row r="201" spans="2:12" ht="21.75" customHeight="1" x14ac:dyDescent="0.55000000000000004">
      <c r="B201" s="6"/>
      <c r="C201" s="4"/>
      <c r="D201" s="75"/>
      <c r="E201" s="72" t="s">
        <v>395</v>
      </c>
      <c r="F201" s="66"/>
      <c r="G201" s="38"/>
      <c r="H201" s="17"/>
      <c r="I201" s="17"/>
      <c r="L201" s="281"/>
    </row>
    <row r="202" spans="2:12" ht="21.75" customHeight="1" x14ac:dyDescent="0.55000000000000004">
      <c r="B202" s="2">
        <v>99</v>
      </c>
      <c r="C202" s="10" t="s">
        <v>178</v>
      </c>
      <c r="D202" s="73" t="s">
        <v>179</v>
      </c>
      <c r="E202" s="74" t="s">
        <v>396</v>
      </c>
      <c r="F202" s="53">
        <f>71700*1.07</f>
        <v>76719</v>
      </c>
      <c r="G202" s="54">
        <v>44592</v>
      </c>
      <c r="H202" s="15" t="s">
        <v>397</v>
      </c>
      <c r="I202" s="15">
        <v>1</v>
      </c>
      <c r="L202" s="281"/>
    </row>
    <row r="203" spans="2:12" ht="19.5" customHeight="1" x14ac:dyDescent="0.55000000000000004">
      <c r="B203" s="3"/>
      <c r="C203" s="4"/>
      <c r="D203" s="75"/>
      <c r="E203" s="76"/>
      <c r="F203" s="66"/>
      <c r="G203" s="38"/>
      <c r="H203" s="17"/>
      <c r="I203" s="17"/>
      <c r="L203" s="281"/>
    </row>
    <row r="204" spans="2:12" ht="21.75" customHeight="1" x14ac:dyDescent="0.55000000000000004">
      <c r="B204" s="5">
        <v>100</v>
      </c>
      <c r="C204" s="10" t="s">
        <v>131</v>
      </c>
      <c r="D204" s="73" t="s">
        <v>370</v>
      </c>
      <c r="E204" s="61" t="s">
        <v>398</v>
      </c>
      <c r="F204" s="110">
        <f>3084*1.07</f>
        <v>3299.88</v>
      </c>
      <c r="G204" s="63">
        <v>44592</v>
      </c>
      <c r="H204" s="15" t="s">
        <v>399</v>
      </c>
      <c r="I204" s="15">
        <v>1</v>
      </c>
      <c r="L204" s="281"/>
    </row>
    <row r="205" spans="2:12" ht="21.75" customHeight="1" x14ac:dyDescent="0.55000000000000004">
      <c r="B205" s="6"/>
      <c r="C205" s="4"/>
      <c r="D205" s="75"/>
      <c r="E205" s="72" t="s">
        <v>400</v>
      </c>
      <c r="F205" s="143"/>
      <c r="G205" s="4"/>
      <c r="H205" s="17"/>
      <c r="I205" s="17"/>
      <c r="L205" s="281"/>
    </row>
    <row r="206" spans="2:12" ht="21.75" customHeight="1" x14ac:dyDescent="0.55000000000000004">
      <c r="B206" s="5">
        <v>101</v>
      </c>
      <c r="C206" s="10" t="s">
        <v>221</v>
      </c>
      <c r="D206" s="245" t="s">
        <v>415</v>
      </c>
      <c r="E206" s="197" t="s">
        <v>474</v>
      </c>
      <c r="F206" s="62">
        <v>96300</v>
      </c>
      <c r="G206" s="179">
        <v>44593</v>
      </c>
      <c r="H206" s="168" t="s">
        <v>553</v>
      </c>
      <c r="I206" s="58">
        <v>1</v>
      </c>
      <c r="K206" s="49"/>
      <c r="L206" s="40"/>
    </row>
    <row r="207" spans="2:12" ht="21.75" customHeight="1" x14ac:dyDescent="0.55000000000000004">
      <c r="B207" s="6"/>
      <c r="C207" s="131"/>
      <c r="D207" s="246"/>
      <c r="E207" s="198" t="s">
        <v>475</v>
      </c>
      <c r="F207" s="66"/>
      <c r="G207" s="180"/>
      <c r="H207" s="169"/>
      <c r="I207" s="58"/>
      <c r="K207" s="49"/>
      <c r="L207" s="40"/>
    </row>
    <row r="208" spans="2:12" ht="21.75" customHeight="1" x14ac:dyDescent="0.55000000000000004">
      <c r="B208" s="5">
        <v>102</v>
      </c>
      <c r="C208" s="130" t="s">
        <v>37</v>
      </c>
      <c r="D208" s="201" t="s">
        <v>416</v>
      </c>
      <c r="E208" s="197" t="s">
        <v>476</v>
      </c>
      <c r="F208" s="53">
        <v>38594.9</v>
      </c>
      <c r="G208" s="179">
        <v>44593</v>
      </c>
      <c r="H208" s="168" t="s">
        <v>554</v>
      </c>
      <c r="I208" s="15">
        <v>1</v>
      </c>
      <c r="K208" s="49"/>
      <c r="L208" s="40"/>
    </row>
    <row r="209" spans="2:12" ht="21.75" customHeight="1" x14ac:dyDescent="0.55000000000000004">
      <c r="B209" s="6"/>
      <c r="C209" s="4"/>
      <c r="D209" s="165" t="s">
        <v>406</v>
      </c>
      <c r="E209" s="198" t="s">
        <v>477</v>
      </c>
      <c r="F209" s="53"/>
      <c r="G209" s="180"/>
      <c r="H209" s="169"/>
      <c r="I209" s="17"/>
      <c r="K209" s="40"/>
      <c r="L209" s="40"/>
    </row>
    <row r="210" spans="2:12" ht="21.75" customHeight="1" x14ac:dyDescent="0.55000000000000004">
      <c r="B210" s="5">
        <v>103</v>
      </c>
      <c r="C210" s="130" t="s">
        <v>723</v>
      </c>
      <c r="D210" s="202" t="s">
        <v>417</v>
      </c>
      <c r="E210" s="197" t="s">
        <v>478</v>
      </c>
      <c r="F210" s="62">
        <v>77896</v>
      </c>
      <c r="G210" s="179">
        <v>44593</v>
      </c>
      <c r="H210" s="168" t="s">
        <v>555</v>
      </c>
      <c r="I210" s="58">
        <v>1</v>
      </c>
      <c r="K210" s="40"/>
      <c r="L210" s="40"/>
    </row>
    <row r="211" spans="2:12" ht="21.75" customHeight="1" x14ac:dyDescent="0.55000000000000004">
      <c r="B211" s="6"/>
      <c r="C211" s="4"/>
      <c r="D211" s="165"/>
      <c r="E211" s="198" t="s">
        <v>479</v>
      </c>
      <c r="F211" s="66"/>
      <c r="G211" s="180"/>
      <c r="H211" s="169"/>
      <c r="I211" s="58"/>
      <c r="K211" s="40"/>
      <c r="L211" s="40"/>
    </row>
    <row r="212" spans="2:12" ht="21.75" customHeight="1" x14ac:dyDescent="0.55000000000000004">
      <c r="B212" s="5">
        <v>104</v>
      </c>
      <c r="C212" s="10" t="s">
        <v>107</v>
      </c>
      <c r="D212" s="201" t="s">
        <v>411</v>
      </c>
      <c r="E212" s="197" t="s">
        <v>483</v>
      </c>
      <c r="F212" s="62">
        <v>12628.14</v>
      </c>
      <c r="G212" s="179">
        <v>44593</v>
      </c>
      <c r="H212" s="168" t="s">
        <v>558</v>
      </c>
      <c r="I212" s="15">
        <v>1</v>
      </c>
      <c r="K212" s="40"/>
      <c r="L212" s="40"/>
    </row>
    <row r="213" spans="2:12" ht="21.75" customHeight="1" x14ac:dyDescent="0.55000000000000004">
      <c r="B213" s="6"/>
      <c r="C213" s="38"/>
      <c r="D213" s="165"/>
      <c r="E213" s="198"/>
      <c r="F213" s="66"/>
      <c r="G213" s="180"/>
      <c r="H213" s="169"/>
      <c r="I213" s="17"/>
      <c r="K213" s="40"/>
      <c r="L213" s="40"/>
    </row>
    <row r="214" spans="2:12" ht="21.75" customHeight="1" x14ac:dyDescent="0.55000000000000004">
      <c r="B214" s="5">
        <v>105</v>
      </c>
      <c r="C214" s="123" t="s">
        <v>328</v>
      </c>
      <c r="D214" s="201" t="s">
        <v>434</v>
      </c>
      <c r="E214" s="197" t="s">
        <v>626</v>
      </c>
      <c r="F214" s="62">
        <v>69550</v>
      </c>
      <c r="G214" s="179">
        <v>44593</v>
      </c>
      <c r="H214" s="168" t="s">
        <v>598</v>
      </c>
      <c r="I214" s="15">
        <v>1</v>
      </c>
      <c r="J214" s="14"/>
      <c r="K214" s="40"/>
      <c r="L214" s="40"/>
    </row>
    <row r="215" spans="2:12" ht="21.75" customHeight="1" x14ac:dyDescent="0.55000000000000004">
      <c r="B215" s="6"/>
      <c r="C215" s="38"/>
      <c r="D215" s="165"/>
      <c r="E215" s="198" t="s">
        <v>627</v>
      </c>
      <c r="F215" s="66"/>
      <c r="G215" s="180"/>
      <c r="H215" s="169"/>
      <c r="I215" s="17"/>
      <c r="J215" s="14"/>
      <c r="K215" s="40"/>
      <c r="L215" s="40"/>
    </row>
    <row r="216" spans="2:12" ht="21.75" customHeight="1" x14ac:dyDescent="0.55000000000000004">
      <c r="B216" s="5">
        <v>106</v>
      </c>
      <c r="C216" s="123" t="s">
        <v>724</v>
      </c>
      <c r="D216" s="201" t="s">
        <v>435</v>
      </c>
      <c r="E216" s="197" t="s">
        <v>628</v>
      </c>
      <c r="F216" s="62">
        <v>30366.6</v>
      </c>
      <c r="G216" s="179">
        <v>44593</v>
      </c>
      <c r="H216" s="168" t="s">
        <v>599</v>
      </c>
      <c r="I216" s="58">
        <v>1</v>
      </c>
      <c r="J216" s="14"/>
      <c r="K216" s="40"/>
      <c r="L216" s="40"/>
    </row>
    <row r="217" spans="2:12" ht="18.75" customHeight="1" x14ac:dyDescent="0.55000000000000004">
      <c r="B217" s="6"/>
      <c r="C217" s="38"/>
      <c r="D217" s="165" t="s">
        <v>406</v>
      </c>
      <c r="E217" s="198"/>
      <c r="F217" s="66"/>
      <c r="G217" s="180"/>
      <c r="H217" s="169"/>
      <c r="I217" s="58"/>
      <c r="K217" s="40"/>
      <c r="L217" s="40"/>
    </row>
    <row r="218" spans="2:12" ht="21.75" customHeight="1" x14ac:dyDescent="0.55000000000000004">
      <c r="B218" s="5">
        <v>107</v>
      </c>
      <c r="C218" s="123" t="s">
        <v>186</v>
      </c>
      <c r="D218" s="208" t="s">
        <v>649</v>
      </c>
      <c r="E218" s="209" t="s">
        <v>676</v>
      </c>
      <c r="F218" s="210">
        <v>80464</v>
      </c>
      <c r="G218" s="90">
        <v>44593</v>
      </c>
      <c r="H218" s="211" t="s">
        <v>692</v>
      </c>
      <c r="I218" s="15">
        <v>1</v>
      </c>
      <c r="K218" s="40"/>
      <c r="L218" s="40"/>
    </row>
    <row r="219" spans="2:12" ht="21.75" customHeight="1" x14ac:dyDescent="0.55000000000000004">
      <c r="B219" s="6"/>
      <c r="C219" s="38"/>
      <c r="D219" s="212"/>
      <c r="E219" s="213" t="s">
        <v>482</v>
      </c>
      <c r="F219" s="214"/>
      <c r="G219" s="4"/>
      <c r="H219" s="215"/>
      <c r="I219" s="17"/>
      <c r="K219" s="40"/>
      <c r="L219" s="40"/>
    </row>
    <row r="220" spans="2:12" ht="21.75" customHeight="1" x14ac:dyDescent="0.55000000000000004">
      <c r="B220" s="5">
        <v>108</v>
      </c>
      <c r="C220" s="194" t="s">
        <v>725</v>
      </c>
      <c r="D220" s="216" t="s">
        <v>650</v>
      </c>
      <c r="E220" s="217" t="s">
        <v>677</v>
      </c>
      <c r="F220" s="218">
        <v>38520</v>
      </c>
      <c r="G220" s="63">
        <v>44593</v>
      </c>
      <c r="H220" s="211" t="s">
        <v>693</v>
      </c>
      <c r="I220" s="15">
        <v>1</v>
      </c>
      <c r="K220" s="40"/>
      <c r="L220" s="40"/>
    </row>
    <row r="221" spans="2:12" ht="21.75" customHeight="1" x14ac:dyDescent="0.55000000000000004">
      <c r="B221" s="6"/>
      <c r="C221" s="38"/>
      <c r="D221" s="219"/>
      <c r="E221" s="220"/>
      <c r="F221" s="221"/>
      <c r="G221" s="4"/>
      <c r="H221" s="215"/>
      <c r="I221" s="17"/>
      <c r="K221" s="40"/>
      <c r="L221" s="40"/>
    </row>
    <row r="222" spans="2:12" ht="21.75" customHeight="1" x14ac:dyDescent="0.55000000000000004">
      <c r="B222" s="5">
        <v>109</v>
      </c>
      <c r="C222" s="10" t="s">
        <v>107</v>
      </c>
      <c r="D222" s="202" t="s">
        <v>418</v>
      </c>
      <c r="E222" s="197" t="s">
        <v>484</v>
      </c>
      <c r="F222" s="62">
        <v>11342</v>
      </c>
      <c r="G222" s="179">
        <v>44594</v>
      </c>
      <c r="H222" s="168" t="s">
        <v>559</v>
      </c>
      <c r="I222" s="58">
        <v>1</v>
      </c>
      <c r="K222" s="40"/>
      <c r="L222" s="40"/>
    </row>
    <row r="223" spans="2:12" ht="21.75" customHeight="1" x14ac:dyDescent="0.55000000000000004">
      <c r="B223" s="6"/>
      <c r="C223" s="57"/>
      <c r="D223" s="165"/>
      <c r="E223" s="198" t="s">
        <v>485</v>
      </c>
      <c r="F223" s="66"/>
      <c r="G223" s="180"/>
      <c r="H223" s="169"/>
      <c r="I223" s="58"/>
      <c r="K223" s="40"/>
      <c r="L223" s="40"/>
    </row>
    <row r="224" spans="2:12" ht="21.75" customHeight="1" x14ac:dyDescent="0.55000000000000004">
      <c r="B224" s="5">
        <v>110</v>
      </c>
      <c r="C224" s="10" t="s">
        <v>107</v>
      </c>
      <c r="D224" s="201" t="s">
        <v>419</v>
      </c>
      <c r="E224" s="197" t="s">
        <v>486</v>
      </c>
      <c r="F224" s="53">
        <v>15408</v>
      </c>
      <c r="G224" s="179">
        <v>44594</v>
      </c>
      <c r="H224" s="168" t="s">
        <v>560</v>
      </c>
      <c r="I224" s="15">
        <v>1</v>
      </c>
      <c r="K224" s="40"/>
      <c r="L224" s="40"/>
    </row>
    <row r="225" spans="2:12" ht="21.75" customHeight="1" x14ac:dyDescent="0.55000000000000004">
      <c r="B225" s="6"/>
      <c r="C225" s="38"/>
      <c r="D225" s="165"/>
      <c r="E225" s="198" t="s">
        <v>487</v>
      </c>
      <c r="F225" s="53"/>
      <c r="G225" s="180"/>
      <c r="H225" s="169"/>
      <c r="I225" s="17"/>
      <c r="K225" s="40"/>
      <c r="L225" s="40"/>
    </row>
    <row r="226" spans="2:12" ht="21.75" customHeight="1" x14ac:dyDescent="0.55000000000000004">
      <c r="B226" s="5">
        <v>111</v>
      </c>
      <c r="C226" s="123" t="s">
        <v>726</v>
      </c>
      <c r="D226" s="201" t="s">
        <v>420</v>
      </c>
      <c r="E226" s="197" t="s">
        <v>488</v>
      </c>
      <c r="F226" s="62">
        <v>95230</v>
      </c>
      <c r="G226" s="179">
        <v>44594</v>
      </c>
      <c r="H226" s="168" t="s">
        <v>561</v>
      </c>
      <c r="I226" s="58">
        <v>1</v>
      </c>
      <c r="K226" s="40"/>
      <c r="L226" s="40"/>
    </row>
    <row r="227" spans="2:12" ht="21.75" customHeight="1" x14ac:dyDescent="0.55000000000000004">
      <c r="B227" s="6"/>
      <c r="C227" s="38"/>
      <c r="D227" s="165"/>
      <c r="E227" s="198" t="s">
        <v>489</v>
      </c>
      <c r="F227" s="66"/>
      <c r="G227" s="180"/>
      <c r="H227" s="169"/>
      <c r="I227" s="58"/>
      <c r="K227" s="40"/>
      <c r="L227" s="40"/>
    </row>
    <row r="228" spans="2:12" ht="21.75" customHeight="1" x14ac:dyDescent="0.55000000000000004">
      <c r="B228" s="5">
        <v>112</v>
      </c>
      <c r="C228" s="129" t="s">
        <v>727</v>
      </c>
      <c r="D228" s="201" t="s">
        <v>421</v>
      </c>
      <c r="E228" s="197" t="s">
        <v>490</v>
      </c>
      <c r="F228" s="53">
        <v>14766</v>
      </c>
      <c r="G228" s="179">
        <v>44594</v>
      </c>
      <c r="H228" s="168" t="s">
        <v>562</v>
      </c>
      <c r="I228" s="15">
        <v>1</v>
      </c>
      <c r="K228" s="40"/>
      <c r="L228" s="40"/>
    </row>
    <row r="229" spans="2:12" ht="21.75" customHeight="1" x14ac:dyDescent="0.55000000000000004">
      <c r="B229" s="6"/>
      <c r="C229" s="57"/>
      <c r="D229" s="165"/>
      <c r="E229" s="198" t="s">
        <v>491</v>
      </c>
      <c r="F229" s="53"/>
      <c r="G229" s="180"/>
      <c r="H229" s="169"/>
      <c r="I229" s="17"/>
      <c r="K229" s="40"/>
      <c r="L229" s="40"/>
    </row>
    <row r="230" spans="2:12" ht="21.75" customHeight="1" x14ac:dyDescent="0.55000000000000004">
      <c r="B230" s="5">
        <v>113</v>
      </c>
      <c r="C230" s="10" t="s">
        <v>42</v>
      </c>
      <c r="D230" s="202" t="s">
        <v>404</v>
      </c>
      <c r="E230" s="197" t="s">
        <v>492</v>
      </c>
      <c r="F230" s="62">
        <v>42104.5</v>
      </c>
      <c r="G230" s="179">
        <v>44594</v>
      </c>
      <c r="H230" s="168" t="s">
        <v>563</v>
      </c>
      <c r="I230" s="15">
        <v>1</v>
      </c>
      <c r="K230" s="49"/>
      <c r="L230" s="40"/>
    </row>
    <row r="231" spans="2:12" ht="21.75" customHeight="1" x14ac:dyDescent="0.55000000000000004">
      <c r="B231" s="6"/>
      <c r="C231" s="38"/>
      <c r="D231" s="165"/>
      <c r="E231" s="198" t="s">
        <v>493</v>
      </c>
      <c r="F231" s="66"/>
      <c r="G231" s="180"/>
      <c r="H231" s="169"/>
      <c r="I231" s="17"/>
      <c r="K231" s="49"/>
      <c r="L231" s="40"/>
    </row>
    <row r="232" spans="2:12" ht="21.75" customHeight="1" x14ac:dyDescent="0.55000000000000004">
      <c r="B232" s="5">
        <v>114</v>
      </c>
      <c r="C232" s="129" t="s">
        <v>728</v>
      </c>
      <c r="D232" s="201" t="s">
        <v>273</v>
      </c>
      <c r="E232" s="197" t="s">
        <v>630</v>
      </c>
      <c r="F232" s="53">
        <v>5564</v>
      </c>
      <c r="G232" s="179">
        <v>44594</v>
      </c>
      <c r="H232" s="168" t="s">
        <v>601</v>
      </c>
      <c r="I232" s="58">
        <v>1</v>
      </c>
      <c r="K232" s="49"/>
      <c r="L232" s="40"/>
    </row>
    <row r="233" spans="2:12" ht="21.75" customHeight="1" x14ac:dyDescent="0.55000000000000004">
      <c r="B233" s="6"/>
      <c r="C233" s="38"/>
      <c r="D233" s="165"/>
      <c r="E233" s="198" t="s">
        <v>631</v>
      </c>
      <c r="F233" s="66"/>
      <c r="G233" s="180"/>
      <c r="H233" s="169"/>
      <c r="I233" s="58"/>
      <c r="K233" s="49"/>
      <c r="L233" s="40"/>
    </row>
    <row r="234" spans="2:12" ht="21.75" customHeight="1" x14ac:dyDescent="0.55000000000000004">
      <c r="B234" s="5">
        <v>115</v>
      </c>
      <c r="C234" s="123" t="s">
        <v>347</v>
      </c>
      <c r="D234" s="201" t="s">
        <v>436</v>
      </c>
      <c r="E234" s="197" t="s">
        <v>632</v>
      </c>
      <c r="F234" s="53">
        <v>32100</v>
      </c>
      <c r="G234" s="179">
        <v>44594</v>
      </c>
      <c r="H234" s="168" t="s">
        <v>602</v>
      </c>
      <c r="I234" s="15">
        <v>1</v>
      </c>
      <c r="K234" s="49"/>
      <c r="L234" s="40"/>
    </row>
    <row r="235" spans="2:12" ht="21.75" customHeight="1" x14ac:dyDescent="0.55000000000000004">
      <c r="B235" s="6"/>
      <c r="C235" s="38"/>
      <c r="D235" s="165" t="s">
        <v>437</v>
      </c>
      <c r="E235" s="198" t="s">
        <v>633</v>
      </c>
      <c r="F235" s="66"/>
      <c r="G235" s="180"/>
      <c r="H235" s="169"/>
      <c r="I235" s="17"/>
      <c r="K235" s="49"/>
      <c r="L235" s="40"/>
    </row>
    <row r="236" spans="2:12" ht="21.75" customHeight="1" x14ac:dyDescent="0.55000000000000004">
      <c r="B236" s="5">
        <v>116</v>
      </c>
      <c r="C236" s="123" t="s">
        <v>730</v>
      </c>
      <c r="D236" s="216" t="s">
        <v>651</v>
      </c>
      <c r="E236" s="217" t="s">
        <v>678</v>
      </c>
      <c r="F236" s="218">
        <v>42479</v>
      </c>
      <c r="G236" s="54">
        <v>44594</v>
      </c>
      <c r="H236" s="211" t="s">
        <v>694</v>
      </c>
      <c r="I236" s="55">
        <v>1</v>
      </c>
      <c r="J236" s="111"/>
      <c r="K236" s="49"/>
      <c r="L236" s="40"/>
    </row>
    <row r="237" spans="2:12" ht="21.75" customHeight="1" x14ac:dyDescent="0.55000000000000004">
      <c r="B237" s="6"/>
      <c r="C237" s="38"/>
      <c r="D237" s="219"/>
      <c r="E237" s="222" t="s">
        <v>482</v>
      </c>
      <c r="F237" s="221"/>
      <c r="G237" s="38"/>
      <c r="H237" s="215"/>
      <c r="I237" s="67"/>
      <c r="K237" s="49"/>
      <c r="L237" s="40"/>
    </row>
    <row r="238" spans="2:12" ht="21.75" customHeight="1" x14ac:dyDescent="0.55000000000000004">
      <c r="B238" s="5">
        <v>117</v>
      </c>
      <c r="C238" s="129" t="s">
        <v>731</v>
      </c>
      <c r="D238" s="208" t="s">
        <v>652</v>
      </c>
      <c r="E238" s="209" t="s">
        <v>679</v>
      </c>
      <c r="F238" s="210">
        <v>16050</v>
      </c>
      <c r="G238" s="54">
        <v>44595</v>
      </c>
      <c r="H238" s="211" t="s">
        <v>695</v>
      </c>
      <c r="I238" s="55">
        <v>1</v>
      </c>
      <c r="K238" s="49"/>
      <c r="L238" s="40"/>
    </row>
    <row r="239" spans="2:12" ht="15.75" customHeight="1" x14ac:dyDescent="0.55000000000000004">
      <c r="B239" s="6"/>
      <c r="C239" s="38"/>
      <c r="D239" s="212"/>
      <c r="E239" s="223"/>
      <c r="F239" s="214"/>
      <c r="G239" s="38"/>
      <c r="H239" s="224"/>
      <c r="I239" s="67"/>
      <c r="K239" s="49"/>
      <c r="L239" s="40"/>
    </row>
    <row r="240" spans="2:12" ht="21.75" customHeight="1" x14ac:dyDescent="0.55000000000000004">
      <c r="B240" s="5">
        <v>118</v>
      </c>
      <c r="C240" s="123" t="s">
        <v>732</v>
      </c>
      <c r="D240" s="216" t="s">
        <v>179</v>
      </c>
      <c r="E240" s="217" t="s">
        <v>680</v>
      </c>
      <c r="F240" s="218">
        <v>80250</v>
      </c>
      <c r="G240" s="68">
        <v>44595</v>
      </c>
      <c r="H240" s="225" t="s">
        <v>696</v>
      </c>
      <c r="I240" s="55">
        <v>1</v>
      </c>
      <c r="K240" s="49"/>
      <c r="L240" s="40"/>
    </row>
    <row r="241" spans="2:12" ht="17.25" customHeight="1" x14ac:dyDescent="0.55000000000000004">
      <c r="B241" s="6"/>
      <c r="C241" s="38"/>
      <c r="D241" s="219"/>
      <c r="E241" s="222"/>
      <c r="F241" s="221"/>
      <c r="G241" s="38"/>
      <c r="H241" s="224"/>
      <c r="I241" s="67"/>
      <c r="K241" s="49"/>
      <c r="L241" s="40"/>
    </row>
    <row r="242" spans="2:12" ht="21.75" customHeight="1" x14ac:dyDescent="0.55000000000000004">
      <c r="B242" s="5">
        <v>119</v>
      </c>
      <c r="C242" s="123" t="s">
        <v>733</v>
      </c>
      <c r="D242" s="201" t="s">
        <v>409</v>
      </c>
      <c r="E242" s="197" t="s">
        <v>456</v>
      </c>
      <c r="F242" s="62">
        <v>3493.55</v>
      </c>
      <c r="G242" s="179">
        <v>44595</v>
      </c>
      <c r="H242" s="168" t="s">
        <v>543</v>
      </c>
      <c r="I242" s="15">
        <v>1</v>
      </c>
      <c r="K242" s="49"/>
      <c r="L242" s="40"/>
    </row>
    <row r="243" spans="2:12" ht="21.75" customHeight="1" x14ac:dyDescent="0.55000000000000004">
      <c r="B243" s="6"/>
      <c r="C243" s="38"/>
      <c r="D243" s="165"/>
      <c r="E243" s="198" t="s">
        <v>457</v>
      </c>
      <c r="F243" s="66"/>
      <c r="G243" s="180"/>
      <c r="H243" s="169"/>
      <c r="I243" s="17"/>
      <c r="K243" s="49"/>
      <c r="L243" s="40"/>
    </row>
    <row r="244" spans="2:12" ht="21.75" customHeight="1" x14ac:dyDescent="0.55000000000000004">
      <c r="B244" s="5">
        <v>120</v>
      </c>
      <c r="C244" s="194" t="s">
        <v>734</v>
      </c>
      <c r="D244" s="201" t="s">
        <v>432</v>
      </c>
      <c r="E244" s="197" t="s">
        <v>621</v>
      </c>
      <c r="F244" s="53">
        <v>26750</v>
      </c>
      <c r="G244" s="179">
        <v>44595</v>
      </c>
      <c r="H244" s="168" t="s">
        <v>595</v>
      </c>
      <c r="I244" s="15">
        <v>1</v>
      </c>
      <c r="K244" s="49"/>
      <c r="L244" s="40"/>
    </row>
    <row r="245" spans="2:12" ht="21.75" customHeight="1" x14ac:dyDescent="0.55000000000000004">
      <c r="B245" s="6"/>
      <c r="C245" s="38"/>
      <c r="D245" s="165"/>
      <c r="E245" s="198" t="s">
        <v>622</v>
      </c>
      <c r="F245" s="66"/>
      <c r="G245" s="180"/>
      <c r="H245" s="169"/>
      <c r="I245" s="17"/>
      <c r="K245" s="49"/>
      <c r="L245" s="40"/>
    </row>
    <row r="246" spans="2:12" ht="21.75" customHeight="1" x14ac:dyDescent="0.55000000000000004">
      <c r="B246" s="5">
        <v>121</v>
      </c>
      <c r="C246" s="129" t="s">
        <v>727</v>
      </c>
      <c r="D246" s="201" t="s">
        <v>421</v>
      </c>
      <c r="E246" s="197" t="s">
        <v>634</v>
      </c>
      <c r="F246" s="53">
        <v>14391.5</v>
      </c>
      <c r="G246" s="179">
        <v>44595</v>
      </c>
      <c r="H246" s="168" t="s">
        <v>603</v>
      </c>
      <c r="I246" s="58">
        <v>1</v>
      </c>
      <c r="K246" s="49"/>
      <c r="L246" s="40"/>
    </row>
    <row r="247" spans="2:12" ht="21.75" customHeight="1" x14ac:dyDescent="0.55000000000000004">
      <c r="B247" s="6"/>
      <c r="C247" s="57"/>
      <c r="D247" s="165"/>
      <c r="E247" s="198" t="s">
        <v>452</v>
      </c>
      <c r="F247" s="66"/>
      <c r="G247" s="180"/>
      <c r="H247" s="169"/>
      <c r="I247" s="58"/>
      <c r="K247" s="49"/>
      <c r="L247" s="40"/>
    </row>
    <row r="248" spans="2:12" ht="21.75" customHeight="1" x14ac:dyDescent="0.55000000000000004">
      <c r="B248" s="5">
        <v>122</v>
      </c>
      <c r="C248" s="123" t="s">
        <v>736</v>
      </c>
      <c r="D248" s="201" t="s">
        <v>403</v>
      </c>
      <c r="E248" s="197" t="s">
        <v>494</v>
      </c>
      <c r="F248" s="53">
        <v>6163.2</v>
      </c>
      <c r="G248" s="179">
        <v>44596</v>
      </c>
      <c r="H248" s="168" t="s">
        <v>564</v>
      </c>
      <c r="I248" s="15">
        <v>1</v>
      </c>
      <c r="K248" s="49"/>
      <c r="L248" s="40"/>
    </row>
    <row r="249" spans="2:12" ht="21.75" customHeight="1" x14ac:dyDescent="0.55000000000000004">
      <c r="B249" s="6"/>
      <c r="C249" s="38"/>
      <c r="D249" s="165"/>
      <c r="E249" s="198" t="s">
        <v>495</v>
      </c>
      <c r="F249" s="66"/>
      <c r="G249" s="180"/>
      <c r="H249" s="169"/>
      <c r="I249" s="17"/>
      <c r="K249" s="49"/>
      <c r="L249" s="40"/>
    </row>
    <row r="250" spans="2:12" ht="21.75" customHeight="1" x14ac:dyDescent="0.55000000000000004">
      <c r="B250" s="5">
        <v>123</v>
      </c>
      <c r="C250" s="36" t="s">
        <v>55</v>
      </c>
      <c r="D250" s="201" t="s">
        <v>422</v>
      </c>
      <c r="E250" s="197" t="s">
        <v>496</v>
      </c>
      <c r="F250" s="53">
        <v>28890</v>
      </c>
      <c r="G250" s="179">
        <v>44596</v>
      </c>
      <c r="H250" s="168" t="s">
        <v>565</v>
      </c>
      <c r="I250" s="58">
        <v>1</v>
      </c>
      <c r="K250" s="49"/>
      <c r="L250" s="40"/>
    </row>
    <row r="251" spans="2:12" ht="21.75" customHeight="1" x14ac:dyDescent="0.55000000000000004">
      <c r="B251" s="6"/>
      <c r="C251" s="57"/>
      <c r="D251" s="165"/>
      <c r="E251" s="198" t="s">
        <v>497</v>
      </c>
      <c r="F251" s="66"/>
      <c r="G251" s="180"/>
      <c r="H251" s="169"/>
      <c r="I251" s="58"/>
      <c r="K251" s="49"/>
      <c r="L251" s="40"/>
    </row>
    <row r="252" spans="2:12" ht="21.75" customHeight="1" x14ac:dyDescent="0.55000000000000004">
      <c r="B252" s="5">
        <v>124</v>
      </c>
      <c r="C252" s="123" t="s">
        <v>738</v>
      </c>
      <c r="D252" s="201" t="s">
        <v>431</v>
      </c>
      <c r="E252" s="197" t="s">
        <v>615</v>
      </c>
      <c r="F252" s="53">
        <v>6355.8</v>
      </c>
      <c r="G252" s="179">
        <v>44596</v>
      </c>
      <c r="H252" s="168" t="s">
        <v>591</v>
      </c>
      <c r="I252" s="58">
        <v>1</v>
      </c>
      <c r="K252" s="49"/>
      <c r="L252" s="40"/>
    </row>
    <row r="253" spans="2:12" ht="21.75" customHeight="1" x14ac:dyDescent="0.55000000000000004">
      <c r="B253" s="6"/>
      <c r="C253" s="38"/>
      <c r="D253" s="165"/>
      <c r="E253" s="198" t="s">
        <v>616</v>
      </c>
      <c r="F253" s="66"/>
      <c r="G253" s="180"/>
      <c r="H253" s="169"/>
      <c r="I253" s="58"/>
      <c r="K253" s="49"/>
      <c r="L253" s="40"/>
    </row>
    <row r="254" spans="2:12" ht="21.75" customHeight="1" x14ac:dyDescent="0.55000000000000004">
      <c r="B254" s="5">
        <v>125</v>
      </c>
      <c r="C254" s="10" t="s">
        <v>42</v>
      </c>
      <c r="D254" s="202" t="s">
        <v>404</v>
      </c>
      <c r="E254" s="197" t="s">
        <v>617</v>
      </c>
      <c r="F254" s="53">
        <v>3195.02</v>
      </c>
      <c r="G254" s="179">
        <v>44596</v>
      </c>
      <c r="H254" s="168" t="s">
        <v>592</v>
      </c>
      <c r="I254" s="15">
        <v>1</v>
      </c>
      <c r="K254" s="49"/>
      <c r="L254" s="40"/>
    </row>
    <row r="255" spans="2:12" ht="21.75" customHeight="1" x14ac:dyDescent="0.55000000000000004">
      <c r="B255" s="6"/>
      <c r="C255" s="38"/>
      <c r="D255" s="165"/>
      <c r="E255" s="198" t="s">
        <v>452</v>
      </c>
      <c r="F255" s="66"/>
      <c r="G255" s="180"/>
      <c r="H255" s="169"/>
      <c r="I255" s="17"/>
      <c r="K255" s="49"/>
      <c r="L255" s="40"/>
    </row>
    <row r="256" spans="2:12" ht="21.75" customHeight="1" x14ac:dyDescent="0.55000000000000004">
      <c r="B256" s="5">
        <v>126</v>
      </c>
      <c r="C256" s="36" t="s">
        <v>55</v>
      </c>
      <c r="D256" s="201" t="s">
        <v>422</v>
      </c>
      <c r="E256" s="197" t="s">
        <v>635</v>
      </c>
      <c r="F256" s="53">
        <v>38092</v>
      </c>
      <c r="G256" s="179">
        <v>44596</v>
      </c>
      <c r="H256" s="168" t="s">
        <v>604</v>
      </c>
      <c r="I256" s="15">
        <v>1</v>
      </c>
      <c r="K256" s="40"/>
      <c r="L256" s="40"/>
    </row>
    <row r="257" spans="2:12" ht="21.75" customHeight="1" x14ac:dyDescent="0.55000000000000004">
      <c r="B257" s="6"/>
      <c r="C257" s="38"/>
      <c r="D257" s="165"/>
      <c r="E257" s="198" t="s">
        <v>636</v>
      </c>
      <c r="F257" s="66"/>
      <c r="G257" s="180"/>
      <c r="H257" s="169"/>
      <c r="I257" s="17"/>
      <c r="K257" s="40"/>
      <c r="L257" s="40"/>
    </row>
    <row r="258" spans="2:12" ht="21.75" customHeight="1" x14ac:dyDescent="0.55000000000000004">
      <c r="B258" s="5">
        <v>127</v>
      </c>
      <c r="C258" s="123" t="s">
        <v>80</v>
      </c>
      <c r="D258" s="202" t="s">
        <v>438</v>
      </c>
      <c r="E258" s="197" t="s">
        <v>637</v>
      </c>
      <c r="F258" s="53">
        <v>58850</v>
      </c>
      <c r="G258" s="179">
        <v>44596</v>
      </c>
      <c r="H258" s="168" t="s">
        <v>605</v>
      </c>
      <c r="I258" s="15">
        <v>1</v>
      </c>
      <c r="K258" s="40"/>
      <c r="L258" s="40"/>
    </row>
    <row r="259" spans="2:12" ht="21.75" customHeight="1" x14ac:dyDescent="0.55000000000000004">
      <c r="B259" s="6"/>
      <c r="C259" s="57"/>
      <c r="D259" s="165"/>
      <c r="E259" s="198" t="s">
        <v>638</v>
      </c>
      <c r="F259" s="66"/>
      <c r="G259" s="180"/>
      <c r="H259" s="169"/>
      <c r="I259" s="17"/>
      <c r="K259" s="40"/>
      <c r="L259" s="40"/>
    </row>
    <row r="260" spans="2:12" ht="21.75" customHeight="1" x14ac:dyDescent="0.55000000000000004">
      <c r="B260" s="5">
        <v>128</v>
      </c>
      <c r="C260" s="123" t="s">
        <v>739</v>
      </c>
      <c r="D260" s="201" t="s">
        <v>413</v>
      </c>
      <c r="E260" s="197" t="s">
        <v>469</v>
      </c>
      <c r="F260" s="62">
        <v>97905</v>
      </c>
      <c r="G260" s="179">
        <v>44600</v>
      </c>
      <c r="H260" s="168" t="s">
        <v>551</v>
      </c>
      <c r="I260" s="58">
        <v>1</v>
      </c>
      <c r="K260" s="40"/>
      <c r="L260" s="40"/>
    </row>
    <row r="261" spans="2:12" ht="21.75" customHeight="1" x14ac:dyDescent="0.55000000000000004">
      <c r="B261" s="6"/>
      <c r="C261" s="38"/>
      <c r="D261" s="165"/>
      <c r="E261" s="198" t="s">
        <v>471</v>
      </c>
      <c r="F261" s="66"/>
      <c r="G261" s="180"/>
      <c r="H261" s="169"/>
      <c r="I261" s="58"/>
      <c r="K261" s="40"/>
      <c r="L261" s="40"/>
    </row>
    <row r="262" spans="2:12" ht="21.75" customHeight="1" x14ac:dyDescent="0.55000000000000004">
      <c r="B262" s="5">
        <v>129</v>
      </c>
      <c r="C262" s="123" t="s">
        <v>741</v>
      </c>
      <c r="D262" s="201" t="s">
        <v>414</v>
      </c>
      <c r="E262" s="197" t="s">
        <v>472</v>
      </c>
      <c r="F262" s="62">
        <v>9309</v>
      </c>
      <c r="G262" s="179">
        <v>44600</v>
      </c>
      <c r="H262" s="168" t="s">
        <v>552</v>
      </c>
      <c r="I262" s="15">
        <v>1</v>
      </c>
      <c r="K262" s="40"/>
      <c r="L262" s="40"/>
    </row>
    <row r="263" spans="2:12" ht="21.75" customHeight="1" x14ac:dyDescent="0.55000000000000004">
      <c r="B263" s="6"/>
      <c r="C263" s="38"/>
      <c r="D263" s="165"/>
      <c r="E263" s="198" t="s">
        <v>473</v>
      </c>
      <c r="F263" s="66"/>
      <c r="G263" s="180"/>
      <c r="H263" s="169"/>
      <c r="I263" s="17"/>
      <c r="K263" s="40"/>
      <c r="L263" s="40"/>
    </row>
    <row r="264" spans="2:12" ht="21.75" customHeight="1" x14ac:dyDescent="0.55000000000000004">
      <c r="B264" s="5">
        <v>130</v>
      </c>
      <c r="C264" s="128" t="s">
        <v>37</v>
      </c>
      <c r="D264" s="201" t="s">
        <v>416</v>
      </c>
      <c r="E264" s="197" t="s">
        <v>480</v>
      </c>
      <c r="F264" s="53">
        <v>1230.5</v>
      </c>
      <c r="G264" s="179">
        <v>44600</v>
      </c>
      <c r="H264" s="168" t="s">
        <v>556</v>
      </c>
      <c r="I264" s="15">
        <v>1</v>
      </c>
      <c r="K264" s="49"/>
      <c r="L264" s="40"/>
    </row>
    <row r="265" spans="2:12" ht="18" customHeight="1" x14ac:dyDescent="0.55000000000000004">
      <c r="B265" s="6"/>
      <c r="C265" s="4"/>
      <c r="D265" s="165" t="s">
        <v>406</v>
      </c>
      <c r="E265" s="198"/>
      <c r="F265" s="66"/>
      <c r="G265" s="180"/>
      <c r="H265" s="169"/>
      <c r="I265" s="17"/>
      <c r="K265" s="49"/>
      <c r="L265" s="40"/>
    </row>
    <row r="266" spans="2:12" ht="21.75" customHeight="1" x14ac:dyDescent="0.55000000000000004">
      <c r="B266" s="5">
        <v>131</v>
      </c>
      <c r="C266" s="128" t="s">
        <v>37</v>
      </c>
      <c r="D266" s="201" t="s">
        <v>416</v>
      </c>
      <c r="E266" s="197" t="s">
        <v>481</v>
      </c>
      <c r="F266" s="53">
        <v>9790.5</v>
      </c>
      <c r="G266" s="179">
        <v>44600</v>
      </c>
      <c r="H266" s="168" t="s">
        <v>557</v>
      </c>
      <c r="I266" s="15">
        <v>1</v>
      </c>
      <c r="K266" s="49"/>
      <c r="L266" s="40"/>
    </row>
    <row r="267" spans="2:12" ht="21.75" customHeight="1" x14ac:dyDescent="0.55000000000000004">
      <c r="B267" s="6"/>
      <c r="C267" s="4"/>
      <c r="D267" s="165" t="s">
        <v>406</v>
      </c>
      <c r="E267" s="198" t="s">
        <v>482</v>
      </c>
      <c r="F267" s="66"/>
      <c r="G267" s="180"/>
      <c r="H267" s="169"/>
      <c r="I267" s="17"/>
      <c r="K267" s="49"/>
      <c r="L267" s="40"/>
    </row>
    <row r="268" spans="2:12" ht="21.75" customHeight="1" x14ac:dyDescent="0.55000000000000004">
      <c r="B268" s="5">
        <v>132</v>
      </c>
      <c r="C268" s="10" t="s">
        <v>116</v>
      </c>
      <c r="D268" s="216" t="s">
        <v>117</v>
      </c>
      <c r="E268" s="209" t="s">
        <v>681</v>
      </c>
      <c r="F268" s="226">
        <v>99831</v>
      </c>
      <c r="G268" s="68">
        <v>44600</v>
      </c>
      <c r="H268" s="225" t="s">
        <v>697</v>
      </c>
      <c r="I268" s="55">
        <v>1</v>
      </c>
      <c r="K268" s="49"/>
      <c r="L268" s="40"/>
    </row>
    <row r="269" spans="2:12" ht="21.75" customHeight="1" x14ac:dyDescent="0.55000000000000004">
      <c r="B269" s="6"/>
      <c r="C269" s="38"/>
      <c r="D269" s="219"/>
      <c r="E269" s="223"/>
      <c r="F269" s="214"/>
      <c r="G269" s="38"/>
      <c r="H269" s="215"/>
      <c r="I269" s="67"/>
      <c r="K269" s="40"/>
      <c r="L269" s="40"/>
    </row>
    <row r="270" spans="2:12" ht="21.75" customHeight="1" x14ac:dyDescent="0.55000000000000004">
      <c r="B270" s="5">
        <v>133</v>
      </c>
      <c r="C270" s="129" t="s">
        <v>85</v>
      </c>
      <c r="D270" s="201" t="s">
        <v>405</v>
      </c>
      <c r="E270" s="197" t="s">
        <v>451</v>
      </c>
      <c r="F270" s="62">
        <v>753.28</v>
      </c>
      <c r="G270" s="179">
        <v>44601</v>
      </c>
      <c r="H270" s="168" t="s">
        <v>540</v>
      </c>
      <c r="I270" s="15">
        <v>1</v>
      </c>
      <c r="K270" s="40"/>
      <c r="L270" s="40"/>
    </row>
    <row r="271" spans="2:12" ht="21.75" customHeight="1" x14ac:dyDescent="0.55000000000000004">
      <c r="B271" s="6"/>
      <c r="C271" s="38"/>
      <c r="D271" s="165" t="s">
        <v>406</v>
      </c>
      <c r="E271" s="198" t="s">
        <v>452</v>
      </c>
      <c r="F271" s="66"/>
      <c r="G271" s="180"/>
      <c r="H271" s="169"/>
      <c r="I271" s="17"/>
      <c r="K271" s="49"/>
      <c r="L271" s="40"/>
    </row>
    <row r="272" spans="2:12" ht="21.75" customHeight="1" x14ac:dyDescent="0.55000000000000004">
      <c r="B272" s="5">
        <v>134</v>
      </c>
      <c r="C272" s="123" t="s">
        <v>742</v>
      </c>
      <c r="D272" s="201" t="s">
        <v>423</v>
      </c>
      <c r="E272" s="197" t="s">
        <v>498</v>
      </c>
      <c r="F272" s="53">
        <v>17904.580000000002</v>
      </c>
      <c r="G272" s="179">
        <v>44601</v>
      </c>
      <c r="H272" s="168" t="s">
        <v>566</v>
      </c>
      <c r="I272" s="15">
        <v>1</v>
      </c>
      <c r="K272" s="49"/>
      <c r="L272" s="40"/>
    </row>
    <row r="273" spans="2:12" ht="21.75" customHeight="1" x14ac:dyDescent="0.55000000000000004">
      <c r="B273" s="6"/>
      <c r="C273" s="38"/>
      <c r="D273" s="165"/>
      <c r="E273" s="198" t="s">
        <v>499</v>
      </c>
      <c r="F273" s="66"/>
      <c r="G273" s="180"/>
      <c r="H273" s="169"/>
      <c r="I273" s="17"/>
      <c r="K273" s="49"/>
      <c r="L273" s="40"/>
    </row>
    <row r="274" spans="2:12" ht="21.75" customHeight="1" x14ac:dyDescent="0.55000000000000004">
      <c r="B274" s="5">
        <v>135</v>
      </c>
      <c r="C274" s="129" t="s">
        <v>85</v>
      </c>
      <c r="D274" s="201" t="s">
        <v>405</v>
      </c>
      <c r="E274" s="197" t="s">
        <v>620</v>
      </c>
      <c r="F274" s="53">
        <v>802.5</v>
      </c>
      <c r="G274" s="179">
        <v>44601</v>
      </c>
      <c r="H274" s="168" t="s">
        <v>594</v>
      </c>
      <c r="I274" s="15">
        <v>1</v>
      </c>
      <c r="K274" s="49"/>
      <c r="L274" s="40"/>
    </row>
    <row r="275" spans="2:12" ht="18.75" customHeight="1" x14ac:dyDescent="0.55000000000000004">
      <c r="B275" s="6"/>
      <c r="C275" s="38"/>
      <c r="D275" s="165" t="s">
        <v>406</v>
      </c>
      <c r="E275" s="198"/>
      <c r="F275" s="66"/>
      <c r="G275" s="180"/>
      <c r="H275" s="169"/>
      <c r="I275" s="17"/>
      <c r="K275" s="49"/>
      <c r="L275" s="40"/>
    </row>
    <row r="276" spans="2:12" ht="21.75" customHeight="1" x14ac:dyDescent="0.55000000000000004">
      <c r="B276" s="5">
        <v>136</v>
      </c>
      <c r="C276" s="36" t="s">
        <v>55</v>
      </c>
      <c r="D276" s="202" t="s">
        <v>422</v>
      </c>
      <c r="E276" s="197" t="s">
        <v>500</v>
      </c>
      <c r="F276" s="53">
        <v>27606</v>
      </c>
      <c r="G276" s="179">
        <v>44602</v>
      </c>
      <c r="H276" s="168" t="s">
        <v>567</v>
      </c>
      <c r="I276" s="15">
        <v>1</v>
      </c>
      <c r="K276" s="49"/>
      <c r="L276" s="40"/>
    </row>
    <row r="277" spans="2:12" ht="21.75" customHeight="1" x14ac:dyDescent="0.55000000000000004">
      <c r="B277" s="6"/>
      <c r="C277" s="38"/>
      <c r="D277" s="165"/>
      <c r="E277" s="198" t="s">
        <v>501</v>
      </c>
      <c r="F277" s="66"/>
      <c r="G277" s="180"/>
      <c r="H277" s="169"/>
      <c r="I277" s="17"/>
      <c r="K277" s="49"/>
      <c r="L277" s="40"/>
    </row>
    <row r="278" spans="2:12" ht="21.75" customHeight="1" x14ac:dyDescent="0.55000000000000004">
      <c r="B278" s="5">
        <v>137</v>
      </c>
      <c r="C278" s="195" t="s">
        <v>355</v>
      </c>
      <c r="D278" s="201" t="s">
        <v>424</v>
      </c>
      <c r="E278" s="197" t="s">
        <v>502</v>
      </c>
      <c r="F278" s="53">
        <v>15033.5</v>
      </c>
      <c r="G278" s="179">
        <v>44602</v>
      </c>
      <c r="H278" s="168" t="s">
        <v>568</v>
      </c>
      <c r="I278" s="15">
        <v>1</v>
      </c>
      <c r="K278" s="49"/>
      <c r="L278" s="40"/>
    </row>
    <row r="279" spans="2:12" ht="21.75" customHeight="1" x14ac:dyDescent="0.55000000000000004">
      <c r="B279" s="6"/>
      <c r="C279" s="38"/>
      <c r="D279" s="165"/>
      <c r="E279" s="198" t="s">
        <v>503</v>
      </c>
      <c r="F279" s="66"/>
      <c r="G279" s="180"/>
      <c r="H279" s="169"/>
      <c r="I279" s="17"/>
      <c r="K279" s="49"/>
      <c r="L279" s="40"/>
    </row>
    <row r="280" spans="2:12" ht="21.75" customHeight="1" x14ac:dyDescent="0.55000000000000004">
      <c r="B280" s="5">
        <v>138</v>
      </c>
      <c r="C280" s="128" t="s">
        <v>37</v>
      </c>
      <c r="D280" s="201" t="s">
        <v>416</v>
      </c>
      <c r="E280" s="197" t="s">
        <v>504</v>
      </c>
      <c r="F280" s="53">
        <v>22300.94</v>
      </c>
      <c r="G280" s="179">
        <v>44602</v>
      </c>
      <c r="H280" s="168" t="s">
        <v>569</v>
      </c>
      <c r="I280" s="58">
        <v>1</v>
      </c>
      <c r="K280" s="40"/>
      <c r="L280" s="40"/>
    </row>
    <row r="281" spans="2:12" ht="21.75" customHeight="1" x14ac:dyDescent="0.55000000000000004">
      <c r="B281" s="6"/>
      <c r="C281" s="4"/>
      <c r="D281" s="165" t="s">
        <v>406</v>
      </c>
      <c r="E281" s="198" t="s">
        <v>505</v>
      </c>
      <c r="F281" s="66"/>
      <c r="G281" s="180"/>
      <c r="H281" s="169"/>
      <c r="I281" s="58"/>
      <c r="K281" s="49"/>
      <c r="L281" s="40"/>
    </row>
    <row r="282" spans="2:12" ht="21.75" customHeight="1" x14ac:dyDescent="0.55000000000000004">
      <c r="B282" s="5">
        <v>139</v>
      </c>
      <c r="C282" s="129" t="s">
        <v>85</v>
      </c>
      <c r="D282" s="201" t="s">
        <v>405</v>
      </c>
      <c r="E282" s="197" t="s">
        <v>506</v>
      </c>
      <c r="F282" s="53">
        <v>850.65</v>
      </c>
      <c r="G282" s="179">
        <v>44602</v>
      </c>
      <c r="H282" s="168" t="s">
        <v>570</v>
      </c>
      <c r="I282" s="15">
        <v>1</v>
      </c>
      <c r="K282" s="49"/>
      <c r="L282" s="40"/>
    </row>
    <row r="283" spans="2:12" ht="21.75" customHeight="1" x14ac:dyDescent="0.55000000000000004">
      <c r="B283" s="6"/>
      <c r="C283" s="38"/>
      <c r="D283" s="165" t="s">
        <v>406</v>
      </c>
      <c r="E283" s="198" t="s">
        <v>507</v>
      </c>
      <c r="F283" s="66"/>
      <c r="G283" s="180"/>
      <c r="H283" s="169"/>
      <c r="I283" s="17"/>
      <c r="K283" s="49"/>
      <c r="L283" s="40"/>
    </row>
    <row r="284" spans="2:12" ht="21.75" customHeight="1" x14ac:dyDescent="0.55000000000000004">
      <c r="B284" s="5">
        <v>140</v>
      </c>
      <c r="C284" s="10" t="s">
        <v>116</v>
      </c>
      <c r="D284" s="216" t="s">
        <v>117</v>
      </c>
      <c r="E284" s="227" t="s">
        <v>682</v>
      </c>
      <c r="F284" s="228">
        <v>42532.5</v>
      </c>
      <c r="G284" s="68">
        <v>44602</v>
      </c>
      <c r="H284" s="211" t="s">
        <v>698</v>
      </c>
      <c r="I284" s="55">
        <v>1</v>
      </c>
      <c r="K284" s="49"/>
      <c r="L284" s="40"/>
    </row>
    <row r="285" spans="2:12" ht="12.75" customHeight="1" x14ac:dyDescent="0.55000000000000004">
      <c r="B285" s="6"/>
      <c r="C285" s="38"/>
      <c r="D285" s="219"/>
      <c r="E285" s="222"/>
      <c r="F285" s="221"/>
      <c r="G285" s="38"/>
      <c r="H285" s="215"/>
      <c r="I285" s="67"/>
      <c r="K285" s="49"/>
      <c r="L285" s="40"/>
    </row>
    <row r="286" spans="2:12" ht="21.75" customHeight="1" x14ac:dyDescent="0.55000000000000004">
      <c r="B286" s="5">
        <v>141</v>
      </c>
      <c r="C286" s="129" t="s">
        <v>721</v>
      </c>
      <c r="D286" s="208" t="s">
        <v>653</v>
      </c>
      <c r="E286" s="209" t="s">
        <v>683</v>
      </c>
      <c r="F286" s="210">
        <v>82818</v>
      </c>
      <c r="G286" s="68">
        <v>44603</v>
      </c>
      <c r="H286" s="211" t="s">
        <v>699</v>
      </c>
      <c r="I286" s="59">
        <v>1</v>
      </c>
      <c r="K286" s="49"/>
      <c r="L286" s="40"/>
    </row>
    <row r="287" spans="2:12" ht="21.75" customHeight="1" x14ac:dyDescent="0.55000000000000004">
      <c r="B287" s="6"/>
      <c r="C287" s="57"/>
      <c r="D287" s="229" t="s">
        <v>654</v>
      </c>
      <c r="E287" s="222"/>
      <c r="F287" s="221"/>
      <c r="G287" s="38"/>
      <c r="H287" s="215"/>
      <c r="I287" s="59"/>
      <c r="K287" s="49"/>
      <c r="L287" s="40"/>
    </row>
    <row r="288" spans="2:12" ht="21.75" customHeight="1" x14ac:dyDescent="0.55000000000000004">
      <c r="B288" s="5">
        <v>142</v>
      </c>
      <c r="C288" s="123" t="s">
        <v>722</v>
      </c>
      <c r="D288" s="201" t="s">
        <v>412</v>
      </c>
      <c r="E288" s="197" t="s">
        <v>469</v>
      </c>
      <c r="F288" s="62">
        <v>26750</v>
      </c>
      <c r="G288" s="179">
        <v>44603</v>
      </c>
      <c r="H288" s="168" t="s">
        <v>550</v>
      </c>
      <c r="I288" s="15">
        <v>1</v>
      </c>
      <c r="K288" s="49"/>
      <c r="L288" s="40"/>
    </row>
    <row r="289" spans="2:12" ht="21.75" customHeight="1" x14ac:dyDescent="0.55000000000000004">
      <c r="B289" s="6"/>
      <c r="C289" s="38"/>
      <c r="D289" s="165" t="s">
        <v>406</v>
      </c>
      <c r="E289" s="198" t="s">
        <v>470</v>
      </c>
      <c r="F289" s="53"/>
      <c r="G289" s="180"/>
      <c r="H289" s="169"/>
      <c r="I289" s="17"/>
      <c r="K289" s="49"/>
      <c r="L289" s="40"/>
    </row>
    <row r="290" spans="2:12" ht="21.75" customHeight="1" x14ac:dyDescent="0.55000000000000004">
      <c r="B290" s="5">
        <v>143</v>
      </c>
      <c r="C290" s="128" t="s">
        <v>281</v>
      </c>
      <c r="D290" s="201" t="s">
        <v>401</v>
      </c>
      <c r="E290" s="197" t="s">
        <v>442</v>
      </c>
      <c r="F290" s="62">
        <v>21079</v>
      </c>
      <c r="G290" s="179">
        <v>44609</v>
      </c>
      <c r="H290" s="168" t="s">
        <v>535</v>
      </c>
      <c r="I290" s="15">
        <v>1</v>
      </c>
      <c r="K290" s="49"/>
      <c r="L290" s="40"/>
    </row>
    <row r="291" spans="2:12" ht="21.75" customHeight="1" x14ac:dyDescent="0.55000000000000004">
      <c r="B291" s="6"/>
      <c r="C291" s="4"/>
      <c r="D291" s="165" t="s">
        <v>402</v>
      </c>
      <c r="E291" s="198" t="s">
        <v>443</v>
      </c>
      <c r="F291" s="66"/>
      <c r="G291" s="180"/>
      <c r="H291" s="169"/>
      <c r="I291" s="17"/>
      <c r="K291" s="49"/>
      <c r="L291" s="40"/>
    </row>
    <row r="292" spans="2:12" ht="21.75" customHeight="1" x14ac:dyDescent="0.55000000000000004">
      <c r="B292" s="5">
        <v>144</v>
      </c>
      <c r="C292" s="129" t="s">
        <v>85</v>
      </c>
      <c r="D292" s="201" t="s">
        <v>405</v>
      </c>
      <c r="E292" s="197" t="s">
        <v>618</v>
      </c>
      <c r="F292" s="53">
        <v>4601</v>
      </c>
      <c r="G292" s="179">
        <v>44609</v>
      </c>
      <c r="H292" s="168" t="s">
        <v>593</v>
      </c>
      <c r="I292" s="58">
        <v>1</v>
      </c>
      <c r="K292" s="49"/>
      <c r="L292" s="40"/>
    </row>
    <row r="293" spans="2:12" ht="21.75" customHeight="1" x14ac:dyDescent="0.55000000000000004">
      <c r="B293" s="6"/>
      <c r="C293" s="38"/>
      <c r="D293" s="165" t="s">
        <v>406</v>
      </c>
      <c r="E293" s="198" t="s">
        <v>619</v>
      </c>
      <c r="F293" s="66"/>
      <c r="G293" s="180"/>
      <c r="H293" s="169"/>
      <c r="I293" s="58"/>
      <c r="K293" s="40"/>
      <c r="L293" s="40"/>
    </row>
    <row r="294" spans="2:12" ht="21.75" customHeight="1" x14ac:dyDescent="0.55000000000000004">
      <c r="B294" s="5">
        <v>145</v>
      </c>
      <c r="C294" s="123" t="s">
        <v>746</v>
      </c>
      <c r="D294" s="216" t="s">
        <v>655</v>
      </c>
      <c r="E294" s="217" t="s">
        <v>684</v>
      </c>
      <c r="F294" s="218">
        <v>27820</v>
      </c>
      <c r="G294" s="68">
        <v>44609</v>
      </c>
      <c r="H294" s="211" t="s">
        <v>700</v>
      </c>
      <c r="I294" s="55">
        <v>1</v>
      </c>
      <c r="K294" s="40"/>
      <c r="L294" s="40"/>
    </row>
    <row r="295" spans="2:12" ht="18" customHeight="1" x14ac:dyDescent="0.55000000000000004">
      <c r="B295" s="6"/>
      <c r="C295" s="38"/>
      <c r="D295" s="219"/>
      <c r="E295" s="222"/>
      <c r="F295" s="221"/>
      <c r="G295" s="38"/>
      <c r="H295" s="215"/>
      <c r="I295" s="67"/>
      <c r="K295" s="49"/>
      <c r="L295" s="40"/>
    </row>
    <row r="296" spans="2:12" ht="21.75" customHeight="1" x14ac:dyDescent="0.55000000000000004">
      <c r="B296" s="5">
        <v>146</v>
      </c>
      <c r="C296" s="123" t="s">
        <v>186</v>
      </c>
      <c r="D296" s="216" t="s">
        <v>649</v>
      </c>
      <c r="E296" s="217" t="s">
        <v>685</v>
      </c>
      <c r="F296" s="218">
        <v>11877</v>
      </c>
      <c r="G296" s="54">
        <v>44609</v>
      </c>
      <c r="H296" s="211" t="s">
        <v>701</v>
      </c>
      <c r="I296" s="55">
        <v>1</v>
      </c>
      <c r="K296" s="49"/>
      <c r="L296" s="40"/>
    </row>
    <row r="297" spans="2:12" ht="21.75" customHeight="1" x14ac:dyDescent="0.55000000000000004">
      <c r="B297" s="6"/>
      <c r="C297" s="38"/>
      <c r="D297" s="219"/>
      <c r="E297" s="230" t="s">
        <v>447</v>
      </c>
      <c r="F297" s="221"/>
      <c r="G297" s="38"/>
      <c r="H297" s="215"/>
      <c r="I297" s="67"/>
      <c r="K297" s="49"/>
      <c r="L297" s="40"/>
    </row>
    <row r="298" spans="2:12" ht="21.75" customHeight="1" x14ac:dyDescent="0.55000000000000004">
      <c r="B298" s="5">
        <v>147</v>
      </c>
      <c r="C298" s="129" t="s">
        <v>745</v>
      </c>
      <c r="D298" s="208" t="s">
        <v>656</v>
      </c>
      <c r="E298" s="209" t="s">
        <v>686</v>
      </c>
      <c r="F298" s="210">
        <v>23540</v>
      </c>
      <c r="G298" s="54">
        <v>44610</v>
      </c>
      <c r="H298" s="211" t="s">
        <v>702</v>
      </c>
      <c r="I298" s="55">
        <v>1</v>
      </c>
      <c r="K298" s="49"/>
      <c r="L298" s="40"/>
    </row>
    <row r="299" spans="2:12" ht="18" customHeight="1" x14ac:dyDescent="0.55000000000000004">
      <c r="B299" s="6"/>
      <c r="C299" s="57"/>
      <c r="D299" s="212"/>
      <c r="E299" s="231"/>
      <c r="F299" s="214"/>
      <c r="G299" s="38"/>
      <c r="H299" s="224"/>
      <c r="I299" s="67"/>
      <c r="K299" s="49"/>
      <c r="L299" s="40"/>
    </row>
    <row r="300" spans="2:12" ht="21.75" customHeight="1" x14ac:dyDescent="0.55000000000000004">
      <c r="B300" s="5">
        <v>148</v>
      </c>
      <c r="C300" s="123" t="s">
        <v>747</v>
      </c>
      <c r="D300" s="216" t="s">
        <v>657</v>
      </c>
      <c r="E300" s="217" t="s">
        <v>687</v>
      </c>
      <c r="F300" s="218">
        <v>35096</v>
      </c>
      <c r="G300" s="54">
        <v>44610</v>
      </c>
      <c r="H300" s="225" t="s">
        <v>703</v>
      </c>
      <c r="I300" s="55">
        <v>1</v>
      </c>
      <c r="K300" s="49"/>
      <c r="L300" s="40"/>
    </row>
    <row r="301" spans="2:12" ht="19.5" customHeight="1" x14ac:dyDescent="0.55000000000000004">
      <c r="B301" s="6"/>
      <c r="C301" s="38"/>
      <c r="D301" s="219"/>
      <c r="E301" s="230"/>
      <c r="F301" s="221"/>
      <c r="G301" s="38"/>
      <c r="H301" s="224"/>
      <c r="I301" s="67"/>
      <c r="K301" s="49"/>
      <c r="L301" s="40"/>
    </row>
    <row r="302" spans="2:12" ht="21.75" customHeight="1" x14ac:dyDescent="0.55000000000000004">
      <c r="B302" s="5">
        <v>149</v>
      </c>
      <c r="C302" s="123" t="s">
        <v>732</v>
      </c>
      <c r="D302" s="216" t="s">
        <v>179</v>
      </c>
      <c r="E302" s="217" t="s">
        <v>688</v>
      </c>
      <c r="F302" s="218">
        <v>82390</v>
      </c>
      <c r="G302" s="54">
        <v>44610</v>
      </c>
      <c r="H302" s="211" t="s">
        <v>704</v>
      </c>
      <c r="I302" s="55">
        <v>1</v>
      </c>
      <c r="K302" s="40"/>
      <c r="L302" s="40"/>
    </row>
    <row r="303" spans="2:12" ht="17.25" customHeight="1" x14ac:dyDescent="0.55000000000000004">
      <c r="B303" s="6"/>
      <c r="C303" s="38"/>
      <c r="D303" s="219"/>
      <c r="E303" s="230"/>
      <c r="F303" s="221"/>
      <c r="G303" s="38"/>
      <c r="H303" s="224"/>
      <c r="I303" s="67"/>
      <c r="K303" s="40"/>
      <c r="L303" s="40"/>
    </row>
    <row r="304" spans="2:12" ht="21.75" customHeight="1" x14ac:dyDescent="0.55000000000000004">
      <c r="B304" s="5">
        <v>150</v>
      </c>
      <c r="C304" s="10" t="s">
        <v>131</v>
      </c>
      <c r="D304" s="201" t="s">
        <v>407</v>
      </c>
      <c r="E304" s="197" t="s">
        <v>453</v>
      </c>
      <c r="F304" s="53">
        <v>2113.79</v>
      </c>
      <c r="G304" s="179">
        <v>44610</v>
      </c>
      <c r="H304" s="168" t="s">
        <v>541</v>
      </c>
      <c r="I304" s="58">
        <v>1</v>
      </c>
      <c r="K304" s="40"/>
      <c r="L304" s="40"/>
    </row>
    <row r="305" spans="2:12" ht="21.75" customHeight="1" x14ac:dyDescent="0.55000000000000004">
      <c r="B305" s="6"/>
      <c r="C305" s="38"/>
      <c r="D305" s="165" t="s">
        <v>408</v>
      </c>
      <c r="E305" s="198" t="s">
        <v>454</v>
      </c>
      <c r="F305" s="53"/>
      <c r="G305" s="180"/>
      <c r="H305" s="169"/>
      <c r="I305" s="58"/>
      <c r="K305" s="40"/>
      <c r="L305" s="40"/>
    </row>
    <row r="306" spans="2:12" ht="21.75" customHeight="1" x14ac:dyDescent="0.55000000000000004">
      <c r="B306" s="5">
        <v>151</v>
      </c>
      <c r="C306" s="36" t="s">
        <v>55</v>
      </c>
      <c r="D306" s="202" t="s">
        <v>422</v>
      </c>
      <c r="E306" s="197" t="s">
        <v>508</v>
      </c>
      <c r="F306" s="53">
        <v>9897.5</v>
      </c>
      <c r="G306" s="179">
        <v>44610</v>
      </c>
      <c r="H306" s="168" t="s">
        <v>571</v>
      </c>
      <c r="I306" s="15">
        <v>1</v>
      </c>
      <c r="K306" s="40"/>
      <c r="L306" s="40"/>
    </row>
    <row r="307" spans="2:12" ht="21.75" customHeight="1" x14ac:dyDescent="0.55000000000000004">
      <c r="B307" s="6"/>
      <c r="C307" s="38"/>
      <c r="D307" s="165"/>
      <c r="E307" s="198" t="s">
        <v>509</v>
      </c>
      <c r="F307" s="66"/>
      <c r="G307" s="180"/>
      <c r="H307" s="169"/>
      <c r="I307" s="17"/>
      <c r="K307" s="40"/>
      <c r="L307" s="40"/>
    </row>
    <row r="308" spans="2:12" ht="21.75" customHeight="1" x14ac:dyDescent="0.55000000000000004">
      <c r="B308" s="5">
        <v>152</v>
      </c>
      <c r="C308" s="129" t="s">
        <v>85</v>
      </c>
      <c r="D308" s="202" t="s">
        <v>405</v>
      </c>
      <c r="E308" s="197" t="s">
        <v>629</v>
      </c>
      <c r="F308" s="62">
        <v>64499.6</v>
      </c>
      <c r="G308" s="179">
        <v>44610</v>
      </c>
      <c r="H308" s="168" t="s">
        <v>600</v>
      </c>
      <c r="I308" s="15">
        <v>1</v>
      </c>
      <c r="K308" s="40"/>
      <c r="L308" s="40"/>
    </row>
    <row r="309" spans="2:12" ht="21.75" customHeight="1" x14ac:dyDescent="0.55000000000000004">
      <c r="B309" s="6"/>
      <c r="C309" s="38"/>
      <c r="D309" s="165" t="s">
        <v>406</v>
      </c>
      <c r="E309" s="198" t="s">
        <v>454</v>
      </c>
      <c r="F309" s="66"/>
      <c r="G309" s="180"/>
      <c r="H309" s="169"/>
      <c r="I309" s="17"/>
      <c r="K309" s="40"/>
      <c r="L309" s="40"/>
    </row>
    <row r="310" spans="2:12" ht="21.75" customHeight="1" x14ac:dyDescent="0.55000000000000004">
      <c r="B310" s="5">
        <v>153</v>
      </c>
      <c r="C310" s="10" t="s">
        <v>139</v>
      </c>
      <c r="D310" s="201" t="s">
        <v>429</v>
      </c>
      <c r="E310" s="197" t="s">
        <v>531</v>
      </c>
      <c r="F310" s="62">
        <v>29130.75</v>
      </c>
      <c r="G310" s="179">
        <v>44610</v>
      </c>
      <c r="H310" s="168" t="s">
        <v>588</v>
      </c>
      <c r="I310" s="15">
        <v>1</v>
      </c>
      <c r="K310" s="40"/>
      <c r="L310" s="40"/>
    </row>
    <row r="311" spans="2:12" ht="21.75" customHeight="1" x14ac:dyDescent="0.55000000000000004">
      <c r="B311" s="6"/>
      <c r="C311" s="38"/>
      <c r="D311" s="165"/>
      <c r="E311" s="198" t="s">
        <v>532</v>
      </c>
      <c r="F311" s="66"/>
      <c r="G311" s="180"/>
      <c r="H311" s="169"/>
      <c r="I311" s="17"/>
      <c r="K311" s="49"/>
      <c r="L311" s="40"/>
    </row>
    <row r="312" spans="2:12" ht="21.75" customHeight="1" x14ac:dyDescent="0.55000000000000004">
      <c r="B312" s="5">
        <v>154</v>
      </c>
      <c r="C312" s="123" t="s">
        <v>748</v>
      </c>
      <c r="D312" s="203" t="s">
        <v>430</v>
      </c>
      <c r="E312" s="197" t="s">
        <v>533</v>
      </c>
      <c r="F312" s="53">
        <v>39114.92</v>
      </c>
      <c r="G312" s="179">
        <v>44610</v>
      </c>
      <c r="H312" s="168" t="s">
        <v>589</v>
      </c>
      <c r="I312" s="58">
        <v>1</v>
      </c>
      <c r="K312" s="49"/>
      <c r="L312" s="40"/>
    </row>
    <row r="313" spans="2:12" ht="20.25" customHeight="1" x14ac:dyDescent="0.55000000000000004">
      <c r="B313" s="6"/>
      <c r="C313" s="38"/>
      <c r="D313" s="204"/>
      <c r="E313" s="198" t="s">
        <v>534</v>
      </c>
      <c r="F313" s="53"/>
      <c r="G313" s="180"/>
      <c r="H313" s="170"/>
      <c r="I313" s="58"/>
      <c r="K313" s="49"/>
      <c r="L313" s="40"/>
    </row>
    <row r="314" spans="2:12" ht="21.75" customHeight="1" x14ac:dyDescent="0.55000000000000004">
      <c r="B314" s="5">
        <v>155</v>
      </c>
      <c r="C314" s="123" t="s">
        <v>736</v>
      </c>
      <c r="D314" s="201" t="s">
        <v>403</v>
      </c>
      <c r="E314" s="197" t="s">
        <v>444</v>
      </c>
      <c r="F314" s="62">
        <v>2354</v>
      </c>
      <c r="G314" s="179">
        <v>44613</v>
      </c>
      <c r="H314" s="168" t="s">
        <v>536</v>
      </c>
      <c r="I314" s="15">
        <v>1</v>
      </c>
      <c r="K314" s="49"/>
      <c r="L314" s="40"/>
    </row>
    <row r="315" spans="2:12" ht="21.75" customHeight="1" x14ac:dyDescent="0.55000000000000004">
      <c r="B315" s="6"/>
      <c r="C315" s="38"/>
      <c r="D315" s="165"/>
      <c r="E315" s="198" t="s">
        <v>445</v>
      </c>
      <c r="F315" s="66"/>
      <c r="G315" s="180"/>
      <c r="H315" s="169"/>
      <c r="I315" s="17"/>
      <c r="K315" s="49"/>
      <c r="L315" s="40"/>
    </row>
    <row r="316" spans="2:12" ht="21.75" customHeight="1" x14ac:dyDescent="0.55000000000000004">
      <c r="B316" s="5">
        <v>156</v>
      </c>
      <c r="C316" s="10" t="s">
        <v>42</v>
      </c>
      <c r="D316" s="201" t="s">
        <v>404</v>
      </c>
      <c r="E316" s="197" t="s">
        <v>446</v>
      </c>
      <c r="F316" s="62">
        <v>1819</v>
      </c>
      <c r="G316" s="179">
        <v>44613</v>
      </c>
      <c r="H316" s="168" t="s">
        <v>537</v>
      </c>
      <c r="I316" s="58">
        <v>1</v>
      </c>
      <c r="K316" s="49"/>
      <c r="L316" s="40"/>
    </row>
    <row r="317" spans="2:12" ht="20.25" customHeight="1" x14ac:dyDescent="0.55000000000000004">
      <c r="B317" s="6"/>
      <c r="C317" s="38"/>
      <c r="D317" s="165"/>
      <c r="E317" s="198" t="s">
        <v>447</v>
      </c>
      <c r="F317" s="53"/>
      <c r="G317" s="180"/>
      <c r="H317" s="169"/>
      <c r="I317" s="58"/>
      <c r="K317" s="49"/>
      <c r="L317" s="40"/>
    </row>
    <row r="318" spans="2:12" ht="21.75" customHeight="1" x14ac:dyDescent="0.55000000000000004">
      <c r="B318" s="5">
        <v>157</v>
      </c>
      <c r="C318" s="128" t="s">
        <v>281</v>
      </c>
      <c r="D318" s="201" t="s">
        <v>401</v>
      </c>
      <c r="E318" s="197" t="s">
        <v>442</v>
      </c>
      <c r="F318" s="62">
        <v>22309.5</v>
      </c>
      <c r="G318" s="179">
        <v>44613</v>
      </c>
      <c r="H318" s="168" t="s">
        <v>538</v>
      </c>
      <c r="I318" s="15">
        <v>1</v>
      </c>
      <c r="K318" s="49"/>
      <c r="L318" s="40"/>
    </row>
    <row r="319" spans="2:12" ht="21.75" customHeight="1" x14ac:dyDescent="0.55000000000000004">
      <c r="B319" s="6"/>
      <c r="C319" s="38"/>
      <c r="D319" s="165" t="s">
        <v>402</v>
      </c>
      <c r="E319" s="198" t="s">
        <v>448</v>
      </c>
      <c r="F319" s="66"/>
      <c r="G319" s="180"/>
      <c r="H319" s="169"/>
      <c r="I319" s="17"/>
      <c r="K319" s="49"/>
      <c r="L319" s="40"/>
    </row>
    <row r="320" spans="2:12" ht="21.75" customHeight="1" x14ac:dyDescent="0.55000000000000004">
      <c r="B320" s="5">
        <v>158</v>
      </c>
      <c r="C320" s="123" t="s">
        <v>733</v>
      </c>
      <c r="D320" s="201" t="s">
        <v>409</v>
      </c>
      <c r="E320" s="197" t="s">
        <v>458</v>
      </c>
      <c r="F320" s="53">
        <v>6955</v>
      </c>
      <c r="G320" s="179">
        <v>44613</v>
      </c>
      <c r="H320" s="168" t="s">
        <v>544</v>
      </c>
      <c r="I320" s="15">
        <v>1</v>
      </c>
      <c r="K320" s="40"/>
      <c r="L320" s="40"/>
    </row>
    <row r="321" spans="2:12" ht="18.75" customHeight="1" x14ac:dyDescent="0.55000000000000004">
      <c r="B321" s="6"/>
      <c r="C321" s="38"/>
      <c r="D321" s="165"/>
      <c r="E321" s="198"/>
      <c r="F321" s="66"/>
      <c r="G321" s="180"/>
      <c r="H321" s="169"/>
      <c r="I321" s="17"/>
      <c r="K321" s="40"/>
      <c r="L321" s="40"/>
    </row>
    <row r="322" spans="2:12" ht="21.75" customHeight="1" x14ac:dyDescent="0.55000000000000004">
      <c r="B322" s="5">
        <v>159</v>
      </c>
      <c r="C322" s="123" t="s">
        <v>749</v>
      </c>
      <c r="D322" s="201" t="s">
        <v>441</v>
      </c>
      <c r="E322" s="197" t="s">
        <v>648</v>
      </c>
      <c r="F322" s="62">
        <v>1926</v>
      </c>
      <c r="G322" s="179">
        <v>44613</v>
      </c>
      <c r="H322" s="168" t="s">
        <v>612</v>
      </c>
      <c r="I322" s="15">
        <v>1</v>
      </c>
      <c r="K322" s="49"/>
      <c r="L322" s="40"/>
    </row>
    <row r="323" spans="2:12" ht="21.75" customHeight="1" x14ac:dyDescent="0.55000000000000004">
      <c r="B323" s="6"/>
      <c r="C323" s="38"/>
      <c r="D323" s="165"/>
      <c r="E323" s="198" t="s">
        <v>447</v>
      </c>
      <c r="F323" s="66"/>
      <c r="G323" s="180"/>
      <c r="H323" s="169"/>
      <c r="I323" s="17"/>
      <c r="K323" s="49"/>
      <c r="L323" s="40"/>
    </row>
    <row r="324" spans="2:12" ht="21.75" customHeight="1" x14ac:dyDescent="0.55000000000000004">
      <c r="B324" s="5">
        <v>160</v>
      </c>
      <c r="C324" s="10" t="s">
        <v>116</v>
      </c>
      <c r="D324" s="216" t="s">
        <v>658</v>
      </c>
      <c r="E324" s="217" t="s">
        <v>689</v>
      </c>
      <c r="F324" s="218">
        <v>98226</v>
      </c>
      <c r="G324" s="54">
        <v>44613</v>
      </c>
      <c r="H324" s="211" t="s">
        <v>705</v>
      </c>
      <c r="I324" s="55">
        <v>1</v>
      </c>
      <c r="K324" s="49"/>
      <c r="L324" s="40"/>
    </row>
    <row r="325" spans="2:12" ht="21.75" customHeight="1" x14ac:dyDescent="0.55000000000000004">
      <c r="B325" s="6"/>
      <c r="C325" s="38"/>
      <c r="D325" s="219"/>
      <c r="E325" s="230"/>
      <c r="F325" s="221"/>
      <c r="G325" s="38"/>
      <c r="H325" s="224"/>
      <c r="I325" s="67"/>
      <c r="K325" s="49"/>
      <c r="L325" s="40"/>
    </row>
    <row r="326" spans="2:12" ht="21.75" customHeight="1" x14ac:dyDescent="0.55000000000000004">
      <c r="B326" s="5">
        <v>161</v>
      </c>
      <c r="C326" s="36" t="s">
        <v>55</v>
      </c>
      <c r="D326" s="201" t="s">
        <v>422</v>
      </c>
      <c r="E326" s="197" t="s">
        <v>494</v>
      </c>
      <c r="F326" s="53">
        <v>42372</v>
      </c>
      <c r="G326" s="179">
        <v>44614</v>
      </c>
      <c r="H326" s="168" t="s">
        <v>572</v>
      </c>
      <c r="I326" s="15">
        <v>1</v>
      </c>
      <c r="K326" s="49"/>
      <c r="L326" s="40"/>
    </row>
    <row r="327" spans="2:12" ht="21.75" customHeight="1" x14ac:dyDescent="0.55000000000000004">
      <c r="B327" s="6"/>
      <c r="C327" s="38"/>
      <c r="D327" s="165"/>
      <c r="E327" s="198" t="s">
        <v>510</v>
      </c>
      <c r="F327" s="66"/>
      <c r="G327" s="180"/>
      <c r="H327" s="169"/>
      <c r="I327" s="17"/>
      <c r="K327" s="49"/>
      <c r="L327" s="40"/>
    </row>
    <row r="328" spans="2:12" ht="21.75" customHeight="1" x14ac:dyDescent="0.55000000000000004">
      <c r="B328" s="5">
        <v>162</v>
      </c>
      <c r="C328" s="128" t="s">
        <v>37</v>
      </c>
      <c r="D328" s="201" t="s">
        <v>416</v>
      </c>
      <c r="E328" s="197" t="s">
        <v>511</v>
      </c>
      <c r="F328" s="53">
        <v>18618</v>
      </c>
      <c r="G328" s="179">
        <v>44614</v>
      </c>
      <c r="H328" s="168" t="s">
        <v>573</v>
      </c>
      <c r="I328" s="58">
        <v>1</v>
      </c>
      <c r="K328" s="40"/>
      <c r="L328" s="40"/>
    </row>
    <row r="329" spans="2:12" ht="21.75" customHeight="1" x14ac:dyDescent="0.55000000000000004">
      <c r="B329" s="6"/>
      <c r="C329" s="4"/>
      <c r="D329" s="165" t="s">
        <v>406</v>
      </c>
      <c r="E329" s="198"/>
      <c r="F329" s="66"/>
      <c r="G329" s="180"/>
      <c r="H329" s="169"/>
      <c r="I329" s="58"/>
      <c r="K329" s="49"/>
      <c r="L329" s="40"/>
    </row>
    <row r="330" spans="2:12" ht="21.75" customHeight="1" x14ac:dyDescent="0.55000000000000004">
      <c r="B330" s="5">
        <v>163</v>
      </c>
      <c r="C330" s="129" t="s">
        <v>85</v>
      </c>
      <c r="D330" s="201" t="s">
        <v>405</v>
      </c>
      <c r="E330" s="197" t="s">
        <v>512</v>
      </c>
      <c r="F330" s="53">
        <v>2033</v>
      </c>
      <c r="G330" s="179">
        <v>44614</v>
      </c>
      <c r="H330" s="168" t="s">
        <v>574</v>
      </c>
      <c r="I330" s="15">
        <v>1</v>
      </c>
      <c r="K330" s="49"/>
      <c r="L330" s="40"/>
    </row>
    <row r="331" spans="2:12" ht="21.75" customHeight="1" x14ac:dyDescent="0.55000000000000004">
      <c r="B331" s="6"/>
      <c r="C331" s="38"/>
      <c r="D331" s="165" t="s">
        <v>406</v>
      </c>
      <c r="E331" s="198"/>
      <c r="F331" s="66"/>
      <c r="G331" s="180"/>
      <c r="H331" s="169"/>
      <c r="I331" s="17"/>
      <c r="K331" s="49"/>
      <c r="L331" s="40"/>
    </row>
    <row r="332" spans="2:12" ht="21.75" customHeight="1" x14ac:dyDescent="0.55000000000000004">
      <c r="B332" s="5">
        <v>164</v>
      </c>
      <c r="C332" s="123" t="s">
        <v>750</v>
      </c>
      <c r="D332" s="202" t="s">
        <v>425</v>
      </c>
      <c r="E332" s="197" t="s">
        <v>513</v>
      </c>
      <c r="F332" s="53">
        <v>41370.480000000003</v>
      </c>
      <c r="G332" s="179">
        <v>44614</v>
      </c>
      <c r="H332" s="168" t="s">
        <v>575</v>
      </c>
      <c r="I332" s="58">
        <v>1</v>
      </c>
      <c r="K332" s="49"/>
      <c r="L332" s="40"/>
    </row>
    <row r="333" spans="2:12" ht="21.75" customHeight="1" x14ac:dyDescent="0.55000000000000004">
      <c r="B333" s="6"/>
      <c r="C333" s="38"/>
      <c r="D333" s="165"/>
      <c r="E333" s="198" t="s">
        <v>514</v>
      </c>
      <c r="F333" s="66"/>
      <c r="G333" s="180"/>
      <c r="H333" s="169"/>
      <c r="I333" s="58"/>
      <c r="K333" s="49"/>
      <c r="L333" s="40"/>
    </row>
    <row r="334" spans="2:12" ht="21.75" customHeight="1" x14ac:dyDescent="0.55000000000000004">
      <c r="B334" s="5">
        <v>165</v>
      </c>
      <c r="C334" s="123" t="s">
        <v>751</v>
      </c>
      <c r="D334" s="201" t="s">
        <v>426</v>
      </c>
      <c r="E334" s="197" t="s">
        <v>515</v>
      </c>
      <c r="F334" s="53">
        <v>24610</v>
      </c>
      <c r="G334" s="179">
        <v>44614</v>
      </c>
      <c r="H334" s="168" t="s">
        <v>576</v>
      </c>
      <c r="I334" s="15">
        <v>1</v>
      </c>
      <c r="K334" s="49"/>
      <c r="L334" s="40"/>
    </row>
    <row r="335" spans="2:12" ht="21.75" customHeight="1" x14ac:dyDescent="0.55000000000000004">
      <c r="B335" s="6"/>
      <c r="C335" s="38"/>
      <c r="D335" s="165" t="s">
        <v>427</v>
      </c>
      <c r="E335" s="198" t="s">
        <v>516</v>
      </c>
      <c r="F335" s="53"/>
      <c r="G335" s="180"/>
      <c r="H335" s="169"/>
      <c r="I335" s="17"/>
      <c r="K335" s="49"/>
      <c r="L335" s="40"/>
    </row>
    <row r="336" spans="2:12" ht="21.75" customHeight="1" x14ac:dyDescent="0.55000000000000004">
      <c r="B336" s="5">
        <v>166</v>
      </c>
      <c r="C336" s="123" t="s">
        <v>736</v>
      </c>
      <c r="D336" s="201" t="s">
        <v>403</v>
      </c>
      <c r="E336" s="197" t="s">
        <v>517</v>
      </c>
      <c r="F336" s="62">
        <v>1412.4</v>
      </c>
      <c r="G336" s="179">
        <v>44614</v>
      </c>
      <c r="H336" s="168" t="s">
        <v>577</v>
      </c>
      <c r="I336" s="15">
        <v>1</v>
      </c>
      <c r="K336" s="49"/>
      <c r="L336" s="40"/>
    </row>
    <row r="337" spans="2:12" ht="21.75" customHeight="1" x14ac:dyDescent="0.55000000000000004">
      <c r="B337" s="6"/>
      <c r="C337" s="38"/>
      <c r="D337" s="165"/>
      <c r="E337" s="198" t="s">
        <v>518</v>
      </c>
      <c r="F337" s="66"/>
      <c r="G337" s="180"/>
      <c r="H337" s="169"/>
      <c r="I337" s="17"/>
      <c r="K337" s="49"/>
      <c r="L337" s="40"/>
    </row>
    <row r="338" spans="2:12" ht="21.75" customHeight="1" x14ac:dyDescent="0.55000000000000004">
      <c r="B338" s="5">
        <v>167</v>
      </c>
      <c r="C338" s="10" t="s">
        <v>42</v>
      </c>
      <c r="D338" s="201" t="s">
        <v>404</v>
      </c>
      <c r="E338" s="197" t="s">
        <v>519</v>
      </c>
      <c r="F338" s="53">
        <v>13920.7</v>
      </c>
      <c r="G338" s="179">
        <v>44614</v>
      </c>
      <c r="H338" s="168" t="s">
        <v>578</v>
      </c>
      <c r="I338" s="15">
        <v>1</v>
      </c>
      <c r="K338" s="49"/>
      <c r="L338" s="40"/>
    </row>
    <row r="339" spans="2:12" ht="21.75" customHeight="1" x14ac:dyDescent="0.55000000000000004">
      <c r="B339" s="6"/>
      <c r="C339" s="38"/>
      <c r="D339" s="165"/>
      <c r="E339" s="198" t="s">
        <v>482</v>
      </c>
      <c r="F339" s="66"/>
      <c r="G339" s="180"/>
      <c r="H339" s="169"/>
      <c r="I339" s="17"/>
      <c r="K339" s="49"/>
      <c r="L339" s="40"/>
    </row>
    <row r="340" spans="2:12" ht="21.75" customHeight="1" x14ac:dyDescent="0.55000000000000004">
      <c r="B340" s="5">
        <v>168</v>
      </c>
      <c r="C340" s="129" t="s">
        <v>85</v>
      </c>
      <c r="D340" s="202" t="s">
        <v>405</v>
      </c>
      <c r="E340" s="197" t="s">
        <v>520</v>
      </c>
      <c r="F340" s="62">
        <v>963</v>
      </c>
      <c r="G340" s="179">
        <v>44614</v>
      </c>
      <c r="H340" s="168" t="s">
        <v>579</v>
      </c>
      <c r="I340" s="58">
        <v>1</v>
      </c>
      <c r="K340" s="49"/>
      <c r="L340" s="40"/>
    </row>
    <row r="341" spans="2:12" ht="18.75" customHeight="1" x14ac:dyDescent="0.55000000000000004">
      <c r="B341" s="6"/>
      <c r="C341" s="38"/>
      <c r="D341" s="165" t="s">
        <v>406</v>
      </c>
      <c r="E341" s="198"/>
      <c r="F341" s="66"/>
      <c r="G341" s="180"/>
      <c r="H341" s="169"/>
      <c r="I341" s="58"/>
      <c r="K341" s="49"/>
      <c r="L341" s="40"/>
    </row>
    <row r="342" spans="2:12" ht="21.75" customHeight="1" x14ac:dyDescent="0.55000000000000004">
      <c r="B342" s="5">
        <v>169</v>
      </c>
      <c r="C342" s="10" t="s">
        <v>42</v>
      </c>
      <c r="D342" s="202" t="s">
        <v>404</v>
      </c>
      <c r="E342" s="197" t="s">
        <v>623</v>
      </c>
      <c r="F342" s="62">
        <v>68207.149999999994</v>
      </c>
      <c r="G342" s="179">
        <v>44614</v>
      </c>
      <c r="H342" s="168" t="s">
        <v>596</v>
      </c>
      <c r="I342" s="15">
        <v>1</v>
      </c>
      <c r="K342" s="49"/>
      <c r="L342" s="40"/>
    </row>
    <row r="343" spans="2:12" ht="21.75" customHeight="1" x14ac:dyDescent="0.55000000000000004">
      <c r="B343" s="6"/>
      <c r="C343" s="57"/>
      <c r="D343" s="165"/>
      <c r="E343" s="198" t="s">
        <v>624</v>
      </c>
      <c r="F343" s="66"/>
      <c r="G343" s="182"/>
      <c r="H343" s="169"/>
      <c r="I343" s="17"/>
      <c r="K343" s="49"/>
      <c r="L343" s="40"/>
    </row>
    <row r="344" spans="2:12" ht="21.75" customHeight="1" x14ac:dyDescent="0.55000000000000004">
      <c r="B344" s="5">
        <v>170</v>
      </c>
      <c r="C344" s="10" t="s">
        <v>131</v>
      </c>
      <c r="D344" s="201" t="s">
        <v>407</v>
      </c>
      <c r="E344" s="197" t="s">
        <v>639</v>
      </c>
      <c r="F344" s="53">
        <v>2818.38</v>
      </c>
      <c r="G344" s="179">
        <v>44614</v>
      </c>
      <c r="H344" s="168" t="s">
        <v>606</v>
      </c>
      <c r="I344" s="15">
        <v>1</v>
      </c>
      <c r="K344" s="40"/>
      <c r="L344" s="40"/>
    </row>
    <row r="345" spans="2:12" ht="21.75" customHeight="1" x14ac:dyDescent="0.55000000000000004">
      <c r="B345" s="6"/>
      <c r="C345" s="38"/>
      <c r="D345" s="165" t="s">
        <v>408</v>
      </c>
      <c r="E345" s="198" t="s">
        <v>452</v>
      </c>
      <c r="F345" s="66"/>
      <c r="G345" s="180"/>
      <c r="H345" s="169"/>
      <c r="I345" s="17"/>
      <c r="K345" s="40"/>
      <c r="L345" s="40"/>
    </row>
    <row r="346" spans="2:12" ht="21.75" customHeight="1" x14ac:dyDescent="0.55000000000000004">
      <c r="B346" s="5">
        <v>171</v>
      </c>
      <c r="C346" s="123" t="s">
        <v>726</v>
      </c>
      <c r="D346" s="201" t="s">
        <v>420</v>
      </c>
      <c r="E346" s="197" t="s">
        <v>640</v>
      </c>
      <c r="F346" s="53">
        <v>86755.6</v>
      </c>
      <c r="G346" s="179">
        <v>44614</v>
      </c>
      <c r="H346" s="168" t="s">
        <v>607</v>
      </c>
      <c r="I346" s="58">
        <v>1</v>
      </c>
      <c r="K346" s="49"/>
      <c r="L346" s="40"/>
    </row>
    <row r="347" spans="2:12" ht="21.75" customHeight="1" x14ac:dyDescent="0.55000000000000004">
      <c r="B347" s="6"/>
      <c r="C347" s="38"/>
      <c r="D347" s="165"/>
      <c r="E347" s="198" t="s">
        <v>641</v>
      </c>
      <c r="F347" s="66"/>
      <c r="G347" s="182"/>
      <c r="H347" s="169"/>
      <c r="I347" s="58"/>
      <c r="K347" s="49"/>
      <c r="L347" s="40"/>
    </row>
    <row r="348" spans="2:12" ht="21.75" customHeight="1" x14ac:dyDescent="0.55000000000000004">
      <c r="B348" s="5">
        <v>172</v>
      </c>
      <c r="C348" s="123" t="s">
        <v>730</v>
      </c>
      <c r="D348" s="216" t="s">
        <v>665</v>
      </c>
      <c r="E348" s="217" t="s">
        <v>690</v>
      </c>
      <c r="F348" s="218">
        <v>74900</v>
      </c>
      <c r="G348" s="54">
        <v>44614</v>
      </c>
      <c r="H348" s="211" t="s">
        <v>706</v>
      </c>
      <c r="I348" s="55">
        <v>1</v>
      </c>
      <c r="K348" s="49"/>
      <c r="L348" s="40"/>
    </row>
    <row r="349" spans="2:12" ht="21.75" customHeight="1" x14ac:dyDescent="0.55000000000000004">
      <c r="B349" s="6"/>
      <c r="C349" s="38"/>
      <c r="D349" s="219"/>
      <c r="E349" s="232" t="s">
        <v>691</v>
      </c>
      <c r="F349" s="221"/>
      <c r="G349" s="38"/>
      <c r="H349" s="224"/>
      <c r="I349" s="67"/>
      <c r="K349" s="49"/>
      <c r="L349" s="40"/>
    </row>
    <row r="350" spans="2:12" ht="21.75" customHeight="1" x14ac:dyDescent="0.55000000000000004">
      <c r="B350" s="5">
        <v>173</v>
      </c>
      <c r="C350" s="123" t="s">
        <v>191</v>
      </c>
      <c r="D350" s="208" t="s">
        <v>659</v>
      </c>
      <c r="E350" s="233" t="s">
        <v>666</v>
      </c>
      <c r="F350" s="226">
        <v>16847.150000000001</v>
      </c>
      <c r="G350" s="54">
        <v>44614</v>
      </c>
      <c r="H350" s="225" t="s">
        <v>707</v>
      </c>
      <c r="I350" s="55">
        <v>1</v>
      </c>
      <c r="K350" s="49"/>
      <c r="L350" s="40"/>
    </row>
    <row r="351" spans="2:12" ht="18.75" customHeight="1" x14ac:dyDescent="0.55000000000000004">
      <c r="B351" s="6"/>
      <c r="C351" s="38"/>
      <c r="D351" s="219"/>
      <c r="E351" s="230" t="s">
        <v>447</v>
      </c>
      <c r="F351" s="221"/>
      <c r="G351" s="38"/>
      <c r="H351" s="224"/>
      <c r="I351" s="67"/>
      <c r="K351" s="49"/>
      <c r="L351" s="40"/>
    </row>
    <row r="352" spans="2:12" ht="21.75" customHeight="1" x14ac:dyDescent="0.55000000000000004">
      <c r="B352" s="5">
        <v>174</v>
      </c>
      <c r="C352" s="10" t="s">
        <v>131</v>
      </c>
      <c r="D352" s="201" t="s">
        <v>407</v>
      </c>
      <c r="E352" s="197" t="s">
        <v>455</v>
      </c>
      <c r="F352" s="62">
        <v>1409.19</v>
      </c>
      <c r="G352" s="179">
        <v>44615</v>
      </c>
      <c r="H352" s="168" t="s">
        <v>542</v>
      </c>
      <c r="I352" s="15">
        <v>1</v>
      </c>
      <c r="K352" s="49"/>
      <c r="L352" s="40"/>
    </row>
    <row r="353" spans="2:12" ht="19.5" customHeight="1" x14ac:dyDescent="0.55000000000000004">
      <c r="B353" s="6"/>
      <c r="C353" s="38"/>
      <c r="D353" s="165" t="s">
        <v>408</v>
      </c>
      <c r="E353" s="198" t="s">
        <v>452</v>
      </c>
      <c r="F353" s="53"/>
      <c r="G353" s="180"/>
      <c r="H353" s="169"/>
      <c r="I353" s="17"/>
      <c r="K353" s="40"/>
      <c r="L353" s="40"/>
    </row>
    <row r="354" spans="2:12" ht="21.75" customHeight="1" x14ac:dyDescent="0.55000000000000004">
      <c r="B354" s="5">
        <v>175</v>
      </c>
      <c r="C354" s="10" t="s">
        <v>131</v>
      </c>
      <c r="D354" s="201" t="s">
        <v>407</v>
      </c>
      <c r="E354" s="197" t="s">
        <v>521</v>
      </c>
      <c r="F354" s="62">
        <v>3522.98</v>
      </c>
      <c r="G354" s="179">
        <v>44615</v>
      </c>
      <c r="H354" s="168" t="s">
        <v>580</v>
      </c>
      <c r="I354" s="15">
        <v>1</v>
      </c>
      <c r="K354" s="40"/>
      <c r="L354" s="40"/>
    </row>
    <row r="355" spans="2:12" ht="21.75" customHeight="1" x14ac:dyDescent="0.55000000000000004">
      <c r="B355" s="6"/>
      <c r="C355" s="38"/>
      <c r="D355" s="165" t="s">
        <v>408</v>
      </c>
      <c r="E355" s="198" t="s">
        <v>452</v>
      </c>
      <c r="F355" s="53"/>
      <c r="G355" s="180"/>
      <c r="H355" s="169"/>
      <c r="I355" s="17"/>
      <c r="K355" s="49"/>
      <c r="L355" s="40"/>
    </row>
    <row r="356" spans="2:12" ht="21.75" customHeight="1" x14ac:dyDescent="0.55000000000000004">
      <c r="B356" s="5">
        <v>176</v>
      </c>
      <c r="C356" s="123" t="s">
        <v>733</v>
      </c>
      <c r="D356" s="201" t="s">
        <v>409</v>
      </c>
      <c r="E356" s="197" t="s">
        <v>522</v>
      </c>
      <c r="F356" s="62">
        <v>1765.5</v>
      </c>
      <c r="G356" s="179">
        <v>44615</v>
      </c>
      <c r="H356" s="168" t="s">
        <v>581</v>
      </c>
      <c r="I356" s="58">
        <v>1</v>
      </c>
      <c r="K356" s="49"/>
      <c r="L356" s="40"/>
    </row>
    <row r="357" spans="2:12" ht="15" customHeight="1" x14ac:dyDescent="0.55000000000000004">
      <c r="B357" s="6"/>
      <c r="C357" s="38"/>
      <c r="D357" s="165"/>
      <c r="E357" s="198"/>
      <c r="F357" s="66"/>
      <c r="G357" s="180"/>
      <c r="H357" s="169"/>
      <c r="I357" s="58"/>
      <c r="K357" s="49"/>
      <c r="L357" s="40"/>
    </row>
    <row r="358" spans="2:12" ht="21.75" customHeight="1" x14ac:dyDescent="0.55000000000000004">
      <c r="B358" s="5">
        <v>177</v>
      </c>
      <c r="C358" s="10" t="s">
        <v>42</v>
      </c>
      <c r="D358" s="201" t="s">
        <v>404</v>
      </c>
      <c r="E358" s="197" t="s">
        <v>523</v>
      </c>
      <c r="F358" s="53">
        <v>1177</v>
      </c>
      <c r="G358" s="179">
        <v>44615</v>
      </c>
      <c r="H358" s="168" t="s">
        <v>582</v>
      </c>
      <c r="I358" s="15">
        <v>1</v>
      </c>
      <c r="K358" s="49"/>
      <c r="L358" s="40"/>
    </row>
    <row r="359" spans="2:12" ht="21.75" customHeight="1" x14ac:dyDescent="0.55000000000000004">
      <c r="B359" s="6"/>
      <c r="C359" s="38"/>
      <c r="D359" s="165"/>
      <c r="E359" s="198"/>
      <c r="F359" s="66"/>
      <c r="G359" s="180"/>
      <c r="H359" s="169"/>
      <c r="I359" s="17"/>
      <c r="K359" s="49"/>
      <c r="L359" s="40"/>
    </row>
    <row r="360" spans="2:12" ht="21.75" customHeight="1" x14ac:dyDescent="0.55000000000000004">
      <c r="B360" s="5">
        <v>178</v>
      </c>
      <c r="C360" s="10" t="s">
        <v>42</v>
      </c>
      <c r="D360" s="201" t="s">
        <v>404</v>
      </c>
      <c r="E360" s="197" t="s">
        <v>524</v>
      </c>
      <c r="F360" s="53">
        <v>1926</v>
      </c>
      <c r="G360" s="179">
        <v>44615</v>
      </c>
      <c r="H360" s="168" t="s">
        <v>583</v>
      </c>
      <c r="I360" s="58">
        <v>1</v>
      </c>
      <c r="K360" s="40"/>
      <c r="L360" s="40"/>
    </row>
    <row r="361" spans="2:12" ht="21.75" customHeight="1" x14ac:dyDescent="0.55000000000000004">
      <c r="B361" s="6"/>
      <c r="C361" s="57"/>
      <c r="D361" s="165"/>
      <c r="E361" s="198"/>
      <c r="F361" s="66"/>
      <c r="G361" s="180"/>
      <c r="H361" s="169"/>
      <c r="I361" s="58"/>
      <c r="K361" s="40"/>
      <c r="L361" s="40"/>
    </row>
    <row r="362" spans="2:12" ht="21.75" customHeight="1" x14ac:dyDescent="0.55000000000000004">
      <c r="B362" s="5">
        <v>179</v>
      </c>
      <c r="C362" s="123" t="s">
        <v>737</v>
      </c>
      <c r="D362" s="201" t="s">
        <v>403</v>
      </c>
      <c r="E362" s="197" t="s">
        <v>525</v>
      </c>
      <c r="F362" s="53">
        <v>3103</v>
      </c>
      <c r="G362" s="179">
        <v>44615</v>
      </c>
      <c r="H362" s="168" t="s">
        <v>584</v>
      </c>
      <c r="I362" s="15">
        <v>1</v>
      </c>
      <c r="K362" s="49"/>
      <c r="L362" s="40"/>
    </row>
    <row r="363" spans="2:12" ht="21.75" customHeight="1" x14ac:dyDescent="0.55000000000000004">
      <c r="B363" s="6"/>
      <c r="C363" s="38"/>
      <c r="D363" s="165"/>
      <c r="E363" s="198" t="s">
        <v>526</v>
      </c>
      <c r="F363" s="66"/>
      <c r="G363" s="180"/>
      <c r="H363" s="169"/>
      <c r="I363" s="17"/>
      <c r="K363" s="49"/>
      <c r="L363" s="40"/>
    </row>
    <row r="364" spans="2:12" ht="21.75" customHeight="1" x14ac:dyDescent="0.55000000000000004">
      <c r="B364" s="5">
        <v>180</v>
      </c>
      <c r="C364" s="128" t="s">
        <v>37</v>
      </c>
      <c r="D364" s="201" t="s">
        <v>416</v>
      </c>
      <c r="E364" s="197" t="s">
        <v>527</v>
      </c>
      <c r="F364" s="53">
        <v>5542.6</v>
      </c>
      <c r="G364" s="179">
        <v>44615</v>
      </c>
      <c r="H364" s="168" t="s">
        <v>585</v>
      </c>
      <c r="I364" s="58">
        <v>1</v>
      </c>
      <c r="K364" s="49"/>
      <c r="L364" s="40"/>
    </row>
    <row r="365" spans="2:12" ht="21.75" customHeight="1" x14ac:dyDescent="0.55000000000000004">
      <c r="B365" s="6"/>
      <c r="C365" s="4"/>
      <c r="D365" s="165" t="s">
        <v>406</v>
      </c>
      <c r="E365" s="198"/>
      <c r="F365" s="66"/>
      <c r="G365" s="180"/>
      <c r="H365" s="169"/>
      <c r="I365" s="58"/>
      <c r="K365" s="49"/>
      <c r="L365" s="40"/>
    </row>
    <row r="366" spans="2:12" ht="21.75" customHeight="1" x14ac:dyDescent="0.55000000000000004">
      <c r="B366" s="5">
        <v>181</v>
      </c>
      <c r="C366" s="10" t="s">
        <v>42</v>
      </c>
      <c r="D366" s="201" t="s">
        <v>404</v>
      </c>
      <c r="E366" s="197" t="s">
        <v>528</v>
      </c>
      <c r="F366" s="53">
        <v>1669.2</v>
      </c>
      <c r="G366" s="179">
        <v>44615</v>
      </c>
      <c r="H366" s="168" t="s">
        <v>586</v>
      </c>
      <c r="I366" s="15">
        <v>1</v>
      </c>
      <c r="K366" s="49"/>
      <c r="L366" s="40"/>
    </row>
    <row r="367" spans="2:12" ht="21.75" customHeight="1" x14ac:dyDescent="0.55000000000000004">
      <c r="B367" s="6"/>
      <c r="C367" s="38"/>
      <c r="D367" s="165"/>
      <c r="E367" s="198"/>
      <c r="F367" s="53"/>
      <c r="G367" s="180"/>
      <c r="H367" s="169"/>
      <c r="I367" s="17"/>
      <c r="K367" s="49"/>
      <c r="L367" s="40"/>
    </row>
    <row r="368" spans="2:12" ht="21.75" customHeight="1" x14ac:dyDescent="0.55000000000000004">
      <c r="B368" s="5">
        <v>182</v>
      </c>
      <c r="C368" s="129" t="s">
        <v>744</v>
      </c>
      <c r="D368" s="202" t="s">
        <v>428</v>
      </c>
      <c r="E368" s="197" t="s">
        <v>529</v>
      </c>
      <c r="F368" s="62">
        <v>9228.75</v>
      </c>
      <c r="G368" s="179">
        <v>44615</v>
      </c>
      <c r="H368" s="168" t="s">
        <v>587</v>
      </c>
      <c r="I368" s="58">
        <v>1</v>
      </c>
      <c r="K368" s="40"/>
      <c r="L368" s="40"/>
    </row>
    <row r="369" spans="2:12" ht="21.75" customHeight="1" x14ac:dyDescent="0.55000000000000004">
      <c r="B369" s="6"/>
      <c r="C369" s="38"/>
      <c r="D369" s="165"/>
      <c r="E369" s="198" t="s">
        <v>530</v>
      </c>
      <c r="F369" s="53"/>
      <c r="G369" s="180"/>
      <c r="H369" s="169"/>
      <c r="I369" s="58"/>
      <c r="K369" s="49"/>
      <c r="L369" s="40"/>
    </row>
    <row r="370" spans="2:12" ht="21.75" customHeight="1" x14ac:dyDescent="0.55000000000000004">
      <c r="B370" s="5">
        <v>183</v>
      </c>
      <c r="C370" s="10" t="s">
        <v>139</v>
      </c>
      <c r="D370" s="201" t="s">
        <v>429</v>
      </c>
      <c r="E370" s="197" t="s">
        <v>613</v>
      </c>
      <c r="F370" s="62">
        <v>7318.8</v>
      </c>
      <c r="G370" s="179">
        <v>44615</v>
      </c>
      <c r="H370" s="168" t="s">
        <v>590</v>
      </c>
      <c r="I370" s="15">
        <v>1</v>
      </c>
      <c r="K370" s="49"/>
      <c r="L370" s="40"/>
    </row>
    <row r="371" spans="2:12" ht="21.75" customHeight="1" x14ac:dyDescent="0.55000000000000004">
      <c r="B371" s="6"/>
      <c r="C371" s="38"/>
      <c r="D371" s="165"/>
      <c r="E371" s="198" t="s">
        <v>614</v>
      </c>
      <c r="F371" s="66"/>
      <c r="G371" s="180"/>
      <c r="H371" s="169"/>
      <c r="I371" s="17"/>
      <c r="J371" s="34"/>
      <c r="K371" s="49"/>
      <c r="L371" s="40"/>
    </row>
    <row r="372" spans="2:12" ht="21.75" customHeight="1" x14ac:dyDescent="0.55000000000000004">
      <c r="B372" s="5">
        <v>184</v>
      </c>
      <c r="C372" s="10" t="s">
        <v>107</v>
      </c>
      <c r="D372" s="201" t="s">
        <v>411</v>
      </c>
      <c r="E372" s="197" t="s">
        <v>642</v>
      </c>
      <c r="F372" s="53">
        <v>9416</v>
      </c>
      <c r="G372" s="179">
        <v>44615</v>
      </c>
      <c r="H372" s="168" t="s">
        <v>608</v>
      </c>
      <c r="I372" s="15">
        <v>1</v>
      </c>
      <c r="K372" s="49"/>
      <c r="L372" s="40"/>
    </row>
    <row r="373" spans="2:12" ht="21.75" customHeight="1" x14ac:dyDescent="0.55000000000000004">
      <c r="B373" s="6"/>
      <c r="C373" s="38"/>
      <c r="D373" s="165"/>
      <c r="E373" s="198" t="s">
        <v>643</v>
      </c>
      <c r="F373" s="66"/>
      <c r="G373" s="180"/>
      <c r="H373" s="169"/>
      <c r="I373" s="17"/>
      <c r="K373" s="49"/>
      <c r="L373" s="40"/>
    </row>
    <row r="374" spans="2:12" ht="21.75" customHeight="1" x14ac:dyDescent="0.55000000000000004">
      <c r="B374" s="5">
        <v>185</v>
      </c>
      <c r="C374" s="194" t="s">
        <v>743</v>
      </c>
      <c r="D374" s="202" t="s">
        <v>439</v>
      </c>
      <c r="E374" s="197" t="s">
        <v>644</v>
      </c>
      <c r="F374" s="53">
        <v>20865</v>
      </c>
      <c r="G374" s="179">
        <v>44615</v>
      </c>
      <c r="H374" s="168" t="s">
        <v>609</v>
      </c>
      <c r="I374" s="58">
        <v>1</v>
      </c>
      <c r="K374" s="49"/>
      <c r="L374" s="40"/>
    </row>
    <row r="375" spans="2:12" ht="21.75" customHeight="1" x14ac:dyDescent="0.55000000000000004">
      <c r="B375" s="6"/>
      <c r="C375" s="38"/>
      <c r="D375" s="165" t="s">
        <v>402</v>
      </c>
      <c r="E375" s="198" t="s">
        <v>645</v>
      </c>
      <c r="F375" s="66"/>
      <c r="G375" s="180"/>
      <c r="H375" s="169"/>
      <c r="I375" s="58"/>
      <c r="K375" s="49"/>
      <c r="L375" s="40"/>
    </row>
    <row r="376" spans="2:12" ht="21.75" customHeight="1" x14ac:dyDescent="0.55000000000000004">
      <c r="B376" s="5">
        <v>186</v>
      </c>
      <c r="C376" s="129" t="s">
        <v>85</v>
      </c>
      <c r="D376" s="201" t="s">
        <v>405</v>
      </c>
      <c r="E376" s="197" t="s">
        <v>646</v>
      </c>
      <c r="F376" s="53">
        <v>963</v>
      </c>
      <c r="G376" s="179">
        <v>44615</v>
      </c>
      <c r="H376" s="168" t="s">
        <v>610</v>
      </c>
      <c r="I376" s="15">
        <v>1</v>
      </c>
      <c r="K376" s="49"/>
      <c r="L376" s="40"/>
    </row>
    <row r="377" spans="2:12" ht="21.75" customHeight="1" x14ac:dyDescent="0.55000000000000004">
      <c r="B377" s="6"/>
      <c r="C377" s="38"/>
      <c r="D377" s="165" t="s">
        <v>406</v>
      </c>
      <c r="E377" s="198"/>
      <c r="F377" s="53"/>
      <c r="G377" s="180"/>
      <c r="H377" s="169"/>
      <c r="I377" s="17"/>
      <c r="K377" s="49"/>
      <c r="L377" s="40"/>
    </row>
    <row r="378" spans="2:12" ht="21.75" customHeight="1" x14ac:dyDescent="0.55000000000000004">
      <c r="B378" s="5">
        <v>187</v>
      </c>
      <c r="C378" s="10" t="s">
        <v>47</v>
      </c>
      <c r="D378" s="201" t="s">
        <v>440</v>
      </c>
      <c r="E378" s="197" t="s">
        <v>647</v>
      </c>
      <c r="F378" s="62">
        <v>30495</v>
      </c>
      <c r="G378" s="179">
        <v>44615</v>
      </c>
      <c r="H378" s="168" t="s">
        <v>611</v>
      </c>
      <c r="I378" s="15">
        <v>1</v>
      </c>
      <c r="K378" s="49"/>
      <c r="L378" s="40"/>
    </row>
    <row r="379" spans="2:12" ht="21.75" customHeight="1" x14ac:dyDescent="0.55000000000000004">
      <c r="B379" s="6"/>
      <c r="C379" s="38"/>
      <c r="D379" s="165"/>
      <c r="E379" s="198" t="s">
        <v>447</v>
      </c>
      <c r="F379" s="53"/>
      <c r="G379" s="180"/>
      <c r="H379" s="169"/>
      <c r="I379" s="17"/>
      <c r="K379" s="49"/>
      <c r="L379" s="40"/>
    </row>
    <row r="380" spans="2:12" ht="21.75" customHeight="1" x14ac:dyDescent="0.55000000000000004">
      <c r="B380" s="5">
        <v>188</v>
      </c>
      <c r="C380" s="128" t="s">
        <v>37</v>
      </c>
      <c r="D380" s="216" t="s">
        <v>38</v>
      </c>
      <c r="E380" s="217" t="s">
        <v>667</v>
      </c>
      <c r="F380" s="218">
        <v>96460.5</v>
      </c>
      <c r="G380" s="54">
        <v>44615</v>
      </c>
      <c r="H380" s="225" t="s">
        <v>708</v>
      </c>
      <c r="I380" s="55">
        <v>1</v>
      </c>
      <c r="J380" s="31"/>
      <c r="K380" s="49"/>
      <c r="L380" s="40"/>
    </row>
    <row r="381" spans="2:12" ht="16.5" customHeight="1" x14ac:dyDescent="0.55000000000000004">
      <c r="B381" s="6"/>
      <c r="C381" s="4"/>
      <c r="D381" s="219"/>
      <c r="E381" s="230"/>
      <c r="F381" s="221"/>
      <c r="G381" s="38"/>
      <c r="H381" s="224"/>
      <c r="I381" s="67"/>
      <c r="J381" s="31"/>
      <c r="K381" s="49"/>
      <c r="L381" s="40"/>
    </row>
    <row r="382" spans="2:12" ht="21.75" customHeight="1" x14ac:dyDescent="0.55000000000000004">
      <c r="B382" s="5">
        <v>189</v>
      </c>
      <c r="C382" s="123" t="s">
        <v>731</v>
      </c>
      <c r="D382" s="208" t="s">
        <v>652</v>
      </c>
      <c r="E382" s="209" t="s">
        <v>668</v>
      </c>
      <c r="F382" s="210">
        <v>18083</v>
      </c>
      <c r="G382" s="54">
        <v>44615</v>
      </c>
      <c r="H382" s="225" t="s">
        <v>709</v>
      </c>
      <c r="I382" s="55">
        <v>1</v>
      </c>
      <c r="J382" s="31"/>
      <c r="K382" s="49"/>
      <c r="L382" s="40"/>
    </row>
    <row r="383" spans="2:12" ht="18" customHeight="1" x14ac:dyDescent="0.55000000000000004">
      <c r="B383" s="6"/>
      <c r="C383" s="38"/>
      <c r="D383" s="219"/>
      <c r="E383" s="230"/>
      <c r="F383" s="221"/>
      <c r="G383" s="38"/>
      <c r="H383" s="224"/>
      <c r="I383" s="67"/>
      <c r="J383" s="31"/>
      <c r="K383" s="49"/>
      <c r="L383" s="40"/>
    </row>
    <row r="384" spans="2:12" ht="21.75" customHeight="1" x14ac:dyDescent="0.55000000000000004">
      <c r="B384" s="5">
        <v>190</v>
      </c>
      <c r="C384" s="128" t="s">
        <v>281</v>
      </c>
      <c r="D384" s="201" t="s">
        <v>401</v>
      </c>
      <c r="E384" s="197" t="s">
        <v>449</v>
      </c>
      <c r="F384" s="62">
        <v>45742.5</v>
      </c>
      <c r="G384" s="179">
        <v>44616</v>
      </c>
      <c r="H384" s="168" t="s">
        <v>539</v>
      </c>
      <c r="I384" s="58">
        <v>1</v>
      </c>
      <c r="J384" s="31"/>
      <c r="K384" s="40"/>
      <c r="L384" s="40"/>
    </row>
    <row r="385" spans="2:12" ht="21.75" customHeight="1" x14ac:dyDescent="0.55000000000000004">
      <c r="B385" s="6"/>
      <c r="C385" s="57"/>
      <c r="D385" s="165" t="s">
        <v>402</v>
      </c>
      <c r="E385" s="198" t="s">
        <v>450</v>
      </c>
      <c r="F385" s="66"/>
      <c r="G385" s="180"/>
      <c r="H385" s="169"/>
      <c r="I385" s="58"/>
      <c r="J385" s="31"/>
      <c r="K385" s="49"/>
      <c r="L385" s="40"/>
    </row>
    <row r="386" spans="2:12" ht="21.75" customHeight="1" x14ac:dyDescent="0.55000000000000004">
      <c r="B386" s="5">
        <v>191</v>
      </c>
      <c r="C386" s="123" t="s">
        <v>740</v>
      </c>
      <c r="D386" s="201" t="s">
        <v>410</v>
      </c>
      <c r="E386" s="197" t="s">
        <v>459</v>
      </c>
      <c r="F386" s="53">
        <v>15836</v>
      </c>
      <c r="G386" s="179">
        <v>44616</v>
      </c>
      <c r="H386" s="168" t="s">
        <v>545</v>
      </c>
      <c r="I386" s="58">
        <v>1</v>
      </c>
      <c r="J386" s="31"/>
      <c r="K386" s="49"/>
      <c r="L386" s="40"/>
    </row>
    <row r="387" spans="2:12" ht="18" customHeight="1" x14ac:dyDescent="0.55000000000000004">
      <c r="B387" s="6"/>
      <c r="C387" s="38"/>
      <c r="D387" s="165"/>
      <c r="E387" s="198" t="s">
        <v>460</v>
      </c>
      <c r="F387" s="66"/>
      <c r="G387" s="180"/>
      <c r="H387" s="169"/>
      <c r="I387" s="58"/>
      <c r="J387" s="31"/>
      <c r="K387" s="40"/>
      <c r="L387" s="40"/>
    </row>
    <row r="388" spans="2:12" ht="21.75" customHeight="1" x14ac:dyDescent="0.55000000000000004">
      <c r="B388" s="5">
        <v>192</v>
      </c>
      <c r="C388" s="123" t="s">
        <v>740</v>
      </c>
      <c r="D388" s="201" t="s">
        <v>410</v>
      </c>
      <c r="E388" s="197" t="s">
        <v>461</v>
      </c>
      <c r="F388" s="53">
        <v>57780</v>
      </c>
      <c r="G388" s="179">
        <v>44616</v>
      </c>
      <c r="H388" s="168" t="s">
        <v>546</v>
      </c>
      <c r="I388" s="15">
        <v>1</v>
      </c>
      <c r="K388" s="40"/>
      <c r="L388" s="40"/>
    </row>
    <row r="389" spans="2:12" ht="21" customHeight="1" x14ac:dyDescent="0.55000000000000004">
      <c r="B389" s="6"/>
      <c r="C389" s="38"/>
      <c r="D389" s="165"/>
      <c r="E389" s="198" t="s">
        <v>462</v>
      </c>
      <c r="F389" s="53"/>
      <c r="G389" s="180"/>
      <c r="H389" s="169"/>
      <c r="I389" s="17"/>
      <c r="K389" s="40"/>
      <c r="L389" s="40"/>
    </row>
    <row r="390" spans="2:12" ht="21.75" customHeight="1" x14ac:dyDescent="0.55000000000000004">
      <c r="B390" s="5">
        <v>193</v>
      </c>
      <c r="C390" s="10" t="s">
        <v>42</v>
      </c>
      <c r="D390" s="201" t="s">
        <v>404</v>
      </c>
      <c r="E390" s="197" t="s">
        <v>463</v>
      </c>
      <c r="F390" s="62">
        <v>3723.6</v>
      </c>
      <c r="G390" s="179">
        <v>44616</v>
      </c>
      <c r="H390" s="168" t="s">
        <v>547</v>
      </c>
      <c r="I390" s="58">
        <v>1</v>
      </c>
      <c r="J390" s="31"/>
      <c r="K390" s="40"/>
      <c r="L390" s="40"/>
    </row>
    <row r="391" spans="2:12" ht="20.25" customHeight="1" x14ac:dyDescent="0.55000000000000004">
      <c r="B391" s="6"/>
      <c r="C391" s="38"/>
      <c r="D391" s="165"/>
      <c r="E391" s="198" t="s">
        <v>464</v>
      </c>
      <c r="F391" s="66"/>
      <c r="G391" s="180"/>
      <c r="H391" s="169"/>
      <c r="I391" s="58"/>
      <c r="J391" s="31"/>
      <c r="K391" s="40"/>
      <c r="L391" s="40"/>
    </row>
    <row r="392" spans="2:12" ht="21.75" customHeight="1" x14ac:dyDescent="0.55000000000000004">
      <c r="B392" s="5">
        <v>194</v>
      </c>
      <c r="C392" s="129" t="s">
        <v>735</v>
      </c>
      <c r="D392" s="201" t="s">
        <v>411</v>
      </c>
      <c r="E392" s="197" t="s">
        <v>465</v>
      </c>
      <c r="F392" s="53">
        <v>7811</v>
      </c>
      <c r="G392" s="179">
        <v>44616</v>
      </c>
      <c r="H392" s="168" t="s">
        <v>548</v>
      </c>
      <c r="I392" s="15">
        <v>1</v>
      </c>
      <c r="J392" s="31"/>
      <c r="K392" s="40"/>
      <c r="L392" s="40"/>
    </row>
    <row r="393" spans="2:12" ht="21.75" customHeight="1" x14ac:dyDescent="0.55000000000000004">
      <c r="B393" s="6"/>
      <c r="C393" s="57"/>
      <c r="D393" s="165"/>
      <c r="E393" s="198" t="s">
        <v>466</v>
      </c>
      <c r="F393" s="66"/>
      <c r="G393" s="180"/>
      <c r="H393" s="169"/>
      <c r="I393" s="17"/>
      <c r="J393" s="31"/>
      <c r="K393" s="40"/>
      <c r="L393" s="40"/>
    </row>
    <row r="394" spans="2:12" ht="21.75" customHeight="1" x14ac:dyDescent="0.55000000000000004">
      <c r="B394" s="5">
        <v>195</v>
      </c>
      <c r="C394" s="10" t="s">
        <v>42</v>
      </c>
      <c r="D394" s="201" t="s">
        <v>404</v>
      </c>
      <c r="E394" s="197" t="s">
        <v>467</v>
      </c>
      <c r="F394" s="53">
        <v>4601</v>
      </c>
      <c r="G394" s="179">
        <v>44616</v>
      </c>
      <c r="H394" s="168" t="s">
        <v>549</v>
      </c>
      <c r="I394" s="58">
        <v>1</v>
      </c>
      <c r="J394" s="31"/>
      <c r="K394" s="49"/>
      <c r="L394" s="40"/>
    </row>
    <row r="395" spans="2:12" ht="21.75" customHeight="1" x14ac:dyDescent="0.55000000000000004">
      <c r="B395" s="6"/>
      <c r="C395" s="38"/>
      <c r="D395" s="165"/>
      <c r="E395" s="198" t="s">
        <v>468</v>
      </c>
      <c r="F395" s="53"/>
      <c r="G395" s="180"/>
      <c r="H395" s="169"/>
      <c r="I395" s="58"/>
      <c r="J395" s="31"/>
      <c r="K395" s="49"/>
      <c r="L395" s="40"/>
    </row>
    <row r="396" spans="2:12" ht="21.75" customHeight="1" x14ac:dyDescent="0.55000000000000004">
      <c r="B396" s="5">
        <v>196</v>
      </c>
      <c r="C396" s="123" t="s">
        <v>729</v>
      </c>
      <c r="D396" s="201" t="s">
        <v>433</v>
      </c>
      <c r="E396" s="197" t="s">
        <v>625</v>
      </c>
      <c r="F396" s="62">
        <v>16692</v>
      </c>
      <c r="G396" s="179">
        <v>44616</v>
      </c>
      <c r="H396" s="168" t="s">
        <v>597</v>
      </c>
      <c r="I396" s="58">
        <v>1</v>
      </c>
      <c r="K396" s="49"/>
      <c r="L396" s="40"/>
    </row>
    <row r="397" spans="2:12" ht="21.75" customHeight="1" x14ac:dyDescent="0.55000000000000004">
      <c r="B397" s="6"/>
      <c r="C397" s="57"/>
      <c r="D397" s="165"/>
      <c r="E397" s="198" t="s">
        <v>482</v>
      </c>
      <c r="F397" s="66"/>
      <c r="G397" s="180"/>
      <c r="H397" s="169"/>
      <c r="I397" s="58"/>
      <c r="K397" s="49"/>
      <c r="L397" s="40"/>
    </row>
    <row r="398" spans="2:12" ht="21.75" customHeight="1" x14ac:dyDescent="0.55000000000000004">
      <c r="B398" s="5">
        <v>197</v>
      </c>
      <c r="C398" s="123" t="s">
        <v>720</v>
      </c>
      <c r="D398" s="234" t="s">
        <v>660</v>
      </c>
      <c r="E398" s="231" t="s">
        <v>669</v>
      </c>
      <c r="F398" s="235">
        <v>26557.4</v>
      </c>
      <c r="G398" s="54">
        <v>44616</v>
      </c>
      <c r="H398" s="225" t="s">
        <v>710</v>
      </c>
      <c r="I398" s="55">
        <v>1</v>
      </c>
      <c r="K398" s="49"/>
      <c r="L398" s="40"/>
    </row>
    <row r="399" spans="2:12" ht="21.75" customHeight="1" x14ac:dyDescent="0.55000000000000004">
      <c r="B399" s="6"/>
      <c r="C399" s="38"/>
      <c r="D399" s="219"/>
      <c r="E399" s="236"/>
      <c r="F399" s="221"/>
      <c r="G399" s="38"/>
      <c r="H399" s="224"/>
      <c r="I399" s="67"/>
      <c r="K399" s="49"/>
      <c r="L399" s="40"/>
    </row>
    <row r="400" spans="2:12" ht="21.75" customHeight="1" x14ac:dyDescent="0.55000000000000004">
      <c r="B400" s="5">
        <v>198</v>
      </c>
      <c r="C400" s="10" t="s">
        <v>116</v>
      </c>
      <c r="D400" s="237" t="s">
        <v>661</v>
      </c>
      <c r="E400" s="238" t="s">
        <v>670</v>
      </c>
      <c r="F400" s="239">
        <v>92020</v>
      </c>
      <c r="G400" s="54">
        <v>44616</v>
      </c>
      <c r="H400" s="225" t="s">
        <v>711</v>
      </c>
      <c r="I400" s="55">
        <v>1</v>
      </c>
      <c r="K400" s="49"/>
      <c r="L400" s="40"/>
    </row>
    <row r="401" spans="2:12" ht="21.75" customHeight="1" x14ac:dyDescent="0.55000000000000004">
      <c r="B401" s="6"/>
      <c r="C401" s="38"/>
      <c r="D401" s="219"/>
      <c r="E401" s="230"/>
      <c r="F401" s="221"/>
      <c r="G401" s="38"/>
      <c r="H401" s="224"/>
      <c r="I401" s="67"/>
      <c r="K401" s="49"/>
      <c r="L401" s="40"/>
    </row>
    <row r="402" spans="2:12" ht="21.75" customHeight="1" x14ac:dyDescent="0.55000000000000004">
      <c r="B402" s="5">
        <v>199</v>
      </c>
      <c r="C402" s="123" t="s">
        <v>178</v>
      </c>
      <c r="D402" s="234" t="s">
        <v>179</v>
      </c>
      <c r="E402" s="238" t="s">
        <v>671</v>
      </c>
      <c r="F402" s="235">
        <v>99510</v>
      </c>
      <c r="G402" s="54">
        <v>44616</v>
      </c>
      <c r="H402" s="225" t="s">
        <v>712</v>
      </c>
      <c r="I402" s="55">
        <v>1</v>
      </c>
      <c r="K402" s="40"/>
      <c r="L402" s="40"/>
    </row>
    <row r="403" spans="2:12" ht="21.75" customHeight="1" x14ac:dyDescent="0.55000000000000004">
      <c r="B403" s="6"/>
      <c r="C403" s="38"/>
      <c r="D403" s="212"/>
      <c r="E403" s="240"/>
      <c r="F403" s="214"/>
      <c r="G403" s="38"/>
      <c r="H403" s="224"/>
      <c r="I403" s="67"/>
      <c r="K403" s="40"/>
      <c r="L403" s="40"/>
    </row>
    <row r="404" spans="2:12" ht="21.75" customHeight="1" x14ac:dyDescent="0.55000000000000004">
      <c r="B404" s="5">
        <v>200</v>
      </c>
      <c r="C404" s="123" t="s">
        <v>719</v>
      </c>
      <c r="D404" s="216" t="s">
        <v>662</v>
      </c>
      <c r="E404" s="217" t="s">
        <v>672</v>
      </c>
      <c r="F404" s="218">
        <v>39804</v>
      </c>
      <c r="G404" s="54">
        <v>44616</v>
      </c>
      <c r="H404" s="225" t="s">
        <v>713</v>
      </c>
      <c r="I404" s="55">
        <v>1</v>
      </c>
      <c r="K404" s="40"/>
      <c r="L404" s="40"/>
    </row>
    <row r="405" spans="2:12" ht="21.75" customHeight="1" x14ac:dyDescent="0.55000000000000004">
      <c r="B405" s="6"/>
      <c r="C405" s="38"/>
      <c r="D405" s="219"/>
      <c r="E405" s="222"/>
      <c r="F405" s="221"/>
      <c r="G405" s="38"/>
      <c r="H405" s="224"/>
      <c r="I405" s="67"/>
      <c r="K405" s="40"/>
      <c r="L405" s="40"/>
    </row>
    <row r="406" spans="2:12" ht="21.75" customHeight="1" x14ac:dyDescent="0.55000000000000004">
      <c r="B406" s="5">
        <v>201</v>
      </c>
      <c r="C406" s="123" t="s">
        <v>718</v>
      </c>
      <c r="D406" s="208" t="s">
        <v>663</v>
      </c>
      <c r="E406" s="209" t="s">
        <v>673</v>
      </c>
      <c r="F406" s="210">
        <v>58422</v>
      </c>
      <c r="G406" s="54">
        <v>44617</v>
      </c>
      <c r="H406" s="225" t="s">
        <v>714</v>
      </c>
      <c r="I406" s="55">
        <v>1</v>
      </c>
      <c r="K406" s="40"/>
      <c r="L406" s="40"/>
    </row>
    <row r="407" spans="2:12" ht="21.75" customHeight="1" x14ac:dyDescent="0.55000000000000004">
      <c r="B407" s="6"/>
      <c r="C407" s="38"/>
      <c r="D407" s="241"/>
      <c r="E407" s="223" t="s">
        <v>674</v>
      </c>
      <c r="F407" s="242"/>
      <c r="G407" s="38"/>
      <c r="H407" s="224"/>
      <c r="I407" s="67"/>
      <c r="K407" s="40"/>
      <c r="L407" s="40"/>
    </row>
    <row r="408" spans="2:12" ht="21.75" customHeight="1" x14ac:dyDescent="0.55000000000000004">
      <c r="B408" s="5">
        <v>202</v>
      </c>
      <c r="C408" s="123" t="s">
        <v>717</v>
      </c>
      <c r="D408" s="208" t="s">
        <v>664</v>
      </c>
      <c r="E408" s="243" t="s">
        <v>675</v>
      </c>
      <c r="F408" s="210">
        <v>1883.2</v>
      </c>
      <c r="G408" s="54">
        <v>44617</v>
      </c>
      <c r="H408" s="225" t="s">
        <v>715</v>
      </c>
      <c r="I408" s="55">
        <v>1</v>
      </c>
      <c r="K408" s="40"/>
      <c r="L408" s="40"/>
    </row>
    <row r="409" spans="2:12" ht="21.75" customHeight="1" x14ac:dyDescent="0.55000000000000004">
      <c r="B409" s="6"/>
      <c r="C409" s="38"/>
      <c r="D409" s="241"/>
      <c r="E409" s="244"/>
      <c r="F409" s="242"/>
      <c r="G409" s="38"/>
      <c r="H409" s="224"/>
      <c r="I409" s="67"/>
      <c r="K409" s="40"/>
      <c r="L409" s="40"/>
    </row>
    <row r="410" spans="2:12" ht="21.75" customHeight="1" x14ac:dyDescent="0.55000000000000004">
      <c r="B410" s="13"/>
      <c r="C410" s="27"/>
      <c r="D410" s="27"/>
      <c r="E410" s="27"/>
      <c r="F410" s="27"/>
      <c r="G410" s="27"/>
      <c r="H410" s="27"/>
      <c r="I410" s="27"/>
      <c r="K410" s="40"/>
      <c r="L410" s="40"/>
    </row>
    <row r="411" spans="2:12" ht="21.75" customHeight="1" x14ac:dyDescent="0.55000000000000004">
      <c r="B411" s="13"/>
      <c r="C411" s="27"/>
      <c r="D411" s="27"/>
      <c r="E411" s="27"/>
      <c r="F411" s="27"/>
      <c r="G411" s="27"/>
      <c r="H411" s="27"/>
      <c r="I411" s="27"/>
      <c r="K411" s="40"/>
      <c r="L411" s="40"/>
    </row>
    <row r="412" spans="2:12" ht="21.75" customHeight="1" x14ac:dyDescent="0.55000000000000004">
      <c r="B412" s="13"/>
      <c r="C412" s="27"/>
      <c r="D412" s="27"/>
      <c r="E412" s="27"/>
      <c r="F412" s="207">
        <f>SUM(F6:F411)</f>
        <v>6706857.0722000021</v>
      </c>
      <c r="G412" s="27"/>
      <c r="H412" s="27"/>
      <c r="I412" s="27"/>
      <c r="K412" s="49"/>
      <c r="L412" s="40"/>
    </row>
    <row r="413" spans="2:12" ht="21.75" customHeight="1" x14ac:dyDescent="0.55000000000000004">
      <c r="B413" s="13"/>
      <c r="C413" s="27"/>
      <c r="D413" s="27"/>
      <c r="E413" s="27"/>
      <c r="F413" s="27"/>
      <c r="G413" s="27"/>
      <c r="H413" s="27"/>
      <c r="I413" s="27"/>
      <c r="K413" s="49"/>
      <c r="L413" s="40"/>
    </row>
    <row r="414" spans="2:12" ht="21.75" customHeight="1" x14ac:dyDescent="0.55000000000000004">
      <c r="B414" s="13"/>
      <c r="C414" s="27"/>
      <c r="D414" s="27"/>
      <c r="E414" s="27"/>
      <c r="F414" s="27"/>
      <c r="G414" s="27"/>
      <c r="H414" s="27"/>
      <c r="I414" s="27"/>
      <c r="K414" s="49"/>
      <c r="L414" s="40"/>
    </row>
    <row r="415" spans="2:12" ht="21.75" customHeight="1" x14ac:dyDescent="0.55000000000000004">
      <c r="B415" s="13"/>
      <c r="C415" s="27"/>
      <c r="D415" s="27"/>
      <c r="E415" s="27"/>
      <c r="F415" s="27"/>
      <c r="G415" s="27"/>
      <c r="H415" s="27"/>
      <c r="I415" s="27"/>
      <c r="K415" s="49"/>
      <c r="L415" s="40"/>
    </row>
    <row r="416" spans="2:12" ht="21.75" customHeight="1" x14ac:dyDescent="0.55000000000000004">
      <c r="B416" s="13"/>
      <c r="C416" s="27"/>
      <c r="D416" s="27"/>
      <c r="E416" s="27"/>
      <c r="F416" s="27"/>
      <c r="G416" s="27"/>
      <c r="H416" s="27"/>
      <c r="I416" s="27"/>
      <c r="K416" s="49"/>
      <c r="L416" s="40"/>
    </row>
    <row r="417" spans="2:12" ht="21.75" customHeight="1" x14ac:dyDescent="0.55000000000000004">
      <c r="B417" s="13"/>
      <c r="C417" s="27"/>
      <c r="D417" s="27"/>
      <c r="E417" s="27"/>
      <c r="F417" s="27"/>
      <c r="G417" s="27"/>
      <c r="H417" s="27"/>
      <c r="I417" s="27"/>
      <c r="K417" s="49"/>
      <c r="L417" s="40"/>
    </row>
    <row r="418" spans="2:12" ht="21.75" customHeight="1" x14ac:dyDescent="0.55000000000000004">
      <c r="B418" s="13"/>
      <c r="C418" s="27"/>
      <c r="D418" s="27"/>
      <c r="E418" s="27"/>
      <c r="F418" s="27"/>
      <c r="G418" s="27"/>
      <c r="H418" s="27"/>
      <c r="I418" s="27"/>
      <c r="K418" s="49"/>
      <c r="L418" s="40"/>
    </row>
    <row r="419" spans="2:12" ht="21.75" customHeight="1" x14ac:dyDescent="0.55000000000000004">
      <c r="B419" s="13"/>
      <c r="C419" s="27"/>
      <c r="D419" s="27"/>
      <c r="E419" s="27"/>
      <c r="F419" s="27"/>
      <c r="G419" s="27"/>
      <c r="H419" s="27"/>
      <c r="I419" s="27"/>
      <c r="K419" s="49"/>
      <c r="L419" s="40"/>
    </row>
    <row r="420" spans="2:12" ht="21.75" customHeight="1" x14ac:dyDescent="0.55000000000000004">
      <c r="B420" s="13"/>
      <c r="C420" s="27"/>
      <c r="D420" s="27"/>
      <c r="E420" s="27"/>
      <c r="F420" s="27"/>
      <c r="G420" s="27"/>
      <c r="H420" s="27"/>
      <c r="I420" s="27"/>
      <c r="K420" s="49"/>
      <c r="L420" s="40"/>
    </row>
    <row r="421" spans="2:12" ht="21.75" customHeight="1" x14ac:dyDescent="0.55000000000000004">
      <c r="B421" s="13"/>
      <c r="C421" s="27"/>
      <c r="D421" s="27"/>
      <c r="E421" s="27"/>
      <c r="F421" s="27"/>
      <c r="G421" s="27"/>
      <c r="H421" s="27"/>
      <c r="I421" s="27"/>
      <c r="K421" s="49"/>
      <c r="L421" s="40"/>
    </row>
    <row r="422" spans="2:12" ht="21.75" customHeight="1" x14ac:dyDescent="0.55000000000000004">
      <c r="B422" s="13"/>
      <c r="C422" s="27"/>
      <c r="D422" s="27"/>
      <c r="E422" s="27"/>
      <c r="F422" s="27"/>
      <c r="G422" s="27"/>
      <c r="H422" s="27"/>
      <c r="I422" s="27"/>
      <c r="K422" s="49"/>
      <c r="L422" s="40"/>
    </row>
    <row r="423" spans="2:12" ht="21.75" customHeight="1" x14ac:dyDescent="0.55000000000000004">
      <c r="B423" s="13"/>
      <c r="C423" s="27"/>
      <c r="D423" s="27"/>
      <c r="E423" s="27"/>
      <c r="F423" s="27"/>
      <c r="G423" s="27"/>
      <c r="H423" s="27"/>
      <c r="I423" s="27"/>
      <c r="K423" s="49"/>
      <c r="L423" s="40"/>
    </row>
    <row r="424" spans="2:12" ht="21.75" customHeight="1" x14ac:dyDescent="0.55000000000000004">
      <c r="B424" s="13"/>
      <c r="C424" s="27"/>
      <c r="D424" s="27"/>
      <c r="E424" s="27"/>
      <c r="F424" s="27"/>
      <c r="G424" s="27"/>
      <c r="H424" s="27"/>
      <c r="I424" s="27"/>
      <c r="K424" s="49"/>
      <c r="L424" s="40"/>
    </row>
    <row r="425" spans="2:12" ht="21.75" customHeight="1" x14ac:dyDescent="0.55000000000000004">
      <c r="B425" s="13"/>
      <c r="C425" s="27"/>
      <c r="D425" s="27"/>
      <c r="E425" s="27"/>
      <c r="F425" s="27"/>
      <c r="G425" s="27"/>
      <c r="H425" s="27"/>
      <c r="I425" s="27"/>
      <c r="K425" s="49"/>
      <c r="L425" s="40"/>
    </row>
    <row r="426" spans="2:12" ht="21.75" customHeight="1" x14ac:dyDescent="0.55000000000000004">
      <c r="B426" s="13"/>
      <c r="C426" s="27"/>
      <c r="D426" s="27"/>
      <c r="E426" s="27"/>
      <c r="F426" s="27"/>
      <c r="G426" s="27"/>
      <c r="H426" s="27"/>
      <c r="I426" s="27"/>
      <c r="K426" s="40"/>
      <c r="L426" s="40"/>
    </row>
    <row r="427" spans="2:12" ht="19.5" customHeight="1" x14ac:dyDescent="0.55000000000000004">
      <c r="B427" s="13"/>
      <c r="C427" s="27"/>
      <c r="D427" s="27"/>
      <c r="E427" s="27"/>
      <c r="F427" s="27"/>
      <c r="G427" s="27"/>
      <c r="H427" s="27"/>
      <c r="I427" s="27"/>
      <c r="K427" s="40"/>
      <c r="L427" s="40"/>
    </row>
    <row r="428" spans="2:12" ht="19.5" customHeight="1" x14ac:dyDescent="0.55000000000000004">
      <c r="B428" s="13"/>
      <c r="C428" s="27"/>
      <c r="D428" s="27"/>
      <c r="E428" s="27"/>
      <c r="F428" s="27"/>
      <c r="G428" s="27"/>
      <c r="H428" s="27"/>
      <c r="I428" s="27"/>
      <c r="K428" s="40"/>
      <c r="L428" s="40"/>
    </row>
    <row r="429" spans="2:12" ht="19.5" customHeight="1" x14ac:dyDescent="0.55000000000000004">
      <c r="B429" s="13"/>
      <c r="C429" s="27"/>
      <c r="D429" s="27"/>
      <c r="E429" s="27"/>
      <c r="F429" s="27"/>
      <c r="G429" s="27"/>
      <c r="H429" s="27"/>
      <c r="I429" s="27"/>
      <c r="K429" s="40"/>
      <c r="L429" s="40"/>
    </row>
    <row r="430" spans="2:12" ht="19.5" customHeight="1" x14ac:dyDescent="0.55000000000000004">
      <c r="B430" s="13"/>
      <c r="C430" s="27"/>
      <c r="D430" s="27"/>
      <c r="E430" s="27"/>
      <c r="F430" s="27"/>
      <c r="G430" s="27"/>
      <c r="H430" s="27"/>
      <c r="I430" s="27"/>
      <c r="K430" s="40"/>
      <c r="L430" s="40"/>
    </row>
    <row r="431" spans="2:12" ht="19.5" customHeight="1" x14ac:dyDescent="0.55000000000000004">
      <c r="B431" s="13"/>
      <c r="C431" s="27"/>
      <c r="D431" s="27"/>
      <c r="E431" s="27"/>
      <c r="F431" s="27"/>
      <c r="G431" s="27"/>
      <c r="H431" s="27"/>
      <c r="I431" s="27"/>
      <c r="K431" s="40"/>
      <c r="L431" s="40"/>
    </row>
    <row r="432" spans="2:12" ht="19.5" customHeight="1" x14ac:dyDescent="0.55000000000000004">
      <c r="B432" s="13"/>
      <c r="C432" s="27"/>
      <c r="D432" s="27"/>
      <c r="E432" s="27"/>
      <c r="F432" s="27"/>
      <c r="G432" s="27"/>
      <c r="H432" s="27"/>
      <c r="I432" s="27"/>
      <c r="K432" s="40"/>
      <c r="L432" s="40"/>
    </row>
    <row r="433" spans="2:12" ht="19.5" customHeight="1" x14ac:dyDescent="0.55000000000000004">
      <c r="B433" s="13"/>
      <c r="C433" s="27"/>
      <c r="D433" s="27"/>
      <c r="E433" s="27"/>
      <c r="F433" s="27"/>
      <c r="G433" s="27"/>
      <c r="H433" s="27"/>
      <c r="I433" s="27"/>
      <c r="K433" s="49"/>
      <c r="L433" s="49"/>
    </row>
    <row r="434" spans="2:12" ht="19.5" customHeight="1" x14ac:dyDescent="0.55000000000000004">
      <c r="B434" s="13"/>
      <c r="C434" s="27"/>
      <c r="D434" s="27"/>
      <c r="E434" s="27"/>
      <c r="F434" s="27"/>
      <c r="G434" s="27"/>
      <c r="H434" s="27"/>
      <c r="I434" s="27"/>
      <c r="K434" s="49"/>
      <c r="L434" s="49"/>
    </row>
    <row r="435" spans="2:12" ht="19.5" customHeight="1" x14ac:dyDescent="0.55000000000000004">
      <c r="B435" s="13"/>
      <c r="C435" s="27"/>
      <c r="D435" s="27"/>
      <c r="E435" s="27"/>
      <c r="F435" s="27"/>
      <c r="G435" s="27"/>
      <c r="H435" s="27"/>
      <c r="I435" s="27"/>
      <c r="K435" s="49"/>
      <c r="L435" s="49"/>
    </row>
    <row r="436" spans="2:12" ht="19.5" customHeight="1" x14ac:dyDescent="0.55000000000000004">
      <c r="B436" s="13"/>
      <c r="C436" s="27"/>
      <c r="D436" s="27"/>
      <c r="E436" s="27"/>
      <c r="F436" s="27"/>
      <c r="G436" s="27"/>
      <c r="H436" s="27"/>
      <c r="I436" s="27"/>
      <c r="K436" s="49"/>
      <c r="L436" s="49"/>
    </row>
    <row r="437" spans="2:12" ht="19.5" customHeight="1" x14ac:dyDescent="0.55000000000000004">
      <c r="B437" s="13"/>
      <c r="C437" s="27"/>
      <c r="D437" s="27"/>
      <c r="E437" s="27"/>
      <c r="F437" s="27"/>
      <c r="G437" s="27"/>
      <c r="H437" s="27"/>
      <c r="I437" s="27"/>
      <c r="K437" s="49"/>
      <c r="L437" s="49"/>
    </row>
    <row r="438" spans="2:12" ht="19.5" customHeight="1" x14ac:dyDescent="0.55000000000000004">
      <c r="B438" s="13"/>
      <c r="C438" s="27"/>
      <c r="D438" s="27"/>
      <c r="E438" s="27"/>
      <c r="F438" s="27"/>
      <c r="G438" s="27"/>
      <c r="H438" s="27"/>
      <c r="I438" s="27"/>
      <c r="K438" s="49"/>
      <c r="L438" s="49"/>
    </row>
    <row r="439" spans="2:12" ht="19.5" customHeight="1" x14ac:dyDescent="0.55000000000000004">
      <c r="B439" s="13"/>
      <c r="C439" s="27"/>
      <c r="D439" s="27"/>
      <c r="E439" s="27"/>
      <c r="F439" s="27"/>
      <c r="G439" s="27"/>
      <c r="H439" s="27"/>
      <c r="I439" s="27"/>
      <c r="K439" s="49"/>
      <c r="L439" s="49"/>
    </row>
    <row r="440" spans="2:12" ht="19.5" customHeight="1" x14ac:dyDescent="0.55000000000000004">
      <c r="B440" s="13"/>
      <c r="C440" s="27"/>
      <c r="D440" s="27"/>
      <c r="E440" s="27"/>
      <c r="F440" s="27"/>
      <c r="G440" s="27"/>
      <c r="H440" s="27"/>
      <c r="I440" s="27"/>
      <c r="K440" s="49"/>
      <c r="L440" s="49"/>
    </row>
    <row r="441" spans="2:12" ht="19.5" customHeight="1" x14ac:dyDescent="0.55000000000000004">
      <c r="B441" s="13"/>
      <c r="C441" s="27"/>
      <c r="D441" s="27"/>
      <c r="E441" s="27"/>
      <c r="F441" s="27"/>
      <c r="G441" s="27"/>
      <c r="H441" s="27"/>
      <c r="I441" s="27"/>
      <c r="K441" s="49"/>
      <c r="L441" s="49"/>
    </row>
    <row r="442" spans="2:12" ht="19.5" customHeight="1" x14ac:dyDescent="0.55000000000000004">
      <c r="B442" s="13"/>
      <c r="C442" s="27"/>
      <c r="D442" s="27"/>
      <c r="E442" s="27"/>
      <c r="F442" s="27"/>
      <c r="G442" s="27"/>
      <c r="H442" s="27"/>
      <c r="I442" s="27"/>
      <c r="K442" s="40"/>
      <c r="L442" s="40"/>
    </row>
    <row r="443" spans="2:12" ht="19.5" customHeight="1" x14ac:dyDescent="0.55000000000000004">
      <c r="B443" s="13"/>
      <c r="C443" s="27"/>
      <c r="D443" s="27"/>
      <c r="E443" s="27"/>
      <c r="F443" s="27"/>
      <c r="G443" s="27"/>
      <c r="H443" s="27"/>
      <c r="I443" s="27"/>
      <c r="K443" s="40"/>
      <c r="L443" s="40"/>
    </row>
    <row r="444" spans="2:12" ht="19.5" customHeight="1" x14ac:dyDescent="0.55000000000000004">
      <c r="B444" s="13"/>
      <c r="C444" s="27"/>
      <c r="D444" s="27"/>
      <c r="E444" s="27"/>
      <c r="F444" s="27"/>
      <c r="G444" s="27"/>
      <c r="H444" s="27"/>
      <c r="I444" s="27"/>
      <c r="K444" s="40"/>
      <c r="L444" s="40"/>
    </row>
    <row r="445" spans="2:12" ht="19.5" customHeight="1" x14ac:dyDescent="0.55000000000000004">
      <c r="B445" s="13"/>
      <c r="C445" s="27"/>
      <c r="D445" s="27"/>
      <c r="E445" s="27"/>
      <c r="F445" s="27"/>
      <c r="G445" s="27"/>
      <c r="H445" s="27"/>
      <c r="I445" s="27"/>
      <c r="K445" s="40"/>
      <c r="L445" s="40"/>
    </row>
    <row r="446" spans="2:12" ht="19.5" customHeight="1" x14ac:dyDescent="0.55000000000000004">
      <c r="B446" s="13"/>
      <c r="C446" s="27"/>
      <c r="D446" s="27"/>
      <c r="E446" s="27"/>
      <c r="F446" s="27"/>
      <c r="G446" s="27"/>
      <c r="H446" s="27"/>
      <c r="I446" s="27"/>
      <c r="K446" s="40"/>
      <c r="L446" s="40"/>
    </row>
    <row r="447" spans="2:12" ht="19.5" customHeight="1" x14ac:dyDescent="0.55000000000000004">
      <c r="B447" s="13"/>
      <c r="C447" s="27"/>
      <c r="D447" s="27"/>
      <c r="E447" s="27"/>
      <c r="F447" s="27"/>
      <c r="G447" s="27"/>
      <c r="H447" s="27"/>
      <c r="I447" s="27"/>
      <c r="K447" s="40"/>
      <c r="L447" s="40"/>
    </row>
    <row r="448" spans="2:12" ht="19.5" customHeight="1" x14ac:dyDescent="0.55000000000000004">
      <c r="B448" s="13"/>
      <c r="C448" s="27"/>
      <c r="D448" s="27"/>
      <c r="E448" s="27"/>
      <c r="F448" s="27"/>
      <c r="G448" s="27"/>
      <c r="H448" s="27"/>
      <c r="I448" s="27"/>
      <c r="K448" s="40"/>
      <c r="L448" s="40"/>
    </row>
    <row r="449" spans="2:12" ht="19.5" customHeight="1" x14ac:dyDescent="0.55000000000000004">
      <c r="B449" s="13"/>
      <c r="C449" s="27"/>
      <c r="D449" s="27"/>
      <c r="E449" s="27"/>
      <c r="F449" s="27"/>
      <c r="G449" s="27"/>
      <c r="H449" s="27"/>
      <c r="I449" s="27"/>
      <c r="K449" s="40"/>
      <c r="L449" s="40"/>
    </row>
    <row r="450" spans="2:12" ht="19.5" customHeight="1" x14ac:dyDescent="0.55000000000000004">
      <c r="B450" s="13"/>
      <c r="C450" s="27"/>
      <c r="D450" s="27"/>
      <c r="E450" s="27"/>
      <c r="F450" s="27"/>
      <c r="G450" s="27"/>
      <c r="H450" s="27"/>
      <c r="I450" s="27"/>
      <c r="K450" s="40"/>
      <c r="L450" s="40"/>
    </row>
    <row r="451" spans="2:12" ht="19.5" customHeight="1" x14ac:dyDescent="0.55000000000000004">
      <c r="B451" s="13"/>
      <c r="C451" s="27"/>
      <c r="D451" s="27"/>
      <c r="E451" s="27"/>
      <c r="F451" s="27"/>
      <c r="G451" s="27"/>
      <c r="H451" s="27"/>
      <c r="I451" s="27"/>
      <c r="K451" s="49"/>
      <c r="L451" s="40"/>
    </row>
    <row r="452" spans="2:12" ht="19.5" customHeight="1" x14ac:dyDescent="0.55000000000000004">
      <c r="B452" s="13"/>
      <c r="C452" s="27"/>
      <c r="D452" s="27"/>
      <c r="E452" s="27"/>
      <c r="F452" s="27"/>
      <c r="G452" s="27"/>
      <c r="H452" s="27"/>
      <c r="I452" s="27"/>
      <c r="K452" s="49"/>
      <c r="L452" s="40"/>
    </row>
    <row r="453" spans="2:12" ht="19.5" customHeight="1" x14ac:dyDescent="0.55000000000000004">
      <c r="B453" s="13"/>
      <c r="C453" s="27"/>
      <c r="D453" s="27"/>
      <c r="E453" s="27"/>
      <c r="F453" s="27"/>
      <c r="G453" s="27"/>
      <c r="H453" s="27"/>
      <c r="I453" s="27"/>
      <c r="K453" s="49"/>
      <c r="L453" s="40"/>
    </row>
    <row r="454" spans="2:12" ht="19.5" customHeight="1" x14ac:dyDescent="0.55000000000000004">
      <c r="B454" s="13"/>
      <c r="C454" s="27"/>
      <c r="D454" s="27"/>
      <c r="E454" s="27"/>
      <c r="F454" s="27"/>
      <c r="G454" s="27"/>
      <c r="H454" s="27"/>
      <c r="I454" s="27"/>
      <c r="K454" s="49"/>
      <c r="L454" s="40"/>
    </row>
    <row r="455" spans="2:12" ht="19.5" customHeight="1" x14ac:dyDescent="0.55000000000000004">
      <c r="B455" s="13"/>
      <c r="C455" s="27"/>
      <c r="D455" s="27"/>
      <c r="E455" s="27"/>
      <c r="F455" s="27"/>
      <c r="G455" s="27"/>
      <c r="H455" s="27"/>
      <c r="I455" s="27"/>
      <c r="K455" s="49"/>
      <c r="L455" s="40"/>
    </row>
    <row r="456" spans="2:12" ht="19.5" customHeight="1" x14ac:dyDescent="0.55000000000000004">
      <c r="B456" s="13"/>
      <c r="C456" s="27"/>
      <c r="D456" s="27"/>
      <c r="E456" s="27"/>
      <c r="F456" s="27"/>
      <c r="G456" s="27"/>
      <c r="H456" s="27"/>
      <c r="I456" s="27"/>
      <c r="K456" s="49"/>
      <c r="L456" s="40"/>
    </row>
    <row r="457" spans="2:12" ht="19.5" customHeight="1" x14ac:dyDescent="0.55000000000000004">
      <c r="B457" s="13"/>
      <c r="C457" s="27"/>
      <c r="D457" s="27"/>
      <c r="E457" s="27"/>
      <c r="F457" s="27"/>
      <c r="G457" s="27"/>
      <c r="H457" s="27"/>
      <c r="I457" s="27"/>
      <c r="K457" s="49"/>
      <c r="L457" s="40"/>
    </row>
    <row r="458" spans="2:12" ht="19.5" customHeight="1" x14ac:dyDescent="0.55000000000000004">
      <c r="B458" s="13"/>
      <c r="C458" s="27"/>
      <c r="D458" s="27"/>
      <c r="E458" s="27"/>
      <c r="F458" s="27"/>
      <c r="G458" s="27"/>
      <c r="H458" s="27"/>
      <c r="I458" s="27"/>
      <c r="K458" s="49"/>
      <c r="L458" s="40"/>
    </row>
    <row r="459" spans="2:12" ht="19.5" customHeight="1" x14ac:dyDescent="0.55000000000000004">
      <c r="B459" s="13"/>
      <c r="C459" s="27"/>
      <c r="D459" s="27"/>
      <c r="E459" s="27"/>
      <c r="F459" s="27"/>
      <c r="G459" s="27"/>
      <c r="H459" s="27"/>
      <c r="I459" s="27"/>
      <c r="K459" s="49"/>
      <c r="L459" s="40"/>
    </row>
    <row r="460" spans="2:12" ht="19.5" customHeight="1" x14ac:dyDescent="0.55000000000000004">
      <c r="B460" s="13"/>
      <c r="C460" s="27"/>
      <c r="D460" s="27"/>
      <c r="E460" s="27"/>
      <c r="F460" s="27"/>
      <c r="G460" s="27"/>
      <c r="H460" s="27"/>
      <c r="I460" s="27"/>
      <c r="K460" s="49"/>
      <c r="L460" s="40"/>
    </row>
    <row r="461" spans="2:12" ht="19.5" customHeight="1" x14ac:dyDescent="0.55000000000000004">
      <c r="B461" s="13"/>
      <c r="C461" s="27"/>
      <c r="D461" s="27"/>
      <c r="E461" s="27"/>
      <c r="F461" s="27"/>
      <c r="G461" s="27"/>
      <c r="H461" s="27"/>
      <c r="I461" s="27"/>
      <c r="K461" s="49"/>
      <c r="L461" s="40"/>
    </row>
    <row r="462" spans="2:12" ht="19.5" customHeight="1" x14ac:dyDescent="0.55000000000000004">
      <c r="B462" s="13"/>
      <c r="C462" s="27"/>
      <c r="D462" s="27"/>
      <c r="E462" s="27"/>
      <c r="F462" s="27"/>
      <c r="G462" s="27"/>
      <c r="H462" s="27"/>
      <c r="I462" s="27"/>
      <c r="K462" s="49"/>
      <c r="L462" s="40"/>
    </row>
    <row r="463" spans="2:12" ht="19.5" customHeight="1" x14ac:dyDescent="0.55000000000000004">
      <c r="B463" s="13"/>
      <c r="C463" s="27"/>
      <c r="D463" s="27"/>
      <c r="E463" s="27"/>
      <c r="F463" s="27"/>
      <c r="G463" s="27"/>
      <c r="H463" s="27"/>
      <c r="I463" s="27"/>
      <c r="K463" s="40"/>
      <c r="L463" s="40"/>
    </row>
    <row r="464" spans="2:12" ht="19.5" customHeight="1" x14ac:dyDescent="0.55000000000000004">
      <c r="B464" s="13"/>
      <c r="C464" s="27"/>
      <c r="D464" s="27"/>
      <c r="E464" s="27"/>
      <c r="F464" s="27"/>
      <c r="G464" s="27"/>
      <c r="H464" s="27"/>
      <c r="I464" s="27"/>
      <c r="K464" s="40"/>
      <c r="L464" s="40"/>
    </row>
    <row r="465" spans="2:12" ht="19.5" customHeight="1" x14ac:dyDescent="0.55000000000000004">
      <c r="B465" s="13"/>
      <c r="C465" s="27"/>
      <c r="D465" s="27"/>
      <c r="E465" s="27"/>
      <c r="F465" s="27"/>
      <c r="G465" s="27"/>
      <c r="H465" s="27"/>
      <c r="I465" s="27"/>
      <c r="K465" s="49"/>
      <c r="L465" s="40"/>
    </row>
    <row r="466" spans="2:12" ht="19.5" customHeight="1" x14ac:dyDescent="0.55000000000000004">
      <c r="B466" s="13"/>
      <c r="C466" s="27"/>
      <c r="D466" s="27"/>
      <c r="E466" s="27"/>
      <c r="F466" s="27"/>
      <c r="G466" s="27"/>
      <c r="H466" s="27"/>
      <c r="I466" s="27"/>
      <c r="K466" s="49"/>
      <c r="L466" s="40"/>
    </row>
    <row r="467" spans="2:12" ht="19.5" customHeight="1" x14ac:dyDescent="0.55000000000000004">
      <c r="B467" s="13"/>
      <c r="C467" s="27"/>
      <c r="D467" s="27"/>
      <c r="E467" s="27"/>
      <c r="F467" s="27"/>
      <c r="G467" s="27"/>
      <c r="H467" s="27"/>
      <c r="I467" s="27"/>
      <c r="K467" s="49"/>
      <c r="L467" s="40"/>
    </row>
    <row r="468" spans="2:12" ht="19.5" customHeight="1" x14ac:dyDescent="0.55000000000000004">
      <c r="B468" s="13"/>
      <c r="C468" s="27"/>
      <c r="D468" s="27"/>
      <c r="E468" s="27"/>
      <c r="F468" s="27"/>
      <c r="G468" s="27"/>
      <c r="H468" s="27"/>
      <c r="I468" s="27"/>
      <c r="K468" s="49"/>
      <c r="L468" s="40"/>
    </row>
    <row r="469" spans="2:12" ht="19.5" customHeight="1" x14ac:dyDescent="0.55000000000000004">
      <c r="B469" s="13"/>
      <c r="C469" s="27"/>
      <c r="D469" s="27"/>
      <c r="E469" s="27"/>
      <c r="F469" s="27"/>
      <c r="G469" s="27"/>
      <c r="H469" s="27"/>
      <c r="I469" s="27"/>
      <c r="K469" s="49"/>
      <c r="L469" s="40"/>
    </row>
    <row r="470" spans="2:12" ht="19.5" customHeight="1" x14ac:dyDescent="0.55000000000000004">
      <c r="B470" s="13"/>
      <c r="C470" s="27"/>
      <c r="D470" s="27"/>
      <c r="E470" s="27"/>
      <c r="F470" s="27"/>
      <c r="G470" s="27"/>
      <c r="H470" s="27"/>
      <c r="I470" s="27"/>
      <c r="K470" s="49"/>
      <c r="L470" s="40"/>
    </row>
    <row r="471" spans="2:12" ht="19.5" customHeight="1" x14ac:dyDescent="0.55000000000000004">
      <c r="B471" s="13"/>
      <c r="C471" s="27"/>
      <c r="D471" s="27"/>
      <c r="E471" s="27"/>
      <c r="F471" s="27"/>
      <c r="G471" s="27"/>
      <c r="H471" s="27"/>
      <c r="I471" s="27"/>
      <c r="K471" s="49"/>
      <c r="L471" s="40"/>
    </row>
    <row r="472" spans="2:12" ht="19.5" customHeight="1" x14ac:dyDescent="0.55000000000000004">
      <c r="B472" s="13"/>
      <c r="C472" s="27"/>
      <c r="D472" s="27"/>
      <c r="E472" s="27"/>
      <c r="F472" s="27"/>
      <c r="G472" s="27"/>
      <c r="H472" s="27"/>
      <c r="I472" s="27"/>
      <c r="K472" s="40"/>
      <c r="L472" s="40"/>
    </row>
    <row r="473" spans="2:12" ht="19.5" customHeight="1" x14ac:dyDescent="0.55000000000000004">
      <c r="B473" s="13"/>
      <c r="C473" s="27"/>
      <c r="D473" s="27"/>
      <c r="E473" s="27"/>
      <c r="F473" s="27"/>
      <c r="G473" s="27"/>
      <c r="H473" s="27"/>
      <c r="I473" s="27"/>
      <c r="K473" s="49"/>
      <c r="L473" s="40"/>
    </row>
    <row r="474" spans="2:12" ht="19.5" customHeight="1" x14ac:dyDescent="0.55000000000000004">
      <c r="B474" s="13"/>
      <c r="C474" s="27"/>
      <c r="D474" s="27"/>
      <c r="E474" s="27"/>
      <c r="F474" s="27"/>
      <c r="G474" s="27"/>
      <c r="H474" s="27"/>
      <c r="I474" s="27"/>
      <c r="K474" s="49"/>
      <c r="L474" s="40"/>
    </row>
    <row r="475" spans="2:12" ht="19.5" customHeight="1" x14ac:dyDescent="0.55000000000000004">
      <c r="B475" s="13"/>
      <c r="C475" s="27"/>
      <c r="D475" s="27"/>
      <c r="E475" s="27"/>
      <c r="F475" s="27"/>
      <c r="G475" s="27"/>
      <c r="H475" s="27"/>
      <c r="I475" s="27"/>
      <c r="K475" s="49"/>
      <c r="L475" s="40"/>
    </row>
    <row r="476" spans="2:12" ht="19.5" customHeight="1" x14ac:dyDescent="0.55000000000000004">
      <c r="B476" s="13"/>
      <c r="C476" s="27"/>
      <c r="D476" s="27"/>
      <c r="E476" s="27"/>
      <c r="F476" s="27"/>
      <c r="G476" s="27"/>
      <c r="H476" s="27"/>
      <c r="I476" s="27"/>
      <c r="K476" s="49"/>
      <c r="L476" s="40"/>
    </row>
    <row r="477" spans="2:12" ht="19.5" customHeight="1" x14ac:dyDescent="0.55000000000000004">
      <c r="B477" s="13"/>
      <c r="C477" s="27"/>
      <c r="D477" s="27"/>
      <c r="E477" s="27"/>
      <c r="F477" s="27"/>
      <c r="G477" s="27"/>
      <c r="H477" s="27"/>
      <c r="I477" s="27"/>
      <c r="K477" s="49"/>
      <c r="L477" s="40"/>
    </row>
    <row r="478" spans="2:12" ht="19.5" customHeight="1" x14ac:dyDescent="0.55000000000000004">
      <c r="B478" s="13"/>
      <c r="C478" s="27"/>
      <c r="D478" s="27"/>
      <c r="E478" s="27"/>
      <c r="F478" s="27"/>
      <c r="G478" s="27"/>
      <c r="H478" s="27"/>
      <c r="I478" s="27"/>
      <c r="K478" s="49"/>
      <c r="L478" s="40"/>
    </row>
    <row r="479" spans="2:12" ht="19.5" customHeight="1" x14ac:dyDescent="0.55000000000000004">
      <c r="B479" s="13"/>
      <c r="C479" s="27"/>
      <c r="D479" s="27"/>
      <c r="E479" s="27"/>
      <c r="F479" s="27"/>
      <c r="G479" s="27"/>
      <c r="H479" s="27"/>
      <c r="I479" s="27"/>
      <c r="K479" s="49"/>
      <c r="L479" s="40"/>
    </row>
    <row r="480" spans="2:12" ht="19.5" customHeight="1" x14ac:dyDescent="0.55000000000000004">
      <c r="B480" s="13"/>
      <c r="C480" s="27"/>
      <c r="D480" s="27"/>
      <c r="E480" s="27"/>
      <c r="F480" s="27"/>
      <c r="G480" s="27"/>
      <c r="H480" s="27"/>
      <c r="I480" s="27"/>
      <c r="K480" s="49"/>
      <c r="L480" s="40"/>
    </row>
    <row r="481" spans="2:12" ht="19.5" customHeight="1" x14ac:dyDescent="0.55000000000000004">
      <c r="B481" s="13"/>
      <c r="C481" s="27"/>
      <c r="D481" s="27"/>
      <c r="E481" s="27"/>
      <c r="F481" s="27"/>
      <c r="G481" s="27"/>
      <c r="H481" s="27"/>
      <c r="I481" s="27"/>
      <c r="K481" s="49"/>
      <c r="L481" s="40"/>
    </row>
    <row r="482" spans="2:12" ht="19.5" customHeight="1" x14ac:dyDescent="0.55000000000000004">
      <c r="B482" s="13"/>
      <c r="C482" s="27"/>
      <c r="D482" s="27"/>
      <c r="E482" s="27"/>
      <c r="F482" s="27"/>
      <c r="G482" s="27"/>
      <c r="H482" s="27"/>
      <c r="I482" s="27"/>
      <c r="K482" s="49"/>
      <c r="L482" s="40"/>
    </row>
    <row r="483" spans="2:12" ht="19.5" customHeight="1" x14ac:dyDescent="0.55000000000000004">
      <c r="B483" s="13"/>
      <c r="C483" s="27"/>
      <c r="D483" s="27"/>
      <c r="E483" s="27"/>
      <c r="F483" s="27"/>
      <c r="G483" s="27"/>
      <c r="H483" s="27"/>
      <c r="I483" s="27"/>
      <c r="K483" s="49"/>
      <c r="L483" s="40"/>
    </row>
    <row r="484" spans="2:12" ht="19.5" customHeight="1" x14ac:dyDescent="0.55000000000000004">
      <c r="B484" s="13"/>
      <c r="C484" s="27"/>
      <c r="D484" s="27"/>
      <c r="E484" s="27"/>
      <c r="F484" s="27"/>
      <c r="G484" s="27"/>
      <c r="H484" s="27"/>
      <c r="I484" s="27"/>
      <c r="K484" s="40"/>
      <c r="L484" s="40"/>
    </row>
    <row r="485" spans="2:12" ht="19.5" customHeight="1" x14ac:dyDescent="0.55000000000000004">
      <c r="B485" s="13"/>
      <c r="C485" s="27"/>
      <c r="D485" s="27"/>
      <c r="E485" s="27"/>
      <c r="F485" s="27"/>
      <c r="G485" s="27"/>
      <c r="H485" s="27"/>
      <c r="I485" s="27"/>
      <c r="K485" s="49"/>
      <c r="L485" s="40"/>
    </row>
    <row r="486" spans="2:12" ht="19.5" customHeight="1" x14ac:dyDescent="0.55000000000000004">
      <c r="B486" s="13"/>
      <c r="C486" s="27"/>
      <c r="D486" s="27"/>
      <c r="E486" s="27"/>
      <c r="F486" s="27"/>
      <c r="G486" s="27"/>
      <c r="H486" s="27"/>
      <c r="I486" s="27"/>
      <c r="K486" s="49"/>
      <c r="L486" s="40"/>
    </row>
    <row r="487" spans="2:12" ht="19.5" customHeight="1" x14ac:dyDescent="0.55000000000000004">
      <c r="B487" s="13"/>
      <c r="C487" s="27"/>
      <c r="D487" s="27"/>
      <c r="E487" s="27"/>
      <c r="F487" s="27"/>
      <c r="G487" s="27"/>
      <c r="H487" s="27"/>
      <c r="I487" s="27"/>
      <c r="K487" s="49"/>
      <c r="L487" s="40"/>
    </row>
    <row r="488" spans="2:12" ht="19.5" customHeight="1" x14ac:dyDescent="0.55000000000000004">
      <c r="B488" s="13"/>
      <c r="C488" s="27"/>
      <c r="D488" s="27"/>
      <c r="E488" s="27"/>
      <c r="F488" s="27"/>
      <c r="G488" s="27"/>
      <c r="H488" s="27"/>
      <c r="I488" s="27"/>
      <c r="J488" s="114"/>
      <c r="K488" s="49"/>
      <c r="L488" s="40"/>
    </row>
    <row r="489" spans="2:12" ht="19.5" customHeight="1" x14ac:dyDescent="0.55000000000000004">
      <c r="B489" s="13"/>
      <c r="C489" s="27"/>
      <c r="D489" s="27"/>
      <c r="E489" s="27"/>
      <c r="F489" s="27"/>
      <c r="G489" s="27"/>
      <c r="H489" s="27"/>
      <c r="I489" s="27"/>
      <c r="K489" s="49"/>
      <c r="L489" s="40"/>
    </row>
    <row r="490" spans="2:12" ht="19.5" customHeight="1" x14ac:dyDescent="0.55000000000000004">
      <c r="B490" s="13"/>
      <c r="C490" s="27"/>
      <c r="D490" s="27"/>
      <c r="E490" s="27"/>
      <c r="F490" s="27"/>
      <c r="G490" s="27"/>
      <c r="H490" s="27"/>
      <c r="I490" s="27"/>
      <c r="K490" s="49"/>
      <c r="L490" s="40"/>
    </row>
    <row r="491" spans="2:12" ht="19.5" customHeight="1" x14ac:dyDescent="0.55000000000000004">
      <c r="B491" s="13"/>
      <c r="C491" s="27"/>
      <c r="D491" s="27"/>
      <c r="E491" s="27"/>
      <c r="F491" s="27"/>
      <c r="G491" s="27"/>
      <c r="H491" s="27"/>
      <c r="I491" s="27"/>
      <c r="K491" s="49"/>
      <c r="L491" s="40"/>
    </row>
    <row r="492" spans="2:12" ht="19.5" customHeight="1" x14ac:dyDescent="0.55000000000000004">
      <c r="B492" s="13"/>
      <c r="C492" s="27"/>
      <c r="D492" s="27"/>
      <c r="E492" s="27"/>
      <c r="F492" s="27"/>
      <c r="G492" s="27"/>
      <c r="H492" s="27"/>
      <c r="I492" s="27"/>
      <c r="K492" s="49"/>
      <c r="L492" s="40"/>
    </row>
    <row r="493" spans="2:12" ht="19.5" customHeight="1" x14ac:dyDescent="0.55000000000000004">
      <c r="B493" s="13"/>
      <c r="C493" s="27"/>
      <c r="D493" s="27"/>
      <c r="E493" s="27"/>
      <c r="F493" s="27"/>
      <c r="G493" s="27"/>
      <c r="H493" s="27"/>
      <c r="I493" s="27"/>
      <c r="K493" s="40"/>
      <c r="L493" s="40"/>
    </row>
    <row r="494" spans="2:12" ht="19.5" customHeight="1" x14ac:dyDescent="0.55000000000000004">
      <c r="B494" s="13"/>
      <c r="C494" s="27"/>
      <c r="D494" s="27"/>
      <c r="E494" s="27"/>
      <c r="F494" s="27"/>
      <c r="G494" s="27"/>
      <c r="H494" s="27"/>
      <c r="I494" s="27"/>
      <c r="K494" s="40"/>
      <c r="L494" s="40"/>
    </row>
    <row r="495" spans="2:12" ht="19.5" customHeight="1" x14ac:dyDescent="0.55000000000000004">
      <c r="B495" s="13"/>
      <c r="C495" s="27"/>
      <c r="D495" s="27"/>
      <c r="E495" s="27"/>
      <c r="F495" s="27"/>
      <c r="G495" s="27"/>
      <c r="H495" s="27"/>
      <c r="I495" s="27"/>
      <c r="K495" s="40"/>
      <c r="L495" s="40"/>
    </row>
    <row r="496" spans="2:12" ht="19.5" customHeight="1" x14ac:dyDescent="0.55000000000000004">
      <c r="B496" s="13"/>
      <c r="C496" s="114"/>
      <c r="D496" s="114"/>
      <c r="E496" s="114"/>
      <c r="F496" s="114"/>
      <c r="G496" s="114"/>
      <c r="H496" s="114"/>
      <c r="I496" s="114"/>
      <c r="J496" s="34"/>
      <c r="K496" s="40"/>
      <c r="L496" s="40"/>
    </row>
    <row r="497" spans="2:12" ht="19.5" customHeight="1" x14ac:dyDescent="0.55000000000000004">
      <c r="B497" s="33"/>
      <c r="C497" s="27"/>
      <c r="D497" s="27"/>
      <c r="E497" s="27"/>
      <c r="F497" s="27"/>
      <c r="G497" s="27"/>
      <c r="H497" s="27"/>
      <c r="I497" s="27"/>
      <c r="J497" s="34"/>
      <c r="K497" s="40"/>
      <c r="L497" s="40"/>
    </row>
    <row r="498" spans="2:12" ht="19.5" customHeight="1" x14ac:dyDescent="0.55000000000000004">
      <c r="B498" s="13"/>
      <c r="C498" s="27"/>
      <c r="D498" s="27"/>
      <c r="E498" s="27"/>
      <c r="F498" s="27"/>
      <c r="G498" s="27"/>
      <c r="H498" s="27"/>
      <c r="I498" s="27"/>
      <c r="J498" s="34"/>
      <c r="K498" s="40"/>
      <c r="L498" s="40"/>
    </row>
    <row r="499" spans="2:12" ht="19.5" customHeight="1" x14ac:dyDescent="0.55000000000000004">
      <c r="B499" s="13"/>
      <c r="C499" s="27"/>
      <c r="D499" s="27"/>
      <c r="E499" s="27"/>
      <c r="F499" s="27"/>
      <c r="G499" s="27"/>
      <c r="H499" s="27"/>
      <c r="I499" s="27"/>
      <c r="J499" s="34"/>
      <c r="K499" s="40"/>
      <c r="L499" s="40"/>
    </row>
    <row r="500" spans="2:12" ht="19.5" customHeight="1" x14ac:dyDescent="0.55000000000000004">
      <c r="B500" s="13"/>
      <c r="C500" s="27"/>
      <c r="D500" s="27"/>
      <c r="E500" s="27"/>
      <c r="F500" s="27"/>
      <c r="G500" s="27"/>
      <c r="H500" s="27"/>
      <c r="I500" s="27"/>
      <c r="J500" s="34"/>
      <c r="K500" s="40"/>
      <c r="L500" s="40"/>
    </row>
    <row r="501" spans="2:12" ht="19.5" customHeight="1" x14ac:dyDescent="0.55000000000000004">
      <c r="B501" s="13"/>
      <c r="C501" s="27"/>
      <c r="D501" s="27"/>
      <c r="E501" s="27"/>
      <c r="F501" s="27"/>
      <c r="G501" s="27"/>
      <c r="H501" s="27"/>
      <c r="I501" s="27"/>
      <c r="J501" s="34"/>
      <c r="K501" s="40"/>
      <c r="L501" s="40"/>
    </row>
    <row r="502" spans="2:12" ht="19.5" customHeight="1" x14ac:dyDescent="0.55000000000000004">
      <c r="B502" s="13"/>
      <c r="C502" s="27"/>
      <c r="D502" s="27"/>
      <c r="E502" s="27"/>
      <c r="F502" s="27"/>
      <c r="G502" s="27"/>
      <c r="H502" s="27"/>
      <c r="I502" s="27"/>
      <c r="K502" s="40"/>
      <c r="L502" s="40"/>
    </row>
    <row r="503" spans="2:12" ht="19.5" customHeight="1" x14ac:dyDescent="0.55000000000000004">
      <c r="B503" s="13"/>
      <c r="C503" s="27"/>
      <c r="D503" s="27"/>
      <c r="E503" s="27"/>
      <c r="F503" s="27"/>
      <c r="G503" s="27"/>
      <c r="H503" s="27"/>
      <c r="I503" s="27"/>
      <c r="K503" s="40"/>
      <c r="L503" s="40"/>
    </row>
    <row r="504" spans="2:12" ht="19.5" customHeight="1" x14ac:dyDescent="0.55000000000000004">
      <c r="B504" s="13"/>
      <c r="C504" s="34"/>
      <c r="D504" s="34"/>
      <c r="E504" s="34"/>
      <c r="F504" s="34"/>
      <c r="G504" s="34"/>
      <c r="H504" s="34"/>
      <c r="I504" s="34"/>
      <c r="K504" s="40"/>
      <c r="L504" s="40"/>
    </row>
    <row r="505" spans="2:12" ht="19.5" customHeight="1" x14ac:dyDescent="0.55000000000000004">
      <c r="B505" s="13"/>
      <c r="C505" s="34"/>
      <c r="D505" s="34"/>
      <c r="E505" s="34"/>
      <c r="F505" s="34"/>
      <c r="G505" s="34"/>
      <c r="H505" s="34"/>
      <c r="I505" s="34"/>
      <c r="K505" s="40"/>
      <c r="L505" s="40"/>
    </row>
    <row r="506" spans="2:12" ht="30" customHeight="1" x14ac:dyDescent="0.55000000000000004">
      <c r="B506" s="13"/>
      <c r="C506" s="34"/>
      <c r="D506" s="34"/>
      <c r="E506" s="34"/>
      <c r="F506" s="34"/>
      <c r="G506" s="34"/>
      <c r="H506" s="34"/>
      <c r="I506" s="34"/>
      <c r="K506" s="40"/>
      <c r="L506" s="40"/>
    </row>
    <row r="507" spans="2:12" ht="30" customHeight="1" x14ac:dyDescent="0.55000000000000004">
      <c r="B507" s="13"/>
      <c r="C507" s="34"/>
      <c r="D507" s="34"/>
      <c r="E507" s="34"/>
      <c r="F507" s="34"/>
      <c r="G507" s="34"/>
      <c r="H507" s="34"/>
      <c r="I507" s="34"/>
      <c r="K507" s="40"/>
      <c r="L507" s="40"/>
    </row>
    <row r="508" spans="2:12" ht="30" customHeight="1" x14ac:dyDescent="0.55000000000000004">
      <c r="B508" s="13"/>
      <c r="C508" s="34"/>
      <c r="D508" s="34"/>
      <c r="E508" s="34"/>
      <c r="F508" s="34"/>
      <c r="G508" s="34"/>
      <c r="H508" s="34"/>
      <c r="I508" s="34"/>
      <c r="K508" s="40"/>
      <c r="L508" s="40"/>
    </row>
    <row r="509" spans="2:12" ht="30" customHeight="1" x14ac:dyDescent="0.55000000000000004">
      <c r="B509" s="13"/>
      <c r="C509" s="34"/>
      <c r="D509" s="34"/>
      <c r="E509" s="34"/>
      <c r="F509" s="34"/>
      <c r="G509" s="34"/>
      <c r="H509" s="34"/>
      <c r="I509" s="34"/>
      <c r="K509" s="40"/>
      <c r="L509" s="40"/>
    </row>
    <row r="510" spans="2:12" ht="30" customHeight="1" x14ac:dyDescent="0.55000000000000004">
      <c r="B510" s="13"/>
      <c r="C510" s="27"/>
      <c r="D510" s="27"/>
      <c r="E510" s="27"/>
      <c r="F510" s="27"/>
      <c r="G510" s="27"/>
      <c r="H510" s="27"/>
      <c r="I510" s="27"/>
      <c r="K510" s="40"/>
      <c r="L510" s="40"/>
    </row>
    <row r="511" spans="2:12" ht="30" customHeight="1" x14ac:dyDescent="0.55000000000000004">
      <c r="B511" s="13"/>
      <c r="C511" s="27"/>
      <c r="D511" s="27"/>
      <c r="E511" s="27"/>
      <c r="F511" s="27"/>
      <c r="G511" s="27"/>
      <c r="H511" s="27"/>
      <c r="I511" s="27"/>
      <c r="K511" s="40"/>
      <c r="L511" s="40"/>
    </row>
    <row r="512" spans="2:12" ht="30" customHeight="1" x14ac:dyDescent="0.55000000000000004">
      <c r="B512" s="13"/>
      <c r="C512" s="27"/>
      <c r="D512" s="27"/>
      <c r="E512" s="27"/>
      <c r="F512" s="27"/>
      <c r="G512" s="27"/>
      <c r="H512" s="27"/>
      <c r="I512" s="27"/>
      <c r="K512" s="49"/>
      <c r="L512" s="40"/>
    </row>
    <row r="513" spans="2:12" ht="30" customHeight="1" x14ac:dyDescent="0.55000000000000004">
      <c r="B513" s="13"/>
      <c r="C513" s="27"/>
      <c r="D513" s="27"/>
      <c r="E513" s="27"/>
      <c r="F513" s="27"/>
      <c r="G513" s="27"/>
      <c r="H513" s="27"/>
      <c r="I513" s="27"/>
      <c r="K513" s="49"/>
      <c r="L513" s="40"/>
    </row>
    <row r="514" spans="2:12" ht="30" customHeight="1" x14ac:dyDescent="0.55000000000000004">
      <c r="B514" s="13"/>
      <c r="C514" s="27"/>
      <c r="D514" s="27"/>
      <c r="E514" s="27"/>
      <c r="F514" s="27"/>
      <c r="G514" s="27"/>
      <c r="H514" s="27"/>
      <c r="I514" s="27"/>
      <c r="K514" s="49"/>
      <c r="L514" s="40"/>
    </row>
    <row r="515" spans="2:12" ht="30" customHeight="1" x14ac:dyDescent="0.55000000000000004">
      <c r="B515" s="13"/>
      <c r="C515" s="27"/>
      <c r="D515" s="27"/>
      <c r="E515" s="27"/>
      <c r="F515" s="27"/>
      <c r="G515" s="27"/>
      <c r="H515" s="27"/>
      <c r="I515" s="27"/>
      <c r="K515" s="49"/>
      <c r="L515" s="40"/>
    </row>
    <row r="516" spans="2:12" ht="30" customHeight="1" x14ac:dyDescent="0.55000000000000004">
      <c r="B516" s="13"/>
      <c r="C516" s="27"/>
      <c r="D516" s="27"/>
      <c r="E516" s="27"/>
      <c r="F516" s="27"/>
      <c r="G516" s="27"/>
      <c r="H516" s="27"/>
      <c r="I516" s="27"/>
      <c r="K516" s="40"/>
      <c r="L516" s="40"/>
    </row>
    <row r="517" spans="2:12" ht="30" customHeight="1" x14ac:dyDescent="0.55000000000000004">
      <c r="B517" s="13"/>
      <c r="C517" s="27"/>
      <c r="D517" s="27"/>
      <c r="E517" s="27"/>
      <c r="F517" s="27"/>
      <c r="G517" s="27"/>
      <c r="H517" s="27"/>
      <c r="I517" s="27"/>
      <c r="K517" s="40"/>
      <c r="L517" s="40"/>
    </row>
    <row r="518" spans="2:12" ht="30" customHeight="1" x14ac:dyDescent="0.55000000000000004">
      <c r="B518" s="13"/>
      <c r="C518" s="27"/>
      <c r="D518" s="27"/>
      <c r="E518" s="27"/>
      <c r="F518" s="27"/>
      <c r="G518" s="27"/>
      <c r="H518" s="27"/>
      <c r="I518" s="27"/>
      <c r="K518" s="49"/>
      <c r="L518" s="40"/>
    </row>
    <row r="519" spans="2:12" ht="30" customHeight="1" x14ac:dyDescent="0.55000000000000004">
      <c r="B519" s="13"/>
      <c r="C519" s="27"/>
      <c r="D519" s="27"/>
      <c r="E519" s="27"/>
      <c r="F519" s="27"/>
      <c r="G519" s="27"/>
      <c r="H519" s="27"/>
      <c r="I519" s="27"/>
      <c r="K519" s="49"/>
      <c r="L519" s="40"/>
    </row>
    <row r="520" spans="2:12" ht="30" customHeight="1" x14ac:dyDescent="0.55000000000000004">
      <c r="B520" s="13"/>
      <c r="C520" s="27"/>
      <c r="D520" s="27"/>
      <c r="E520" s="27"/>
      <c r="F520" s="27"/>
      <c r="G520" s="27"/>
      <c r="H520" s="27"/>
      <c r="I520" s="27"/>
      <c r="K520" s="49"/>
      <c r="L520" s="40"/>
    </row>
    <row r="521" spans="2:12" ht="30" customHeight="1" x14ac:dyDescent="0.55000000000000004">
      <c r="B521" s="13"/>
      <c r="C521" s="27"/>
      <c r="D521" s="27"/>
      <c r="E521" s="27"/>
      <c r="F521" s="27"/>
      <c r="G521" s="27"/>
      <c r="H521" s="27"/>
      <c r="I521" s="27"/>
      <c r="K521" s="49"/>
      <c r="L521" s="40"/>
    </row>
    <row r="522" spans="2:12" ht="30" customHeight="1" x14ac:dyDescent="0.55000000000000004">
      <c r="B522" s="13"/>
      <c r="C522" s="27"/>
      <c r="D522" s="27"/>
      <c r="E522" s="27"/>
      <c r="F522" s="27"/>
      <c r="G522" s="27"/>
      <c r="H522" s="27"/>
      <c r="I522" s="27"/>
      <c r="K522" s="49"/>
      <c r="L522" s="40"/>
    </row>
    <row r="523" spans="2:12" ht="30" customHeight="1" x14ac:dyDescent="0.55000000000000004">
      <c r="B523" s="13"/>
      <c r="C523" s="27"/>
      <c r="D523" s="27"/>
      <c r="E523" s="27"/>
      <c r="F523" s="27"/>
      <c r="G523" s="27"/>
      <c r="H523" s="27"/>
      <c r="I523" s="27"/>
      <c r="K523" s="49"/>
      <c r="L523" s="40"/>
    </row>
    <row r="524" spans="2:12" ht="30" customHeight="1" x14ac:dyDescent="0.55000000000000004">
      <c r="B524" s="13"/>
      <c r="C524" s="27"/>
      <c r="D524" s="27"/>
      <c r="E524" s="27"/>
      <c r="F524" s="27"/>
      <c r="G524" s="27"/>
      <c r="H524" s="27"/>
      <c r="I524" s="27"/>
      <c r="K524" s="40"/>
      <c r="L524" s="40"/>
    </row>
    <row r="525" spans="2:12" ht="30" customHeight="1" x14ac:dyDescent="0.55000000000000004">
      <c r="B525" s="13"/>
      <c r="C525" s="27"/>
      <c r="D525" s="27"/>
      <c r="E525" s="27"/>
      <c r="F525" s="27"/>
      <c r="G525" s="27"/>
      <c r="H525" s="27"/>
      <c r="I525" s="27"/>
      <c r="K525" s="40"/>
      <c r="L525" s="40"/>
    </row>
    <row r="526" spans="2:12" ht="30" customHeight="1" x14ac:dyDescent="0.55000000000000004">
      <c r="B526" s="13"/>
      <c r="C526" s="27"/>
      <c r="D526" s="27"/>
      <c r="E526" s="27"/>
      <c r="F526" s="27"/>
      <c r="G526" s="27"/>
      <c r="H526" s="27"/>
      <c r="I526" s="27"/>
      <c r="K526" s="40"/>
      <c r="L526" s="40"/>
    </row>
    <row r="527" spans="2:12" ht="30" customHeight="1" x14ac:dyDescent="0.55000000000000004">
      <c r="B527" s="13"/>
      <c r="C527" s="27"/>
      <c r="D527" s="27"/>
      <c r="E527" s="27"/>
      <c r="F527" s="27"/>
      <c r="G527" s="27"/>
      <c r="H527" s="27"/>
      <c r="I527" s="27"/>
      <c r="K527" s="40"/>
      <c r="L527" s="40"/>
    </row>
    <row r="528" spans="2:12" ht="30" customHeight="1" x14ac:dyDescent="0.55000000000000004">
      <c r="B528" s="13"/>
      <c r="C528" s="27"/>
      <c r="D528" s="27"/>
      <c r="E528" s="27"/>
      <c r="F528" s="27"/>
      <c r="G528" s="27"/>
      <c r="H528" s="27"/>
      <c r="I528" s="27"/>
      <c r="K528" s="40"/>
      <c r="L528" s="40"/>
    </row>
    <row r="529" spans="2:12" ht="30" customHeight="1" x14ac:dyDescent="0.55000000000000004">
      <c r="B529" s="13"/>
      <c r="C529" s="27"/>
      <c r="D529" s="27"/>
      <c r="E529" s="27"/>
      <c r="F529" s="27"/>
      <c r="G529" s="27"/>
      <c r="H529" s="27"/>
      <c r="I529" s="27"/>
      <c r="K529" s="40"/>
      <c r="L529" s="40"/>
    </row>
    <row r="530" spans="2:12" ht="30" customHeight="1" x14ac:dyDescent="0.55000000000000004">
      <c r="B530" s="13"/>
      <c r="C530" s="27"/>
      <c r="D530" s="27"/>
      <c r="E530" s="27"/>
      <c r="F530" s="27"/>
      <c r="G530" s="27"/>
      <c r="H530" s="27"/>
      <c r="I530" s="27"/>
      <c r="K530" s="40"/>
      <c r="L530" s="40"/>
    </row>
    <row r="531" spans="2:12" ht="30" customHeight="1" x14ac:dyDescent="0.55000000000000004">
      <c r="B531" s="13"/>
      <c r="C531" s="27"/>
      <c r="D531" s="27"/>
      <c r="E531" s="27"/>
      <c r="F531" s="27"/>
      <c r="G531" s="27"/>
      <c r="H531" s="27"/>
      <c r="I531" s="27"/>
      <c r="K531" s="40"/>
      <c r="L531" s="40"/>
    </row>
    <row r="532" spans="2:12" ht="30" customHeight="1" x14ac:dyDescent="0.55000000000000004">
      <c r="B532" s="13"/>
      <c r="C532" s="27"/>
      <c r="D532" s="27"/>
      <c r="E532" s="27"/>
      <c r="F532" s="27"/>
      <c r="G532" s="27"/>
      <c r="H532" s="27"/>
      <c r="I532" s="27"/>
      <c r="K532" s="40"/>
      <c r="L532" s="40"/>
    </row>
    <row r="533" spans="2:12" ht="30" customHeight="1" x14ac:dyDescent="0.55000000000000004">
      <c r="B533" s="13"/>
      <c r="C533" s="27"/>
      <c r="D533" s="27"/>
      <c r="E533" s="27"/>
      <c r="F533" s="27"/>
      <c r="G533" s="27"/>
      <c r="H533" s="27"/>
      <c r="I533" s="27"/>
      <c r="K533" s="40"/>
      <c r="L533" s="40"/>
    </row>
    <row r="534" spans="2:12" ht="30" customHeight="1" x14ac:dyDescent="0.55000000000000004">
      <c r="B534" s="13"/>
      <c r="C534" s="27"/>
      <c r="D534" s="27"/>
      <c r="E534" s="27"/>
      <c r="F534" s="27"/>
      <c r="G534" s="27"/>
      <c r="H534" s="27"/>
      <c r="I534" s="27"/>
      <c r="K534" s="40"/>
      <c r="L534" s="40"/>
    </row>
    <row r="535" spans="2:12" ht="30" customHeight="1" x14ac:dyDescent="0.55000000000000004">
      <c r="B535" s="13"/>
      <c r="C535" s="27"/>
      <c r="D535" s="27"/>
      <c r="E535" s="27"/>
      <c r="F535" s="27"/>
      <c r="G535" s="27"/>
      <c r="H535" s="27"/>
      <c r="I535" s="27"/>
      <c r="K535" s="40"/>
      <c r="L535" s="40"/>
    </row>
    <row r="536" spans="2:12" ht="30" customHeight="1" x14ac:dyDescent="0.55000000000000004">
      <c r="B536" s="13"/>
      <c r="C536" s="27"/>
      <c r="D536" s="27"/>
      <c r="E536" s="27"/>
      <c r="F536" s="27"/>
      <c r="G536" s="27"/>
      <c r="H536" s="27"/>
      <c r="I536" s="27"/>
      <c r="K536" s="40"/>
      <c r="L536" s="40"/>
    </row>
    <row r="537" spans="2:12" ht="30" customHeight="1" x14ac:dyDescent="0.55000000000000004">
      <c r="B537" s="13"/>
      <c r="C537" s="27"/>
      <c r="D537" s="27"/>
      <c r="E537" s="27"/>
      <c r="F537" s="27"/>
      <c r="G537" s="27"/>
      <c r="H537" s="27"/>
      <c r="I537" s="27"/>
      <c r="K537" s="49"/>
      <c r="L537" s="40"/>
    </row>
    <row r="538" spans="2:12" ht="30" customHeight="1" x14ac:dyDescent="0.55000000000000004">
      <c r="B538" s="13"/>
      <c r="C538" s="27"/>
      <c r="D538" s="27"/>
      <c r="E538" s="27"/>
      <c r="F538" s="27"/>
      <c r="G538" s="27"/>
      <c r="H538" s="27"/>
      <c r="I538" s="27"/>
      <c r="K538" s="49"/>
      <c r="L538" s="40"/>
    </row>
    <row r="539" spans="2:12" ht="30" customHeight="1" x14ac:dyDescent="0.55000000000000004">
      <c r="B539" s="13"/>
      <c r="C539" s="27"/>
      <c r="D539" s="27"/>
      <c r="E539" s="27"/>
      <c r="F539" s="27"/>
      <c r="G539" s="27"/>
      <c r="H539" s="27"/>
      <c r="I539" s="27"/>
      <c r="K539" s="49"/>
      <c r="L539" s="40"/>
    </row>
    <row r="540" spans="2:12" ht="30" customHeight="1" x14ac:dyDescent="0.55000000000000004">
      <c r="B540" s="13"/>
      <c r="C540" s="27"/>
      <c r="D540" s="27"/>
      <c r="E540" s="27"/>
      <c r="F540" s="27"/>
      <c r="G540" s="27"/>
      <c r="H540" s="27"/>
      <c r="I540" s="27"/>
      <c r="K540" s="49"/>
      <c r="L540" s="40"/>
    </row>
    <row r="541" spans="2:12" ht="30" customHeight="1" x14ac:dyDescent="0.55000000000000004">
      <c r="B541" s="13"/>
      <c r="C541" s="27"/>
      <c r="D541" s="27"/>
      <c r="E541" s="27"/>
      <c r="F541" s="27"/>
      <c r="G541" s="27"/>
      <c r="H541" s="27"/>
      <c r="I541" s="27"/>
      <c r="J541" s="34"/>
      <c r="K541" s="49"/>
      <c r="L541" s="40"/>
    </row>
    <row r="542" spans="2:12" ht="30" customHeight="1" x14ac:dyDescent="0.55000000000000004">
      <c r="B542" s="13"/>
      <c r="C542" s="27"/>
      <c r="D542" s="27"/>
      <c r="E542" s="27"/>
      <c r="F542" s="27"/>
      <c r="G542" s="27"/>
      <c r="H542" s="27"/>
      <c r="I542" s="27"/>
      <c r="J542" s="34"/>
      <c r="K542" s="49"/>
      <c r="L542" s="40"/>
    </row>
    <row r="543" spans="2:12" ht="30" customHeight="1" x14ac:dyDescent="0.55000000000000004">
      <c r="B543" s="13"/>
      <c r="C543" s="27"/>
      <c r="D543" s="27"/>
      <c r="E543" s="27"/>
      <c r="F543" s="27"/>
      <c r="G543" s="27"/>
      <c r="H543" s="27"/>
      <c r="I543" s="27"/>
      <c r="J543" s="34"/>
      <c r="K543" s="49"/>
      <c r="L543" s="40"/>
    </row>
    <row r="544" spans="2:12" ht="30" customHeight="1" x14ac:dyDescent="0.55000000000000004">
      <c r="B544" s="13"/>
      <c r="C544" s="27"/>
      <c r="D544" s="27"/>
      <c r="E544" s="27"/>
      <c r="F544" s="27"/>
      <c r="G544" s="27"/>
      <c r="H544" s="27"/>
      <c r="I544" s="27"/>
      <c r="J544" s="34"/>
      <c r="K544" s="49"/>
      <c r="L544" s="40"/>
    </row>
    <row r="545" spans="2:12" ht="30" customHeight="1" x14ac:dyDescent="0.55000000000000004">
      <c r="B545" s="13"/>
      <c r="C545" s="27"/>
      <c r="D545" s="27"/>
      <c r="E545" s="27"/>
      <c r="F545" s="27"/>
      <c r="G545" s="27"/>
      <c r="H545" s="27"/>
      <c r="I545" s="27"/>
      <c r="K545" s="49"/>
      <c r="L545" s="40"/>
    </row>
    <row r="546" spans="2:12" ht="30" customHeight="1" x14ac:dyDescent="0.55000000000000004">
      <c r="B546" s="13"/>
      <c r="C546" s="27"/>
      <c r="D546" s="27"/>
      <c r="E546" s="27"/>
      <c r="F546" s="27"/>
      <c r="G546" s="27"/>
      <c r="H546" s="27"/>
      <c r="I546" s="27"/>
      <c r="K546" s="49"/>
      <c r="L546" s="40"/>
    </row>
    <row r="547" spans="2:12" ht="30" customHeight="1" x14ac:dyDescent="0.55000000000000004">
      <c r="B547" s="13"/>
      <c r="C547" s="27"/>
      <c r="D547" s="27"/>
      <c r="E547" s="27"/>
      <c r="F547" s="27"/>
      <c r="G547" s="27"/>
      <c r="H547" s="27"/>
      <c r="I547" s="27"/>
      <c r="K547" s="40"/>
      <c r="L547" s="40"/>
    </row>
    <row r="548" spans="2:12" ht="30" customHeight="1" x14ac:dyDescent="0.55000000000000004">
      <c r="B548" s="13"/>
      <c r="C548" s="27"/>
      <c r="D548" s="27"/>
      <c r="E548" s="27"/>
      <c r="F548" s="27"/>
      <c r="G548" s="27"/>
      <c r="H548" s="27"/>
      <c r="I548" s="27"/>
      <c r="K548" s="40"/>
      <c r="L548" s="40"/>
    </row>
    <row r="549" spans="2:12" ht="30" customHeight="1" x14ac:dyDescent="0.55000000000000004">
      <c r="B549" s="13"/>
      <c r="C549" s="34"/>
      <c r="D549" s="34"/>
      <c r="E549" s="34"/>
      <c r="F549" s="34"/>
      <c r="G549" s="34"/>
      <c r="H549" s="34"/>
      <c r="I549" s="34"/>
      <c r="K549" s="40"/>
      <c r="L549" s="40"/>
    </row>
    <row r="550" spans="2:12" ht="30" customHeight="1" x14ac:dyDescent="0.55000000000000004">
      <c r="B550" s="13"/>
      <c r="C550" s="34"/>
      <c r="D550" s="34"/>
      <c r="E550" s="34"/>
      <c r="F550" s="34"/>
      <c r="G550" s="34"/>
      <c r="H550" s="34"/>
      <c r="I550" s="34"/>
      <c r="K550" s="40"/>
      <c r="L550" s="40"/>
    </row>
    <row r="551" spans="2:12" ht="30" customHeight="1" x14ac:dyDescent="0.55000000000000004">
      <c r="B551" s="13"/>
      <c r="C551" s="34"/>
      <c r="D551" s="34"/>
      <c r="E551" s="34"/>
      <c r="F551" s="34"/>
      <c r="G551" s="34"/>
      <c r="H551" s="34"/>
      <c r="I551" s="34"/>
      <c r="K551" s="40"/>
      <c r="L551" s="40"/>
    </row>
    <row r="552" spans="2:12" ht="30" customHeight="1" x14ac:dyDescent="0.55000000000000004">
      <c r="B552" s="13"/>
      <c r="C552" s="34"/>
      <c r="D552" s="34"/>
      <c r="E552" s="34"/>
      <c r="F552" s="34"/>
      <c r="G552" s="34"/>
      <c r="H552" s="34"/>
      <c r="I552" s="34"/>
      <c r="K552" s="40"/>
      <c r="L552" s="40"/>
    </row>
    <row r="553" spans="2:12" ht="30" customHeight="1" x14ac:dyDescent="0.55000000000000004">
      <c r="B553" s="13"/>
      <c r="C553" s="27"/>
      <c r="D553" s="27"/>
      <c r="E553" s="27"/>
      <c r="F553" s="27"/>
      <c r="G553" s="27"/>
      <c r="H553" s="27"/>
      <c r="I553" s="27"/>
      <c r="K553" s="40"/>
      <c r="L553" s="40"/>
    </row>
    <row r="554" spans="2:12" ht="30" customHeight="1" x14ac:dyDescent="0.55000000000000004">
      <c r="B554" s="13"/>
      <c r="C554" s="27"/>
      <c r="D554" s="27"/>
      <c r="E554" s="27"/>
      <c r="F554" s="27"/>
      <c r="G554" s="27"/>
      <c r="H554" s="27"/>
      <c r="I554" s="27"/>
      <c r="K554" s="40"/>
      <c r="L554" s="40"/>
    </row>
    <row r="555" spans="2:12" ht="30" customHeight="1" x14ac:dyDescent="0.55000000000000004">
      <c r="B555" s="13"/>
      <c r="C555" s="27"/>
      <c r="D555" s="27"/>
      <c r="E555" s="27"/>
      <c r="F555" s="27"/>
      <c r="G555" s="27"/>
      <c r="H555" s="27"/>
      <c r="I555" s="27"/>
      <c r="K555" s="40"/>
      <c r="L555" s="40"/>
    </row>
    <row r="556" spans="2:12" ht="30" customHeight="1" x14ac:dyDescent="0.55000000000000004">
      <c r="B556" s="13"/>
      <c r="C556" s="27"/>
      <c r="D556" s="27"/>
      <c r="E556" s="27"/>
      <c r="F556" s="27"/>
      <c r="G556" s="27"/>
      <c r="H556" s="27"/>
      <c r="I556" s="27"/>
      <c r="K556" s="40"/>
      <c r="L556" s="40"/>
    </row>
    <row r="557" spans="2:12" ht="30" customHeight="1" x14ac:dyDescent="0.55000000000000004">
      <c r="B557" s="13"/>
      <c r="C557" s="27"/>
      <c r="D557" s="27"/>
      <c r="E557" s="27"/>
      <c r="F557" s="27"/>
      <c r="G557" s="27"/>
      <c r="H557" s="27"/>
      <c r="I557" s="27"/>
      <c r="K557" s="40"/>
      <c r="L557" s="40"/>
    </row>
    <row r="558" spans="2:12" ht="30" customHeight="1" x14ac:dyDescent="0.55000000000000004">
      <c r="B558" s="13"/>
      <c r="C558" s="27"/>
      <c r="D558" s="27"/>
      <c r="E558" s="27"/>
      <c r="F558" s="27"/>
      <c r="G558" s="27"/>
      <c r="H558" s="27"/>
      <c r="I558" s="27"/>
      <c r="K558" s="40"/>
      <c r="L558" s="40"/>
    </row>
    <row r="559" spans="2:12" ht="30" customHeight="1" x14ac:dyDescent="0.55000000000000004">
      <c r="B559" s="13"/>
      <c r="C559" s="27"/>
      <c r="D559" s="27"/>
      <c r="E559" s="27"/>
      <c r="F559" s="27"/>
      <c r="G559" s="27"/>
      <c r="H559" s="27"/>
      <c r="I559" s="27"/>
      <c r="K559" s="40"/>
      <c r="L559" s="40"/>
    </row>
    <row r="560" spans="2:12" ht="30" customHeight="1" x14ac:dyDescent="0.55000000000000004">
      <c r="B560" s="13"/>
      <c r="C560" s="27"/>
      <c r="D560" s="27"/>
      <c r="E560" s="27"/>
      <c r="F560" s="27"/>
      <c r="G560" s="27"/>
      <c r="H560" s="27"/>
      <c r="I560" s="27"/>
      <c r="K560" s="40"/>
      <c r="L560" s="40"/>
    </row>
    <row r="561" spans="2:12" ht="30" customHeight="1" x14ac:dyDescent="0.55000000000000004">
      <c r="B561" s="13"/>
      <c r="C561" s="27"/>
      <c r="D561" s="27"/>
      <c r="E561" s="27"/>
      <c r="F561" s="27"/>
      <c r="G561" s="27"/>
      <c r="H561" s="27"/>
      <c r="I561" s="27"/>
      <c r="K561" s="40"/>
      <c r="L561" s="40"/>
    </row>
    <row r="562" spans="2:12" ht="30" customHeight="1" x14ac:dyDescent="0.55000000000000004">
      <c r="B562" s="13"/>
      <c r="C562" s="27"/>
      <c r="D562" s="27"/>
      <c r="E562" s="27"/>
      <c r="F562" s="27"/>
      <c r="G562" s="27"/>
      <c r="H562" s="27"/>
      <c r="I562" s="27"/>
      <c r="K562" s="40"/>
      <c r="L562" s="40"/>
    </row>
    <row r="563" spans="2:12" ht="30" customHeight="1" x14ac:dyDescent="0.55000000000000004">
      <c r="B563" s="13"/>
      <c r="C563" s="27"/>
      <c r="D563" s="27"/>
      <c r="E563" s="27"/>
      <c r="F563" s="27"/>
      <c r="G563" s="27"/>
      <c r="H563" s="27"/>
      <c r="I563" s="27"/>
      <c r="K563" s="40"/>
      <c r="L563" s="40"/>
    </row>
    <row r="564" spans="2:12" ht="30" customHeight="1" x14ac:dyDescent="0.55000000000000004">
      <c r="B564" s="13"/>
      <c r="C564" s="27"/>
      <c r="D564" s="27"/>
      <c r="E564" s="27"/>
      <c r="F564" s="27"/>
      <c r="G564" s="27"/>
      <c r="H564" s="27"/>
      <c r="I564" s="27"/>
      <c r="K564" s="40"/>
      <c r="L564" s="40"/>
    </row>
    <row r="565" spans="2:12" ht="30" customHeight="1" x14ac:dyDescent="0.55000000000000004">
      <c r="B565" s="13"/>
      <c r="C565" s="27"/>
      <c r="D565" s="27"/>
      <c r="E565" s="27"/>
      <c r="F565" s="27"/>
      <c r="G565" s="27"/>
      <c r="H565" s="27"/>
      <c r="I565" s="27"/>
      <c r="K565" s="40"/>
      <c r="L565" s="40"/>
    </row>
    <row r="566" spans="2:12" ht="30" customHeight="1" x14ac:dyDescent="0.55000000000000004">
      <c r="B566" s="13"/>
      <c r="C566" s="27"/>
      <c r="D566" s="27"/>
      <c r="E566" s="27"/>
      <c r="F566" s="27"/>
      <c r="G566" s="27"/>
      <c r="H566" s="27"/>
      <c r="I566" s="27"/>
      <c r="K566" s="49"/>
      <c r="L566" s="40"/>
    </row>
    <row r="567" spans="2:12" ht="30" customHeight="1" x14ac:dyDescent="0.55000000000000004">
      <c r="B567" s="13"/>
      <c r="C567" s="27"/>
      <c r="D567" s="27"/>
      <c r="E567" s="27"/>
      <c r="F567" s="27"/>
      <c r="G567" s="27"/>
      <c r="H567" s="27"/>
      <c r="I567" s="27"/>
      <c r="K567" s="49"/>
      <c r="L567" s="40"/>
    </row>
    <row r="568" spans="2:12" ht="30" customHeight="1" x14ac:dyDescent="0.55000000000000004">
      <c r="B568" s="13"/>
      <c r="C568" s="27"/>
      <c r="D568" s="27"/>
      <c r="E568" s="27"/>
      <c r="F568" s="27"/>
      <c r="G568" s="27"/>
      <c r="H568" s="27"/>
      <c r="I568" s="27"/>
      <c r="K568" s="49"/>
      <c r="L568" s="40"/>
    </row>
    <row r="569" spans="2:12" ht="30" customHeight="1" x14ac:dyDescent="0.55000000000000004">
      <c r="B569" s="13"/>
      <c r="C569" s="27"/>
      <c r="D569" s="27"/>
      <c r="E569" s="27"/>
      <c r="F569" s="27"/>
      <c r="G569" s="27"/>
      <c r="H569" s="27"/>
      <c r="I569" s="27"/>
      <c r="K569" s="49"/>
      <c r="L569" s="40"/>
    </row>
    <row r="570" spans="2:12" ht="30" customHeight="1" x14ac:dyDescent="0.55000000000000004">
      <c r="B570" s="13"/>
      <c r="C570" s="27"/>
      <c r="D570" s="27"/>
      <c r="E570" s="27"/>
      <c r="F570" s="27"/>
      <c r="G570" s="27"/>
      <c r="H570" s="27"/>
      <c r="I570" s="27"/>
      <c r="K570" s="49"/>
      <c r="L570" s="40"/>
    </row>
    <row r="571" spans="2:12" ht="30" customHeight="1" x14ac:dyDescent="0.55000000000000004">
      <c r="B571" s="13"/>
      <c r="C571" s="27"/>
      <c r="D571" s="27"/>
      <c r="E571" s="27"/>
      <c r="F571" s="27"/>
      <c r="G571" s="27"/>
      <c r="H571" s="27"/>
      <c r="I571" s="27"/>
      <c r="K571" s="49"/>
      <c r="L571" s="40"/>
    </row>
    <row r="572" spans="2:12" ht="30" customHeight="1" x14ac:dyDescent="0.55000000000000004">
      <c r="B572" s="13"/>
      <c r="C572" s="27"/>
      <c r="D572" s="27"/>
      <c r="E572" s="27"/>
      <c r="F572" s="27"/>
      <c r="G572" s="27"/>
      <c r="H572" s="27"/>
      <c r="I572" s="27"/>
      <c r="J572" s="34"/>
      <c r="K572" s="49"/>
      <c r="L572" s="40"/>
    </row>
    <row r="573" spans="2:12" ht="30" customHeight="1" x14ac:dyDescent="0.55000000000000004">
      <c r="B573" s="13"/>
      <c r="C573" s="27"/>
      <c r="D573" s="27"/>
      <c r="E573" s="27"/>
      <c r="F573" s="27"/>
      <c r="G573" s="27"/>
      <c r="H573" s="27"/>
      <c r="I573" s="27"/>
      <c r="J573" s="34"/>
      <c r="K573" s="40"/>
      <c r="L573" s="40"/>
    </row>
    <row r="574" spans="2:12" ht="30" customHeight="1" x14ac:dyDescent="0.55000000000000004">
      <c r="B574" s="13"/>
      <c r="C574" s="27"/>
      <c r="D574" s="27"/>
      <c r="E574" s="27"/>
      <c r="F574" s="27"/>
      <c r="G574" s="27"/>
      <c r="H574" s="27"/>
      <c r="I574" s="27"/>
      <c r="J574" s="34"/>
      <c r="K574" s="40"/>
      <c r="L574" s="40"/>
    </row>
    <row r="575" spans="2:12" ht="30" customHeight="1" x14ac:dyDescent="0.55000000000000004">
      <c r="B575" s="13"/>
      <c r="C575" s="27"/>
      <c r="D575" s="27"/>
      <c r="E575" s="27"/>
      <c r="F575" s="27"/>
      <c r="G575" s="27"/>
      <c r="H575" s="27"/>
      <c r="I575" s="27"/>
      <c r="J575" s="34"/>
      <c r="K575" s="40"/>
      <c r="L575" s="40"/>
    </row>
    <row r="576" spans="2:12" ht="30" customHeight="1" x14ac:dyDescent="0.55000000000000004">
      <c r="B576" s="13"/>
      <c r="C576" s="27"/>
      <c r="D576" s="27"/>
      <c r="E576" s="27"/>
      <c r="F576" s="27"/>
      <c r="G576" s="27"/>
      <c r="H576" s="27"/>
      <c r="I576" s="27"/>
      <c r="J576" s="34"/>
      <c r="K576" s="40"/>
      <c r="L576" s="40"/>
    </row>
    <row r="577" spans="2:13" ht="30" customHeight="1" x14ac:dyDescent="0.55000000000000004">
      <c r="B577" s="13"/>
      <c r="C577" s="27"/>
      <c r="D577" s="27"/>
      <c r="E577" s="27"/>
      <c r="F577" s="27"/>
      <c r="G577" s="27"/>
      <c r="H577" s="27"/>
      <c r="I577" s="27"/>
      <c r="J577" s="34"/>
      <c r="K577" s="40"/>
      <c r="L577" s="40"/>
    </row>
    <row r="578" spans="2:13" ht="30" customHeight="1" x14ac:dyDescent="0.55000000000000004">
      <c r="B578" s="13"/>
      <c r="C578" s="27"/>
      <c r="D578" s="27"/>
      <c r="E578" s="27"/>
      <c r="F578" s="27"/>
      <c r="G578" s="27"/>
      <c r="H578" s="27"/>
      <c r="I578" s="27"/>
      <c r="K578" s="40"/>
      <c r="L578" s="40"/>
    </row>
    <row r="579" spans="2:13" ht="30" customHeight="1" x14ac:dyDescent="0.55000000000000004">
      <c r="B579" s="13"/>
      <c r="C579" s="27"/>
      <c r="D579" s="27"/>
      <c r="E579" s="27"/>
      <c r="F579" s="27"/>
      <c r="G579" s="27"/>
      <c r="H579" s="27"/>
      <c r="I579" s="27"/>
      <c r="K579" s="40"/>
      <c r="L579" s="40"/>
    </row>
    <row r="580" spans="2:13" ht="30" customHeight="1" x14ac:dyDescent="0.55000000000000004">
      <c r="B580" s="13"/>
      <c r="C580" s="34"/>
      <c r="D580" s="34"/>
      <c r="E580" s="34"/>
      <c r="F580" s="34"/>
      <c r="G580" s="34"/>
      <c r="H580" s="34"/>
      <c r="I580" s="34"/>
      <c r="K580" s="40"/>
      <c r="L580" s="40"/>
    </row>
    <row r="581" spans="2:13" ht="30" customHeight="1" x14ac:dyDescent="0.55000000000000004">
      <c r="B581" s="13"/>
      <c r="C581" s="34"/>
      <c r="D581" s="34"/>
      <c r="E581" s="34"/>
      <c r="F581" s="34"/>
      <c r="G581" s="34"/>
      <c r="H581" s="34"/>
      <c r="I581" s="34"/>
      <c r="K581" s="40"/>
      <c r="L581" s="40"/>
    </row>
    <row r="582" spans="2:13" ht="30" customHeight="1" x14ac:dyDescent="0.55000000000000004">
      <c r="B582" s="13"/>
      <c r="C582" s="34"/>
      <c r="D582" s="34"/>
      <c r="E582" s="34"/>
      <c r="F582" s="34"/>
      <c r="G582" s="34"/>
      <c r="H582" s="34"/>
      <c r="I582" s="34"/>
      <c r="K582" s="40"/>
      <c r="L582" s="40"/>
    </row>
    <row r="583" spans="2:13" ht="30" customHeight="1" x14ac:dyDescent="0.55000000000000004">
      <c r="B583" s="13"/>
      <c r="C583" s="34"/>
      <c r="D583" s="34"/>
      <c r="E583" s="34"/>
      <c r="F583" s="34"/>
      <c r="G583" s="34"/>
      <c r="H583" s="34"/>
      <c r="I583" s="34"/>
      <c r="L583" s="281"/>
    </row>
    <row r="584" spans="2:13" ht="30" customHeight="1" x14ac:dyDescent="0.55000000000000004">
      <c r="B584" s="13"/>
      <c r="C584" s="34"/>
      <c r="D584" s="34"/>
      <c r="E584" s="34"/>
      <c r="F584" s="34"/>
      <c r="G584" s="34"/>
      <c r="H584" s="34"/>
      <c r="I584" s="34"/>
      <c r="L584" s="281"/>
    </row>
    <row r="585" spans="2:13" ht="30" customHeight="1" x14ac:dyDescent="0.55000000000000004">
      <c r="B585" s="13"/>
      <c r="C585" s="34"/>
      <c r="D585" s="34"/>
      <c r="E585" s="34"/>
      <c r="F585" s="34"/>
      <c r="G585" s="34"/>
      <c r="H585" s="34"/>
      <c r="I585" s="34"/>
      <c r="L585" s="281"/>
    </row>
    <row r="586" spans="2:13" ht="30" customHeight="1" x14ac:dyDescent="0.55000000000000004">
      <c r="B586" s="13"/>
      <c r="C586" s="27"/>
      <c r="D586" s="27"/>
      <c r="E586" s="27"/>
      <c r="F586" s="27"/>
      <c r="G586" s="27"/>
      <c r="H586" s="27"/>
      <c r="I586" s="27"/>
      <c r="L586" s="281"/>
    </row>
    <row r="587" spans="2:13" ht="30" customHeight="1" x14ac:dyDescent="0.55000000000000004">
      <c r="B587" s="13"/>
      <c r="C587" s="27"/>
      <c r="D587" s="27"/>
      <c r="E587" s="27"/>
      <c r="F587" s="27"/>
      <c r="G587" s="27"/>
      <c r="H587" s="27"/>
      <c r="I587" s="27"/>
      <c r="L587" s="281"/>
    </row>
    <row r="588" spans="2:13" ht="30" customHeight="1" x14ac:dyDescent="0.55000000000000004">
      <c r="B588" s="13"/>
      <c r="C588" s="27"/>
      <c r="D588" s="27"/>
      <c r="E588" s="27"/>
      <c r="F588" s="27"/>
      <c r="G588" s="27"/>
      <c r="H588" s="27"/>
      <c r="I588" s="27"/>
      <c r="L588" s="281"/>
    </row>
    <row r="589" spans="2:13" ht="30" customHeight="1" x14ac:dyDescent="0.55000000000000004">
      <c r="B589" s="13"/>
      <c r="C589" s="27"/>
      <c r="D589" s="27"/>
      <c r="E589" s="27"/>
      <c r="F589" s="27"/>
      <c r="G589" s="27"/>
      <c r="H589" s="27"/>
      <c r="I589" s="27"/>
      <c r="L589" s="281"/>
    </row>
    <row r="590" spans="2:13" ht="30" customHeight="1" x14ac:dyDescent="0.55000000000000004">
      <c r="B590" s="13"/>
      <c r="C590" s="27"/>
      <c r="D590" s="27"/>
      <c r="E590" s="27"/>
      <c r="F590" s="27"/>
      <c r="G590" s="27"/>
      <c r="H590" s="27"/>
      <c r="I590" s="27"/>
      <c r="L590" s="281"/>
    </row>
    <row r="591" spans="2:13" ht="30" customHeight="1" x14ac:dyDescent="0.55000000000000004">
      <c r="B591" s="13"/>
      <c r="C591" s="4"/>
      <c r="D591" s="108"/>
      <c r="E591" s="72"/>
      <c r="F591" s="71"/>
      <c r="G591" s="4"/>
      <c r="H591" s="92"/>
      <c r="I591" s="4"/>
      <c r="L591" s="281"/>
    </row>
    <row r="592" spans="2:13" ht="30" customHeight="1" x14ac:dyDescent="0.55000000000000004">
      <c r="B592" s="3"/>
      <c r="C592" s="10"/>
      <c r="D592" s="115"/>
      <c r="E592" s="70"/>
      <c r="F592" s="62"/>
      <c r="G592" s="116"/>
      <c r="H592" s="15"/>
      <c r="I592" s="11">
        <v>1</v>
      </c>
      <c r="L592" s="281"/>
      <c r="M592" s="48">
        <f>SUM(F591:F600)</f>
        <v>0</v>
      </c>
    </row>
    <row r="593" spans="2:13" ht="30" customHeight="1" x14ac:dyDescent="0.55000000000000004">
      <c r="B593" s="2"/>
      <c r="C593" s="4"/>
      <c r="D593" s="108"/>
      <c r="E593" s="72"/>
      <c r="F593" s="71"/>
      <c r="G593" s="4"/>
      <c r="H593" s="17"/>
      <c r="I593" s="4"/>
      <c r="L593" s="281"/>
    </row>
    <row r="594" spans="2:13" ht="30" customHeight="1" x14ac:dyDescent="0.55000000000000004">
      <c r="B594" s="3"/>
      <c r="C594" s="36"/>
      <c r="D594" s="117"/>
      <c r="E594" s="70"/>
      <c r="F594" s="62"/>
      <c r="G594" s="116"/>
      <c r="H594" s="15"/>
      <c r="I594" s="11">
        <v>1</v>
      </c>
      <c r="J594" s="77"/>
      <c r="K594" s="12"/>
      <c r="M594" s="48"/>
    </row>
    <row r="595" spans="2:13" ht="30" customHeight="1" x14ac:dyDescent="0.55000000000000004">
      <c r="B595" s="2"/>
      <c r="C595" s="4"/>
      <c r="D595" s="108"/>
      <c r="E595" s="56"/>
      <c r="F595" s="71"/>
      <c r="G595" s="4"/>
      <c r="H595" s="17"/>
      <c r="I595" s="4"/>
    </row>
    <row r="596" spans="2:13" ht="30" customHeight="1" x14ac:dyDescent="0.55000000000000004">
      <c r="B596" s="3"/>
      <c r="C596" s="10"/>
      <c r="D596" s="115"/>
      <c r="E596" s="70"/>
      <c r="F596" s="62"/>
      <c r="G596" s="116"/>
      <c r="H596" s="15"/>
      <c r="I596" s="11">
        <v>1</v>
      </c>
    </row>
    <row r="597" spans="2:13" ht="30" customHeight="1" x14ac:dyDescent="0.55000000000000004">
      <c r="B597" s="2"/>
      <c r="C597" s="4"/>
      <c r="D597" s="108"/>
      <c r="E597" s="72"/>
      <c r="F597" s="16"/>
      <c r="G597" s="4"/>
      <c r="H597" s="17"/>
      <c r="I597" s="4"/>
    </row>
    <row r="598" spans="2:13" ht="30" customHeight="1" x14ac:dyDescent="0.55000000000000004">
      <c r="B598" s="3"/>
      <c r="C598" s="10"/>
      <c r="D598" s="115"/>
      <c r="E598" s="70"/>
      <c r="F598" s="62"/>
      <c r="G598" s="116"/>
      <c r="H598" s="15"/>
      <c r="I598" s="11">
        <v>1</v>
      </c>
    </row>
    <row r="599" spans="2:13" ht="30" customHeight="1" x14ac:dyDescent="0.55000000000000004">
      <c r="B599" s="2"/>
      <c r="C599" s="4"/>
      <c r="D599" s="108"/>
      <c r="E599" s="72"/>
      <c r="F599" s="16"/>
      <c r="G599" s="9"/>
      <c r="H599" s="17"/>
      <c r="I599" s="4"/>
    </row>
    <row r="600" spans="2:13" ht="30" customHeight="1" x14ac:dyDescent="0.55000000000000004">
      <c r="B600" s="3"/>
      <c r="C600" s="10"/>
      <c r="D600" s="115"/>
      <c r="E600" s="70"/>
      <c r="F600" s="110"/>
      <c r="G600" s="116"/>
      <c r="H600" s="55"/>
      <c r="I600" s="11">
        <v>1</v>
      </c>
    </row>
    <row r="601" spans="2:13" ht="30" customHeight="1" x14ac:dyDescent="0.55000000000000004">
      <c r="B601" s="2"/>
      <c r="C601" s="4"/>
      <c r="D601" s="108"/>
      <c r="E601" s="72"/>
      <c r="F601" s="18"/>
      <c r="G601" s="118"/>
      <c r="H601" s="92"/>
      <c r="I601" s="4"/>
    </row>
    <row r="602" spans="2:13" ht="30" customHeight="1" x14ac:dyDescent="0.55000000000000004">
      <c r="B602" s="3"/>
      <c r="F602" s="119"/>
      <c r="H602" s="282"/>
    </row>
    <row r="603" spans="2:13" ht="30" customHeight="1" x14ac:dyDescent="0.55000000000000004">
      <c r="F603" s="121"/>
    </row>
    <row r="605" spans="2:13" ht="30" customHeight="1" x14ac:dyDescent="0.55000000000000004">
      <c r="F605" s="19"/>
    </row>
    <row r="611" spans="3:11" s="8" customFormat="1" ht="30" customHeight="1" x14ac:dyDescent="0.55000000000000004">
      <c r="C611" s="14"/>
      <c r="D611" s="14"/>
      <c r="E611" s="14"/>
      <c r="F611" s="14"/>
      <c r="G611" s="14"/>
      <c r="H611" s="122"/>
      <c r="I611" s="14"/>
      <c r="J611" s="27"/>
      <c r="K611" s="29"/>
    </row>
    <row r="612" spans="3:11" s="8" customFormat="1" ht="30" customHeight="1" x14ac:dyDescent="0.55000000000000004">
      <c r="C612" s="14"/>
      <c r="D612" s="14"/>
      <c r="E612" s="14"/>
      <c r="F612" s="14"/>
      <c r="G612" s="14"/>
      <c r="H612" s="122"/>
      <c r="I612" s="14"/>
      <c r="J612" s="27"/>
      <c r="K612" s="29"/>
    </row>
    <row r="613" spans="3:11" s="8" customFormat="1" ht="30" customHeight="1" x14ac:dyDescent="0.55000000000000004">
      <c r="C613" s="14"/>
      <c r="D613" s="14"/>
      <c r="E613" s="14"/>
      <c r="F613" s="14"/>
      <c r="G613" s="14"/>
      <c r="H613" s="122"/>
      <c r="I613" s="14"/>
      <c r="J613" s="27"/>
      <c r="K613" s="29"/>
    </row>
    <row r="614" spans="3:11" s="8" customFormat="1" ht="30" customHeight="1" x14ac:dyDescent="0.55000000000000004">
      <c r="C614" s="14"/>
      <c r="D614" s="14"/>
      <c r="E614" s="14"/>
      <c r="F614" s="14"/>
      <c r="G614" s="14"/>
      <c r="H614" s="122"/>
      <c r="I614" s="14"/>
      <c r="J614" s="27"/>
      <c r="K614" s="29"/>
    </row>
    <row r="615" spans="3:11" s="8" customFormat="1" ht="30" customHeight="1" x14ac:dyDescent="0.55000000000000004">
      <c r="C615" s="14"/>
      <c r="D615" s="14"/>
      <c r="E615" s="14"/>
      <c r="F615" s="14"/>
      <c r="G615" s="14"/>
      <c r="H615" s="122"/>
      <c r="I615" s="14"/>
      <c r="J615" s="27"/>
      <c r="K615" s="29"/>
    </row>
    <row r="616" spans="3:11" s="8" customFormat="1" ht="30" customHeight="1" x14ac:dyDescent="0.55000000000000004">
      <c r="C616" s="14"/>
      <c r="D616" s="14"/>
      <c r="E616" s="14"/>
      <c r="F616" s="14"/>
      <c r="G616" s="14"/>
      <c r="H616" s="122"/>
      <c r="I616" s="14"/>
      <c r="J616" s="27"/>
      <c r="K616" s="29"/>
    </row>
    <row r="617" spans="3:11" s="8" customFormat="1" ht="30" customHeight="1" x14ac:dyDescent="0.55000000000000004">
      <c r="C617" s="14"/>
      <c r="D617" s="14"/>
      <c r="E617" s="14"/>
      <c r="F617" s="14"/>
      <c r="G617" s="14"/>
      <c r="H617" s="122"/>
      <c r="I617" s="14"/>
      <c r="J617" s="27"/>
      <c r="K617" s="29"/>
    </row>
    <row r="618" spans="3:11" s="8" customFormat="1" ht="30" customHeight="1" x14ac:dyDescent="0.55000000000000004">
      <c r="C618" s="14"/>
      <c r="D618" s="14"/>
      <c r="E618" s="14"/>
      <c r="F618" s="14"/>
      <c r="G618" s="14"/>
      <c r="H618" s="122"/>
      <c r="I618" s="14"/>
      <c r="J618" s="27"/>
      <c r="K618" s="29"/>
    </row>
    <row r="619" spans="3:11" s="8" customFormat="1" ht="30" customHeight="1" x14ac:dyDescent="0.55000000000000004">
      <c r="C619" s="14"/>
      <c r="D619" s="14"/>
      <c r="E619" s="14"/>
      <c r="F619" s="14"/>
      <c r="G619" s="14"/>
      <c r="H619" s="122"/>
      <c r="I619" s="14"/>
      <c r="J619" s="27"/>
      <c r="K619" s="29"/>
    </row>
    <row r="620" spans="3:11" s="8" customFormat="1" ht="30" customHeight="1" x14ac:dyDescent="0.55000000000000004">
      <c r="C620" s="14"/>
      <c r="D620" s="14"/>
      <c r="E620" s="14"/>
      <c r="F620" s="14"/>
      <c r="G620" s="14"/>
      <c r="H620" s="122"/>
      <c r="I620" s="14"/>
      <c r="J620" s="27"/>
      <c r="K620" s="29"/>
    </row>
    <row r="621" spans="3:11" s="8" customFormat="1" ht="30" customHeight="1" x14ac:dyDescent="0.55000000000000004">
      <c r="C621" s="14"/>
      <c r="D621" s="14"/>
      <c r="E621" s="14"/>
      <c r="F621" s="14"/>
      <c r="G621" s="14"/>
      <c r="H621" s="122"/>
      <c r="I621" s="14"/>
      <c r="J621" s="27"/>
      <c r="K621" s="29"/>
    </row>
    <row r="622" spans="3:11" s="8" customFormat="1" ht="30" customHeight="1" x14ac:dyDescent="0.55000000000000004">
      <c r="C622" s="14"/>
      <c r="D622" s="14"/>
      <c r="E622" s="14"/>
      <c r="F622" s="14"/>
      <c r="G622" s="14"/>
      <c r="H622" s="122"/>
      <c r="I622" s="14"/>
      <c r="J622" s="27"/>
      <c r="K622" s="29"/>
    </row>
    <row r="623" spans="3:11" s="8" customFormat="1" ht="30" customHeight="1" x14ac:dyDescent="0.55000000000000004">
      <c r="C623" s="14"/>
      <c r="D623" s="14"/>
      <c r="E623" s="14"/>
      <c r="F623" s="14"/>
      <c r="G623" s="14"/>
      <c r="H623" s="122"/>
      <c r="I623" s="14"/>
      <c r="J623" s="27"/>
      <c r="K623" s="29"/>
    </row>
    <row r="624" spans="3:11" s="8" customFormat="1" ht="30" customHeight="1" x14ac:dyDescent="0.55000000000000004">
      <c r="C624" s="14"/>
      <c r="D624" s="14"/>
      <c r="E624" s="14"/>
      <c r="F624" s="14"/>
      <c r="G624" s="14"/>
      <c r="H624" s="122"/>
      <c r="I624" s="14"/>
      <c r="J624" s="27"/>
      <c r="K624" s="29"/>
    </row>
    <row r="625" spans="3:11" s="8" customFormat="1" ht="30" customHeight="1" x14ac:dyDescent="0.55000000000000004">
      <c r="C625" s="14"/>
      <c r="D625" s="14"/>
      <c r="E625" s="14"/>
      <c r="F625" s="14"/>
      <c r="G625" s="14"/>
      <c r="H625" s="122"/>
      <c r="I625" s="14"/>
      <c r="J625" s="27"/>
      <c r="K625" s="29"/>
    </row>
    <row r="626" spans="3:11" s="8" customFormat="1" ht="30" customHeight="1" x14ac:dyDescent="0.55000000000000004">
      <c r="C626" s="14"/>
      <c r="D626" s="14"/>
      <c r="E626" s="14"/>
      <c r="F626" s="14"/>
      <c r="G626" s="14"/>
      <c r="H626" s="122"/>
      <c r="I626" s="14"/>
      <c r="J626" s="27"/>
      <c r="K626" s="29"/>
    </row>
    <row r="627" spans="3:11" s="8" customFormat="1" ht="30" customHeight="1" x14ac:dyDescent="0.55000000000000004">
      <c r="C627" s="14"/>
      <c r="D627" s="14"/>
      <c r="E627" s="14"/>
      <c r="F627" s="14"/>
      <c r="G627" s="14"/>
      <c r="H627" s="122"/>
      <c r="I627" s="14"/>
      <c r="J627" s="27"/>
      <c r="K627" s="29"/>
    </row>
    <row r="628" spans="3:11" s="8" customFormat="1" ht="30" customHeight="1" x14ac:dyDescent="0.55000000000000004">
      <c r="C628" s="14"/>
      <c r="D628" s="14"/>
      <c r="E628" s="14"/>
      <c r="F628" s="14"/>
      <c r="G628" s="14"/>
      <c r="H628" s="122"/>
      <c r="I628" s="14"/>
      <c r="J628" s="27"/>
      <c r="K628" s="29"/>
    </row>
    <row r="629" spans="3:11" s="8" customFormat="1" ht="30" customHeight="1" x14ac:dyDescent="0.55000000000000004">
      <c r="C629" s="14"/>
      <c r="D629" s="14"/>
      <c r="E629" s="14"/>
      <c r="F629" s="14"/>
      <c r="G629" s="14"/>
      <c r="H629" s="122"/>
      <c r="I629" s="14"/>
      <c r="J629" s="27"/>
      <c r="K629" s="29"/>
    </row>
    <row r="630" spans="3:11" s="8" customFormat="1" ht="30" customHeight="1" x14ac:dyDescent="0.55000000000000004">
      <c r="C630" s="14"/>
      <c r="D630" s="14"/>
      <c r="E630" s="14"/>
      <c r="F630" s="14"/>
      <c r="G630" s="14"/>
      <c r="H630" s="122"/>
      <c r="I630" s="14"/>
      <c r="J630" s="27"/>
      <c r="K630" s="29"/>
    </row>
    <row r="631" spans="3:11" s="8" customFormat="1" ht="30" customHeight="1" x14ac:dyDescent="0.55000000000000004">
      <c r="C631" s="14"/>
      <c r="D631" s="14"/>
      <c r="E631" s="14"/>
      <c r="F631" s="14"/>
      <c r="G631" s="14"/>
      <c r="H631" s="122"/>
      <c r="I631" s="14"/>
      <c r="J631" s="27"/>
      <c r="K631" s="29"/>
    </row>
    <row r="632" spans="3:11" s="8" customFormat="1" ht="30" customHeight="1" x14ac:dyDescent="0.55000000000000004">
      <c r="C632" s="14"/>
      <c r="D632" s="14"/>
      <c r="E632" s="14"/>
      <c r="F632" s="14"/>
      <c r="G632" s="14"/>
      <c r="H632" s="122"/>
      <c r="I632" s="14"/>
      <c r="J632" s="27"/>
      <c r="K632" s="29"/>
    </row>
    <row r="633" spans="3:11" s="8" customFormat="1" ht="30" customHeight="1" x14ac:dyDescent="0.55000000000000004">
      <c r="C633" s="14"/>
      <c r="D633" s="14"/>
      <c r="E633" s="14"/>
      <c r="F633" s="14"/>
      <c r="G633" s="14"/>
      <c r="H633" s="122"/>
      <c r="I633" s="14"/>
      <c r="J633" s="27"/>
      <c r="K633" s="29"/>
    </row>
    <row r="634" spans="3:11" s="8" customFormat="1" ht="30" customHeight="1" x14ac:dyDescent="0.55000000000000004">
      <c r="C634" s="14"/>
      <c r="D634" s="14"/>
      <c r="E634" s="14"/>
      <c r="F634" s="14"/>
      <c r="G634" s="14"/>
      <c r="H634" s="122"/>
      <c r="I634" s="14"/>
      <c r="J634" s="27"/>
      <c r="K634" s="29"/>
    </row>
    <row r="643" spans="3:11" s="8" customFormat="1" ht="30" customHeight="1" x14ac:dyDescent="0.55000000000000004">
      <c r="C643" s="14"/>
      <c r="D643" s="14"/>
      <c r="E643" s="14"/>
      <c r="F643" s="14"/>
      <c r="G643" s="14"/>
      <c r="H643" s="122"/>
      <c r="I643" s="14"/>
      <c r="J643" s="27"/>
      <c r="K643" s="29"/>
    </row>
    <row r="644" spans="3:11" s="8" customFormat="1" ht="30" customHeight="1" x14ac:dyDescent="0.55000000000000004">
      <c r="C644" s="14"/>
      <c r="D644" s="14"/>
      <c r="E644" s="14"/>
      <c r="F644" s="14"/>
      <c r="G644" s="14"/>
      <c r="H644" s="122"/>
      <c r="I644" s="14"/>
      <c r="J644" s="27"/>
      <c r="K644" s="29"/>
    </row>
    <row r="645" spans="3:11" s="8" customFormat="1" ht="30" customHeight="1" x14ac:dyDescent="0.55000000000000004">
      <c r="C645" s="14"/>
      <c r="D645" s="14"/>
      <c r="E645" s="14"/>
      <c r="F645" s="14"/>
      <c r="G645" s="14"/>
      <c r="H645" s="122"/>
      <c r="I645" s="14"/>
      <c r="J645" s="27"/>
      <c r="K645" s="29"/>
    </row>
    <row r="646" spans="3:11" s="8" customFormat="1" ht="30" customHeight="1" x14ac:dyDescent="0.55000000000000004">
      <c r="C646" s="14"/>
      <c r="D646" s="14"/>
      <c r="E646" s="14"/>
      <c r="F646" s="14"/>
      <c r="G646" s="14"/>
      <c r="H646" s="122"/>
      <c r="I646" s="14"/>
      <c r="J646" s="27"/>
      <c r="K646" s="29"/>
    </row>
    <row r="647" spans="3:11" s="8" customFormat="1" ht="30" customHeight="1" x14ac:dyDescent="0.55000000000000004">
      <c r="C647" s="14"/>
      <c r="D647" s="14"/>
      <c r="E647" s="14"/>
      <c r="F647" s="14"/>
      <c r="G647" s="14"/>
      <c r="H647" s="122"/>
      <c r="I647" s="14"/>
      <c r="J647" s="27"/>
      <c r="K647" s="29"/>
    </row>
    <row r="648" spans="3:11" s="8" customFormat="1" ht="30" customHeight="1" x14ac:dyDescent="0.55000000000000004">
      <c r="C648" s="14"/>
      <c r="D648" s="14"/>
      <c r="E648" s="14"/>
      <c r="F648" s="14"/>
      <c r="G648" s="14"/>
      <c r="H648" s="122"/>
      <c r="I648" s="14"/>
      <c r="J648" s="27"/>
      <c r="K648" s="29"/>
    </row>
    <row r="649" spans="3:11" s="8" customFormat="1" ht="30" customHeight="1" x14ac:dyDescent="0.55000000000000004">
      <c r="C649" s="14"/>
      <c r="D649" s="14"/>
      <c r="E649" s="14"/>
      <c r="F649" s="14"/>
      <c r="G649" s="14"/>
      <c r="H649" s="122"/>
      <c r="I649" s="14"/>
      <c r="J649" s="27"/>
      <c r="K649" s="29"/>
    </row>
    <row r="650" spans="3:11" s="8" customFormat="1" ht="30" customHeight="1" x14ac:dyDescent="0.55000000000000004">
      <c r="C650" s="14"/>
      <c r="D650" s="14"/>
      <c r="E650" s="14"/>
      <c r="F650" s="14"/>
      <c r="G650" s="14"/>
      <c r="H650" s="122"/>
      <c r="I650" s="14"/>
      <c r="J650" s="27"/>
      <c r="K650" s="29"/>
    </row>
    <row r="651" spans="3:11" s="8" customFormat="1" ht="30" customHeight="1" x14ac:dyDescent="0.55000000000000004">
      <c r="C651" s="14"/>
      <c r="D651" s="14"/>
      <c r="E651" s="14"/>
      <c r="F651" s="14"/>
      <c r="G651" s="14"/>
      <c r="H651" s="122"/>
      <c r="I651" s="14"/>
      <c r="J651" s="27"/>
      <c r="K651" s="29"/>
    </row>
    <row r="652" spans="3:11" s="8" customFormat="1" ht="30" customHeight="1" x14ac:dyDescent="0.55000000000000004">
      <c r="C652" s="14"/>
      <c r="D652" s="14"/>
      <c r="E652" s="14"/>
      <c r="F652" s="14"/>
      <c r="G652" s="14"/>
      <c r="H652" s="122"/>
      <c r="I652" s="14"/>
      <c r="J652" s="27"/>
      <c r="K652" s="29"/>
    </row>
    <row r="659" spans="3:11" s="8" customFormat="1" ht="30" customHeight="1" x14ac:dyDescent="0.55000000000000004">
      <c r="C659" s="14"/>
      <c r="D659" s="14"/>
      <c r="E659" s="14"/>
      <c r="F659" s="14"/>
      <c r="G659" s="14"/>
      <c r="H659" s="122"/>
      <c r="I659" s="14"/>
      <c r="J659" s="27"/>
      <c r="K659" s="29"/>
    </row>
    <row r="660" spans="3:11" s="8" customFormat="1" ht="30" customHeight="1" x14ac:dyDescent="0.55000000000000004">
      <c r="C660" s="14"/>
      <c r="D660" s="14"/>
      <c r="E660" s="14"/>
      <c r="F660" s="14"/>
      <c r="G660" s="14"/>
      <c r="H660" s="122"/>
      <c r="I660" s="14"/>
      <c r="J660" s="27"/>
      <c r="K660" s="29"/>
    </row>
    <row r="661" spans="3:11" s="8" customFormat="1" ht="30" customHeight="1" x14ac:dyDescent="0.55000000000000004">
      <c r="C661" s="14"/>
      <c r="D661" s="14"/>
      <c r="E661" s="14"/>
      <c r="F661" s="14"/>
      <c r="G661" s="14"/>
      <c r="H661" s="122"/>
      <c r="I661" s="14"/>
      <c r="J661" s="27"/>
      <c r="K661" s="29"/>
    </row>
    <row r="662" spans="3:11" s="8" customFormat="1" ht="30" customHeight="1" x14ac:dyDescent="0.55000000000000004">
      <c r="C662" s="14"/>
      <c r="D662" s="14"/>
      <c r="E662" s="14"/>
      <c r="F662" s="14"/>
      <c r="G662" s="14"/>
      <c r="H662" s="122"/>
      <c r="I662" s="14"/>
      <c r="J662" s="27"/>
      <c r="K662" s="29"/>
    </row>
    <row r="663" spans="3:11" s="8" customFormat="1" ht="30" customHeight="1" x14ac:dyDescent="0.55000000000000004">
      <c r="C663" s="14"/>
      <c r="D663" s="14"/>
      <c r="E663" s="14"/>
      <c r="F663" s="14"/>
      <c r="G663" s="14"/>
      <c r="H663" s="122"/>
      <c r="I663" s="14"/>
      <c r="J663" s="27"/>
      <c r="K663" s="29"/>
    </row>
    <row r="664" spans="3:11" s="8" customFormat="1" ht="30" customHeight="1" x14ac:dyDescent="0.55000000000000004">
      <c r="C664" s="14"/>
      <c r="D664" s="14"/>
      <c r="E664" s="14"/>
      <c r="F664" s="14"/>
      <c r="G664" s="14"/>
      <c r="H664" s="122"/>
      <c r="I664" s="14"/>
      <c r="J664" s="27"/>
      <c r="K664" s="29"/>
    </row>
    <row r="665" spans="3:11" s="8" customFormat="1" ht="30" customHeight="1" x14ac:dyDescent="0.55000000000000004">
      <c r="C665" s="14"/>
      <c r="D665" s="14"/>
      <c r="E665" s="14"/>
      <c r="F665" s="14"/>
      <c r="G665" s="14"/>
      <c r="H665" s="122"/>
      <c r="I665" s="14"/>
      <c r="J665" s="34"/>
      <c r="K665" s="29"/>
    </row>
    <row r="666" spans="3:11" s="8" customFormat="1" ht="30" customHeight="1" x14ac:dyDescent="0.55000000000000004">
      <c r="C666" s="14"/>
      <c r="D666" s="14"/>
      <c r="E666" s="14"/>
      <c r="F666" s="14"/>
      <c r="G666" s="14"/>
      <c r="H666" s="122"/>
      <c r="I666" s="14"/>
      <c r="J666" s="34"/>
      <c r="K666" s="29"/>
    </row>
    <row r="667" spans="3:11" s="8" customFormat="1" ht="30" customHeight="1" x14ac:dyDescent="0.55000000000000004">
      <c r="C667" s="14"/>
      <c r="D667" s="14"/>
      <c r="E667" s="14"/>
      <c r="F667" s="14"/>
      <c r="G667" s="14"/>
      <c r="H667" s="122"/>
      <c r="I667" s="14"/>
      <c r="J667" s="34"/>
      <c r="K667" s="29"/>
    </row>
    <row r="668" spans="3:11" s="8" customFormat="1" ht="30" customHeight="1" x14ac:dyDescent="0.55000000000000004">
      <c r="C668" s="14"/>
      <c r="D668" s="14"/>
      <c r="E668" s="14"/>
      <c r="F668" s="14"/>
      <c r="G668" s="14"/>
      <c r="H668" s="122"/>
      <c r="I668" s="14"/>
      <c r="J668" s="34"/>
      <c r="K668" s="29"/>
    </row>
    <row r="669" spans="3:11" s="8" customFormat="1" ht="30" customHeight="1" x14ac:dyDescent="0.55000000000000004">
      <c r="C669" s="14"/>
      <c r="D669" s="14"/>
      <c r="E669" s="14"/>
      <c r="F669" s="14"/>
      <c r="G669" s="14"/>
      <c r="H669" s="122"/>
      <c r="I669" s="14"/>
      <c r="J669" s="34"/>
      <c r="K669" s="29"/>
    </row>
    <row r="670" spans="3:11" s="8" customFormat="1" ht="30" customHeight="1" x14ac:dyDescent="0.55000000000000004">
      <c r="C670" s="14"/>
      <c r="D670" s="14"/>
      <c r="E670" s="14"/>
      <c r="F670" s="14"/>
      <c r="G670" s="14"/>
      <c r="H670" s="122"/>
      <c r="I670" s="14"/>
      <c r="J670" s="34"/>
      <c r="K670" s="29"/>
    </row>
    <row r="671" spans="3:11" s="8" customFormat="1" ht="30" customHeight="1" x14ac:dyDescent="0.55000000000000004">
      <c r="C671" s="14"/>
      <c r="D671" s="14"/>
      <c r="E671" s="14"/>
      <c r="F671" s="14"/>
      <c r="G671" s="14"/>
      <c r="H671" s="122"/>
      <c r="I671" s="14"/>
      <c r="J671" s="34"/>
      <c r="K671" s="29"/>
    </row>
    <row r="672" spans="3:11" s="8" customFormat="1" ht="30" customHeight="1" x14ac:dyDescent="0.55000000000000004">
      <c r="C672" s="14"/>
      <c r="D672" s="14"/>
      <c r="E672" s="14"/>
      <c r="F672" s="14"/>
      <c r="G672" s="14"/>
      <c r="H672" s="122"/>
      <c r="I672" s="14"/>
      <c r="J672" s="27"/>
      <c r="K672" s="29"/>
    </row>
    <row r="673" spans="11:12" ht="30" customHeight="1" x14ac:dyDescent="0.55000000000000004">
      <c r="K673" s="29"/>
    </row>
    <row r="674" spans="11:12" ht="30" customHeight="1" x14ac:dyDescent="0.55000000000000004">
      <c r="K674" s="29"/>
    </row>
    <row r="685" spans="11:12" ht="30" customHeight="1" x14ac:dyDescent="0.55000000000000004">
      <c r="K685" s="29"/>
      <c r="L685" s="50"/>
    </row>
    <row r="686" spans="11:12" ht="30" customHeight="1" x14ac:dyDescent="0.55000000000000004">
      <c r="K686" s="29"/>
      <c r="L686" s="50"/>
    </row>
    <row r="701" spans="3:11" s="8" customFormat="1" ht="30" customHeight="1" x14ac:dyDescent="0.55000000000000004">
      <c r="C701" s="14"/>
      <c r="D701" s="14"/>
      <c r="E701" s="14"/>
      <c r="F701" s="14"/>
      <c r="G701" s="14"/>
      <c r="H701" s="122"/>
      <c r="I701" s="14"/>
      <c r="J701" s="27"/>
      <c r="K701" s="29"/>
    </row>
    <row r="702" spans="3:11" s="8" customFormat="1" ht="30" customHeight="1" x14ac:dyDescent="0.55000000000000004">
      <c r="C702" s="14"/>
      <c r="D702" s="14"/>
      <c r="E702" s="14"/>
      <c r="F702" s="14"/>
      <c r="G702" s="14"/>
      <c r="H702" s="122"/>
      <c r="I702" s="14"/>
      <c r="J702" s="27"/>
      <c r="K702" s="29"/>
    </row>
    <row r="703" spans="3:11" s="8" customFormat="1" ht="30" customHeight="1" x14ac:dyDescent="0.55000000000000004">
      <c r="C703" s="14"/>
      <c r="D703" s="14"/>
      <c r="E703" s="14"/>
      <c r="F703" s="14"/>
      <c r="G703" s="14"/>
      <c r="H703" s="122"/>
      <c r="I703" s="14"/>
      <c r="J703" s="27"/>
      <c r="K703" s="29"/>
    </row>
    <row r="704" spans="3:11" s="8" customFormat="1" ht="30" customHeight="1" x14ac:dyDescent="0.55000000000000004">
      <c r="C704" s="14"/>
      <c r="D704" s="14"/>
      <c r="E704" s="14"/>
      <c r="F704" s="14"/>
      <c r="G704" s="14"/>
      <c r="H704" s="122"/>
      <c r="I704" s="14"/>
      <c r="J704" s="27"/>
      <c r="K704" s="29"/>
    </row>
    <row r="705" spans="3:11" s="8" customFormat="1" ht="30" customHeight="1" x14ac:dyDescent="0.55000000000000004">
      <c r="C705" s="14"/>
      <c r="D705" s="14"/>
      <c r="E705" s="14"/>
      <c r="F705" s="14"/>
      <c r="G705" s="14"/>
      <c r="H705" s="122"/>
      <c r="I705" s="14"/>
      <c r="J705" s="27"/>
      <c r="K705" s="29"/>
    </row>
    <row r="706" spans="3:11" s="8" customFormat="1" ht="30" customHeight="1" x14ac:dyDescent="0.55000000000000004">
      <c r="C706" s="14"/>
      <c r="D706" s="14"/>
      <c r="E706" s="14"/>
      <c r="F706" s="14"/>
      <c r="G706" s="14"/>
      <c r="H706" s="122"/>
      <c r="I706" s="14"/>
      <c r="J706" s="27"/>
      <c r="K706" s="29"/>
    </row>
    <row r="707" spans="3:11" s="8" customFormat="1" ht="30" customHeight="1" x14ac:dyDescent="0.55000000000000004">
      <c r="C707" s="14"/>
      <c r="D707" s="14"/>
      <c r="E707" s="14"/>
      <c r="F707" s="14"/>
      <c r="G707" s="14"/>
      <c r="H707" s="122"/>
      <c r="I707" s="14"/>
      <c r="J707" s="27"/>
      <c r="K707" s="29"/>
    </row>
    <row r="708" spans="3:11" s="8" customFormat="1" ht="30" customHeight="1" x14ac:dyDescent="0.55000000000000004">
      <c r="C708" s="14"/>
      <c r="D708" s="14"/>
      <c r="E708" s="14"/>
      <c r="F708" s="14"/>
      <c r="G708" s="14"/>
      <c r="H708" s="122"/>
      <c r="I708" s="14"/>
      <c r="J708" s="27"/>
      <c r="K708" s="29"/>
    </row>
    <row r="709" spans="3:11" s="8" customFormat="1" ht="30" customHeight="1" x14ac:dyDescent="0.55000000000000004">
      <c r="C709" s="14"/>
      <c r="D709" s="14"/>
      <c r="E709" s="14"/>
      <c r="F709" s="14"/>
      <c r="G709" s="14"/>
      <c r="H709" s="122"/>
      <c r="I709" s="14"/>
      <c r="J709" s="27"/>
      <c r="K709" s="29"/>
    </row>
    <row r="714" spans="3:11" s="8" customFormat="1" ht="30" customHeight="1" x14ac:dyDescent="0.55000000000000004">
      <c r="C714" s="14"/>
      <c r="D714" s="14"/>
      <c r="E714" s="14"/>
      <c r="F714" s="14"/>
      <c r="G714" s="14"/>
      <c r="H714" s="122"/>
      <c r="I714" s="14"/>
      <c r="J714" s="27"/>
      <c r="K714" s="29"/>
    </row>
    <row r="715" spans="3:11" s="8" customFormat="1" ht="30" customHeight="1" x14ac:dyDescent="0.55000000000000004">
      <c r="C715" s="14"/>
      <c r="D715" s="14"/>
      <c r="E715" s="14"/>
      <c r="F715" s="14"/>
      <c r="G715" s="14"/>
      <c r="H715" s="122"/>
      <c r="I715" s="14"/>
      <c r="J715" s="27"/>
      <c r="K715" s="29"/>
    </row>
    <row r="716" spans="3:11" s="8" customFormat="1" ht="30" customHeight="1" x14ac:dyDescent="0.55000000000000004">
      <c r="C716" s="14"/>
      <c r="D716" s="14"/>
      <c r="E716" s="14"/>
      <c r="F716" s="14"/>
      <c r="G716" s="14"/>
      <c r="H716" s="122"/>
      <c r="I716" s="14"/>
      <c r="J716" s="27"/>
      <c r="K716" s="29"/>
    </row>
    <row r="717" spans="3:11" s="8" customFormat="1" ht="30" customHeight="1" x14ac:dyDescent="0.55000000000000004">
      <c r="C717" s="14"/>
      <c r="D717" s="14"/>
      <c r="E717" s="14"/>
      <c r="F717" s="14"/>
      <c r="G717" s="14"/>
      <c r="H717" s="122"/>
      <c r="I717" s="14"/>
      <c r="J717" s="27"/>
      <c r="K717" s="29"/>
    </row>
    <row r="718" spans="3:11" s="8" customFormat="1" ht="30" customHeight="1" x14ac:dyDescent="0.55000000000000004">
      <c r="C718" s="14"/>
      <c r="D718" s="14"/>
      <c r="E718" s="14"/>
      <c r="F718" s="14"/>
      <c r="G718" s="14"/>
      <c r="H718" s="122"/>
      <c r="I718" s="14"/>
      <c r="J718" s="27"/>
      <c r="K718" s="29"/>
    </row>
    <row r="719" spans="3:11" s="8" customFormat="1" ht="30" customHeight="1" x14ac:dyDescent="0.55000000000000004">
      <c r="C719" s="14"/>
      <c r="D719" s="14"/>
      <c r="E719" s="14"/>
      <c r="F719" s="14"/>
      <c r="G719" s="14"/>
      <c r="H719" s="122"/>
      <c r="I719" s="14"/>
      <c r="J719" s="27"/>
      <c r="K719" s="29"/>
    </row>
    <row r="720" spans="3:11" s="8" customFormat="1" ht="30" customHeight="1" x14ac:dyDescent="0.55000000000000004">
      <c r="C720" s="14"/>
      <c r="D720" s="14"/>
      <c r="E720" s="14"/>
      <c r="F720" s="14"/>
      <c r="G720" s="14"/>
      <c r="H720" s="122"/>
      <c r="I720" s="14"/>
      <c r="J720" s="27"/>
      <c r="K720" s="29"/>
    </row>
    <row r="721" spans="3:11" s="8" customFormat="1" ht="30" customHeight="1" x14ac:dyDescent="0.55000000000000004">
      <c r="C721" s="14"/>
      <c r="D721" s="14"/>
      <c r="E721" s="14"/>
      <c r="F721" s="14"/>
      <c r="G721" s="14"/>
      <c r="H721" s="122"/>
      <c r="I721" s="14"/>
      <c r="J721" s="27"/>
      <c r="K721" s="29"/>
    </row>
    <row r="722" spans="3:11" s="8" customFormat="1" ht="30" customHeight="1" x14ac:dyDescent="0.55000000000000004">
      <c r="C722" s="14"/>
      <c r="D722" s="14"/>
      <c r="E722" s="14"/>
      <c r="F722" s="14"/>
      <c r="G722" s="14"/>
      <c r="H722" s="122"/>
      <c r="I722" s="14"/>
      <c r="J722" s="27"/>
      <c r="K722" s="29"/>
    </row>
    <row r="723" spans="3:11" s="8" customFormat="1" ht="30" customHeight="1" x14ac:dyDescent="0.55000000000000004">
      <c r="C723" s="14"/>
      <c r="D723" s="14"/>
      <c r="E723" s="14"/>
      <c r="F723" s="14"/>
      <c r="G723" s="14"/>
      <c r="H723" s="122"/>
      <c r="I723" s="14"/>
      <c r="J723" s="27"/>
      <c r="K723" s="29"/>
    </row>
    <row r="724" spans="3:11" s="8" customFormat="1" ht="30" customHeight="1" x14ac:dyDescent="0.55000000000000004">
      <c r="C724" s="14"/>
      <c r="D724" s="14"/>
      <c r="E724" s="14"/>
      <c r="F724" s="14"/>
      <c r="G724" s="14"/>
      <c r="H724" s="122"/>
      <c r="I724" s="14"/>
      <c r="J724" s="27"/>
      <c r="K724" s="29"/>
    </row>
    <row r="732" spans="3:11" s="8" customFormat="1" ht="30" customHeight="1" x14ac:dyDescent="0.55000000000000004">
      <c r="C732" s="14"/>
      <c r="D732" s="14"/>
      <c r="E732" s="14"/>
      <c r="F732" s="14"/>
      <c r="G732" s="14"/>
      <c r="H732" s="122"/>
      <c r="I732" s="14"/>
      <c r="J732" s="27"/>
      <c r="K732" s="29"/>
    </row>
    <row r="733" spans="3:11" s="8" customFormat="1" ht="30" customHeight="1" x14ac:dyDescent="0.55000000000000004">
      <c r="C733" s="14"/>
      <c r="D733" s="14"/>
      <c r="E733" s="14"/>
      <c r="F733" s="14"/>
      <c r="G733" s="14"/>
      <c r="H733" s="122"/>
      <c r="I733" s="14"/>
      <c r="J733" s="27"/>
      <c r="K733" s="29"/>
    </row>
    <row r="734" spans="3:11" s="8" customFormat="1" ht="30" customHeight="1" x14ac:dyDescent="0.55000000000000004">
      <c r="C734" s="14"/>
      <c r="D734" s="14"/>
      <c r="E734" s="14"/>
      <c r="F734" s="14"/>
      <c r="G734" s="14"/>
      <c r="H734" s="122"/>
      <c r="I734" s="14"/>
      <c r="J734" s="27"/>
      <c r="K734" s="29"/>
    </row>
    <row r="735" spans="3:11" s="8" customFormat="1" ht="30" customHeight="1" x14ac:dyDescent="0.55000000000000004">
      <c r="C735" s="14"/>
      <c r="D735" s="14"/>
      <c r="E735" s="14"/>
      <c r="F735" s="14"/>
      <c r="G735" s="14"/>
      <c r="H735" s="122"/>
      <c r="I735" s="14"/>
      <c r="J735" s="27"/>
      <c r="K735" s="29"/>
    </row>
    <row r="736" spans="3:11" s="8" customFormat="1" ht="30" customHeight="1" x14ac:dyDescent="0.55000000000000004">
      <c r="C736" s="14"/>
      <c r="D736" s="14"/>
      <c r="E736" s="14"/>
      <c r="F736" s="14"/>
      <c r="G736" s="14"/>
      <c r="H736" s="122"/>
      <c r="I736" s="14"/>
      <c r="J736" s="27"/>
      <c r="K736" s="29"/>
    </row>
    <row r="737" spans="3:11" s="8" customFormat="1" ht="30" customHeight="1" x14ac:dyDescent="0.55000000000000004">
      <c r="C737" s="14"/>
      <c r="D737" s="14"/>
      <c r="E737" s="14"/>
      <c r="F737" s="14"/>
      <c r="G737" s="14"/>
      <c r="H737" s="122"/>
      <c r="I737" s="14"/>
      <c r="J737" s="27"/>
      <c r="K737" s="29"/>
    </row>
    <row r="738" spans="3:11" s="8" customFormat="1" ht="30" customHeight="1" x14ac:dyDescent="0.55000000000000004">
      <c r="C738" s="14"/>
      <c r="D738" s="14"/>
      <c r="E738" s="14"/>
      <c r="F738" s="14"/>
      <c r="G738" s="14"/>
      <c r="H738" s="122"/>
      <c r="I738" s="14"/>
      <c r="J738" s="27"/>
      <c r="K738" s="29"/>
    </row>
    <row r="740" spans="3:11" s="8" customFormat="1" ht="30" customHeight="1" x14ac:dyDescent="0.55000000000000004">
      <c r="C740" s="14"/>
      <c r="D740" s="14"/>
      <c r="E740" s="14"/>
      <c r="F740" s="14"/>
      <c r="G740" s="14"/>
      <c r="H740" s="122"/>
      <c r="I740" s="14"/>
      <c r="J740" s="27"/>
      <c r="K740" s="29"/>
    </row>
    <row r="741" spans="3:11" s="8" customFormat="1" ht="30" customHeight="1" x14ac:dyDescent="0.55000000000000004">
      <c r="C741" s="14"/>
      <c r="D741" s="14"/>
      <c r="E741" s="14"/>
      <c r="F741" s="14"/>
      <c r="G741" s="14"/>
      <c r="H741" s="122"/>
      <c r="I741" s="14"/>
      <c r="J741" s="27"/>
      <c r="K741" s="29"/>
    </row>
    <row r="742" spans="3:11" s="8" customFormat="1" ht="30" customHeight="1" x14ac:dyDescent="0.55000000000000004">
      <c r="C742" s="14"/>
      <c r="D742" s="14"/>
      <c r="E742" s="14"/>
      <c r="F742" s="14"/>
      <c r="G742" s="14"/>
      <c r="H742" s="122"/>
      <c r="I742" s="14"/>
      <c r="J742" s="27"/>
      <c r="K742" s="29"/>
    </row>
    <row r="743" spans="3:11" s="8" customFormat="1" ht="30" customHeight="1" x14ac:dyDescent="0.55000000000000004">
      <c r="C743" s="14"/>
      <c r="D743" s="14"/>
      <c r="E743" s="14"/>
      <c r="F743" s="14"/>
      <c r="G743" s="14"/>
      <c r="H743" s="122"/>
      <c r="I743" s="14"/>
      <c r="J743" s="27"/>
      <c r="K743" s="29"/>
    </row>
    <row r="744" spans="3:11" s="8" customFormat="1" ht="30" customHeight="1" x14ac:dyDescent="0.55000000000000004">
      <c r="C744" s="14"/>
      <c r="D744" s="14"/>
      <c r="E744" s="14"/>
      <c r="F744" s="14"/>
      <c r="G744" s="14"/>
      <c r="H744" s="122"/>
      <c r="I744" s="14"/>
      <c r="J744" s="27"/>
      <c r="K744" s="29"/>
    </row>
    <row r="745" spans="3:11" s="8" customFormat="1" ht="30" customHeight="1" x14ac:dyDescent="0.55000000000000004">
      <c r="C745" s="14"/>
      <c r="D745" s="14"/>
      <c r="E745" s="14"/>
      <c r="F745" s="14"/>
      <c r="G745" s="14"/>
      <c r="H745" s="122"/>
      <c r="I745" s="14"/>
      <c r="J745" s="27"/>
      <c r="K745" s="29"/>
    </row>
    <row r="746" spans="3:11" s="8" customFormat="1" ht="30" customHeight="1" x14ac:dyDescent="0.55000000000000004">
      <c r="C746" s="14"/>
      <c r="D746" s="14"/>
      <c r="E746" s="14"/>
      <c r="F746" s="14"/>
      <c r="G746" s="14"/>
      <c r="H746" s="122"/>
      <c r="I746" s="14"/>
      <c r="J746" s="27"/>
      <c r="K746" s="29"/>
    </row>
    <row r="747" spans="3:11" s="8" customFormat="1" ht="30" customHeight="1" x14ac:dyDescent="0.55000000000000004">
      <c r="C747" s="14"/>
      <c r="D747" s="14"/>
      <c r="E747" s="14"/>
      <c r="F747" s="14"/>
      <c r="G747" s="14"/>
      <c r="H747" s="122"/>
      <c r="I747" s="14"/>
      <c r="J747" s="27"/>
      <c r="K747" s="29"/>
    </row>
    <row r="748" spans="3:11" s="8" customFormat="1" ht="30" customHeight="1" x14ac:dyDescent="0.55000000000000004">
      <c r="C748" s="14"/>
      <c r="D748" s="14"/>
      <c r="E748" s="14"/>
      <c r="F748" s="14"/>
      <c r="G748" s="14"/>
      <c r="H748" s="122"/>
      <c r="I748" s="14"/>
      <c r="J748" s="27"/>
      <c r="K748" s="29"/>
    </row>
    <row r="749" spans="3:11" s="8" customFormat="1" ht="30" customHeight="1" x14ac:dyDescent="0.55000000000000004">
      <c r="C749" s="14"/>
      <c r="D749" s="14"/>
      <c r="E749" s="14"/>
      <c r="F749" s="14"/>
      <c r="G749" s="14"/>
      <c r="H749" s="122"/>
      <c r="I749" s="14"/>
      <c r="J749" s="27"/>
      <c r="K749" s="29"/>
    </row>
    <row r="750" spans="3:11" s="8" customFormat="1" ht="30" customHeight="1" x14ac:dyDescent="0.55000000000000004">
      <c r="C750" s="14"/>
      <c r="D750" s="14"/>
      <c r="E750" s="14"/>
      <c r="F750" s="14"/>
      <c r="G750" s="14"/>
      <c r="H750" s="122"/>
      <c r="I750" s="14"/>
      <c r="J750" s="27"/>
      <c r="K750" s="29"/>
    </row>
    <row r="751" spans="3:11" s="8" customFormat="1" ht="30" customHeight="1" x14ac:dyDescent="0.55000000000000004">
      <c r="C751" s="14"/>
      <c r="D751" s="14"/>
      <c r="E751" s="14"/>
      <c r="F751" s="14"/>
      <c r="G751" s="14"/>
      <c r="H751" s="122"/>
      <c r="I751" s="14"/>
      <c r="J751" s="27"/>
      <c r="K751" s="29"/>
    </row>
    <row r="752" spans="3:11" s="8" customFormat="1" ht="30" customHeight="1" x14ac:dyDescent="0.55000000000000004">
      <c r="C752" s="14"/>
      <c r="D752" s="14"/>
      <c r="E752" s="14"/>
      <c r="F752" s="14"/>
      <c r="G752" s="14"/>
      <c r="H752" s="122"/>
      <c r="I752" s="14"/>
      <c r="J752" s="27"/>
      <c r="K752" s="29"/>
    </row>
    <row r="753" spans="3:11" s="8" customFormat="1" ht="30" customHeight="1" x14ac:dyDescent="0.55000000000000004">
      <c r="C753" s="14"/>
      <c r="D753" s="14"/>
      <c r="E753" s="14"/>
      <c r="F753" s="14"/>
      <c r="G753" s="14"/>
      <c r="H753" s="122"/>
      <c r="I753" s="14"/>
      <c r="J753" s="27"/>
      <c r="K753" s="29"/>
    </row>
    <row r="754" spans="3:11" s="8" customFormat="1" ht="30" customHeight="1" x14ac:dyDescent="0.55000000000000004">
      <c r="C754" s="14"/>
      <c r="D754" s="14"/>
      <c r="E754" s="14"/>
      <c r="F754" s="14"/>
      <c r="G754" s="14"/>
      <c r="H754" s="122"/>
      <c r="I754" s="14"/>
      <c r="J754" s="27"/>
      <c r="K754" s="29"/>
    </row>
    <row r="755" spans="3:11" s="8" customFormat="1" ht="30" customHeight="1" x14ac:dyDescent="0.55000000000000004">
      <c r="C755" s="14"/>
      <c r="D755" s="14"/>
      <c r="E755" s="14"/>
      <c r="F755" s="14"/>
      <c r="G755" s="14"/>
      <c r="H755" s="122"/>
      <c r="I755" s="14"/>
      <c r="J755" s="27"/>
      <c r="K755" s="29"/>
    </row>
    <row r="756" spans="3:11" s="8" customFormat="1" ht="30" customHeight="1" x14ac:dyDescent="0.55000000000000004">
      <c r="C756" s="14"/>
      <c r="D756" s="14"/>
      <c r="E756" s="14"/>
      <c r="F756" s="14"/>
      <c r="G756" s="14"/>
      <c r="H756" s="122"/>
      <c r="I756" s="14"/>
      <c r="J756" s="27"/>
      <c r="K756" s="29"/>
    </row>
    <row r="757" spans="3:11" s="8" customFormat="1" ht="30" customHeight="1" x14ac:dyDescent="0.55000000000000004">
      <c r="C757" s="14"/>
      <c r="D757" s="14"/>
      <c r="E757" s="14"/>
      <c r="F757" s="14"/>
      <c r="G757" s="14"/>
      <c r="H757" s="122"/>
      <c r="I757" s="14"/>
      <c r="J757" s="27"/>
      <c r="K757" s="29"/>
    </row>
    <row r="758" spans="3:11" s="8" customFormat="1" ht="30" customHeight="1" x14ac:dyDescent="0.55000000000000004">
      <c r="C758" s="14"/>
      <c r="D758" s="14"/>
      <c r="E758" s="14"/>
      <c r="F758" s="14"/>
      <c r="G758" s="14"/>
      <c r="H758" s="122"/>
      <c r="I758" s="14"/>
      <c r="J758" s="27"/>
      <c r="K758" s="29"/>
    </row>
    <row r="759" spans="3:11" s="8" customFormat="1" ht="30" customHeight="1" x14ac:dyDescent="0.55000000000000004">
      <c r="C759" s="14"/>
      <c r="D759" s="14"/>
      <c r="E759" s="14"/>
      <c r="F759" s="14"/>
      <c r="G759" s="14"/>
      <c r="H759" s="122"/>
      <c r="I759" s="14"/>
      <c r="J759" s="27"/>
      <c r="K759" s="29"/>
    </row>
    <row r="761" spans="3:11" s="8" customFormat="1" ht="30" customHeight="1" x14ac:dyDescent="0.55000000000000004">
      <c r="C761" s="14"/>
      <c r="D761" s="14"/>
      <c r="E761" s="14"/>
      <c r="F761" s="14"/>
      <c r="G761" s="14"/>
      <c r="H761" s="122"/>
      <c r="I761" s="14"/>
      <c r="J761" s="27"/>
      <c r="K761" s="29"/>
    </row>
    <row r="762" spans="3:11" s="8" customFormat="1" ht="30" customHeight="1" x14ac:dyDescent="0.55000000000000004">
      <c r="C762" s="14"/>
      <c r="D762" s="14"/>
      <c r="E762" s="14"/>
      <c r="F762" s="14"/>
      <c r="G762" s="14"/>
      <c r="H762" s="122"/>
      <c r="I762" s="14"/>
      <c r="J762" s="27"/>
      <c r="K762" s="29"/>
    </row>
    <row r="763" spans="3:11" s="8" customFormat="1" ht="30" customHeight="1" x14ac:dyDescent="0.55000000000000004">
      <c r="C763" s="14"/>
      <c r="D763" s="14"/>
      <c r="E763" s="14"/>
      <c r="F763" s="14"/>
      <c r="G763" s="14"/>
      <c r="H763" s="122"/>
      <c r="I763" s="14"/>
      <c r="J763" s="27"/>
      <c r="K763" s="29"/>
    </row>
    <row r="764" spans="3:11" s="8" customFormat="1" ht="30" customHeight="1" x14ac:dyDescent="0.55000000000000004">
      <c r="C764" s="14"/>
      <c r="D764" s="14"/>
      <c r="E764" s="14"/>
      <c r="F764" s="14"/>
      <c r="G764" s="14"/>
      <c r="H764" s="122"/>
      <c r="I764" s="14"/>
      <c r="J764" s="27"/>
      <c r="K764" s="29"/>
    </row>
    <row r="765" spans="3:11" s="8" customFormat="1" ht="30" customHeight="1" x14ac:dyDescent="0.55000000000000004">
      <c r="C765" s="14"/>
      <c r="D765" s="14"/>
      <c r="E765" s="14"/>
      <c r="F765" s="14"/>
      <c r="G765" s="14"/>
      <c r="H765" s="122"/>
      <c r="I765" s="14"/>
      <c r="J765" s="27"/>
      <c r="K765" s="29"/>
    </row>
    <row r="766" spans="3:11" s="8" customFormat="1" ht="30" customHeight="1" x14ac:dyDescent="0.55000000000000004">
      <c r="C766" s="14"/>
      <c r="D766" s="14"/>
      <c r="E766" s="14"/>
      <c r="F766" s="14"/>
      <c r="G766" s="14"/>
      <c r="H766" s="122"/>
      <c r="I766" s="14"/>
      <c r="J766" s="27"/>
      <c r="K766" s="29"/>
    </row>
    <row r="767" spans="3:11" s="8" customFormat="1" ht="30" customHeight="1" x14ac:dyDescent="0.55000000000000004">
      <c r="C767" s="14"/>
      <c r="D767" s="14"/>
      <c r="E767" s="14"/>
      <c r="F767" s="14"/>
      <c r="G767" s="14"/>
      <c r="H767" s="122"/>
      <c r="I767" s="14"/>
      <c r="J767" s="27"/>
      <c r="K767" s="29"/>
    </row>
    <row r="768" spans="3:11" s="8" customFormat="1" ht="30" customHeight="1" x14ac:dyDescent="0.55000000000000004">
      <c r="C768" s="14"/>
      <c r="D768" s="14"/>
      <c r="E768" s="14"/>
      <c r="F768" s="14"/>
      <c r="G768" s="14"/>
      <c r="H768" s="122"/>
      <c r="I768" s="14"/>
      <c r="J768" s="27"/>
      <c r="K768" s="29"/>
    </row>
    <row r="769" spans="3:11" s="8" customFormat="1" ht="30" customHeight="1" x14ac:dyDescent="0.55000000000000004">
      <c r="C769" s="14"/>
      <c r="D769" s="14"/>
      <c r="E769" s="14"/>
      <c r="F769" s="14"/>
      <c r="G769" s="14"/>
      <c r="H769" s="122"/>
      <c r="I769" s="14"/>
      <c r="J769" s="27"/>
      <c r="K769" s="29"/>
    </row>
    <row r="770" spans="3:11" s="8" customFormat="1" ht="30" customHeight="1" x14ac:dyDescent="0.55000000000000004">
      <c r="C770" s="14"/>
      <c r="D770" s="14"/>
      <c r="E770" s="14"/>
      <c r="F770" s="14"/>
      <c r="G770" s="14"/>
      <c r="H770" s="122"/>
      <c r="I770" s="14"/>
      <c r="J770" s="27"/>
      <c r="K770" s="29"/>
    </row>
    <row r="771" spans="3:11" s="8" customFormat="1" ht="30" customHeight="1" x14ac:dyDescent="0.55000000000000004">
      <c r="C771" s="14"/>
      <c r="D771" s="14"/>
      <c r="E771" s="14"/>
      <c r="F771" s="14"/>
      <c r="G771" s="14"/>
      <c r="H771" s="122"/>
      <c r="I771" s="14"/>
      <c r="J771" s="27"/>
      <c r="K771" s="29"/>
    </row>
    <row r="772" spans="3:11" s="8" customFormat="1" ht="30" customHeight="1" x14ac:dyDescent="0.55000000000000004">
      <c r="C772" s="14"/>
      <c r="D772" s="14"/>
      <c r="E772" s="14"/>
      <c r="F772" s="14"/>
      <c r="G772" s="14"/>
      <c r="H772" s="122"/>
      <c r="I772" s="14"/>
      <c r="J772" s="27"/>
      <c r="K772" s="29"/>
    </row>
    <row r="773" spans="3:11" s="8" customFormat="1" ht="30" customHeight="1" x14ac:dyDescent="0.55000000000000004">
      <c r="C773" s="14"/>
      <c r="D773" s="14"/>
      <c r="E773" s="14"/>
      <c r="F773" s="14"/>
      <c r="G773" s="14"/>
      <c r="H773" s="122"/>
      <c r="I773" s="14"/>
      <c r="J773" s="27"/>
      <c r="K773" s="29"/>
    </row>
    <row r="774" spans="3:11" s="8" customFormat="1" ht="30" customHeight="1" x14ac:dyDescent="0.55000000000000004">
      <c r="C774" s="14"/>
      <c r="D774" s="14"/>
      <c r="E774" s="14"/>
      <c r="F774" s="14"/>
      <c r="G774" s="14"/>
      <c r="H774" s="122"/>
      <c r="I774" s="14"/>
      <c r="J774" s="27"/>
      <c r="K774" s="29"/>
    </row>
    <row r="775" spans="3:11" s="8" customFormat="1" ht="30" customHeight="1" x14ac:dyDescent="0.55000000000000004">
      <c r="C775" s="14"/>
      <c r="D775" s="14"/>
      <c r="E775" s="14"/>
      <c r="F775" s="14"/>
      <c r="G775" s="14"/>
      <c r="H775" s="122"/>
      <c r="I775" s="14"/>
      <c r="J775" s="27"/>
      <c r="K775" s="29"/>
    </row>
    <row r="776" spans="3:11" s="8" customFormat="1" ht="30" customHeight="1" x14ac:dyDescent="0.55000000000000004">
      <c r="C776" s="14"/>
      <c r="D776" s="14"/>
      <c r="E776" s="14"/>
      <c r="F776" s="14"/>
      <c r="G776" s="14"/>
      <c r="H776" s="122"/>
      <c r="I776" s="14"/>
      <c r="J776" s="27"/>
      <c r="K776" s="29"/>
    </row>
    <row r="777" spans="3:11" s="8" customFormat="1" ht="30" customHeight="1" x14ac:dyDescent="0.55000000000000004">
      <c r="C777" s="14"/>
      <c r="D777" s="14"/>
      <c r="E777" s="14"/>
      <c r="F777" s="14"/>
      <c r="G777" s="14"/>
      <c r="H777" s="122"/>
      <c r="I777" s="14"/>
      <c r="J777" s="27"/>
      <c r="K777" s="29"/>
    </row>
    <row r="778" spans="3:11" s="8" customFormat="1" ht="30" customHeight="1" x14ac:dyDescent="0.55000000000000004">
      <c r="C778" s="14"/>
      <c r="D778" s="14"/>
      <c r="E778" s="14"/>
      <c r="F778" s="14"/>
      <c r="G778" s="14"/>
      <c r="H778" s="122"/>
      <c r="I778" s="14"/>
      <c r="J778" s="27"/>
      <c r="K778" s="29"/>
    </row>
    <row r="779" spans="3:11" s="8" customFormat="1" ht="30" customHeight="1" x14ac:dyDescent="0.55000000000000004">
      <c r="C779" s="14"/>
      <c r="D779" s="14"/>
      <c r="E779" s="14"/>
      <c r="F779" s="14"/>
      <c r="G779" s="14"/>
      <c r="H779" s="122"/>
      <c r="I779" s="14"/>
      <c r="J779" s="27"/>
      <c r="K779" s="29"/>
    </row>
    <row r="780" spans="3:11" s="8" customFormat="1" ht="30" customHeight="1" x14ac:dyDescent="0.55000000000000004">
      <c r="C780" s="14"/>
      <c r="D780" s="14"/>
      <c r="E780" s="14"/>
      <c r="F780" s="14"/>
      <c r="G780" s="14"/>
      <c r="H780" s="122"/>
      <c r="I780" s="14"/>
      <c r="J780" s="27"/>
      <c r="K780" s="29"/>
    </row>
    <row r="781" spans="3:11" s="8" customFormat="1" ht="30" customHeight="1" x14ac:dyDescent="0.55000000000000004">
      <c r="C781" s="14"/>
      <c r="D781" s="14"/>
      <c r="E781" s="14"/>
      <c r="F781" s="14"/>
      <c r="G781" s="14"/>
      <c r="H781" s="122"/>
      <c r="I781" s="14"/>
      <c r="J781" s="27"/>
      <c r="K781" s="29"/>
    </row>
    <row r="782" spans="3:11" s="8" customFormat="1" ht="30" customHeight="1" x14ac:dyDescent="0.55000000000000004">
      <c r="C782" s="14"/>
      <c r="D782" s="14"/>
      <c r="E782" s="14"/>
      <c r="F782" s="14"/>
      <c r="G782" s="14"/>
      <c r="H782" s="122"/>
      <c r="I782" s="14"/>
      <c r="J782" s="27"/>
      <c r="K782" s="29"/>
    </row>
    <row r="783" spans="3:11" s="8" customFormat="1" ht="30" customHeight="1" x14ac:dyDescent="0.55000000000000004">
      <c r="C783" s="14"/>
      <c r="D783" s="14"/>
      <c r="E783" s="14"/>
      <c r="F783" s="14"/>
      <c r="G783" s="14"/>
      <c r="H783" s="122"/>
      <c r="I783" s="14"/>
      <c r="J783" s="27"/>
      <c r="K783" s="29"/>
    </row>
    <row r="784" spans="3:11" s="8" customFormat="1" ht="30" customHeight="1" x14ac:dyDescent="0.55000000000000004">
      <c r="C784" s="14"/>
      <c r="D784" s="14"/>
      <c r="E784" s="14"/>
      <c r="F784" s="14"/>
      <c r="G784" s="14"/>
      <c r="H784" s="122"/>
      <c r="I784" s="14"/>
      <c r="J784" s="27"/>
      <c r="K784" s="29"/>
    </row>
    <row r="785" spans="3:11" s="8" customFormat="1" ht="30" customHeight="1" x14ac:dyDescent="0.55000000000000004">
      <c r="C785" s="14"/>
      <c r="D785" s="14"/>
      <c r="E785" s="14"/>
      <c r="F785" s="14"/>
      <c r="G785" s="14"/>
      <c r="H785" s="122"/>
      <c r="I785" s="14"/>
      <c r="J785" s="27"/>
      <c r="K785" s="29"/>
    </row>
    <row r="786" spans="3:11" s="8" customFormat="1" ht="30" customHeight="1" x14ac:dyDescent="0.55000000000000004">
      <c r="C786" s="14"/>
      <c r="D786" s="14"/>
      <c r="E786" s="14"/>
      <c r="F786" s="14"/>
      <c r="G786" s="14"/>
      <c r="H786" s="122"/>
      <c r="I786" s="14"/>
      <c r="J786" s="27"/>
      <c r="K786" s="29"/>
    </row>
    <row r="787" spans="3:11" s="8" customFormat="1" ht="30" customHeight="1" x14ac:dyDescent="0.55000000000000004">
      <c r="C787" s="14"/>
      <c r="D787" s="14"/>
      <c r="E787" s="14"/>
      <c r="F787" s="14"/>
      <c r="G787" s="14"/>
      <c r="H787" s="122"/>
      <c r="I787" s="14"/>
      <c r="J787" s="27"/>
      <c r="K787" s="29"/>
    </row>
    <row r="788" spans="3:11" s="8" customFormat="1" ht="30" customHeight="1" x14ac:dyDescent="0.55000000000000004">
      <c r="C788" s="14"/>
      <c r="D788" s="14"/>
      <c r="E788" s="14"/>
      <c r="F788" s="14"/>
      <c r="G788" s="14"/>
      <c r="H788" s="122"/>
      <c r="I788" s="14"/>
      <c r="J788" s="27"/>
      <c r="K788" s="29"/>
    </row>
    <row r="789" spans="3:11" s="8" customFormat="1" ht="30" customHeight="1" x14ac:dyDescent="0.55000000000000004">
      <c r="C789" s="14"/>
      <c r="D789" s="14"/>
      <c r="E789" s="14"/>
      <c r="F789" s="14"/>
      <c r="G789" s="14"/>
      <c r="H789" s="122"/>
      <c r="I789" s="14"/>
      <c r="J789" s="27"/>
      <c r="K789" s="29"/>
    </row>
    <row r="790" spans="3:11" s="8" customFormat="1" ht="30" customHeight="1" x14ac:dyDescent="0.55000000000000004">
      <c r="C790" s="14"/>
      <c r="D790" s="14"/>
      <c r="E790" s="14"/>
      <c r="F790" s="14"/>
      <c r="G790" s="14"/>
      <c r="H790" s="122"/>
      <c r="I790" s="14"/>
      <c r="J790" s="27"/>
      <c r="K790" s="29"/>
    </row>
    <row r="791" spans="3:11" s="8" customFormat="1" ht="30" customHeight="1" x14ac:dyDescent="0.55000000000000004">
      <c r="C791" s="14"/>
      <c r="D791" s="14"/>
      <c r="E791" s="14"/>
      <c r="F791" s="14"/>
      <c r="G791" s="14"/>
      <c r="H791" s="122"/>
      <c r="I791" s="14"/>
      <c r="J791" s="27"/>
      <c r="K791" s="29"/>
    </row>
    <row r="792" spans="3:11" s="8" customFormat="1" ht="30" customHeight="1" x14ac:dyDescent="0.55000000000000004">
      <c r="C792" s="14"/>
      <c r="D792" s="14"/>
      <c r="E792" s="14"/>
      <c r="F792" s="14"/>
      <c r="G792" s="14"/>
      <c r="H792" s="122"/>
      <c r="I792" s="14"/>
      <c r="J792" s="27"/>
      <c r="K792" s="29"/>
    </row>
    <row r="793" spans="3:11" s="8" customFormat="1" ht="30" customHeight="1" x14ac:dyDescent="0.55000000000000004">
      <c r="C793" s="14"/>
      <c r="D793" s="14"/>
      <c r="E793" s="14"/>
      <c r="F793" s="14"/>
      <c r="G793" s="14"/>
      <c r="H793" s="122"/>
      <c r="I793" s="14"/>
      <c r="J793" s="27"/>
      <c r="K793" s="29"/>
    </row>
    <row r="794" spans="3:11" s="8" customFormat="1" ht="30" customHeight="1" x14ac:dyDescent="0.55000000000000004">
      <c r="C794" s="14"/>
      <c r="D794" s="14"/>
      <c r="E794" s="14"/>
      <c r="F794" s="14"/>
      <c r="G794" s="14"/>
      <c r="H794" s="122"/>
      <c r="I794" s="14"/>
      <c r="J794" s="27"/>
      <c r="K794" s="29"/>
    </row>
    <row r="795" spans="3:11" s="8" customFormat="1" ht="30" customHeight="1" x14ac:dyDescent="0.55000000000000004">
      <c r="C795" s="14"/>
      <c r="D795" s="14"/>
      <c r="E795" s="14"/>
      <c r="F795" s="14"/>
      <c r="G795" s="14"/>
      <c r="H795" s="122"/>
      <c r="I795" s="14"/>
      <c r="J795" s="27"/>
      <c r="K795" s="29"/>
    </row>
    <row r="796" spans="3:11" s="8" customFormat="1" ht="30" customHeight="1" x14ac:dyDescent="0.55000000000000004">
      <c r="C796" s="14"/>
      <c r="D796" s="14"/>
      <c r="E796" s="14"/>
      <c r="F796" s="14"/>
      <c r="G796" s="14"/>
      <c r="H796" s="122"/>
      <c r="I796" s="14"/>
      <c r="J796" s="27"/>
      <c r="K796" s="29"/>
    </row>
    <row r="797" spans="3:11" s="8" customFormat="1" ht="30" customHeight="1" x14ac:dyDescent="0.55000000000000004">
      <c r="C797" s="14"/>
      <c r="D797" s="14"/>
      <c r="E797" s="14"/>
      <c r="F797" s="14"/>
      <c r="G797" s="14"/>
      <c r="H797" s="122"/>
      <c r="I797" s="14"/>
      <c r="J797" s="27"/>
      <c r="K797" s="29"/>
    </row>
    <row r="798" spans="3:11" s="8" customFormat="1" ht="30" customHeight="1" x14ac:dyDescent="0.55000000000000004">
      <c r="C798" s="14"/>
      <c r="D798" s="14"/>
      <c r="E798" s="14"/>
      <c r="F798" s="14"/>
      <c r="G798" s="14"/>
      <c r="H798" s="122"/>
      <c r="I798" s="14"/>
      <c r="J798" s="27"/>
      <c r="K798" s="29"/>
    </row>
    <row r="799" spans="3:11" s="8" customFormat="1" ht="30" customHeight="1" x14ac:dyDescent="0.55000000000000004">
      <c r="C799" s="14"/>
      <c r="D799" s="14"/>
      <c r="E799" s="14"/>
      <c r="F799" s="14"/>
      <c r="G799" s="14"/>
      <c r="H799" s="122"/>
      <c r="I799" s="14"/>
      <c r="J799" s="27"/>
      <c r="K799" s="29"/>
    </row>
    <row r="800" spans="3:11" s="8" customFormat="1" ht="30" customHeight="1" x14ac:dyDescent="0.55000000000000004">
      <c r="C800" s="14"/>
      <c r="D800" s="14"/>
      <c r="E800" s="14"/>
      <c r="F800" s="14"/>
      <c r="G800" s="14"/>
      <c r="H800" s="122"/>
      <c r="I800" s="14"/>
      <c r="J800" s="27"/>
      <c r="K800" s="29"/>
    </row>
    <row r="801" spans="3:11" s="8" customFormat="1" ht="30" customHeight="1" x14ac:dyDescent="0.55000000000000004">
      <c r="C801" s="14"/>
      <c r="D801" s="14"/>
      <c r="E801" s="14"/>
      <c r="F801" s="14"/>
      <c r="G801" s="14"/>
      <c r="H801" s="122"/>
      <c r="I801" s="14"/>
      <c r="J801" s="27"/>
      <c r="K801" s="29"/>
    </row>
    <row r="802" spans="3:11" s="8" customFormat="1" ht="30" customHeight="1" x14ac:dyDescent="0.55000000000000004">
      <c r="C802" s="14"/>
      <c r="D802" s="14"/>
      <c r="E802" s="14"/>
      <c r="F802" s="14"/>
      <c r="G802" s="14"/>
      <c r="H802" s="122"/>
      <c r="I802" s="14"/>
      <c r="J802" s="27"/>
      <c r="K802" s="29"/>
    </row>
    <row r="803" spans="3:11" s="8" customFormat="1" ht="30" customHeight="1" x14ac:dyDescent="0.55000000000000004">
      <c r="C803" s="14"/>
      <c r="D803" s="14"/>
      <c r="E803" s="14"/>
      <c r="F803" s="14"/>
      <c r="G803" s="14"/>
      <c r="H803" s="122"/>
      <c r="I803" s="14"/>
      <c r="J803" s="27"/>
      <c r="K803" s="29"/>
    </row>
    <row r="804" spans="3:11" s="8" customFormat="1" ht="30" customHeight="1" x14ac:dyDescent="0.55000000000000004">
      <c r="C804" s="14"/>
      <c r="D804" s="14"/>
      <c r="E804" s="14"/>
      <c r="F804" s="14"/>
      <c r="G804" s="14"/>
      <c r="H804" s="122"/>
      <c r="I804" s="14"/>
      <c r="J804" s="27"/>
      <c r="K804" s="29"/>
    </row>
    <row r="805" spans="3:11" s="8" customFormat="1" ht="30" customHeight="1" x14ac:dyDescent="0.55000000000000004">
      <c r="C805" s="14"/>
      <c r="D805" s="14"/>
      <c r="E805" s="14"/>
      <c r="F805" s="14"/>
      <c r="G805" s="14"/>
      <c r="H805" s="122"/>
      <c r="I805" s="14"/>
      <c r="J805" s="27"/>
      <c r="K805" s="29"/>
    </row>
    <row r="806" spans="3:11" s="8" customFormat="1" ht="30" customHeight="1" x14ac:dyDescent="0.55000000000000004">
      <c r="C806" s="14"/>
      <c r="D806" s="14"/>
      <c r="E806" s="14"/>
      <c r="F806" s="14"/>
      <c r="G806" s="14"/>
      <c r="H806" s="122"/>
      <c r="I806" s="14"/>
      <c r="J806" s="27"/>
      <c r="K806" s="29"/>
    </row>
    <row r="807" spans="3:11" s="8" customFormat="1" ht="30" customHeight="1" x14ac:dyDescent="0.55000000000000004">
      <c r="C807" s="14"/>
      <c r="D807" s="14"/>
      <c r="E807" s="14"/>
      <c r="F807" s="14"/>
      <c r="G807" s="14"/>
      <c r="H807" s="122"/>
      <c r="I807" s="14"/>
      <c r="J807" s="27"/>
      <c r="K807" s="29"/>
    </row>
    <row r="808" spans="3:11" s="8" customFormat="1" ht="30" customHeight="1" x14ac:dyDescent="0.55000000000000004">
      <c r="C808" s="14"/>
      <c r="D808" s="14"/>
      <c r="E808" s="14"/>
      <c r="F808" s="14"/>
      <c r="G808" s="14"/>
      <c r="H808" s="122"/>
      <c r="I808" s="14"/>
      <c r="J808" s="27"/>
      <c r="K808" s="29"/>
    </row>
    <row r="809" spans="3:11" s="8" customFormat="1" ht="30" customHeight="1" x14ac:dyDescent="0.55000000000000004">
      <c r="C809" s="14"/>
      <c r="D809" s="14"/>
      <c r="E809" s="14"/>
      <c r="F809" s="14"/>
      <c r="G809" s="14"/>
      <c r="H809" s="122"/>
      <c r="I809" s="14"/>
      <c r="J809" s="27"/>
      <c r="K809" s="29"/>
    </row>
    <row r="812" spans="3:11" s="8" customFormat="1" ht="30" customHeight="1" x14ac:dyDescent="0.55000000000000004">
      <c r="C812" s="14"/>
      <c r="D812" s="14"/>
      <c r="E812" s="14"/>
      <c r="F812" s="14"/>
      <c r="G812" s="14"/>
      <c r="H812" s="122"/>
      <c r="I812" s="14"/>
      <c r="J812" s="27"/>
      <c r="K812" s="29"/>
    </row>
    <row r="813" spans="3:11" s="8" customFormat="1" ht="30" customHeight="1" x14ac:dyDescent="0.55000000000000004">
      <c r="C813" s="14"/>
      <c r="D813" s="14"/>
      <c r="E813" s="14"/>
      <c r="F813" s="14"/>
      <c r="G813" s="14"/>
      <c r="H813" s="122"/>
      <c r="I813" s="14"/>
      <c r="J813" s="27"/>
      <c r="K813" s="29"/>
    </row>
    <row r="814" spans="3:11" s="8" customFormat="1" ht="30" customHeight="1" x14ac:dyDescent="0.55000000000000004">
      <c r="C814" s="14"/>
      <c r="D814" s="14"/>
      <c r="E814" s="14"/>
      <c r="F814" s="14"/>
      <c r="G814" s="14"/>
      <c r="H814" s="122"/>
      <c r="I814" s="14"/>
      <c r="J814" s="27"/>
      <c r="K814" s="29"/>
    </row>
    <row r="815" spans="3:11" s="8" customFormat="1" ht="30" customHeight="1" x14ac:dyDescent="0.55000000000000004">
      <c r="C815" s="14"/>
      <c r="D815" s="14"/>
      <c r="E815" s="14"/>
      <c r="F815" s="14"/>
      <c r="G815" s="14"/>
      <c r="H815" s="122"/>
      <c r="I815" s="14"/>
      <c r="J815" s="27"/>
      <c r="K815" s="29"/>
    </row>
    <row r="816" spans="3:11" s="8" customFormat="1" ht="30" customHeight="1" x14ac:dyDescent="0.55000000000000004">
      <c r="C816" s="14"/>
      <c r="D816" s="14"/>
      <c r="E816" s="14"/>
      <c r="F816" s="14"/>
      <c r="G816" s="14"/>
      <c r="H816" s="122"/>
      <c r="I816" s="14"/>
      <c r="J816" s="27"/>
      <c r="K816" s="29"/>
    </row>
    <row r="817" spans="3:11" s="8" customFormat="1" ht="30" customHeight="1" x14ac:dyDescent="0.55000000000000004">
      <c r="C817" s="14"/>
      <c r="D817" s="14"/>
      <c r="E817" s="14"/>
      <c r="F817" s="14"/>
      <c r="G817" s="14"/>
      <c r="H817" s="122"/>
      <c r="I817" s="14"/>
      <c r="J817" s="27"/>
      <c r="K817" s="29"/>
    </row>
    <row r="818" spans="3:11" s="8" customFormat="1" ht="30" customHeight="1" x14ac:dyDescent="0.55000000000000004">
      <c r="C818" s="14"/>
      <c r="D818" s="14"/>
      <c r="E818" s="14"/>
      <c r="F818" s="14"/>
      <c r="G818" s="14"/>
      <c r="H818" s="122"/>
      <c r="I818" s="14"/>
      <c r="J818" s="27"/>
      <c r="K818" s="29"/>
    </row>
    <row r="819" spans="3:11" s="8" customFormat="1" ht="30" customHeight="1" x14ac:dyDescent="0.55000000000000004">
      <c r="C819" s="14"/>
      <c r="D819" s="14"/>
      <c r="E819" s="14"/>
      <c r="F819" s="14"/>
      <c r="G819" s="14"/>
      <c r="H819" s="122"/>
      <c r="I819" s="14"/>
      <c r="J819" s="27"/>
      <c r="K819" s="29"/>
    </row>
    <row r="820" spans="3:11" s="8" customFormat="1" ht="30" customHeight="1" x14ac:dyDescent="0.55000000000000004">
      <c r="C820" s="14"/>
      <c r="D820" s="14"/>
      <c r="E820" s="14"/>
      <c r="F820" s="14"/>
      <c r="G820" s="14"/>
      <c r="H820" s="122"/>
      <c r="I820" s="14"/>
      <c r="J820" s="27"/>
      <c r="K820" s="29"/>
    </row>
    <row r="821" spans="3:11" s="8" customFormat="1" ht="30" customHeight="1" x14ac:dyDescent="0.55000000000000004">
      <c r="C821" s="14"/>
      <c r="D821" s="14"/>
      <c r="E821" s="14"/>
      <c r="F821" s="14"/>
      <c r="G821" s="14"/>
      <c r="H821" s="122"/>
      <c r="I821" s="14"/>
      <c r="J821" s="27"/>
      <c r="K821" s="29"/>
    </row>
    <row r="827" spans="3:11" s="8" customFormat="1" ht="30" customHeight="1" x14ac:dyDescent="0.55000000000000004">
      <c r="C827" s="14"/>
      <c r="D827" s="14"/>
      <c r="E827" s="14"/>
      <c r="F827" s="14"/>
      <c r="G827" s="14"/>
      <c r="H827" s="122"/>
      <c r="I827" s="14"/>
      <c r="J827" s="27"/>
      <c r="K827" s="29"/>
    </row>
    <row r="828" spans="3:11" s="8" customFormat="1" ht="30" customHeight="1" x14ac:dyDescent="0.55000000000000004">
      <c r="C828" s="14"/>
      <c r="D828" s="14"/>
      <c r="E828" s="14"/>
      <c r="F828" s="14"/>
      <c r="G828" s="14"/>
      <c r="H828" s="122"/>
      <c r="I828" s="14"/>
      <c r="J828" s="27"/>
      <c r="K828" s="29"/>
    </row>
    <row r="829" spans="3:11" s="8" customFormat="1" ht="30" customHeight="1" x14ac:dyDescent="0.55000000000000004">
      <c r="C829" s="14"/>
      <c r="D829" s="14"/>
      <c r="E829" s="14"/>
      <c r="F829" s="14"/>
      <c r="G829" s="14"/>
      <c r="H829" s="122"/>
      <c r="I829" s="14"/>
      <c r="J829" s="27"/>
      <c r="K829" s="29"/>
    </row>
    <row r="830" spans="3:11" s="8" customFormat="1" ht="30" customHeight="1" x14ac:dyDescent="0.55000000000000004">
      <c r="C830" s="14"/>
      <c r="D830" s="14"/>
      <c r="E830" s="14"/>
      <c r="F830" s="14"/>
      <c r="G830" s="14"/>
      <c r="H830" s="122"/>
      <c r="I830" s="14"/>
      <c r="J830" s="27"/>
      <c r="K830" s="29"/>
    </row>
    <row r="831" spans="3:11" s="8" customFormat="1" ht="30" customHeight="1" x14ac:dyDescent="0.55000000000000004">
      <c r="C831" s="14"/>
      <c r="D831" s="14"/>
      <c r="E831" s="14"/>
      <c r="F831" s="14"/>
      <c r="G831" s="14"/>
      <c r="H831" s="122"/>
      <c r="I831" s="14"/>
      <c r="J831" s="27"/>
      <c r="K831" s="29"/>
    </row>
    <row r="832" spans="3:11" s="8" customFormat="1" ht="30" customHeight="1" x14ac:dyDescent="0.55000000000000004">
      <c r="C832" s="14"/>
      <c r="D832" s="14"/>
      <c r="E832" s="14"/>
      <c r="F832" s="14"/>
      <c r="G832" s="14"/>
      <c r="H832" s="122"/>
      <c r="I832" s="14"/>
      <c r="J832" s="27"/>
      <c r="K832" s="29"/>
    </row>
    <row r="833" spans="3:11" s="8" customFormat="1" ht="30" customHeight="1" x14ac:dyDescent="0.55000000000000004">
      <c r="C833" s="14"/>
      <c r="D833" s="14"/>
      <c r="E833" s="14"/>
      <c r="F833" s="14"/>
      <c r="G833" s="14"/>
      <c r="H833" s="122"/>
      <c r="I833" s="14"/>
      <c r="J833" s="27"/>
      <c r="K833" s="29"/>
    </row>
    <row r="834" spans="3:11" s="8" customFormat="1" ht="30" customHeight="1" x14ac:dyDescent="0.55000000000000004">
      <c r="C834" s="14"/>
      <c r="D834" s="14"/>
      <c r="E834" s="14"/>
      <c r="F834" s="14"/>
      <c r="G834" s="14"/>
      <c r="H834" s="122"/>
      <c r="I834" s="14"/>
      <c r="J834" s="27"/>
      <c r="K834" s="29"/>
    </row>
    <row r="869" spans="3:11" s="8" customFormat="1" ht="30" customHeight="1" x14ac:dyDescent="0.55000000000000004">
      <c r="C869" s="14"/>
      <c r="D869" s="14"/>
      <c r="E869" s="14"/>
      <c r="F869" s="14"/>
      <c r="G869" s="14"/>
      <c r="H869" s="122"/>
      <c r="I869" s="14"/>
      <c r="J869" s="27"/>
      <c r="K869" s="29"/>
    </row>
    <row r="870" spans="3:11" s="8" customFormat="1" ht="30" customHeight="1" x14ac:dyDescent="0.55000000000000004">
      <c r="C870" s="14"/>
      <c r="D870" s="14"/>
      <c r="E870" s="14"/>
      <c r="F870" s="14"/>
      <c r="G870" s="14"/>
      <c r="H870" s="122"/>
      <c r="I870" s="14"/>
      <c r="J870" s="27"/>
      <c r="K870" s="29"/>
    </row>
    <row r="871" spans="3:11" s="8" customFormat="1" ht="30" customHeight="1" x14ac:dyDescent="0.55000000000000004">
      <c r="C871" s="14"/>
      <c r="D871" s="14"/>
      <c r="E871" s="14"/>
      <c r="F871" s="14"/>
      <c r="G871" s="14"/>
      <c r="H871" s="122"/>
      <c r="I871" s="14"/>
      <c r="J871" s="27"/>
      <c r="K871" s="29"/>
    </row>
    <row r="872" spans="3:11" s="8" customFormat="1" ht="30" customHeight="1" x14ac:dyDescent="0.55000000000000004">
      <c r="C872" s="14"/>
      <c r="D872" s="14"/>
      <c r="E872" s="14"/>
      <c r="F872" s="14"/>
      <c r="G872" s="14"/>
      <c r="H872" s="122"/>
      <c r="I872" s="14"/>
      <c r="J872" s="27"/>
      <c r="K872" s="29"/>
    </row>
    <row r="873" spans="3:11" s="8" customFormat="1" ht="30" customHeight="1" x14ac:dyDescent="0.55000000000000004">
      <c r="C873" s="14"/>
      <c r="D873" s="14"/>
      <c r="E873" s="14"/>
      <c r="F873" s="14"/>
      <c r="G873" s="14"/>
      <c r="H873" s="122"/>
      <c r="I873" s="14"/>
      <c r="J873" s="27"/>
      <c r="K873" s="29"/>
    </row>
    <row r="874" spans="3:11" s="8" customFormat="1" ht="30" customHeight="1" x14ac:dyDescent="0.55000000000000004">
      <c r="C874" s="14"/>
      <c r="D874" s="14"/>
      <c r="E874" s="14"/>
      <c r="F874" s="14"/>
      <c r="G874" s="14"/>
      <c r="H874" s="122"/>
      <c r="I874" s="14"/>
      <c r="J874" s="27"/>
      <c r="K874" s="29"/>
    </row>
    <row r="875" spans="3:11" s="8" customFormat="1" ht="30" customHeight="1" x14ac:dyDescent="0.55000000000000004">
      <c r="C875" s="14"/>
      <c r="D875" s="14"/>
      <c r="E875" s="14"/>
      <c r="F875" s="14"/>
      <c r="G875" s="14"/>
      <c r="H875" s="122"/>
      <c r="I875" s="14"/>
      <c r="J875" s="27"/>
      <c r="K875" s="29"/>
    </row>
    <row r="876" spans="3:11" s="8" customFormat="1" ht="30" customHeight="1" x14ac:dyDescent="0.55000000000000004">
      <c r="C876" s="14"/>
      <c r="D876" s="14"/>
      <c r="E876" s="14"/>
      <c r="F876" s="14"/>
      <c r="G876" s="14"/>
      <c r="H876" s="122"/>
      <c r="I876" s="14"/>
      <c r="J876" s="27"/>
      <c r="K876" s="29"/>
    </row>
    <row r="877" spans="3:11" s="8" customFormat="1" ht="30" customHeight="1" x14ac:dyDescent="0.55000000000000004">
      <c r="C877" s="14"/>
      <c r="D877" s="14"/>
      <c r="E877" s="14"/>
      <c r="F877" s="14"/>
      <c r="G877" s="14"/>
      <c r="H877" s="122"/>
      <c r="I877" s="14"/>
      <c r="J877" s="27"/>
      <c r="K877" s="29"/>
    </row>
    <row r="878" spans="3:11" s="8" customFormat="1" ht="30" customHeight="1" x14ac:dyDescent="0.55000000000000004">
      <c r="C878" s="14"/>
      <c r="D878" s="14"/>
      <c r="E878" s="14"/>
      <c r="F878" s="14"/>
      <c r="G878" s="14"/>
      <c r="H878" s="122"/>
      <c r="I878" s="14"/>
      <c r="J878" s="27"/>
      <c r="K878" s="29"/>
    </row>
    <row r="879" spans="3:11" s="8" customFormat="1" ht="30" customHeight="1" x14ac:dyDescent="0.55000000000000004">
      <c r="C879" s="14"/>
      <c r="D879" s="14"/>
      <c r="E879" s="14"/>
      <c r="F879" s="14"/>
      <c r="G879" s="14"/>
      <c r="H879" s="122"/>
      <c r="I879" s="14"/>
      <c r="J879" s="27"/>
      <c r="K879" s="29"/>
    </row>
    <row r="880" spans="3:11" s="8" customFormat="1" ht="30" customHeight="1" x14ac:dyDescent="0.55000000000000004">
      <c r="C880" s="14"/>
      <c r="D880" s="14"/>
      <c r="E880" s="14"/>
      <c r="F880" s="14"/>
      <c r="G880" s="14"/>
      <c r="H880" s="122"/>
      <c r="I880" s="14"/>
      <c r="J880" s="27"/>
      <c r="K880" s="29"/>
    </row>
    <row r="881" spans="3:11" s="8" customFormat="1" ht="30" customHeight="1" x14ac:dyDescent="0.55000000000000004">
      <c r="C881" s="14"/>
      <c r="D881" s="14"/>
      <c r="E881" s="14"/>
      <c r="F881" s="14"/>
      <c r="G881" s="14"/>
      <c r="H881" s="122"/>
      <c r="I881" s="14"/>
      <c r="J881" s="27"/>
      <c r="K881" s="29"/>
    </row>
    <row r="882" spans="3:11" s="8" customFormat="1" ht="30" customHeight="1" x14ac:dyDescent="0.55000000000000004">
      <c r="C882" s="14"/>
      <c r="D882" s="14"/>
      <c r="E882" s="14"/>
      <c r="F882" s="14"/>
      <c r="G882" s="14"/>
      <c r="H882" s="122"/>
      <c r="I882" s="14"/>
      <c r="J882" s="27"/>
      <c r="K882" s="29"/>
    </row>
    <row r="883" spans="3:11" s="8" customFormat="1" ht="30" customHeight="1" x14ac:dyDescent="0.55000000000000004">
      <c r="C883" s="14"/>
      <c r="D883" s="14"/>
      <c r="E883" s="14"/>
      <c r="F883" s="14"/>
      <c r="G883" s="14"/>
      <c r="H883" s="122"/>
      <c r="I883" s="14"/>
      <c r="J883" s="27"/>
      <c r="K883" s="29"/>
    </row>
    <row r="884" spans="3:11" s="8" customFormat="1" ht="30" customHeight="1" x14ac:dyDescent="0.55000000000000004">
      <c r="C884" s="14"/>
      <c r="D884" s="14"/>
      <c r="E884" s="14"/>
      <c r="F884" s="14"/>
      <c r="G884" s="14"/>
      <c r="H884" s="122"/>
      <c r="I884" s="14"/>
      <c r="J884" s="27"/>
      <c r="K884" s="29"/>
    </row>
    <row r="885" spans="3:11" s="8" customFormat="1" ht="30" customHeight="1" x14ac:dyDescent="0.55000000000000004">
      <c r="C885" s="14"/>
      <c r="D885" s="14"/>
      <c r="E885" s="14"/>
      <c r="F885" s="14"/>
      <c r="G885" s="14"/>
      <c r="H885" s="122"/>
      <c r="I885" s="14"/>
      <c r="J885" s="27"/>
      <c r="K885" s="29"/>
    </row>
    <row r="886" spans="3:11" s="8" customFormat="1" ht="30" customHeight="1" x14ac:dyDescent="0.55000000000000004">
      <c r="C886" s="14"/>
      <c r="D886" s="14"/>
      <c r="E886" s="14"/>
      <c r="F886" s="14"/>
      <c r="G886" s="14"/>
      <c r="H886" s="122"/>
      <c r="I886" s="14"/>
      <c r="J886" s="27"/>
      <c r="K886" s="29"/>
    </row>
    <row r="887" spans="3:11" s="8" customFormat="1" ht="30" customHeight="1" x14ac:dyDescent="0.55000000000000004">
      <c r="C887" s="14"/>
      <c r="D887" s="14"/>
      <c r="E887" s="14"/>
      <c r="F887" s="14"/>
      <c r="G887" s="14"/>
      <c r="H887" s="122"/>
      <c r="I887" s="14"/>
      <c r="J887" s="27"/>
      <c r="K887" s="29"/>
    </row>
    <row r="888" spans="3:11" s="8" customFormat="1" ht="30" customHeight="1" x14ac:dyDescent="0.55000000000000004">
      <c r="C888" s="14"/>
      <c r="D888" s="14"/>
      <c r="E888" s="14"/>
      <c r="F888" s="14"/>
      <c r="G888" s="14"/>
      <c r="H888" s="122"/>
      <c r="I888" s="14"/>
      <c r="J888" s="27"/>
      <c r="K888" s="29"/>
    </row>
    <row r="889" spans="3:11" s="8" customFormat="1" ht="30" customHeight="1" x14ac:dyDescent="0.55000000000000004">
      <c r="C889" s="14"/>
      <c r="D889" s="14"/>
      <c r="E889" s="14"/>
      <c r="F889" s="14"/>
      <c r="G889" s="14"/>
      <c r="H889" s="122"/>
      <c r="I889" s="14"/>
      <c r="J889" s="27"/>
      <c r="K889" s="29"/>
    </row>
    <row r="890" spans="3:11" s="8" customFormat="1" ht="30" customHeight="1" x14ac:dyDescent="0.55000000000000004">
      <c r="C890" s="14"/>
      <c r="D890" s="14"/>
      <c r="E890" s="14"/>
      <c r="F890" s="14"/>
      <c r="G890" s="14"/>
      <c r="H890" s="122"/>
      <c r="I890" s="14"/>
      <c r="J890" s="27"/>
      <c r="K890" s="29"/>
    </row>
    <row r="891" spans="3:11" s="8" customFormat="1" ht="30" customHeight="1" x14ac:dyDescent="0.55000000000000004">
      <c r="C891" s="14"/>
      <c r="D891" s="14"/>
      <c r="E891" s="14"/>
      <c r="F891" s="14"/>
      <c r="G891" s="14"/>
      <c r="H891" s="122"/>
      <c r="I891" s="14"/>
      <c r="J891" s="27"/>
      <c r="K891" s="29"/>
    </row>
    <row r="893" spans="3:11" s="8" customFormat="1" ht="30" customHeight="1" x14ac:dyDescent="0.55000000000000004">
      <c r="C893" s="14"/>
      <c r="D893" s="14"/>
      <c r="E893" s="14"/>
      <c r="F893" s="14"/>
      <c r="G893" s="14"/>
      <c r="H893" s="122"/>
      <c r="I893" s="14"/>
      <c r="J893" s="27"/>
      <c r="K893" s="29"/>
    </row>
    <row r="894" spans="3:11" s="8" customFormat="1" ht="30" customHeight="1" x14ac:dyDescent="0.55000000000000004">
      <c r="C894" s="14"/>
      <c r="D894" s="14"/>
      <c r="E894" s="14"/>
      <c r="F894" s="14"/>
      <c r="G894" s="14"/>
      <c r="H894" s="122"/>
      <c r="I894" s="14"/>
      <c r="J894" s="27"/>
      <c r="K894" s="29"/>
    </row>
    <row r="895" spans="3:11" s="8" customFormat="1" ht="30" customHeight="1" x14ac:dyDescent="0.55000000000000004">
      <c r="C895" s="14"/>
      <c r="D895" s="14"/>
      <c r="E895" s="14"/>
      <c r="F895" s="14"/>
      <c r="G895" s="14"/>
      <c r="H895" s="122"/>
      <c r="I895" s="14"/>
      <c r="J895" s="27"/>
      <c r="K895" s="29"/>
    </row>
    <row r="896" spans="3:11" s="8" customFormat="1" ht="30" customHeight="1" x14ac:dyDescent="0.55000000000000004">
      <c r="C896" s="14"/>
      <c r="D896" s="14"/>
      <c r="E896" s="14"/>
      <c r="F896" s="14"/>
      <c r="G896" s="14"/>
      <c r="H896" s="122"/>
      <c r="I896" s="14"/>
      <c r="J896" s="27"/>
      <c r="K896" s="29"/>
    </row>
    <row r="906" spans="11:14" ht="30" customHeight="1" x14ac:dyDescent="0.55000000000000004">
      <c r="K906" s="29"/>
      <c r="L906" s="50"/>
      <c r="M906" s="49"/>
      <c r="N906" s="49"/>
    </row>
    <row r="907" spans="11:14" ht="30" customHeight="1" x14ac:dyDescent="0.55000000000000004">
      <c r="K907" s="29"/>
      <c r="L907" s="50"/>
      <c r="M907" s="49"/>
      <c r="N907" s="49"/>
    </row>
    <row r="908" spans="11:14" ht="30" customHeight="1" x14ac:dyDescent="0.55000000000000004">
      <c r="K908" s="29"/>
      <c r="L908" s="50"/>
      <c r="M908" s="49"/>
      <c r="N908" s="49"/>
    </row>
    <row r="913" spans="11:14" ht="30" customHeight="1" x14ac:dyDescent="0.55000000000000004">
      <c r="K913" s="29"/>
    </row>
    <row r="914" spans="11:14" ht="30" customHeight="1" x14ac:dyDescent="0.55000000000000004">
      <c r="K914" s="29"/>
    </row>
    <row r="915" spans="11:14" ht="30" customHeight="1" x14ac:dyDescent="0.55000000000000004">
      <c r="K915" s="29"/>
    </row>
    <row r="916" spans="11:14" ht="30" customHeight="1" x14ac:dyDescent="0.55000000000000004">
      <c r="K916" s="29"/>
    </row>
    <row r="917" spans="11:14" ht="30" customHeight="1" x14ac:dyDescent="0.55000000000000004">
      <c r="K917" s="29"/>
    </row>
    <row r="918" spans="11:14" ht="30" customHeight="1" x14ac:dyDescent="0.55000000000000004">
      <c r="K918" s="29"/>
    </row>
    <row r="919" spans="11:14" ht="30" customHeight="1" x14ac:dyDescent="0.55000000000000004">
      <c r="K919" s="29"/>
    </row>
    <row r="920" spans="11:14" ht="30" customHeight="1" x14ac:dyDescent="0.55000000000000004">
      <c r="K920" s="29"/>
    </row>
    <row r="921" spans="11:14" ht="30" customHeight="1" x14ac:dyDescent="0.55000000000000004">
      <c r="K921" s="29"/>
    </row>
    <row r="924" spans="11:14" ht="30" customHeight="1" x14ac:dyDescent="0.55000000000000004">
      <c r="K924" s="29"/>
      <c r="L924" s="50"/>
      <c r="M924" s="49"/>
      <c r="N924" s="49"/>
    </row>
    <row r="925" spans="11:14" ht="30" customHeight="1" x14ac:dyDescent="0.55000000000000004">
      <c r="K925" s="29"/>
      <c r="L925" s="50"/>
      <c r="M925" s="49"/>
      <c r="N925" s="49"/>
    </row>
    <row r="926" spans="11:14" ht="30" customHeight="1" x14ac:dyDescent="0.55000000000000004">
      <c r="K926" s="29"/>
      <c r="L926" s="50"/>
      <c r="M926" s="49"/>
      <c r="N926" s="49"/>
    </row>
    <row r="927" spans="11:14" ht="30" customHeight="1" x14ac:dyDescent="0.55000000000000004">
      <c r="K927" s="29"/>
      <c r="L927" s="50"/>
      <c r="M927" s="49"/>
      <c r="N927" s="49"/>
    </row>
    <row r="929" spans="3:11" s="8" customFormat="1" ht="30" customHeight="1" x14ac:dyDescent="0.55000000000000004">
      <c r="C929" s="14"/>
      <c r="D929" s="14"/>
      <c r="E929" s="14"/>
      <c r="F929" s="14"/>
      <c r="G929" s="14"/>
      <c r="H929" s="122"/>
      <c r="I929" s="14"/>
      <c r="J929" s="27"/>
      <c r="K929" s="29"/>
    </row>
    <row r="930" spans="3:11" s="8" customFormat="1" ht="30" customHeight="1" x14ac:dyDescent="0.55000000000000004">
      <c r="C930" s="14"/>
      <c r="D930" s="14"/>
      <c r="E930" s="14"/>
      <c r="F930" s="14"/>
      <c r="G930" s="14"/>
      <c r="H930" s="122"/>
      <c r="I930" s="14"/>
      <c r="J930" s="27"/>
      <c r="K930" s="29"/>
    </row>
    <row r="931" spans="3:11" s="8" customFormat="1" ht="30" customHeight="1" x14ac:dyDescent="0.55000000000000004">
      <c r="C931" s="14"/>
      <c r="D931" s="14"/>
      <c r="E931" s="14"/>
      <c r="F931" s="14"/>
      <c r="G931" s="14"/>
      <c r="H931" s="122"/>
      <c r="I931" s="14"/>
      <c r="J931" s="27"/>
      <c r="K931" s="29"/>
    </row>
    <row r="932" spans="3:11" s="8" customFormat="1" ht="30" customHeight="1" x14ac:dyDescent="0.55000000000000004">
      <c r="C932" s="14"/>
      <c r="D932" s="14"/>
      <c r="E932" s="14"/>
      <c r="F932" s="14"/>
      <c r="G932" s="14"/>
      <c r="H932" s="122"/>
      <c r="I932" s="14"/>
      <c r="J932" s="27"/>
      <c r="K932" s="29"/>
    </row>
    <row r="942" spans="3:11" s="8" customFormat="1" ht="30" customHeight="1" x14ac:dyDescent="0.55000000000000004">
      <c r="C942" s="14"/>
      <c r="D942" s="14"/>
      <c r="E942" s="14"/>
      <c r="F942" s="14"/>
      <c r="G942" s="14"/>
      <c r="H942" s="122"/>
      <c r="I942" s="14"/>
      <c r="J942" s="27"/>
      <c r="K942" s="29"/>
    </row>
    <row r="943" spans="3:11" s="8" customFormat="1" ht="30" customHeight="1" x14ac:dyDescent="0.55000000000000004">
      <c r="C943" s="14"/>
      <c r="D943" s="14"/>
      <c r="E943" s="14"/>
      <c r="F943" s="14"/>
      <c r="G943" s="14"/>
      <c r="H943" s="122"/>
      <c r="I943" s="14"/>
      <c r="J943" s="27"/>
      <c r="K943" s="29"/>
    </row>
    <row r="944" spans="3:11" s="8" customFormat="1" ht="30" customHeight="1" x14ac:dyDescent="0.55000000000000004">
      <c r="C944" s="14"/>
      <c r="D944" s="14"/>
      <c r="E944" s="14"/>
      <c r="F944" s="14"/>
      <c r="G944" s="14"/>
      <c r="H944" s="122"/>
      <c r="I944" s="14"/>
      <c r="J944" s="27"/>
      <c r="K944" s="29"/>
    </row>
    <row r="945" spans="3:11" s="8" customFormat="1" ht="30" customHeight="1" x14ac:dyDescent="0.55000000000000004">
      <c r="C945" s="14"/>
      <c r="D945" s="14"/>
      <c r="E945" s="14"/>
      <c r="F945" s="14"/>
      <c r="G945" s="14"/>
      <c r="H945" s="122"/>
      <c r="I945" s="14"/>
      <c r="J945" s="27"/>
      <c r="K945" s="29"/>
    </row>
    <row r="946" spans="3:11" s="8" customFormat="1" ht="30" customHeight="1" x14ac:dyDescent="0.55000000000000004">
      <c r="C946" s="14"/>
      <c r="D946" s="14"/>
      <c r="E946" s="14"/>
      <c r="F946" s="14"/>
      <c r="G946" s="14"/>
      <c r="H946" s="122"/>
      <c r="I946" s="14"/>
      <c r="J946" s="27"/>
      <c r="K946" s="29"/>
    </row>
    <row r="947" spans="3:11" s="8" customFormat="1" ht="30" customHeight="1" x14ac:dyDescent="0.55000000000000004">
      <c r="C947" s="14"/>
      <c r="D947" s="14"/>
      <c r="E947" s="14"/>
      <c r="F947" s="14"/>
      <c r="G947" s="14"/>
      <c r="H947" s="122"/>
      <c r="I947" s="14"/>
      <c r="J947" s="27"/>
      <c r="K947" s="29"/>
    </row>
    <row r="948" spans="3:11" s="8" customFormat="1" ht="30" customHeight="1" x14ac:dyDescent="0.55000000000000004">
      <c r="C948" s="14"/>
      <c r="D948" s="14"/>
      <c r="E948" s="14"/>
      <c r="F948" s="14"/>
      <c r="G948" s="14"/>
      <c r="H948" s="122"/>
      <c r="I948" s="14"/>
      <c r="J948" s="27"/>
      <c r="K948" s="29"/>
    </row>
    <row r="950" spans="3:11" s="8" customFormat="1" ht="30" customHeight="1" x14ac:dyDescent="0.55000000000000004">
      <c r="C950" s="14"/>
      <c r="D950" s="14"/>
      <c r="E950" s="14"/>
      <c r="F950" s="14"/>
      <c r="G950" s="14"/>
      <c r="H950" s="122"/>
      <c r="I950" s="14"/>
      <c r="J950" s="27"/>
      <c r="K950" s="29"/>
    </row>
    <row r="951" spans="3:11" s="8" customFormat="1" ht="30" customHeight="1" x14ac:dyDescent="0.55000000000000004">
      <c r="C951" s="14"/>
      <c r="D951" s="14"/>
      <c r="E951" s="14"/>
      <c r="F951" s="14"/>
      <c r="G951" s="14"/>
      <c r="H951" s="122"/>
      <c r="I951" s="14"/>
      <c r="J951" s="27"/>
      <c r="K951" s="29"/>
    </row>
    <row r="952" spans="3:11" s="8" customFormat="1" ht="30" customHeight="1" x14ac:dyDescent="0.55000000000000004">
      <c r="C952" s="14"/>
      <c r="D952" s="14"/>
      <c r="E952" s="14"/>
      <c r="F952" s="14"/>
      <c r="G952" s="14"/>
      <c r="H952" s="122"/>
      <c r="I952" s="14"/>
      <c r="J952" s="27"/>
      <c r="K952" s="29"/>
    </row>
    <row r="953" spans="3:11" s="8" customFormat="1" ht="30" customHeight="1" x14ac:dyDescent="0.55000000000000004">
      <c r="C953" s="14"/>
      <c r="D953" s="14"/>
      <c r="E953" s="14"/>
      <c r="F953" s="14"/>
      <c r="G953" s="14"/>
      <c r="H953" s="122"/>
      <c r="I953" s="14"/>
      <c r="J953" s="27"/>
      <c r="K953" s="29"/>
    </row>
    <row r="954" spans="3:11" s="8" customFormat="1" ht="30" customHeight="1" x14ac:dyDescent="0.55000000000000004">
      <c r="C954" s="14"/>
      <c r="D954" s="14"/>
      <c r="E954" s="14"/>
      <c r="F954" s="14"/>
      <c r="G954" s="14"/>
      <c r="H954" s="122"/>
      <c r="I954" s="14"/>
      <c r="J954" s="27"/>
      <c r="K954" s="29"/>
    </row>
    <row r="955" spans="3:11" s="8" customFormat="1" ht="30" customHeight="1" x14ac:dyDescent="0.55000000000000004">
      <c r="C955" s="14"/>
      <c r="D955" s="14"/>
      <c r="E955" s="14"/>
      <c r="F955" s="14"/>
      <c r="G955" s="14"/>
      <c r="H955" s="122"/>
      <c r="I955" s="14"/>
      <c r="J955" s="27"/>
      <c r="K955" s="29"/>
    </row>
    <row r="956" spans="3:11" s="8" customFormat="1" ht="30" customHeight="1" x14ac:dyDescent="0.55000000000000004">
      <c r="C956" s="14"/>
      <c r="D956" s="14"/>
      <c r="E956" s="14"/>
      <c r="F956" s="14"/>
      <c r="G956" s="14"/>
      <c r="H956" s="122"/>
      <c r="I956" s="14"/>
      <c r="J956" s="27"/>
      <c r="K956" s="29"/>
    </row>
    <row r="957" spans="3:11" s="8" customFormat="1" ht="30" customHeight="1" x14ac:dyDescent="0.55000000000000004">
      <c r="C957" s="14"/>
      <c r="D957" s="14"/>
      <c r="E957" s="14"/>
      <c r="F957" s="14"/>
      <c r="G957" s="14"/>
      <c r="H957" s="122"/>
      <c r="I957" s="14"/>
      <c r="J957" s="27"/>
      <c r="K957" s="29"/>
    </row>
    <row r="958" spans="3:11" s="8" customFormat="1" ht="30" customHeight="1" x14ac:dyDescent="0.55000000000000004">
      <c r="C958" s="14"/>
      <c r="D958" s="14"/>
      <c r="E958" s="14"/>
      <c r="F958" s="14"/>
      <c r="G958" s="14"/>
      <c r="H958" s="122"/>
      <c r="I958" s="14"/>
      <c r="J958" s="27"/>
      <c r="K958" s="29"/>
    </row>
    <row r="959" spans="3:11" s="8" customFormat="1" ht="30" customHeight="1" x14ac:dyDescent="0.55000000000000004">
      <c r="C959" s="14"/>
      <c r="D959" s="14"/>
      <c r="E959" s="14"/>
      <c r="F959" s="14"/>
      <c r="G959" s="14"/>
      <c r="H959" s="122"/>
      <c r="I959" s="14"/>
      <c r="J959" s="27"/>
      <c r="K959" s="29"/>
    </row>
    <row r="960" spans="3:11" s="8" customFormat="1" ht="30" customHeight="1" x14ac:dyDescent="0.55000000000000004">
      <c r="C960" s="14"/>
      <c r="D960" s="14"/>
      <c r="E960" s="14"/>
      <c r="F960" s="14"/>
      <c r="G960" s="14"/>
      <c r="H960" s="122"/>
      <c r="I960" s="14"/>
      <c r="J960" s="27"/>
      <c r="K960" s="29"/>
    </row>
    <row r="961" spans="3:11" s="8" customFormat="1" ht="30" customHeight="1" x14ac:dyDescent="0.55000000000000004">
      <c r="C961" s="14"/>
      <c r="D961" s="14"/>
      <c r="E961" s="14"/>
      <c r="F961" s="14"/>
      <c r="G961" s="14"/>
      <c r="H961" s="122"/>
      <c r="I961" s="14"/>
      <c r="J961" s="27"/>
      <c r="K961" s="29"/>
    </row>
    <row r="962" spans="3:11" s="8" customFormat="1" ht="30" customHeight="1" x14ac:dyDescent="0.55000000000000004">
      <c r="C962" s="14"/>
      <c r="D962" s="14"/>
      <c r="E962" s="14"/>
      <c r="F962" s="14"/>
      <c r="G962" s="14"/>
      <c r="H962" s="122"/>
      <c r="I962" s="14"/>
      <c r="J962" s="27"/>
      <c r="K962" s="29"/>
    </row>
    <row r="963" spans="3:11" s="8" customFormat="1" ht="30" customHeight="1" x14ac:dyDescent="0.55000000000000004">
      <c r="C963" s="14"/>
      <c r="D963" s="14"/>
      <c r="E963" s="14"/>
      <c r="F963" s="14"/>
      <c r="G963" s="14"/>
      <c r="H963" s="122"/>
      <c r="I963" s="14"/>
      <c r="J963" s="27"/>
      <c r="K963" s="29"/>
    </row>
    <row r="964" spans="3:11" s="8" customFormat="1" ht="30" customHeight="1" x14ac:dyDescent="0.55000000000000004">
      <c r="C964" s="14"/>
      <c r="D964" s="14"/>
      <c r="E964" s="14"/>
      <c r="F964" s="14"/>
      <c r="G964" s="14"/>
      <c r="H964" s="122"/>
      <c r="I964" s="14"/>
      <c r="J964" s="27"/>
      <c r="K964" s="29"/>
    </row>
    <row r="973" spans="3:11" s="8" customFormat="1" ht="30" customHeight="1" x14ac:dyDescent="0.55000000000000004">
      <c r="C973" s="14"/>
      <c r="D973" s="14"/>
      <c r="E973" s="14"/>
      <c r="F973" s="14"/>
      <c r="G973" s="14"/>
      <c r="H973" s="122"/>
      <c r="I973" s="14"/>
      <c r="J973" s="27"/>
      <c r="K973" s="29"/>
    </row>
    <row r="974" spans="3:11" s="8" customFormat="1" ht="30" customHeight="1" x14ac:dyDescent="0.55000000000000004">
      <c r="C974" s="14"/>
      <c r="D974" s="14"/>
      <c r="E974" s="14"/>
      <c r="F974" s="14"/>
      <c r="G974" s="14"/>
      <c r="H974" s="122"/>
      <c r="I974" s="14"/>
      <c r="J974" s="27"/>
      <c r="K974" s="29"/>
    </row>
    <row r="975" spans="3:11" s="8" customFormat="1" ht="30" customHeight="1" x14ac:dyDescent="0.55000000000000004">
      <c r="C975" s="14"/>
      <c r="D975" s="14"/>
      <c r="E975" s="14"/>
      <c r="F975" s="14"/>
      <c r="G975" s="14"/>
      <c r="H975" s="122"/>
      <c r="I975" s="14"/>
      <c r="J975" s="27"/>
      <c r="K975" s="29"/>
    </row>
    <row r="976" spans="3:11" s="8" customFormat="1" ht="30" customHeight="1" x14ac:dyDescent="0.55000000000000004">
      <c r="C976" s="14"/>
      <c r="D976" s="14"/>
      <c r="E976" s="14"/>
      <c r="F976" s="14"/>
      <c r="G976" s="14"/>
      <c r="H976" s="122"/>
      <c r="I976" s="14"/>
      <c r="J976" s="27"/>
      <c r="K976" s="29"/>
    </row>
    <row r="977" spans="11:15" ht="30" customHeight="1" x14ac:dyDescent="0.55000000000000004">
      <c r="K977" s="29"/>
    </row>
    <row r="978" spans="11:15" ht="30" customHeight="1" x14ac:dyDescent="0.55000000000000004">
      <c r="K978" s="29"/>
    </row>
    <row r="979" spans="11:15" ht="30" customHeight="1" x14ac:dyDescent="0.55000000000000004">
      <c r="K979" s="29"/>
    </row>
    <row r="980" spans="11:15" ht="30" customHeight="1" x14ac:dyDescent="0.55000000000000004">
      <c r="K980" s="29"/>
    </row>
    <row r="982" spans="11:15" ht="30" customHeight="1" x14ac:dyDescent="0.55000000000000004">
      <c r="K982" s="29"/>
      <c r="L982" s="50"/>
      <c r="M982" s="49"/>
      <c r="N982" s="49"/>
      <c r="O982" s="49"/>
    </row>
    <row r="983" spans="11:15" ht="30" customHeight="1" x14ac:dyDescent="0.55000000000000004">
      <c r="K983" s="29"/>
      <c r="L983" s="50"/>
      <c r="M983" s="49"/>
      <c r="N983" s="49"/>
      <c r="O983" s="49"/>
    </row>
    <row r="984" spans="11:15" ht="30" customHeight="1" x14ac:dyDescent="0.55000000000000004">
      <c r="K984" s="29"/>
      <c r="L984" s="50"/>
      <c r="M984" s="49"/>
      <c r="N984" s="49"/>
      <c r="O984" s="49"/>
    </row>
    <row r="985" spans="11:15" ht="30" customHeight="1" x14ac:dyDescent="0.55000000000000004">
      <c r="K985" s="29"/>
      <c r="L985" s="50"/>
      <c r="M985" s="49"/>
      <c r="N985" s="49"/>
      <c r="O985" s="49"/>
    </row>
    <row r="986" spans="11:15" ht="30" customHeight="1" x14ac:dyDescent="0.55000000000000004">
      <c r="K986" s="29"/>
      <c r="L986" s="50"/>
      <c r="M986" s="49"/>
      <c r="N986" s="49"/>
      <c r="O986" s="49"/>
    </row>
    <row r="1011" spans="3:11" s="8" customFormat="1" ht="30" customHeight="1" x14ac:dyDescent="0.55000000000000004">
      <c r="C1011" s="14"/>
      <c r="D1011" s="14"/>
      <c r="E1011" s="14"/>
      <c r="F1011" s="14"/>
      <c r="G1011" s="14"/>
      <c r="H1011" s="122"/>
      <c r="I1011" s="14"/>
      <c r="J1011" s="27"/>
      <c r="K1011" s="29"/>
    </row>
    <row r="1012" spans="3:11" s="8" customFormat="1" ht="30" customHeight="1" x14ac:dyDescent="0.55000000000000004">
      <c r="C1012" s="14"/>
      <c r="D1012" s="14"/>
      <c r="E1012" s="14"/>
      <c r="F1012" s="14"/>
      <c r="G1012" s="14"/>
      <c r="H1012" s="122"/>
      <c r="I1012" s="14"/>
      <c r="J1012" s="27"/>
      <c r="K1012" s="29"/>
    </row>
    <row r="1013" spans="3:11" s="8" customFormat="1" ht="30" customHeight="1" x14ac:dyDescent="0.55000000000000004">
      <c r="C1013" s="14"/>
      <c r="D1013" s="14"/>
      <c r="E1013" s="14"/>
      <c r="F1013" s="14"/>
      <c r="G1013" s="14"/>
      <c r="H1013" s="122"/>
      <c r="I1013" s="14"/>
      <c r="J1013" s="27"/>
      <c r="K1013" s="29"/>
    </row>
    <row r="1014" spans="3:11" s="8" customFormat="1" ht="30" customHeight="1" x14ac:dyDescent="0.55000000000000004">
      <c r="C1014" s="14"/>
      <c r="D1014" s="14"/>
      <c r="E1014" s="14"/>
      <c r="F1014" s="14"/>
      <c r="G1014" s="14"/>
      <c r="H1014" s="122"/>
      <c r="I1014" s="14"/>
      <c r="J1014" s="27"/>
      <c r="K1014" s="29"/>
    </row>
    <row r="1015" spans="3:11" s="8" customFormat="1" ht="30" customHeight="1" x14ac:dyDescent="0.55000000000000004">
      <c r="C1015" s="14"/>
      <c r="D1015" s="14"/>
      <c r="E1015" s="14"/>
      <c r="F1015" s="14"/>
      <c r="G1015" s="14"/>
      <c r="H1015" s="122"/>
      <c r="I1015" s="14"/>
      <c r="J1015" s="27"/>
      <c r="K1015" s="29"/>
    </row>
    <row r="1016" spans="3:11" s="8" customFormat="1" ht="30" customHeight="1" x14ac:dyDescent="0.55000000000000004">
      <c r="C1016" s="14"/>
      <c r="D1016" s="14"/>
      <c r="E1016" s="14"/>
      <c r="F1016" s="14"/>
      <c r="G1016" s="14"/>
      <c r="H1016" s="122"/>
      <c r="I1016" s="14"/>
      <c r="J1016" s="27"/>
      <c r="K1016" s="29"/>
    </row>
    <row r="1017" spans="3:11" s="8" customFormat="1" ht="30" customHeight="1" x14ac:dyDescent="0.55000000000000004">
      <c r="C1017" s="14"/>
      <c r="D1017" s="14"/>
      <c r="E1017" s="14"/>
      <c r="F1017" s="14"/>
      <c r="G1017" s="14"/>
      <c r="H1017" s="122"/>
      <c r="I1017" s="14"/>
      <c r="J1017" s="27"/>
      <c r="K1017" s="29"/>
    </row>
    <row r="1018" spans="3:11" s="8" customFormat="1" ht="30" customHeight="1" x14ac:dyDescent="0.55000000000000004">
      <c r="C1018" s="14"/>
      <c r="D1018" s="14"/>
      <c r="E1018" s="14"/>
      <c r="F1018" s="14"/>
      <c r="G1018" s="14"/>
      <c r="H1018" s="122"/>
      <c r="I1018" s="14"/>
      <c r="J1018" s="27"/>
      <c r="K1018" s="29"/>
    </row>
    <row r="1062" spans="10:15" ht="30" customHeight="1" x14ac:dyDescent="0.55000000000000004">
      <c r="J1062" s="34"/>
    </row>
    <row r="1063" spans="10:15" ht="30" customHeight="1" x14ac:dyDescent="0.55000000000000004">
      <c r="J1063" s="34"/>
    </row>
    <row r="1064" spans="10:15" ht="30" customHeight="1" x14ac:dyDescent="0.55000000000000004">
      <c r="J1064" s="34"/>
    </row>
    <row r="1065" spans="10:15" ht="30" customHeight="1" x14ac:dyDescent="0.55000000000000004">
      <c r="J1065" s="34"/>
    </row>
    <row r="1066" spans="10:15" ht="30" customHeight="1" x14ac:dyDescent="0.55000000000000004">
      <c r="J1066" s="34"/>
    </row>
    <row r="1067" spans="10:15" ht="30" customHeight="1" x14ac:dyDescent="0.55000000000000004">
      <c r="J1067" s="34"/>
    </row>
    <row r="1068" spans="10:15" ht="30" customHeight="1" x14ac:dyDescent="0.55000000000000004">
      <c r="J1068" s="34"/>
    </row>
    <row r="1069" spans="10:15" ht="30" customHeight="1" x14ac:dyDescent="0.55000000000000004">
      <c r="J1069" s="34"/>
    </row>
    <row r="1071" spans="10:15" ht="30" customHeight="1" x14ac:dyDescent="0.55000000000000004">
      <c r="K1071" s="29"/>
      <c r="L1071" s="50"/>
      <c r="M1071" s="49"/>
      <c r="N1071" s="49"/>
      <c r="O1071" s="49"/>
    </row>
    <row r="1072" spans="10:15" ht="30" customHeight="1" x14ac:dyDescent="0.55000000000000004">
      <c r="K1072" s="29"/>
      <c r="L1072" s="50"/>
      <c r="M1072" s="49"/>
      <c r="N1072" s="49"/>
      <c r="O1072" s="49"/>
    </row>
    <row r="1073" spans="11:15" ht="30" customHeight="1" x14ac:dyDescent="0.55000000000000004">
      <c r="K1073" s="29"/>
      <c r="L1073" s="50"/>
      <c r="M1073" s="49"/>
      <c r="N1073" s="49"/>
      <c r="O1073" s="49"/>
    </row>
    <row r="1074" spans="11:15" ht="30" customHeight="1" x14ac:dyDescent="0.55000000000000004">
      <c r="K1074" s="29"/>
      <c r="L1074" s="50"/>
      <c r="M1074" s="49"/>
      <c r="N1074" s="49"/>
      <c r="O1074" s="49"/>
    </row>
    <row r="1075" spans="11:15" ht="30" customHeight="1" x14ac:dyDescent="0.55000000000000004">
      <c r="K1075" s="29"/>
      <c r="L1075" s="50"/>
      <c r="M1075" s="49"/>
      <c r="N1075" s="49"/>
      <c r="O1075" s="49"/>
    </row>
    <row r="1076" spans="11:15" ht="30" customHeight="1" x14ac:dyDescent="0.55000000000000004">
      <c r="K1076" s="29"/>
      <c r="L1076" s="50"/>
      <c r="M1076" s="49"/>
      <c r="N1076" s="49"/>
      <c r="O1076" s="49"/>
    </row>
    <row r="1077" spans="11:15" ht="30" customHeight="1" x14ac:dyDescent="0.55000000000000004">
      <c r="K1077" s="29"/>
      <c r="L1077" s="50"/>
      <c r="M1077" s="49"/>
      <c r="N1077" s="49"/>
      <c r="O1077" s="49"/>
    </row>
    <row r="1078" spans="11:15" ht="30" customHeight="1" x14ac:dyDescent="0.55000000000000004">
      <c r="K1078" s="29"/>
      <c r="L1078" s="50"/>
      <c r="M1078" s="49"/>
      <c r="N1078" s="49"/>
      <c r="O1078" s="49"/>
    </row>
    <row r="1079" spans="11:15" ht="30" customHeight="1" x14ac:dyDescent="0.55000000000000004">
      <c r="K1079" s="29"/>
      <c r="L1079" s="50"/>
      <c r="M1079" s="49"/>
      <c r="N1079" s="49"/>
      <c r="O1079" s="49"/>
    </row>
    <row r="1080" spans="11:15" ht="30" customHeight="1" x14ac:dyDescent="0.55000000000000004">
      <c r="K1080" s="29"/>
      <c r="L1080" s="50"/>
      <c r="M1080" s="49"/>
      <c r="N1080" s="49"/>
      <c r="O1080" s="49"/>
    </row>
    <row r="1081" spans="11:15" ht="30" customHeight="1" x14ac:dyDescent="0.55000000000000004">
      <c r="K1081" s="29"/>
      <c r="L1081" s="50"/>
      <c r="M1081" s="49"/>
      <c r="N1081" s="49"/>
      <c r="O1081" s="49"/>
    </row>
    <row r="1082" spans="11:15" ht="30" customHeight="1" x14ac:dyDescent="0.55000000000000004">
      <c r="K1082" s="29"/>
      <c r="L1082" s="50"/>
      <c r="M1082" s="49"/>
      <c r="N1082" s="49"/>
      <c r="O1082" s="49"/>
    </row>
    <row r="1083" spans="11:15" ht="30" customHeight="1" x14ac:dyDescent="0.55000000000000004">
      <c r="K1083" s="29"/>
      <c r="L1083" s="50"/>
      <c r="M1083" s="49"/>
      <c r="N1083" s="49"/>
      <c r="O1083" s="49"/>
    </row>
    <row r="1084" spans="11:15" ht="30" customHeight="1" x14ac:dyDescent="0.55000000000000004">
      <c r="K1084" s="29"/>
      <c r="L1084" s="50"/>
      <c r="M1084" s="49"/>
      <c r="N1084" s="49"/>
      <c r="O1084" s="49"/>
    </row>
    <row r="1085" spans="11:15" ht="30" customHeight="1" x14ac:dyDescent="0.55000000000000004">
      <c r="K1085" s="29"/>
      <c r="L1085" s="50"/>
      <c r="M1085" s="49"/>
      <c r="N1085" s="49"/>
      <c r="O1085" s="49"/>
    </row>
    <row r="1086" spans="11:15" ht="30" customHeight="1" x14ac:dyDescent="0.55000000000000004">
      <c r="K1086" s="29"/>
      <c r="L1086" s="50"/>
      <c r="M1086" s="49"/>
      <c r="N1086" s="49"/>
      <c r="O1086" s="49"/>
    </row>
  </sheetData>
  <mergeCells count="4">
    <mergeCell ref="B1:I1"/>
    <mergeCell ref="B2:I2"/>
    <mergeCell ref="B3:I3"/>
    <mergeCell ref="G4:H4"/>
  </mergeCells>
  <pageMargins left="0.23622047244094491" right="0.23622047244094491" top="0.55118110236220474" bottom="0.74803149606299213" header="0.31496062992125984" footer="0.31496062992125984"/>
  <pageSetup paperSize="9" scale="61" fitToHeight="0" orientation="landscape" r:id="rId1"/>
  <rowBreaks count="1" manualBreakCount="1">
    <brk id="637" min="1" max="9" man="1"/>
  </rowBreaks>
  <colBreaks count="1" manualBreakCount="1">
    <brk id="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O1086"/>
  <sheetViews>
    <sheetView view="pageBreakPreview" topLeftCell="A217" zoomScaleNormal="100" zoomScaleSheetLayoutView="100" workbookViewId="0">
      <selection activeCell="C94" sqref="C94"/>
    </sheetView>
  </sheetViews>
  <sheetFormatPr defaultColWidth="9" defaultRowHeight="30" customHeight="1" x14ac:dyDescent="0.55000000000000004"/>
  <cols>
    <col min="1" max="1" width="6" style="40" customWidth="1"/>
    <col min="2" max="2" width="6.625" style="40" customWidth="1"/>
    <col min="3" max="3" width="24.875" style="14" customWidth="1"/>
    <col min="4" max="4" width="39.625" style="14" customWidth="1"/>
    <col min="5" max="5" width="80.75" style="14" customWidth="1"/>
    <col min="6" max="6" width="19.625" style="14" customWidth="1"/>
    <col min="7" max="7" width="15.875" style="14" customWidth="1"/>
    <col min="8" max="8" width="20" style="122" customWidth="1"/>
    <col min="9" max="9" width="7.75" style="14" customWidth="1"/>
    <col min="10" max="10" width="4.375" style="27" customWidth="1"/>
    <col min="11" max="11" width="50.625" style="13" hidden="1" customWidth="1"/>
    <col min="12" max="12" width="6.25" style="8" customWidth="1"/>
    <col min="13" max="13" width="14.125" style="40" hidden="1" customWidth="1"/>
    <col min="14" max="16384" width="9" style="40"/>
  </cols>
  <sheetData>
    <row r="1" spans="1:12" ht="34.5" customHeight="1" x14ac:dyDescent="0.55000000000000004">
      <c r="A1" s="8"/>
      <c r="B1" s="763" t="s">
        <v>14</v>
      </c>
      <c r="C1" s="763"/>
      <c r="D1" s="763"/>
      <c r="E1" s="763"/>
      <c r="F1" s="763"/>
      <c r="G1" s="763"/>
      <c r="H1" s="763"/>
      <c r="I1" s="763"/>
      <c r="J1" s="77"/>
      <c r="K1" s="12"/>
      <c r="L1" s="12"/>
    </row>
    <row r="2" spans="1:12" ht="30" customHeight="1" x14ac:dyDescent="0.55000000000000004">
      <c r="B2" s="764" t="s">
        <v>36</v>
      </c>
      <c r="C2" s="764"/>
      <c r="D2" s="764"/>
      <c r="E2" s="764"/>
      <c r="F2" s="764"/>
      <c r="G2" s="764"/>
      <c r="H2" s="764"/>
      <c r="I2" s="764"/>
      <c r="J2" s="77"/>
      <c r="K2" s="12"/>
      <c r="L2" s="12"/>
    </row>
    <row r="3" spans="1:12" ht="24.75" customHeight="1" x14ac:dyDescent="0.55000000000000004">
      <c r="B3" s="765" t="s">
        <v>15</v>
      </c>
      <c r="C3" s="765"/>
      <c r="D3" s="765"/>
      <c r="E3" s="765"/>
      <c r="F3" s="765"/>
      <c r="G3" s="765"/>
      <c r="H3" s="765"/>
      <c r="I3" s="765"/>
      <c r="J3" s="78"/>
      <c r="K3" s="41"/>
      <c r="L3" s="41"/>
    </row>
    <row r="4" spans="1:12" ht="54.75" customHeight="1" x14ac:dyDescent="0.55000000000000004">
      <c r="B4" s="42" t="s">
        <v>5</v>
      </c>
      <c r="C4" s="79" t="s">
        <v>16</v>
      </c>
      <c r="D4" s="80" t="s">
        <v>6</v>
      </c>
      <c r="E4" s="79" t="s">
        <v>7</v>
      </c>
      <c r="F4" s="81" t="s">
        <v>8</v>
      </c>
      <c r="G4" s="766" t="s">
        <v>9</v>
      </c>
      <c r="H4" s="767"/>
      <c r="I4" s="79" t="s">
        <v>10</v>
      </c>
      <c r="J4" s="82"/>
      <c r="K4" s="43"/>
      <c r="L4" s="44"/>
    </row>
    <row r="5" spans="1:12" ht="33.75" customHeight="1" x14ac:dyDescent="0.55000000000000004">
      <c r="B5" s="45" t="s">
        <v>11</v>
      </c>
      <c r="C5" s="83" t="s">
        <v>0</v>
      </c>
      <c r="D5" s="84" t="s">
        <v>1</v>
      </c>
      <c r="E5" s="85" t="s">
        <v>2</v>
      </c>
      <c r="F5" s="86" t="s">
        <v>3</v>
      </c>
      <c r="G5" s="87" t="s">
        <v>12</v>
      </c>
      <c r="H5" s="79" t="s">
        <v>13</v>
      </c>
      <c r="I5" s="85" t="s">
        <v>4</v>
      </c>
      <c r="J5" s="88"/>
      <c r="K5" s="46"/>
      <c r="L5" s="47"/>
    </row>
    <row r="6" spans="1:12" ht="21" customHeight="1" x14ac:dyDescent="0.55000000000000004">
      <c r="B6" s="2">
        <v>1</v>
      </c>
      <c r="C6" s="124" t="s">
        <v>37</v>
      </c>
      <c r="D6" s="69" t="s">
        <v>38</v>
      </c>
      <c r="E6" s="52" t="s">
        <v>39</v>
      </c>
      <c r="F6" s="62">
        <f>4164*1.07</f>
        <v>4455.4800000000005</v>
      </c>
      <c r="G6" s="63">
        <v>44566</v>
      </c>
      <c r="H6" s="89" t="s">
        <v>40</v>
      </c>
      <c r="I6" s="58">
        <v>1</v>
      </c>
      <c r="L6" s="35"/>
    </row>
    <row r="7" spans="1:12" ht="21" customHeight="1" x14ac:dyDescent="0.55000000000000004">
      <c r="B7" s="3"/>
      <c r="C7" s="57"/>
      <c r="D7" s="71"/>
      <c r="E7" s="56" t="s">
        <v>41</v>
      </c>
      <c r="F7" s="66"/>
      <c r="G7" s="4"/>
      <c r="H7" s="27"/>
      <c r="I7" s="58"/>
      <c r="L7" s="35"/>
    </row>
    <row r="8" spans="1:12" ht="21" customHeight="1" x14ac:dyDescent="0.55000000000000004">
      <c r="B8" s="5">
        <v>2</v>
      </c>
      <c r="C8" s="10" t="s">
        <v>42</v>
      </c>
      <c r="D8" s="60" t="s">
        <v>43</v>
      </c>
      <c r="E8" s="70" t="s">
        <v>44</v>
      </c>
      <c r="F8" s="62">
        <f>30900*1.07</f>
        <v>33063</v>
      </c>
      <c r="G8" s="90">
        <v>44566</v>
      </c>
      <c r="H8" s="15" t="s">
        <v>45</v>
      </c>
      <c r="I8" s="15">
        <v>1</v>
      </c>
      <c r="L8" s="35"/>
    </row>
    <row r="9" spans="1:12" ht="21" customHeight="1" x14ac:dyDescent="0.55000000000000004">
      <c r="B9" s="6"/>
      <c r="C9" s="4"/>
      <c r="D9" s="64"/>
      <c r="E9" s="72" t="s">
        <v>46</v>
      </c>
      <c r="F9" s="66"/>
      <c r="G9" s="4"/>
      <c r="H9" s="17"/>
      <c r="I9" s="17"/>
      <c r="L9" s="35"/>
    </row>
    <row r="10" spans="1:12" ht="21" customHeight="1" x14ac:dyDescent="0.55000000000000004">
      <c r="B10" s="2">
        <v>3</v>
      </c>
      <c r="C10" s="10" t="s">
        <v>47</v>
      </c>
      <c r="D10" s="91" t="s">
        <v>48</v>
      </c>
      <c r="E10" s="70" t="s">
        <v>49</v>
      </c>
      <c r="F10" s="62">
        <f>3700*1.07</f>
        <v>3959.0000000000005</v>
      </c>
      <c r="G10" s="63">
        <v>44566</v>
      </c>
      <c r="H10" s="15" t="s">
        <v>50</v>
      </c>
      <c r="I10" s="58">
        <v>1</v>
      </c>
      <c r="L10" s="35"/>
    </row>
    <row r="11" spans="1:12" ht="21" customHeight="1" x14ac:dyDescent="0.55000000000000004">
      <c r="B11" s="3"/>
      <c r="C11" s="4"/>
      <c r="D11" s="18"/>
      <c r="E11" s="72"/>
      <c r="F11" s="66"/>
      <c r="G11" s="4"/>
      <c r="H11" s="17"/>
      <c r="I11" s="58"/>
      <c r="L11" s="35"/>
    </row>
    <row r="12" spans="1:12" ht="21" customHeight="1" x14ac:dyDescent="0.55000000000000004">
      <c r="B12" s="5">
        <v>4</v>
      </c>
      <c r="C12" s="10" t="s">
        <v>51</v>
      </c>
      <c r="D12" s="91" t="s">
        <v>52</v>
      </c>
      <c r="E12" s="70" t="s">
        <v>53</v>
      </c>
      <c r="F12" s="62">
        <f>81000*1.07</f>
        <v>86670</v>
      </c>
      <c r="G12" s="90">
        <v>44566</v>
      </c>
      <c r="H12" s="15" t="s">
        <v>54</v>
      </c>
      <c r="I12" s="15">
        <v>1</v>
      </c>
      <c r="L12" s="35"/>
    </row>
    <row r="13" spans="1:12" ht="21" customHeight="1" x14ac:dyDescent="0.55000000000000004">
      <c r="B13" s="6"/>
      <c r="C13" s="4"/>
      <c r="D13" s="18"/>
      <c r="E13" s="72" t="s">
        <v>41</v>
      </c>
      <c r="F13" s="66"/>
      <c r="G13" s="4"/>
      <c r="H13" s="92"/>
      <c r="I13" s="17"/>
      <c r="L13" s="35"/>
    </row>
    <row r="14" spans="1:12" ht="21" customHeight="1" x14ac:dyDescent="0.55000000000000004">
      <c r="B14" s="2">
        <v>5</v>
      </c>
      <c r="C14" s="36" t="s">
        <v>55</v>
      </c>
      <c r="D14" s="60" t="s">
        <v>56</v>
      </c>
      <c r="E14" s="70" t="s">
        <v>57</v>
      </c>
      <c r="F14" s="62">
        <f>20520*1.07</f>
        <v>21956.400000000001</v>
      </c>
      <c r="G14" s="63">
        <v>44566</v>
      </c>
      <c r="H14" s="15" t="s">
        <v>58</v>
      </c>
      <c r="I14" s="58">
        <v>1</v>
      </c>
      <c r="L14" s="35"/>
    </row>
    <row r="15" spans="1:12" ht="21" customHeight="1" x14ac:dyDescent="0.55000000000000004">
      <c r="B15" s="3"/>
      <c r="C15" s="9"/>
      <c r="D15" s="51"/>
      <c r="E15" s="72" t="s">
        <v>59</v>
      </c>
      <c r="F15" s="66"/>
      <c r="G15" s="4"/>
      <c r="H15" s="92"/>
      <c r="I15" s="58"/>
      <c r="L15" s="35"/>
    </row>
    <row r="16" spans="1:12" ht="21" customHeight="1" x14ac:dyDescent="0.55000000000000004">
      <c r="B16" s="5">
        <v>6</v>
      </c>
      <c r="C16" s="123" t="s">
        <v>60</v>
      </c>
      <c r="D16" s="93" t="s">
        <v>61</v>
      </c>
      <c r="E16" s="14" t="s">
        <v>62</v>
      </c>
      <c r="F16" s="62">
        <f>90720*1.07</f>
        <v>97070.400000000009</v>
      </c>
      <c r="G16" s="90">
        <v>44566</v>
      </c>
      <c r="H16" s="15" t="s">
        <v>63</v>
      </c>
      <c r="I16" s="15">
        <v>1</v>
      </c>
      <c r="J16" s="14"/>
      <c r="L16" s="35"/>
    </row>
    <row r="17" spans="2:12" ht="21" customHeight="1" x14ac:dyDescent="0.55000000000000004">
      <c r="B17" s="6"/>
      <c r="C17" s="38"/>
      <c r="D17" s="56"/>
      <c r="F17" s="71"/>
      <c r="G17" s="4"/>
      <c r="H17" s="92"/>
      <c r="I17" s="17"/>
      <c r="J17" s="14"/>
      <c r="L17" s="35"/>
    </row>
    <row r="18" spans="2:12" ht="21" customHeight="1" x14ac:dyDescent="0.55000000000000004">
      <c r="B18" s="2">
        <v>7</v>
      </c>
      <c r="C18" s="37" t="s">
        <v>64</v>
      </c>
      <c r="D18" s="60" t="s">
        <v>43</v>
      </c>
      <c r="E18" s="70" t="s">
        <v>65</v>
      </c>
      <c r="F18" s="62">
        <f>22402.8*1.07</f>
        <v>23970.995999999999</v>
      </c>
      <c r="G18" s="63">
        <v>44566</v>
      </c>
      <c r="H18" s="15" t="s">
        <v>66</v>
      </c>
      <c r="I18" s="58">
        <v>1</v>
      </c>
      <c r="L18" s="35"/>
    </row>
    <row r="19" spans="2:12" ht="21" customHeight="1" x14ac:dyDescent="0.55000000000000004">
      <c r="B19" s="3"/>
      <c r="C19" s="38"/>
      <c r="D19" s="64"/>
      <c r="E19" s="72"/>
      <c r="F19" s="71"/>
      <c r="G19" s="4"/>
      <c r="H19" s="92"/>
      <c r="I19" s="58"/>
      <c r="L19" s="35"/>
    </row>
    <row r="20" spans="2:12" ht="21" customHeight="1" x14ac:dyDescent="0.55000000000000004">
      <c r="B20" s="5">
        <v>8</v>
      </c>
      <c r="C20" s="123" t="s">
        <v>67</v>
      </c>
      <c r="D20" s="69" t="s">
        <v>68</v>
      </c>
      <c r="E20" s="70" t="s">
        <v>69</v>
      </c>
      <c r="F20" s="62">
        <f>8550*1.07</f>
        <v>9148.5</v>
      </c>
      <c r="G20" s="90">
        <v>44566</v>
      </c>
      <c r="H20" s="15" t="s">
        <v>70</v>
      </c>
      <c r="I20" s="15">
        <v>1</v>
      </c>
      <c r="L20" s="35"/>
    </row>
    <row r="21" spans="2:12" ht="21" customHeight="1" x14ac:dyDescent="0.55000000000000004">
      <c r="B21" s="6"/>
      <c r="C21" s="38"/>
      <c r="D21" s="71"/>
      <c r="E21" s="72"/>
      <c r="F21" s="71"/>
      <c r="G21" s="4"/>
      <c r="H21" s="92"/>
      <c r="I21" s="17"/>
      <c r="L21" s="35"/>
    </row>
    <row r="22" spans="2:12" ht="21" customHeight="1" x14ac:dyDescent="0.55000000000000004">
      <c r="B22" s="2">
        <v>9</v>
      </c>
      <c r="C22" s="123" t="s">
        <v>71</v>
      </c>
      <c r="D22" s="69" t="s">
        <v>72</v>
      </c>
      <c r="E22" s="94" t="s">
        <v>73</v>
      </c>
      <c r="F22" s="62">
        <f>900*1.07</f>
        <v>963</v>
      </c>
      <c r="G22" s="63">
        <v>44566</v>
      </c>
      <c r="H22" s="15" t="s">
        <v>74</v>
      </c>
      <c r="I22" s="58">
        <v>1</v>
      </c>
      <c r="J22" s="14"/>
      <c r="L22" s="35"/>
    </row>
    <row r="23" spans="2:12" ht="21" customHeight="1" x14ac:dyDescent="0.55000000000000004">
      <c r="B23" s="3"/>
      <c r="C23" s="38"/>
      <c r="D23" s="71"/>
      <c r="E23" s="76" t="s">
        <v>75</v>
      </c>
      <c r="F23" s="71"/>
      <c r="G23" s="4"/>
      <c r="H23" s="18"/>
      <c r="I23" s="58"/>
      <c r="J23" s="14"/>
      <c r="L23" s="35"/>
    </row>
    <row r="24" spans="2:12" ht="21" customHeight="1" x14ac:dyDescent="0.55000000000000004">
      <c r="B24" s="5">
        <v>10</v>
      </c>
      <c r="C24" s="123" t="s">
        <v>76</v>
      </c>
      <c r="D24" s="69" t="s">
        <v>77</v>
      </c>
      <c r="E24" s="70" t="s">
        <v>78</v>
      </c>
      <c r="F24" s="62">
        <f>13200*1.07</f>
        <v>14124</v>
      </c>
      <c r="G24" s="90">
        <v>44566</v>
      </c>
      <c r="H24" s="91" t="s">
        <v>79</v>
      </c>
      <c r="I24" s="15">
        <v>1</v>
      </c>
      <c r="J24" s="14"/>
      <c r="L24" s="35"/>
    </row>
    <row r="25" spans="2:12" ht="21" customHeight="1" x14ac:dyDescent="0.55000000000000004">
      <c r="B25" s="6"/>
      <c r="C25" s="38"/>
      <c r="D25" s="71"/>
      <c r="E25" s="72" t="s">
        <v>41</v>
      </c>
      <c r="F25" s="71"/>
      <c r="G25" s="4"/>
      <c r="H25" s="18"/>
      <c r="I25" s="17"/>
      <c r="J25" s="14"/>
      <c r="L25" s="35"/>
    </row>
    <row r="26" spans="2:12" ht="21" customHeight="1" x14ac:dyDescent="0.55000000000000004">
      <c r="B26" s="2">
        <v>11</v>
      </c>
      <c r="C26" s="123" t="s">
        <v>80</v>
      </c>
      <c r="D26" s="69" t="s">
        <v>81</v>
      </c>
      <c r="E26" s="70" t="s">
        <v>82</v>
      </c>
      <c r="F26" s="62">
        <f>30000*1.07</f>
        <v>32100.000000000004</v>
      </c>
      <c r="G26" s="63">
        <v>44566</v>
      </c>
      <c r="H26" s="91" t="s">
        <v>83</v>
      </c>
      <c r="I26" s="58">
        <v>1</v>
      </c>
      <c r="J26" s="14"/>
      <c r="L26" s="35"/>
    </row>
    <row r="27" spans="2:12" ht="21" customHeight="1" x14ac:dyDescent="0.55000000000000004">
      <c r="B27" s="3"/>
      <c r="C27" s="38"/>
      <c r="D27" s="71"/>
      <c r="E27" s="72" t="s">
        <v>84</v>
      </c>
      <c r="F27" s="71"/>
      <c r="G27" s="4"/>
      <c r="H27" s="18"/>
      <c r="I27" s="58"/>
      <c r="J27" s="14"/>
      <c r="L27" s="35"/>
    </row>
    <row r="28" spans="2:12" ht="21" customHeight="1" x14ac:dyDescent="0.55000000000000004">
      <c r="B28" s="5">
        <v>12</v>
      </c>
      <c r="C28" s="123" t="s">
        <v>85</v>
      </c>
      <c r="D28" s="69" t="s">
        <v>86</v>
      </c>
      <c r="E28" s="70" t="s">
        <v>87</v>
      </c>
      <c r="F28" s="62">
        <f>3680*1.07</f>
        <v>3937.6000000000004</v>
      </c>
      <c r="G28" s="90">
        <v>44566</v>
      </c>
      <c r="H28" s="91" t="s">
        <v>88</v>
      </c>
      <c r="I28" s="15">
        <v>1</v>
      </c>
      <c r="J28" s="14"/>
      <c r="L28" s="35"/>
    </row>
    <row r="29" spans="2:12" ht="21" customHeight="1" x14ac:dyDescent="0.55000000000000004">
      <c r="B29" s="6"/>
      <c r="C29" s="38"/>
      <c r="D29" s="71"/>
      <c r="E29" s="72" t="s">
        <v>41</v>
      </c>
      <c r="F29" s="71"/>
      <c r="G29" s="4"/>
      <c r="H29" s="18"/>
      <c r="I29" s="17"/>
      <c r="J29" s="14"/>
      <c r="L29" s="35"/>
    </row>
    <row r="30" spans="2:12" ht="21" customHeight="1" x14ac:dyDescent="0.55000000000000004">
      <c r="B30" s="2">
        <v>13</v>
      </c>
      <c r="C30" s="123" t="s">
        <v>85</v>
      </c>
      <c r="D30" s="69" t="s">
        <v>86</v>
      </c>
      <c r="E30" s="70" t="s">
        <v>89</v>
      </c>
      <c r="F30" s="62">
        <f>1000*1.07</f>
        <v>1070</v>
      </c>
      <c r="G30" s="63">
        <v>44566</v>
      </c>
      <c r="H30" s="91" t="s">
        <v>90</v>
      </c>
      <c r="I30" s="58">
        <v>1</v>
      </c>
      <c r="J30" s="14"/>
      <c r="L30" s="35"/>
    </row>
    <row r="31" spans="2:12" ht="21" customHeight="1" x14ac:dyDescent="0.55000000000000004">
      <c r="B31" s="3"/>
      <c r="C31" s="38"/>
      <c r="D31" s="71"/>
      <c r="E31" s="72"/>
      <c r="F31" s="71"/>
      <c r="G31" s="4"/>
      <c r="H31" s="18"/>
      <c r="I31" s="58"/>
      <c r="J31" s="14"/>
      <c r="L31" s="35"/>
    </row>
    <row r="32" spans="2:12" ht="21" customHeight="1" x14ac:dyDescent="0.55000000000000004">
      <c r="B32" s="5">
        <v>14</v>
      </c>
      <c r="C32" s="129" t="s">
        <v>85</v>
      </c>
      <c r="D32" s="69" t="s">
        <v>86</v>
      </c>
      <c r="E32" s="70" t="s">
        <v>91</v>
      </c>
      <c r="F32" s="62">
        <f>2820*1.07</f>
        <v>3017.4</v>
      </c>
      <c r="G32" s="90">
        <v>44566</v>
      </c>
      <c r="H32" s="91" t="s">
        <v>92</v>
      </c>
      <c r="I32" s="15">
        <v>1</v>
      </c>
      <c r="J32" s="14"/>
      <c r="L32" s="35"/>
    </row>
    <row r="33" spans="2:12" ht="21" customHeight="1" x14ac:dyDescent="0.55000000000000004">
      <c r="B33" s="6"/>
      <c r="C33" s="57"/>
      <c r="D33" s="71"/>
      <c r="E33" s="72" t="s">
        <v>93</v>
      </c>
      <c r="F33" s="71"/>
      <c r="G33" s="4"/>
      <c r="H33" s="18"/>
      <c r="I33" s="17"/>
      <c r="J33" s="14"/>
      <c r="L33" s="35"/>
    </row>
    <row r="34" spans="2:12" ht="21" customHeight="1" x14ac:dyDescent="0.55000000000000004">
      <c r="B34" s="2">
        <v>15</v>
      </c>
      <c r="C34" s="10" t="s">
        <v>47</v>
      </c>
      <c r="D34" s="51" t="s">
        <v>94</v>
      </c>
      <c r="E34" s="56" t="s">
        <v>95</v>
      </c>
      <c r="F34" s="62">
        <f>25800*1.07</f>
        <v>27606</v>
      </c>
      <c r="G34" s="63">
        <v>44566</v>
      </c>
      <c r="H34" s="91" t="s">
        <v>96</v>
      </c>
      <c r="I34" s="58">
        <v>1</v>
      </c>
      <c r="J34" s="14"/>
      <c r="L34" s="35"/>
    </row>
    <row r="35" spans="2:12" ht="21" customHeight="1" x14ac:dyDescent="0.55000000000000004">
      <c r="B35" s="3"/>
      <c r="C35" s="4"/>
      <c r="D35" s="51"/>
      <c r="E35" s="56"/>
      <c r="F35" s="71"/>
      <c r="G35" s="4"/>
      <c r="H35" s="18"/>
      <c r="I35" s="58"/>
      <c r="J35" s="14"/>
      <c r="L35" s="35"/>
    </row>
    <row r="36" spans="2:12" ht="21" customHeight="1" x14ac:dyDescent="0.55000000000000004">
      <c r="B36" s="5">
        <v>16</v>
      </c>
      <c r="C36" s="10" t="s">
        <v>97</v>
      </c>
      <c r="D36" s="60" t="s">
        <v>98</v>
      </c>
      <c r="E36" s="70" t="s">
        <v>99</v>
      </c>
      <c r="F36" s="62">
        <f>91250*1.07</f>
        <v>97637.5</v>
      </c>
      <c r="G36" s="90">
        <v>44566</v>
      </c>
      <c r="H36" s="91" t="s">
        <v>100</v>
      </c>
      <c r="I36" s="15">
        <v>1</v>
      </c>
      <c r="J36" s="14"/>
      <c r="L36" s="35"/>
    </row>
    <row r="37" spans="2:12" ht="21" customHeight="1" x14ac:dyDescent="0.55000000000000004">
      <c r="B37" s="6"/>
      <c r="C37" s="4"/>
      <c r="D37" s="64"/>
      <c r="E37" s="72" t="s">
        <v>101</v>
      </c>
      <c r="F37" s="71"/>
      <c r="G37" s="4"/>
      <c r="H37" s="18"/>
      <c r="I37" s="17"/>
      <c r="J37" s="14"/>
      <c r="L37" s="35"/>
    </row>
    <row r="38" spans="2:12" ht="21" customHeight="1" x14ac:dyDescent="0.55000000000000004">
      <c r="B38" s="2">
        <v>17</v>
      </c>
      <c r="C38" s="10" t="s">
        <v>102</v>
      </c>
      <c r="D38" s="69" t="s">
        <v>103</v>
      </c>
      <c r="E38" s="70" t="s">
        <v>104</v>
      </c>
      <c r="F38" s="62">
        <f>3000*1.07</f>
        <v>3210</v>
      </c>
      <c r="G38" s="63">
        <v>44566</v>
      </c>
      <c r="H38" s="91" t="s">
        <v>105</v>
      </c>
      <c r="I38" s="58">
        <v>1</v>
      </c>
      <c r="J38" s="14"/>
      <c r="L38" s="35"/>
    </row>
    <row r="39" spans="2:12" ht="21" customHeight="1" x14ac:dyDescent="0.55000000000000004">
      <c r="B39" s="3"/>
      <c r="C39" s="4"/>
      <c r="D39" s="95"/>
      <c r="E39" s="56" t="s">
        <v>106</v>
      </c>
      <c r="F39" s="95"/>
      <c r="G39" s="9"/>
      <c r="H39" s="32"/>
      <c r="I39" s="58"/>
      <c r="J39" s="14"/>
      <c r="L39" s="35"/>
    </row>
    <row r="40" spans="2:12" ht="21" customHeight="1" x14ac:dyDescent="0.55000000000000004">
      <c r="B40" s="5">
        <v>18</v>
      </c>
      <c r="C40" s="10" t="s">
        <v>107</v>
      </c>
      <c r="D40" s="69" t="s">
        <v>108</v>
      </c>
      <c r="E40" s="70" t="s">
        <v>109</v>
      </c>
      <c r="F40" s="62">
        <f>66000*1.07</f>
        <v>70620</v>
      </c>
      <c r="G40" s="63">
        <v>44566</v>
      </c>
      <c r="H40" s="1" t="s">
        <v>110</v>
      </c>
      <c r="I40" s="15">
        <v>1</v>
      </c>
      <c r="J40" s="14"/>
      <c r="L40" s="35"/>
    </row>
    <row r="41" spans="2:12" ht="21" customHeight="1" x14ac:dyDescent="0.55000000000000004">
      <c r="B41" s="6"/>
      <c r="C41" s="4"/>
      <c r="D41" s="71"/>
      <c r="E41" s="72"/>
      <c r="F41" s="71"/>
      <c r="G41" s="4"/>
      <c r="H41" s="16"/>
      <c r="I41" s="17"/>
      <c r="J41" s="14"/>
      <c r="L41" s="35"/>
    </row>
    <row r="42" spans="2:12" ht="21" customHeight="1" x14ac:dyDescent="0.55000000000000004">
      <c r="B42" s="2">
        <v>19</v>
      </c>
      <c r="C42" s="36" t="s">
        <v>111</v>
      </c>
      <c r="D42" s="95" t="s">
        <v>112</v>
      </c>
      <c r="E42" s="56" t="s">
        <v>113</v>
      </c>
      <c r="F42" s="53">
        <f>92950*1.07</f>
        <v>99456.5</v>
      </c>
      <c r="G42" s="90">
        <v>44567</v>
      </c>
      <c r="H42" s="32" t="s">
        <v>114</v>
      </c>
      <c r="I42" s="58">
        <v>1</v>
      </c>
      <c r="J42" s="14"/>
      <c r="L42" s="35"/>
    </row>
    <row r="43" spans="2:12" ht="21" customHeight="1" x14ac:dyDescent="0.55000000000000004">
      <c r="B43" s="3"/>
      <c r="C43" s="131"/>
      <c r="D43" s="71"/>
      <c r="E43" s="72" t="s">
        <v>115</v>
      </c>
      <c r="F43" s="71"/>
      <c r="G43" s="4"/>
      <c r="H43" s="18"/>
      <c r="I43" s="58"/>
      <c r="J43" s="14"/>
      <c r="L43" s="35"/>
    </row>
    <row r="44" spans="2:12" ht="21" customHeight="1" x14ac:dyDescent="0.55000000000000004">
      <c r="B44" s="5">
        <v>20</v>
      </c>
      <c r="C44" s="10" t="s">
        <v>116</v>
      </c>
      <c r="D44" s="69" t="s">
        <v>117</v>
      </c>
      <c r="E44" s="70" t="s">
        <v>118</v>
      </c>
      <c r="F44" s="53">
        <f>27000*1.07</f>
        <v>28890</v>
      </c>
      <c r="G44" s="90">
        <v>44568</v>
      </c>
      <c r="H44" s="15" t="s">
        <v>119</v>
      </c>
      <c r="I44" s="15">
        <v>1</v>
      </c>
      <c r="J44" s="14"/>
      <c r="L44" s="35"/>
    </row>
    <row r="45" spans="2:12" ht="21" customHeight="1" x14ac:dyDescent="0.55000000000000004">
      <c r="B45" s="6"/>
      <c r="C45" s="4"/>
      <c r="D45" s="95"/>
      <c r="E45" s="56"/>
      <c r="F45" s="53"/>
      <c r="G45" s="4"/>
      <c r="H45" s="17"/>
      <c r="I45" s="17"/>
      <c r="J45" s="14"/>
      <c r="L45" s="35"/>
    </row>
    <row r="46" spans="2:12" ht="21" customHeight="1" x14ac:dyDescent="0.55000000000000004">
      <c r="B46" s="2">
        <v>21</v>
      </c>
      <c r="C46" s="125" t="s">
        <v>120</v>
      </c>
      <c r="D46" s="69" t="s">
        <v>121</v>
      </c>
      <c r="E46" s="70" t="s">
        <v>122</v>
      </c>
      <c r="F46" s="62">
        <f>17748*1.07</f>
        <v>18990.36</v>
      </c>
      <c r="G46" s="90">
        <v>44568</v>
      </c>
      <c r="H46" s="15" t="s">
        <v>123</v>
      </c>
      <c r="I46" s="58">
        <v>1</v>
      </c>
      <c r="J46" s="14"/>
      <c r="L46" s="35"/>
    </row>
    <row r="47" spans="2:12" ht="21" customHeight="1" x14ac:dyDescent="0.55000000000000004">
      <c r="B47" s="3"/>
      <c r="C47" s="9"/>
      <c r="D47" s="71"/>
      <c r="E47" s="72" t="s">
        <v>41</v>
      </c>
      <c r="F47" s="66"/>
      <c r="G47" s="4"/>
      <c r="H47" s="17"/>
      <c r="I47" s="58"/>
      <c r="J47" s="14"/>
      <c r="L47" s="35"/>
    </row>
    <row r="48" spans="2:12" ht="21" customHeight="1" x14ac:dyDescent="0.55000000000000004">
      <c r="B48" s="5">
        <v>22</v>
      </c>
      <c r="C48" s="10" t="s">
        <v>124</v>
      </c>
      <c r="D48" s="69" t="s">
        <v>125</v>
      </c>
      <c r="E48" s="70" t="s">
        <v>126</v>
      </c>
      <c r="F48" s="62">
        <f>81100*1.07</f>
        <v>86777</v>
      </c>
      <c r="G48" s="63">
        <v>44568</v>
      </c>
      <c r="H48" s="96" t="s">
        <v>127</v>
      </c>
      <c r="I48" s="15">
        <v>1</v>
      </c>
      <c r="J48" s="14"/>
      <c r="L48" s="35"/>
    </row>
    <row r="49" spans="2:12" ht="21" customHeight="1" x14ac:dyDescent="0.55000000000000004">
      <c r="B49" s="6"/>
      <c r="C49" s="4"/>
      <c r="D49" s="71"/>
      <c r="E49" s="72" t="s">
        <v>46</v>
      </c>
      <c r="F49" s="66"/>
      <c r="G49" s="4"/>
      <c r="H49" s="97"/>
      <c r="I49" s="17"/>
      <c r="J49" s="14"/>
      <c r="L49" s="35"/>
    </row>
    <row r="50" spans="2:12" ht="21" customHeight="1" x14ac:dyDescent="0.55000000000000004">
      <c r="B50" s="2">
        <v>23</v>
      </c>
      <c r="C50" s="10" t="s">
        <v>107</v>
      </c>
      <c r="D50" s="69" t="s">
        <v>128</v>
      </c>
      <c r="E50" s="70" t="s">
        <v>129</v>
      </c>
      <c r="F50" s="62">
        <f>19400*1.07</f>
        <v>20758</v>
      </c>
      <c r="G50" s="63">
        <v>44568</v>
      </c>
      <c r="H50" s="89" t="s">
        <v>130</v>
      </c>
      <c r="I50" s="15">
        <v>1</v>
      </c>
      <c r="L50" s="35"/>
    </row>
    <row r="51" spans="2:12" ht="21" customHeight="1" x14ac:dyDescent="0.55000000000000004">
      <c r="B51" s="3"/>
      <c r="C51" s="4"/>
      <c r="D51" s="71"/>
      <c r="E51" s="72" t="s">
        <v>46</v>
      </c>
      <c r="F51" s="66"/>
      <c r="G51" s="4"/>
      <c r="H51" s="92"/>
      <c r="I51" s="17"/>
      <c r="L51" s="35"/>
    </row>
    <row r="52" spans="2:12" ht="21" customHeight="1" x14ac:dyDescent="0.55000000000000004">
      <c r="B52" s="5">
        <v>24</v>
      </c>
      <c r="C52" s="10" t="s">
        <v>131</v>
      </c>
      <c r="D52" s="95" t="s">
        <v>132</v>
      </c>
      <c r="E52" s="56" t="s">
        <v>133</v>
      </c>
      <c r="F52" s="62">
        <f>2640*1.07</f>
        <v>2824.8</v>
      </c>
      <c r="G52" s="63">
        <v>44568</v>
      </c>
      <c r="H52" s="27" t="s">
        <v>134</v>
      </c>
      <c r="I52" s="15">
        <v>1</v>
      </c>
      <c r="L52" s="35"/>
    </row>
    <row r="53" spans="2:12" ht="21" customHeight="1" x14ac:dyDescent="0.55000000000000004">
      <c r="B53" s="6"/>
      <c r="C53" s="4"/>
      <c r="D53" s="95"/>
      <c r="E53" s="56"/>
      <c r="F53" s="53"/>
      <c r="G53" s="9"/>
      <c r="H53" s="27"/>
      <c r="I53" s="17"/>
      <c r="L53" s="35"/>
    </row>
    <row r="54" spans="2:12" ht="21" customHeight="1" x14ac:dyDescent="0.55000000000000004">
      <c r="B54" s="2">
        <v>25</v>
      </c>
      <c r="C54" s="36" t="s">
        <v>55</v>
      </c>
      <c r="D54" s="69" t="s">
        <v>135</v>
      </c>
      <c r="E54" s="70" t="s">
        <v>136</v>
      </c>
      <c r="F54" s="62">
        <f>14940*1.07</f>
        <v>15985.800000000001</v>
      </c>
      <c r="G54" s="63">
        <v>44571</v>
      </c>
      <c r="H54" s="15" t="s">
        <v>137</v>
      </c>
      <c r="I54" s="58">
        <v>1</v>
      </c>
      <c r="L54" s="35"/>
    </row>
    <row r="55" spans="2:12" ht="21" customHeight="1" x14ac:dyDescent="0.55000000000000004">
      <c r="B55" s="3"/>
      <c r="C55" s="9"/>
      <c r="D55" s="71"/>
      <c r="E55" s="72" t="s">
        <v>138</v>
      </c>
      <c r="F55" s="66"/>
      <c r="G55" s="4"/>
      <c r="H55" s="17"/>
      <c r="I55" s="58"/>
      <c r="L55" s="35"/>
    </row>
    <row r="56" spans="2:12" ht="21" customHeight="1" x14ac:dyDescent="0.55000000000000004">
      <c r="B56" s="5">
        <v>26</v>
      </c>
      <c r="C56" s="10" t="s">
        <v>139</v>
      </c>
      <c r="D56" s="69" t="s">
        <v>140</v>
      </c>
      <c r="E56" s="70" t="s">
        <v>141</v>
      </c>
      <c r="F56" s="62">
        <f>9090*1.07</f>
        <v>9726.3000000000011</v>
      </c>
      <c r="G56" s="63">
        <v>44571</v>
      </c>
      <c r="H56" s="59" t="s">
        <v>142</v>
      </c>
      <c r="I56" s="15">
        <v>1</v>
      </c>
      <c r="L56" s="35"/>
    </row>
    <row r="57" spans="2:12" ht="21" customHeight="1" x14ac:dyDescent="0.55000000000000004">
      <c r="B57" s="6"/>
      <c r="C57" s="4"/>
      <c r="D57" s="95"/>
      <c r="E57" s="56" t="s">
        <v>143</v>
      </c>
      <c r="F57" s="53"/>
      <c r="G57" s="9"/>
      <c r="H57" s="59"/>
      <c r="I57" s="17"/>
      <c r="L57" s="35"/>
    </row>
    <row r="58" spans="2:12" ht="21" customHeight="1" x14ac:dyDescent="0.55000000000000004">
      <c r="B58" s="2">
        <v>27</v>
      </c>
      <c r="C58" s="10" t="s">
        <v>139</v>
      </c>
      <c r="D58" s="69" t="s">
        <v>144</v>
      </c>
      <c r="E58" s="70" t="s">
        <v>145</v>
      </c>
      <c r="F58" s="62">
        <f>8640*1.07</f>
        <v>9244.8000000000011</v>
      </c>
      <c r="G58" s="63">
        <v>44571</v>
      </c>
      <c r="H58" s="55" t="s">
        <v>146</v>
      </c>
      <c r="I58" s="58">
        <v>1</v>
      </c>
      <c r="L58" s="35"/>
    </row>
    <row r="59" spans="2:12" ht="21" customHeight="1" x14ac:dyDescent="0.55000000000000004">
      <c r="B59" s="3"/>
      <c r="C59" s="4"/>
      <c r="D59" s="71"/>
      <c r="E59" s="72" t="s">
        <v>147</v>
      </c>
      <c r="F59" s="66"/>
      <c r="G59" s="4"/>
      <c r="H59" s="67"/>
      <c r="I59" s="58"/>
      <c r="L59" s="35"/>
    </row>
    <row r="60" spans="2:12" ht="21" customHeight="1" x14ac:dyDescent="0.55000000000000004">
      <c r="B60" s="5">
        <v>28</v>
      </c>
      <c r="C60" s="36" t="s">
        <v>148</v>
      </c>
      <c r="D60" s="69" t="s">
        <v>149</v>
      </c>
      <c r="E60" s="70" t="s">
        <v>150</v>
      </c>
      <c r="F60" s="62">
        <f>70000*1.07</f>
        <v>74900</v>
      </c>
      <c r="G60" s="63">
        <v>44571</v>
      </c>
      <c r="H60" s="55" t="s">
        <v>151</v>
      </c>
      <c r="I60" s="15">
        <v>1</v>
      </c>
      <c r="L60" s="35"/>
    </row>
    <row r="61" spans="2:12" ht="21" customHeight="1" x14ac:dyDescent="0.55000000000000004">
      <c r="B61" s="6"/>
      <c r="C61" s="9"/>
      <c r="D61" s="71"/>
      <c r="E61" s="72"/>
      <c r="F61" s="66"/>
      <c r="G61" s="4"/>
      <c r="H61" s="67"/>
      <c r="I61" s="17"/>
      <c r="L61" s="35"/>
    </row>
    <row r="62" spans="2:12" ht="21" customHeight="1" x14ac:dyDescent="0.55000000000000004">
      <c r="B62" s="2">
        <v>29</v>
      </c>
      <c r="C62" s="10" t="s">
        <v>152</v>
      </c>
      <c r="D62" s="95" t="s">
        <v>153</v>
      </c>
      <c r="E62" s="56" t="s">
        <v>154</v>
      </c>
      <c r="F62" s="53">
        <f>67060*1.07</f>
        <v>71754.2</v>
      </c>
      <c r="G62" s="90">
        <v>44572</v>
      </c>
      <c r="H62" s="59" t="s">
        <v>155</v>
      </c>
      <c r="I62" s="58">
        <v>1</v>
      </c>
      <c r="L62" s="35"/>
    </row>
    <row r="63" spans="2:12" ht="21" customHeight="1" x14ac:dyDescent="0.55000000000000004">
      <c r="B63" s="3"/>
      <c r="C63" s="4"/>
      <c r="D63" s="95"/>
      <c r="E63" s="56"/>
      <c r="F63" s="53"/>
      <c r="G63" s="9"/>
      <c r="H63" s="59"/>
      <c r="I63" s="58"/>
      <c r="L63" s="35"/>
    </row>
    <row r="64" spans="2:12" ht="21" customHeight="1" x14ac:dyDescent="0.55000000000000004">
      <c r="B64" s="5">
        <v>30</v>
      </c>
      <c r="C64" s="10" t="s">
        <v>156</v>
      </c>
      <c r="D64" s="69" t="s">
        <v>157</v>
      </c>
      <c r="E64" s="70" t="s">
        <v>158</v>
      </c>
      <c r="F64" s="62">
        <f>93000*1.07</f>
        <v>99510</v>
      </c>
      <c r="G64" s="63">
        <v>44572</v>
      </c>
      <c r="H64" s="55" t="s">
        <v>159</v>
      </c>
      <c r="I64" s="15">
        <v>1</v>
      </c>
      <c r="L64" s="35"/>
    </row>
    <row r="65" spans="2:12" ht="21" customHeight="1" x14ac:dyDescent="0.55000000000000004">
      <c r="B65" s="6"/>
      <c r="C65" s="4"/>
      <c r="D65" s="71"/>
      <c r="E65" s="72"/>
      <c r="F65" s="66"/>
      <c r="G65" s="4"/>
      <c r="H65" s="67"/>
      <c r="I65" s="17"/>
      <c r="L65" s="35"/>
    </row>
    <row r="66" spans="2:12" ht="21" customHeight="1" x14ac:dyDescent="0.55000000000000004">
      <c r="B66" s="2">
        <v>31</v>
      </c>
      <c r="C66" s="124" t="s">
        <v>37</v>
      </c>
      <c r="D66" s="95" t="s">
        <v>160</v>
      </c>
      <c r="E66" s="70" t="s">
        <v>161</v>
      </c>
      <c r="F66" s="62">
        <f>3756*1.07</f>
        <v>4018.92</v>
      </c>
      <c r="G66" s="90">
        <v>44572</v>
      </c>
      <c r="H66" s="91" t="s">
        <v>162</v>
      </c>
      <c r="I66" s="58">
        <v>1</v>
      </c>
      <c r="K66" s="29"/>
      <c r="L66" s="35"/>
    </row>
    <row r="67" spans="2:12" ht="21" customHeight="1" x14ac:dyDescent="0.55000000000000004">
      <c r="B67" s="3"/>
      <c r="C67" s="9"/>
      <c r="D67" s="95"/>
      <c r="E67" s="56"/>
      <c r="F67" s="71"/>
      <c r="G67" s="4"/>
      <c r="H67" s="18"/>
      <c r="I67" s="58"/>
      <c r="K67" s="29"/>
      <c r="L67" s="35"/>
    </row>
    <row r="68" spans="2:12" ht="21" customHeight="1" x14ac:dyDescent="0.55000000000000004">
      <c r="B68" s="5">
        <v>32</v>
      </c>
      <c r="C68" s="123" t="s">
        <v>67</v>
      </c>
      <c r="D68" s="69" t="s">
        <v>163</v>
      </c>
      <c r="E68" s="70" t="s">
        <v>164</v>
      </c>
      <c r="F68" s="62">
        <f>6000*1.07</f>
        <v>6420</v>
      </c>
      <c r="G68" s="90">
        <v>44572</v>
      </c>
      <c r="H68" s="91" t="s">
        <v>165</v>
      </c>
      <c r="I68" s="15">
        <v>1</v>
      </c>
      <c r="K68" s="29"/>
      <c r="L68" s="35"/>
    </row>
    <row r="69" spans="2:12" ht="21" customHeight="1" x14ac:dyDescent="0.55000000000000004">
      <c r="B69" s="6"/>
      <c r="C69" s="38"/>
      <c r="D69" s="71"/>
      <c r="E69" s="72"/>
      <c r="F69" s="71"/>
      <c r="G69" s="4"/>
      <c r="H69" s="18"/>
      <c r="I69" s="17"/>
      <c r="K69" s="29"/>
      <c r="L69" s="35"/>
    </row>
    <row r="70" spans="2:12" ht="21" customHeight="1" x14ac:dyDescent="0.55000000000000004">
      <c r="B70" s="5">
        <v>33</v>
      </c>
      <c r="C70" s="128" t="s">
        <v>37</v>
      </c>
      <c r="D70" s="69" t="s">
        <v>166</v>
      </c>
      <c r="E70" s="94" t="s">
        <v>167</v>
      </c>
      <c r="F70" s="62">
        <f>4368*1.07</f>
        <v>4673.76</v>
      </c>
      <c r="G70" s="63">
        <v>44572</v>
      </c>
      <c r="H70" s="91" t="s">
        <v>168</v>
      </c>
      <c r="I70" s="15">
        <v>1</v>
      </c>
      <c r="L70" s="35"/>
    </row>
    <row r="71" spans="2:12" ht="21" customHeight="1" x14ac:dyDescent="0.55000000000000004">
      <c r="B71" s="6"/>
      <c r="C71" s="4"/>
      <c r="D71" s="71"/>
      <c r="E71" s="72" t="s">
        <v>46</v>
      </c>
      <c r="F71" s="71"/>
      <c r="G71" s="4"/>
      <c r="H71" s="18"/>
      <c r="I71" s="17"/>
      <c r="L71" s="35"/>
    </row>
    <row r="72" spans="2:12" ht="21" customHeight="1" x14ac:dyDescent="0.55000000000000004">
      <c r="B72" s="5">
        <v>34</v>
      </c>
      <c r="C72" s="130" t="s">
        <v>37</v>
      </c>
      <c r="D72" s="95" t="s">
        <v>166</v>
      </c>
      <c r="E72" s="70" t="s">
        <v>169</v>
      </c>
      <c r="F72" s="62">
        <f>69700*1.07</f>
        <v>74579</v>
      </c>
      <c r="G72" s="90">
        <v>44572</v>
      </c>
      <c r="H72" s="91" t="s">
        <v>170</v>
      </c>
      <c r="I72" s="15">
        <v>1</v>
      </c>
      <c r="K72" s="29"/>
      <c r="L72" s="35"/>
    </row>
    <row r="73" spans="2:12" ht="21" customHeight="1" x14ac:dyDescent="0.55000000000000004">
      <c r="B73" s="6"/>
      <c r="C73" s="4"/>
      <c r="D73" s="71"/>
      <c r="E73" s="72" t="s">
        <v>171</v>
      </c>
      <c r="F73" s="71"/>
      <c r="G73" s="4"/>
      <c r="H73" s="18"/>
      <c r="I73" s="17"/>
      <c r="K73" s="29"/>
      <c r="L73" s="35"/>
    </row>
    <row r="74" spans="2:12" ht="21" customHeight="1" x14ac:dyDescent="0.55000000000000004">
      <c r="B74" s="2">
        <v>35</v>
      </c>
      <c r="C74" s="11" t="s">
        <v>64</v>
      </c>
      <c r="D74" s="69" t="s">
        <v>172</v>
      </c>
      <c r="E74" s="74" t="s">
        <v>173</v>
      </c>
      <c r="F74" s="62">
        <f>9660*1.07</f>
        <v>10336.200000000001</v>
      </c>
      <c r="G74" s="90">
        <v>44572</v>
      </c>
      <c r="H74" s="91" t="s">
        <v>174</v>
      </c>
      <c r="I74" s="58">
        <v>1</v>
      </c>
      <c r="K74" s="29"/>
      <c r="L74" s="35"/>
    </row>
    <row r="75" spans="2:12" ht="21" customHeight="1" x14ac:dyDescent="0.55000000000000004">
      <c r="B75" s="3"/>
      <c r="C75" s="4"/>
      <c r="D75" s="71"/>
      <c r="E75" s="72" t="s">
        <v>175</v>
      </c>
      <c r="F75" s="71"/>
      <c r="G75" s="4"/>
      <c r="H75" s="18"/>
      <c r="I75" s="58"/>
      <c r="K75" s="29"/>
      <c r="L75" s="35"/>
    </row>
    <row r="76" spans="2:12" ht="21" customHeight="1" x14ac:dyDescent="0.55000000000000004">
      <c r="B76" s="5">
        <v>36</v>
      </c>
      <c r="C76" s="10" t="s">
        <v>116</v>
      </c>
      <c r="D76" s="69" t="s">
        <v>117</v>
      </c>
      <c r="E76" s="70" t="s">
        <v>176</v>
      </c>
      <c r="F76" s="62">
        <f>93300*1.07</f>
        <v>99831</v>
      </c>
      <c r="G76" s="63">
        <v>44573</v>
      </c>
      <c r="H76" s="15" t="s">
        <v>177</v>
      </c>
      <c r="I76" s="15">
        <v>1</v>
      </c>
      <c r="K76" s="29"/>
      <c r="L76" s="35"/>
    </row>
    <row r="77" spans="2:12" ht="21" customHeight="1" x14ac:dyDescent="0.55000000000000004">
      <c r="B77" s="6"/>
      <c r="C77" s="4"/>
      <c r="D77" s="71"/>
      <c r="E77" s="72"/>
      <c r="F77" s="66"/>
      <c r="G77" s="4"/>
      <c r="H77" s="17"/>
      <c r="I77" s="17"/>
      <c r="K77" s="29"/>
      <c r="L77" s="35"/>
    </row>
    <row r="78" spans="2:12" ht="21" customHeight="1" x14ac:dyDescent="0.55000000000000004">
      <c r="B78" s="2">
        <v>37</v>
      </c>
      <c r="C78" s="10" t="s">
        <v>178</v>
      </c>
      <c r="D78" s="73" t="s">
        <v>179</v>
      </c>
      <c r="E78" s="94" t="s">
        <v>180</v>
      </c>
      <c r="F78" s="62">
        <f>16000*1.07</f>
        <v>17120</v>
      </c>
      <c r="G78" s="63">
        <v>44573</v>
      </c>
      <c r="H78" s="15" t="s">
        <v>181</v>
      </c>
      <c r="I78" s="15">
        <v>1</v>
      </c>
      <c r="K78" s="29"/>
      <c r="L78" s="35"/>
    </row>
    <row r="79" spans="2:12" ht="21" customHeight="1" x14ac:dyDescent="0.55000000000000004">
      <c r="B79" s="3"/>
      <c r="C79" s="4"/>
      <c r="D79" s="75"/>
      <c r="E79" s="76"/>
      <c r="F79" s="66"/>
      <c r="G79" s="4"/>
      <c r="H79" s="17"/>
      <c r="I79" s="17"/>
      <c r="K79" s="29"/>
      <c r="L79" s="35"/>
    </row>
    <row r="80" spans="2:12" ht="21" customHeight="1" x14ac:dyDescent="0.55000000000000004">
      <c r="B80" s="5">
        <v>38</v>
      </c>
      <c r="C80" s="10" t="s">
        <v>139</v>
      </c>
      <c r="D80" s="69" t="s">
        <v>182</v>
      </c>
      <c r="E80" s="70" t="s">
        <v>183</v>
      </c>
      <c r="F80" s="62">
        <f>12780*1.07</f>
        <v>13674.6</v>
      </c>
      <c r="G80" s="63">
        <v>44573</v>
      </c>
      <c r="H80" s="91" t="s">
        <v>184</v>
      </c>
      <c r="I80" s="15">
        <v>1</v>
      </c>
      <c r="K80" s="29"/>
      <c r="L80" s="35"/>
    </row>
    <row r="81" spans="2:12" ht="21" customHeight="1" x14ac:dyDescent="0.55000000000000004">
      <c r="B81" s="6"/>
      <c r="C81" s="4"/>
      <c r="D81" s="71"/>
      <c r="E81" s="72" t="s">
        <v>185</v>
      </c>
      <c r="F81" s="71"/>
      <c r="G81" s="4"/>
      <c r="H81" s="18"/>
      <c r="I81" s="17"/>
      <c r="K81" s="29"/>
      <c r="L81" s="35"/>
    </row>
    <row r="82" spans="2:12" ht="21" customHeight="1" x14ac:dyDescent="0.55000000000000004">
      <c r="B82" s="2">
        <v>39</v>
      </c>
      <c r="C82" s="10" t="s">
        <v>186</v>
      </c>
      <c r="D82" s="51" t="s">
        <v>187</v>
      </c>
      <c r="E82" s="52" t="s">
        <v>188</v>
      </c>
      <c r="F82" s="53">
        <f>77760*1.07</f>
        <v>83203.200000000012</v>
      </c>
      <c r="G82" s="54">
        <v>44574</v>
      </c>
      <c r="H82" s="15" t="s">
        <v>189</v>
      </c>
      <c r="I82" s="58">
        <v>1</v>
      </c>
      <c r="K82" s="29"/>
      <c r="L82" s="35"/>
    </row>
    <row r="83" spans="2:12" ht="21" customHeight="1" x14ac:dyDescent="0.55000000000000004">
      <c r="B83" s="3"/>
      <c r="C83" s="4"/>
      <c r="D83" s="51"/>
      <c r="E83" s="56" t="s">
        <v>190</v>
      </c>
      <c r="F83" s="53"/>
      <c r="G83" s="57"/>
      <c r="H83" s="58"/>
      <c r="I83" s="58"/>
      <c r="K83" s="29"/>
      <c r="L83" s="35"/>
    </row>
    <row r="84" spans="2:12" ht="21" customHeight="1" x14ac:dyDescent="0.55000000000000004">
      <c r="B84" s="5">
        <v>40</v>
      </c>
      <c r="C84" s="10" t="s">
        <v>191</v>
      </c>
      <c r="D84" s="60" t="s">
        <v>192</v>
      </c>
      <c r="E84" s="61" t="s">
        <v>193</v>
      </c>
      <c r="F84" s="62">
        <f>14850*1.07</f>
        <v>15889.500000000002</v>
      </c>
      <c r="G84" s="63">
        <v>44574</v>
      </c>
      <c r="H84" s="15" t="s">
        <v>194</v>
      </c>
      <c r="I84" s="15">
        <v>1</v>
      </c>
      <c r="K84" s="29"/>
      <c r="L84" s="35"/>
    </row>
    <row r="85" spans="2:12" ht="21" customHeight="1" x14ac:dyDescent="0.55000000000000004">
      <c r="B85" s="6"/>
      <c r="C85" s="4"/>
      <c r="D85" s="64"/>
      <c r="E85" s="65"/>
      <c r="F85" s="66"/>
      <c r="G85" s="4"/>
      <c r="H85" s="17"/>
      <c r="I85" s="17"/>
      <c r="K85" s="29"/>
      <c r="L85" s="35"/>
    </row>
    <row r="86" spans="2:12" ht="21" customHeight="1" x14ac:dyDescent="0.55000000000000004">
      <c r="B86" s="2">
        <v>41</v>
      </c>
      <c r="C86" s="10" t="s">
        <v>131</v>
      </c>
      <c r="D86" s="60" t="s">
        <v>195</v>
      </c>
      <c r="E86" s="61" t="s">
        <v>196</v>
      </c>
      <c r="F86" s="62">
        <f>380*1.07</f>
        <v>406.6</v>
      </c>
      <c r="G86" s="68">
        <v>44574</v>
      </c>
      <c r="H86" s="15" t="s">
        <v>197</v>
      </c>
      <c r="I86" s="58">
        <v>1</v>
      </c>
      <c r="K86" s="29"/>
      <c r="L86" s="35"/>
    </row>
    <row r="87" spans="2:12" ht="21" customHeight="1" x14ac:dyDescent="0.55000000000000004">
      <c r="B87" s="3"/>
      <c r="C87" s="4"/>
      <c r="D87" s="64"/>
      <c r="E87" s="65"/>
      <c r="F87" s="66"/>
      <c r="G87" s="38"/>
      <c r="H87" s="17"/>
      <c r="I87" s="58"/>
      <c r="K87" s="29"/>
      <c r="L87" s="35"/>
    </row>
    <row r="88" spans="2:12" ht="21" customHeight="1" x14ac:dyDescent="0.55000000000000004">
      <c r="B88" s="5">
        <v>42</v>
      </c>
      <c r="C88" s="10" t="s">
        <v>198</v>
      </c>
      <c r="D88" s="32" t="s">
        <v>199</v>
      </c>
      <c r="E88" s="52" t="s">
        <v>200</v>
      </c>
      <c r="F88" s="62">
        <f>93400*1.07</f>
        <v>99938</v>
      </c>
      <c r="G88" s="54">
        <v>44574</v>
      </c>
      <c r="H88" s="15" t="s">
        <v>201</v>
      </c>
      <c r="I88" s="15">
        <v>1</v>
      </c>
      <c r="K88" s="29"/>
      <c r="L88" s="35"/>
    </row>
    <row r="89" spans="2:12" ht="21" customHeight="1" x14ac:dyDescent="0.55000000000000004">
      <c r="B89" s="6"/>
      <c r="C89" s="4"/>
      <c r="D89" s="32"/>
      <c r="E89" s="52" t="s">
        <v>202</v>
      </c>
      <c r="F89" s="66"/>
      <c r="G89" s="38"/>
      <c r="H89" s="17"/>
      <c r="I89" s="17"/>
      <c r="K89" s="29"/>
      <c r="L89" s="35"/>
    </row>
    <row r="90" spans="2:12" ht="21" customHeight="1" x14ac:dyDescent="0.55000000000000004">
      <c r="B90" s="2">
        <v>43</v>
      </c>
      <c r="C90" s="10" t="s">
        <v>55</v>
      </c>
      <c r="D90" s="69" t="s">
        <v>203</v>
      </c>
      <c r="E90" s="70" t="s">
        <v>204</v>
      </c>
      <c r="F90" s="62">
        <f>32000*1.07</f>
        <v>34240</v>
      </c>
      <c r="G90" s="63">
        <v>44574</v>
      </c>
      <c r="H90" s="91" t="s">
        <v>205</v>
      </c>
      <c r="I90" s="15">
        <v>1</v>
      </c>
      <c r="K90" s="29"/>
      <c r="L90" s="35"/>
    </row>
    <row r="91" spans="2:12" ht="21" customHeight="1" x14ac:dyDescent="0.55000000000000004">
      <c r="B91" s="3"/>
      <c r="C91" s="4"/>
      <c r="D91" s="71"/>
      <c r="E91" s="72" t="s">
        <v>206</v>
      </c>
      <c r="F91" s="71"/>
      <c r="G91" s="4"/>
      <c r="H91" s="18"/>
      <c r="I91" s="17"/>
      <c r="K91" s="29"/>
      <c r="L91" s="35"/>
    </row>
    <row r="92" spans="2:12" ht="21" customHeight="1" x14ac:dyDescent="0.55000000000000004">
      <c r="B92" s="5">
        <v>44</v>
      </c>
      <c r="C92" s="10" t="s">
        <v>107</v>
      </c>
      <c r="D92" s="14" t="s">
        <v>207</v>
      </c>
      <c r="E92" s="70" t="s">
        <v>208</v>
      </c>
      <c r="F92" s="62">
        <f>9200*1.07</f>
        <v>9844</v>
      </c>
      <c r="G92" s="90">
        <v>44574</v>
      </c>
      <c r="H92" s="91" t="s">
        <v>209</v>
      </c>
      <c r="I92" s="15">
        <v>1</v>
      </c>
      <c r="K92" s="29"/>
      <c r="L92" s="35"/>
    </row>
    <row r="93" spans="2:12" ht="21" customHeight="1" x14ac:dyDescent="0.55000000000000004">
      <c r="B93" s="6"/>
      <c r="C93" s="4"/>
      <c r="D93" s="18"/>
      <c r="E93" s="72"/>
      <c r="F93" s="71"/>
      <c r="G93" s="4"/>
      <c r="H93" s="18"/>
      <c r="I93" s="17"/>
      <c r="K93" s="29"/>
      <c r="L93" s="35"/>
    </row>
    <row r="94" spans="2:12" ht="21" customHeight="1" x14ac:dyDescent="0.55000000000000004">
      <c r="B94" s="2">
        <v>45</v>
      </c>
      <c r="C94" s="10" t="s">
        <v>85</v>
      </c>
      <c r="D94" s="95" t="s">
        <v>210</v>
      </c>
      <c r="E94" s="74" t="s">
        <v>211</v>
      </c>
      <c r="F94" s="62">
        <f>3800*1.07</f>
        <v>4066.0000000000005</v>
      </c>
      <c r="G94" s="90">
        <v>44574</v>
      </c>
      <c r="H94" s="91" t="s">
        <v>212</v>
      </c>
      <c r="I94" s="58">
        <v>1</v>
      </c>
      <c r="K94" s="29"/>
      <c r="L94" s="35"/>
    </row>
    <row r="95" spans="2:12" ht="21" customHeight="1" x14ac:dyDescent="0.55000000000000004">
      <c r="B95" s="3"/>
      <c r="C95" s="4"/>
      <c r="D95" s="71"/>
      <c r="E95" s="72"/>
      <c r="F95" s="71"/>
      <c r="G95" s="4"/>
      <c r="H95" s="18"/>
      <c r="I95" s="58"/>
      <c r="K95" s="29"/>
      <c r="L95" s="35"/>
    </row>
    <row r="96" spans="2:12" ht="21" customHeight="1" x14ac:dyDescent="0.55000000000000004">
      <c r="B96" s="5">
        <v>46</v>
      </c>
      <c r="C96" s="10" t="s">
        <v>213</v>
      </c>
      <c r="D96" s="95" t="s">
        <v>214</v>
      </c>
      <c r="E96" s="70" t="s">
        <v>215</v>
      </c>
      <c r="F96" s="62">
        <f>14233*1.07</f>
        <v>15229.310000000001</v>
      </c>
      <c r="G96" s="90">
        <v>44574</v>
      </c>
      <c r="H96" s="91" t="s">
        <v>216</v>
      </c>
      <c r="I96" s="15">
        <v>1</v>
      </c>
      <c r="L96" s="35"/>
    </row>
    <row r="97" spans="2:12" ht="21" customHeight="1" x14ac:dyDescent="0.55000000000000004">
      <c r="B97" s="6"/>
      <c r="C97" s="4"/>
      <c r="D97" s="71"/>
      <c r="E97" s="72" t="s">
        <v>217</v>
      </c>
      <c r="F97" s="71"/>
      <c r="G97" s="4"/>
      <c r="H97" s="18"/>
      <c r="I97" s="17"/>
      <c r="L97" s="35"/>
    </row>
    <row r="98" spans="2:12" ht="21" customHeight="1" x14ac:dyDescent="0.55000000000000004">
      <c r="B98" s="2">
        <v>47</v>
      </c>
      <c r="C98" s="10" t="s">
        <v>47</v>
      </c>
      <c r="D98" s="95" t="s">
        <v>218</v>
      </c>
      <c r="E98" s="70" t="s">
        <v>219</v>
      </c>
      <c r="F98" s="62">
        <f>3500*1.07</f>
        <v>3745</v>
      </c>
      <c r="G98" s="90">
        <v>44574</v>
      </c>
      <c r="H98" s="91" t="s">
        <v>220</v>
      </c>
      <c r="I98" s="58">
        <v>1</v>
      </c>
      <c r="L98" s="35"/>
    </row>
    <row r="99" spans="2:12" ht="21" customHeight="1" x14ac:dyDescent="0.55000000000000004">
      <c r="B99" s="3"/>
      <c r="C99" s="4"/>
      <c r="D99" s="95"/>
      <c r="E99" s="56"/>
      <c r="F99" s="71"/>
      <c r="G99" s="4"/>
      <c r="H99" s="18"/>
      <c r="I99" s="58"/>
      <c r="L99" s="35"/>
    </row>
    <row r="100" spans="2:12" ht="21" customHeight="1" x14ac:dyDescent="0.55000000000000004">
      <c r="B100" s="5">
        <v>48</v>
      </c>
      <c r="C100" s="10" t="s">
        <v>221</v>
      </c>
      <c r="D100" s="91" t="s">
        <v>222</v>
      </c>
      <c r="E100" s="70" t="s">
        <v>223</v>
      </c>
      <c r="F100" s="62">
        <f>93000*1.07</f>
        <v>99510</v>
      </c>
      <c r="G100" s="63">
        <v>44574</v>
      </c>
      <c r="H100" s="91" t="s">
        <v>224</v>
      </c>
      <c r="I100" s="15">
        <v>1</v>
      </c>
      <c r="L100" s="35"/>
    </row>
    <row r="101" spans="2:12" ht="21" customHeight="1" x14ac:dyDescent="0.55000000000000004">
      <c r="B101" s="6"/>
      <c r="C101" s="4"/>
      <c r="D101" s="18"/>
      <c r="E101" s="72" t="s">
        <v>225</v>
      </c>
      <c r="F101" s="71"/>
      <c r="G101" s="4"/>
      <c r="H101" s="18"/>
      <c r="I101" s="17"/>
      <c r="L101" s="35"/>
    </row>
    <row r="102" spans="2:12" ht="21" customHeight="1" x14ac:dyDescent="0.55000000000000004">
      <c r="B102" s="2">
        <v>49</v>
      </c>
      <c r="C102" s="124" t="s">
        <v>226</v>
      </c>
      <c r="D102" s="69" t="s">
        <v>227</v>
      </c>
      <c r="E102" s="70" t="s">
        <v>228</v>
      </c>
      <c r="F102" s="62">
        <f>12600*1.07</f>
        <v>13482</v>
      </c>
      <c r="G102" s="90">
        <v>44574</v>
      </c>
      <c r="H102" s="91" t="s">
        <v>229</v>
      </c>
      <c r="I102" s="58">
        <v>1</v>
      </c>
      <c r="L102" s="35"/>
    </row>
    <row r="103" spans="2:12" ht="21" customHeight="1" x14ac:dyDescent="0.55000000000000004">
      <c r="B103" s="3"/>
      <c r="C103" s="57"/>
      <c r="D103" s="71"/>
      <c r="E103" s="72"/>
      <c r="F103" s="98"/>
      <c r="G103" s="4"/>
      <c r="H103" s="18"/>
      <c r="I103" s="58"/>
      <c r="L103" s="35"/>
    </row>
    <row r="104" spans="2:12" ht="21" customHeight="1" x14ac:dyDescent="0.55000000000000004">
      <c r="B104" s="5">
        <v>50</v>
      </c>
      <c r="C104" s="10" t="s">
        <v>107</v>
      </c>
      <c r="D104" s="14" t="s">
        <v>207</v>
      </c>
      <c r="E104" s="56" t="s">
        <v>230</v>
      </c>
      <c r="F104" s="62">
        <f>5550*1.07</f>
        <v>5938.5</v>
      </c>
      <c r="G104" s="63">
        <v>44574</v>
      </c>
      <c r="H104" s="91" t="s">
        <v>231</v>
      </c>
      <c r="I104" s="15">
        <v>1</v>
      </c>
      <c r="L104" s="35"/>
    </row>
    <row r="105" spans="2:12" ht="21" customHeight="1" x14ac:dyDescent="0.55000000000000004">
      <c r="B105" s="6"/>
      <c r="C105" s="4"/>
      <c r="D105" s="32"/>
      <c r="E105" s="56" t="s">
        <v>41</v>
      </c>
      <c r="F105" s="99"/>
      <c r="G105" s="4"/>
      <c r="H105" s="32"/>
      <c r="I105" s="17"/>
      <c r="L105" s="35"/>
    </row>
    <row r="106" spans="2:12" ht="21" customHeight="1" x14ac:dyDescent="0.55000000000000004">
      <c r="B106" s="2">
        <v>51</v>
      </c>
      <c r="C106" s="10" t="s">
        <v>232</v>
      </c>
      <c r="D106" s="91" t="s">
        <v>233</v>
      </c>
      <c r="E106" s="70" t="s">
        <v>234</v>
      </c>
      <c r="F106" s="62">
        <f>24000*1.07</f>
        <v>25680</v>
      </c>
      <c r="G106" s="90">
        <v>44574</v>
      </c>
      <c r="H106" s="91" t="s">
        <v>235</v>
      </c>
      <c r="I106" s="58">
        <v>1</v>
      </c>
      <c r="L106" s="35"/>
    </row>
    <row r="107" spans="2:12" ht="21" customHeight="1" x14ac:dyDescent="0.55000000000000004">
      <c r="B107" s="3"/>
      <c r="C107" s="4"/>
      <c r="D107" s="18"/>
      <c r="E107" s="72"/>
      <c r="F107" s="98"/>
      <c r="G107" s="4"/>
      <c r="H107" s="18"/>
      <c r="I107" s="58"/>
      <c r="L107" s="35"/>
    </row>
    <row r="108" spans="2:12" ht="21" customHeight="1" x14ac:dyDescent="0.55000000000000004">
      <c r="B108" s="5">
        <v>52</v>
      </c>
      <c r="C108" s="10" t="s">
        <v>55</v>
      </c>
      <c r="D108" s="91" t="s">
        <v>236</v>
      </c>
      <c r="E108" s="70" t="s">
        <v>237</v>
      </c>
      <c r="F108" s="62">
        <f>4720*1.07</f>
        <v>5050.4000000000005</v>
      </c>
      <c r="G108" s="63">
        <v>44574</v>
      </c>
      <c r="H108" s="91" t="s">
        <v>238</v>
      </c>
      <c r="I108" s="15">
        <v>1</v>
      </c>
      <c r="L108" s="35"/>
    </row>
    <row r="109" spans="2:12" ht="21" customHeight="1" x14ac:dyDescent="0.55000000000000004">
      <c r="B109" s="6"/>
      <c r="C109" s="4"/>
      <c r="D109" s="18"/>
      <c r="E109" s="72" t="s">
        <v>239</v>
      </c>
      <c r="F109" s="98"/>
      <c r="G109" s="4"/>
      <c r="H109" s="18"/>
      <c r="I109" s="17"/>
      <c r="L109" s="35"/>
    </row>
    <row r="110" spans="2:12" ht="21" customHeight="1" x14ac:dyDescent="0.55000000000000004">
      <c r="B110" s="2">
        <v>53</v>
      </c>
      <c r="C110" s="36" t="s">
        <v>131</v>
      </c>
      <c r="D110" s="51" t="s">
        <v>195</v>
      </c>
      <c r="E110" s="56" t="s">
        <v>240</v>
      </c>
      <c r="F110" s="53">
        <f>2940*1.07</f>
        <v>3145.8</v>
      </c>
      <c r="G110" s="54">
        <v>44575</v>
      </c>
      <c r="H110" s="58" t="s">
        <v>241</v>
      </c>
      <c r="I110" s="58">
        <v>1</v>
      </c>
      <c r="L110" s="35"/>
    </row>
    <row r="111" spans="2:12" ht="21" customHeight="1" x14ac:dyDescent="0.55000000000000004">
      <c r="B111" s="3"/>
      <c r="C111" s="4"/>
      <c r="D111" s="64"/>
      <c r="E111" s="56"/>
      <c r="F111" s="66"/>
      <c r="G111" s="38"/>
      <c r="H111" s="58"/>
      <c r="I111" s="58"/>
      <c r="L111" s="35"/>
    </row>
    <row r="112" spans="2:12" ht="21" customHeight="1" x14ac:dyDescent="0.55000000000000004">
      <c r="B112" s="5">
        <v>54</v>
      </c>
      <c r="C112" s="10" t="s">
        <v>186</v>
      </c>
      <c r="D112" s="60" t="s">
        <v>187</v>
      </c>
      <c r="E112" s="61" t="s">
        <v>242</v>
      </c>
      <c r="F112" s="62">
        <f>91650*1.07</f>
        <v>98065.5</v>
      </c>
      <c r="G112" s="68">
        <v>44578</v>
      </c>
      <c r="H112" s="15" t="s">
        <v>243</v>
      </c>
      <c r="I112" s="15">
        <v>1</v>
      </c>
      <c r="L112" s="35"/>
    </row>
    <row r="113" spans="2:12" ht="21" customHeight="1" x14ac:dyDescent="0.55000000000000004">
      <c r="B113" s="6"/>
      <c r="C113" s="4"/>
      <c r="D113" s="64"/>
      <c r="E113" s="65"/>
      <c r="F113" s="66"/>
      <c r="G113" s="38"/>
      <c r="H113" s="17"/>
      <c r="I113" s="17"/>
      <c r="L113" s="35"/>
    </row>
    <row r="114" spans="2:12" ht="21" customHeight="1" x14ac:dyDescent="0.55000000000000004">
      <c r="B114" s="2">
        <v>55</v>
      </c>
      <c r="C114" s="10" t="s">
        <v>116</v>
      </c>
      <c r="D114" s="100" t="s">
        <v>244</v>
      </c>
      <c r="E114" s="70" t="s">
        <v>245</v>
      </c>
      <c r="F114" s="62">
        <f>84000*1.07</f>
        <v>89880</v>
      </c>
      <c r="G114" s="68">
        <v>44578</v>
      </c>
      <c r="H114" s="15" t="s">
        <v>246</v>
      </c>
      <c r="I114" s="58">
        <v>1</v>
      </c>
      <c r="L114" s="35"/>
    </row>
    <row r="115" spans="2:12" ht="21" customHeight="1" x14ac:dyDescent="0.55000000000000004">
      <c r="B115" s="3"/>
      <c r="C115" s="4"/>
      <c r="D115" s="101"/>
      <c r="E115" s="72"/>
      <c r="F115" s="66"/>
      <c r="G115" s="38"/>
      <c r="H115" s="17"/>
      <c r="I115" s="58"/>
      <c r="L115" s="35"/>
    </row>
    <row r="116" spans="2:12" ht="21" customHeight="1" x14ac:dyDescent="0.55000000000000004">
      <c r="B116" s="5">
        <v>56</v>
      </c>
      <c r="C116" s="10" t="s">
        <v>55</v>
      </c>
      <c r="D116" s="91" t="s">
        <v>227</v>
      </c>
      <c r="E116" s="70" t="s">
        <v>247</v>
      </c>
      <c r="F116" s="62">
        <f>25920*1.07</f>
        <v>27734.400000000001</v>
      </c>
      <c r="G116" s="90">
        <v>44578</v>
      </c>
      <c r="H116" s="91" t="s">
        <v>248</v>
      </c>
      <c r="I116" s="15">
        <v>1</v>
      </c>
      <c r="L116" s="35"/>
    </row>
    <row r="117" spans="2:12" ht="21" customHeight="1" x14ac:dyDescent="0.55000000000000004">
      <c r="B117" s="6"/>
      <c r="C117" s="4"/>
      <c r="D117" s="18"/>
      <c r="E117" s="72" t="s">
        <v>249</v>
      </c>
      <c r="F117" s="98"/>
      <c r="G117" s="4"/>
      <c r="H117" s="18"/>
      <c r="I117" s="17"/>
      <c r="L117" s="35"/>
    </row>
    <row r="118" spans="2:12" ht="21" customHeight="1" x14ac:dyDescent="0.55000000000000004">
      <c r="B118" s="2">
        <v>57</v>
      </c>
      <c r="C118" s="10" t="s">
        <v>139</v>
      </c>
      <c r="D118" s="60" t="s">
        <v>250</v>
      </c>
      <c r="E118" s="61" t="s">
        <v>251</v>
      </c>
      <c r="F118" s="62">
        <f>20610*1.07</f>
        <v>22052.7</v>
      </c>
      <c r="G118" s="68">
        <v>44578</v>
      </c>
      <c r="H118" s="15" t="s">
        <v>252</v>
      </c>
      <c r="I118" s="58">
        <v>1</v>
      </c>
      <c r="L118" s="35"/>
    </row>
    <row r="119" spans="2:12" ht="21" customHeight="1" x14ac:dyDescent="0.55000000000000004">
      <c r="B119" s="3"/>
      <c r="C119" s="4"/>
      <c r="D119" s="64"/>
      <c r="E119" s="65" t="s">
        <v>253</v>
      </c>
      <c r="F119" s="66"/>
      <c r="G119" s="38"/>
      <c r="H119" s="17"/>
      <c r="I119" s="58"/>
      <c r="L119" s="35"/>
    </row>
    <row r="120" spans="2:12" ht="21" customHeight="1" x14ac:dyDescent="0.55000000000000004">
      <c r="B120" s="5">
        <v>58</v>
      </c>
      <c r="C120" s="10" t="s">
        <v>254</v>
      </c>
      <c r="D120" s="102" t="s">
        <v>255</v>
      </c>
      <c r="E120" s="70" t="s">
        <v>256</v>
      </c>
      <c r="F120" s="62">
        <f>92000*1.07</f>
        <v>98440</v>
      </c>
      <c r="G120" s="68">
        <v>44578</v>
      </c>
      <c r="H120" s="15" t="s">
        <v>257</v>
      </c>
      <c r="I120" s="15">
        <v>1</v>
      </c>
      <c r="L120" s="35"/>
    </row>
    <row r="121" spans="2:12" ht="21" customHeight="1" x14ac:dyDescent="0.55000000000000004">
      <c r="B121" s="6"/>
      <c r="C121" s="4"/>
      <c r="D121" s="101"/>
      <c r="E121" s="72"/>
      <c r="F121" s="66"/>
      <c r="G121" s="38"/>
      <c r="H121" s="17"/>
      <c r="I121" s="17"/>
      <c r="L121" s="35"/>
    </row>
    <row r="122" spans="2:12" ht="21" customHeight="1" x14ac:dyDescent="0.55000000000000004">
      <c r="B122" s="2">
        <v>59</v>
      </c>
      <c r="C122" s="10" t="s">
        <v>258</v>
      </c>
      <c r="D122" s="102" t="s">
        <v>259</v>
      </c>
      <c r="E122" s="70" t="s">
        <v>260</v>
      </c>
      <c r="F122" s="62">
        <f>20000*1.07</f>
        <v>21400</v>
      </c>
      <c r="G122" s="68">
        <v>44578</v>
      </c>
      <c r="H122" s="15" t="s">
        <v>261</v>
      </c>
      <c r="I122" s="58">
        <v>1</v>
      </c>
      <c r="L122" s="35"/>
    </row>
    <row r="123" spans="2:12" ht="21" customHeight="1" x14ac:dyDescent="0.55000000000000004">
      <c r="B123" s="3"/>
      <c r="C123" s="4"/>
      <c r="D123" s="101"/>
      <c r="E123" s="72"/>
      <c r="F123" s="66"/>
      <c r="G123" s="38"/>
      <c r="H123" s="17"/>
      <c r="I123" s="58"/>
      <c r="L123" s="35"/>
    </row>
    <row r="124" spans="2:12" ht="21" customHeight="1" x14ac:dyDescent="0.55000000000000004">
      <c r="B124" s="5">
        <v>60</v>
      </c>
      <c r="C124" s="10" t="s">
        <v>152</v>
      </c>
      <c r="D124" s="91" t="s">
        <v>262</v>
      </c>
      <c r="E124" s="70" t="s">
        <v>263</v>
      </c>
      <c r="F124" s="62">
        <f>5234*1.07</f>
        <v>5600.38</v>
      </c>
      <c r="G124" s="63">
        <v>44579</v>
      </c>
      <c r="H124" s="91" t="s">
        <v>264</v>
      </c>
      <c r="I124" s="15">
        <v>1</v>
      </c>
      <c r="L124" s="35"/>
    </row>
    <row r="125" spans="2:12" ht="21" customHeight="1" x14ac:dyDescent="0.55000000000000004">
      <c r="B125" s="6"/>
      <c r="C125" s="4"/>
      <c r="D125" s="18"/>
      <c r="E125" s="103"/>
      <c r="F125" s="98"/>
      <c r="G125" s="4"/>
      <c r="H125" s="18"/>
      <c r="I125" s="17"/>
      <c r="L125" s="35"/>
    </row>
    <row r="126" spans="2:12" ht="21" customHeight="1" x14ac:dyDescent="0.55000000000000004">
      <c r="B126" s="2">
        <v>61</v>
      </c>
      <c r="C126" s="128" t="s">
        <v>37</v>
      </c>
      <c r="D126" s="60" t="s">
        <v>265</v>
      </c>
      <c r="E126" s="104" t="s">
        <v>266</v>
      </c>
      <c r="F126" s="62">
        <f>1680*1.07</f>
        <v>1797.6000000000001</v>
      </c>
      <c r="G126" s="90">
        <v>44579</v>
      </c>
      <c r="H126" s="91" t="s">
        <v>267</v>
      </c>
      <c r="I126" s="58">
        <v>1</v>
      </c>
      <c r="L126" s="35"/>
    </row>
    <row r="127" spans="2:12" ht="21" customHeight="1" x14ac:dyDescent="0.55000000000000004">
      <c r="B127" s="3"/>
      <c r="C127" s="4"/>
      <c r="D127" s="64"/>
      <c r="E127" s="103"/>
      <c r="F127" s="98"/>
      <c r="G127" s="4"/>
      <c r="H127" s="18"/>
      <c r="I127" s="58"/>
      <c r="L127" s="35"/>
    </row>
    <row r="128" spans="2:12" ht="21" customHeight="1" x14ac:dyDescent="0.55000000000000004">
      <c r="B128" s="5">
        <v>62</v>
      </c>
      <c r="C128" s="36" t="s">
        <v>85</v>
      </c>
      <c r="D128" s="60" t="s">
        <v>268</v>
      </c>
      <c r="E128" s="104" t="s">
        <v>269</v>
      </c>
      <c r="F128" s="62">
        <f>14760*1.07</f>
        <v>15793.2</v>
      </c>
      <c r="G128" s="90">
        <v>44579</v>
      </c>
      <c r="H128" s="91" t="s">
        <v>270</v>
      </c>
      <c r="I128" s="15">
        <v>1</v>
      </c>
      <c r="L128" s="35"/>
    </row>
    <row r="129" spans="2:12" ht="21" customHeight="1" x14ac:dyDescent="0.55000000000000004">
      <c r="B129" s="6"/>
      <c r="C129" s="9"/>
      <c r="D129" s="51"/>
      <c r="E129" s="56" t="s">
        <v>271</v>
      </c>
      <c r="F129" s="99"/>
      <c r="G129" s="9"/>
      <c r="H129" s="32"/>
      <c r="I129" s="17"/>
      <c r="L129" s="35"/>
    </row>
    <row r="130" spans="2:12" ht="21" customHeight="1" x14ac:dyDescent="0.55000000000000004">
      <c r="B130" s="2">
        <v>63</v>
      </c>
      <c r="C130" s="10" t="s">
        <v>272</v>
      </c>
      <c r="D130" s="91" t="s">
        <v>273</v>
      </c>
      <c r="E130" s="70" t="s">
        <v>274</v>
      </c>
      <c r="F130" s="62">
        <f>3900*1.07</f>
        <v>4173</v>
      </c>
      <c r="G130" s="63">
        <v>44579</v>
      </c>
      <c r="H130" s="91" t="s">
        <v>275</v>
      </c>
      <c r="I130" s="58">
        <v>1</v>
      </c>
      <c r="L130" s="35"/>
    </row>
    <row r="131" spans="2:12" ht="21" customHeight="1" x14ac:dyDescent="0.55000000000000004">
      <c r="B131" s="3"/>
      <c r="C131" s="9"/>
      <c r="D131" s="32"/>
      <c r="E131" s="56" t="s">
        <v>276</v>
      </c>
      <c r="F131" s="99"/>
      <c r="G131" s="4"/>
      <c r="H131" s="32"/>
      <c r="I131" s="58"/>
      <c r="L131" s="35"/>
    </row>
    <row r="132" spans="2:12" ht="21" customHeight="1" x14ac:dyDescent="0.55000000000000004">
      <c r="B132" s="5">
        <v>64</v>
      </c>
      <c r="C132" s="10" t="s">
        <v>277</v>
      </c>
      <c r="D132" s="91" t="s">
        <v>278</v>
      </c>
      <c r="E132" s="70" t="s">
        <v>279</v>
      </c>
      <c r="F132" s="62">
        <f>76060*1.07</f>
        <v>81384.200000000012</v>
      </c>
      <c r="G132" s="63">
        <v>44579</v>
      </c>
      <c r="H132" s="91" t="s">
        <v>280</v>
      </c>
      <c r="I132" s="15">
        <v>1</v>
      </c>
      <c r="L132" s="35"/>
    </row>
    <row r="133" spans="2:12" ht="21" customHeight="1" x14ac:dyDescent="0.55000000000000004">
      <c r="B133" s="6"/>
      <c r="C133" s="4"/>
      <c r="D133" s="18"/>
      <c r="E133" s="56"/>
      <c r="F133" s="99"/>
      <c r="G133" s="4"/>
      <c r="H133" s="32"/>
      <c r="I133" s="17"/>
      <c r="L133" s="35"/>
    </row>
    <row r="134" spans="2:12" ht="21" customHeight="1" x14ac:dyDescent="0.55000000000000004">
      <c r="B134" s="2">
        <v>65</v>
      </c>
      <c r="C134" s="10" t="s">
        <v>281</v>
      </c>
      <c r="D134" s="51" t="s">
        <v>282</v>
      </c>
      <c r="E134" s="70" t="s">
        <v>283</v>
      </c>
      <c r="F134" s="105">
        <f>17900*1.07</f>
        <v>19153</v>
      </c>
      <c r="G134" s="90">
        <v>44579</v>
      </c>
      <c r="H134" s="91" t="s">
        <v>284</v>
      </c>
      <c r="I134" s="58">
        <v>1</v>
      </c>
      <c r="L134" s="35"/>
    </row>
    <row r="135" spans="2:12" ht="21" customHeight="1" x14ac:dyDescent="0.55000000000000004">
      <c r="B135" s="3"/>
      <c r="C135" s="4"/>
      <c r="D135" s="64"/>
      <c r="E135" s="72" t="s">
        <v>285</v>
      </c>
      <c r="F135" s="99"/>
      <c r="G135" s="9"/>
      <c r="H135" s="32"/>
      <c r="I135" s="58"/>
      <c r="L135" s="35"/>
    </row>
    <row r="136" spans="2:12" ht="21" customHeight="1" x14ac:dyDescent="0.55000000000000004">
      <c r="B136" s="5">
        <v>66</v>
      </c>
      <c r="C136" s="10" t="s">
        <v>286</v>
      </c>
      <c r="D136" s="91" t="s">
        <v>287</v>
      </c>
      <c r="E136" s="70" t="s">
        <v>288</v>
      </c>
      <c r="F136" s="62">
        <f>81308.41*1.07</f>
        <v>86999.998700000011</v>
      </c>
      <c r="G136" s="63">
        <v>44579</v>
      </c>
      <c r="H136" s="91" t="s">
        <v>289</v>
      </c>
      <c r="I136" s="15">
        <v>1</v>
      </c>
      <c r="L136" s="35"/>
    </row>
    <row r="137" spans="2:12" ht="21" customHeight="1" x14ac:dyDescent="0.55000000000000004">
      <c r="B137" s="6"/>
      <c r="C137" s="4"/>
      <c r="D137" s="18"/>
      <c r="E137" s="72" t="s">
        <v>290</v>
      </c>
      <c r="F137" s="66"/>
      <c r="G137" s="4"/>
      <c r="H137" s="18"/>
      <c r="I137" s="17"/>
      <c r="L137" s="35"/>
    </row>
    <row r="138" spans="2:12" ht="21" customHeight="1" x14ac:dyDescent="0.55000000000000004">
      <c r="B138" s="2">
        <v>67</v>
      </c>
      <c r="C138" s="36" t="s">
        <v>291</v>
      </c>
      <c r="D138" s="106" t="s">
        <v>292</v>
      </c>
      <c r="E138" s="56" t="s">
        <v>293</v>
      </c>
      <c r="F138" s="53">
        <f>87300*1.07</f>
        <v>93411</v>
      </c>
      <c r="G138" s="54">
        <v>44580</v>
      </c>
      <c r="H138" s="58" t="s">
        <v>294</v>
      </c>
      <c r="I138" s="58">
        <v>1</v>
      </c>
      <c r="L138" s="35"/>
    </row>
    <row r="139" spans="2:12" ht="21" customHeight="1" x14ac:dyDescent="0.55000000000000004">
      <c r="B139" s="3"/>
      <c r="C139" s="4"/>
      <c r="D139" s="101"/>
      <c r="E139" s="72" t="s">
        <v>41</v>
      </c>
      <c r="F139" s="66"/>
      <c r="G139" s="38"/>
      <c r="H139" s="17"/>
      <c r="I139" s="58"/>
      <c r="L139" s="35"/>
    </row>
    <row r="140" spans="2:12" ht="21" customHeight="1" x14ac:dyDescent="0.55000000000000004">
      <c r="B140" s="5">
        <v>68</v>
      </c>
      <c r="C140" s="10" t="s">
        <v>295</v>
      </c>
      <c r="D140" s="73" t="s">
        <v>296</v>
      </c>
      <c r="E140" s="70" t="s">
        <v>297</v>
      </c>
      <c r="F140" s="62">
        <f>90000*1.07</f>
        <v>96300</v>
      </c>
      <c r="G140" s="54">
        <v>44580</v>
      </c>
      <c r="H140" s="15" t="s">
        <v>298</v>
      </c>
      <c r="I140" s="15">
        <v>1</v>
      </c>
      <c r="L140" s="35"/>
    </row>
    <row r="141" spans="2:12" ht="21" customHeight="1" x14ac:dyDescent="0.55000000000000004">
      <c r="B141" s="6"/>
      <c r="C141" s="4"/>
      <c r="D141" s="75"/>
      <c r="E141" s="72"/>
      <c r="F141" s="66"/>
      <c r="G141" s="38"/>
      <c r="H141" s="17"/>
      <c r="I141" s="17"/>
      <c r="L141" s="35"/>
    </row>
    <row r="142" spans="2:12" ht="21" customHeight="1" x14ac:dyDescent="0.55000000000000004">
      <c r="B142" s="2">
        <v>69</v>
      </c>
      <c r="C142" s="36" t="s">
        <v>272</v>
      </c>
      <c r="D142" s="91" t="s">
        <v>273</v>
      </c>
      <c r="E142" s="56" t="s">
        <v>299</v>
      </c>
      <c r="F142" s="62">
        <f>38800*1.07</f>
        <v>41516</v>
      </c>
      <c r="G142" s="54">
        <v>44580</v>
      </c>
      <c r="H142" s="15" t="s">
        <v>300</v>
      </c>
      <c r="I142" s="58">
        <v>1</v>
      </c>
      <c r="L142" s="35"/>
    </row>
    <row r="143" spans="2:12" ht="21" customHeight="1" x14ac:dyDescent="0.55000000000000004">
      <c r="B143" s="3"/>
      <c r="C143" s="9"/>
      <c r="D143" s="32"/>
      <c r="E143" s="56" t="s">
        <v>301</v>
      </c>
      <c r="F143" s="66"/>
      <c r="G143" s="38"/>
      <c r="H143" s="17"/>
      <c r="I143" s="58"/>
      <c r="L143" s="35"/>
    </row>
    <row r="144" spans="2:12" ht="21" customHeight="1" x14ac:dyDescent="0.55000000000000004">
      <c r="B144" s="5">
        <v>70</v>
      </c>
      <c r="C144" s="10" t="s">
        <v>131</v>
      </c>
      <c r="D144" s="91" t="s">
        <v>302</v>
      </c>
      <c r="E144" s="70" t="s">
        <v>303</v>
      </c>
      <c r="F144" s="62">
        <f>3536*1.07</f>
        <v>3783.5200000000004</v>
      </c>
      <c r="G144" s="90">
        <v>44580</v>
      </c>
      <c r="H144" s="91" t="s">
        <v>304</v>
      </c>
      <c r="I144" s="15">
        <v>1</v>
      </c>
      <c r="L144" s="35"/>
    </row>
    <row r="145" spans="2:12" ht="21" customHeight="1" x14ac:dyDescent="0.55000000000000004">
      <c r="B145" s="6"/>
      <c r="C145" s="4"/>
      <c r="D145" s="18"/>
      <c r="E145" s="72"/>
      <c r="F145" s="98"/>
      <c r="G145" s="4"/>
      <c r="H145" s="92"/>
      <c r="I145" s="17"/>
      <c r="L145" s="35"/>
    </row>
    <row r="146" spans="2:12" ht="21" customHeight="1" x14ac:dyDescent="0.55000000000000004">
      <c r="B146" s="2">
        <v>71</v>
      </c>
      <c r="C146" s="124" t="s">
        <v>37</v>
      </c>
      <c r="D146" s="95" t="s">
        <v>305</v>
      </c>
      <c r="E146" s="70" t="s">
        <v>306</v>
      </c>
      <c r="F146" s="62">
        <f>14760*1.07</f>
        <v>15793.2</v>
      </c>
      <c r="G146" s="90">
        <v>44581</v>
      </c>
      <c r="H146" s="15" t="s">
        <v>307</v>
      </c>
      <c r="I146" s="58">
        <v>1</v>
      </c>
      <c r="L146" s="35"/>
    </row>
    <row r="147" spans="2:12" ht="21" customHeight="1" x14ac:dyDescent="0.55000000000000004">
      <c r="B147" s="3"/>
      <c r="C147" s="9"/>
      <c r="D147" s="71"/>
      <c r="E147" s="72"/>
      <c r="F147" s="98"/>
      <c r="G147" s="9"/>
      <c r="H147" s="58"/>
      <c r="I147" s="58"/>
      <c r="L147" s="35"/>
    </row>
    <row r="148" spans="2:12" ht="21" customHeight="1" x14ac:dyDescent="0.55000000000000004">
      <c r="B148" s="5">
        <v>72</v>
      </c>
      <c r="C148" s="10" t="s">
        <v>308</v>
      </c>
      <c r="D148" s="69" t="s">
        <v>309</v>
      </c>
      <c r="E148" s="70" t="s">
        <v>310</v>
      </c>
      <c r="F148" s="62">
        <f>67450*1.07</f>
        <v>72171.5</v>
      </c>
      <c r="G148" s="63">
        <v>44582</v>
      </c>
      <c r="H148" s="15" t="s">
        <v>311</v>
      </c>
      <c r="I148" s="15">
        <v>1</v>
      </c>
      <c r="L148" s="35"/>
    </row>
    <row r="149" spans="2:12" ht="21" customHeight="1" x14ac:dyDescent="0.55000000000000004">
      <c r="B149" s="6"/>
      <c r="C149" s="4"/>
      <c r="D149" s="71"/>
      <c r="E149" s="72" t="s">
        <v>41</v>
      </c>
      <c r="F149" s="98"/>
      <c r="G149" s="4"/>
      <c r="H149" s="17"/>
      <c r="I149" s="17"/>
      <c r="L149" s="35"/>
    </row>
    <row r="150" spans="2:12" ht="21" customHeight="1" x14ac:dyDescent="0.55000000000000004">
      <c r="B150" s="2">
        <v>73</v>
      </c>
      <c r="C150" s="10" t="s">
        <v>178</v>
      </c>
      <c r="D150" s="73" t="s">
        <v>312</v>
      </c>
      <c r="E150" s="70" t="s">
        <v>313</v>
      </c>
      <c r="F150" s="62">
        <f>86000*1.07</f>
        <v>92020</v>
      </c>
      <c r="G150" s="90">
        <v>44582</v>
      </c>
      <c r="H150" s="58" t="s">
        <v>314</v>
      </c>
      <c r="I150" s="58">
        <v>1</v>
      </c>
      <c r="L150" s="35"/>
    </row>
    <row r="151" spans="2:12" ht="21" customHeight="1" x14ac:dyDescent="0.55000000000000004">
      <c r="B151" s="3"/>
      <c r="C151" s="4"/>
      <c r="D151" s="75"/>
      <c r="E151" s="72"/>
      <c r="F151" s="66"/>
      <c r="G151" s="4"/>
      <c r="H151" s="58"/>
      <c r="I151" s="58"/>
      <c r="L151" s="35"/>
    </row>
    <row r="152" spans="2:12" ht="21" customHeight="1" x14ac:dyDescent="0.55000000000000004">
      <c r="B152" s="5">
        <v>74</v>
      </c>
      <c r="C152" s="10" t="s">
        <v>221</v>
      </c>
      <c r="D152" s="95" t="s">
        <v>315</v>
      </c>
      <c r="E152" s="74" t="s">
        <v>316</v>
      </c>
      <c r="F152" s="53">
        <f>35000*1.07</f>
        <v>37450</v>
      </c>
      <c r="G152" s="90">
        <v>44585</v>
      </c>
      <c r="H152" s="91" t="s">
        <v>317</v>
      </c>
      <c r="I152" s="15">
        <v>1</v>
      </c>
      <c r="L152" s="35"/>
    </row>
    <row r="153" spans="2:12" ht="21" customHeight="1" x14ac:dyDescent="0.55000000000000004">
      <c r="B153" s="6"/>
      <c r="C153" s="4"/>
      <c r="D153" s="71"/>
      <c r="E153" s="107"/>
      <c r="F153" s="98"/>
      <c r="G153" s="4"/>
      <c r="H153" s="92"/>
      <c r="I153" s="17"/>
      <c r="L153" s="35"/>
    </row>
    <row r="154" spans="2:12" ht="21" customHeight="1" x14ac:dyDescent="0.55000000000000004">
      <c r="B154" s="2">
        <v>75</v>
      </c>
      <c r="C154" s="128" t="s">
        <v>37</v>
      </c>
      <c r="D154" s="95" t="s">
        <v>305</v>
      </c>
      <c r="E154" s="74" t="s">
        <v>318</v>
      </c>
      <c r="F154" s="62">
        <f>25660*1.07</f>
        <v>27456.2</v>
      </c>
      <c r="G154" s="90">
        <v>44585</v>
      </c>
      <c r="H154" s="91" t="s">
        <v>319</v>
      </c>
      <c r="I154" s="58">
        <v>1</v>
      </c>
      <c r="L154" s="35"/>
    </row>
    <row r="155" spans="2:12" ht="21" customHeight="1" x14ac:dyDescent="0.55000000000000004">
      <c r="B155" s="3"/>
      <c r="C155" s="4"/>
      <c r="D155" s="71"/>
      <c r="E155" s="72" t="s">
        <v>41</v>
      </c>
      <c r="F155" s="98"/>
      <c r="G155" s="4"/>
      <c r="H155" s="92"/>
      <c r="I155" s="58"/>
      <c r="L155" s="35"/>
    </row>
    <row r="156" spans="2:12" ht="21" customHeight="1" x14ac:dyDescent="0.55000000000000004">
      <c r="B156" s="5">
        <v>76</v>
      </c>
      <c r="C156" s="10" t="s">
        <v>85</v>
      </c>
      <c r="D156" s="95" t="s">
        <v>320</v>
      </c>
      <c r="E156" s="70" t="s">
        <v>321</v>
      </c>
      <c r="F156" s="62">
        <f>49510*1.07</f>
        <v>52975.700000000004</v>
      </c>
      <c r="G156" s="90">
        <v>44585</v>
      </c>
      <c r="H156" s="91" t="s">
        <v>322</v>
      </c>
      <c r="I156" s="15">
        <v>1</v>
      </c>
      <c r="L156" s="35"/>
    </row>
    <row r="157" spans="2:12" ht="21" customHeight="1" x14ac:dyDescent="0.55000000000000004">
      <c r="B157" s="6"/>
      <c r="C157" s="4"/>
      <c r="D157" s="71"/>
      <c r="E157" s="72" t="s">
        <v>190</v>
      </c>
      <c r="F157" s="98"/>
      <c r="G157" s="4"/>
      <c r="H157" s="92"/>
      <c r="I157" s="17"/>
      <c r="L157" s="35"/>
    </row>
    <row r="158" spans="2:12" ht="21" customHeight="1" x14ac:dyDescent="0.55000000000000004">
      <c r="B158" s="2">
        <v>77</v>
      </c>
      <c r="C158" s="11" t="s">
        <v>64</v>
      </c>
      <c r="D158" s="95" t="s">
        <v>323</v>
      </c>
      <c r="E158" s="61" t="s">
        <v>324</v>
      </c>
      <c r="F158" s="62">
        <f>1200*1.07</f>
        <v>1284</v>
      </c>
      <c r="G158" s="90">
        <v>44585</v>
      </c>
      <c r="H158" s="91" t="s">
        <v>325</v>
      </c>
      <c r="I158" s="15">
        <v>1</v>
      </c>
      <c r="L158" s="35"/>
    </row>
    <row r="159" spans="2:12" ht="21" customHeight="1" x14ac:dyDescent="0.55000000000000004">
      <c r="B159" s="3"/>
      <c r="C159" s="4"/>
      <c r="D159" s="71"/>
      <c r="E159" s="108"/>
      <c r="F159" s="66"/>
      <c r="G159" s="4"/>
      <c r="H159" s="92"/>
      <c r="I159" s="17"/>
      <c r="L159" s="35"/>
    </row>
    <row r="160" spans="2:12" ht="21" customHeight="1" x14ac:dyDescent="0.55000000000000004">
      <c r="B160" s="5">
        <v>78</v>
      </c>
      <c r="C160" s="10" t="s">
        <v>116</v>
      </c>
      <c r="D160" s="95" t="s">
        <v>244</v>
      </c>
      <c r="E160" s="77" t="s">
        <v>326</v>
      </c>
      <c r="F160" s="62">
        <f>92700*1.07</f>
        <v>99189</v>
      </c>
      <c r="G160" s="63">
        <v>44585</v>
      </c>
      <c r="H160" s="15" t="s">
        <v>327</v>
      </c>
      <c r="I160" s="15">
        <v>1</v>
      </c>
      <c r="L160" s="35"/>
    </row>
    <row r="161" spans="2:12" ht="21" customHeight="1" x14ac:dyDescent="0.55000000000000004">
      <c r="B161" s="6"/>
      <c r="C161" s="4"/>
      <c r="D161" s="95"/>
      <c r="E161" s="77"/>
      <c r="F161" s="53"/>
      <c r="G161" s="4"/>
      <c r="H161" s="58"/>
      <c r="I161" s="17"/>
      <c r="L161" s="35"/>
    </row>
    <row r="162" spans="2:12" ht="21" customHeight="1" x14ac:dyDescent="0.55000000000000004">
      <c r="B162" s="2">
        <v>79</v>
      </c>
      <c r="C162" s="10" t="s">
        <v>328</v>
      </c>
      <c r="D162" s="69" t="s">
        <v>329</v>
      </c>
      <c r="E162" s="109" t="s">
        <v>330</v>
      </c>
      <c r="F162" s="62">
        <f>15900*1.07</f>
        <v>17013</v>
      </c>
      <c r="G162" s="90">
        <v>44585</v>
      </c>
      <c r="H162" s="15" t="s">
        <v>331</v>
      </c>
      <c r="I162" s="15">
        <v>1</v>
      </c>
      <c r="L162" s="35"/>
    </row>
    <row r="163" spans="2:12" ht="21" customHeight="1" x14ac:dyDescent="0.55000000000000004">
      <c r="B163" s="3"/>
      <c r="C163" s="4"/>
      <c r="D163" s="71"/>
      <c r="E163" s="72" t="s">
        <v>41</v>
      </c>
      <c r="F163" s="66"/>
      <c r="G163" s="4"/>
      <c r="H163" s="17"/>
      <c r="I163" s="17"/>
      <c r="L163" s="35"/>
    </row>
    <row r="164" spans="2:12" ht="21" customHeight="1" x14ac:dyDescent="0.55000000000000004">
      <c r="B164" s="5">
        <v>80</v>
      </c>
      <c r="C164" s="128" t="s">
        <v>37</v>
      </c>
      <c r="D164" s="69" t="s">
        <v>332</v>
      </c>
      <c r="E164" s="138" t="s">
        <v>333</v>
      </c>
      <c r="F164" s="62">
        <f>44500*1.07</f>
        <v>47615</v>
      </c>
      <c r="G164" s="63">
        <v>44585</v>
      </c>
      <c r="H164" s="15" t="s">
        <v>334</v>
      </c>
      <c r="I164" s="15">
        <v>1</v>
      </c>
      <c r="L164" s="35"/>
    </row>
    <row r="165" spans="2:12" ht="21" customHeight="1" x14ac:dyDescent="0.55000000000000004">
      <c r="B165" s="6"/>
      <c r="C165" s="4"/>
      <c r="D165" s="95"/>
      <c r="E165" s="139"/>
      <c r="F165" s="53"/>
      <c r="G165" s="4"/>
      <c r="H165" s="58"/>
      <c r="I165" s="17"/>
      <c r="L165" s="35"/>
    </row>
    <row r="166" spans="2:12" ht="21" customHeight="1" x14ac:dyDescent="0.55000000000000004">
      <c r="B166" s="2">
        <v>81</v>
      </c>
      <c r="C166" s="10" t="s">
        <v>328</v>
      </c>
      <c r="D166" s="69" t="s">
        <v>329</v>
      </c>
      <c r="E166" s="138" t="s">
        <v>335</v>
      </c>
      <c r="F166" s="62">
        <f>17600*1.07</f>
        <v>18832</v>
      </c>
      <c r="G166" s="90">
        <v>44585</v>
      </c>
      <c r="H166" s="15" t="s">
        <v>336</v>
      </c>
      <c r="I166" s="15">
        <v>1</v>
      </c>
      <c r="L166" s="137"/>
    </row>
    <row r="167" spans="2:12" ht="21" customHeight="1" x14ac:dyDescent="0.55000000000000004">
      <c r="B167" s="3"/>
      <c r="C167" s="4"/>
      <c r="D167" s="71"/>
      <c r="E167" s="72" t="s">
        <v>41</v>
      </c>
      <c r="F167" s="53"/>
      <c r="G167" s="4"/>
      <c r="H167" s="17"/>
      <c r="I167" s="17"/>
      <c r="L167" s="137"/>
    </row>
    <row r="168" spans="2:12" ht="21" customHeight="1" x14ac:dyDescent="0.55000000000000004">
      <c r="B168" s="5">
        <v>82</v>
      </c>
      <c r="C168" s="36" t="s">
        <v>131</v>
      </c>
      <c r="D168" s="140" t="s">
        <v>337</v>
      </c>
      <c r="E168" s="139" t="s">
        <v>196</v>
      </c>
      <c r="F168" s="62">
        <f>1520*1.07</f>
        <v>1626.4</v>
      </c>
      <c r="G168" s="54">
        <v>44585</v>
      </c>
      <c r="H168" s="141" t="s">
        <v>338</v>
      </c>
      <c r="I168" s="15">
        <v>1</v>
      </c>
      <c r="L168" s="137"/>
    </row>
    <row r="169" spans="2:12" ht="21" customHeight="1" x14ac:dyDescent="0.55000000000000004">
      <c r="B169" s="6"/>
      <c r="C169" s="4"/>
      <c r="D169" s="75"/>
      <c r="E169" s="107"/>
      <c r="F169" s="66"/>
      <c r="G169" s="38"/>
      <c r="H169" s="141"/>
      <c r="I169" s="17"/>
      <c r="L169" s="137"/>
    </row>
    <row r="170" spans="2:12" ht="21" customHeight="1" x14ac:dyDescent="0.55000000000000004">
      <c r="B170" s="2">
        <v>83</v>
      </c>
      <c r="C170" s="10" t="s">
        <v>47</v>
      </c>
      <c r="D170" s="73" t="s">
        <v>339</v>
      </c>
      <c r="E170" s="61" t="s">
        <v>340</v>
      </c>
      <c r="F170" s="62">
        <f>700*1.07</f>
        <v>749</v>
      </c>
      <c r="G170" s="68">
        <v>44586</v>
      </c>
      <c r="H170" s="96" t="s">
        <v>341</v>
      </c>
      <c r="I170" s="15">
        <v>1</v>
      </c>
      <c r="L170" s="137"/>
    </row>
    <row r="171" spans="2:12" ht="21" customHeight="1" x14ac:dyDescent="0.55000000000000004">
      <c r="B171" s="3"/>
      <c r="C171" s="4"/>
      <c r="D171" s="75"/>
      <c r="E171" s="65"/>
      <c r="F171" s="66"/>
      <c r="G171" s="38"/>
      <c r="H171" s="97"/>
      <c r="I171" s="17"/>
      <c r="L171" s="137"/>
    </row>
    <row r="172" spans="2:12" ht="21" customHeight="1" x14ac:dyDescent="0.55000000000000004">
      <c r="B172" s="5">
        <v>84</v>
      </c>
      <c r="C172" s="10" t="s">
        <v>131</v>
      </c>
      <c r="D172" s="73" t="s">
        <v>337</v>
      </c>
      <c r="E172" s="61" t="s">
        <v>342</v>
      </c>
      <c r="F172" s="62">
        <f>50597*1.07</f>
        <v>54138.79</v>
      </c>
      <c r="G172" s="68">
        <v>44586</v>
      </c>
      <c r="H172" s="96" t="s">
        <v>343</v>
      </c>
      <c r="I172" s="15">
        <v>1</v>
      </c>
      <c r="L172" s="137"/>
    </row>
    <row r="173" spans="2:12" ht="21" customHeight="1" x14ac:dyDescent="0.55000000000000004">
      <c r="B173" s="6"/>
      <c r="C173" s="4"/>
      <c r="D173" s="75"/>
      <c r="E173" s="65" t="s">
        <v>344</v>
      </c>
      <c r="F173" s="66"/>
      <c r="G173" s="38"/>
      <c r="H173" s="97"/>
      <c r="I173" s="17"/>
      <c r="L173" s="137"/>
    </row>
    <row r="174" spans="2:12" ht="21" customHeight="1" x14ac:dyDescent="0.55000000000000004">
      <c r="B174" s="2">
        <v>85</v>
      </c>
      <c r="C174" s="10" t="s">
        <v>85</v>
      </c>
      <c r="D174" s="73" t="s">
        <v>320</v>
      </c>
      <c r="E174" s="61" t="s">
        <v>345</v>
      </c>
      <c r="F174" s="62">
        <f>900*1.07</f>
        <v>963</v>
      </c>
      <c r="G174" s="68">
        <v>44586</v>
      </c>
      <c r="H174" s="96" t="s">
        <v>346</v>
      </c>
      <c r="I174" s="15">
        <v>1</v>
      </c>
      <c r="L174" s="137"/>
    </row>
    <row r="175" spans="2:12" ht="21" customHeight="1" x14ac:dyDescent="0.55000000000000004">
      <c r="B175" s="3"/>
      <c r="C175" s="4"/>
      <c r="D175" s="75"/>
      <c r="E175" s="65"/>
      <c r="F175" s="66"/>
      <c r="G175" s="38"/>
      <c r="H175" s="97"/>
      <c r="I175" s="17"/>
      <c r="L175" s="137"/>
    </row>
    <row r="176" spans="2:12" ht="21" customHeight="1" x14ac:dyDescent="0.55000000000000004">
      <c r="B176" s="5">
        <v>86</v>
      </c>
      <c r="C176" s="36" t="s">
        <v>347</v>
      </c>
      <c r="D176" s="140" t="s">
        <v>348</v>
      </c>
      <c r="E176" s="52" t="s">
        <v>349</v>
      </c>
      <c r="F176" s="62">
        <f>28000*1.07</f>
        <v>29960</v>
      </c>
      <c r="G176" s="68">
        <v>44586</v>
      </c>
      <c r="H176" s="96" t="s">
        <v>350</v>
      </c>
      <c r="I176" s="15">
        <v>1</v>
      </c>
      <c r="L176" s="137"/>
    </row>
    <row r="177" spans="2:12" ht="21" customHeight="1" x14ac:dyDescent="0.55000000000000004">
      <c r="B177" s="6"/>
      <c r="C177" s="9"/>
      <c r="D177" s="140"/>
      <c r="E177" s="52" t="s">
        <v>351</v>
      </c>
      <c r="F177" s="66"/>
      <c r="G177" s="38"/>
      <c r="H177" s="97"/>
      <c r="I177" s="17"/>
      <c r="L177" s="137"/>
    </row>
    <row r="178" spans="2:12" ht="21" customHeight="1" x14ac:dyDescent="0.55000000000000004">
      <c r="B178" s="2">
        <v>87</v>
      </c>
      <c r="C178" s="10" t="s">
        <v>152</v>
      </c>
      <c r="D178" s="73" t="s">
        <v>352</v>
      </c>
      <c r="E178" s="61" t="s">
        <v>353</v>
      </c>
      <c r="F178" s="62">
        <f>27100*1.07</f>
        <v>28997</v>
      </c>
      <c r="G178" s="68">
        <v>44587</v>
      </c>
      <c r="H178" s="96" t="s">
        <v>354</v>
      </c>
      <c r="I178" s="15">
        <v>1</v>
      </c>
      <c r="L178" s="137"/>
    </row>
    <row r="179" spans="2:12" ht="21" customHeight="1" x14ac:dyDescent="0.55000000000000004">
      <c r="B179" s="3"/>
      <c r="C179" s="4"/>
      <c r="D179" s="75"/>
      <c r="E179" s="65"/>
      <c r="F179" s="66"/>
      <c r="G179" s="38"/>
      <c r="H179" s="97"/>
      <c r="I179" s="17"/>
      <c r="L179" s="137"/>
    </row>
    <row r="180" spans="2:12" ht="21" customHeight="1" x14ac:dyDescent="0.55000000000000004">
      <c r="B180" s="5">
        <v>88</v>
      </c>
      <c r="C180" s="10" t="s">
        <v>355</v>
      </c>
      <c r="D180" s="73" t="s">
        <v>356</v>
      </c>
      <c r="E180" s="74" t="s">
        <v>357</v>
      </c>
      <c r="F180" s="53">
        <f>93000*1.07</f>
        <v>99510</v>
      </c>
      <c r="G180" s="54">
        <v>44587</v>
      </c>
      <c r="H180" s="15" t="s">
        <v>358</v>
      </c>
      <c r="I180" s="15">
        <v>1</v>
      </c>
      <c r="L180" s="137"/>
    </row>
    <row r="181" spans="2:12" ht="21" customHeight="1" x14ac:dyDescent="0.55000000000000004">
      <c r="B181" s="6"/>
      <c r="C181" s="4"/>
      <c r="D181" s="75"/>
      <c r="E181" s="76"/>
      <c r="F181" s="66"/>
      <c r="G181" s="38"/>
      <c r="H181" s="17"/>
      <c r="I181" s="17"/>
      <c r="L181" s="137"/>
    </row>
    <row r="182" spans="2:12" ht="21" customHeight="1" x14ac:dyDescent="0.55000000000000004">
      <c r="B182" s="2">
        <v>89</v>
      </c>
      <c r="C182" s="36" t="s">
        <v>148</v>
      </c>
      <c r="D182" s="73" t="s">
        <v>359</v>
      </c>
      <c r="E182" s="74" t="s">
        <v>360</v>
      </c>
      <c r="F182" s="53">
        <f>83840*1.07</f>
        <v>89708.800000000003</v>
      </c>
      <c r="G182" s="54">
        <v>44588</v>
      </c>
      <c r="H182" s="58" t="s">
        <v>361</v>
      </c>
      <c r="I182" s="15">
        <v>1</v>
      </c>
      <c r="L182" s="137"/>
    </row>
    <row r="183" spans="2:12" ht="21" customHeight="1" x14ac:dyDescent="0.55000000000000004">
      <c r="B183" s="3"/>
      <c r="C183" s="9"/>
      <c r="D183" s="75"/>
      <c r="E183" s="72" t="s">
        <v>41</v>
      </c>
      <c r="F183" s="66"/>
      <c r="G183" s="38"/>
      <c r="H183" s="17"/>
      <c r="I183" s="17"/>
      <c r="L183" s="137"/>
    </row>
    <row r="184" spans="2:12" ht="21" customHeight="1" x14ac:dyDescent="0.55000000000000004">
      <c r="B184" s="5">
        <v>90</v>
      </c>
      <c r="C184" s="10" t="s">
        <v>362</v>
      </c>
      <c r="D184" s="73" t="s">
        <v>363</v>
      </c>
      <c r="E184" s="74" t="s">
        <v>364</v>
      </c>
      <c r="F184" s="53">
        <f>24789*1.07</f>
        <v>26524.230000000003</v>
      </c>
      <c r="G184" s="54">
        <v>44588</v>
      </c>
      <c r="H184" s="58" t="s">
        <v>365</v>
      </c>
      <c r="I184" s="15">
        <v>1</v>
      </c>
      <c r="L184" s="137"/>
    </row>
    <row r="185" spans="2:12" ht="21" customHeight="1" x14ac:dyDescent="0.55000000000000004">
      <c r="B185" s="6"/>
      <c r="C185" s="4"/>
      <c r="D185" s="75"/>
      <c r="E185" s="72" t="s">
        <v>46</v>
      </c>
      <c r="F185" s="66"/>
      <c r="G185" s="38"/>
      <c r="H185" s="17"/>
      <c r="I185" s="17"/>
      <c r="L185" s="137"/>
    </row>
    <row r="186" spans="2:12" ht="21" customHeight="1" x14ac:dyDescent="0.55000000000000004">
      <c r="B186" s="2">
        <v>91</v>
      </c>
      <c r="C186" s="10" t="s">
        <v>366</v>
      </c>
      <c r="D186" s="73" t="s">
        <v>367</v>
      </c>
      <c r="E186" s="70" t="s">
        <v>368</v>
      </c>
      <c r="F186" s="53">
        <f>61750*1.07</f>
        <v>66072.5</v>
      </c>
      <c r="G186" s="54">
        <v>44588</v>
      </c>
      <c r="H186" s="58" t="s">
        <v>369</v>
      </c>
      <c r="I186" s="15">
        <v>1</v>
      </c>
      <c r="L186" s="137"/>
    </row>
    <row r="187" spans="2:12" ht="21" customHeight="1" x14ac:dyDescent="0.55000000000000004">
      <c r="B187" s="3"/>
      <c r="C187" s="4"/>
      <c r="D187" s="75"/>
      <c r="E187" s="76"/>
      <c r="F187" s="66"/>
      <c r="G187" s="38"/>
      <c r="H187" s="17"/>
      <c r="I187" s="17"/>
      <c r="L187" s="137"/>
    </row>
    <row r="188" spans="2:12" ht="21" customHeight="1" x14ac:dyDescent="0.55000000000000004">
      <c r="B188" s="5">
        <v>92</v>
      </c>
      <c r="C188" s="10" t="s">
        <v>131</v>
      </c>
      <c r="D188" s="73" t="s">
        <v>370</v>
      </c>
      <c r="E188" s="70" t="s">
        <v>371</v>
      </c>
      <c r="F188" s="53">
        <f>11192*1.07</f>
        <v>11975.44</v>
      </c>
      <c r="G188" s="54">
        <v>44588</v>
      </c>
      <c r="H188" s="58" t="s">
        <v>372</v>
      </c>
      <c r="I188" s="15">
        <v>1</v>
      </c>
      <c r="L188" s="137"/>
    </row>
    <row r="189" spans="2:12" ht="21" customHeight="1" x14ac:dyDescent="0.55000000000000004">
      <c r="B189" s="6"/>
      <c r="C189" s="4"/>
      <c r="D189" s="75"/>
      <c r="E189" s="72" t="s">
        <v>373</v>
      </c>
      <c r="F189" s="66"/>
      <c r="G189" s="38"/>
      <c r="H189" s="17"/>
      <c r="I189" s="17"/>
      <c r="L189" s="137"/>
    </row>
    <row r="190" spans="2:12" ht="21" customHeight="1" x14ac:dyDescent="0.55000000000000004">
      <c r="B190" s="2">
        <v>93</v>
      </c>
      <c r="C190" s="11" t="s">
        <v>374</v>
      </c>
      <c r="D190" s="73" t="s">
        <v>375</v>
      </c>
      <c r="E190" s="70" t="s">
        <v>376</v>
      </c>
      <c r="F190" s="53">
        <f>500*1.07</f>
        <v>535</v>
      </c>
      <c r="G190" s="54">
        <v>44588</v>
      </c>
      <c r="H190" s="58" t="s">
        <v>377</v>
      </c>
      <c r="I190" s="15">
        <v>1</v>
      </c>
      <c r="L190" s="137"/>
    </row>
    <row r="191" spans="2:12" ht="21" customHeight="1" x14ac:dyDescent="0.55000000000000004">
      <c r="B191" s="3"/>
      <c r="C191" s="4"/>
      <c r="D191" s="75"/>
      <c r="E191" s="72"/>
      <c r="F191" s="66"/>
      <c r="G191" s="38"/>
      <c r="H191" s="17"/>
      <c r="I191" s="17"/>
      <c r="L191" s="137"/>
    </row>
    <row r="192" spans="2:12" ht="21" customHeight="1" x14ac:dyDescent="0.55000000000000004">
      <c r="B192" s="5">
        <v>94</v>
      </c>
      <c r="C192" s="10" t="s">
        <v>85</v>
      </c>
      <c r="D192" s="73" t="s">
        <v>378</v>
      </c>
      <c r="E192" s="94" t="s">
        <v>379</v>
      </c>
      <c r="F192" s="53">
        <f>8880*1.07</f>
        <v>9501.6</v>
      </c>
      <c r="G192" s="54">
        <v>44588</v>
      </c>
      <c r="H192" s="58" t="s">
        <v>380</v>
      </c>
      <c r="I192" s="15">
        <v>1</v>
      </c>
      <c r="L192" s="137"/>
    </row>
    <row r="193" spans="2:12" ht="21" customHeight="1" x14ac:dyDescent="0.55000000000000004">
      <c r="B193" s="6"/>
      <c r="C193" s="4"/>
      <c r="D193" s="75"/>
      <c r="E193" s="72" t="s">
        <v>41</v>
      </c>
      <c r="F193" s="66"/>
      <c r="G193" s="38"/>
      <c r="H193" s="17"/>
      <c r="I193" s="17"/>
      <c r="L193" s="137"/>
    </row>
    <row r="194" spans="2:12" ht="21" customHeight="1" x14ac:dyDescent="0.55000000000000004">
      <c r="B194" s="2">
        <v>95</v>
      </c>
      <c r="C194" s="10" t="s">
        <v>381</v>
      </c>
      <c r="D194" s="73" t="s">
        <v>382</v>
      </c>
      <c r="E194" s="70" t="s">
        <v>383</v>
      </c>
      <c r="F194" s="53">
        <f>48640*1.07</f>
        <v>52044.800000000003</v>
      </c>
      <c r="G194" s="54">
        <v>44589</v>
      </c>
      <c r="H194" s="58" t="s">
        <v>384</v>
      </c>
      <c r="I194" s="15">
        <v>1</v>
      </c>
      <c r="L194" s="137"/>
    </row>
    <row r="195" spans="2:12" ht="21" customHeight="1" x14ac:dyDescent="0.55000000000000004">
      <c r="B195" s="3"/>
      <c r="C195" s="4"/>
      <c r="D195" s="75" t="s">
        <v>385</v>
      </c>
      <c r="E195" s="72" t="s">
        <v>46</v>
      </c>
      <c r="F195" s="66"/>
      <c r="G195" s="38"/>
      <c r="H195" s="17"/>
      <c r="I195" s="17"/>
      <c r="L195" s="137"/>
    </row>
    <row r="196" spans="2:12" ht="21" customHeight="1" x14ac:dyDescent="0.55000000000000004">
      <c r="B196" s="5">
        <v>96</v>
      </c>
      <c r="C196" s="10" t="s">
        <v>186</v>
      </c>
      <c r="D196" s="73" t="s">
        <v>386</v>
      </c>
      <c r="E196" s="94" t="s">
        <v>387</v>
      </c>
      <c r="F196" s="53">
        <f>76000*1.07</f>
        <v>81320</v>
      </c>
      <c r="G196" s="54">
        <v>44589</v>
      </c>
      <c r="H196" s="58" t="s">
        <v>388</v>
      </c>
      <c r="I196" s="15">
        <v>1</v>
      </c>
      <c r="L196" s="137"/>
    </row>
    <row r="197" spans="2:12" ht="21" customHeight="1" x14ac:dyDescent="0.55000000000000004">
      <c r="B197" s="6"/>
      <c r="C197" s="4"/>
      <c r="D197" s="75"/>
      <c r="E197" s="76"/>
      <c r="F197" s="66"/>
      <c r="G197" s="38"/>
      <c r="H197" s="17"/>
      <c r="I197" s="17"/>
      <c r="L197" s="137"/>
    </row>
    <row r="198" spans="2:12" ht="21" customHeight="1" x14ac:dyDescent="0.55000000000000004">
      <c r="B198" s="2">
        <v>97</v>
      </c>
      <c r="C198" s="10" t="s">
        <v>213</v>
      </c>
      <c r="D198" s="73" t="s">
        <v>389</v>
      </c>
      <c r="E198" s="94" t="s">
        <v>390</v>
      </c>
      <c r="F198" s="62">
        <f>49292.25*1.07</f>
        <v>52742.707500000004</v>
      </c>
      <c r="G198" s="68">
        <v>44589</v>
      </c>
      <c r="H198" s="15" t="s">
        <v>391</v>
      </c>
      <c r="I198" s="15">
        <v>1</v>
      </c>
      <c r="L198" s="137"/>
    </row>
    <row r="199" spans="2:12" ht="21" customHeight="1" x14ac:dyDescent="0.55000000000000004">
      <c r="B199" s="3"/>
      <c r="C199" s="4"/>
      <c r="D199" s="75"/>
      <c r="E199" s="76" t="s">
        <v>392</v>
      </c>
      <c r="F199" s="66"/>
      <c r="G199" s="38"/>
      <c r="H199" s="142"/>
      <c r="I199" s="17"/>
      <c r="L199" s="137"/>
    </row>
    <row r="200" spans="2:12" ht="21" customHeight="1" x14ac:dyDescent="0.55000000000000004">
      <c r="B200" s="5">
        <v>98</v>
      </c>
      <c r="C200" s="128" t="s">
        <v>37</v>
      </c>
      <c r="D200" s="73" t="s">
        <v>38</v>
      </c>
      <c r="E200" s="74" t="s">
        <v>393</v>
      </c>
      <c r="F200" s="53">
        <f>3410*1.07</f>
        <v>3648.7000000000003</v>
      </c>
      <c r="G200" s="54">
        <v>44592</v>
      </c>
      <c r="H200" s="15" t="s">
        <v>394</v>
      </c>
      <c r="I200" s="15">
        <v>1</v>
      </c>
      <c r="L200" s="137"/>
    </row>
    <row r="201" spans="2:12" ht="21" customHeight="1" x14ac:dyDescent="0.55000000000000004">
      <c r="B201" s="6"/>
      <c r="C201" s="4"/>
      <c r="D201" s="75"/>
      <c r="E201" s="72" t="s">
        <v>395</v>
      </c>
      <c r="F201" s="66"/>
      <c r="G201" s="38"/>
      <c r="H201" s="17"/>
      <c r="I201" s="17"/>
      <c r="L201" s="137"/>
    </row>
    <row r="202" spans="2:12" ht="21" customHeight="1" x14ac:dyDescent="0.55000000000000004">
      <c r="B202" s="2">
        <v>99</v>
      </c>
      <c r="C202" s="10" t="s">
        <v>178</v>
      </c>
      <c r="D202" s="73" t="s">
        <v>179</v>
      </c>
      <c r="E202" s="74" t="s">
        <v>396</v>
      </c>
      <c r="F202" s="53">
        <f>71700*1.07</f>
        <v>76719</v>
      </c>
      <c r="G202" s="54">
        <v>44592</v>
      </c>
      <c r="H202" s="15" t="s">
        <v>397</v>
      </c>
      <c r="I202" s="15">
        <v>1</v>
      </c>
      <c r="L202" s="137"/>
    </row>
    <row r="203" spans="2:12" ht="21" customHeight="1" x14ac:dyDescent="0.55000000000000004">
      <c r="B203" s="3"/>
      <c r="C203" s="4"/>
      <c r="D203" s="75"/>
      <c r="E203" s="76"/>
      <c r="F203" s="66"/>
      <c r="G203" s="38"/>
      <c r="H203" s="17"/>
      <c r="I203" s="17"/>
      <c r="L203" s="137"/>
    </row>
    <row r="204" spans="2:12" ht="21" customHeight="1" x14ac:dyDescent="0.55000000000000004">
      <c r="B204" s="5">
        <v>100</v>
      </c>
      <c r="C204" s="10" t="s">
        <v>131</v>
      </c>
      <c r="D204" s="73" t="s">
        <v>370</v>
      </c>
      <c r="E204" s="61" t="s">
        <v>398</v>
      </c>
      <c r="F204" s="110">
        <f>3084*1.07</f>
        <v>3299.88</v>
      </c>
      <c r="G204" s="63">
        <v>44592</v>
      </c>
      <c r="H204" s="15" t="s">
        <v>399</v>
      </c>
      <c r="I204" s="15">
        <v>1</v>
      </c>
      <c r="L204" s="137"/>
    </row>
    <row r="205" spans="2:12" ht="21" customHeight="1" x14ac:dyDescent="0.55000000000000004">
      <c r="B205" s="6"/>
      <c r="C205" s="4"/>
      <c r="D205" s="75"/>
      <c r="E205" s="72" t="s">
        <v>400</v>
      </c>
      <c r="F205" s="143"/>
      <c r="G205" s="4"/>
      <c r="H205" s="17"/>
      <c r="I205" s="17"/>
      <c r="L205" s="137"/>
    </row>
    <row r="206" spans="2:12" ht="21" customHeight="1" x14ac:dyDescent="0.55000000000000004">
      <c r="B206" s="3"/>
      <c r="C206" s="7"/>
      <c r="D206" s="75"/>
      <c r="E206" s="76"/>
      <c r="F206" s="66"/>
      <c r="G206" s="112"/>
      <c r="H206" s="17"/>
      <c r="I206" s="4"/>
      <c r="K206" s="49"/>
      <c r="L206" s="40"/>
    </row>
    <row r="207" spans="2:12" ht="30" customHeight="1" thickBot="1" x14ac:dyDescent="0.6">
      <c r="B207" s="35"/>
      <c r="C207" s="27"/>
      <c r="D207" s="27"/>
      <c r="E207" s="27"/>
      <c r="F207" s="113">
        <f>SUM(F6:F206)</f>
        <v>3702739.7722000005</v>
      </c>
      <c r="G207" s="27"/>
      <c r="H207" s="27"/>
      <c r="I207" s="27"/>
      <c r="K207" s="49"/>
      <c r="L207" s="40"/>
    </row>
    <row r="208" spans="2:12" ht="13.5" customHeight="1" thickTop="1" x14ac:dyDescent="0.55000000000000004">
      <c r="B208" s="35"/>
      <c r="C208" s="27"/>
      <c r="D208" s="27"/>
      <c r="E208" s="27"/>
      <c r="F208" s="27"/>
      <c r="G208" s="27"/>
      <c r="H208" s="8"/>
      <c r="I208" s="28"/>
      <c r="K208" s="49"/>
      <c r="L208" s="40"/>
    </row>
    <row r="209" spans="2:12" ht="33" customHeight="1" x14ac:dyDescent="0.55000000000000004">
      <c r="B209" s="35"/>
      <c r="D209" s="132"/>
      <c r="E209" s="133"/>
      <c r="F209" s="205">
        <v>3702739.77</v>
      </c>
      <c r="G209" s="132"/>
      <c r="H209" s="27"/>
      <c r="I209" s="28"/>
      <c r="K209" s="40"/>
      <c r="L209" s="40"/>
    </row>
    <row r="210" spans="2:12" ht="30" customHeight="1" x14ac:dyDescent="0.55000000000000004">
      <c r="B210" s="35"/>
      <c r="D210" s="126" t="s">
        <v>27</v>
      </c>
      <c r="E210" s="126" t="s">
        <v>28</v>
      </c>
      <c r="F210" s="120" t="s">
        <v>29</v>
      </c>
      <c r="G210" s="134"/>
      <c r="H210" s="27"/>
      <c r="I210" s="27"/>
      <c r="K210" s="40"/>
      <c r="L210" s="40"/>
    </row>
    <row r="211" spans="2:12" ht="30" customHeight="1" x14ac:dyDescent="0.55000000000000004">
      <c r="B211" s="35"/>
      <c r="D211" s="126" t="s">
        <v>30</v>
      </c>
      <c r="E211" s="126" t="s">
        <v>31</v>
      </c>
      <c r="F211" s="768" t="s">
        <v>32</v>
      </c>
      <c r="G211" s="768"/>
      <c r="H211" s="27"/>
      <c r="I211" s="28"/>
      <c r="K211" s="40"/>
      <c r="L211" s="40"/>
    </row>
    <row r="212" spans="2:12" ht="30" customHeight="1" x14ac:dyDescent="0.55000000000000004">
      <c r="B212" s="35"/>
      <c r="D212" s="127" t="s">
        <v>33</v>
      </c>
      <c r="E212" s="135" t="s">
        <v>34</v>
      </c>
      <c r="F212" s="120" t="s">
        <v>35</v>
      </c>
      <c r="G212" s="134"/>
      <c r="H212" s="27"/>
      <c r="I212" s="28"/>
      <c r="K212" s="40"/>
      <c r="L212" s="40"/>
    </row>
    <row r="213" spans="2:12" ht="19.5" customHeight="1" x14ac:dyDescent="0.55000000000000004">
      <c r="B213" s="35"/>
      <c r="D213" s="127"/>
      <c r="E213" s="135"/>
      <c r="F213" s="126"/>
      <c r="G213" s="120"/>
      <c r="H213" s="27"/>
      <c r="I213" s="28"/>
      <c r="K213" s="40"/>
      <c r="L213" s="40"/>
    </row>
    <row r="214" spans="2:12" ht="30" customHeight="1" x14ac:dyDescent="0.55000000000000004">
      <c r="B214" s="35"/>
      <c r="C214" s="126"/>
      <c r="F214" s="126"/>
      <c r="G214" s="126"/>
      <c r="H214" s="27"/>
      <c r="I214" s="28"/>
      <c r="J214" s="14"/>
      <c r="K214" s="40"/>
      <c r="L214" s="40"/>
    </row>
    <row r="215" spans="2:12" ht="30" customHeight="1" x14ac:dyDescent="0.55000000000000004">
      <c r="B215" s="35"/>
      <c r="C215" s="127"/>
      <c r="E215" s="133"/>
      <c r="F215" s="132"/>
      <c r="G215" s="132"/>
      <c r="H215" s="27"/>
      <c r="I215" s="27"/>
      <c r="J215" s="14"/>
      <c r="K215" s="40"/>
      <c r="L215" s="40"/>
    </row>
    <row r="216" spans="2:12" ht="30" customHeight="1" x14ac:dyDescent="0.55000000000000004">
      <c r="B216" s="35"/>
      <c r="C216" s="127"/>
      <c r="E216" s="133"/>
      <c r="F216" s="132"/>
      <c r="G216" s="132"/>
      <c r="H216" s="27"/>
      <c r="I216" s="27"/>
      <c r="J216" s="14"/>
      <c r="K216" s="40"/>
      <c r="L216" s="40"/>
    </row>
    <row r="217" spans="2:12" ht="30" customHeight="1" x14ac:dyDescent="0.55000000000000004">
      <c r="B217" s="35"/>
      <c r="D217" s="132"/>
      <c r="E217" s="74"/>
      <c r="F217" s="136"/>
      <c r="G217" s="132"/>
      <c r="H217" s="27"/>
      <c r="I217" s="27"/>
      <c r="K217" s="40"/>
      <c r="L217" s="40"/>
    </row>
    <row r="218" spans="2:12" ht="30" customHeight="1" x14ac:dyDescent="0.55000000000000004">
      <c r="B218" s="35"/>
      <c r="C218" s="27"/>
      <c r="D218" s="27"/>
      <c r="E218" s="74"/>
      <c r="F218" s="27"/>
      <c r="G218" s="27"/>
      <c r="H218" s="27"/>
      <c r="I218" s="27"/>
      <c r="K218" s="40"/>
      <c r="L218" s="40"/>
    </row>
    <row r="219" spans="2:12" ht="30" customHeight="1" x14ac:dyDescent="0.55000000000000004">
      <c r="B219" s="35"/>
      <c r="C219" s="27"/>
      <c r="D219" s="27"/>
      <c r="E219" s="27"/>
      <c r="F219" s="27"/>
      <c r="G219" s="27"/>
      <c r="H219" s="27"/>
      <c r="I219" s="27"/>
      <c r="K219" s="40"/>
      <c r="L219" s="40"/>
    </row>
    <row r="220" spans="2:12" ht="30" customHeight="1" x14ac:dyDescent="0.55000000000000004">
      <c r="B220" s="35"/>
      <c r="C220" s="27"/>
      <c r="D220" s="27"/>
      <c r="E220" s="27"/>
      <c r="F220" s="27"/>
      <c r="G220" s="27"/>
      <c r="H220" s="27"/>
      <c r="I220" s="27"/>
      <c r="K220" s="40"/>
      <c r="L220" s="40"/>
    </row>
    <row r="221" spans="2:12" ht="30" customHeight="1" x14ac:dyDescent="0.55000000000000004">
      <c r="B221" s="39"/>
      <c r="C221" s="27"/>
      <c r="D221" s="27"/>
      <c r="E221" s="74"/>
      <c r="F221" s="27"/>
      <c r="G221" s="27"/>
      <c r="H221" s="27"/>
      <c r="I221" s="27"/>
      <c r="K221" s="40"/>
      <c r="L221" s="40"/>
    </row>
    <row r="222" spans="2:12" ht="30" customHeight="1" x14ac:dyDescent="0.55000000000000004">
      <c r="B222" s="39"/>
      <c r="C222" s="27"/>
      <c r="D222" s="27"/>
      <c r="E222" s="74"/>
      <c r="H222" s="14"/>
      <c r="K222" s="40"/>
      <c r="L222" s="40"/>
    </row>
    <row r="223" spans="2:12" ht="30" customHeight="1" x14ac:dyDescent="0.55000000000000004">
      <c r="B223" s="39"/>
      <c r="C223" s="27"/>
      <c r="D223" s="27"/>
      <c r="E223" s="74"/>
      <c r="H223" s="14"/>
      <c r="K223" s="40"/>
      <c r="L223" s="40"/>
    </row>
    <row r="224" spans="2:12" ht="30" customHeight="1" x14ac:dyDescent="0.55000000000000004">
      <c r="B224" s="39"/>
      <c r="C224" s="74"/>
      <c r="D224" s="88"/>
      <c r="E224" s="74"/>
      <c r="H224" s="14"/>
      <c r="K224" s="40"/>
      <c r="L224" s="40"/>
    </row>
    <row r="225" spans="2:12" ht="30" customHeight="1" x14ac:dyDescent="0.55000000000000004">
      <c r="B225" s="39"/>
      <c r="C225" s="74"/>
      <c r="D225" s="27"/>
      <c r="E225" s="27"/>
      <c r="F225" s="27"/>
      <c r="G225" s="27"/>
      <c r="H225" s="27"/>
      <c r="I225" s="27"/>
      <c r="K225" s="40"/>
      <c r="L225" s="40"/>
    </row>
    <row r="226" spans="2:12" ht="30" customHeight="1" x14ac:dyDescent="0.55000000000000004">
      <c r="B226" s="39"/>
      <c r="C226" s="74"/>
      <c r="D226" s="27"/>
      <c r="E226" s="27"/>
      <c r="F226" s="27"/>
      <c r="G226" s="27"/>
      <c r="H226" s="27"/>
      <c r="I226" s="27"/>
      <c r="K226" s="40"/>
      <c r="L226" s="40"/>
    </row>
    <row r="227" spans="2:12" ht="30" customHeight="1" x14ac:dyDescent="0.55000000000000004">
      <c r="B227" s="39"/>
      <c r="C227" s="74"/>
      <c r="D227" s="27"/>
      <c r="E227" s="27"/>
      <c r="F227" s="27"/>
      <c r="G227" s="27"/>
      <c r="H227" s="27"/>
      <c r="I227" s="27"/>
      <c r="K227" s="40"/>
      <c r="L227" s="40"/>
    </row>
    <row r="228" spans="2:12" ht="30" customHeight="1" x14ac:dyDescent="0.55000000000000004">
      <c r="B228" s="39"/>
      <c r="C228" s="74"/>
      <c r="D228" s="27"/>
      <c r="E228" s="27"/>
      <c r="F228" s="27"/>
      <c r="G228" s="27"/>
      <c r="H228" s="27"/>
      <c r="I228" s="27"/>
      <c r="K228" s="40"/>
      <c r="L228" s="40"/>
    </row>
    <row r="229" spans="2:12" ht="30" customHeight="1" x14ac:dyDescent="0.55000000000000004">
      <c r="B229" s="39"/>
      <c r="C229" s="27"/>
      <c r="D229" s="27"/>
      <c r="E229" s="74"/>
      <c r="F229" s="27"/>
      <c r="G229" s="27"/>
      <c r="H229" s="27"/>
      <c r="I229" s="27"/>
      <c r="K229" s="40"/>
      <c r="L229" s="40"/>
    </row>
    <row r="230" spans="2:12" ht="30" customHeight="1" x14ac:dyDescent="0.55000000000000004">
      <c r="B230" s="39"/>
      <c r="C230" s="27"/>
      <c r="D230" s="27"/>
      <c r="E230" s="27"/>
      <c r="F230" s="27"/>
      <c r="G230" s="27"/>
      <c r="H230" s="27"/>
      <c r="I230" s="27"/>
      <c r="K230" s="49"/>
      <c r="L230" s="40"/>
    </row>
    <row r="231" spans="2:12" ht="30" customHeight="1" x14ac:dyDescent="0.55000000000000004">
      <c r="B231" s="39"/>
      <c r="C231" s="27"/>
      <c r="D231" s="27"/>
      <c r="E231" s="27"/>
      <c r="F231" s="27"/>
      <c r="G231" s="27"/>
      <c r="H231" s="27"/>
      <c r="I231" s="27"/>
      <c r="K231" s="49"/>
      <c r="L231" s="40"/>
    </row>
    <row r="232" spans="2:12" ht="30" customHeight="1" x14ac:dyDescent="0.55000000000000004">
      <c r="B232" s="39"/>
      <c r="C232" s="27"/>
      <c r="D232" s="27"/>
      <c r="E232" s="27"/>
      <c r="F232" s="27"/>
      <c r="G232" s="27"/>
      <c r="H232" s="27"/>
      <c r="I232" s="27"/>
      <c r="K232" s="49"/>
      <c r="L232" s="40"/>
    </row>
    <row r="233" spans="2:12" ht="30" customHeight="1" x14ac:dyDescent="0.55000000000000004">
      <c r="B233" s="39"/>
      <c r="C233" s="27"/>
      <c r="D233" s="27"/>
      <c r="E233" s="27"/>
      <c r="F233" s="27"/>
      <c r="G233" s="27"/>
      <c r="H233" s="27"/>
      <c r="I233" s="27"/>
      <c r="K233" s="49"/>
      <c r="L233" s="40"/>
    </row>
    <row r="234" spans="2:12" ht="30" customHeight="1" x14ac:dyDescent="0.55000000000000004">
      <c r="B234" s="39"/>
      <c r="C234" s="27"/>
      <c r="D234" s="27"/>
      <c r="E234" s="27"/>
      <c r="F234" s="27"/>
      <c r="G234" s="27"/>
      <c r="H234" s="27"/>
      <c r="I234" s="27"/>
      <c r="K234" s="49"/>
      <c r="L234" s="40"/>
    </row>
    <row r="235" spans="2:12" ht="30" customHeight="1" x14ac:dyDescent="0.55000000000000004">
      <c r="B235" s="39"/>
      <c r="C235" s="27"/>
      <c r="D235" s="27"/>
      <c r="E235" s="27"/>
      <c r="F235" s="27"/>
      <c r="G235" s="27"/>
      <c r="H235" s="27"/>
      <c r="I235" s="27"/>
      <c r="K235" s="49"/>
      <c r="L235" s="40"/>
    </row>
    <row r="236" spans="2:12" ht="30" customHeight="1" x14ac:dyDescent="0.55000000000000004">
      <c r="B236" s="39"/>
      <c r="C236" s="27"/>
      <c r="D236" s="27"/>
      <c r="E236" s="27"/>
      <c r="F236" s="27"/>
      <c r="G236" s="27"/>
      <c r="H236" s="27"/>
      <c r="I236" s="27"/>
      <c r="J236" s="111"/>
      <c r="K236" s="49"/>
      <c r="L236" s="40"/>
    </row>
    <row r="237" spans="2:12" ht="30" customHeight="1" x14ac:dyDescent="0.55000000000000004">
      <c r="B237" s="39"/>
      <c r="C237" s="27"/>
      <c r="D237" s="27"/>
      <c r="E237" s="27"/>
      <c r="F237" s="27"/>
      <c r="G237" s="27"/>
      <c r="H237" s="27"/>
      <c r="I237" s="27"/>
      <c r="K237" s="49"/>
      <c r="L237" s="40"/>
    </row>
    <row r="238" spans="2:12" ht="30" customHeight="1" x14ac:dyDescent="0.55000000000000004">
      <c r="B238" s="39"/>
      <c r="C238" s="27"/>
      <c r="D238" s="27"/>
      <c r="E238" s="27"/>
      <c r="F238" s="27"/>
      <c r="G238" s="27"/>
      <c r="H238" s="27"/>
      <c r="I238" s="27"/>
      <c r="K238" s="49"/>
      <c r="L238" s="40"/>
    </row>
    <row r="239" spans="2:12" ht="30" customHeight="1" x14ac:dyDescent="0.55000000000000004">
      <c r="B239" s="39"/>
      <c r="C239" s="27"/>
      <c r="D239" s="27"/>
      <c r="E239" s="27"/>
      <c r="F239" s="27"/>
      <c r="G239" s="27"/>
      <c r="H239" s="27"/>
      <c r="I239" s="27"/>
      <c r="K239" s="49"/>
      <c r="L239" s="40"/>
    </row>
    <row r="240" spans="2:12" ht="30" customHeight="1" x14ac:dyDescent="0.55000000000000004">
      <c r="B240" s="39"/>
      <c r="C240" s="27"/>
      <c r="D240" s="27"/>
      <c r="E240" s="27"/>
      <c r="F240" s="27"/>
      <c r="G240" s="27"/>
      <c r="H240" s="27"/>
      <c r="I240" s="27"/>
      <c r="K240" s="49"/>
      <c r="L240" s="40"/>
    </row>
    <row r="241" spans="2:12" ht="30" customHeight="1" x14ac:dyDescent="0.55000000000000004">
      <c r="B241" s="39"/>
      <c r="C241" s="27"/>
      <c r="D241" s="27"/>
      <c r="E241" s="27"/>
      <c r="F241" s="27"/>
      <c r="G241" s="27"/>
      <c r="H241" s="27"/>
      <c r="I241" s="27"/>
      <c r="K241" s="49"/>
      <c r="L241" s="40"/>
    </row>
    <row r="242" spans="2:12" ht="30" customHeight="1" x14ac:dyDescent="0.55000000000000004">
      <c r="B242" s="39"/>
      <c r="C242" s="27"/>
      <c r="D242" s="27"/>
      <c r="E242" s="27"/>
      <c r="F242" s="27"/>
      <c r="G242" s="27"/>
      <c r="H242" s="27"/>
      <c r="I242" s="27"/>
      <c r="K242" s="49"/>
      <c r="L242" s="40"/>
    </row>
    <row r="243" spans="2:12" ht="30" customHeight="1" x14ac:dyDescent="0.55000000000000004">
      <c r="B243" s="39"/>
      <c r="C243" s="27"/>
      <c r="D243" s="27"/>
      <c r="E243" s="27"/>
      <c r="F243" s="27"/>
      <c r="G243" s="27"/>
      <c r="H243" s="27"/>
      <c r="I243" s="27"/>
      <c r="K243" s="49"/>
      <c r="L243" s="40"/>
    </row>
    <row r="244" spans="2:12" ht="30" customHeight="1" x14ac:dyDescent="0.55000000000000004">
      <c r="B244" s="39"/>
      <c r="C244" s="111"/>
      <c r="D244" s="111"/>
      <c r="E244" s="111"/>
      <c r="F244" s="111"/>
      <c r="G244" s="111"/>
      <c r="H244" s="111"/>
      <c r="I244" s="111"/>
      <c r="K244" s="49"/>
      <c r="L244" s="40"/>
    </row>
    <row r="245" spans="2:12" ht="30" customHeight="1" x14ac:dyDescent="0.55000000000000004">
      <c r="B245" s="39"/>
      <c r="C245" s="27"/>
      <c r="D245" s="27"/>
      <c r="E245" s="27"/>
      <c r="F245" s="27"/>
      <c r="G245" s="27"/>
      <c r="H245" s="27"/>
      <c r="I245" s="27"/>
      <c r="K245" s="49"/>
      <c r="L245" s="40"/>
    </row>
    <row r="246" spans="2:12" ht="30" customHeight="1" x14ac:dyDescent="0.55000000000000004">
      <c r="B246" s="39"/>
      <c r="C246" s="27"/>
      <c r="D246" s="27"/>
      <c r="E246" s="27"/>
      <c r="F246" s="27"/>
      <c r="G246" s="27"/>
      <c r="H246" s="27"/>
      <c r="I246" s="27"/>
      <c r="K246" s="49"/>
      <c r="L246" s="40"/>
    </row>
    <row r="247" spans="2:12" ht="30" customHeight="1" x14ac:dyDescent="0.55000000000000004">
      <c r="B247" s="39"/>
      <c r="C247" s="27"/>
      <c r="D247" s="27"/>
      <c r="E247" s="27"/>
      <c r="F247" s="27"/>
      <c r="G247" s="27"/>
      <c r="H247" s="27"/>
      <c r="I247" s="27"/>
      <c r="K247" s="49"/>
      <c r="L247" s="40"/>
    </row>
    <row r="248" spans="2:12" ht="30" customHeight="1" x14ac:dyDescent="0.55000000000000004">
      <c r="B248" s="39"/>
      <c r="C248" s="27"/>
      <c r="D248" s="27"/>
      <c r="E248" s="27"/>
      <c r="F248" s="27"/>
      <c r="G248" s="27"/>
      <c r="H248" s="27"/>
      <c r="I248" s="27"/>
      <c r="K248" s="49"/>
      <c r="L248" s="40"/>
    </row>
    <row r="249" spans="2:12" ht="30" customHeight="1" x14ac:dyDescent="0.55000000000000004">
      <c r="B249" s="39"/>
      <c r="C249" s="27"/>
      <c r="D249" s="27"/>
      <c r="E249" s="27"/>
      <c r="F249" s="27"/>
      <c r="G249" s="27"/>
      <c r="H249" s="27"/>
      <c r="I249" s="27"/>
      <c r="K249" s="49"/>
      <c r="L249" s="40"/>
    </row>
    <row r="250" spans="2:12" ht="30" customHeight="1" x14ac:dyDescent="0.55000000000000004">
      <c r="B250" s="39"/>
      <c r="C250" s="27"/>
      <c r="D250" s="27"/>
      <c r="E250" s="27"/>
      <c r="F250" s="27"/>
      <c r="G250" s="27"/>
      <c r="H250" s="27"/>
      <c r="I250" s="27"/>
      <c r="K250" s="49"/>
      <c r="L250" s="40"/>
    </row>
    <row r="251" spans="2:12" ht="30" customHeight="1" x14ac:dyDescent="0.55000000000000004">
      <c r="B251" s="39"/>
      <c r="C251" s="27"/>
      <c r="D251" s="27"/>
      <c r="E251" s="27"/>
      <c r="F251" s="27"/>
      <c r="G251" s="27"/>
      <c r="H251" s="27"/>
      <c r="I251" s="27"/>
      <c r="K251" s="49"/>
      <c r="L251" s="40"/>
    </row>
    <row r="252" spans="2:12" ht="30" customHeight="1" x14ac:dyDescent="0.55000000000000004">
      <c r="B252" s="39"/>
      <c r="C252" s="27"/>
      <c r="D252" s="27"/>
      <c r="E252" s="27"/>
      <c r="F252" s="27"/>
      <c r="G252" s="27"/>
      <c r="H252" s="27"/>
      <c r="I252" s="27"/>
      <c r="K252" s="49"/>
      <c r="L252" s="40"/>
    </row>
    <row r="253" spans="2:12" ht="30" customHeight="1" x14ac:dyDescent="0.55000000000000004">
      <c r="B253" s="39"/>
      <c r="C253" s="27"/>
      <c r="D253" s="27"/>
      <c r="E253" s="27"/>
      <c r="F253" s="27"/>
      <c r="G253" s="27"/>
      <c r="H253" s="27"/>
      <c r="I253" s="27"/>
      <c r="K253" s="49"/>
      <c r="L253" s="40"/>
    </row>
    <row r="254" spans="2:12" ht="30" customHeight="1" x14ac:dyDescent="0.55000000000000004">
      <c r="B254" s="39"/>
      <c r="C254" s="27"/>
      <c r="D254" s="27"/>
      <c r="E254" s="27"/>
      <c r="F254" s="27"/>
      <c r="G254" s="27"/>
      <c r="H254" s="27"/>
      <c r="I254" s="27"/>
      <c r="K254" s="49"/>
      <c r="L254" s="40"/>
    </row>
    <row r="255" spans="2:12" ht="30" customHeight="1" x14ac:dyDescent="0.55000000000000004">
      <c r="B255" s="39"/>
      <c r="C255" s="27"/>
      <c r="D255" s="27"/>
      <c r="E255" s="27"/>
      <c r="F255" s="27"/>
      <c r="G255" s="27"/>
      <c r="H255" s="27"/>
      <c r="I255" s="27"/>
      <c r="K255" s="49"/>
      <c r="L255" s="40"/>
    </row>
    <row r="256" spans="2:12" ht="30" customHeight="1" x14ac:dyDescent="0.55000000000000004">
      <c r="B256" s="39"/>
      <c r="C256" s="27"/>
      <c r="D256" s="27"/>
      <c r="E256" s="27"/>
      <c r="F256" s="27"/>
      <c r="G256" s="27"/>
      <c r="H256" s="27"/>
      <c r="I256" s="27"/>
      <c r="K256" s="40"/>
      <c r="L256" s="40"/>
    </row>
    <row r="257" spans="2:12" ht="30" customHeight="1" x14ac:dyDescent="0.55000000000000004">
      <c r="B257" s="39"/>
      <c r="C257" s="27"/>
      <c r="D257" s="27"/>
      <c r="E257" s="27"/>
      <c r="F257" s="27"/>
      <c r="G257" s="27"/>
      <c r="H257" s="27"/>
      <c r="I257" s="27"/>
      <c r="K257" s="40"/>
      <c r="L257" s="40"/>
    </row>
    <row r="258" spans="2:12" ht="30" customHeight="1" x14ac:dyDescent="0.55000000000000004">
      <c r="B258" s="39"/>
      <c r="C258" s="27"/>
      <c r="D258" s="27"/>
      <c r="E258" s="27"/>
      <c r="F258" s="27"/>
      <c r="G258" s="27"/>
      <c r="H258" s="27"/>
      <c r="I258" s="27"/>
      <c r="K258" s="40"/>
      <c r="L258" s="40"/>
    </row>
    <row r="259" spans="2:12" ht="30" customHeight="1" x14ac:dyDescent="0.55000000000000004">
      <c r="B259" s="39"/>
      <c r="C259" s="27"/>
      <c r="D259" s="27"/>
      <c r="E259" s="27"/>
      <c r="F259" s="27"/>
      <c r="G259" s="27"/>
      <c r="H259" s="27"/>
      <c r="I259" s="27"/>
      <c r="K259" s="40"/>
      <c r="L259" s="40"/>
    </row>
    <row r="260" spans="2:12" ht="30" customHeight="1" x14ac:dyDescent="0.55000000000000004">
      <c r="B260" s="39"/>
      <c r="C260" s="27"/>
      <c r="D260" s="27"/>
      <c r="E260" s="27"/>
      <c r="F260" s="27"/>
      <c r="G260" s="27"/>
      <c r="H260" s="27"/>
      <c r="I260" s="27"/>
      <c r="K260" s="40"/>
      <c r="L260" s="40"/>
    </row>
    <row r="261" spans="2:12" ht="30" customHeight="1" x14ac:dyDescent="0.55000000000000004">
      <c r="B261" s="39"/>
      <c r="C261" s="27"/>
      <c r="D261" s="27"/>
      <c r="E261" s="27"/>
      <c r="F261" s="27"/>
      <c r="G261" s="27"/>
      <c r="H261" s="27"/>
      <c r="I261" s="27"/>
      <c r="K261" s="40"/>
      <c r="L261" s="40"/>
    </row>
    <row r="262" spans="2:12" ht="30" customHeight="1" x14ac:dyDescent="0.55000000000000004">
      <c r="B262" s="39"/>
      <c r="C262" s="27"/>
      <c r="D262" s="27"/>
      <c r="E262" s="27"/>
      <c r="F262" s="27"/>
      <c r="G262" s="27"/>
      <c r="H262" s="27"/>
      <c r="I262" s="27"/>
      <c r="K262" s="40"/>
      <c r="L262" s="40"/>
    </row>
    <row r="263" spans="2:12" ht="30" customHeight="1" x14ac:dyDescent="0.55000000000000004">
      <c r="B263" s="39"/>
      <c r="C263" s="27"/>
      <c r="D263" s="27"/>
      <c r="E263" s="27"/>
      <c r="F263" s="27"/>
      <c r="G263" s="27"/>
      <c r="H263" s="27"/>
      <c r="I263" s="27"/>
      <c r="K263" s="40"/>
      <c r="L263" s="40"/>
    </row>
    <row r="264" spans="2:12" ht="30" customHeight="1" x14ac:dyDescent="0.55000000000000004">
      <c r="B264" s="39"/>
      <c r="C264" s="27"/>
      <c r="D264" s="27"/>
      <c r="E264" s="27"/>
      <c r="F264" s="27"/>
      <c r="G264" s="27"/>
      <c r="H264" s="27"/>
      <c r="I264" s="27"/>
      <c r="K264" s="49"/>
      <c r="L264" s="40"/>
    </row>
    <row r="265" spans="2:12" ht="30" customHeight="1" x14ac:dyDescent="0.55000000000000004">
      <c r="B265" s="39"/>
      <c r="C265" s="27"/>
      <c r="D265" s="27"/>
      <c r="E265" s="27"/>
      <c r="F265" s="27"/>
      <c r="G265" s="27"/>
      <c r="H265" s="27"/>
      <c r="I265" s="27"/>
      <c r="K265" s="49"/>
      <c r="L265" s="40"/>
    </row>
    <row r="266" spans="2:12" ht="30" customHeight="1" x14ac:dyDescent="0.55000000000000004">
      <c r="B266" s="39"/>
      <c r="C266" s="27"/>
      <c r="D266" s="27"/>
      <c r="E266" s="27"/>
      <c r="F266" s="27"/>
      <c r="G266" s="27"/>
      <c r="H266" s="27"/>
      <c r="I266" s="27"/>
      <c r="K266" s="49"/>
      <c r="L266" s="40"/>
    </row>
    <row r="267" spans="2:12" ht="30" customHeight="1" x14ac:dyDescent="0.55000000000000004">
      <c r="B267" s="39"/>
      <c r="C267" s="27"/>
      <c r="D267" s="27"/>
      <c r="E267" s="27"/>
      <c r="F267" s="27"/>
      <c r="G267" s="27"/>
      <c r="H267" s="27"/>
      <c r="I267" s="27"/>
      <c r="K267" s="49"/>
      <c r="L267" s="40"/>
    </row>
    <row r="268" spans="2:12" ht="30" customHeight="1" x14ac:dyDescent="0.55000000000000004">
      <c r="B268" s="39"/>
      <c r="C268" s="27"/>
      <c r="D268" s="27"/>
      <c r="E268" s="27"/>
      <c r="F268" s="27"/>
      <c r="G268" s="27"/>
      <c r="H268" s="27"/>
      <c r="I268" s="27"/>
      <c r="K268" s="49"/>
      <c r="L268" s="40"/>
    </row>
    <row r="269" spans="2:12" ht="30" customHeight="1" x14ac:dyDescent="0.55000000000000004">
      <c r="B269" s="39"/>
      <c r="C269" s="27"/>
      <c r="D269" s="27"/>
      <c r="E269" s="27"/>
      <c r="F269" s="27"/>
      <c r="G269" s="27"/>
      <c r="H269" s="27"/>
      <c r="I269" s="27"/>
      <c r="K269" s="40"/>
      <c r="L269" s="40"/>
    </row>
    <row r="270" spans="2:12" ht="30" customHeight="1" x14ac:dyDescent="0.55000000000000004">
      <c r="B270" s="39"/>
      <c r="C270" s="27"/>
      <c r="D270" s="27"/>
      <c r="E270" s="27"/>
      <c r="F270" s="27"/>
      <c r="G270" s="27"/>
      <c r="H270" s="27"/>
      <c r="I270" s="27"/>
      <c r="K270" s="40"/>
      <c r="L270" s="40"/>
    </row>
    <row r="271" spans="2:12" ht="30" customHeight="1" x14ac:dyDescent="0.55000000000000004">
      <c r="B271" s="39"/>
      <c r="C271" s="27"/>
      <c r="D271" s="27"/>
      <c r="E271" s="27"/>
      <c r="F271" s="27"/>
      <c r="G271" s="27"/>
      <c r="H271" s="27"/>
      <c r="I271" s="27"/>
      <c r="K271" s="49"/>
      <c r="L271" s="40"/>
    </row>
    <row r="272" spans="2:12" ht="30" customHeight="1" x14ac:dyDescent="0.55000000000000004">
      <c r="B272" s="39"/>
      <c r="C272" s="27"/>
      <c r="D272" s="27"/>
      <c r="E272" s="27"/>
      <c r="F272" s="27"/>
      <c r="G272" s="27"/>
      <c r="H272" s="27"/>
      <c r="I272" s="27"/>
      <c r="K272" s="49"/>
      <c r="L272" s="40"/>
    </row>
    <row r="273" spans="2:12" ht="30" customHeight="1" x14ac:dyDescent="0.55000000000000004">
      <c r="B273" s="39"/>
      <c r="C273" s="27"/>
      <c r="D273" s="27"/>
      <c r="E273" s="27"/>
      <c r="F273" s="27"/>
      <c r="G273" s="27"/>
      <c r="H273" s="27"/>
      <c r="I273" s="27"/>
      <c r="K273" s="49"/>
      <c r="L273" s="40"/>
    </row>
    <row r="274" spans="2:12" ht="30" customHeight="1" x14ac:dyDescent="0.55000000000000004">
      <c r="B274" s="39"/>
      <c r="C274" s="27"/>
      <c r="D274" s="27"/>
      <c r="E274" s="27"/>
      <c r="F274" s="27"/>
      <c r="G274" s="27"/>
      <c r="H274" s="27"/>
      <c r="I274" s="27"/>
      <c r="K274" s="49"/>
      <c r="L274" s="40"/>
    </row>
    <row r="275" spans="2:12" ht="30" customHeight="1" x14ac:dyDescent="0.55000000000000004">
      <c r="B275" s="39"/>
      <c r="C275" s="27"/>
      <c r="D275" s="27"/>
      <c r="E275" s="27"/>
      <c r="F275" s="27"/>
      <c r="G275" s="27"/>
      <c r="H275" s="27"/>
      <c r="I275" s="27"/>
      <c r="K275" s="49"/>
      <c r="L275" s="40"/>
    </row>
    <row r="276" spans="2:12" ht="30" customHeight="1" x14ac:dyDescent="0.55000000000000004">
      <c r="B276" s="39"/>
      <c r="C276" s="27"/>
      <c r="D276" s="27"/>
      <c r="E276" s="27"/>
      <c r="F276" s="27"/>
      <c r="G276" s="27"/>
      <c r="H276" s="27"/>
      <c r="I276" s="27"/>
      <c r="K276" s="49"/>
      <c r="L276" s="40"/>
    </row>
    <row r="277" spans="2:12" ht="30" customHeight="1" x14ac:dyDescent="0.55000000000000004">
      <c r="B277" s="39"/>
      <c r="C277" s="27"/>
      <c r="D277" s="27"/>
      <c r="E277" s="27"/>
      <c r="F277" s="27"/>
      <c r="G277" s="27"/>
      <c r="H277" s="27"/>
      <c r="I277" s="27"/>
      <c r="K277" s="49"/>
      <c r="L277" s="40"/>
    </row>
    <row r="278" spans="2:12" ht="30" customHeight="1" x14ac:dyDescent="0.55000000000000004">
      <c r="B278" s="39"/>
      <c r="C278" s="27"/>
      <c r="D278" s="27"/>
      <c r="E278" s="27"/>
      <c r="F278" s="27"/>
      <c r="G278" s="27"/>
      <c r="H278" s="27"/>
      <c r="I278" s="27"/>
      <c r="K278" s="49"/>
      <c r="L278" s="40"/>
    </row>
    <row r="279" spans="2:12" ht="30" customHeight="1" x14ac:dyDescent="0.55000000000000004">
      <c r="B279" s="39"/>
      <c r="C279" s="27"/>
      <c r="D279" s="27"/>
      <c r="E279" s="27"/>
      <c r="F279" s="27"/>
      <c r="G279" s="27"/>
      <c r="H279" s="27"/>
      <c r="I279" s="27"/>
      <c r="K279" s="49"/>
      <c r="L279" s="40"/>
    </row>
    <row r="280" spans="2:12" ht="30" customHeight="1" x14ac:dyDescent="0.55000000000000004">
      <c r="B280" s="39"/>
      <c r="C280" s="27"/>
      <c r="D280" s="27"/>
      <c r="E280" s="27"/>
      <c r="F280" s="27"/>
      <c r="G280" s="27"/>
      <c r="H280" s="27"/>
      <c r="I280" s="27"/>
      <c r="K280" s="40"/>
      <c r="L280" s="40"/>
    </row>
    <row r="281" spans="2:12" ht="30" customHeight="1" x14ac:dyDescent="0.55000000000000004">
      <c r="B281" s="39"/>
      <c r="C281" s="27"/>
      <c r="D281" s="27"/>
      <c r="E281" s="27"/>
      <c r="F281" s="27"/>
      <c r="G281" s="27"/>
      <c r="H281" s="27"/>
      <c r="I281" s="27"/>
      <c r="K281" s="49"/>
      <c r="L281" s="40"/>
    </row>
    <row r="282" spans="2:12" ht="30" customHeight="1" x14ac:dyDescent="0.55000000000000004">
      <c r="B282" s="39"/>
      <c r="C282" s="27"/>
      <c r="D282" s="27"/>
      <c r="E282" s="27"/>
      <c r="F282" s="27"/>
      <c r="G282" s="27"/>
      <c r="H282" s="27"/>
      <c r="I282" s="27"/>
      <c r="K282" s="49"/>
      <c r="L282" s="40"/>
    </row>
    <row r="283" spans="2:12" ht="30" customHeight="1" x14ac:dyDescent="0.55000000000000004">
      <c r="B283" s="39"/>
      <c r="C283" s="27"/>
      <c r="D283" s="27"/>
      <c r="E283" s="27"/>
      <c r="F283" s="27"/>
      <c r="G283" s="27"/>
      <c r="H283" s="27"/>
      <c r="I283" s="27"/>
      <c r="K283" s="49"/>
      <c r="L283" s="40"/>
    </row>
    <row r="284" spans="2:12" ht="30" customHeight="1" x14ac:dyDescent="0.55000000000000004">
      <c r="B284" s="39"/>
      <c r="C284" s="27"/>
      <c r="D284" s="27"/>
      <c r="E284" s="27"/>
      <c r="F284" s="27"/>
      <c r="G284" s="27"/>
      <c r="H284" s="27"/>
      <c r="I284" s="27"/>
      <c r="K284" s="49"/>
      <c r="L284" s="40"/>
    </row>
    <row r="285" spans="2:12" ht="30" customHeight="1" x14ac:dyDescent="0.55000000000000004">
      <c r="B285" s="39"/>
      <c r="C285" s="27"/>
      <c r="D285" s="27"/>
      <c r="E285" s="27"/>
      <c r="F285" s="27"/>
      <c r="G285" s="27"/>
      <c r="H285" s="27"/>
      <c r="I285" s="27"/>
      <c r="K285" s="49"/>
      <c r="L285" s="40"/>
    </row>
    <row r="286" spans="2:12" ht="30" customHeight="1" x14ac:dyDescent="0.55000000000000004">
      <c r="B286" s="39"/>
      <c r="C286" s="27"/>
      <c r="D286" s="27"/>
      <c r="E286" s="27"/>
      <c r="F286" s="27"/>
      <c r="G286" s="27"/>
      <c r="H286" s="27"/>
      <c r="I286" s="27"/>
      <c r="K286" s="49"/>
      <c r="L286" s="40"/>
    </row>
    <row r="287" spans="2:12" ht="30" customHeight="1" x14ac:dyDescent="0.55000000000000004">
      <c r="B287" s="39"/>
      <c r="C287" s="27"/>
      <c r="D287" s="27"/>
      <c r="E287" s="27"/>
      <c r="F287" s="27"/>
      <c r="G287" s="27"/>
      <c r="H287" s="27"/>
      <c r="I287" s="27"/>
      <c r="K287" s="49"/>
      <c r="L287" s="40"/>
    </row>
    <row r="288" spans="2:12" ht="30" customHeight="1" x14ac:dyDescent="0.55000000000000004">
      <c r="B288" s="39"/>
      <c r="C288" s="27"/>
      <c r="D288" s="27"/>
      <c r="E288" s="27"/>
      <c r="F288" s="27"/>
      <c r="G288" s="27"/>
      <c r="H288" s="27"/>
      <c r="I288" s="27"/>
      <c r="K288" s="49"/>
      <c r="L288" s="40"/>
    </row>
    <row r="289" spans="2:12" ht="30" customHeight="1" x14ac:dyDescent="0.55000000000000004">
      <c r="B289" s="39"/>
      <c r="C289" s="27"/>
      <c r="D289" s="27"/>
      <c r="E289" s="27"/>
      <c r="F289" s="27"/>
      <c r="G289" s="27"/>
      <c r="H289" s="27"/>
      <c r="I289" s="27"/>
      <c r="K289" s="49"/>
      <c r="L289" s="40"/>
    </row>
    <row r="290" spans="2:12" ht="30" customHeight="1" x14ac:dyDescent="0.55000000000000004">
      <c r="B290" s="39"/>
      <c r="C290" s="27"/>
      <c r="D290" s="27"/>
      <c r="E290" s="27"/>
      <c r="F290" s="27"/>
      <c r="G290" s="27"/>
      <c r="H290" s="27"/>
      <c r="I290" s="27"/>
      <c r="K290" s="49"/>
      <c r="L290" s="40"/>
    </row>
    <row r="291" spans="2:12" ht="30" customHeight="1" x14ac:dyDescent="0.55000000000000004">
      <c r="B291" s="39"/>
      <c r="C291" s="27"/>
      <c r="D291" s="27"/>
      <c r="E291" s="27"/>
      <c r="F291" s="27"/>
      <c r="G291" s="27"/>
      <c r="H291" s="27"/>
      <c r="I291" s="27"/>
      <c r="K291" s="49"/>
      <c r="L291" s="40"/>
    </row>
    <row r="292" spans="2:12" ht="30" customHeight="1" x14ac:dyDescent="0.55000000000000004">
      <c r="B292" s="39"/>
      <c r="C292" s="27"/>
      <c r="D292" s="27"/>
      <c r="E292" s="27"/>
      <c r="F292" s="27"/>
      <c r="G292" s="27"/>
      <c r="H292" s="27"/>
      <c r="I292" s="27"/>
      <c r="K292" s="49"/>
      <c r="L292" s="40"/>
    </row>
    <row r="293" spans="2:12" ht="30" customHeight="1" x14ac:dyDescent="0.55000000000000004">
      <c r="B293" s="39"/>
      <c r="C293" s="27"/>
      <c r="D293" s="27"/>
      <c r="E293" s="27"/>
      <c r="F293" s="27"/>
      <c r="G293" s="27"/>
      <c r="H293" s="27"/>
      <c r="I293" s="27"/>
      <c r="K293" s="40"/>
      <c r="L293" s="40"/>
    </row>
    <row r="294" spans="2:12" ht="30" customHeight="1" x14ac:dyDescent="0.55000000000000004">
      <c r="B294" s="39"/>
      <c r="C294" s="27"/>
      <c r="D294" s="27"/>
      <c r="E294" s="27"/>
      <c r="F294" s="27"/>
      <c r="G294" s="27"/>
      <c r="H294" s="27"/>
      <c r="I294" s="27"/>
      <c r="K294" s="40"/>
      <c r="L294" s="40"/>
    </row>
    <row r="295" spans="2:12" ht="30" customHeight="1" x14ac:dyDescent="0.55000000000000004">
      <c r="B295" s="39"/>
      <c r="C295" s="27"/>
      <c r="D295" s="27"/>
      <c r="E295" s="27"/>
      <c r="F295" s="27"/>
      <c r="G295" s="27"/>
      <c r="H295" s="27"/>
      <c r="I295" s="27"/>
      <c r="K295" s="49"/>
      <c r="L295" s="40"/>
    </row>
    <row r="296" spans="2:12" ht="30" customHeight="1" x14ac:dyDescent="0.55000000000000004">
      <c r="B296" s="39"/>
      <c r="C296" s="27"/>
      <c r="D296" s="27"/>
      <c r="E296" s="27"/>
      <c r="F296" s="27"/>
      <c r="G296" s="27"/>
      <c r="H296" s="27"/>
      <c r="I296" s="27"/>
      <c r="K296" s="49"/>
      <c r="L296" s="40"/>
    </row>
    <row r="297" spans="2:12" ht="30" customHeight="1" x14ac:dyDescent="0.55000000000000004">
      <c r="B297" s="39"/>
      <c r="C297" s="27"/>
      <c r="D297" s="27"/>
      <c r="E297" s="27"/>
      <c r="F297" s="27"/>
      <c r="G297" s="27"/>
      <c r="H297" s="27"/>
      <c r="I297" s="27"/>
      <c r="K297" s="49"/>
      <c r="L297" s="40"/>
    </row>
    <row r="298" spans="2:12" ht="30" customHeight="1" x14ac:dyDescent="0.55000000000000004">
      <c r="B298" s="39"/>
      <c r="C298" s="27"/>
      <c r="D298" s="27"/>
      <c r="E298" s="27"/>
      <c r="F298" s="27"/>
      <c r="G298" s="27"/>
      <c r="H298" s="27"/>
      <c r="I298" s="27"/>
      <c r="K298" s="49"/>
      <c r="L298" s="40"/>
    </row>
    <row r="299" spans="2:12" ht="30" customHeight="1" x14ac:dyDescent="0.55000000000000004">
      <c r="B299" s="39"/>
      <c r="C299" s="27"/>
      <c r="D299" s="27"/>
      <c r="E299" s="27"/>
      <c r="F299" s="27"/>
      <c r="G299" s="27"/>
      <c r="H299" s="27"/>
      <c r="I299" s="27"/>
      <c r="K299" s="49"/>
      <c r="L299" s="40"/>
    </row>
    <row r="300" spans="2:12" ht="30" customHeight="1" x14ac:dyDescent="0.55000000000000004">
      <c r="B300" s="39"/>
      <c r="C300" s="27"/>
      <c r="D300" s="27"/>
      <c r="E300" s="27"/>
      <c r="F300" s="27"/>
      <c r="G300" s="27"/>
      <c r="H300" s="27"/>
      <c r="I300" s="27"/>
      <c r="K300" s="49"/>
      <c r="L300" s="40"/>
    </row>
    <row r="301" spans="2:12" ht="30" customHeight="1" x14ac:dyDescent="0.55000000000000004">
      <c r="B301" s="39"/>
      <c r="C301" s="27"/>
      <c r="D301" s="27"/>
      <c r="E301" s="27"/>
      <c r="F301" s="27"/>
      <c r="G301" s="27"/>
      <c r="H301" s="27"/>
      <c r="I301" s="27"/>
      <c r="K301" s="49"/>
      <c r="L301" s="40"/>
    </row>
    <row r="302" spans="2:12" ht="30" customHeight="1" x14ac:dyDescent="0.55000000000000004">
      <c r="B302" s="39"/>
      <c r="C302" s="27"/>
      <c r="D302" s="27"/>
      <c r="E302" s="27"/>
      <c r="F302" s="27"/>
      <c r="G302" s="27"/>
      <c r="H302" s="27"/>
      <c r="I302" s="27"/>
      <c r="K302" s="40"/>
      <c r="L302" s="40"/>
    </row>
    <row r="303" spans="2:12" ht="30" customHeight="1" x14ac:dyDescent="0.55000000000000004">
      <c r="B303" s="39"/>
      <c r="C303" s="27"/>
      <c r="D303" s="27"/>
      <c r="E303" s="27"/>
      <c r="F303" s="27"/>
      <c r="G303" s="27"/>
      <c r="H303" s="27"/>
      <c r="I303" s="27"/>
      <c r="K303" s="40"/>
      <c r="L303" s="40"/>
    </row>
    <row r="304" spans="2:12" ht="30" customHeight="1" x14ac:dyDescent="0.55000000000000004">
      <c r="B304" s="39"/>
      <c r="C304" s="27"/>
      <c r="D304" s="27"/>
      <c r="E304" s="27"/>
      <c r="F304" s="27"/>
      <c r="G304" s="27"/>
      <c r="H304" s="27"/>
      <c r="I304" s="27"/>
      <c r="K304" s="40"/>
      <c r="L304" s="40"/>
    </row>
    <row r="305" spans="2:12" ht="30" customHeight="1" x14ac:dyDescent="0.55000000000000004">
      <c r="B305" s="39"/>
      <c r="C305" s="27"/>
      <c r="D305" s="27"/>
      <c r="E305" s="27"/>
      <c r="F305" s="27"/>
      <c r="G305" s="27"/>
      <c r="H305" s="27"/>
      <c r="I305" s="27"/>
      <c r="K305" s="40"/>
      <c r="L305" s="40"/>
    </row>
    <row r="306" spans="2:12" ht="30" customHeight="1" x14ac:dyDescent="0.55000000000000004">
      <c r="B306" s="39"/>
      <c r="C306" s="27"/>
      <c r="D306" s="27"/>
      <c r="E306" s="27"/>
      <c r="F306" s="27"/>
      <c r="G306" s="27"/>
      <c r="H306" s="27"/>
      <c r="I306" s="27"/>
      <c r="K306" s="40"/>
      <c r="L306" s="40"/>
    </row>
    <row r="307" spans="2:12" ht="30" customHeight="1" x14ac:dyDescent="0.55000000000000004">
      <c r="B307" s="39"/>
      <c r="C307" s="27"/>
      <c r="D307" s="27"/>
      <c r="E307" s="27"/>
      <c r="F307" s="27"/>
      <c r="G307" s="27"/>
      <c r="H307" s="27"/>
      <c r="I307" s="27"/>
      <c r="K307" s="40"/>
      <c r="L307" s="40"/>
    </row>
    <row r="308" spans="2:12" ht="30" customHeight="1" x14ac:dyDescent="0.55000000000000004">
      <c r="B308" s="39"/>
      <c r="C308" s="27"/>
      <c r="D308" s="27"/>
      <c r="E308" s="27"/>
      <c r="F308" s="27"/>
      <c r="G308" s="27"/>
      <c r="H308" s="27"/>
      <c r="I308" s="27"/>
      <c r="K308" s="40"/>
      <c r="L308" s="40"/>
    </row>
    <row r="309" spans="2:12" ht="30" customHeight="1" x14ac:dyDescent="0.55000000000000004">
      <c r="B309" s="39"/>
      <c r="C309" s="27"/>
      <c r="D309" s="27"/>
      <c r="E309" s="27"/>
      <c r="F309" s="27"/>
      <c r="G309" s="27"/>
      <c r="H309" s="27"/>
      <c r="I309" s="27"/>
      <c r="K309" s="40"/>
      <c r="L309" s="40"/>
    </row>
    <row r="310" spans="2:12" ht="30" customHeight="1" x14ac:dyDescent="0.55000000000000004">
      <c r="B310" s="39"/>
      <c r="C310" s="27"/>
      <c r="D310" s="27"/>
      <c r="E310" s="27"/>
      <c r="F310" s="27"/>
      <c r="G310" s="27"/>
      <c r="H310" s="27"/>
      <c r="I310" s="27"/>
      <c r="K310" s="40"/>
      <c r="L310" s="40"/>
    </row>
    <row r="311" spans="2:12" ht="30" customHeight="1" x14ac:dyDescent="0.55000000000000004">
      <c r="B311" s="39"/>
      <c r="C311" s="27"/>
      <c r="D311" s="27"/>
      <c r="E311" s="27"/>
      <c r="F311" s="27"/>
      <c r="G311" s="27"/>
      <c r="H311" s="27"/>
      <c r="I311" s="27"/>
      <c r="K311" s="49"/>
      <c r="L311" s="40"/>
    </row>
    <row r="312" spans="2:12" ht="30" customHeight="1" x14ac:dyDescent="0.55000000000000004">
      <c r="B312" s="13"/>
      <c r="C312" s="27"/>
      <c r="D312" s="27"/>
      <c r="E312" s="27"/>
      <c r="F312" s="27"/>
      <c r="G312" s="27"/>
      <c r="H312" s="27"/>
      <c r="I312" s="27"/>
      <c r="K312" s="49"/>
      <c r="L312" s="40"/>
    </row>
    <row r="313" spans="2:12" ht="30" customHeight="1" x14ac:dyDescent="0.55000000000000004">
      <c r="B313" s="13"/>
      <c r="C313" s="27"/>
      <c r="D313" s="27"/>
      <c r="E313" s="27"/>
      <c r="F313" s="27"/>
      <c r="G313" s="27"/>
      <c r="H313" s="27"/>
      <c r="I313" s="27"/>
      <c r="K313" s="49"/>
      <c r="L313" s="40"/>
    </row>
    <row r="314" spans="2:12" ht="30" customHeight="1" x14ac:dyDescent="0.55000000000000004">
      <c r="B314" s="13"/>
      <c r="C314" s="27"/>
      <c r="D314" s="27"/>
      <c r="E314" s="27"/>
      <c r="F314" s="27"/>
      <c r="G314" s="27"/>
      <c r="H314" s="27"/>
      <c r="I314" s="27"/>
      <c r="K314" s="49"/>
      <c r="L314" s="40"/>
    </row>
    <row r="315" spans="2:12" ht="30" customHeight="1" x14ac:dyDescent="0.55000000000000004">
      <c r="B315" s="13"/>
      <c r="C315" s="27"/>
      <c r="D315" s="27"/>
      <c r="E315" s="27"/>
      <c r="F315" s="27"/>
      <c r="G315" s="27"/>
      <c r="H315" s="27"/>
      <c r="I315" s="27"/>
      <c r="K315" s="49"/>
      <c r="L315" s="40"/>
    </row>
    <row r="316" spans="2:12" ht="30" customHeight="1" x14ac:dyDescent="0.55000000000000004">
      <c r="B316" s="13"/>
      <c r="C316" s="27"/>
      <c r="D316" s="27"/>
      <c r="E316" s="27"/>
      <c r="F316" s="27"/>
      <c r="G316" s="27"/>
      <c r="H316" s="27"/>
      <c r="I316" s="27"/>
      <c r="K316" s="49"/>
      <c r="L316" s="40"/>
    </row>
    <row r="317" spans="2:12" ht="30" customHeight="1" x14ac:dyDescent="0.55000000000000004">
      <c r="B317" s="13"/>
      <c r="C317" s="27"/>
      <c r="D317" s="27"/>
      <c r="E317" s="27"/>
      <c r="F317" s="27"/>
      <c r="G317" s="27"/>
      <c r="H317" s="27"/>
      <c r="I317" s="27"/>
      <c r="K317" s="49"/>
      <c r="L317" s="40"/>
    </row>
    <row r="318" spans="2:12" ht="30" customHeight="1" x14ac:dyDescent="0.55000000000000004">
      <c r="B318" s="13"/>
      <c r="C318" s="27"/>
      <c r="D318" s="27"/>
      <c r="E318" s="27"/>
      <c r="F318" s="27"/>
      <c r="G318" s="27"/>
      <c r="H318" s="27"/>
      <c r="I318" s="27"/>
      <c r="K318" s="49"/>
      <c r="L318" s="40"/>
    </row>
    <row r="319" spans="2:12" ht="30" customHeight="1" x14ac:dyDescent="0.55000000000000004">
      <c r="B319" s="13"/>
      <c r="C319" s="27"/>
      <c r="D319" s="27"/>
      <c r="E319" s="27"/>
      <c r="F319" s="27"/>
      <c r="G319" s="27"/>
      <c r="H319" s="27"/>
      <c r="I319" s="27"/>
      <c r="K319" s="49"/>
      <c r="L319" s="40"/>
    </row>
    <row r="320" spans="2:12" ht="30" customHeight="1" x14ac:dyDescent="0.55000000000000004">
      <c r="B320" s="13"/>
      <c r="C320" s="27"/>
      <c r="D320" s="27"/>
      <c r="E320" s="27"/>
      <c r="F320" s="27"/>
      <c r="G320" s="27"/>
      <c r="H320" s="27"/>
      <c r="I320" s="27"/>
      <c r="K320" s="40"/>
      <c r="L320" s="40"/>
    </row>
    <row r="321" spans="2:12" ht="30" customHeight="1" x14ac:dyDescent="0.55000000000000004">
      <c r="B321" s="13"/>
      <c r="C321" s="27"/>
      <c r="D321" s="27"/>
      <c r="E321" s="27"/>
      <c r="F321" s="27"/>
      <c r="G321" s="27"/>
      <c r="H321" s="27"/>
      <c r="I321" s="27"/>
      <c r="K321" s="40"/>
      <c r="L321" s="40"/>
    </row>
    <row r="322" spans="2:12" ht="30" customHeight="1" x14ac:dyDescent="0.55000000000000004">
      <c r="B322" s="13"/>
      <c r="C322" s="27"/>
      <c r="D322" s="27"/>
      <c r="E322" s="27"/>
      <c r="F322" s="27"/>
      <c r="G322" s="27"/>
      <c r="H322" s="27"/>
      <c r="I322" s="27"/>
      <c r="K322" s="49"/>
      <c r="L322" s="40"/>
    </row>
    <row r="323" spans="2:12" ht="30" customHeight="1" x14ac:dyDescent="0.55000000000000004">
      <c r="B323" s="13"/>
      <c r="C323" s="27"/>
      <c r="D323" s="27"/>
      <c r="E323" s="27"/>
      <c r="F323" s="27"/>
      <c r="G323" s="27"/>
      <c r="H323" s="27"/>
      <c r="I323" s="27"/>
      <c r="K323" s="49"/>
      <c r="L323" s="40"/>
    </row>
    <row r="324" spans="2:12" ht="30" customHeight="1" x14ac:dyDescent="0.55000000000000004">
      <c r="B324" s="13"/>
      <c r="C324" s="27"/>
      <c r="D324" s="27"/>
      <c r="E324" s="27"/>
      <c r="F324" s="27"/>
      <c r="G324" s="27"/>
      <c r="H324" s="27"/>
      <c r="I324" s="27"/>
      <c r="K324" s="49"/>
      <c r="L324" s="40"/>
    </row>
    <row r="325" spans="2:12" ht="30" customHeight="1" x14ac:dyDescent="0.55000000000000004">
      <c r="B325" s="13"/>
      <c r="C325" s="27"/>
      <c r="D325" s="27"/>
      <c r="E325" s="27"/>
      <c r="F325" s="27"/>
      <c r="G325" s="27"/>
      <c r="H325" s="27"/>
      <c r="I325" s="27"/>
      <c r="K325" s="49"/>
      <c r="L325" s="40"/>
    </row>
    <row r="326" spans="2:12" ht="30" customHeight="1" x14ac:dyDescent="0.55000000000000004">
      <c r="B326" s="13"/>
      <c r="C326" s="27"/>
      <c r="D326" s="27"/>
      <c r="E326" s="27"/>
      <c r="F326" s="27"/>
      <c r="G326" s="27"/>
      <c r="H326" s="27"/>
      <c r="I326" s="27"/>
      <c r="K326" s="49"/>
      <c r="L326" s="40"/>
    </row>
    <row r="327" spans="2:12" ht="30" customHeight="1" x14ac:dyDescent="0.55000000000000004">
      <c r="B327" s="13"/>
      <c r="C327" s="27"/>
      <c r="D327" s="27"/>
      <c r="E327" s="27"/>
      <c r="F327" s="27"/>
      <c r="G327" s="27"/>
      <c r="H327" s="27"/>
      <c r="I327" s="27"/>
      <c r="K327" s="49"/>
      <c r="L327" s="40"/>
    </row>
    <row r="328" spans="2:12" ht="30" customHeight="1" x14ac:dyDescent="0.55000000000000004">
      <c r="B328" s="13"/>
      <c r="C328" s="27"/>
      <c r="D328" s="27"/>
      <c r="E328" s="27"/>
      <c r="F328" s="27"/>
      <c r="G328" s="27"/>
      <c r="H328" s="27"/>
      <c r="I328" s="27"/>
      <c r="K328" s="40"/>
      <c r="L328" s="40"/>
    </row>
    <row r="329" spans="2:12" ht="30" customHeight="1" x14ac:dyDescent="0.55000000000000004">
      <c r="B329" s="13"/>
      <c r="C329" s="27"/>
      <c r="D329" s="27"/>
      <c r="E329" s="27"/>
      <c r="F329" s="27"/>
      <c r="G329" s="27"/>
      <c r="H329" s="27"/>
      <c r="I329" s="27"/>
      <c r="K329" s="49"/>
      <c r="L329" s="40"/>
    </row>
    <row r="330" spans="2:12" ht="30" customHeight="1" x14ac:dyDescent="0.55000000000000004">
      <c r="B330" s="13"/>
      <c r="C330" s="27"/>
      <c r="D330" s="27"/>
      <c r="E330" s="27"/>
      <c r="F330" s="27"/>
      <c r="G330" s="27"/>
      <c r="H330" s="27"/>
      <c r="I330" s="27"/>
      <c r="K330" s="49"/>
      <c r="L330" s="40"/>
    </row>
    <row r="331" spans="2:12" ht="30" customHeight="1" x14ac:dyDescent="0.55000000000000004">
      <c r="B331" s="13"/>
      <c r="C331" s="27"/>
      <c r="D331" s="27"/>
      <c r="E331" s="27"/>
      <c r="F331" s="27"/>
      <c r="G331" s="27"/>
      <c r="H331" s="27"/>
      <c r="I331" s="27"/>
      <c r="K331" s="49"/>
      <c r="L331" s="40"/>
    </row>
    <row r="332" spans="2:12" ht="30" customHeight="1" x14ac:dyDescent="0.55000000000000004">
      <c r="B332" s="13"/>
      <c r="C332" s="27"/>
      <c r="D332" s="27"/>
      <c r="E332" s="27"/>
      <c r="F332" s="27"/>
      <c r="G332" s="27"/>
      <c r="H332" s="27"/>
      <c r="I332" s="27"/>
      <c r="K332" s="49"/>
      <c r="L332" s="40"/>
    </row>
    <row r="333" spans="2:12" ht="30" customHeight="1" x14ac:dyDescent="0.55000000000000004">
      <c r="B333" s="13"/>
      <c r="C333" s="27"/>
      <c r="D333" s="27"/>
      <c r="E333" s="27"/>
      <c r="F333" s="27"/>
      <c r="G333" s="27"/>
      <c r="H333" s="27"/>
      <c r="I333" s="27"/>
      <c r="K333" s="49"/>
      <c r="L333" s="40"/>
    </row>
    <row r="334" spans="2:12" ht="30" customHeight="1" x14ac:dyDescent="0.55000000000000004">
      <c r="B334" s="13"/>
      <c r="C334" s="27"/>
      <c r="D334" s="27"/>
      <c r="E334" s="27"/>
      <c r="F334" s="27"/>
      <c r="G334" s="27"/>
      <c r="H334" s="27"/>
      <c r="I334" s="27"/>
      <c r="K334" s="49"/>
      <c r="L334" s="40"/>
    </row>
    <row r="335" spans="2:12" ht="30" customHeight="1" x14ac:dyDescent="0.55000000000000004">
      <c r="B335" s="13"/>
      <c r="C335" s="27"/>
      <c r="D335" s="27"/>
      <c r="E335" s="27"/>
      <c r="F335" s="27"/>
      <c r="G335" s="27"/>
      <c r="H335" s="27"/>
      <c r="I335" s="27"/>
      <c r="K335" s="49"/>
      <c r="L335" s="40"/>
    </row>
    <row r="336" spans="2:12" ht="30" customHeight="1" x14ac:dyDescent="0.55000000000000004">
      <c r="B336" s="13"/>
      <c r="C336" s="27"/>
      <c r="D336" s="27"/>
      <c r="E336" s="27"/>
      <c r="F336" s="27"/>
      <c r="G336" s="27"/>
      <c r="H336" s="27"/>
      <c r="I336" s="27"/>
      <c r="K336" s="49"/>
      <c r="L336" s="40"/>
    </row>
    <row r="337" spans="2:12" ht="30" customHeight="1" x14ac:dyDescent="0.55000000000000004">
      <c r="B337" s="13"/>
      <c r="C337" s="27"/>
      <c r="D337" s="27"/>
      <c r="E337" s="27"/>
      <c r="F337" s="27"/>
      <c r="G337" s="27"/>
      <c r="H337" s="27"/>
      <c r="I337" s="27"/>
      <c r="K337" s="49"/>
      <c r="L337" s="40"/>
    </row>
    <row r="338" spans="2:12" ht="30" customHeight="1" x14ac:dyDescent="0.55000000000000004">
      <c r="B338" s="13"/>
      <c r="C338" s="27"/>
      <c r="D338" s="27"/>
      <c r="E338" s="27"/>
      <c r="F338" s="27"/>
      <c r="G338" s="27"/>
      <c r="H338" s="27"/>
      <c r="I338" s="27"/>
      <c r="K338" s="49"/>
      <c r="L338" s="40"/>
    </row>
    <row r="339" spans="2:12" ht="30" customHeight="1" x14ac:dyDescent="0.55000000000000004">
      <c r="B339" s="13"/>
      <c r="C339" s="27"/>
      <c r="D339" s="27"/>
      <c r="E339" s="27"/>
      <c r="F339" s="27"/>
      <c r="G339" s="27"/>
      <c r="H339" s="27"/>
      <c r="I339" s="27"/>
      <c r="K339" s="49"/>
      <c r="L339" s="40"/>
    </row>
    <row r="340" spans="2:12" ht="30" customHeight="1" x14ac:dyDescent="0.55000000000000004">
      <c r="B340" s="13"/>
      <c r="C340" s="27"/>
      <c r="D340" s="27"/>
      <c r="E340" s="27"/>
      <c r="F340" s="27"/>
      <c r="G340" s="27"/>
      <c r="H340" s="27"/>
      <c r="I340" s="27"/>
      <c r="K340" s="49"/>
      <c r="L340" s="40"/>
    </row>
    <row r="341" spans="2:12" ht="30" customHeight="1" x14ac:dyDescent="0.55000000000000004">
      <c r="B341" s="13"/>
      <c r="C341" s="27"/>
      <c r="D341" s="27"/>
      <c r="E341" s="27"/>
      <c r="F341" s="27"/>
      <c r="G341" s="27"/>
      <c r="H341" s="27"/>
      <c r="I341" s="27"/>
      <c r="K341" s="49"/>
      <c r="L341" s="40"/>
    </row>
    <row r="342" spans="2:12" ht="30" customHeight="1" x14ac:dyDescent="0.55000000000000004">
      <c r="B342" s="13"/>
      <c r="C342" s="27"/>
      <c r="D342" s="27"/>
      <c r="E342" s="27"/>
      <c r="F342" s="27"/>
      <c r="G342" s="27"/>
      <c r="H342" s="27"/>
      <c r="I342" s="27"/>
      <c r="K342" s="49"/>
      <c r="L342" s="40"/>
    </row>
    <row r="343" spans="2:12" ht="30" customHeight="1" x14ac:dyDescent="0.55000000000000004">
      <c r="B343" s="13"/>
      <c r="C343" s="27"/>
      <c r="D343" s="27"/>
      <c r="E343" s="27"/>
      <c r="F343" s="27"/>
      <c r="G343" s="27"/>
      <c r="H343" s="27"/>
      <c r="I343" s="27"/>
      <c r="K343" s="49"/>
      <c r="L343" s="40"/>
    </row>
    <row r="344" spans="2:12" ht="30" customHeight="1" x14ac:dyDescent="0.55000000000000004">
      <c r="B344" s="13"/>
      <c r="C344" s="27"/>
      <c r="D344" s="27"/>
      <c r="E344" s="27"/>
      <c r="F344" s="27"/>
      <c r="G344" s="27"/>
      <c r="H344" s="27"/>
      <c r="I344" s="27"/>
      <c r="K344" s="40"/>
      <c r="L344" s="40"/>
    </row>
    <row r="345" spans="2:12" ht="30" customHeight="1" x14ac:dyDescent="0.55000000000000004">
      <c r="B345" s="13"/>
      <c r="C345" s="27"/>
      <c r="D345" s="27"/>
      <c r="E345" s="27"/>
      <c r="F345" s="27"/>
      <c r="G345" s="27"/>
      <c r="H345" s="27"/>
      <c r="I345" s="27"/>
      <c r="K345" s="40"/>
      <c r="L345" s="40"/>
    </row>
    <row r="346" spans="2:12" ht="30" customHeight="1" x14ac:dyDescent="0.55000000000000004">
      <c r="B346" s="13"/>
      <c r="C346" s="27"/>
      <c r="D346" s="27"/>
      <c r="E346" s="27"/>
      <c r="F346" s="27"/>
      <c r="G346" s="27"/>
      <c r="H346" s="27"/>
      <c r="I346" s="27"/>
      <c r="K346" s="49"/>
      <c r="L346" s="40"/>
    </row>
    <row r="347" spans="2:12" ht="30" customHeight="1" x14ac:dyDescent="0.55000000000000004">
      <c r="B347" s="13"/>
      <c r="C347" s="27"/>
      <c r="D347" s="27"/>
      <c r="E347" s="27"/>
      <c r="F347" s="27"/>
      <c r="G347" s="27"/>
      <c r="H347" s="27"/>
      <c r="I347" s="27"/>
      <c r="K347" s="49"/>
      <c r="L347" s="40"/>
    </row>
    <row r="348" spans="2:12" ht="30" customHeight="1" x14ac:dyDescent="0.55000000000000004">
      <c r="B348" s="13"/>
      <c r="C348" s="27"/>
      <c r="D348" s="27"/>
      <c r="E348" s="27"/>
      <c r="F348" s="27"/>
      <c r="G348" s="27"/>
      <c r="H348" s="27"/>
      <c r="I348" s="27"/>
      <c r="K348" s="49"/>
      <c r="L348" s="40"/>
    </row>
    <row r="349" spans="2:12" ht="30" customHeight="1" x14ac:dyDescent="0.55000000000000004">
      <c r="B349" s="13"/>
      <c r="C349" s="27"/>
      <c r="D349" s="27"/>
      <c r="E349" s="27"/>
      <c r="F349" s="27"/>
      <c r="G349" s="27"/>
      <c r="H349" s="27"/>
      <c r="I349" s="27"/>
      <c r="K349" s="49"/>
      <c r="L349" s="40"/>
    </row>
    <row r="350" spans="2:12" ht="30" customHeight="1" x14ac:dyDescent="0.55000000000000004">
      <c r="B350" s="13"/>
      <c r="C350" s="27"/>
      <c r="D350" s="27"/>
      <c r="E350" s="27"/>
      <c r="F350" s="27"/>
      <c r="G350" s="27"/>
      <c r="H350" s="27"/>
      <c r="I350" s="27"/>
      <c r="K350" s="49"/>
      <c r="L350" s="40"/>
    </row>
    <row r="351" spans="2:12" ht="30" customHeight="1" x14ac:dyDescent="0.55000000000000004">
      <c r="B351" s="13"/>
      <c r="C351" s="27"/>
      <c r="D351" s="27"/>
      <c r="E351" s="27"/>
      <c r="F351" s="27"/>
      <c r="G351" s="27"/>
      <c r="H351" s="27"/>
      <c r="I351" s="27"/>
      <c r="K351" s="49"/>
      <c r="L351" s="40"/>
    </row>
    <row r="352" spans="2:12" ht="30" customHeight="1" x14ac:dyDescent="0.55000000000000004">
      <c r="B352" s="13"/>
      <c r="C352" s="27"/>
      <c r="D352" s="27"/>
      <c r="E352" s="27"/>
      <c r="F352" s="27"/>
      <c r="G352" s="27"/>
      <c r="H352" s="27"/>
      <c r="I352" s="27"/>
      <c r="K352" s="49"/>
      <c r="L352" s="40"/>
    </row>
    <row r="353" spans="2:12" ht="30" customHeight="1" x14ac:dyDescent="0.55000000000000004">
      <c r="B353" s="13"/>
      <c r="C353" s="27"/>
      <c r="D353" s="27"/>
      <c r="E353" s="27"/>
      <c r="F353" s="27"/>
      <c r="G353" s="27"/>
      <c r="H353" s="27"/>
      <c r="I353" s="27"/>
      <c r="K353" s="40"/>
      <c r="L353" s="40"/>
    </row>
    <row r="354" spans="2:12" ht="30" customHeight="1" x14ac:dyDescent="0.55000000000000004">
      <c r="B354" s="13"/>
      <c r="C354" s="27"/>
      <c r="D354" s="27"/>
      <c r="E354" s="27"/>
      <c r="F354" s="27"/>
      <c r="G354" s="27"/>
      <c r="H354" s="27"/>
      <c r="I354" s="27"/>
      <c r="K354" s="40"/>
      <c r="L354" s="40"/>
    </row>
    <row r="355" spans="2:12" ht="30" customHeight="1" x14ac:dyDescent="0.55000000000000004">
      <c r="B355" s="13"/>
      <c r="C355" s="27"/>
      <c r="D355" s="27"/>
      <c r="E355" s="27"/>
      <c r="F355" s="27"/>
      <c r="G355" s="27"/>
      <c r="H355" s="27"/>
      <c r="I355" s="27"/>
      <c r="K355" s="49"/>
      <c r="L355" s="40"/>
    </row>
    <row r="356" spans="2:12" ht="30" customHeight="1" x14ac:dyDescent="0.55000000000000004">
      <c r="B356" s="13"/>
      <c r="C356" s="27"/>
      <c r="D356" s="27"/>
      <c r="E356" s="27"/>
      <c r="F356" s="27"/>
      <c r="G356" s="27"/>
      <c r="H356" s="27"/>
      <c r="I356" s="27"/>
      <c r="K356" s="49"/>
      <c r="L356" s="40"/>
    </row>
    <row r="357" spans="2:12" ht="30" customHeight="1" x14ac:dyDescent="0.55000000000000004">
      <c r="B357" s="13"/>
      <c r="C357" s="27"/>
      <c r="D357" s="27"/>
      <c r="E357" s="27"/>
      <c r="F357" s="27"/>
      <c r="G357" s="27"/>
      <c r="H357" s="27"/>
      <c r="I357" s="27"/>
      <c r="K357" s="49"/>
      <c r="L357" s="40"/>
    </row>
    <row r="358" spans="2:12" ht="30" customHeight="1" x14ac:dyDescent="0.55000000000000004">
      <c r="B358" s="13"/>
      <c r="C358" s="27"/>
      <c r="D358" s="27"/>
      <c r="E358" s="27"/>
      <c r="F358" s="27"/>
      <c r="G358" s="27"/>
      <c r="H358" s="27"/>
      <c r="I358" s="27"/>
      <c r="K358" s="49"/>
      <c r="L358" s="40"/>
    </row>
    <row r="359" spans="2:12" ht="30" customHeight="1" x14ac:dyDescent="0.55000000000000004">
      <c r="B359" s="13"/>
      <c r="C359" s="27"/>
      <c r="D359" s="27"/>
      <c r="E359" s="27"/>
      <c r="F359" s="27"/>
      <c r="G359" s="27"/>
      <c r="H359" s="27"/>
      <c r="I359" s="27"/>
      <c r="K359" s="49"/>
      <c r="L359" s="40"/>
    </row>
    <row r="360" spans="2:12" ht="30" customHeight="1" x14ac:dyDescent="0.55000000000000004">
      <c r="B360" s="13"/>
      <c r="C360" s="27"/>
      <c r="D360" s="27"/>
      <c r="E360" s="27"/>
      <c r="F360" s="27"/>
      <c r="G360" s="27"/>
      <c r="H360" s="27"/>
      <c r="I360" s="27"/>
      <c r="K360" s="40"/>
      <c r="L360" s="40"/>
    </row>
    <row r="361" spans="2:12" ht="30" customHeight="1" x14ac:dyDescent="0.55000000000000004">
      <c r="B361" s="13"/>
      <c r="C361" s="27"/>
      <c r="D361" s="27"/>
      <c r="E361" s="27"/>
      <c r="F361" s="27"/>
      <c r="G361" s="27"/>
      <c r="H361" s="27"/>
      <c r="I361" s="27"/>
      <c r="K361" s="40"/>
      <c r="L361" s="40"/>
    </row>
    <row r="362" spans="2:12" ht="30" customHeight="1" x14ac:dyDescent="0.55000000000000004">
      <c r="B362" s="13"/>
      <c r="C362" s="27"/>
      <c r="D362" s="27"/>
      <c r="E362" s="27"/>
      <c r="F362" s="27"/>
      <c r="G362" s="27"/>
      <c r="H362" s="27"/>
      <c r="I362" s="27"/>
      <c r="K362" s="49"/>
      <c r="L362" s="40"/>
    </row>
    <row r="363" spans="2:12" ht="30" customHeight="1" x14ac:dyDescent="0.55000000000000004">
      <c r="B363" s="13"/>
      <c r="C363" s="27"/>
      <c r="D363" s="27"/>
      <c r="E363" s="27"/>
      <c r="F363" s="27"/>
      <c r="G363" s="27"/>
      <c r="H363" s="27"/>
      <c r="I363" s="27"/>
      <c r="K363" s="49"/>
      <c r="L363" s="40"/>
    </row>
    <row r="364" spans="2:12" ht="30" customHeight="1" x14ac:dyDescent="0.55000000000000004">
      <c r="B364" s="13"/>
      <c r="C364" s="27"/>
      <c r="D364" s="27"/>
      <c r="E364" s="27"/>
      <c r="F364" s="27"/>
      <c r="G364" s="27"/>
      <c r="H364" s="27"/>
      <c r="I364" s="27"/>
      <c r="K364" s="49"/>
      <c r="L364" s="40"/>
    </row>
    <row r="365" spans="2:12" ht="30" customHeight="1" x14ac:dyDescent="0.55000000000000004">
      <c r="B365" s="13"/>
      <c r="C365" s="27"/>
      <c r="D365" s="27"/>
      <c r="E365" s="27"/>
      <c r="F365" s="27"/>
      <c r="G365" s="27"/>
      <c r="H365" s="27"/>
      <c r="I365" s="27"/>
      <c r="K365" s="49"/>
      <c r="L365" s="40"/>
    </row>
    <row r="366" spans="2:12" ht="30" customHeight="1" x14ac:dyDescent="0.55000000000000004">
      <c r="B366" s="13"/>
      <c r="C366" s="27"/>
      <c r="D366" s="27"/>
      <c r="E366" s="27"/>
      <c r="F366" s="27"/>
      <c r="G366" s="27"/>
      <c r="H366" s="27"/>
      <c r="I366" s="27"/>
      <c r="K366" s="49"/>
      <c r="L366" s="40"/>
    </row>
    <row r="367" spans="2:12" ht="30" customHeight="1" x14ac:dyDescent="0.55000000000000004">
      <c r="B367" s="13"/>
      <c r="C367" s="27"/>
      <c r="D367" s="27"/>
      <c r="E367" s="27"/>
      <c r="F367" s="27"/>
      <c r="G367" s="27"/>
      <c r="H367" s="27"/>
      <c r="I367" s="27"/>
      <c r="K367" s="49"/>
      <c r="L367" s="40"/>
    </row>
    <row r="368" spans="2:12" ht="30" customHeight="1" x14ac:dyDescent="0.55000000000000004">
      <c r="B368" s="13"/>
      <c r="C368" s="27"/>
      <c r="D368" s="27"/>
      <c r="E368" s="27"/>
      <c r="F368" s="27"/>
      <c r="G368" s="27"/>
      <c r="H368" s="27"/>
      <c r="I368" s="27"/>
      <c r="K368" s="40"/>
      <c r="L368" s="40"/>
    </row>
    <row r="369" spans="2:12" ht="30" customHeight="1" x14ac:dyDescent="0.55000000000000004">
      <c r="B369" s="13"/>
      <c r="C369" s="27"/>
      <c r="D369" s="27"/>
      <c r="E369" s="27"/>
      <c r="F369" s="27"/>
      <c r="G369" s="27"/>
      <c r="H369" s="27"/>
      <c r="I369" s="27"/>
      <c r="K369" s="49"/>
      <c r="L369" s="40"/>
    </row>
    <row r="370" spans="2:12" ht="30" customHeight="1" x14ac:dyDescent="0.55000000000000004">
      <c r="B370" s="13"/>
      <c r="C370" s="27"/>
      <c r="D370" s="27"/>
      <c r="E370" s="27"/>
      <c r="F370" s="27"/>
      <c r="G370" s="27"/>
      <c r="H370" s="27"/>
      <c r="I370" s="27"/>
      <c r="K370" s="49"/>
      <c r="L370" s="40"/>
    </row>
    <row r="371" spans="2:12" ht="30" customHeight="1" x14ac:dyDescent="0.55000000000000004">
      <c r="B371" s="13"/>
      <c r="C371" s="27"/>
      <c r="D371" s="27"/>
      <c r="E371" s="27"/>
      <c r="F371" s="27"/>
      <c r="G371" s="27"/>
      <c r="H371" s="27"/>
      <c r="I371" s="27"/>
      <c r="J371" s="34"/>
      <c r="K371" s="49"/>
      <c r="L371" s="40"/>
    </row>
    <row r="372" spans="2:12" ht="30" customHeight="1" x14ac:dyDescent="0.55000000000000004">
      <c r="B372" s="13"/>
      <c r="C372" s="27"/>
      <c r="D372" s="27"/>
      <c r="E372" s="27"/>
      <c r="F372" s="27"/>
      <c r="G372" s="27"/>
      <c r="H372" s="27"/>
      <c r="I372" s="27"/>
      <c r="K372" s="49"/>
      <c r="L372" s="40"/>
    </row>
    <row r="373" spans="2:12" ht="30" customHeight="1" x14ac:dyDescent="0.55000000000000004">
      <c r="B373" s="13"/>
      <c r="C373" s="27"/>
      <c r="D373" s="27"/>
      <c r="E373" s="27"/>
      <c r="F373" s="27"/>
      <c r="G373" s="27"/>
      <c r="H373" s="27"/>
      <c r="I373" s="27"/>
      <c r="K373" s="49"/>
      <c r="L373" s="40"/>
    </row>
    <row r="374" spans="2:12" ht="30" customHeight="1" x14ac:dyDescent="0.55000000000000004">
      <c r="B374" s="13"/>
      <c r="C374" s="27"/>
      <c r="D374" s="27"/>
      <c r="E374" s="27"/>
      <c r="F374" s="27"/>
      <c r="G374" s="27"/>
      <c r="H374" s="27"/>
      <c r="I374" s="27"/>
      <c r="K374" s="49"/>
      <c r="L374" s="40"/>
    </row>
    <row r="375" spans="2:12" ht="30" customHeight="1" x14ac:dyDescent="0.55000000000000004">
      <c r="B375" s="13"/>
      <c r="C375" s="27"/>
      <c r="D375" s="27"/>
      <c r="E375" s="27"/>
      <c r="F375" s="27"/>
      <c r="G375" s="27"/>
      <c r="H375" s="27"/>
      <c r="I375" s="27"/>
      <c r="K375" s="49"/>
      <c r="L375" s="40"/>
    </row>
    <row r="376" spans="2:12" ht="30" customHeight="1" x14ac:dyDescent="0.55000000000000004">
      <c r="B376" s="13"/>
      <c r="C376" s="27"/>
      <c r="D376" s="27"/>
      <c r="E376" s="27"/>
      <c r="F376" s="27"/>
      <c r="G376" s="27"/>
      <c r="H376" s="27"/>
      <c r="I376" s="27"/>
      <c r="K376" s="49"/>
      <c r="L376" s="40"/>
    </row>
    <row r="377" spans="2:12" ht="30" customHeight="1" x14ac:dyDescent="0.55000000000000004">
      <c r="B377" s="13"/>
      <c r="C377" s="27"/>
      <c r="D377" s="27"/>
      <c r="E377" s="27"/>
      <c r="F377" s="27"/>
      <c r="G377" s="27"/>
      <c r="H377" s="27"/>
      <c r="I377" s="27"/>
      <c r="K377" s="49"/>
      <c r="L377" s="40"/>
    </row>
    <row r="378" spans="2:12" ht="30" customHeight="1" x14ac:dyDescent="0.55000000000000004">
      <c r="B378" s="13"/>
      <c r="C378" s="27"/>
      <c r="D378" s="27"/>
      <c r="E378" s="27"/>
      <c r="F378" s="27"/>
      <c r="G378" s="27"/>
      <c r="H378" s="27"/>
      <c r="I378" s="27"/>
      <c r="K378" s="49"/>
      <c r="L378" s="40"/>
    </row>
    <row r="379" spans="2:12" ht="30" customHeight="1" x14ac:dyDescent="0.55000000000000004">
      <c r="B379" s="13"/>
      <c r="C379" s="34"/>
      <c r="D379" s="34"/>
      <c r="E379" s="34"/>
      <c r="F379" s="34"/>
      <c r="G379" s="34"/>
      <c r="H379" s="34"/>
      <c r="I379" s="34"/>
      <c r="K379" s="49"/>
      <c r="L379" s="40"/>
    </row>
    <row r="380" spans="2:12" ht="30" customHeight="1" x14ac:dyDescent="0.55000000000000004">
      <c r="B380" s="29"/>
      <c r="C380" s="27"/>
      <c r="D380" s="27"/>
      <c r="E380" s="27"/>
      <c r="F380" s="27"/>
      <c r="G380" s="27"/>
      <c r="H380" s="27"/>
      <c r="I380" s="27"/>
      <c r="J380" s="31"/>
      <c r="K380" s="49"/>
      <c r="L380" s="40"/>
    </row>
    <row r="381" spans="2:12" ht="30" customHeight="1" x14ac:dyDescent="0.55000000000000004">
      <c r="B381" s="13"/>
      <c r="C381" s="27"/>
      <c r="D381" s="27"/>
      <c r="E381" s="27"/>
      <c r="F381" s="27"/>
      <c r="G381" s="27"/>
      <c r="H381" s="27"/>
      <c r="I381" s="27"/>
      <c r="J381" s="31"/>
      <c r="K381" s="49"/>
      <c r="L381" s="40"/>
    </row>
    <row r="382" spans="2:12" ht="30" customHeight="1" x14ac:dyDescent="0.55000000000000004">
      <c r="B382" s="13"/>
      <c r="C382" s="27"/>
      <c r="D382" s="27"/>
      <c r="E382" s="27"/>
      <c r="F382" s="27"/>
      <c r="G382" s="27"/>
      <c r="H382" s="27"/>
      <c r="I382" s="27"/>
      <c r="J382" s="31"/>
      <c r="K382" s="49"/>
      <c r="L382" s="40"/>
    </row>
    <row r="383" spans="2:12" ht="30" customHeight="1" x14ac:dyDescent="0.55000000000000004">
      <c r="B383" s="13"/>
      <c r="C383" s="27"/>
      <c r="D383" s="27"/>
      <c r="E383" s="27"/>
      <c r="F383" s="27"/>
      <c r="G383" s="27"/>
      <c r="H383" s="27"/>
      <c r="I383" s="27"/>
      <c r="J383" s="31"/>
      <c r="K383" s="49"/>
      <c r="L383" s="40"/>
    </row>
    <row r="384" spans="2:12" ht="30" customHeight="1" x14ac:dyDescent="0.55000000000000004">
      <c r="B384" s="13"/>
      <c r="C384" s="27"/>
      <c r="D384" s="27"/>
      <c r="E384" s="27"/>
      <c r="F384" s="27"/>
      <c r="G384" s="27"/>
      <c r="H384" s="27"/>
      <c r="I384" s="27"/>
      <c r="J384" s="31"/>
      <c r="K384" s="40"/>
      <c r="L384" s="40"/>
    </row>
    <row r="385" spans="2:12" ht="30" customHeight="1" x14ac:dyDescent="0.55000000000000004">
      <c r="B385" s="13"/>
      <c r="C385" s="27"/>
      <c r="D385" s="27"/>
      <c r="E385" s="27"/>
      <c r="F385" s="27"/>
      <c r="G385" s="27"/>
      <c r="H385" s="27"/>
      <c r="I385" s="27"/>
      <c r="J385" s="31"/>
      <c r="K385" s="49"/>
      <c r="L385" s="40"/>
    </row>
    <row r="386" spans="2:12" ht="30" customHeight="1" x14ac:dyDescent="0.55000000000000004">
      <c r="B386" s="13"/>
      <c r="C386" s="27"/>
      <c r="D386" s="27"/>
      <c r="E386" s="27"/>
      <c r="F386" s="27"/>
      <c r="G386" s="27"/>
      <c r="H386" s="27"/>
      <c r="I386" s="27"/>
      <c r="J386" s="31"/>
      <c r="K386" s="49"/>
      <c r="L386" s="40"/>
    </row>
    <row r="387" spans="2:12" ht="30" customHeight="1" x14ac:dyDescent="0.55000000000000004">
      <c r="B387" s="13"/>
      <c r="C387" s="27"/>
      <c r="D387" s="27"/>
      <c r="E387" s="27"/>
      <c r="F387" s="27"/>
      <c r="G387" s="27"/>
      <c r="H387" s="27"/>
      <c r="I387" s="27"/>
      <c r="J387" s="31"/>
      <c r="K387" s="40"/>
      <c r="L387" s="40"/>
    </row>
    <row r="388" spans="2:12" ht="30" customHeight="1" x14ac:dyDescent="0.55000000000000004">
      <c r="B388" s="13"/>
      <c r="C388" s="31"/>
      <c r="D388" s="31"/>
      <c r="E388" s="31"/>
      <c r="F388" s="31"/>
      <c r="G388" s="31"/>
      <c r="H388" s="31"/>
      <c r="I388" s="31"/>
      <c r="K388" s="40"/>
      <c r="L388" s="40"/>
    </row>
    <row r="389" spans="2:12" ht="30" customHeight="1" x14ac:dyDescent="0.55000000000000004">
      <c r="B389" s="30"/>
      <c r="C389" s="31"/>
      <c r="D389" s="31"/>
      <c r="E389" s="31"/>
      <c r="F389" s="31"/>
      <c r="G389" s="31"/>
      <c r="H389" s="31"/>
      <c r="I389" s="31"/>
      <c r="K389" s="40"/>
      <c r="L389" s="40"/>
    </row>
    <row r="390" spans="2:12" ht="30" customHeight="1" x14ac:dyDescent="0.55000000000000004">
      <c r="B390" s="30"/>
      <c r="C390" s="31"/>
      <c r="D390" s="31"/>
      <c r="E390" s="31"/>
      <c r="F390" s="31"/>
      <c r="G390" s="31"/>
      <c r="H390" s="31"/>
      <c r="I390" s="31"/>
      <c r="J390" s="31"/>
      <c r="K390" s="40"/>
      <c r="L390" s="40"/>
    </row>
    <row r="391" spans="2:12" ht="30" customHeight="1" x14ac:dyDescent="0.55000000000000004">
      <c r="B391" s="30"/>
      <c r="C391" s="31"/>
      <c r="D391" s="31"/>
      <c r="E391" s="31"/>
      <c r="F391" s="31"/>
      <c r="G391" s="31"/>
      <c r="H391" s="31"/>
      <c r="I391" s="31"/>
      <c r="J391" s="31"/>
      <c r="K391" s="40"/>
      <c r="L391" s="40"/>
    </row>
    <row r="392" spans="2:12" ht="30" customHeight="1" x14ac:dyDescent="0.55000000000000004">
      <c r="B392" s="30"/>
      <c r="C392" s="31"/>
      <c r="D392" s="31"/>
      <c r="E392" s="31"/>
      <c r="F392" s="31"/>
      <c r="G392" s="31"/>
      <c r="H392" s="31"/>
      <c r="I392" s="31"/>
      <c r="J392" s="31"/>
      <c r="K392" s="40"/>
      <c r="L392" s="40"/>
    </row>
    <row r="393" spans="2:12" ht="30" customHeight="1" x14ac:dyDescent="0.55000000000000004">
      <c r="B393" s="30"/>
      <c r="C393" s="31"/>
      <c r="D393" s="31"/>
      <c r="E393" s="31"/>
      <c r="F393" s="31"/>
      <c r="G393" s="31"/>
      <c r="H393" s="31"/>
      <c r="I393" s="31"/>
      <c r="J393" s="31"/>
      <c r="K393" s="40"/>
      <c r="L393" s="40"/>
    </row>
    <row r="394" spans="2:12" ht="30" customHeight="1" x14ac:dyDescent="0.55000000000000004">
      <c r="B394" s="30"/>
      <c r="C394" s="31"/>
      <c r="D394" s="31"/>
      <c r="E394" s="31"/>
      <c r="F394" s="31"/>
      <c r="G394" s="31"/>
      <c r="H394" s="31"/>
      <c r="I394" s="31"/>
      <c r="J394" s="31"/>
      <c r="K394" s="49"/>
      <c r="L394" s="40"/>
    </row>
    <row r="395" spans="2:12" ht="30" customHeight="1" x14ac:dyDescent="0.55000000000000004">
      <c r="B395" s="30"/>
      <c r="C395" s="31"/>
      <c r="D395" s="31"/>
      <c r="E395" s="31"/>
      <c r="F395" s="31"/>
      <c r="G395" s="31"/>
      <c r="H395" s="31"/>
      <c r="I395" s="31"/>
      <c r="J395" s="31"/>
      <c r="K395" s="49"/>
      <c r="L395" s="40"/>
    </row>
    <row r="396" spans="2:12" ht="30" customHeight="1" x14ac:dyDescent="0.55000000000000004">
      <c r="B396" s="30"/>
      <c r="C396" s="27"/>
      <c r="D396" s="27"/>
      <c r="E396" s="27"/>
      <c r="F396" s="27"/>
      <c r="G396" s="27"/>
      <c r="H396" s="27"/>
      <c r="I396" s="27"/>
      <c r="K396" s="49"/>
      <c r="L396" s="40"/>
    </row>
    <row r="397" spans="2:12" ht="30" customHeight="1" x14ac:dyDescent="0.55000000000000004">
      <c r="B397" s="13"/>
      <c r="C397" s="27"/>
      <c r="D397" s="27"/>
      <c r="E397" s="27"/>
      <c r="F397" s="27"/>
      <c r="G397" s="27"/>
      <c r="H397" s="27"/>
      <c r="I397" s="27"/>
      <c r="K397" s="49"/>
      <c r="L397" s="40"/>
    </row>
    <row r="398" spans="2:12" ht="30" customHeight="1" x14ac:dyDescent="0.55000000000000004">
      <c r="B398" s="13"/>
      <c r="C398" s="31"/>
      <c r="D398" s="31"/>
      <c r="E398" s="31"/>
      <c r="F398" s="31"/>
      <c r="G398" s="31"/>
      <c r="H398" s="31"/>
      <c r="I398" s="31"/>
      <c r="K398" s="49"/>
      <c r="L398" s="40"/>
    </row>
    <row r="399" spans="2:12" ht="30" customHeight="1" x14ac:dyDescent="0.55000000000000004">
      <c r="B399" s="30"/>
      <c r="C399" s="31"/>
      <c r="D399" s="31"/>
      <c r="E399" s="31"/>
      <c r="F399" s="31"/>
      <c r="G399" s="31"/>
      <c r="H399" s="31"/>
      <c r="I399" s="31"/>
      <c r="K399" s="49"/>
      <c r="L399" s="40"/>
    </row>
    <row r="400" spans="2:12" ht="30" customHeight="1" x14ac:dyDescent="0.55000000000000004">
      <c r="B400" s="30"/>
      <c r="C400" s="31"/>
      <c r="D400" s="31"/>
      <c r="E400" s="31"/>
      <c r="F400" s="31"/>
      <c r="G400" s="31"/>
      <c r="H400" s="31"/>
      <c r="I400" s="31"/>
      <c r="K400" s="49"/>
      <c r="L400" s="40"/>
    </row>
    <row r="401" spans="2:12" ht="30" customHeight="1" x14ac:dyDescent="0.55000000000000004">
      <c r="B401" s="30"/>
      <c r="C401" s="31"/>
      <c r="D401" s="31"/>
      <c r="E401" s="31"/>
      <c r="F401" s="31"/>
      <c r="G401" s="31"/>
      <c r="H401" s="31"/>
      <c r="I401" s="31"/>
      <c r="K401" s="49"/>
      <c r="L401" s="40"/>
    </row>
    <row r="402" spans="2:12" ht="30" customHeight="1" x14ac:dyDescent="0.55000000000000004">
      <c r="B402" s="30"/>
      <c r="C402" s="31"/>
      <c r="D402" s="31"/>
      <c r="E402" s="31"/>
      <c r="F402" s="31"/>
      <c r="G402" s="31"/>
      <c r="H402" s="31"/>
      <c r="I402" s="31"/>
      <c r="K402" s="40"/>
      <c r="L402" s="40"/>
    </row>
    <row r="403" spans="2:12" ht="30" customHeight="1" x14ac:dyDescent="0.55000000000000004">
      <c r="B403" s="30"/>
      <c r="C403" s="31"/>
      <c r="D403" s="31"/>
      <c r="E403" s="31"/>
      <c r="F403" s="31"/>
      <c r="G403" s="31"/>
      <c r="H403" s="31"/>
      <c r="I403" s="31"/>
      <c r="K403" s="40"/>
      <c r="L403" s="40"/>
    </row>
    <row r="404" spans="2:12" ht="30" customHeight="1" x14ac:dyDescent="0.55000000000000004">
      <c r="B404" s="30"/>
      <c r="C404" s="27"/>
      <c r="D404" s="27"/>
      <c r="E404" s="27"/>
      <c r="F404" s="27"/>
      <c r="G404" s="27"/>
      <c r="H404" s="27"/>
      <c r="I404" s="27"/>
      <c r="K404" s="40"/>
      <c r="L404" s="40"/>
    </row>
    <row r="405" spans="2:12" ht="30" customHeight="1" x14ac:dyDescent="0.55000000000000004">
      <c r="B405" s="13"/>
      <c r="C405" s="27"/>
      <c r="D405" s="27"/>
      <c r="E405" s="27"/>
      <c r="F405" s="27"/>
      <c r="G405" s="27"/>
      <c r="H405" s="27"/>
      <c r="I405" s="27"/>
      <c r="K405" s="40"/>
      <c r="L405" s="40"/>
    </row>
    <row r="406" spans="2:12" ht="30" customHeight="1" x14ac:dyDescent="0.55000000000000004">
      <c r="B406" s="13"/>
      <c r="C406" s="27"/>
      <c r="D406" s="27"/>
      <c r="E406" s="27"/>
      <c r="F406" s="27"/>
      <c r="G406" s="27"/>
      <c r="H406" s="27"/>
      <c r="I406" s="27"/>
      <c r="K406" s="40"/>
      <c r="L406" s="40"/>
    </row>
    <row r="407" spans="2:12" ht="30" customHeight="1" x14ac:dyDescent="0.55000000000000004">
      <c r="B407" s="13"/>
      <c r="C407" s="27"/>
      <c r="D407" s="27"/>
      <c r="E407" s="27"/>
      <c r="F407" s="27"/>
      <c r="G407" s="27"/>
      <c r="H407" s="27"/>
      <c r="I407" s="27"/>
      <c r="K407" s="40"/>
      <c r="L407" s="40"/>
    </row>
    <row r="408" spans="2:12" ht="30" customHeight="1" x14ac:dyDescent="0.55000000000000004">
      <c r="B408" s="13"/>
      <c r="C408" s="27"/>
      <c r="D408" s="27"/>
      <c r="E408" s="27"/>
      <c r="F408" s="27"/>
      <c r="G408" s="27"/>
      <c r="H408" s="27"/>
      <c r="I408" s="27"/>
      <c r="K408" s="40"/>
      <c r="L408" s="40"/>
    </row>
    <row r="409" spans="2:12" ht="30" customHeight="1" x14ac:dyDescent="0.55000000000000004">
      <c r="B409" s="13"/>
      <c r="C409" s="27"/>
      <c r="D409" s="27"/>
      <c r="E409" s="27"/>
      <c r="F409" s="27"/>
      <c r="G409" s="27"/>
      <c r="H409" s="27"/>
      <c r="I409" s="27"/>
      <c r="K409" s="40"/>
      <c r="L409" s="40"/>
    </row>
    <row r="410" spans="2:12" ht="30" customHeight="1" x14ac:dyDescent="0.55000000000000004">
      <c r="B410" s="13"/>
      <c r="C410" s="27"/>
      <c r="D410" s="27"/>
      <c r="E410" s="27"/>
      <c r="F410" s="27"/>
      <c r="G410" s="27"/>
      <c r="H410" s="27"/>
      <c r="I410" s="27"/>
      <c r="K410" s="40"/>
      <c r="L410" s="40"/>
    </row>
    <row r="411" spans="2:12" ht="30" customHeight="1" x14ac:dyDescent="0.55000000000000004">
      <c r="B411" s="13"/>
      <c r="C411" s="27"/>
      <c r="D411" s="27"/>
      <c r="E411" s="27"/>
      <c r="F411" s="27"/>
      <c r="G411" s="27"/>
      <c r="H411" s="27"/>
      <c r="I411" s="27"/>
      <c r="K411" s="40"/>
      <c r="L411" s="40"/>
    </row>
    <row r="412" spans="2:12" ht="30" customHeight="1" x14ac:dyDescent="0.55000000000000004">
      <c r="B412" s="13"/>
      <c r="C412" s="27"/>
      <c r="D412" s="27"/>
      <c r="E412" s="27"/>
      <c r="F412" s="27"/>
      <c r="G412" s="27"/>
      <c r="H412" s="27"/>
      <c r="I412" s="27"/>
      <c r="K412" s="49"/>
      <c r="L412" s="40"/>
    </row>
    <row r="413" spans="2:12" ht="30" customHeight="1" x14ac:dyDescent="0.55000000000000004">
      <c r="B413" s="13"/>
      <c r="C413" s="27"/>
      <c r="D413" s="27"/>
      <c r="E413" s="27"/>
      <c r="F413" s="27"/>
      <c r="G413" s="27"/>
      <c r="H413" s="27"/>
      <c r="I413" s="27"/>
      <c r="K413" s="49"/>
      <c r="L413" s="40"/>
    </row>
    <row r="414" spans="2:12" ht="30" customHeight="1" x14ac:dyDescent="0.55000000000000004">
      <c r="B414" s="13"/>
      <c r="C414" s="27"/>
      <c r="D414" s="27"/>
      <c r="E414" s="27"/>
      <c r="F414" s="27"/>
      <c r="G414" s="27"/>
      <c r="H414" s="27"/>
      <c r="I414" s="27"/>
      <c r="K414" s="49"/>
      <c r="L414" s="40"/>
    </row>
    <row r="415" spans="2:12" ht="30" customHeight="1" x14ac:dyDescent="0.55000000000000004">
      <c r="B415" s="13"/>
      <c r="C415" s="27"/>
      <c r="D415" s="27"/>
      <c r="E415" s="27"/>
      <c r="F415" s="27"/>
      <c r="G415" s="27"/>
      <c r="H415" s="27"/>
      <c r="I415" s="27"/>
      <c r="K415" s="49"/>
      <c r="L415" s="40"/>
    </row>
    <row r="416" spans="2:12" ht="30" customHeight="1" x14ac:dyDescent="0.55000000000000004">
      <c r="B416" s="13"/>
      <c r="C416" s="27"/>
      <c r="D416" s="27"/>
      <c r="E416" s="27"/>
      <c r="F416" s="27"/>
      <c r="G416" s="27"/>
      <c r="H416" s="27"/>
      <c r="I416" s="27"/>
      <c r="K416" s="49"/>
      <c r="L416" s="40"/>
    </row>
    <row r="417" spans="2:12" ht="30" customHeight="1" x14ac:dyDescent="0.55000000000000004">
      <c r="B417" s="13"/>
      <c r="C417" s="27"/>
      <c r="D417" s="27"/>
      <c r="E417" s="27"/>
      <c r="F417" s="27"/>
      <c r="G417" s="27"/>
      <c r="H417" s="27"/>
      <c r="I417" s="27"/>
      <c r="K417" s="49"/>
      <c r="L417" s="40"/>
    </row>
    <row r="418" spans="2:12" ht="30" customHeight="1" x14ac:dyDescent="0.55000000000000004">
      <c r="B418" s="13"/>
      <c r="C418" s="27"/>
      <c r="D418" s="27"/>
      <c r="E418" s="27"/>
      <c r="F418" s="27"/>
      <c r="G418" s="27"/>
      <c r="H418" s="27"/>
      <c r="I418" s="27"/>
      <c r="K418" s="49"/>
      <c r="L418" s="40"/>
    </row>
    <row r="419" spans="2:12" ht="30" customHeight="1" x14ac:dyDescent="0.55000000000000004">
      <c r="B419" s="13"/>
      <c r="C419" s="27"/>
      <c r="D419" s="27"/>
      <c r="E419" s="27"/>
      <c r="F419" s="27"/>
      <c r="G419" s="27"/>
      <c r="H419" s="27"/>
      <c r="I419" s="27"/>
      <c r="K419" s="49"/>
      <c r="L419" s="40"/>
    </row>
    <row r="420" spans="2:12" ht="30" customHeight="1" x14ac:dyDescent="0.55000000000000004">
      <c r="B420" s="13"/>
      <c r="C420" s="27"/>
      <c r="D420" s="27"/>
      <c r="E420" s="27"/>
      <c r="F420" s="27"/>
      <c r="G420" s="27"/>
      <c r="H420" s="27"/>
      <c r="I420" s="27"/>
      <c r="K420" s="49"/>
      <c r="L420" s="40"/>
    </row>
    <row r="421" spans="2:12" ht="30" customHeight="1" x14ac:dyDescent="0.55000000000000004">
      <c r="B421" s="13"/>
      <c r="C421" s="27"/>
      <c r="D421" s="27"/>
      <c r="E421" s="27"/>
      <c r="F421" s="27"/>
      <c r="G421" s="27"/>
      <c r="H421" s="27"/>
      <c r="I421" s="27"/>
      <c r="K421" s="49"/>
      <c r="L421" s="40"/>
    </row>
    <row r="422" spans="2:12" ht="30" customHeight="1" x14ac:dyDescent="0.55000000000000004">
      <c r="B422" s="13"/>
      <c r="C422" s="27"/>
      <c r="D422" s="27"/>
      <c r="E422" s="27"/>
      <c r="F422" s="27"/>
      <c r="G422" s="27"/>
      <c r="H422" s="27"/>
      <c r="I422" s="27"/>
      <c r="K422" s="49"/>
      <c r="L422" s="40"/>
    </row>
    <row r="423" spans="2:12" ht="30" customHeight="1" x14ac:dyDescent="0.55000000000000004">
      <c r="B423" s="13"/>
      <c r="C423" s="27"/>
      <c r="D423" s="27"/>
      <c r="E423" s="27"/>
      <c r="F423" s="27"/>
      <c r="G423" s="27"/>
      <c r="H423" s="27"/>
      <c r="I423" s="27"/>
      <c r="K423" s="49"/>
      <c r="L423" s="40"/>
    </row>
    <row r="424" spans="2:12" ht="30" customHeight="1" x14ac:dyDescent="0.55000000000000004">
      <c r="B424" s="13"/>
      <c r="C424" s="27"/>
      <c r="D424" s="27"/>
      <c r="E424" s="27"/>
      <c r="F424" s="27"/>
      <c r="G424" s="27"/>
      <c r="H424" s="27"/>
      <c r="I424" s="27"/>
      <c r="K424" s="49"/>
      <c r="L424" s="40"/>
    </row>
    <row r="425" spans="2:12" ht="30" customHeight="1" x14ac:dyDescent="0.55000000000000004">
      <c r="B425" s="13"/>
      <c r="C425" s="27"/>
      <c r="D425" s="27"/>
      <c r="E425" s="27"/>
      <c r="F425" s="27"/>
      <c r="G425" s="27"/>
      <c r="H425" s="27"/>
      <c r="I425" s="27"/>
      <c r="K425" s="49"/>
      <c r="L425" s="40"/>
    </row>
    <row r="426" spans="2:12" ht="30" customHeight="1" x14ac:dyDescent="0.55000000000000004">
      <c r="B426" s="13"/>
      <c r="C426" s="27"/>
      <c r="D426" s="27"/>
      <c r="E426" s="27"/>
      <c r="F426" s="27"/>
      <c r="G426" s="27"/>
      <c r="H426" s="27"/>
      <c r="I426" s="27"/>
      <c r="K426" s="40"/>
      <c r="L426" s="40"/>
    </row>
    <row r="427" spans="2:12" ht="30" customHeight="1" x14ac:dyDescent="0.55000000000000004">
      <c r="B427" s="13"/>
      <c r="C427" s="27"/>
      <c r="D427" s="27"/>
      <c r="E427" s="27"/>
      <c r="F427" s="27"/>
      <c r="G427" s="27"/>
      <c r="H427" s="27"/>
      <c r="I427" s="27"/>
      <c r="K427" s="40"/>
      <c r="L427" s="40"/>
    </row>
    <row r="428" spans="2:12" ht="30" customHeight="1" x14ac:dyDescent="0.55000000000000004">
      <c r="B428" s="13"/>
      <c r="C428" s="27"/>
      <c r="D428" s="27"/>
      <c r="E428" s="27"/>
      <c r="F428" s="27"/>
      <c r="G428" s="27"/>
      <c r="H428" s="27"/>
      <c r="I428" s="27"/>
      <c r="K428" s="40"/>
      <c r="L428" s="40"/>
    </row>
    <row r="429" spans="2:12" ht="30" customHeight="1" x14ac:dyDescent="0.55000000000000004">
      <c r="B429" s="13"/>
      <c r="C429" s="27"/>
      <c r="D429" s="27"/>
      <c r="E429" s="27"/>
      <c r="F429" s="27"/>
      <c r="G429" s="27"/>
      <c r="H429" s="27"/>
      <c r="I429" s="27"/>
      <c r="K429" s="40"/>
      <c r="L429" s="40"/>
    </row>
    <row r="430" spans="2:12" ht="30" customHeight="1" x14ac:dyDescent="0.55000000000000004">
      <c r="B430" s="13"/>
      <c r="C430" s="27"/>
      <c r="D430" s="27"/>
      <c r="E430" s="27"/>
      <c r="F430" s="27"/>
      <c r="G430" s="27"/>
      <c r="H430" s="27"/>
      <c r="I430" s="27"/>
      <c r="K430" s="40"/>
      <c r="L430" s="40"/>
    </row>
    <row r="431" spans="2:12" ht="30" customHeight="1" x14ac:dyDescent="0.55000000000000004">
      <c r="B431" s="13"/>
      <c r="C431" s="27"/>
      <c r="D431" s="27"/>
      <c r="E431" s="27"/>
      <c r="F431" s="27"/>
      <c r="G431" s="27"/>
      <c r="H431" s="27"/>
      <c r="I431" s="27"/>
      <c r="K431" s="40"/>
      <c r="L431" s="40"/>
    </row>
    <row r="432" spans="2:12" ht="30" customHeight="1" x14ac:dyDescent="0.55000000000000004">
      <c r="B432" s="13"/>
      <c r="C432" s="27"/>
      <c r="D432" s="27"/>
      <c r="E432" s="27"/>
      <c r="F432" s="27"/>
      <c r="G432" s="27"/>
      <c r="H432" s="27"/>
      <c r="I432" s="27"/>
      <c r="K432" s="40"/>
      <c r="L432" s="40"/>
    </row>
    <row r="433" spans="2:12" ht="30" customHeight="1" x14ac:dyDescent="0.55000000000000004">
      <c r="B433" s="13"/>
      <c r="C433" s="27"/>
      <c r="D433" s="27"/>
      <c r="E433" s="27"/>
      <c r="F433" s="27"/>
      <c r="G433" s="27"/>
      <c r="H433" s="27"/>
      <c r="I433" s="27"/>
      <c r="K433" s="49"/>
      <c r="L433" s="49"/>
    </row>
    <row r="434" spans="2:12" ht="30" customHeight="1" x14ac:dyDescent="0.55000000000000004">
      <c r="B434" s="13"/>
      <c r="C434" s="27"/>
      <c r="D434" s="27"/>
      <c r="E434" s="27"/>
      <c r="F434" s="27"/>
      <c r="G434" s="27"/>
      <c r="H434" s="27"/>
      <c r="I434" s="27"/>
      <c r="K434" s="49"/>
      <c r="L434" s="49"/>
    </row>
    <row r="435" spans="2:12" ht="30" customHeight="1" x14ac:dyDescent="0.55000000000000004">
      <c r="B435" s="13"/>
      <c r="C435" s="27"/>
      <c r="D435" s="27"/>
      <c r="E435" s="27"/>
      <c r="F435" s="27"/>
      <c r="G435" s="27"/>
      <c r="H435" s="27"/>
      <c r="I435" s="27"/>
      <c r="K435" s="49"/>
      <c r="L435" s="49"/>
    </row>
    <row r="436" spans="2:12" ht="30" customHeight="1" x14ac:dyDescent="0.55000000000000004">
      <c r="B436" s="13"/>
      <c r="C436" s="27"/>
      <c r="D436" s="27"/>
      <c r="E436" s="27"/>
      <c r="F436" s="27"/>
      <c r="G436" s="27"/>
      <c r="H436" s="27"/>
      <c r="I436" s="27"/>
      <c r="K436" s="49"/>
      <c r="L436" s="49"/>
    </row>
    <row r="437" spans="2:12" ht="30" customHeight="1" x14ac:dyDescent="0.55000000000000004">
      <c r="B437" s="13"/>
      <c r="C437" s="27"/>
      <c r="D437" s="27"/>
      <c r="E437" s="27"/>
      <c r="F437" s="27"/>
      <c r="G437" s="27"/>
      <c r="H437" s="27"/>
      <c r="I437" s="27"/>
      <c r="K437" s="49"/>
      <c r="L437" s="49"/>
    </row>
    <row r="438" spans="2:12" ht="30" customHeight="1" x14ac:dyDescent="0.55000000000000004">
      <c r="B438" s="13"/>
      <c r="C438" s="27"/>
      <c r="D438" s="27"/>
      <c r="E438" s="27"/>
      <c r="F438" s="27"/>
      <c r="G438" s="27"/>
      <c r="H438" s="27"/>
      <c r="I438" s="27"/>
      <c r="K438" s="49"/>
      <c r="L438" s="49"/>
    </row>
    <row r="439" spans="2:12" ht="30" customHeight="1" x14ac:dyDescent="0.55000000000000004">
      <c r="B439" s="13"/>
      <c r="C439" s="27"/>
      <c r="D439" s="27"/>
      <c r="E439" s="27"/>
      <c r="F439" s="27"/>
      <c r="G439" s="27"/>
      <c r="H439" s="27"/>
      <c r="I439" s="27"/>
      <c r="K439" s="49"/>
      <c r="L439" s="49"/>
    </row>
    <row r="440" spans="2:12" ht="30" customHeight="1" x14ac:dyDescent="0.55000000000000004">
      <c r="B440" s="13"/>
      <c r="C440" s="27"/>
      <c r="D440" s="27"/>
      <c r="E440" s="27"/>
      <c r="F440" s="27"/>
      <c r="G440" s="27"/>
      <c r="H440" s="27"/>
      <c r="I440" s="27"/>
      <c r="K440" s="49"/>
      <c r="L440" s="49"/>
    </row>
    <row r="441" spans="2:12" ht="30" customHeight="1" x14ac:dyDescent="0.55000000000000004">
      <c r="B441" s="13"/>
      <c r="C441" s="27"/>
      <c r="D441" s="27"/>
      <c r="E441" s="27"/>
      <c r="F441" s="27"/>
      <c r="G441" s="27"/>
      <c r="H441" s="27"/>
      <c r="I441" s="27"/>
      <c r="K441" s="49"/>
      <c r="L441" s="49"/>
    </row>
    <row r="442" spans="2:12" ht="30" customHeight="1" x14ac:dyDescent="0.55000000000000004">
      <c r="B442" s="13"/>
      <c r="C442" s="27"/>
      <c r="D442" s="27"/>
      <c r="E442" s="27"/>
      <c r="F442" s="27"/>
      <c r="G442" s="27"/>
      <c r="H442" s="27"/>
      <c r="I442" s="27"/>
      <c r="K442" s="40"/>
      <c r="L442" s="40"/>
    </row>
    <row r="443" spans="2:12" ht="30" customHeight="1" x14ac:dyDescent="0.55000000000000004">
      <c r="B443" s="13"/>
      <c r="C443" s="27"/>
      <c r="D443" s="27"/>
      <c r="E443" s="27"/>
      <c r="F443" s="27"/>
      <c r="G443" s="27"/>
      <c r="H443" s="27"/>
      <c r="I443" s="27"/>
      <c r="K443" s="40"/>
      <c r="L443" s="40"/>
    </row>
    <row r="444" spans="2:12" ht="30" customHeight="1" x14ac:dyDescent="0.55000000000000004">
      <c r="B444" s="13"/>
      <c r="C444" s="27"/>
      <c r="D444" s="27"/>
      <c r="E444" s="27"/>
      <c r="F444" s="27"/>
      <c r="G444" s="27"/>
      <c r="H444" s="27"/>
      <c r="I444" s="27"/>
      <c r="K444" s="40"/>
      <c r="L444" s="40"/>
    </row>
    <row r="445" spans="2:12" ht="30" customHeight="1" x14ac:dyDescent="0.55000000000000004">
      <c r="B445" s="13"/>
      <c r="C445" s="27"/>
      <c r="D445" s="27"/>
      <c r="E445" s="27"/>
      <c r="F445" s="27"/>
      <c r="G445" s="27"/>
      <c r="H445" s="27"/>
      <c r="I445" s="27"/>
      <c r="K445" s="40"/>
      <c r="L445" s="40"/>
    </row>
    <row r="446" spans="2:12" ht="30" customHeight="1" x14ac:dyDescent="0.55000000000000004">
      <c r="B446" s="13"/>
      <c r="C446" s="27"/>
      <c r="D446" s="27"/>
      <c r="E446" s="27"/>
      <c r="F446" s="27"/>
      <c r="G446" s="27"/>
      <c r="H446" s="27"/>
      <c r="I446" s="27"/>
      <c r="K446" s="40"/>
      <c r="L446" s="40"/>
    </row>
    <row r="447" spans="2:12" ht="30" customHeight="1" x14ac:dyDescent="0.55000000000000004">
      <c r="B447" s="13"/>
      <c r="C447" s="27"/>
      <c r="D447" s="27"/>
      <c r="E447" s="27"/>
      <c r="F447" s="27"/>
      <c r="G447" s="27"/>
      <c r="H447" s="27"/>
      <c r="I447" s="27"/>
      <c r="K447" s="40"/>
      <c r="L447" s="40"/>
    </row>
    <row r="448" spans="2:12" ht="30" customHeight="1" x14ac:dyDescent="0.55000000000000004">
      <c r="B448" s="13"/>
      <c r="C448" s="27"/>
      <c r="D448" s="27"/>
      <c r="E448" s="27"/>
      <c r="F448" s="27"/>
      <c r="G448" s="27"/>
      <c r="H448" s="27"/>
      <c r="I448" s="27"/>
      <c r="K448" s="40"/>
      <c r="L448" s="40"/>
    </row>
    <row r="449" spans="2:12" ht="30" customHeight="1" x14ac:dyDescent="0.55000000000000004">
      <c r="B449" s="13"/>
      <c r="C449" s="27"/>
      <c r="D449" s="27"/>
      <c r="E449" s="27"/>
      <c r="F449" s="27"/>
      <c r="G449" s="27"/>
      <c r="H449" s="27"/>
      <c r="I449" s="27"/>
      <c r="K449" s="40"/>
      <c r="L449" s="40"/>
    </row>
    <row r="450" spans="2:12" ht="30" customHeight="1" x14ac:dyDescent="0.55000000000000004">
      <c r="B450" s="13"/>
      <c r="C450" s="27"/>
      <c r="D450" s="27"/>
      <c r="E450" s="27"/>
      <c r="F450" s="27"/>
      <c r="G450" s="27"/>
      <c r="H450" s="27"/>
      <c r="I450" s="27"/>
      <c r="K450" s="40"/>
      <c r="L450" s="40"/>
    </row>
    <row r="451" spans="2:12" ht="30" customHeight="1" x14ac:dyDescent="0.55000000000000004">
      <c r="B451" s="13"/>
      <c r="C451" s="27"/>
      <c r="D451" s="27"/>
      <c r="E451" s="27"/>
      <c r="F451" s="27"/>
      <c r="G451" s="27"/>
      <c r="H451" s="27"/>
      <c r="I451" s="27"/>
      <c r="K451" s="49"/>
      <c r="L451" s="40"/>
    </row>
    <row r="452" spans="2:12" ht="30" customHeight="1" x14ac:dyDescent="0.55000000000000004">
      <c r="B452" s="13"/>
      <c r="C452" s="27"/>
      <c r="D452" s="27"/>
      <c r="E452" s="27"/>
      <c r="F452" s="27"/>
      <c r="G452" s="27"/>
      <c r="H452" s="27"/>
      <c r="I452" s="27"/>
      <c r="K452" s="49"/>
      <c r="L452" s="40"/>
    </row>
    <row r="453" spans="2:12" ht="30" customHeight="1" x14ac:dyDescent="0.55000000000000004">
      <c r="B453" s="13"/>
      <c r="C453" s="27"/>
      <c r="D453" s="27"/>
      <c r="E453" s="27"/>
      <c r="F453" s="27"/>
      <c r="G453" s="27"/>
      <c r="H453" s="27"/>
      <c r="I453" s="27"/>
      <c r="K453" s="49"/>
      <c r="L453" s="40"/>
    </row>
    <row r="454" spans="2:12" ht="30" customHeight="1" x14ac:dyDescent="0.55000000000000004">
      <c r="B454" s="13"/>
      <c r="C454" s="27"/>
      <c r="D454" s="27"/>
      <c r="E454" s="27"/>
      <c r="F454" s="27"/>
      <c r="G454" s="27"/>
      <c r="H454" s="27"/>
      <c r="I454" s="27"/>
      <c r="K454" s="49"/>
      <c r="L454" s="40"/>
    </row>
    <row r="455" spans="2:12" ht="30" customHeight="1" x14ac:dyDescent="0.55000000000000004">
      <c r="B455" s="13"/>
      <c r="C455" s="27"/>
      <c r="D455" s="27"/>
      <c r="E455" s="27"/>
      <c r="F455" s="27"/>
      <c r="G455" s="27"/>
      <c r="H455" s="27"/>
      <c r="I455" s="27"/>
      <c r="K455" s="49"/>
      <c r="L455" s="40"/>
    </row>
    <row r="456" spans="2:12" ht="30" customHeight="1" x14ac:dyDescent="0.55000000000000004">
      <c r="B456" s="13"/>
      <c r="C456" s="27"/>
      <c r="D456" s="27"/>
      <c r="E456" s="27"/>
      <c r="F456" s="27"/>
      <c r="G456" s="27"/>
      <c r="H456" s="27"/>
      <c r="I456" s="27"/>
      <c r="K456" s="49"/>
      <c r="L456" s="40"/>
    </row>
    <row r="457" spans="2:12" ht="30" customHeight="1" x14ac:dyDescent="0.55000000000000004">
      <c r="B457" s="13"/>
      <c r="C457" s="27"/>
      <c r="D457" s="27"/>
      <c r="E457" s="27"/>
      <c r="F457" s="27"/>
      <c r="G457" s="27"/>
      <c r="H457" s="27"/>
      <c r="I457" s="27"/>
      <c r="K457" s="49"/>
      <c r="L457" s="40"/>
    </row>
    <row r="458" spans="2:12" ht="30" customHeight="1" x14ac:dyDescent="0.55000000000000004">
      <c r="B458" s="13"/>
      <c r="C458" s="27"/>
      <c r="D458" s="27"/>
      <c r="E458" s="27"/>
      <c r="F458" s="27"/>
      <c r="G458" s="27"/>
      <c r="H458" s="27"/>
      <c r="I458" s="27"/>
      <c r="K458" s="49"/>
      <c r="L458" s="40"/>
    </row>
    <row r="459" spans="2:12" ht="30" customHeight="1" x14ac:dyDescent="0.55000000000000004">
      <c r="B459" s="13"/>
      <c r="C459" s="27"/>
      <c r="D459" s="27"/>
      <c r="E459" s="27"/>
      <c r="F459" s="27"/>
      <c r="G459" s="27"/>
      <c r="H459" s="27"/>
      <c r="I459" s="27"/>
      <c r="K459" s="49"/>
      <c r="L459" s="40"/>
    </row>
    <row r="460" spans="2:12" ht="30" customHeight="1" x14ac:dyDescent="0.55000000000000004">
      <c r="B460" s="13"/>
      <c r="C460" s="27"/>
      <c r="D460" s="27"/>
      <c r="E460" s="27"/>
      <c r="F460" s="27"/>
      <c r="G460" s="27"/>
      <c r="H460" s="27"/>
      <c r="I460" s="27"/>
      <c r="K460" s="49"/>
      <c r="L460" s="40"/>
    </row>
    <row r="461" spans="2:12" ht="30" customHeight="1" x14ac:dyDescent="0.55000000000000004">
      <c r="B461" s="13"/>
      <c r="C461" s="27"/>
      <c r="D461" s="27"/>
      <c r="E461" s="27"/>
      <c r="F461" s="27"/>
      <c r="G461" s="27"/>
      <c r="H461" s="27"/>
      <c r="I461" s="27"/>
      <c r="K461" s="49"/>
      <c r="L461" s="40"/>
    </row>
    <row r="462" spans="2:12" ht="30" customHeight="1" x14ac:dyDescent="0.55000000000000004">
      <c r="B462" s="13"/>
      <c r="C462" s="27"/>
      <c r="D462" s="27"/>
      <c r="E462" s="27"/>
      <c r="F462" s="27"/>
      <c r="G462" s="27"/>
      <c r="H462" s="27"/>
      <c r="I462" s="27"/>
      <c r="K462" s="49"/>
      <c r="L462" s="40"/>
    </row>
    <row r="463" spans="2:12" ht="30" customHeight="1" x14ac:dyDescent="0.55000000000000004">
      <c r="B463" s="13"/>
      <c r="C463" s="27"/>
      <c r="D463" s="27"/>
      <c r="E463" s="27"/>
      <c r="F463" s="27"/>
      <c r="G463" s="27"/>
      <c r="H463" s="27"/>
      <c r="I463" s="27"/>
      <c r="K463" s="40"/>
      <c r="L463" s="40"/>
    </row>
    <row r="464" spans="2:12" ht="30" customHeight="1" x14ac:dyDescent="0.55000000000000004">
      <c r="B464" s="13"/>
      <c r="C464" s="27"/>
      <c r="D464" s="27"/>
      <c r="E464" s="27"/>
      <c r="F464" s="27"/>
      <c r="G464" s="27"/>
      <c r="H464" s="27"/>
      <c r="I464" s="27"/>
      <c r="K464" s="40"/>
      <c r="L464" s="40"/>
    </row>
    <row r="465" spans="2:12" ht="30" customHeight="1" x14ac:dyDescent="0.55000000000000004">
      <c r="B465" s="13"/>
      <c r="C465" s="27"/>
      <c r="D465" s="27"/>
      <c r="E465" s="27"/>
      <c r="F465" s="27"/>
      <c r="G465" s="27"/>
      <c r="H465" s="27"/>
      <c r="I465" s="27"/>
      <c r="K465" s="49"/>
      <c r="L465" s="40"/>
    </row>
    <row r="466" spans="2:12" ht="30" customHeight="1" x14ac:dyDescent="0.55000000000000004">
      <c r="B466" s="13"/>
      <c r="C466" s="27"/>
      <c r="D466" s="27"/>
      <c r="E466" s="27"/>
      <c r="F466" s="27"/>
      <c r="G466" s="27"/>
      <c r="H466" s="27"/>
      <c r="I466" s="27"/>
      <c r="K466" s="49"/>
      <c r="L466" s="40"/>
    </row>
    <row r="467" spans="2:12" ht="30" customHeight="1" x14ac:dyDescent="0.55000000000000004">
      <c r="B467" s="13"/>
      <c r="C467" s="27"/>
      <c r="D467" s="27"/>
      <c r="E467" s="27"/>
      <c r="F467" s="27"/>
      <c r="G467" s="27"/>
      <c r="H467" s="27"/>
      <c r="I467" s="27"/>
      <c r="K467" s="49"/>
      <c r="L467" s="40"/>
    </row>
    <row r="468" spans="2:12" ht="30" customHeight="1" x14ac:dyDescent="0.55000000000000004">
      <c r="B468" s="13"/>
      <c r="C468" s="27"/>
      <c r="D468" s="27"/>
      <c r="E468" s="27"/>
      <c r="F468" s="27"/>
      <c r="G468" s="27"/>
      <c r="H468" s="27"/>
      <c r="I468" s="27"/>
      <c r="K468" s="49"/>
      <c r="L468" s="40"/>
    </row>
    <row r="469" spans="2:12" ht="30" customHeight="1" x14ac:dyDescent="0.55000000000000004">
      <c r="B469" s="13"/>
      <c r="C469" s="27"/>
      <c r="D469" s="27"/>
      <c r="E469" s="27"/>
      <c r="F469" s="27"/>
      <c r="G469" s="27"/>
      <c r="H469" s="27"/>
      <c r="I469" s="27"/>
      <c r="K469" s="49"/>
      <c r="L469" s="40"/>
    </row>
    <row r="470" spans="2:12" ht="30" customHeight="1" x14ac:dyDescent="0.55000000000000004">
      <c r="B470" s="13"/>
      <c r="C470" s="27"/>
      <c r="D470" s="27"/>
      <c r="E470" s="27"/>
      <c r="F470" s="27"/>
      <c r="G470" s="27"/>
      <c r="H470" s="27"/>
      <c r="I470" s="27"/>
      <c r="K470" s="49"/>
      <c r="L470" s="40"/>
    </row>
    <row r="471" spans="2:12" ht="30" customHeight="1" x14ac:dyDescent="0.55000000000000004">
      <c r="B471" s="13"/>
      <c r="C471" s="27"/>
      <c r="D471" s="27"/>
      <c r="E471" s="27"/>
      <c r="F471" s="27"/>
      <c r="G471" s="27"/>
      <c r="H471" s="27"/>
      <c r="I471" s="27"/>
      <c r="K471" s="49"/>
      <c r="L471" s="40"/>
    </row>
    <row r="472" spans="2:12" ht="30" customHeight="1" x14ac:dyDescent="0.55000000000000004">
      <c r="B472" s="13"/>
      <c r="C472" s="27"/>
      <c r="D472" s="27"/>
      <c r="E472" s="27"/>
      <c r="F472" s="27"/>
      <c r="G472" s="27"/>
      <c r="H472" s="27"/>
      <c r="I472" s="27"/>
      <c r="K472" s="40"/>
      <c r="L472" s="40"/>
    </row>
    <row r="473" spans="2:12" ht="30" customHeight="1" x14ac:dyDescent="0.55000000000000004">
      <c r="B473" s="13"/>
      <c r="C473" s="27"/>
      <c r="D473" s="27"/>
      <c r="E473" s="27"/>
      <c r="F473" s="27"/>
      <c r="G473" s="27"/>
      <c r="H473" s="27"/>
      <c r="I473" s="27"/>
      <c r="K473" s="49"/>
      <c r="L473" s="40"/>
    </row>
    <row r="474" spans="2:12" ht="30" customHeight="1" x14ac:dyDescent="0.55000000000000004">
      <c r="B474" s="13"/>
      <c r="C474" s="27"/>
      <c r="D474" s="27"/>
      <c r="E474" s="27"/>
      <c r="F474" s="27"/>
      <c r="G474" s="27"/>
      <c r="H474" s="27"/>
      <c r="I474" s="27"/>
      <c r="K474" s="49"/>
      <c r="L474" s="40"/>
    </row>
    <row r="475" spans="2:12" ht="30" customHeight="1" x14ac:dyDescent="0.55000000000000004">
      <c r="B475" s="13"/>
      <c r="C475" s="27"/>
      <c r="D475" s="27"/>
      <c r="E475" s="27"/>
      <c r="F475" s="27"/>
      <c r="G475" s="27"/>
      <c r="H475" s="27"/>
      <c r="I475" s="27"/>
      <c r="K475" s="49"/>
      <c r="L475" s="40"/>
    </row>
    <row r="476" spans="2:12" ht="30" customHeight="1" x14ac:dyDescent="0.55000000000000004">
      <c r="B476" s="13"/>
      <c r="C476" s="27"/>
      <c r="D476" s="27"/>
      <c r="E476" s="27"/>
      <c r="F476" s="27"/>
      <c r="G476" s="27"/>
      <c r="H476" s="27"/>
      <c r="I476" s="27"/>
      <c r="K476" s="49"/>
      <c r="L476" s="40"/>
    </row>
    <row r="477" spans="2:12" ht="30" customHeight="1" x14ac:dyDescent="0.55000000000000004">
      <c r="B477" s="13"/>
      <c r="C477" s="27"/>
      <c r="D477" s="27"/>
      <c r="E477" s="27"/>
      <c r="F477" s="27"/>
      <c r="G477" s="27"/>
      <c r="H477" s="27"/>
      <c r="I477" s="27"/>
      <c r="K477" s="49"/>
      <c r="L477" s="40"/>
    </row>
    <row r="478" spans="2:12" ht="30" customHeight="1" x14ac:dyDescent="0.55000000000000004">
      <c r="B478" s="13"/>
      <c r="C478" s="27"/>
      <c r="D478" s="27"/>
      <c r="E478" s="27"/>
      <c r="F478" s="27"/>
      <c r="G478" s="27"/>
      <c r="H478" s="27"/>
      <c r="I478" s="27"/>
      <c r="K478" s="49"/>
      <c r="L478" s="40"/>
    </row>
    <row r="479" spans="2:12" ht="30" customHeight="1" x14ac:dyDescent="0.55000000000000004">
      <c r="B479" s="13"/>
      <c r="C479" s="27"/>
      <c r="D479" s="27"/>
      <c r="E479" s="27"/>
      <c r="F479" s="27"/>
      <c r="G479" s="27"/>
      <c r="H479" s="27"/>
      <c r="I479" s="27"/>
      <c r="K479" s="49"/>
      <c r="L479" s="40"/>
    </row>
    <row r="480" spans="2:12" ht="30" customHeight="1" x14ac:dyDescent="0.55000000000000004">
      <c r="B480" s="13"/>
      <c r="C480" s="27"/>
      <c r="D480" s="27"/>
      <c r="E480" s="27"/>
      <c r="F480" s="27"/>
      <c r="G480" s="27"/>
      <c r="H480" s="27"/>
      <c r="I480" s="27"/>
      <c r="K480" s="49"/>
      <c r="L480" s="40"/>
    </row>
    <row r="481" spans="2:12" ht="30" customHeight="1" x14ac:dyDescent="0.55000000000000004">
      <c r="B481" s="13"/>
      <c r="C481" s="27"/>
      <c r="D481" s="27"/>
      <c r="E481" s="27"/>
      <c r="F481" s="27"/>
      <c r="G481" s="27"/>
      <c r="H481" s="27"/>
      <c r="I481" s="27"/>
      <c r="K481" s="49"/>
      <c r="L481" s="40"/>
    </row>
    <row r="482" spans="2:12" ht="30" customHeight="1" x14ac:dyDescent="0.55000000000000004">
      <c r="B482" s="13"/>
      <c r="C482" s="27"/>
      <c r="D482" s="27"/>
      <c r="E482" s="27"/>
      <c r="F482" s="27"/>
      <c r="G482" s="27"/>
      <c r="H482" s="27"/>
      <c r="I482" s="27"/>
      <c r="K482" s="49"/>
      <c r="L482" s="40"/>
    </row>
    <row r="483" spans="2:12" ht="30" customHeight="1" x14ac:dyDescent="0.55000000000000004">
      <c r="B483" s="13"/>
      <c r="C483" s="27"/>
      <c r="D483" s="27"/>
      <c r="E483" s="27"/>
      <c r="F483" s="27"/>
      <c r="G483" s="27"/>
      <c r="H483" s="27"/>
      <c r="I483" s="27"/>
      <c r="K483" s="49"/>
      <c r="L483" s="40"/>
    </row>
    <row r="484" spans="2:12" ht="30" customHeight="1" x14ac:dyDescent="0.55000000000000004">
      <c r="B484" s="13"/>
      <c r="C484" s="27"/>
      <c r="D484" s="27"/>
      <c r="E484" s="27"/>
      <c r="F484" s="27"/>
      <c r="G484" s="27"/>
      <c r="H484" s="27"/>
      <c r="I484" s="27"/>
      <c r="K484" s="40"/>
      <c r="L484" s="40"/>
    </row>
    <row r="485" spans="2:12" ht="30" customHeight="1" x14ac:dyDescent="0.55000000000000004">
      <c r="B485" s="13"/>
      <c r="C485" s="27"/>
      <c r="D485" s="27"/>
      <c r="E485" s="27"/>
      <c r="F485" s="27"/>
      <c r="G485" s="27"/>
      <c r="H485" s="27"/>
      <c r="I485" s="27"/>
      <c r="K485" s="49"/>
      <c r="L485" s="40"/>
    </row>
    <row r="486" spans="2:12" ht="30" customHeight="1" x14ac:dyDescent="0.55000000000000004">
      <c r="B486" s="13"/>
      <c r="C486" s="27"/>
      <c r="D486" s="27"/>
      <c r="E486" s="27"/>
      <c r="F486" s="27"/>
      <c r="G486" s="27"/>
      <c r="H486" s="27"/>
      <c r="I486" s="27"/>
      <c r="K486" s="49"/>
      <c r="L486" s="40"/>
    </row>
    <row r="487" spans="2:12" ht="30" customHeight="1" x14ac:dyDescent="0.55000000000000004">
      <c r="B487" s="13"/>
      <c r="C487" s="27"/>
      <c r="D487" s="27"/>
      <c r="E487" s="27"/>
      <c r="F487" s="27"/>
      <c r="G487" s="27"/>
      <c r="H487" s="27"/>
      <c r="I487" s="27"/>
      <c r="K487" s="49"/>
      <c r="L487" s="40"/>
    </row>
    <row r="488" spans="2:12" ht="30" customHeight="1" x14ac:dyDescent="0.55000000000000004">
      <c r="B488" s="13"/>
      <c r="C488" s="27"/>
      <c r="D488" s="27"/>
      <c r="E488" s="27"/>
      <c r="F488" s="27"/>
      <c r="G488" s="27"/>
      <c r="H488" s="27"/>
      <c r="I488" s="27"/>
      <c r="J488" s="114"/>
      <c r="K488" s="49"/>
      <c r="L488" s="40"/>
    </row>
    <row r="489" spans="2:12" ht="30" customHeight="1" x14ac:dyDescent="0.55000000000000004">
      <c r="B489" s="13"/>
      <c r="C489" s="27"/>
      <c r="D489" s="27"/>
      <c r="E489" s="27"/>
      <c r="F489" s="27"/>
      <c r="G489" s="27"/>
      <c r="H489" s="27"/>
      <c r="I489" s="27"/>
      <c r="K489" s="49"/>
      <c r="L489" s="40"/>
    </row>
    <row r="490" spans="2:12" ht="30" customHeight="1" x14ac:dyDescent="0.55000000000000004">
      <c r="B490" s="13"/>
      <c r="C490" s="27"/>
      <c r="D490" s="27"/>
      <c r="E490" s="27"/>
      <c r="F490" s="27"/>
      <c r="G490" s="27"/>
      <c r="H490" s="27"/>
      <c r="I490" s="27"/>
      <c r="K490" s="49"/>
      <c r="L490" s="40"/>
    </row>
    <row r="491" spans="2:12" ht="30" customHeight="1" x14ac:dyDescent="0.55000000000000004">
      <c r="B491" s="13"/>
      <c r="C491" s="27"/>
      <c r="D491" s="27"/>
      <c r="E491" s="27"/>
      <c r="F491" s="27"/>
      <c r="G491" s="27"/>
      <c r="H491" s="27"/>
      <c r="I491" s="27"/>
      <c r="K491" s="49"/>
      <c r="L491" s="40"/>
    </row>
    <row r="492" spans="2:12" ht="30" customHeight="1" x14ac:dyDescent="0.55000000000000004">
      <c r="B492" s="13"/>
      <c r="C492" s="27"/>
      <c r="D492" s="27"/>
      <c r="E492" s="27"/>
      <c r="F492" s="27"/>
      <c r="G492" s="27"/>
      <c r="H492" s="27"/>
      <c r="I492" s="27"/>
      <c r="K492" s="49"/>
      <c r="L492" s="40"/>
    </row>
    <row r="493" spans="2:12" ht="30" customHeight="1" x14ac:dyDescent="0.55000000000000004">
      <c r="B493" s="13"/>
      <c r="C493" s="27"/>
      <c r="D493" s="27"/>
      <c r="E493" s="27"/>
      <c r="F493" s="27"/>
      <c r="G493" s="27"/>
      <c r="H493" s="27"/>
      <c r="I493" s="27"/>
      <c r="K493" s="40"/>
      <c r="L493" s="40"/>
    </row>
    <row r="494" spans="2:12" ht="30" customHeight="1" x14ac:dyDescent="0.55000000000000004">
      <c r="B494" s="13"/>
      <c r="C494" s="27"/>
      <c r="D494" s="27"/>
      <c r="E494" s="27"/>
      <c r="F494" s="27"/>
      <c r="G494" s="27"/>
      <c r="H494" s="27"/>
      <c r="I494" s="27"/>
      <c r="K494" s="40"/>
      <c r="L494" s="40"/>
    </row>
    <row r="495" spans="2:12" ht="30" customHeight="1" x14ac:dyDescent="0.55000000000000004">
      <c r="B495" s="13"/>
      <c r="C495" s="27"/>
      <c r="D495" s="27"/>
      <c r="E495" s="27"/>
      <c r="F495" s="27"/>
      <c r="G495" s="27"/>
      <c r="H495" s="27"/>
      <c r="I495" s="27"/>
      <c r="K495" s="40"/>
      <c r="L495" s="40"/>
    </row>
    <row r="496" spans="2:12" ht="30" customHeight="1" x14ac:dyDescent="0.55000000000000004">
      <c r="B496" s="13"/>
      <c r="C496" s="114"/>
      <c r="D496" s="114"/>
      <c r="E496" s="114"/>
      <c r="F496" s="114"/>
      <c r="G496" s="114"/>
      <c r="H496" s="114"/>
      <c r="I496" s="114"/>
      <c r="J496" s="34"/>
      <c r="K496" s="40"/>
      <c r="L496" s="40"/>
    </row>
    <row r="497" spans="2:12" ht="30" customHeight="1" x14ac:dyDescent="0.55000000000000004">
      <c r="B497" s="33"/>
      <c r="C497" s="27"/>
      <c r="D497" s="27"/>
      <c r="E497" s="27"/>
      <c r="F497" s="27"/>
      <c r="G497" s="27"/>
      <c r="H497" s="27"/>
      <c r="I497" s="27"/>
      <c r="J497" s="34"/>
      <c r="K497" s="40"/>
      <c r="L497" s="40"/>
    </row>
    <row r="498" spans="2:12" ht="30" customHeight="1" x14ac:dyDescent="0.55000000000000004">
      <c r="B498" s="13"/>
      <c r="C498" s="27"/>
      <c r="D498" s="27"/>
      <c r="E498" s="27"/>
      <c r="F498" s="27"/>
      <c r="G498" s="27"/>
      <c r="H498" s="27"/>
      <c r="I498" s="27"/>
      <c r="J498" s="34"/>
      <c r="K498" s="40"/>
      <c r="L498" s="40"/>
    </row>
    <row r="499" spans="2:12" ht="30" customHeight="1" x14ac:dyDescent="0.55000000000000004">
      <c r="B499" s="13"/>
      <c r="C499" s="27"/>
      <c r="D499" s="27"/>
      <c r="E499" s="27"/>
      <c r="F499" s="27"/>
      <c r="G499" s="27"/>
      <c r="H499" s="27"/>
      <c r="I499" s="27"/>
      <c r="J499" s="34"/>
      <c r="K499" s="40"/>
      <c r="L499" s="40"/>
    </row>
    <row r="500" spans="2:12" ht="30" customHeight="1" x14ac:dyDescent="0.55000000000000004">
      <c r="B500" s="13"/>
      <c r="C500" s="27"/>
      <c r="D500" s="27"/>
      <c r="E500" s="27"/>
      <c r="F500" s="27"/>
      <c r="G500" s="27"/>
      <c r="H500" s="27"/>
      <c r="I500" s="27"/>
      <c r="J500" s="34"/>
      <c r="K500" s="40"/>
      <c r="L500" s="40"/>
    </row>
    <row r="501" spans="2:12" ht="30" customHeight="1" x14ac:dyDescent="0.55000000000000004">
      <c r="B501" s="13"/>
      <c r="C501" s="27"/>
      <c r="D501" s="27"/>
      <c r="E501" s="27"/>
      <c r="F501" s="27"/>
      <c r="G501" s="27"/>
      <c r="H501" s="27"/>
      <c r="I501" s="27"/>
      <c r="J501" s="34"/>
      <c r="K501" s="40"/>
      <c r="L501" s="40"/>
    </row>
    <row r="502" spans="2:12" ht="30" customHeight="1" x14ac:dyDescent="0.55000000000000004">
      <c r="B502" s="13"/>
      <c r="C502" s="27"/>
      <c r="D502" s="27"/>
      <c r="E502" s="27"/>
      <c r="F502" s="27"/>
      <c r="G502" s="27"/>
      <c r="H502" s="27"/>
      <c r="I502" s="27"/>
      <c r="K502" s="40"/>
      <c r="L502" s="40"/>
    </row>
    <row r="503" spans="2:12" ht="30" customHeight="1" x14ac:dyDescent="0.55000000000000004">
      <c r="B503" s="13"/>
      <c r="C503" s="27"/>
      <c r="D503" s="27"/>
      <c r="E503" s="27"/>
      <c r="F503" s="27"/>
      <c r="G503" s="27"/>
      <c r="H503" s="27"/>
      <c r="I503" s="27"/>
      <c r="K503" s="40"/>
      <c r="L503" s="40"/>
    </row>
    <row r="504" spans="2:12" ht="30" customHeight="1" x14ac:dyDescent="0.55000000000000004">
      <c r="B504" s="13"/>
      <c r="C504" s="34"/>
      <c r="D504" s="34"/>
      <c r="E504" s="34"/>
      <c r="F504" s="34"/>
      <c r="G504" s="34"/>
      <c r="H504" s="34"/>
      <c r="I504" s="34"/>
      <c r="K504" s="40"/>
      <c r="L504" s="40"/>
    </row>
    <row r="505" spans="2:12" ht="30" customHeight="1" x14ac:dyDescent="0.55000000000000004">
      <c r="B505" s="13"/>
      <c r="C505" s="34"/>
      <c r="D505" s="34"/>
      <c r="E505" s="34"/>
      <c r="F505" s="34"/>
      <c r="G505" s="34"/>
      <c r="H505" s="34"/>
      <c r="I505" s="34"/>
      <c r="K505" s="40"/>
      <c r="L505" s="40"/>
    </row>
    <row r="506" spans="2:12" ht="30" customHeight="1" x14ac:dyDescent="0.55000000000000004">
      <c r="B506" s="13"/>
      <c r="C506" s="34"/>
      <c r="D506" s="34"/>
      <c r="E506" s="34"/>
      <c r="F506" s="34"/>
      <c r="G506" s="34"/>
      <c r="H506" s="34"/>
      <c r="I506" s="34"/>
      <c r="K506" s="40"/>
      <c r="L506" s="40"/>
    </row>
    <row r="507" spans="2:12" ht="30" customHeight="1" x14ac:dyDescent="0.55000000000000004">
      <c r="B507" s="13"/>
      <c r="C507" s="34"/>
      <c r="D507" s="34"/>
      <c r="E507" s="34"/>
      <c r="F507" s="34"/>
      <c r="G507" s="34"/>
      <c r="H507" s="34"/>
      <c r="I507" s="34"/>
      <c r="K507" s="40"/>
      <c r="L507" s="40"/>
    </row>
    <row r="508" spans="2:12" ht="30" customHeight="1" x14ac:dyDescent="0.55000000000000004">
      <c r="B508" s="13"/>
      <c r="C508" s="34"/>
      <c r="D508" s="34"/>
      <c r="E508" s="34"/>
      <c r="F508" s="34"/>
      <c r="G508" s="34"/>
      <c r="H508" s="34"/>
      <c r="I508" s="34"/>
      <c r="K508" s="40"/>
      <c r="L508" s="40"/>
    </row>
    <row r="509" spans="2:12" ht="30" customHeight="1" x14ac:dyDescent="0.55000000000000004">
      <c r="B509" s="13"/>
      <c r="C509" s="34"/>
      <c r="D509" s="34"/>
      <c r="E509" s="34"/>
      <c r="F509" s="34"/>
      <c r="G509" s="34"/>
      <c r="H509" s="34"/>
      <c r="I509" s="34"/>
      <c r="K509" s="40"/>
      <c r="L509" s="40"/>
    </row>
    <row r="510" spans="2:12" ht="30" customHeight="1" x14ac:dyDescent="0.55000000000000004">
      <c r="B510" s="13"/>
      <c r="C510" s="27"/>
      <c r="D510" s="27"/>
      <c r="E510" s="27"/>
      <c r="F510" s="27"/>
      <c r="G510" s="27"/>
      <c r="H510" s="27"/>
      <c r="I510" s="27"/>
      <c r="K510" s="40"/>
      <c r="L510" s="40"/>
    </row>
    <row r="511" spans="2:12" ht="30" customHeight="1" x14ac:dyDescent="0.55000000000000004">
      <c r="B511" s="13"/>
      <c r="C511" s="27"/>
      <c r="D511" s="27"/>
      <c r="E511" s="27"/>
      <c r="F511" s="27"/>
      <c r="G511" s="27"/>
      <c r="H511" s="27"/>
      <c r="I511" s="27"/>
      <c r="K511" s="40"/>
      <c r="L511" s="40"/>
    </row>
    <row r="512" spans="2:12" ht="30" customHeight="1" x14ac:dyDescent="0.55000000000000004">
      <c r="B512" s="13"/>
      <c r="C512" s="27"/>
      <c r="D512" s="27"/>
      <c r="E512" s="27"/>
      <c r="F512" s="27"/>
      <c r="G512" s="27"/>
      <c r="H512" s="27"/>
      <c r="I512" s="27"/>
      <c r="K512" s="49"/>
      <c r="L512" s="40"/>
    </row>
    <row r="513" spans="2:12" ht="30" customHeight="1" x14ac:dyDescent="0.55000000000000004">
      <c r="B513" s="13"/>
      <c r="C513" s="27"/>
      <c r="D513" s="27"/>
      <c r="E513" s="27"/>
      <c r="F513" s="27"/>
      <c r="G513" s="27"/>
      <c r="H513" s="27"/>
      <c r="I513" s="27"/>
      <c r="K513" s="49"/>
      <c r="L513" s="40"/>
    </row>
    <row r="514" spans="2:12" ht="30" customHeight="1" x14ac:dyDescent="0.55000000000000004">
      <c r="B514" s="13"/>
      <c r="C514" s="27"/>
      <c r="D514" s="27"/>
      <c r="E514" s="27"/>
      <c r="F514" s="27"/>
      <c r="G514" s="27"/>
      <c r="H514" s="27"/>
      <c r="I514" s="27"/>
      <c r="K514" s="49"/>
      <c r="L514" s="40"/>
    </row>
    <row r="515" spans="2:12" ht="30" customHeight="1" x14ac:dyDescent="0.55000000000000004">
      <c r="B515" s="13"/>
      <c r="C515" s="27"/>
      <c r="D515" s="27"/>
      <c r="E515" s="27"/>
      <c r="F515" s="27"/>
      <c r="G515" s="27"/>
      <c r="H515" s="27"/>
      <c r="I515" s="27"/>
      <c r="K515" s="49"/>
      <c r="L515" s="40"/>
    </row>
    <row r="516" spans="2:12" ht="30" customHeight="1" x14ac:dyDescent="0.55000000000000004">
      <c r="B516" s="13"/>
      <c r="C516" s="27"/>
      <c r="D516" s="27"/>
      <c r="E516" s="27"/>
      <c r="F516" s="27"/>
      <c r="G516" s="27"/>
      <c r="H516" s="27"/>
      <c r="I516" s="27"/>
      <c r="K516" s="40"/>
      <c r="L516" s="40"/>
    </row>
    <row r="517" spans="2:12" ht="30" customHeight="1" x14ac:dyDescent="0.55000000000000004">
      <c r="B517" s="13"/>
      <c r="C517" s="27"/>
      <c r="D517" s="27"/>
      <c r="E517" s="27"/>
      <c r="F517" s="27"/>
      <c r="G517" s="27"/>
      <c r="H517" s="27"/>
      <c r="I517" s="27"/>
      <c r="K517" s="40"/>
      <c r="L517" s="40"/>
    </row>
    <row r="518" spans="2:12" ht="30" customHeight="1" x14ac:dyDescent="0.55000000000000004">
      <c r="B518" s="13"/>
      <c r="C518" s="27"/>
      <c r="D518" s="27"/>
      <c r="E518" s="27"/>
      <c r="F518" s="27"/>
      <c r="G518" s="27"/>
      <c r="H518" s="27"/>
      <c r="I518" s="27"/>
      <c r="K518" s="49"/>
      <c r="L518" s="40"/>
    </row>
    <row r="519" spans="2:12" ht="30" customHeight="1" x14ac:dyDescent="0.55000000000000004">
      <c r="B519" s="13"/>
      <c r="C519" s="27"/>
      <c r="D519" s="27"/>
      <c r="E519" s="27"/>
      <c r="F519" s="27"/>
      <c r="G519" s="27"/>
      <c r="H519" s="27"/>
      <c r="I519" s="27"/>
      <c r="K519" s="49"/>
      <c r="L519" s="40"/>
    </row>
    <row r="520" spans="2:12" ht="30" customHeight="1" x14ac:dyDescent="0.55000000000000004">
      <c r="B520" s="13"/>
      <c r="C520" s="27"/>
      <c r="D520" s="27"/>
      <c r="E520" s="27"/>
      <c r="F520" s="27"/>
      <c r="G520" s="27"/>
      <c r="H520" s="27"/>
      <c r="I520" s="27"/>
      <c r="K520" s="49"/>
      <c r="L520" s="40"/>
    </row>
    <row r="521" spans="2:12" ht="30" customHeight="1" x14ac:dyDescent="0.55000000000000004">
      <c r="B521" s="13"/>
      <c r="C521" s="27"/>
      <c r="D521" s="27"/>
      <c r="E521" s="27"/>
      <c r="F521" s="27"/>
      <c r="G521" s="27"/>
      <c r="H521" s="27"/>
      <c r="I521" s="27"/>
      <c r="K521" s="49"/>
      <c r="L521" s="40"/>
    </row>
    <row r="522" spans="2:12" ht="30" customHeight="1" x14ac:dyDescent="0.55000000000000004">
      <c r="B522" s="13"/>
      <c r="C522" s="27"/>
      <c r="D522" s="27"/>
      <c r="E522" s="27"/>
      <c r="F522" s="27"/>
      <c r="G522" s="27"/>
      <c r="H522" s="27"/>
      <c r="I522" s="27"/>
      <c r="K522" s="49"/>
      <c r="L522" s="40"/>
    </row>
    <row r="523" spans="2:12" ht="30" customHeight="1" x14ac:dyDescent="0.55000000000000004">
      <c r="B523" s="13"/>
      <c r="C523" s="27"/>
      <c r="D523" s="27"/>
      <c r="E523" s="27"/>
      <c r="F523" s="27"/>
      <c r="G523" s="27"/>
      <c r="H523" s="27"/>
      <c r="I523" s="27"/>
      <c r="K523" s="49"/>
      <c r="L523" s="40"/>
    </row>
    <row r="524" spans="2:12" ht="30" customHeight="1" x14ac:dyDescent="0.55000000000000004">
      <c r="B524" s="13"/>
      <c r="C524" s="27"/>
      <c r="D524" s="27"/>
      <c r="E524" s="27"/>
      <c r="F524" s="27"/>
      <c r="G524" s="27"/>
      <c r="H524" s="27"/>
      <c r="I524" s="27"/>
      <c r="K524" s="40"/>
      <c r="L524" s="40"/>
    </row>
    <row r="525" spans="2:12" ht="30" customHeight="1" x14ac:dyDescent="0.55000000000000004">
      <c r="B525" s="13"/>
      <c r="C525" s="27"/>
      <c r="D525" s="27"/>
      <c r="E525" s="27"/>
      <c r="F525" s="27"/>
      <c r="G525" s="27"/>
      <c r="H525" s="27"/>
      <c r="I525" s="27"/>
      <c r="K525" s="40"/>
      <c r="L525" s="40"/>
    </row>
    <row r="526" spans="2:12" ht="30" customHeight="1" x14ac:dyDescent="0.55000000000000004">
      <c r="B526" s="13"/>
      <c r="C526" s="27"/>
      <c r="D526" s="27"/>
      <c r="E526" s="27"/>
      <c r="F526" s="27"/>
      <c r="G526" s="27"/>
      <c r="H526" s="27"/>
      <c r="I526" s="27"/>
      <c r="K526" s="40"/>
      <c r="L526" s="40"/>
    </row>
    <row r="527" spans="2:12" ht="30" customHeight="1" x14ac:dyDescent="0.55000000000000004">
      <c r="B527" s="13"/>
      <c r="C527" s="27"/>
      <c r="D527" s="27"/>
      <c r="E527" s="27"/>
      <c r="F527" s="27"/>
      <c r="G527" s="27"/>
      <c r="H527" s="27"/>
      <c r="I527" s="27"/>
      <c r="K527" s="40"/>
      <c r="L527" s="40"/>
    </row>
    <row r="528" spans="2:12" ht="30" customHeight="1" x14ac:dyDescent="0.55000000000000004">
      <c r="B528" s="13"/>
      <c r="C528" s="27"/>
      <c r="D528" s="27"/>
      <c r="E528" s="27"/>
      <c r="F528" s="27"/>
      <c r="G528" s="27"/>
      <c r="H528" s="27"/>
      <c r="I528" s="27"/>
      <c r="K528" s="40"/>
      <c r="L528" s="40"/>
    </row>
    <row r="529" spans="2:12" ht="30" customHeight="1" x14ac:dyDescent="0.55000000000000004">
      <c r="B529" s="13"/>
      <c r="C529" s="27"/>
      <c r="D529" s="27"/>
      <c r="E529" s="27"/>
      <c r="F529" s="27"/>
      <c r="G529" s="27"/>
      <c r="H529" s="27"/>
      <c r="I529" s="27"/>
      <c r="K529" s="40"/>
      <c r="L529" s="40"/>
    </row>
    <row r="530" spans="2:12" ht="30" customHeight="1" x14ac:dyDescent="0.55000000000000004">
      <c r="B530" s="13"/>
      <c r="C530" s="27"/>
      <c r="D530" s="27"/>
      <c r="E530" s="27"/>
      <c r="F530" s="27"/>
      <c r="G530" s="27"/>
      <c r="H530" s="27"/>
      <c r="I530" s="27"/>
      <c r="K530" s="40"/>
      <c r="L530" s="40"/>
    </row>
    <row r="531" spans="2:12" ht="30" customHeight="1" x14ac:dyDescent="0.55000000000000004">
      <c r="B531" s="13"/>
      <c r="C531" s="27"/>
      <c r="D531" s="27"/>
      <c r="E531" s="27"/>
      <c r="F531" s="27"/>
      <c r="G531" s="27"/>
      <c r="H531" s="27"/>
      <c r="I531" s="27"/>
      <c r="K531" s="40"/>
      <c r="L531" s="40"/>
    </row>
    <row r="532" spans="2:12" ht="30" customHeight="1" x14ac:dyDescent="0.55000000000000004">
      <c r="B532" s="13"/>
      <c r="C532" s="27"/>
      <c r="D532" s="27"/>
      <c r="E532" s="27"/>
      <c r="F532" s="27"/>
      <c r="G532" s="27"/>
      <c r="H532" s="27"/>
      <c r="I532" s="27"/>
      <c r="K532" s="40"/>
      <c r="L532" s="40"/>
    </row>
    <row r="533" spans="2:12" ht="30" customHeight="1" x14ac:dyDescent="0.55000000000000004">
      <c r="B533" s="13"/>
      <c r="C533" s="27"/>
      <c r="D533" s="27"/>
      <c r="E533" s="27"/>
      <c r="F533" s="27"/>
      <c r="G533" s="27"/>
      <c r="H533" s="27"/>
      <c r="I533" s="27"/>
      <c r="K533" s="40"/>
      <c r="L533" s="40"/>
    </row>
    <row r="534" spans="2:12" ht="30" customHeight="1" x14ac:dyDescent="0.55000000000000004">
      <c r="B534" s="13"/>
      <c r="C534" s="27"/>
      <c r="D534" s="27"/>
      <c r="E534" s="27"/>
      <c r="F534" s="27"/>
      <c r="G534" s="27"/>
      <c r="H534" s="27"/>
      <c r="I534" s="27"/>
      <c r="K534" s="40"/>
      <c r="L534" s="40"/>
    </row>
    <row r="535" spans="2:12" ht="30" customHeight="1" x14ac:dyDescent="0.55000000000000004">
      <c r="B535" s="13"/>
      <c r="C535" s="27"/>
      <c r="D535" s="27"/>
      <c r="E535" s="27"/>
      <c r="F535" s="27"/>
      <c r="G535" s="27"/>
      <c r="H535" s="27"/>
      <c r="I535" s="27"/>
      <c r="K535" s="40"/>
      <c r="L535" s="40"/>
    </row>
    <row r="536" spans="2:12" ht="30" customHeight="1" x14ac:dyDescent="0.55000000000000004">
      <c r="B536" s="13"/>
      <c r="C536" s="27"/>
      <c r="D536" s="27"/>
      <c r="E536" s="27"/>
      <c r="F536" s="27"/>
      <c r="G536" s="27"/>
      <c r="H536" s="27"/>
      <c r="I536" s="27"/>
      <c r="K536" s="40"/>
      <c r="L536" s="40"/>
    </row>
    <row r="537" spans="2:12" ht="30" customHeight="1" x14ac:dyDescent="0.55000000000000004">
      <c r="B537" s="13"/>
      <c r="C537" s="27"/>
      <c r="D537" s="27"/>
      <c r="E537" s="27"/>
      <c r="F537" s="27"/>
      <c r="G537" s="27"/>
      <c r="H537" s="27"/>
      <c r="I537" s="27"/>
      <c r="K537" s="49"/>
      <c r="L537" s="40"/>
    </row>
    <row r="538" spans="2:12" ht="30" customHeight="1" x14ac:dyDescent="0.55000000000000004">
      <c r="B538" s="13"/>
      <c r="C538" s="27"/>
      <c r="D538" s="27"/>
      <c r="E538" s="27"/>
      <c r="F538" s="27"/>
      <c r="G538" s="27"/>
      <c r="H538" s="27"/>
      <c r="I538" s="27"/>
      <c r="K538" s="49"/>
      <c r="L538" s="40"/>
    </row>
    <row r="539" spans="2:12" ht="30" customHeight="1" x14ac:dyDescent="0.55000000000000004">
      <c r="B539" s="13"/>
      <c r="C539" s="27"/>
      <c r="D539" s="27"/>
      <c r="E539" s="27"/>
      <c r="F539" s="27"/>
      <c r="G539" s="27"/>
      <c r="H539" s="27"/>
      <c r="I539" s="27"/>
      <c r="K539" s="49"/>
      <c r="L539" s="40"/>
    </row>
    <row r="540" spans="2:12" ht="30" customHeight="1" x14ac:dyDescent="0.55000000000000004">
      <c r="B540" s="13"/>
      <c r="C540" s="27"/>
      <c r="D540" s="27"/>
      <c r="E540" s="27"/>
      <c r="F540" s="27"/>
      <c r="G540" s="27"/>
      <c r="H540" s="27"/>
      <c r="I540" s="27"/>
      <c r="K540" s="49"/>
      <c r="L540" s="40"/>
    </row>
    <row r="541" spans="2:12" ht="30" customHeight="1" x14ac:dyDescent="0.55000000000000004">
      <c r="B541" s="13"/>
      <c r="C541" s="27"/>
      <c r="D541" s="27"/>
      <c r="E541" s="27"/>
      <c r="F541" s="27"/>
      <c r="G541" s="27"/>
      <c r="H541" s="27"/>
      <c r="I541" s="27"/>
      <c r="J541" s="34"/>
      <c r="K541" s="49"/>
      <c r="L541" s="40"/>
    </row>
    <row r="542" spans="2:12" ht="30" customHeight="1" x14ac:dyDescent="0.55000000000000004">
      <c r="B542" s="13"/>
      <c r="C542" s="27"/>
      <c r="D542" s="27"/>
      <c r="E542" s="27"/>
      <c r="F542" s="27"/>
      <c r="G542" s="27"/>
      <c r="H542" s="27"/>
      <c r="I542" s="27"/>
      <c r="J542" s="34"/>
      <c r="K542" s="49"/>
      <c r="L542" s="40"/>
    </row>
    <row r="543" spans="2:12" ht="30" customHeight="1" x14ac:dyDescent="0.55000000000000004">
      <c r="B543" s="13"/>
      <c r="C543" s="27"/>
      <c r="D543" s="27"/>
      <c r="E543" s="27"/>
      <c r="F543" s="27"/>
      <c r="G543" s="27"/>
      <c r="H543" s="27"/>
      <c r="I543" s="27"/>
      <c r="J543" s="34"/>
      <c r="K543" s="49"/>
      <c r="L543" s="40"/>
    </row>
    <row r="544" spans="2:12" ht="30" customHeight="1" x14ac:dyDescent="0.55000000000000004">
      <c r="B544" s="13"/>
      <c r="C544" s="27"/>
      <c r="D544" s="27"/>
      <c r="E544" s="27"/>
      <c r="F544" s="27"/>
      <c r="G544" s="27"/>
      <c r="H544" s="27"/>
      <c r="I544" s="27"/>
      <c r="J544" s="34"/>
      <c r="K544" s="49"/>
      <c r="L544" s="40"/>
    </row>
    <row r="545" spans="2:12" ht="30" customHeight="1" x14ac:dyDescent="0.55000000000000004">
      <c r="B545" s="13"/>
      <c r="C545" s="27"/>
      <c r="D545" s="27"/>
      <c r="E545" s="27"/>
      <c r="F545" s="27"/>
      <c r="G545" s="27"/>
      <c r="H545" s="27"/>
      <c r="I545" s="27"/>
      <c r="K545" s="49"/>
      <c r="L545" s="40"/>
    </row>
    <row r="546" spans="2:12" ht="30" customHeight="1" x14ac:dyDescent="0.55000000000000004">
      <c r="B546" s="13"/>
      <c r="C546" s="27"/>
      <c r="D546" s="27"/>
      <c r="E546" s="27"/>
      <c r="F546" s="27"/>
      <c r="G546" s="27"/>
      <c r="H546" s="27"/>
      <c r="I546" s="27"/>
      <c r="K546" s="49"/>
      <c r="L546" s="40"/>
    </row>
    <row r="547" spans="2:12" ht="30" customHeight="1" x14ac:dyDescent="0.55000000000000004">
      <c r="B547" s="13"/>
      <c r="C547" s="27"/>
      <c r="D547" s="27"/>
      <c r="E547" s="27"/>
      <c r="F547" s="27"/>
      <c r="G547" s="27"/>
      <c r="H547" s="27"/>
      <c r="I547" s="27"/>
      <c r="K547" s="40"/>
      <c r="L547" s="40"/>
    </row>
    <row r="548" spans="2:12" ht="30" customHeight="1" x14ac:dyDescent="0.55000000000000004">
      <c r="B548" s="13"/>
      <c r="C548" s="27"/>
      <c r="D548" s="27"/>
      <c r="E548" s="27"/>
      <c r="F548" s="27"/>
      <c r="G548" s="27"/>
      <c r="H548" s="27"/>
      <c r="I548" s="27"/>
      <c r="K548" s="40"/>
      <c r="L548" s="40"/>
    </row>
    <row r="549" spans="2:12" ht="30" customHeight="1" x14ac:dyDescent="0.55000000000000004">
      <c r="B549" s="13"/>
      <c r="C549" s="34"/>
      <c r="D549" s="34"/>
      <c r="E549" s="34"/>
      <c r="F549" s="34"/>
      <c r="G549" s="34"/>
      <c r="H549" s="34"/>
      <c r="I549" s="34"/>
      <c r="K549" s="40"/>
      <c r="L549" s="40"/>
    </row>
    <row r="550" spans="2:12" ht="30" customHeight="1" x14ac:dyDescent="0.55000000000000004">
      <c r="B550" s="13"/>
      <c r="C550" s="34"/>
      <c r="D550" s="34"/>
      <c r="E550" s="34"/>
      <c r="F550" s="34"/>
      <c r="G550" s="34"/>
      <c r="H550" s="34"/>
      <c r="I550" s="34"/>
      <c r="K550" s="40"/>
      <c r="L550" s="40"/>
    </row>
    <row r="551" spans="2:12" ht="30" customHeight="1" x14ac:dyDescent="0.55000000000000004">
      <c r="B551" s="13"/>
      <c r="C551" s="34"/>
      <c r="D551" s="34"/>
      <c r="E551" s="34"/>
      <c r="F551" s="34"/>
      <c r="G551" s="34"/>
      <c r="H551" s="34"/>
      <c r="I551" s="34"/>
      <c r="K551" s="40"/>
      <c r="L551" s="40"/>
    </row>
    <row r="552" spans="2:12" ht="30" customHeight="1" x14ac:dyDescent="0.55000000000000004">
      <c r="B552" s="13"/>
      <c r="C552" s="34"/>
      <c r="D552" s="34"/>
      <c r="E552" s="34"/>
      <c r="F552" s="34"/>
      <c r="G552" s="34"/>
      <c r="H552" s="34"/>
      <c r="I552" s="34"/>
      <c r="K552" s="40"/>
      <c r="L552" s="40"/>
    </row>
    <row r="553" spans="2:12" ht="30" customHeight="1" x14ac:dyDescent="0.55000000000000004">
      <c r="B553" s="13"/>
      <c r="C553" s="27"/>
      <c r="D553" s="27"/>
      <c r="E553" s="27"/>
      <c r="F553" s="27"/>
      <c r="G553" s="27"/>
      <c r="H553" s="27"/>
      <c r="I553" s="27"/>
      <c r="K553" s="40"/>
      <c r="L553" s="40"/>
    </row>
    <row r="554" spans="2:12" ht="30" customHeight="1" x14ac:dyDescent="0.55000000000000004">
      <c r="B554" s="13"/>
      <c r="C554" s="27"/>
      <c r="D554" s="27"/>
      <c r="E554" s="27"/>
      <c r="F554" s="27"/>
      <c r="G554" s="27"/>
      <c r="H554" s="27"/>
      <c r="I554" s="27"/>
      <c r="K554" s="40"/>
      <c r="L554" s="40"/>
    </row>
    <row r="555" spans="2:12" ht="30" customHeight="1" x14ac:dyDescent="0.55000000000000004">
      <c r="B555" s="13"/>
      <c r="C555" s="27"/>
      <c r="D555" s="27"/>
      <c r="E555" s="27"/>
      <c r="F555" s="27"/>
      <c r="G555" s="27"/>
      <c r="H555" s="27"/>
      <c r="I555" s="27"/>
      <c r="K555" s="40"/>
      <c r="L555" s="40"/>
    </row>
    <row r="556" spans="2:12" ht="30" customHeight="1" x14ac:dyDescent="0.55000000000000004">
      <c r="B556" s="13"/>
      <c r="C556" s="27"/>
      <c r="D556" s="27"/>
      <c r="E556" s="27"/>
      <c r="F556" s="27"/>
      <c r="G556" s="27"/>
      <c r="H556" s="27"/>
      <c r="I556" s="27"/>
      <c r="K556" s="40"/>
      <c r="L556" s="40"/>
    </row>
    <row r="557" spans="2:12" ht="30" customHeight="1" x14ac:dyDescent="0.55000000000000004">
      <c r="B557" s="13"/>
      <c r="C557" s="27"/>
      <c r="D557" s="27"/>
      <c r="E557" s="27"/>
      <c r="F557" s="27"/>
      <c r="G557" s="27"/>
      <c r="H557" s="27"/>
      <c r="I557" s="27"/>
      <c r="K557" s="40"/>
      <c r="L557" s="40"/>
    </row>
    <row r="558" spans="2:12" ht="30" customHeight="1" x14ac:dyDescent="0.55000000000000004">
      <c r="B558" s="13"/>
      <c r="C558" s="27"/>
      <c r="D558" s="27"/>
      <c r="E558" s="27"/>
      <c r="F558" s="27"/>
      <c r="G558" s="27"/>
      <c r="H558" s="27"/>
      <c r="I558" s="27"/>
      <c r="K558" s="40"/>
      <c r="L558" s="40"/>
    </row>
    <row r="559" spans="2:12" ht="30" customHeight="1" x14ac:dyDescent="0.55000000000000004">
      <c r="B559" s="13"/>
      <c r="C559" s="27"/>
      <c r="D559" s="27"/>
      <c r="E559" s="27"/>
      <c r="F559" s="27"/>
      <c r="G559" s="27"/>
      <c r="H559" s="27"/>
      <c r="I559" s="27"/>
      <c r="K559" s="40"/>
      <c r="L559" s="40"/>
    </row>
    <row r="560" spans="2:12" ht="30" customHeight="1" x14ac:dyDescent="0.55000000000000004">
      <c r="B560" s="13"/>
      <c r="C560" s="27"/>
      <c r="D560" s="27"/>
      <c r="E560" s="27"/>
      <c r="F560" s="27"/>
      <c r="G560" s="27"/>
      <c r="H560" s="27"/>
      <c r="I560" s="27"/>
      <c r="K560" s="40"/>
      <c r="L560" s="40"/>
    </row>
    <row r="561" spans="2:12" ht="30" customHeight="1" x14ac:dyDescent="0.55000000000000004">
      <c r="B561" s="13"/>
      <c r="C561" s="27"/>
      <c r="D561" s="27"/>
      <c r="E561" s="27"/>
      <c r="F561" s="27"/>
      <c r="G561" s="27"/>
      <c r="H561" s="27"/>
      <c r="I561" s="27"/>
      <c r="K561" s="40"/>
      <c r="L561" s="40"/>
    </row>
    <row r="562" spans="2:12" ht="30" customHeight="1" x14ac:dyDescent="0.55000000000000004">
      <c r="B562" s="13"/>
      <c r="C562" s="27"/>
      <c r="D562" s="27"/>
      <c r="E562" s="27"/>
      <c r="F562" s="27"/>
      <c r="G562" s="27"/>
      <c r="H562" s="27"/>
      <c r="I562" s="27"/>
      <c r="K562" s="40"/>
      <c r="L562" s="40"/>
    </row>
    <row r="563" spans="2:12" ht="30" customHeight="1" x14ac:dyDescent="0.55000000000000004">
      <c r="B563" s="13"/>
      <c r="C563" s="27"/>
      <c r="D563" s="27"/>
      <c r="E563" s="27"/>
      <c r="F563" s="27"/>
      <c r="G563" s="27"/>
      <c r="H563" s="27"/>
      <c r="I563" s="27"/>
      <c r="K563" s="40"/>
      <c r="L563" s="40"/>
    </row>
    <row r="564" spans="2:12" ht="30" customHeight="1" x14ac:dyDescent="0.55000000000000004">
      <c r="B564" s="13"/>
      <c r="C564" s="27"/>
      <c r="D564" s="27"/>
      <c r="E564" s="27"/>
      <c r="F564" s="27"/>
      <c r="G564" s="27"/>
      <c r="H564" s="27"/>
      <c r="I564" s="27"/>
      <c r="K564" s="40"/>
      <c r="L564" s="40"/>
    </row>
    <row r="565" spans="2:12" ht="30" customHeight="1" x14ac:dyDescent="0.55000000000000004">
      <c r="B565" s="13"/>
      <c r="C565" s="27"/>
      <c r="D565" s="27"/>
      <c r="E565" s="27"/>
      <c r="F565" s="27"/>
      <c r="G565" s="27"/>
      <c r="H565" s="27"/>
      <c r="I565" s="27"/>
      <c r="K565" s="40"/>
      <c r="L565" s="40"/>
    </row>
    <row r="566" spans="2:12" ht="30" customHeight="1" x14ac:dyDescent="0.55000000000000004">
      <c r="B566" s="13"/>
      <c r="C566" s="27"/>
      <c r="D566" s="27"/>
      <c r="E566" s="27"/>
      <c r="F566" s="27"/>
      <c r="G566" s="27"/>
      <c r="H566" s="27"/>
      <c r="I566" s="27"/>
      <c r="K566" s="49"/>
      <c r="L566" s="40"/>
    </row>
    <row r="567" spans="2:12" ht="30" customHeight="1" x14ac:dyDescent="0.55000000000000004">
      <c r="B567" s="13"/>
      <c r="C567" s="27"/>
      <c r="D567" s="27"/>
      <c r="E567" s="27"/>
      <c r="F567" s="27"/>
      <c r="G567" s="27"/>
      <c r="H567" s="27"/>
      <c r="I567" s="27"/>
      <c r="K567" s="49"/>
      <c r="L567" s="40"/>
    </row>
    <row r="568" spans="2:12" ht="30" customHeight="1" x14ac:dyDescent="0.55000000000000004">
      <c r="B568" s="13"/>
      <c r="C568" s="27"/>
      <c r="D568" s="27"/>
      <c r="E568" s="27"/>
      <c r="F568" s="27"/>
      <c r="G568" s="27"/>
      <c r="H568" s="27"/>
      <c r="I568" s="27"/>
      <c r="K568" s="49"/>
      <c r="L568" s="40"/>
    </row>
    <row r="569" spans="2:12" ht="30" customHeight="1" x14ac:dyDescent="0.55000000000000004">
      <c r="B569" s="13"/>
      <c r="C569" s="27"/>
      <c r="D569" s="27"/>
      <c r="E569" s="27"/>
      <c r="F569" s="27"/>
      <c r="G569" s="27"/>
      <c r="H569" s="27"/>
      <c r="I569" s="27"/>
      <c r="K569" s="49"/>
      <c r="L569" s="40"/>
    </row>
    <row r="570" spans="2:12" ht="30" customHeight="1" x14ac:dyDescent="0.55000000000000004">
      <c r="B570" s="13"/>
      <c r="C570" s="27"/>
      <c r="D570" s="27"/>
      <c r="E570" s="27"/>
      <c r="F570" s="27"/>
      <c r="G570" s="27"/>
      <c r="H570" s="27"/>
      <c r="I570" s="27"/>
      <c r="K570" s="49"/>
      <c r="L570" s="40"/>
    </row>
    <row r="571" spans="2:12" ht="30" customHeight="1" x14ac:dyDescent="0.55000000000000004">
      <c r="B571" s="13"/>
      <c r="C571" s="27"/>
      <c r="D571" s="27"/>
      <c r="E571" s="27"/>
      <c r="F571" s="27"/>
      <c r="G571" s="27"/>
      <c r="H571" s="27"/>
      <c r="I571" s="27"/>
      <c r="K571" s="49"/>
      <c r="L571" s="40"/>
    </row>
    <row r="572" spans="2:12" ht="30" customHeight="1" x14ac:dyDescent="0.55000000000000004">
      <c r="B572" s="13"/>
      <c r="C572" s="27"/>
      <c r="D572" s="27"/>
      <c r="E572" s="27"/>
      <c r="F572" s="27"/>
      <c r="G572" s="27"/>
      <c r="H572" s="27"/>
      <c r="I572" s="27"/>
      <c r="J572" s="34"/>
      <c r="K572" s="49"/>
      <c r="L572" s="40"/>
    </row>
    <row r="573" spans="2:12" ht="30" customHeight="1" x14ac:dyDescent="0.55000000000000004">
      <c r="B573" s="13"/>
      <c r="C573" s="27"/>
      <c r="D573" s="27"/>
      <c r="E573" s="27"/>
      <c r="F573" s="27"/>
      <c r="G573" s="27"/>
      <c r="H573" s="27"/>
      <c r="I573" s="27"/>
      <c r="J573" s="34"/>
      <c r="K573" s="40"/>
      <c r="L573" s="40"/>
    </row>
    <row r="574" spans="2:12" ht="30" customHeight="1" x14ac:dyDescent="0.55000000000000004">
      <c r="B574" s="13"/>
      <c r="C574" s="27"/>
      <c r="D574" s="27"/>
      <c r="E574" s="27"/>
      <c r="F574" s="27"/>
      <c r="G574" s="27"/>
      <c r="H574" s="27"/>
      <c r="I574" s="27"/>
      <c r="J574" s="34"/>
      <c r="K574" s="40"/>
      <c r="L574" s="40"/>
    </row>
    <row r="575" spans="2:12" ht="30" customHeight="1" x14ac:dyDescent="0.55000000000000004">
      <c r="B575" s="13"/>
      <c r="C575" s="27"/>
      <c r="D575" s="27"/>
      <c r="E575" s="27"/>
      <c r="F575" s="27"/>
      <c r="G575" s="27"/>
      <c r="H575" s="27"/>
      <c r="I575" s="27"/>
      <c r="J575" s="34"/>
      <c r="K575" s="40"/>
      <c r="L575" s="40"/>
    </row>
    <row r="576" spans="2:12" ht="30" customHeight="1" x14ac:dyDescent="0.55000000000000004">
      <c r="B576" s="13"/>
      <c r="C576" s="27"/>
      <c r="D576" s="27"/>
      <c r="E576" s="27"/>
      <c r="F576" s="27"/>
      <c r="G576" s="27"/>
      <c r="H576" s="27"/>
      <c r="I576" s="27"/>
      <c r="J576" s="34"/>
      <c r="K576" s="40"/>
      <c r="L576" s="40"/>
    </row>
    <row r="577" spans="2:13" ht="30" customHeight="1" x14ac:dyDescent="0.55000000000000004">
      <c r="B577" s="13"/>
      <c r="C577" s="27"/>
      <c r="D577" s="27"/>
      <c r="E577" s="27"/>
      <c r="F577" s="27"/>
      <c r="G577" s="27"/>
      <c r="H577" s="27"/>
      <c r="I577" s="27"/>
      <c r="J577" s="34"/>
      <c r="K577" s="40"/>
      <c r="L577" s="40"/>
    </row>
    <row r="578" spans="2:13" ht="30" customHeight="1" x14ac:dyDescent="0.55000000000000004">
      <c r="B578" s="13"/>
      <c r="C578" s="27"/>
      <c r="D578" s="27"/>
      <c r="E578" s="27"/>
      <c r="F578" s="27"/>
      <c r="G578" s="27"/>
      <c r="H578" s="27"/>
      <c r="I578" s="27"/>
      <c r="K578" s="40"/>
      <c r="L578" s="40"/>
    </row>
    <row r="579" spans="2:13" ht="30" customHeight="1" x14ac:dyDescent="0.55000000000000004">
      <c r="B579" s="13"/>
      <c r="C579" s="27"/>
      <c r="D579" s="27"/>
      <c r="E579" s="27"/>
      <c r="F579" s="27"/>
      <c r="G579" s="27"/>
      <c r="H579" s="27"/>
      <c r="I579" s="27"/>
      <c r="K579" s="40"/>
      <c r="L579" s="40"/>
    </row>
    <row r="580" spans="2:13" ht="30" customHeight="1" x14ac:dyDescent="0.55000000000000004">
      <c r="B580" s="13"/>
      <c r="C580" s="34"/>
      <c r="D580" s="34"/>
      <c r="E580" s="34"/>
      <c r="F580" s="34"/>
      <c r="G580" s="34"/>
      <c r="H580" s="34"/>
      <c r="I580" s="34"/>
      <c r="K580" s="40"/>
      <c r="L580" s="40"/>
    </row>
    <row r="581" spans="2:13" ht="30" customHeight="1" x14ac:dyDescent="0.55000000000000004">
      <c r="B581" s="13"/>
      <c r="C581" s="34"/>
      <c r="D581" s="34"/>
      <c r="E581" s="34"/>
      <c r="F581" s="34"/>
      <c r="G581" s="34"/>
      <c r="H581" s="34"/>
      <c r="I581" s="34"/>
      <c r="K581" s="40"/>
      <c r="L581" s="40"/>
    </row>
    <row r="582" spans="2:13" ht="30" customHeight="1" x14ac:dyDescent="0.55000000000000004">
      <c r="B582" s="13"/>
      <c r="C582" s="34"/>
      <c r="D582" s="34"/>
      <c r="E582" s="34"/>
      <c r="F582" s="34"/>
      <c r="G582" s="34"/>
      <c r="H582" s="34"/>
      <c r="I582" s="34"/>
      <c r="K582" s="40"/>
      <c r="L582" s="40"/>
    </row>
    <row r="583" spans="2:13" ht="30" customHeight="1" x14ac:dyDescent="0.55000000000000004">
      <c r="B583" s="13"/>
      <c r="C583" s="34"/>
      <c r="D583" s="34"/>
      <c r="E583" s="34"/>
      <c r="F583" s="34"/>
      <c r="G583" s="34"/>
      <c r="H583" s="34"/>
      <c r="I583" s="34"/>
      <c r="L583" s="35"/>
    </row>
    <row r="584" spans="2:13" ht="30" customHeight="1" x14ac:dyDescent="0.55000000000000004">
      <c r="B584" s="13"/>
      <c r="C584" s="34"/>
      <c r="D584" s="34"/>
      <c r="E584" s="34"/>
      <c r="F584" s="34"/>
      <c r="G584" s="34"/>
      <c r="H584" s="34"/>
      <c r="I584" s="34"/>
      <c r="L584" s="35"/>
    </row>
    <row r="585" spans="2:13" ht="30" customHeight="1" x14ac:dyDescent="0.55000000000000004">
      <c r="B585" s="13"/>
      <c r="C585" s="34"/>
      <c r="D585" s="34"/>
      <c r="E585" s="34"/>
      <c r="F585" s="34"/>
      <c r="G585" s="34"/>
      <c r="H585" s="34"/>
      <c r="I585" s="34"/>
      <c r="L585" s="35"/>
    </row>
    <row r="586" spans="2:13" ht="30" customHeight="1" x14ac:dyDescent="0.55000000000000004">
      <c r="B586" s="13"/>
      <c r="C586" s="27"/>
      <c r="D586" s="27"/>
      <c r="E586" s="27"/>
      <c r="F586" s="27"/>
      <c r="G586" s="27"/>
      <c r="H586" s="27"/>
      <c r="I586" s="27"/>
      <c r="L586" s="35"/>
    </row>
    <row r="587" spans="2:13" ht="30" customHeight="1" x14ac:dyDescent="0.55000000000000004">
      <c r="B587" s="13"/>
      <c r="C587" s="27"/>
      <c r="D587" s="27"/>
      <c r="E587" s="27"/>
      <c r="F587" s="27"/>
      <c r="G587" s="27"/>
      <c r="H587" s="27"/>
      <c r="I587" s="27"/>
      <c r="L587" s="35"/>
    </row>
    <row r="588" spans="2:13" ht="30" customHeight="1" x14ac:dyDescent="0.55000000000000004">
      <c r="B588" s="13"/>
      <c r="C588" s="27"/>
      <c r="D588" s="27"/>
      <c r="E588" s="27"/>
      <c r="F588" s="27"/>
      <c r="G588" s="27"/>
      <c r="H588" s="27"/>
      <c r="I588" s="27"/>
      <c r="L588" s="35"/>
    </row>
    <row r="589" spans="2:13" ht="30" customHeight="1" x14ac:dyDescent="0.55000000000000004">
      <c r="B589" s="13"/>
      <c r="C589" s="27"/>
      <c r="D589" s="27"/>
      <c r="E589" s="27"/>
      <c r="F589" s="27"/>
      <c r="G589" s="27"/>
      <c r="H589" s="27"/>
      <c r="I589" s="27"/>
      <c r="L589" s="35"/>
    </row>
    <row r="590" spans="2:13" ht="30" customHeight="1" x14ac:dyDescent="0.55000000000000004">
      <c r="B590" s="13"/>
      <c r="C590" s="27"/>
      <c r="D590" s="27"/>
      <c r="E590" s="27"/>
      <c r="F590" s="27"/>
      <c r="G590" s="27"/>
      <c r="H590" s="27"/>
      <c r="I590" s="27"/>
      <c r="L590" s="35"/>
    </row>
    <row r="591" spans="2:13" ht="30" customHeight="1" x14ac:dyDescent="0.55000000000000004">
      <c r="B591" s="13"/>
      <c r="C591" s="4"/>
      <c r="D591" s="108"/>
      <c r="E591" s="72"/>
      <c r="F591" s="71"/>
      <c r="G591" s="4"/>
      <c r="H591" s="92"/>
      <c r="I591" s="4"/>
      <c r="L591" s="35"/>
    </row>
    <row r="592" spans="2:13" ht="30" customHeight="1" x14ac:dyDescent="0.55000000000000004">
      <c r="B592" s="3"/>
      <c r="C592" s="10"/>
      <c r="D592" s="115"/>
      <c r="E592" s="70"/>
      <c r="F592" s="62"/>
      <c r="G592" s="116"/>
      <c r="H592" s="15"/>
      <c r="I592" s="11">
        <v>1</v>
      </c>
      <c r="L592" s="35"/>
      <c r="M592" s="48">
        <f>SUM(F591:F600)</f>
        <v>0</v>
      </c>
    </row>
    <row r="593" spans="2:13" ht="30" customHeight="1" x14ac:dyDescent="0.55000000000000004">
      <c r="B593" s="2"/>
      <c r="C593" s="4"/>
      <c r="D593" s="108"/>
      <c r="E593" s="72"/>
      <c r="F593" s="71"/>
      <c r="G593" s="4"/>
      <c r="H593" s="17"/>
      <c r="I593" s="4"/>
      <c r="L593" s="35"/>
    </row>
    <row r="594" spans="2:13" ht="30" customHeight="1" x14ac:dyDescent="0.55000000000000004">
      <c r="B594" s="3"/>
      <c r="C594" s="36"/>
      <c r="D594" s="117"/>
      <c r="E594" s="70"/>
      <c r="F594" s="62"/>
      <c r="G594" s="116"/>
      <c r="H594" s="15"/>
      <c r="I594" s="11">
        <v>1</v>
      </c>
      <c r="J594" s="77"/>
      <c r="K594" s="12"/>
      <c r="M594" s="48"/>
    </row>
    <row r="595" spans="2:13" ht="30" customHeight="1" x14ac:dyDescent="0.55000000000000004">
      <c r="B595" s="2"/>
      <c r="C595" s="4"/>
      <c r="D595" s="108"/>
      <c r="E595" s="56"/>
      <c r="F595" s="71"/>
      <c r="G595" s="4"/>
      <c r="H595" s="17"/>
      <c r="I595" s="4"/>
    </row>
    <row r="596" spans="2:13" ht="30" customHeight="1" x14ac:dyDescent="0.55000000000000004">
      <c r="B596" s="3"/>
      <c r="C596" s="10"/>
      <c r="D596" s="115"/>
      <c r="E596" s="70"/>
      <c r="F596" s="62"/>
      <c r="G596" s="116"/>
      <c r="H596" s="15"/>
      <c r="I596" s="11">
        <v>1</v>
      </c>
    </row>
    <row r="597" spans="2:13" ht="30" customHeight="1" x14ac:dyDescent="0.55000000000000004">
      <c r="B597" s="2"/>
      <c r="C597" s="4"/>
      <c r="D597" s="108"/>
      <c r="E597" s="72"/>
      <c r="F597" s="16"/>
      <c r="G597" s="4"/>
      <c r="H597" s="17"/>
      <c r="I597" s="4"/>
    </row>
    <row r="598" spans="2:13" ht="30" customHeight="1" x14ac:dyDescent="0.55000000000000004">
      <c r="B598" s="3"/>
      <c r="C598" s="10"/>
      <c r="D598" s="115"/>
      <c r="E598" s="70"/>
      <c r="F598" s="62"/>
      <c r="G598" s="116"/>
      <c r="H598" s="15"/>
      <c r="I598" s="11">
        <v>1</v>
      </c>
    </row>
    <row r="599" spans="2:13" ht="30" customHeight="1" x14ac:dyDescent="0.55000000000000004">
      <c r="B599" s="2"/>
      <c r="C599" s="4"/>
      <c r="D599" s="108"/>
      <c r="E599" s="72"/>
      <c r="F599" s="16"/>
      <c r="G599" s="9"/>
      <c r="H599" s="17"/>
      <c r="I599" s="4"/>
    </row>
    <row r="600" spans="2:13" ht="30" customHeight="1" x14ac:dyDescent="0.55000000000000004">
      <c r="B600" s="3"/>
      <c r="C600" s="10"/>
      <c r="D600" s="115"/>
      <c r="E600" s="70"/>
      <c r="F600" s="110"/>
      <c r="G600" s="116"/>
      <c r="H600" s="55"/>
      <c r="I600" s="11">
        <v>1</v>
      </c>
    </row>
    <row r="601" spans="2:13" ht="30" customHeight="1" x14ac:dyDescent="0.55000000000000004">
      <c r="B601" s="2"/>
      <c r="C601" s="4"/>
      <c r="D601" s="108"/>
      <c r="E601" s="72"/>
      <c r="F601" s="18"/>
      <c r="G601" s="118"/>
      <c r="H601" s="92"/>
      <c r="I601" s="4"/>
    </row>
    <row r="602" spans="2:13" ht="30" customHeight="1" x14ac:dyDescent="0.55000000000000004">
      <c r="B602" s="3"/>
      <c r="F602" s="119"/>
      <c r="H602" s="120"/>
    </row>
    <row r="603" spans="2:13" ht="30" customHeight="1" x14ac:dyDescent="0.55000000000000004">
      <c r="F603" s="121"/>
    </row>
    <row r="605" spans="2:13" ht="30" customHeight="1" x14ac:dyDescent="0.55000000000000004">
      <c r="F605" s="19"/>
    </row>
    <row r="611" spans="11:11" ht="30" customHeight="1" x14ac:dyDescent="0.55000000000000004">
      <c r="K611" s="29"/>
    </row>
    <row r="612" spans="11:11" ht="30" customHeight="1" x14ac:dyDescent="0.55000000000000004">
      <c r="K612" s="29"/>
    </row>
    <row r="613" spans="11:11" ht="30" customHeight="1" x14ac:dyDescent="0.55000000000000004">
      <c r="K613" s="29"/>
    </row>
    <row r="614" spans="11:11" ht="30" customHeight="1" x14ac:dyDescent="0.55000000000000004">
      <c r="K614" s="29"/>
    </row>
    <row r="615" spans="11:11" ht="30" customHeight="1" x14ac:dyDescent="0.55000000000000004">
      <c r="K615" s="29"/>
    </row>
    <row r="616" spans="11:11" ht="30" customHeight="1" x14ac:dyDescent="0.55000000000000004">
      <c r="K616" s="29"/>
    </row>
    <row r="617" spans="11:11" ht="30" customHeight="1" x14ac:dyDescent="0.55000000000000004">
      <c r="K617" s="29"/>
    </row>
    <row r="618" spans="11:11" ht="30" customHeight="1" x14ac:dyDescent="0.55000000000000004">
      <c r="K618" s="29"/>
    </row>
    <row r="619" spans="11:11" ht="30" customHeight="1" x14ac:dyDescent="0.55000000000000004">
      <c r="K619" s="29"/>
    </row>
    <row r="620" spans="11:11" ht="30" customHeight="1" x14ac:dyDescent="0.55000000000000004">
      <c r="K620" s="29"/>
    </row>
    <row r="621" spans="11:11" ht="30" customHeight="1" x14ac:dyDescent="0.55000000000000004">
      <c r="K621" s="29"/>
    </row>
    <row r="622" spans="11:11" ht="30" customHeight="1" x14ac:dyDescent="0.55000000000000004">
      <c r="K622" s="29"/>
    </row>
    <row r="623" spans="11:11" ht="30" customHeight="1" x14ac:dyDescent="0.55000000000000004">
      <c r="K623" s="29"/>
    </row>
    <row r="624" spans="11:11" ht="30" customHeight="1" x14ac:dyDescent="0.55000000000000004">
      <c r="K624" s="29"/>
    </row>
    <row r="625" spans="11:11" ht="30" customHeight="1" x14ac:dyDescent="0.55000000000000004">
      <c r="K625" s="29"/>
    </row>
    <row r="626" spans="11:11" ht="30" customHeight="1" x14ac:dyDescent="0.55000000000000004">
      <c r="K626" s="29"/>
    </row>
    <row r="627" spans="11:11" ht="30" customHeight="1" x14ac:dyDescent="0.55000000000000004">
      <c r="K627" s="29"/>
    </row>
    <row r="628" spans="11:11" ht="30" customHeight="1" x14ac:dyDescent="0.55000000000000004">
      <c r="K628" s="29"/>
    </row>
    <row r="629" spans="11:11" ht="30" customHeight="1" x14ac:dyDescent="0.55000000000000004">
      <c r="K629" s="29"/>
    </row>
    <row r="630" spans="11:11" ht="30" customHeight="1" x14ac:dyDescent="0.55000000000000004">
      <c r="K630" s="29"/>
    </row>
    <row r="631" spans="11:11" ht="30" customHeight="1" x14ac:dyDescent="0.55000000000000004">
      <c r="K631" s="29"/>
    </row>
    <row r="632" spans="11:11" ht="30" customHeight="1" x14ac:dyDescent="0.55000000000000004">
      <c r="K632" s="29"/>
    </row>
    <row r="633" spans="11:11" ht="30" customHeight="1" x14ac:dyDescent="0.55000000000000004">
      <c r="K633" s="29"/>
    </row>
    <row r="634" spans="11:11" ht="30" customHeight="1" x14ac:dyDescent="0.55000000000000004">
      <c r="K634" s="29"/>
    </row>
    <row r="643" spans="11:11" ht="30" customHeight="1" x14ac:dyDescent="0.55000000000000004">
      <c r="K643" s="29"/>
    </row>
    <row r="644" spans="11:11" ht="30" customHeight="1" x14ac:dyDescent="0.55000000000000004">
      <c r="K644" s="29"/>
    </row>
    <row r="645" spans="11:11" ht="30" customHeight="1" x14ac:dyDescent="0.55000000000000004">
      <c r="K645" s="29"/>
    </row>
    <row r="646" spans="11:11" ht="30" customHeight="1" x14ac:dyDescent="0.55000000000000004">
      <c r="K646" s="29"/>
    </row>
    <row r="647" spans="11:11" ht="30" customHeight="1" x14ac:dyDescent="0.55000000000000004">
      <c r="K647" s="29"/>
    </row>
    <row r="648" spans="11:11" ht="30" customHeight="1" x14ac:dyDescent="0.55000000000000004">
      <c r="K648" s="29"/>
    </row>
    <row r="649" spans="11:11" ht="30" customHeight="1" x14ac:dyDescent="0.55000000000000004">
      <c r="K649" s="29"/>
    </row>
    <row r="650" spans="11:11" ht="30" customHeight="1" x14ac:dyDescent="0.55000000000000004">
      <c r="K650" s="29"/>
    </row>
    <row r="651" spans="11:11" ht="30" customHeight="1" x14ac:dyDescent="0.55000000000000004">
      <c r="K651" s="29"/>
    </row>
    <row r="652" spans="11:11" ht="30" customHeight="1" x14ac:dyDescent="0.55000000000000004">
      <c r="K652" s="29"/>
    </row>
    <row r="659" spans="10:11" ht="30" customHeight="1" x14ac:dyDescent="0.55000000000000004">
      <c r="K659" s="29"/>
    </row>
    <row r="660" spans="10:11" ht="30" customHeight="1" x14ac:dyDescent="0.55000000000000004">
      <c r="K660" s="29"/>
    </row>
    <row r="661" spans="10:11" ht="30" customHeight="1" x14ac:dyDescent="0.55000000000000004">
      <c r="K661" s="29"/>
    </row>
    <row r="662" spans="10:11" ht="30" customHeight="1" x14ac:dyDescent="0.55000000000000004">
      <c r="K662" s="29"/>
    </row>
    <row r="663" spans="10:11" ht="30" customHeight="1" x14ac:dyDescent="0.55000000000000004">
      <c r="K663" s="29"/>
    </row>
    <row r="664" spans="10:11" ht="30" customHeight="1" x14ac:dyDescent="0.55000000000000004">
      <c r="K664" s="29"/>
    </row>
    <row r="665" spans="10:11" ht="30" customHeight="1" x14ac:dyDescent="0.55000000000000004">
      <c r="J665" s="34"/>
      <c r="K665" s="29"/>
    </row>
    <row r="666" spans="10:11" ht="30" customHeight="1" x14ac:dyDescent="0.55000000000000004">
      <c r="J666" s="34"/>
      <c r="K666" s="29"/>
    </row>
    <row r="667" spans="10:11" ht="30" customHeight="1" x14ac:dyDescent="0.55000000000000004">
      <c r="J667" s="34"/>
      <c r="K667" s="29"/>
    </row>
    <row r="668" spans="10:11" ht="30" customHeight="1" x14ac:dyDescent="0.55000000000000004">
      <c r="J668" s="34"/>
      <c r="K668" s="29"/>
    </row>
    <row r="669" spans="10:11" ht="30" customHeight="1" x14ac:dyDescent="0.55000000000000004">
      <c r="J669" s="34"/>
      <c r="K669" s="29"/>
    </row>
    <row r="670" spans="10:11" ht="30" customHeight="1" x14ac:dyDescent="0.55000000000000004">
      <c r="J670" s="34"/>
      <c r="K670" s="29"/>
    </row>
    <row r="671" spans="10:11" ht="30" customHeight="1" x14ac:dyDescent="0.55000000000000004">
      <c r="J671" s="34"/>
      <c r="K671" s="29"/>
    </row>
    <row r="672" spans="10:11" ht="30" customHeight="1" x14ac:dyDescent="0.55000000000000004">
      <c r="K672" s="29"/>
    </row>
    <row r="673" spans="11:12" ht="30" customHeight="1" x14ac:dyDescent="0.55000000000000004">
      <c r="K673" s="29"/>
    </row>
    <row r="674" spans="11:12" ht="30" customHeight="1" x14ac:dyDescent="0.55000000000000004">
      <c r="K674" s="29"/>
    </row>
    <row r="685" spans="11:12" ht="30" customHeight="1" x14ac:dyDescent="0.55000000000000004">
      <c r="K685" s="29"/>
      <c r="L685" s="50"/>
    </row>
    <row r="686" spans="11:12" ht="30" customHeight="1" x14ac:dyDescent="0.55000000000000004">
      <c r="K686" s="29"/>
      <c r="L686" s="50"/>
    </row>
    <row r="701" spans="11:11" ht="30" customHeight="1" x14ac:dyDescent="0.55000000000000004">
      <c r="K701" s="29"/>
    </row>
    <row r="702" spans="11:11" ht="30" customHeight="1" x14ac:dyDescent="0.55000000000000004">
      <c r="K702" s="29"/>
    </row>
    <row r="703" spans="11:11" ht="30" customHeight="1" x14ac:dyDescent="0.55000000000000004">
      <c r="K703" s="29"/>
    </row>
    <row r="704" spans="11:11" ht="30" customHeight="1" x14ac:dyDescent="0.55000000000000004">
      <c r="K704" s="29"/>
    </row>
    <row r="705" spans="11:11" ht="30" customHeight="1" x14ac:dyDescent="0.55000000000000004">
      <c r="K705" s="29"/>
    </row>
    <row r="706" spans="11:11" ht="30" customHeight="1" x14ac:dyDescent="0.55000000000000004">
      <c r="K706" s="29"/>
    </row>
    <row r="707" spans="11:11" ht="30" customHeight="1" x14ac:dyDescent="0.55000000000000004">
      <c r="K707" s="29"/>
    </row>
    <row r="708" spans="11:11" ht="30" customHeight="1" x14ac:dyDescent="0.55000000000000004">
      <c r="K708" s="29"/>
    </row>
    <row r="709" spans="11:11" ht="30" customHeight="1" x14ac:dyDescent="0.55000000000000004">
      <c r="K709" s="29"/>
    </row>
    <row r="714" spans="11:11" ht="30" customHeight="1" x14ac:dyDescent="0.55000000000000004">
      <c r="K714" s="29"/>
    </row>
    <row r="715" spans="11:11" ht="30" customHeight="1" x14ac:dyDescent="0.55000000000000004">
      <c r="K715" s="29"/>
    </row>
    <row r="716" spans="11:11" ht="30" customHeight="1" x14ac:dyDescent="0.55000000000000004">
      <c r="K716" s="29"/>
    </row>
    <row r="717" spans="11:11" ht="30" customHeight="1" x14ac:dyDescent="0.55000000000000004">
      <c r="K717" s="29"/>
    </row>
    <row r="718" spans="11:11" ht="30" customHeight="1" x14ac:dyDescent="0.55000000000000004">
      <c r="K718" s="29"/>
    </row>
    <row r="719" spans="11:11" ht="30" customHeight="1" x14ac:dyDescent="0.55000000000000004">
      <c r="K719" s="29"/>
    </row>
    <row r="720" spans="11:11" ht="30" customHeight="1" x14ac:dyDescent="0.55000000000000004">
      <c r="K720" s="29"/>
    </row>
    <row r="721" spans="11:11" ht="30" customHeight="1" x14ac:dyDescent="0.55000000000000004">
      <c r="K721" s="29"/>
    </row>
    <row r="722" spans="11:11" ht="30" customHeight="1" x14ac:dyDescent="0.55000000000000004">
      <c r="K722" s="29"/>
    </row>
    <row r="723" spans="11:11" ht="30" customHeight="1" x14ac:dyDescent="0.55000000000000004">
      <c r="K723" s="29"/>
    </row>
    <row r="724" spans="11:11" ht="30" customHeight="1" x14ac:dyDescent="0.55000000000000004">
      <c r="K724" s="29"/>
    </row>
    <row r="732" spans="11:11" ht="30" customHeight="1" x14ac:dyDescent="0.55000000000000004">
      <c r="K732" s="29"/>
    </row>
    <row r="733" spans="11:11" ht="30" customHeight="1" x14ac:dyDescent="0.55000000000000004">
      <c r="K733" s="29"/>
    </row>
    <row r="734" spans="11:11" ht="30" customHeight="1" x14ac:dyDescent="0.55000000000000004">
      <c r="K734" s="29"/>
    </row>
    <row r="735" spans="11:11" ht="30" customHeight="1" x14ac:dyDescent="0.55000000000000004">
      <c r="K735" s="29"/>
    </row>
    <row r="736" spans="11:11" ht="30" customHeight="1" x14ac:dyDescent="0.55000000000000004">
      <c r="K736" s="29"/>
    </row>
    <row r="737" spans="11:11" ht="30" customHeight="1" x14ac:dyDescent="0.55000000000000004">
      <c r="K737" s="29"/>
    </row>
    <row r="738" spans="11:11" ht="30" customHeight="1" x14ac:dyDescent="0.55000000000000004">
      <c r="K738" s="29"/>
    </row>
    <row r="740" spans="11:11" ht="30" customHeight="1" x14ac:dyDescent="0.55000000000000004">
      <c r="K740" s="29"/>
    </row>
    <row r="741" spans="11:11" ht="30" customHeight="1" x14ac:dyDescent="0.55000000000000004">
      <c r="K741" s="29"/>
    </row>
    <row r="742" spans="11:11" ht="30" customHeight="1" x14ac:dyDescent="0.55000000000000004">
      <c r="K742" s="29"/>
    </row>
    <row r="743" spans="11:11" ht="30" customHeight="1" x14ac:dyDescent="0.55000000000000004">
      <c r="K743" s="29"/>
    </row>
    <row r="744" spans="11:11" ht="30" customHeight="1" x14ac:dyDescent="0.55000000000000004">
      <c r="K744" s="29"/>
    </row>
    <row r="745" spans="11:11" ht="30" customHeight="1" x14ac:dyDescent="0.55000000000000004">
      <c r="K745" s="29"/>
    </row>
    <row r="746" spans="11:11" ht="30" customHeight="1" x14ac:dyDescent="0.55000000000000004">
      <c r="K746" s="29"/>
    </row>
    <row r="747" spans="11:11" ht="30" customHeight="1" x14ac:dyDescent="0.55000000000000004">
      <c r="K747" s="29"/>
    </row>
    <row r="748" spans="11:11" ht="30" customHeight="1" x14ac:dyDescent="0.55000000000000004">
      <c r="K748" s="29"/>
    </row>
    <row r="749" spans="11:11" ht="30" customHeight="1" x14ac:dyDescent="0.55000000000000004">
      <c r="K749" s="29"/>
    </row>
    <row r="750" spans="11:11" ht="30" customHeight="1" x14ac:dyDescent="0.55000000000000004">
      <c r="K750" s="29"/>
    </row>
    <row r="751" spans="11:11" ht="30" customHeight="1" x14ac:dyDescent="0.55000000000000004">
      <c r="K751" s="29"/>
    </row>
    <row r="752" spans="11:11" ht="30" customHeight="1" x14ac:dyDescent="0.55000000000000004">
      <c r="K752" s="29"/>
    </row>
    <row r="753" spans="11:11" ht="30" customHeight="1" x14ac:dyDescent="0.55000000000000004">
      <c r="K753" s="29"/>
    </row>
    <row r="754" spans="11:11" ht="30" customHeight="1" x14ac:dyDescent="0.55000000000000004">
      <c r="K754" s="29"/>
    </row>
    <row r="755" spans="11:11" ht="30" customHeight="1" x14ac:dyDescent="0.55000000000000004">
      <c r="K755" s="29"/>
    </row>
    <row r="756" spans="11:11" ht="30" customHeight="1" x14ac:dyDescent="0.55000000000000004">
      <c r="K756" s="29"/>
    </row>
    <row r="757" spans="11:11" ht="30" customHeight="1" x14ac:dyDescent="0.55000000000000004">
      <c r="K757" s="29"/>
    </row>
    <row r="758" spans="11:11" ht="30" customHeight="1" x14ac:dyDescent="0.55000000000000004">
      <c r="K758" s="29"/>
    </row>
    <row r="759" spans="11:11" ht="30" customHeight="1" x14ac:dyDescent="0.55000000000000004">
      <c r="K759" s="29"/>
    </row>
    <row r="761" spans="11:11" ht="30" customHeight="1" x14ac:dyDescent="0.55000000000000004">
      <c r="K761" s="29"/>
    </row>
    <row r="762" spans="11:11" ht="30" customHeight="1" x14ac:dyDescent="0.55000000000000004">
      <c r="K762" s="29"/>
    </row>
    <row r="763" spans="11:11" ht="30" customHeight="1" x14ac:dyDescent="0.55000000000000004">
      <c r="K763" s="29"/>
    </row>
    <row r="764" spans="11:11" ht="30" customHeight="1" x14ac:dyDescent="0.55000000000000004">
      <c r="K764" s="29"/>
    </row>
    <row r="765" spans="11:11" ht="30" customHeight="1" x14ac:dyDescent="0.55000000000000004">
      <c r="K765" s="29"/>
    </row>
    <row r="766" spans="11:11" ht="30" customHeight="1" x14ac:dyDescent="0.55000000000000004">
      <c r="K766" s="29"/>
    </row>
    <row r="767" spans="11:11" ht="30" customHeight="1" x14ac:dyDescent="0.55000000000000004">
      <c r="K767" s="29"/>
    </row>
    <row r="768" spans="11:11" ht="30" customHeight="1" x14ac:dyDescent="0.55000000000000004">
      <c r="K768" s="29"/>
    </row>
    <row r="769" spans="11:11" ht="30" customHeight="1" x14ac:dyDescent="0.55000000000000004">
      <c r="K769" s="29"/>
    </row>
    <row r="770" spans="11:11" ht="30" customHeight="1" x14ac:dyDescent="0.55000000000000004">
      <c r="K770" s="29"/>
    </row>
    <row r="771" spans="11:11" ht="30" customHeight="1" x14ac:dyDescent="0.55000000000000004">
      <c r="K771" s="29"/>
    </row>
    <row r="772" spans="11:11" ht="30" customHeight="1" x14ac:dyDescent="0.55000000000000004">
      <c r="K772" s="29"/>
    </row>
    <row r="773" spans="11:11" ht="30" customHeight="1" x14ac:dyDescent="0.55000000000000004">
      <c r="K773" s="29"/>
    </row>
    <row r="774" spans="11:11" ht="30" customHeight="1" x14ac:dyDescent="0.55000000000000004">
      <c r="K774" s="29"/>
    </row>
    <row r="775" spans="11:11" ht="30" customHeight="1" x14ac:dyDescent="0.55000000000000004">
      <c r="K775" s="29"/>
    </row>
    <row r="776" spans="11:11" ht="30" customHeight="1" x14ac:dyDescent="0.55000000000000004">
      <c r="K776" s="29"/>
    </row>
    <row r="777" spans="11:11" ht="30" customHeight="1" x14ac:dyDescent="0.55000000000000004">
      <c r="K777" s="29"/>
    </row>
    <row r="778" spans="11:11" ht="30" customHeight="1" x14ac:dyDescent="0.55000000000000004">
      <c r="K778" s="29"/>
    </row>
    <row r="779" spans="11:11" ht="30" customHeight="1" x14ac:dyDescent="0.55000000000000004">
      <c r="K779" s="29"/>
    </row>
    <row r="780" spans="11:11" ht="30" customHeight="1" x14ac:dyDescent="0.55000000000000004">
      <c r="K780" s="29"/>
    </row>
    <row r="781" spans="11:11" ht="30" customHeight="1" x14ac:dyDescent="0.55000000000000004">
      <c r="K781" s="29"/>
    </row>
    <row r="782" spans="11:11" ht="30" customHeight="1" x14ac:dyDescent="0.55000000000000004">
      <c r="K782" s="29"/>
    </row>
    <row r="783" spans="11:11" ht="30" customHeight="1" x14ac:dyDescent="0.55000000000000004">
      <c r="K783" s="29"/>
    </row>
    <row r="784" spans="11:11" ht="30" customHeight="1" x14ac:dyDescent="0.55000000000000004">
      <c r="K784" s="29"/>
    </row>
    <row r="785" spans="11:11" ht="30" customHeight="1" x14ac:dyDescent="0.55000000000000004">
      <c r="K785" s="29"/>
    </row>
    <row r="786" spans="11:11" ht="30" customHeight="1" x14ac:dyDescent="0.55000000000000004">
      <c r="K786" s="29"/>
    </row>
    <row r="787" spans="11:11" ht="30" customHeight="1" x14ac:dyDescent="0.55000000000000004">
      <c r="K787" s="29"/>
    </row>
    <row r="788" spans="11:11" ht="30" customHeight="1" x14ac:dyDescent="0.55000000000000004">
      <c r="K788" s="29"/>
    </row>
    <row r="789" spans="11:11" ht="30" customHeight="1" x14ac:dyDescent="0.55000000000000004">
      <c r="K789" s="29"/>
    </row>
    <row r="790" spans="11:11" ht="30" customHeight="1" x14ac:dyDescent="0.55000000000000004">
      <c r="K790" s="29"/>
    </row>
    <row r="791" spans="11:11" ht="30" customHeight="1" x14ac:dyDescent="0.55000000000000004">
      <c r="K791" s="29"/>
    </row>
    <row r="792" spans="11:11" ht="30" customHeight="1" x14ac:dyDescent="0.55000000000000004">
      <c r="K792" s="29"/>
    </row>
    <row r="793" spans="11:11" ht="30" customHeight="1" x14ac:dyDescent="0.55000000000000004">
      <c r="K793" s="29"/>
    </row>
    <row r="794" spans="11:11" ht="30" customHeight="1" x14ac:dyDescent="0.55000000000000004">
      <c r="K794" s="29"/>
    </row>
    <row r="795" spans="11:11" ht="30" customHeight="1" x14ac:dyDescent="0.55000000000000004">
      <c r="K795" s="29"/>
    </row>
    <row r="796" spans="11:11" ht="30" customHeight="1" x14ac:dyDescent="0.55000000000000004">
      <c r="K796" s="29"/>
    </row>
    <row r="797" spans="11:11" ht="30" customHeight="1" x14ac:dyDescent="0.55000000000000004">
      <c r="K797" s="29"/>
    </row>
    <row r="798" spans="11:11" ht="30" customHeight="1" x14ac:dyDescent="0.55000000000000004">
      <c r="K798" s="29"/>
    </row>
    <row r="799" spans="11:11" ht="30" customHeight="1" x14ac:dyDescent="0.55000000000000004">
      <c r="K799" s="29"/>
    </row>
    <row r="800" spans="11:11" ht="30" customHeight="1" x14ac:dyDescent="0.55000000000000004">
      <c r="K800" s="29"/>
    </row>
    <row r="801" spans="11:11" ht="30" customHeight="1" x14ac:dyDescent="0.55000000000000004">
      <c r="K801" s="29"/>
    </row>
    <row r="802" spans="11:11" ht="30" customHeight="1" x14ac:dyDescent="0.55000000000000004">
      <c r="K802" s="29"/>
    </row>
    <row r="803" spans="11:11" ht="30" customHeight="1" x14ac:dyDescent="0.55000000000000004">
      <c r="K803" s="29"/>
    </row>
    <row r="804" spans="11:11" ht="30" customHeight="1" x14ac:dyDescent="0.55000000000000004">
      <c r="K804" s="29"/>
    </row>
    <row r="805" spans="11:11" ht="30" customHeight="1" x14ac:dyDescent="0.55000000000000004">
      <c r="K805" s="29"/>
    </row>
    <row r="806" spans="11:11" ht="30" customHeight="1" x14ac:dyDescent="0.55000000000000004">
      <c r="K806" s="29"/>
    </row>
    <row r="807" spans="11:11" ht="30" customHeight="1" x14ac:dyDescent="0.55000000000000004">
      <c r="K807" s="29"/>
    </row>
    <row r="808" spans="11:11" ht="30" customHeight="1" x14ac:dyDescent="0.55000000000000004">
      <c r="K808" s="29"/>
    </row>
    <row r="809" spans="11:11" ht="30" customHeight="1" x14ac:dyDescent="0.55000000000000004">
      <c r="K809" s="29"/>
    </row>
    <row r="812" spans="11:11" ht="30" customHeight="1" x14ac:dyDescent="0.55000000000000004">
      <c r="K812" s="29"/>
    </row>
    <row r="813" spans="11:11" ht="30" customHeight="1" x14ac:dyDescent="0.55000000000000004">
      <c r="K813" s="29"/>
    </row>
    <row r="814" spans="11:11" ht="30" customHeight="1" x14ac:dyDescent="0.55000000000000004">
      <c r="K814" s="29"/>
    </row>
    <row r="815" spans="11:11" ht="30" customHeight="1" x14ac:dyDescent="0.55000000000000004">
      <c r="K815" s="29"/>
    </row>
    <row r="816" spans="11:11" ht="30" customHeight="1" x14ac:dyDescent="0.55000000000000004">
      <c r="K816" s="29"/>
    </row>
    <row r="817" spans="11:11" ht="30" customHeight="1" x14ac:dyDescent="0.55000000000000004">
      <c r="K817" s="29"/>
    </row>
    <row r="818" spans="11:11" ht="30" customHeight="1" x14ac:dyDescent="0.55000000000000004">
      <c r="K818" s="29"/>
    </row>
    <row r="819" spans="11:11" ht="30" customHeight="1" x14ac:dyDescent="0.55000000000000004">
      <c r="K819" s="29"/>
    </row>
    <row r="820" spans="11:11" ht="30" customHeight="1" x14ac:dyDescent="0.55000000000000004">
      <c r="K820" s="29"/>
    </row>
    <row r="821" spans="11:11" ht="30" customHeight="1" x14ac:dyDescent="0.55000000000000004">
      <c r="K821" s="29"/>
    </row>
    <row r="827" spans="11:11" ht="30" customHeight="1" x14ac:dyDescent="0.55000000000000004">
      <c r="K827" s="29"/>
    </row>
    <row r="828" spans="11:11" ht="30" customHeight="1" x14ac:dyDescent="0.55000000000000004">
      <c r="K828" s="29"/>
    </row>
    <row r="829" spans="11:11" ht="30" customHeight="1" x14ac:dyDescent="0.55000000000000004">
      <c r="K829" s="29"/>
    </row>
    <row r="830" spans="11:11" ht="30" customHeight="1" x14ac:dyDescent="0.55000000000000004">
      <c r="K830" s="29"/>
    </row>
    <row r="831" spans="11:11" ht="30" customHeight="1" x14ac:dyDescent="0.55000000000000004">
      <c r="K831" s="29"/>
    </row>
    <row r="832" spans="11:11" ht="30" customHeight="1" x14ac:dyDescent="0.55000000000000004">
      <c r="K832" s="29"/>
    </row>
    <row r="833" spans="11:11" ht="30" customHeight="1" x14ac:dyDescent="0.55000000000000004">
      <c r="K833" s="29"/>
    </row>
    <row r="834" spans="11:11" ht="30" customHeight="1" x14ac:dyDescent="0.55000000000000004">
      <c r="K834" s="29"/>
    </row>
    <row r="869" spans="11:11" ht="30" customHeight="1" x14ac:dyDescent="0.55000000000000004">
      <c r="K869" s="29"/>
    </row>
    <row r="870" spans="11:11" ht="30" customHeight="1" x14ac:dyDescent="0.55000000000000004">
      <c r="K870" s="29"/>
    </row>
    <row r="871" spans="11:11" ht="30" customHeight="1" x14ac:dyDescent="0.55000000000000004">
      <c r="K871" s="29"/>
    </row>
    <row r="872" spans="11:11" ht="30" customHeight="1" x14ac:dyDescent="0.55000000000000004">
      <c r="K872" s="29"/>
    </row>
    <row r="873" spans="11:11" ht="30" customHeight="1" x14ac:dyDescent="0.55000000000000004">
      <c r="K873" s="29"/>
    </row>
    <row r="874" spans="11:11" ht="30" customHeight="1" x14ac:dyDescent="0.55000000000000004">
      <c r="K874" s="29"/>
    </row>
    <row r="875" spans="11:11" ht="30" customHeight="1" x14ac:dyDescent="0.55000000000000004">
      <c r="K875" s="29"/>
    </row>
    <row r="876" spans="11:11" ht="30" customHeight="1" x14ac:dyDescent="0.55000000000000004">
      <c r="K876" s="29"/>
    </row>
    <row r="877" spans="11:11" ht="30" customHeight="1" x14ac:dyDescent="0.55000000000000004">
      <c r="K877" s="29"/>
    </row>
    <row r="878" spans="11:11" ht="30" customHeight="1" x14ac:dyDescent="0.55000000000000004">
      <c r="K878" s="29"/>
    </row>
    <row r="879" spans="11:11" ht="30" customHeight="1" x14ac:dyDescent="0.55000000000000004">
      <c r="K879" s="29"/>
    </row>
    <row r="880" spans="11:11" ht="30" customHeight="1" x14ac:dyDescent="0.55000000000000004">
      <c r="K880" s="29"/>
    </row>
    <row r="881" spans="11:11" ht="30" customHeight="1" x14ac:dyDescent="0.55000000000000004">
      <c r="K881" s="29"/>
    </row>
    <row r="882" spans="11:11" ht="30" customHeight="1" x14ac:dyDescent="0.55000000000000004">
      <c r="K882" s="29"/>
    </row>
    <row r="883" spans="11:11" ht="30" customHeight="1" x14ac:dyDescent="0.55000000000000004">
      <c r="K883" s="29"/>
    </row>
    <row r="884" spans="11:11" ht="30" customHeight="1" x14ac:dyDescent="0.55000000000000004">
      <c r="K884" s="29"/>
    </row>
    <row r="885" spans="11:11" ht="30" customHeight="1" x14ac:dyDescent="0.55000000000000004">
      <c r="K885" s="29"/>
    </row>
    <row r="886" spans="11:11" ht="30" customHeight="1" x14ac:dyDescent="0.55000000000000004">
      <c r="K886" s="29"/>
    </row>
    <row r="887" spans="11:11" ht="30" customHeight="1" x14ac:dyDescent="0.55000000000000004">
      <c r="K887" s="29"/>
    </row>
    <row r="888" spans="11:11" ht="30" customHeight="1" x14ac:dyDescent="0.55000000000000004">
      <c r="K888" s="29"/>
    </row>
    <row r="889" spans="11:11" ht="30" customHeight="1" x14ac:dyDescent="0.55000000000000004">
      <c r="K889" s="29"/>
    </row>
    <row r="890" spans="11:11" ht="30" customHeight="1" x14ac:dyDescent="0.55000000000000004">
      <c r="K890" s="29"/>
    </row>
    <row r="891" spans="11:11" ht="30" customHeight="1" x14ac:dyDescent="0.55000000000000004">
      <c r="K891" s="29"/>
    </row>
    <row r="893" spans="11:11" ht="30" customHeight="1" x14ac:dyDescent="0.55000000000000004">
      <c r="K893" s="29"/>
    </row>
    <row r="894" spans="11:11" ht="30" customHeight="1" x14ac:dyDescent="0.55000000000000004">
      <c r="K894" s="29"/>
    </row>
    <row r="895" spans="11:11" ht="30" customHeight="1" x14ac:dyDescent="0.55000000000000004">
      <c r="K895" s="29"/>
    </row>
    <row r="896" spans="11:11" ht="30" customHeight="1" x14ac:dyDescent="0.55000000000000004">
      <c r="K896" s="29"/>
    </row>
    <row r="906" spans="11:14" ht="30" customHeight="1" x14ac:dyDescent="0.55000000000000004">
      <c r="K906" s="29"/>
      <c r="L906" s="50"/>
      <c r="M906" s="49"/>
      <c r="N906" s="49"/>
    </row>
    <row r="907" spans="11:14" ht="30" customHeight="1" x14ac:dyDescent="0.55000000000000004">
      <c r="K907" s="29"/>
      <c r="L907" s="50"/>
      <c r="M907" s="49"/>
      <c r="N907" s="49"/>
    </row>
    <row r="908" spans="11:14" ht="30" customHeight="1" x14ac:dyDescent="0.55000000000000004">
      <c r="K908" s="29"/>
      <c r="L908" s="50"/>
      <c r="M908" s="49"/>
      <c r="N908" s="49"/>
    </row>
    <row r="913" spans="11:14" ht="30" customHeight="1" x14ac:dyDescent="0.55000000000000004">
      <c r="K913" s="29"/>
    </row>
    <row r="914" spans="11:14" ht="30" customHeight="1" x14ac:dyDescent="0.55000000000000004">
      <c r="K914" s="29"/>
    </row>
    <row r="915" spans="11:14" ht="30" customHeight="1" x14ac:dyDescent="0.55000000000000004">
      <c r="K915" s="29"/>
    </row>
    <row r="916" spans="11:14" ht="30" customHeight="1" x14ac:dyDescent="0.55000000000000004">
      <c r="K916" s="29"/>
    </row>
    <row r="917" spans="11:14" ht="30" customHeight="1" x14ac:dyDescent="0.55000000000000004">
      <c r="K917" s="29"/>
    </row>
    <row r="918" spans="11:14" ht="30" customHeight="1" x14ac:dyDescent="0.55000000000000004">
      <c r="K918" s="29"/>
    </row>
    <row r="919" spans="11:14" ht="30" customHeight="1" x14ac:dyDescent="0.55000000000000004">
      <c r="K919" s="29"/>
    </row>
    <row r="920" spans="11:14" ht="30" customHeight="1" x14ac:dyDescent="0.55000000000000004">
      <c r="K920" s="29"/>
    </row>
    <row r="921" spans="11:14" ht="30" customHeight="1" x14ac:dyDescent="0.55000000000000004">
      <c r="K921" s="29"/>
    </row>
    <row r="924" spans="11:14" ht="30" customHeight="1" x14ac:dyDescent="0.55000000000000004">
      <c r="K924" s="29"/>
      <c r="L924" s="50"/>
      <c r="M924" s="49"/>
      <c r="N924" s="49"/>
    </row>
    <row r="925" spans="11:14" ht="30" customHeight="1" x14ac:dyDescent="0.55000000000000004">
      <c r="K925" s="29"/>
      <c r="L925" s="50"/>
      <c r="M925" s="49"/>
      <c r="N925" s="49"/>
    </row>
    <row r="926" spans="11:14" ht="30" customHeight="1" x14ac:dyDescent="0.55000000000000004">
      <c r="K926" s="29"/>
      <c r="L926" s="50"/>
      <c r="M926" s="49"/>
      <c r="N926" s="49"/>
    </row>
    <row r="927" spans="11:14" ht="30" customHeight="1" x14ac:dyDescent="0.55000000000000004">
      <c r="K927" s="29"/>
      <c r="L927" s="50"/>
      <c r="M927" s="49"/>
      <c r="N927" s="49"/>
    </row>
    <row r="929" spans="11:11" ht="30" customHeight="1" x14ac:dyDescent="0.55000000000000004">
      <c r="K929" s="29"/>
    </row>
    <row r="930" spans="11:11" ht="30" customHeight="1" x14ac:dyDescent="0.55000000000000004">
      <c r="K930" s="29"/>
    </row>
    <row r="931" spans="11:11" ht="30" customHeight="1" x14ac:dyDescent="0.55000000000000004">
      <c r="K931" s="29"/>
    </row>
    <row r="932" spans="11:11" ht="30" customHeight="1" x14ac:dyDescent="0.55000000000000004">
      <c r="K932" s="29"/>
    </row>
    <row r="942" spans="11:11" ht="30" customHeight="1" x14ac:dyDescent="0.55000000000000004">
      <c r="K942" s="29"/>
    </row>
    <row r="943" spans="11:11" ht="30" customHeight="1" x14ac:dyDescent="0.55000000000000004">
      <c r="K943" s="29"/>
    </row>
    <row r="944" spans="11:11" ht="30" customHeight="1" x14ac:dyDescent="0.55000000000000004">
      <c r="K944" s="29"/>
    </row>
    <row r="945" spans="11:11" ht="30" customHeight="1" x14ac:dyDescent="0.55000000000000004">
      <c r="K945" s="29"/>
    </row>
    <row r="946" spans="11:11" ht="30" customHeight="1" x14ac:dyDescent="0.55000000000000004">
      <c r="K946" s="29"/>
    </row>
    <row r="947" spans="11:11" ht="30" customHeight="1" x14ac:dyDescent="0.55000000000000004">
      <c r="K947" s="29"/>
    </row>
    <row r="948" spans="11:11" ht="30" customHeight="1" x14ac:dyDescent="0.55000000000000004">
      <c r="K948" s="29"/>
    </row>
    <row r="950" spans="11:11" ht="30" customHeight="1" x14ac:dyDescent="0.55000000000000004">
      <c r="K950" s="29"/>
    </row>
    <row r="951" spans="11:11" ht="30" customHeight="1" x14ac:dyDescent="0.55000000000000004">
      <c r="K951" s="29"/>
    </row>
    <row r="952" spans="11:11" ht="30" customHeight="1" x14ac:dyDescent="0.55000000000000004">
      <c r="K952" s="29"/>
    </row>
    <row r="953" spans="11:11" ht="30" customHeight="1" x14ac:dyDescent="0.55000000000000004">
      <c r="K953" s="29"/>
    </row>
    <row r="954" spans="11:11" ht="30" customHeight="1" x14ac:dyDescent="0.55000000000000004">
      <c r="K954" s="29"/>
    </row>
    <row r="955" spans="11:11" ht="30" customHeight="1" x14ac:dyDescent="0.55000000000000004">
      <c r="K955" s="29"/>
    </row>
    <row r="956" spans="11:11" ht="30" customHeight="1" x14ac:dyDescent="0.55000000000000004">
      <c r="K956" s="29"/>
    </row>
    <row r="957" spans="11:11" ht="30" customHeight="1" x14ac:dyDescent="0.55000000000000004">
      <c r="K957" s="29"/>
    </row>
    <row r="958" spans="11:11" ht="30" customHeight="1" x14ac:dyDescent="0.55000000000000004">
      <c r="K958" s="29"/>
    </row>
    <row r="959" spans="11:11" ht="30" customHeight="1" x14ac:dyDescent="0.55000000000000004">
      <c r="K959" s="29"/>
    </row>
    <row r="960" spans="11:11" ht="30" customHeight="1" x14ac:dyDescent="0.55000000000000004">
      <c r="K960" s="29"/>
    </row>
    <row r="961" spans="11:11" ht="30" customHeight="1" x14ac:dyDescent="0.55000000000000004">
      <c r="K961" s="29"/>
    </row>
    <row r="962" spans="11:11" ht="30" customHeight="1" x14ac:dyDescent="0.55000000000000004">
      <c r="K962" s="29"/>
    </row>
    <row r="963" spans="11:11" ht="30" customHeight="1" x14ac:dyDescent="0.55000000000000004">
      <c r="K963" s="29"/>
    </row>
    <row r="964" spans="11:11" ht="30" customHeight="1" x14ac:dyDescent="0.55000000000000004">
      <c r="K964" s="29"/>
    </row>
    <row r="973" spans="11:11" ht="30" customHeight="1" x14ac:dyDescent="0.55000000000000004">
      <c r="K973" s="29"/>
    </row>
    <row r="974" spans="11:11" ht="30" customHeight="1" x14ac:dyDescent="0.55000000000000004">
      <c r="K974" s="29"/>
    </row>
    <row r="975" spans="11:11" ht="30" customHeight="1" x14ac:dyDescent="0.55000000000000004">
      <c r="K975" s="29"/>
    </row>
    <row r="976" spans="11:11" ht="30" customHeight="1" x14ac:dyDescent="0.55000000000000004">
      <c r="K976" s="29"/>
    </row>
    <row r="977" spans="11:15" ht="30" customHeight="1" x14ac:dyDescent="0.55000000000000004">
      <c r="K977" s="29"/>
    </row>
    <row r="978" spans="11:15" ht="30" customHeight="1" x14ac:dyDescent="0.55000000000000004">
      <c r="K978" s="29"/>
    </row>
    <row r="979" spans="11:15" ht="30" customHeight="1" x14ac:dyDescent="0.55000000000000004">
      <c r="K979" s="29"/>
    </row>
    <row r="980" spans="11:15" ht="30" customHeight="1" x14ac:dyDescent="0.55000000000000004">
      <c r="K980" s="29"/>
    </row>
    <row r="982" spans="11:15" ht="30" customHeight="1" x14ac:dyDescent="0.55000000000000004">
      <c r="K982" s="29"/>
      <c r="L982" s="50"/>
      <c r="M982" s="49"/>
      <c r="N982" s="49"/>
      <c r="O982" s="49"/>
    </row>
    <row r="983" spans="11:15" ht="30" customHeight="1" x14ac:dyDescent="0.55000000000000004">
      <c r="K983" s="29"/>
      <c r="L983" s="50"/>
      <c r="M983" s="49"/>
      <c r="N983" s="49"/>
      <c r="O983" s="49"/>
    </row>
    <row r="984" spans="11:15" ht="30" customHeight="1" x14ac:dyDescent="0.55000000000000004">
      <c r="K984" s="29"/>
      <c r="L984" s="50"/>
      <c r="M984" s="49"/>
      <c r="N984" s="49"/>
      <c r="O984" s="49"/>
    </row>
    <row r="985" spans="11:15" ht="30" customHeight="1" x14ac:dyDescent="0.55000000000000004">
      <c r="K985" s="29"/>
      <c r="L985" s="50"/>
      <c r="M985" s="49"/>
      <c r="N985" s="49"/>
      <c r="O985" s="49"/>
    </row>
    <row r="986" spans="11:15" ht="30" customHeight="1" x14ac:dyDescent="0.55000000000000004">
      <c r="K986" s="29"/>
      <c r="L986" s="50"/>
      <c r="M986" s="49"/>
      <c r="N986" s="49"/>
      <c r="O986" s="49"/>
    </row>
    <row r="1011" spans="11:11" ht="30" customHeight="1" x14ac:dyDescent="0.55000000000000004">
      <c r="K1011" s="29"/>
    </row>
    <row r="1012" spans="11:11" ht="30" customHeight="1" x14ac:dyDescent="0.55000000000000004">
      <c r="K1012" s="29"/>
    </row>
    <row r="1013" spans="11:11" ht="30" customHeight="1" x14ac:dyDescent="0.55000000000000004">
      <c r="K1013" s="29"/>
    </row>
    <row r="1014" spans="11:11" ht="30" customHeight="1" x14ac:dyDescent="0.55000000000000004">
      <c r="K1014" s="29"/>
    </row>
    <row r="1015" spans="11:11" ht="30" customHeight="1" x14ac:dyDescent="0.55000000000000004">
      <c r="K1015" s="29"/>
    </row>
    <row r="1016" spans="11:11" ht="30" customHeight="1" x14ac:dyDescent="0.55000000000000004">
      <c r="K1016" s="29"/>
    </row>
    <row r="1017" spans="11:11" ht="30" customHeight="1" x14ac:dyDescent="0.55000000000000004">
      <c r="K1017" s="29"/>
    </row>
    <row r="1018" spans="11:11" ht="30" customHeight="1" x14ac:dyDescent="0.55000000000000004">
      <c r="K1018" s="29"/>
    </row>
    <row r="1062" spans="10:15" ht="30" customHeight="1" x14ac:dyDescent="0.55000000000000004">
      <c r="J1062" s="34"/>
    </row>
    <row r="1063" spans="10:15" ht="30" customHeight="1" x14ac:dyDescent="0.55000000000000004">
      <c r="J1063" s="34"/>
    </row>
    <row r="1064" spans="10:15" ht="30" customHeight="1" x14ac:dyDescent="0.55000000000000004">
      <c r="J1064" s="34"/>
    </row>
    <row r="1065" spans="10:15" ht="30" customHeight="1" x14ac:dyDescent="0.55000000000000004">
      <c r="J1065" s="34"/>
    </row>
    <row r="1066" spans="10:15" ht="30" customHeight="1" x14ac:dyDescent="0.55000000000000004">
      <c r="J1066" s="34"/>
    </row>
    <row r="1067" spans="10:15" ht="30" customHeight="1" x14ac:dyDescent="0.55000000000000004">
      <c r="J1067" s="34"/>
    </row>
    <row r="1068" spans="10:15" ht="30" customHeight="1" x14ac:dyDescent="0.55000000000000004">
      <c r="J1068" s="34"/>
    </row>
    <row r="1069" spans="10:15" ht="30" customHeight="1" x14ac:dyDescent="0.55000000000000004">
      <c r="J1069" s="34"/>
    </row>
    <row r="1071" spans="10:15" ht="30" customHeight="1" x14ac:dyDescent="0.55000000000000004">
      <c r="K1071" s="29"/>
      <c r="L1071" s="50"/>
      <c r="M1071" s="49"/>
      <c r="N1071" s="49"/>
      <c r="O1071" s="49"/>
    </row>
    <row r="1072" spans="10:15" ht="30" customHeight="1" x14ac:dyDescent="0.55000000000000004">
      <c r="K1072" s="29"/>
      <c r="L1072" s="50"/>
      <c r="M1072" s="49"/>
      <c r="N1072" s="49"/>
      <c r="O1072" s="49"/>
    </row>
    <row r="1073" spans="11:15" ht="30" customHeight="1" x14ac:dyDescent="0.55000000000000004">
      <c r="K1073" s="29"/>
      <c r="L1073" s="50"/>
      <c r="M1073" s="49"/>
      <c r="N1073" s="49"/>
      <c r="O1073" s="49"/>
    </row>
    <row r="1074" spans="11:15" ht="30" customHeight="1" x14ac:dyDescent="0.55000000000000004">
      <c r="K1074" s="29"/>
      <c r="L1074" s="50"/>
      <c r="M1074" s="49"/>
      <c r="N1074" s="49"/>
      <c r="O1074" s="49"/>
    </row>
    <row r="1075" spans="11:15" ht="30" customHeight="1" x14ac:dyDescent="0.55000000000000004">
      <c r="K1075" s="29"/>
      <c r="L1075" s="50"/>
      <c r="M1075" s="49"/>
      <c r="N1075" s="49"/>
      <c r="O1075" s="49"/>
    </row>
    <row r="1076" spans="11:15" ht="30" customHeight="1" x14ac:dyDescent="0.55000000000000004">
      <c r="K1076" s="29"/>
      <c r="L1076" s="50"/>
      <c r="M1076" s="49"/>
      <c r="N1076" s="49"/>
      <c r="O1076" s="49"/>
    </row>
    <row r="1077" spans="11:15" ht="30" customHeight="1" x14ac:dyDescent="0.55000000000000004">
      <c r="K1077" s="29"/>
      <c r="L1077" s="50"/>
      <c r="M1077" s="49"/>
      <c r="N1077" s="49"/>
      <c r="O1077" s="49"/>
    </row>
    <row r="1078" spans="11:15" ht="30" customHeight="1" x14ac:dyDescent="0.55000000000000004">
      <c r="K1078" s="29"/>
      <c r="L1078" s="50"/>
      <c r="M1078" s="49"/>
      <c r="N1078" s="49"/>
      <c r="O1078" s="49"/>
    </row>
    <row r="1079" spans="11:15" ht="30" customHeight="1" x14ac:dyDescent="0.55000000000000004">
      <c r="K1079" s="29"/>
      <c r="L1079" s="50"/>
      <c r="M1079" s="49"/>
      <c r="N1079" s="49"/>
      <c r="O1079" s="49"/>
    </row>
    <row r="1080" spans="11:15" ht="30" customHeight="1" x14ac:dyDescent="0.55000000000000004">
      <c r="K1080" s="29"/>
      <c r="L1080" s="50"/>
      <c r="M1080" s="49"/>
      <c r="N1080" s="49"/>
      <c r="O1080" s="49"/>
    </row>
    <row r="1081" spans="11:15" ht="30" customHeight="1" x14ac:dyDescent="0.55000000000000004">
      <c r="K1081" s="29"/>
      <c r="L1081" s="50"/>
      <c r="M1081" s="49"/>
      <c r="N1081" s="49"/>
      <c r="O1081" s="49"/>
    </row>
    <row r="1082" spans="11:15" ht="30" customHeight="1" x14ac:dyDescent="0.55000000000000004">
      <c r="K1082" s="29"/>
      <c r="L1082" s="50"/>
      <c r="M1082" s="49"/>
      <c r="N1082" s="49"/>
      <c r="O1082" s="49"/>
    </row>
    <row r="1083" spans="11:15" ht="30" customHeight="1" x14ac:dyDescent="0.55000000000000004">
      <c r="K1083" s="29"/>
      <c r="L1083" s="50"/>
      <c r="M1083" s="49"/>
      <c r="N1083" s="49"/>
      <c r="O1083" s="49"/>
    </row>
    <row r="1084" spans="11:15" ht="30" customHeight="1" x14ac:dyDescent="0.55000000000000004">
      <c r="K1084" s="29"/>
      <c r="L1084" s="50"/>
      <c r="M1084" s="49"/>
      <c r="N1084" s="49"/>
      <c r="O1084" s="49"/>
    </row>
    <row r="1085" spans="11:15" ht="30" customHeight="1" x14ac:dyDescent="0.55000000000000004">
      <c r="K1085" s="29"/>
      <c r="L1085" s="50"/>
      <c r="M1085" s="49"/>
      <c r="N1085" s="49"/>
      <c r="O1085" s="49"/>
    </row>
    <row r="1086" spans="11:15" ht="30" customHeight="1" x14ac:dyDescent="0.55000000000000004">
      <c r="K1086" s="29"/>
      <c r="L1086" s="50"/>
      <c r="M1086" s="49"/>
      <c r="N1086" s="49"/>
      <c r="O1086" s="49"/>
    </row>
  </sheetData>
  <mergeCells count="5">
    <mergeCell ref="G4:H4"/>
    <mergeCell ref="B1:I1"/>
    <mergeCell ref="B2:I2"/>
    <mergeCell ref="B3:I3"/>
    <mergeCell ref="F211:G211"/>
  </mergeCells>
  <pageMargins left="0.23622047244094491" right="0.23622047244094491" top="0.55118110236220474" bottom="0.74803149606299213" header="0.31496062992125984" footer="0.31496062992125984"/>
  <pageSetup paperSize="9" scale="61" fitToHeight="0" orientation="landscape" r:id="rId1"/>
  <rowBreaks count="7" manualBreakCount="7">
    <brk id="25" max="16383" man="1"/>
    <brk id="169" min="1" max="9" man="1"/>
    <brk id="225" max="16383" man="1"/>
    <brk id="234" max="16383" man="1"/>
    <brk id="248" max="16383" man="1"/>
    <brk id="331" max="16383" man="1"/>
    <brk id="594" max="16383" man="1"/>
  </rowBreaks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O377"/>
  <sheetViews>
    <sheetView view="pageBreakPreview" topLeftCell="A202" zoomScale="90" zoomScaleNormal="100" zoomScaleSheetLayoutView="90" workbookViewId="0">
      <selection activeCell="B4" sqref="B4:I5"/>
    </sheetView>
  </sheetViews>
  <sheetFormatPr defaultColWidth="9" defaultRowHeight="30" customHeight="1" x14ac:dyDescent="0.55000000000000004"/>
  <cols>
    <col min="1" max="1" width="6" style="40" customWidth="1"/>
    <col min="2" max="2" width="6.625" style="40" customWidth="1"/>
    <col min="3" max="3" width="24.875" style="14" customWidth="1"/>
    <col min="4" max="4" width="39.625" style="14" customWidth="1"/>
    <col min="5" max="5" width="80.75" style="14" customWidth="1"/>
    <col min="6" max="6" width="19.625" style="178" customWidth="1"/>
    <col min="7" max="7" width="15.875" style="14" customWidth="1"/>
    <col min="8" max="8" width="20" style="122" customWidth="1"/>
    <col min="9" max="9" width="7.75" style="14" customWidth="1"/>
    <col min="10" max="10" width="4.375" style="27" customWidth="1"/>
    <col min="11" max="11" width="50.625" style="13" hidden="1" customWidth="1"/>
    <col min="12" max="12" width="6.25" style="8" customWidth="1"/>
    <col min="13" max="13" width="14.125" style="40" hidden="1" customWidth="1"/>
    <col min="14" max="14" width="13.375" style="40" customWidth="1"/>
    <col min="15" max="16384" width="9" style="40"/>
  </cols>
  <sheetData>
    <row r="1" spans="1:12" ht="34.5" customHeight="1" x14ac:dyDescent="0.55000000000000004">
      <c r="A1" s="8"/>
      <c r="B1" s="763" t="s">
        <v>14</v>
      </c>
      <c r="C1" s="763"/>
      <c r="D1" s="763"/>
      <c r="E1" s="763"/>
      <c r="F1" s="763"/>
      <c r="G1" s="763"/>
      <c r="H1" s="763"/>
      <c r="I1" s="763"/>
      <c r="J1" s="77"/>
      <c r="K1" s="12"/>
      <c r="L1" s="12"/>
    </row>
    <row r="2" spans="1:12" ht="30" customHeight="1" x14ac:dyDescent="0.55000000000000004">
      <c r="B2" s="764" t="s">
        <v>36</v>
      </c>
      <c r="C2" s="764"/>
      <c r="D2" s="764"/>
      <c r="E2" s="764"/>
      <c r="F2" s="764"/>
      <c r="G2" s="764"/>
      <c r="H2" s="764"/>
      <c r="I2" s="764"/>
      <c r="J2" s="77"/>
      <c r="K2" s="12"/>
      <c r="L2" s="12"/>
    </row>
    <row r="3" spans="1:12" ht="24.75" customHeight="1" x14ac:dyDescent="0.55000000000000004">
      <c r="B3" s="765" t="s">
        <v>15</v>
      </c>
      <c r="C3" s="765"/>
      <c r="D3" s="765"/>
      <c r="E3" s="765"/>
      <c r="F3" s="765"/>
      <c r="G3" s="765"/>
      <c r="H3" s="765"/>
      <c r="I3" s="765"/>
      <c r="J3" s="78"/>
      <c r="K3" s="41"/>
      <c r="L3" s="41"/>
    </row>
    <row r="4" spans="1:12" ht="54.75" customHeight="1" x14ac:dyDescent="0.55000000000000004">
      <c r="B4" s="42" t="s">
        <v>5</v>
      </c>
      <c r="C4" s="79" t="s">
        <v>16</v>
      </c>
      <c r="D4" s="80" t="s">
        <v>6</v>
      </c>
      <c r="E4" s="79" t="s">
        <v>7</v>
      </c>
      <c r="F4" s="173" t="s">
        <v>8</v>
      </c>
      <c r="G4" s="766" t="s">
        <v>9</v>
      </c>
      <c r="H4" s="767"/>
      <c r="I4" s="79" t="s">
        <v>10</v>
      </c>
      <c r="J4" s="82"/>
      <c r="K4" s="43"/>
      <c r="L4" s="44"/>
    </row>
    <row r="5" spans="1:12" ht="33.75" customHeight="1" x14ac:dyDescent="0.55000000000000004">
      <c r="B5" s="45" t="s">
        <v>11</v>
      </c>
      <c r="C5" s="192" t="s">
        <v>0</v>
      </c>
      <c r="D5" s="83" t="s">
        <v>1</v>
      </c>
      <c r="E5" s="196" t="s">
        <v>2</v>
      </c>
      <c r="F5" s="181" t="s">
        <v>3</v>
      </c>
      <c r="G5" s="87" t="s">
        <v>12</v>
      </c>
      <c r="H5" s="79" t="s">
        <v>13</v>
      </c>
      <c r="I5" s="85" t="s">
        <v>4</v>
      </c>
      <c r="J5" s="88"/>
      <c r="K5" s="46"/>
      <c r="L5" s="47"/>
    </row>
    <row r="6" spans="1:12" ht="27" customHeight="1" x14ac:dyDescent="0.55000000000000004">
      <c r="B6" s="2">
        <v>1</v>
      </c>
      <c r="C6" s="129"/>
      <c r="D6" s="201" t="s">
        <v>415</v>
      </c>
      <c r="E6" s="197" t="s">
        <v>474</v>
      </c>
      <c r="F6" s="62">
        <v>96300</v>
      </c>
      <c r="G6" s="179">
        <v>44593</v>
      </c>
      <c r="H6" s="168" t="s">
        <v>553</v>
      </c>
      <c r="I6" s="58">
        <v>1</v>
      </c>
      <c r="J6" s="88"/>
      <c r="K6" s="46"/>
      <c r="L6" s="47"/>
    </row>
    <row r="7" spans="1:12" ht="27" customHeight="1" x14ac:dyDescent="0.55000000000000004">
      <c r="B7" s="3"/>
      <c r="C7" s="193"/>
      <c r="D7" s="165"/>
      <c r="E7" s="198" t="s">
        <v>475</v>
      </c>
      <c r="F7" s="66"/>
      <c r="G7" s="180"/>
      <c r="H7" s="169"/>
      <c r="I7" s="58"/>
      <c r="J7" s="88"/>
      <c r="K7" s="46"/>
      <c r="L7" s="47"/>
    </row>
    <row r="8" spans="1:12" ht="27" customHeight="1" x14ac:dyDescent="0.55000000000000004">
      <c r="B8" s="5">
        <v>2</v>
      </c>
      <c r="C8" s="123"/>
      <c r="D8" s="201" t="s">
        <v>416</v>
      </c>
      <c r="E8" s="197" t="s">
        <v>476</v>
      </c>
      <c r="F8" s="53">
        <v>38594.9</v>
      </c>
      <c r="G8" s="179">
        <v>44593</v>
      </c>
      <c r="H8" s="168" t="s">
        <v>554</v>
      </c>
      <c r="I8" s="15">
        <v>1</v>
      </c>
      <c r="J8" s="88"/>
      <c r="K8" s="46"/>
      <c r="L8" s="47"/>
    </row>
    <row r="9" spans="1:12" ht="27" customHeight="1" x14ac:dyDescent="0.55000000000000004">
      <c r="B9" s="6"/>
      <c r="C9" s="38"/>
      <c r="D9" s="165" t="s">
        <v>406</v>
      </c>
      <c r="E9" s="198" t="s">
        <v>477</v>
      </c>
      <c r="F9" s="53"/>
      <c r="G9" s="180"/>
      <c r="H9" s="169"/>
      <c r="I9" s="17"/>
      <c r="J9" s="88"/>
      <c r="K9" s="46"/>
      <c r="L9" s="47"/>
    </row>
    <row r="10" spans="1:12" ht="27" customHeight="1" x14ac:dyDescent="0.55000000000000004">
      <c r="B10" s="2">
        <v>3</v>
      </c>
      <c r="C10" s="125"/>
      <c r="D10" s="202" t="s">
        <v>417</v>
      </c>
      <c r="E10" s="197" t="s">
        <v>478</v>
      </c>
      <c r="F10" s="62">
        <v>77896</v>
      </c>
      <c r="G10" s="179">
        <v>44593</v>
      </c>
      <c r="H10" s="168" t="s">
        <v>555</v>
      </c>
      <c r="I10" s="58">
        <v>1</v>
      </c>
      <c r="J10" s="88"/>
      <c r="K10" s="46"/>
      <c r="L10" s="47"/>
    </row>
    <row r="11" spans="1:12" ht="27" customHeight="1" x14ac:dyDescent="0.55000000000000004">
      <c r="B11" s="3"/>
      <c r="C11" s="57"/>
      <c r="D11" s="165"/>
      <c r="E11" s="198" t="s">
        <v>479</v>
      </c>
      <c r="F11" s="66"/>
      <c r="G11" s="180"/>
      <c r="H11" s="169"/>
      <c r="I11" s="58"/>
      <c r="J11" s="88"/>
      <c r="K11" s="46"/>
      <c r="L11" s="47"/>
    </row>
    <row r="12" spans="1:12" ht="27" customHeight="1" x14ac:dyDescent="0.55000000000000004">
      <c r="B12" s="2">
        <v>4</v>
      </c>
      <c r="C12" s="123"/>
      <c r="D12" s="201" t="s">
        <v>411</v>
      </c>
      <c r="E12" s="197" t="s">
        <v>483</v>
      </c>
      <c r="F12" s="53">
        <v>12628.14</v>
      </c>
      <c r="G12" s="179">
        <v>44593</v>
      </c>
      <c r="H12" s="168" t="s">
        <v>558</v>
      </c>
      <c r="I12" s="15">
        <v>1</v>
      </c>
      <c r="J12" s="88"/>
      <c r="K12" s="46"/>
      <c r="L12" s="47"/>
    </row>
    <row r="13" spans="1:12" ht="27" customHeight="1" x14ac:dyDescent="0.55000000000000004">
      <c r="B13" s="3"/>
      <c r="C13" s="38"/>
      <c r="D13" s="165"/>
      <c r="E13" s="198"/>
      <c r="F13" s="53"/>
      <c r="G13" s="180"/>
      <c r="H13" s="169"/>
      <c r="I13" s="17"/>
      <c r="J13" s="88"/>
      <c r="K13" s="46"/>
      <c r="L13" s="47"/>
    </row>
    <row r="14" spans="1:12" ht="27" customHeight="1" x14ac:dyDescent="0.55000000000000004">
      <c r="B14" s="5">
        <v>5</v>
      </c>
      <c r="C14" s="123"/>
      <c r="D14" s="201" t="s">
        <v>434</v>
      </c>
      <c r="E14" s="197" t="s">
        <v>626</v>
      </c>
      <c r="F14" s="53">
        <v>69550</v>
      </c>
      <c r="G14" s="179">
        <v>44593</v>
      </c>
      <c r="H14" s="168" t="s">
        <v>598</v>
      </c>
      <c r="I14" s="15">
        <v>1</v>
      </c>
      <c r="J14" s="88"/>
      <c r="K14" s="46"/>
      <c r="L14" s="47"/>
    </row>
    <row r="15" spans="1:12" ht="27" customHeight="1" x14ac:dyDescent="0.55000000000000004">
      <c r="B15" s="6"/>
      <c r="C15" s="38"/>
      <c r="D15" s="165"/>
      <c r="E15" s="198" t="s">
        <v>627</v>
      </c>
      <c r="F15" s="66"/>
      <c r="G15" s="180"/>
      <c r="H15" s="169"/>
      <c r="I15" s="17"/>
      <c r="J15" s="88"/>
      <c r="K15" s="46"/>
      <c r="L15" s="47"/>
    </row>
    <row r="16" spans="1:12" ht="27" customHeight="1" x14ac:dyDescent="0.55000000000000004">
      <c r="B16" s="2">
        <v>6</v>
      </c>
      <c r="C16" s="123"/>
      <c r="D16" s="201" t="s">
        <v>435</v>
      </c>
      <c r="E16" s="197" t="s">
        <v>628</v>
      </c>
      <c r="F16" s="53">
        <v>30366.6</v>
      </c>
      <c r="G16" s="179">
        <v>44593</v>
      </c>
      <c r="H16" s="168" t="s">
        <v>599</v>
      </c>
      <c r="I16" s="58">
        <v>1</v>
      </c>
      <c r="J16" s="88"/>
      <c r="K16" s="46"/>
      <c r="L16" s="47"/>
    </row>
    <row r="17" spans="2:12" ht="27" customHeight="1" x14ac:dyDescent="0.55000000000000004">
      <c r="B17" s="3"/>
      <c r="C17" s="38"/>
      <c r="D17" s="165" t="s">
        <v>406</v>
      </c>
      <c r="E17" s="198"/>
      <c r="F17" s="53"/>
      <c r="G17" s="180"/>
      <c r="H17" s="169"/>
      <c r="I17" s="58"/>
      <c r="J17" s="88"/>
      <c r="K17" s="46"/>
      <c r="L17" s="47"/>
    </row>
    <row r="18" spans="2:12" ht="27" customHeight="1" x14ac:dyDescent="0.55000000000000004">
      <c r="B18" s="2">
        <v>7</v>
      </c>
      <c r="C18" s="123"/>
      <c r="D18" s="160" t="s">
        <v>649</v>
      </c>
      <c r="E18" s="145" t="s">
        <v>676</v>
      </c>
      <c r="F18" s="175">
        <v>80464</v>
      </c>
      <c r="G18" s="90">
        <v>44593</v>
      </c>
      <c r="H18" s="161" t="s">
        <v>692</v>
      </c>
      <c r="I18" s="15">
        <v>1</v>
      </c>
      <c r="J18" s="88"/>
      <c r="K18" s="46"/>
      <c r="L18" s="47"/>
    </row>
    <row r="19" spans="2:12" ht="27" customHeight="1" x14ac:dyDescent="0.55000000000000004">
      <c r="B19" s="3"/>
      <c r="C19" s="38"/>
      <c r="D19" s="186"/>
      <c r="E19" s="147" t="s">
        <v>482</v>
      </c>
      <c r="F19" s="172"/>
      <c r="G19" s="4"/>
      <c r="H19" s="162"/>
      <c r="I19" s="17"/>
      <c r="J19" s="88"/>
      <c r="K19" s="46"/>
      <c r="L19" s="47"/>
    </row>
    <row r="20" spans="2:12" ht="27" customHeight="1" x14ac:dyDescent="0.55000000000000004">
      <c r="B20" s="5">
        <v>8</v>
      </c>
      <c r="C20" s="194"/>
      <c r="D20" s="187" t="s">
        <v>650</v>
      </c>
      <c r="E20" s="146" t="s">
        <v>677</v>
      </c>
      <c r="F20" s="174">
        <v>38520</v>
      </c>
      <c r="G20" s="63">
        <v>44593</v>
      </c>
      <c r="H20" s="161" t="s">
        <v>693</v>
      </c>
      <c r="I20" s="15">
        <v>1</v>
      </c>
      <c r="J20" s="88"/>
      <c r="K20" s="46"/>
      <c r="L20" s="47"/>
    </row>
    <row r="21" spans="2:12" ht="27" customHeight="1" x14ac:dyDescent="0.55000000000000004">
      <c r="B21" s="6"/>
      <c r="C21" s="38"/>
      <c r="D21" s="156"/>
      <c r="E21" s="148"/>
      <c r="F21" s="171"/>
      <c r="G21" s="4"/>
      <c r="H21" s="162"/>
      <c r="I21" s="17"/>
      <c r="J21" s="88"/>
      <c r="K21" s="46"/>
      <c r="L21" s="47"/>
    </row>
    <row r="22" spans="2:12" ht="27" customHeight="1" x14ac:dyDescent="0.55000000000000004">
      <c r="B22" s="2">
        <v>9</v>
      </c>
      <c r="C22" s="129"/>
      <c r="D22" s="202" t="s">
        <v>418</v>
      </c>
      <c r="E22" s="197" t="s">
        <v>484</v>
      </c>
      <c r="F22" s="62">
        <v>11342</v>
      </c>
      <c r="G22" s="179">
        <v>44594</v>
      </c>
      <c r="H22" s="168" t="s">
        <v>559</v>
      </c>
      <c r="I22" s="58">
        <v>1</v>
      </c>
      <c r="J22" s="88"/>
      <c r="K22" s="46"/>
      <c r="L22" s="47"/>
    </row>
    <row r="23" spans="2:12" ht="27" customHeight="1" x14ac:dyDescent="0.55000000000000004">
      <c r="B23" s="3"/>
      <c r="C23" s="57"/>
      <c r="D23" s="165"/>
      <c r="E23" s="198" t="s">
        <v>485</v>
      </c>
      <c r="F23" s="66"/>
      <c r="G23" s="180"/>
      <c r="H23" s="169"/>
      <c r="I23" s="58"/>
      <c r="J23" s="88"/>
      <c r="K23" s="46"/>
      <c r="L23" s="47"/>
    </row>
    <row r="24" spans="2:12" ht="27" customHeight="1" x14ac:dyDescent="0.55000000000000004">
      <c r="B24" s="2">
        <v>10</v>
      </c>
      <c r="C24" s="123"/>
      <c r="D24" s="201" t="s">
        <v>419</v>
      </c>
      <c r="E24" s="197" t="s">
        <v>486</v>
      </c>
      <c r="F24" s="53">
        <v>15408</v>
      </c>
      <c r="G24" s="179">
        <v>44594</v>
      </c>
      <c r="H24" s="168" t="s">
        <v>560</v>
      </c>
      <c r="I24" s="15">
        <v>1</v>
      </c>
      <c r="J24" s="88"/>
      <c r="K24" s="46"/>
      <c r="L24" s="47"/>
    </row>
    <row r="25" spans="2:12" ht="27" customHeight="1" x14ac:dyDescent="0.55000000000000004">
      <c r="B25" s="3"/>
      <c r="C25" s="38"/>
      <c r="D25" s="165"/>
      <c r="E25" s="198" t="s">
        <v>487</v>
      </c>
      <c r="F25" s="53"/>
      <c r="G25" s="180"/>
      <c r="H25" s="169"/>
      <c r="I25" s="17"/>
      <c r="J25" s="88"/>
      <c r="K25" s="46"/>
      <c r="L25" s="47"/>
    </row>
    <row r="26" spans="2:12" ht="27" customHeight="1" x14ac:dyDescent="0.55000000000000004">
      <c r="B26" s="5">
        <v>11</v>
      </c>
      <c r="C26" s="123"/>
      <c r="D26" s="201" t="s">
        <v>420</v>
      </c>
      <c r="E26" s="197" t="s">
        <v>488</v>
      </c>
      <c r="F26" s="62">
        <v>95230</v>
      </c>
      <c r="G26" s="179">
        <v>44594</v>
      </c>
      <c r="H26" s="168" t="s">
        <v>561</v>
      </c>
      <c r="I26" s="58">
        <v>1</v>
      </c>
      <c r="J26" s="88"/>
      <c r="K26" s="46"/>
      <c r="L26" s="47"/>
    </row>
    <row r="27" spans="2:12" ht="27" customHeight="1" x14ac:dyDescent="0.55000000000000004">
      <c r="B27" s="6"/>
      <c r="C27" s="38"/>
      <c r="D27" s="165"/>
      <c r="E27" s="198" t="s">
        <v>489</v>
      </c>
      <c r="F27" s="66"/>
      <c r="G27" s="180"/>
      <c r="H27" s="169"/>
      <c r="I27" s="58"/>
      <c r="J27" s="88"/>
      <c r="K27" s="46"/>
      <c r="L27" s="47"/>
    </row>
    <row r="28" spans="2:12" ht="27" customHeight="1" x14ac:dyDescent="0.55000000000000004">
      <c r="B28" s="2">
        <v>12</v>
      </c>
      <c r="C28" s="129"/>
      <c r="D28" s="201" t="s">
        <v>421</v>
      </c>
      <c r="E28" s="197" t="s">
        <v>490</v>
      </c>
      <c r="F28" s="53">
        <v>14766</v>
      </c>
      <c r="G28" s="179">
        <v>44594</v>
      </c>
      <c r="H28" s="168" t="s">
        <v>562</v>
      </c>
      <c r="I28" s="15">
        <v>1</v>
      </c>
      <c r="J28" s="88"/>
      <c r="K28" s="46"/>
      <c r="L28" s="47"/>
    </row>
    <row r="29" spans="2:12" ht="27" customHeight="1" x14ac:dyDescent="0.55000000000000004">
      <c r="B29" s="3"/>
      <c r="C29" s="57"/>
      <c r="D29" s="165"/>
      <c r="E29" s="198" t="s">
        <v>491</v>
      </c>
      <c r="F29" s="53"/>
      <c r="G29" s="180"/>
      <c r="H29" s="169"/>
      <c r="I29" s="17"/>
      <c r="J29" s="88"/>
      <c r="K29" s="46"/>
      <c r="L29" s="47"/>
    </row>
    <row r="30" spans="2:12" ht="27" customHeight="1" x14ac:dyDescent="0.55000000000000004">
      <c r="B30" s="2">
        <v>13</v>
      </c>
      <c r="C30" s="123"/>
      <c r="D30" s="202" t="s">
        <v>404</v>
      </c>
      <c r="E30" s="197" t="s">
        <v>492</v>
      </c>
      <c r="F30" s="62">
        <v>42104.5</v>
      </c>
      <c r="G30" s="179">
        <v>44594</v>
      </c>
      <c r="H30" s="168" t="s">
        <v>563</v>
      </c>
      <c r="I30" s="58">
        <v>1</v>
      </c>
      <c r="J30" s="88"/>
      <c r="K30" s="46"/>
      <c r="L30" s="47"/>
    </row>
    <row r="31" spans="2:12" ht="27" customHeight="1" x14ac:dyDescent="0.55000000000000004">
      <c r="B31" s="3"/>
      <c r="C31" s="38"/>
      <c r="D31" s="165"/>
      <c r="E31" s="198" t="s">
        <v>493</v>
      </c>
      <c r="F31" s="66"/>
      <c r="G31" s="180"/>
      <c r="H31" s="169"/>
      <c r="I31" s="58"/>
      <c r="J31" s="88"/>
      <c r="K31" s="46"/>
      <c r="L31" s="47"/>
    </row>
    <row r="32" spans="2:12" ht="27" customHeight="1" x14ac:dyDescent="0.55000000000000004">
      <c r="B32" s="5">
        <v>14</v>
      </c>
      <c r="C32" s="129"/>
      <c r="D32" s="201" t="s">
        <v>273</v>
      </c>
      <c r="E32" s="197" t="s">
        <v>630</v>
      </c>
      <c r="F32" s="53">
        <v>5564</v>
      </c>
      <c r="G32" s="179">
        <v>44594</v>
      </c>
      <c r="H32" s="168" t="s">
        <v>601</v>
      </c>
      <c r="I32" s="58">
        <v>1</v>
      </c>
      <c r="J32" s="88"/>
      <c r="K32" s="46"/>
      <c r="L32" s="47"/>
    </row>
    <row r="33" spans="2:12" ht="27" customHeight="1" x14ac:dyDescent="0.55000000000000004">
      <c r="B33" s="6"/>
      <c r="C33" s="38"/>
      <c r="D33" s="165"/>
      <c r="E33" s="198" t="s">
        <v>631</v>
      </c>
      <c r="F33" s="66"/>
      <c r="G33" s="180"/>
      <c r="H33" s="169"/>
      <c r="I33" s="58"/>
      <c r="J33" s="88"/>
      <c r="K33" s="46"/>
      <c r="L33" s="47"/>
    </row>
    <row r="34" spans="2:12" ht="27" customHeight="1" x14ac:dyDescent="0.55000000000000004">
      <c r="B34" s="2">
        <v>15</v>
      </c>
      <c r="C34" s="123"/>
      <c r="D34" s="201" t="s">
        <v>436</v>
      </c>
      <c r="E34" s="197" t="s">
        <v>632</v>
      </c>
      <c r="F34" s="53">
        <v>32100</v>
      </c>
      <c r="G34" s="179">
        <v>44594</v>
      </c>
      <c r="H34" s="168" t="s">
        <v>602</v>
      </c>
      <c r="I34" s="15">
        <v>1</v>
      </c>
      <c r="J34" s="88"/>
      <c r="K34" s="46"/>
      <c r="L34" s="47"/>
    </row>
    <row r="35" spans="2:12" ht="27" customHeight="1" x14ac:dyDescent="0.55000000000000004">
      <c r="B35" s="3"/>
      <c r="C35" s="38"/>
      <c r="D35" s="165" t="s">
        <v>437</v>
      </c>
      <c r="E35" s="198" t="s">
        <v>633</v>
      </c>
      <c r="F35" s="66"/>
      <c r="G35" s="180"/>
      <c r="H35" s="169"/>
      <c r="I35" s="17"/>
      <c r="J35" s="88"/>
      <c r="K35" s="46"/>
      <c r="L35" s="47"/>
    </row>
    <row r="36" spans="2:12" ht="27" customHeight="1" x14ac:dyDescent="0.55000000000000004">
      <c r="B36" s="2">
        <v>16</v>
      </c>
      <c r="C36" s="123"/>
      <c r="D36" s="187" t="s">
        <v>651</v>
      </c>
      <c r="E36" s="146" t="s">
        <v>678</v>
      </c>
      <c r="F36" s="174">
        <v>42479</v>
      </c>
      <c r="G36" s="54">
        <v>44594</v>
      </c>
      <c r="H36" s="161" t="s">
        <v>694</v>
      </c>
      <c r="I36" s="55">
        <v>1</v>
      </c>
      <c r="J36" s="88"/>
      <c r="K36" s="46"/>
      <c r="L36" s="47"/>
    </row>
    <row r="37" spans="2:12" ht="27" customHeight="1" x14ac:dyDescent="0.55000000000000004">
      <c r="B37" s="3"/>
      <c r="C37" s="38"/>
      <c r="D37" s="156"/>
      <c r="E37" s="149" t="s">
        <v>482</v>
      </c>
      <c r="F37" s="171"/>
      <c r="G37" s="38"/>
      <c r="H37" s="162"/>
      <c r="I37" s="67"/>
      <c r="J37" s="88"/>
      <c r="K37" s="46"/>
      <c r="L37" s="47"/>
    </row>
    <row r="38" spans="2:12" ht="27" customHeight="1" x14ac:dyDescent="0.55000000000000004">
      <c r="B38" s="5">
        <v>17</v>
      </c>
      <c r="C38" s="129"/>
      <c r="D38" s="160" t="s">
        <v>652</v>
      </c>
      <c r="E38" s="145" t="s">
        <v>679</v>
      </c>
      <c r="F38" s="175">
        <v>16050</v>
      </c>
      <c r="G38" s="54">
        <v>44595</v>
      </c>
      <c r="H38" s="161" t="s">
        <v>695</v>
      </c>
      <c r="I38" s="55">
        <v>1</v>
      </c>
      <c r="J38" s="88"/>
      <c r="K38" s="46"/>
      <c r="L38" s="47"/>
    </row>
    <row r="39" spans="2:12" ht="27" customHeight="1" x14ac:dyDescent="0.55000000000000004">
      <c r="B39" s="6"/>
      <c r="C39" s="38"/>
      <c r="D39" s="186"/>
      <c r="E39" s="150"/>
      <c r="F39" s="172"/>
      <c r="G39" s="38"/>
      <c r="H39" s="163"/>
      <c r="I39" s="67"/>
      <c r="J39" s="88"/>
      <c r="K39" s="46"/>
      <c r="L39" s="47"/>
    </row>
    <row r="40" spans="2:12" ht="27" customHeight="1" x14ac:dyDescent="0.55000000000000004">
      <c r="B40" s="2">
        <v>18</v>
      </c>
      <c r="C40" s="123"/>
      <c r="D40" s="187" t="s">
        <v>179</v>
      </c>
      <c r="E40" s="146" t="s">
        <v>680</v>
      </c>
      <c r="F40" s="174">
        <v>80250</v>
      </c>
      <c r="G40" s="68">
        <v>44595</v>
      </c>
      <c r="H40" s="164" t="s">
        <v>696</v>
      </c>
      <c r="I40" s="55">
        <v>1</v>
      </c>
      <c r="J40" s="88"/>
      <c r="K40" s="46"/>
      <c r="L40" s="47"/>
    </row>
    <row r="41" spans="2:12" ht="27" customHeight="1" x14ac:dyDescent="0.55000000000000004">
      <c r="B41" s="3"/>
      <c r="C41" s="38"/>
      <c r="D41" s="156"/>
      <c r="E41" s="149"/>
      <c r="F41" s="171"/>
      <c r="G41" s="38"/>
      <c r="H41" s="163"/>
      <c r="I41" s="67"/>
      <c r="J41" s="88"/>
      <c r="K41" s="46"/>
      <c r="L41" s="47"/>
    </row>
    <row r="42" spans="2:12" ht="27" customHeight="1" x14ac:dyDescent="0.55000000000000004">
      <c r="B42" s="2">
        <v>19</v>
      </c>
      <c r="C42" s="123"/>
      <c r="D42" s="201" t="s">
        <v>409</v>
      </c>
      <c r="E42" s="197" t="s">
        <v>456</v>
      </c>
      <c r="F42" s="62">
        <v>3493.55</v>
      </c>
      <c r="G42" s="179">
        <v>44595</v>
      </c>
      <c r="H42" s="168" t="s">
        <v>543</v>
      </c>
      <c r="I42" s="58">
        <v>1</v>
      </c>
      <c r="J42" s="88"/>
      <c r="K42" s="46"/>
      <c r="L42" s="47"/>
    </row>
    <row r="43" spans="2:12" ht="27" customHeight="1" x14ac:dyDescent="0.55000000000000004">
      <c r="B43" s="3"/>
      <c r="C43" s="38"/>
      <c r="D43" s="165"/>
      <c r="E43" s="198" t="s">
        <v>457</v>
      </c>
      <c r="F43" s="66"/>
      <c r="G43" s="180"/>
      <c r="H43" s="169"/>
      <c r="I43" s="58"/>
      <c r="J43" s="88"/>
      <c r="K43" s="46"/>
      <c r="L43" s="47"/>
    </row>
    <row r="44" spans="2:12" ht="27" customHeight="1" x14ac:dyDescent="0.55000000000000004">
      <c r="B44" s="5">
        <v>20</v>
      </c>
      <c r="C44" s="194"/>
      <c r="D44" s="201" t="s">
        <v>432</v>
      </c>
      <c r="E44" s="197" t="s">
        <v>621</v>
      </c>
      <c r="F44" s="53">
        <v>26750</v>
      </c>
      <c r="G44" s="179">
        <v>44595</v>
      </c>
      <c r="H44" s="168" t="s">
        <v>595</v>
      </c>
      <c r="I44" s="58">
        <v>1</v>
      </c>
      <c r="J44" s="88"/>
      <c r="K44" s="46"/>
      <c r="L44" s="47"/>
    </row>
    <row r="45" spans="2:12" ht="27" customHeight="1" x14ac:dyDescent="0.55000000000000004">
      <c r="B45" s="6"/>
      <c r="C45" s="38"/>
      <c r="D45" s="165"/>
      <c r="E45" s="198" t="s">
        <v>622</v>
      </c>
      <c r="F45" s="66"/>
      <c r="G45" s="180"/>
      <c r="H45" s="169"/>
      <c r="I45" s="58"/>
      <c r="J45" s="88"/>
      <c r="K45" s="46"/>
      <c r="L45" s="47"/>
    </row>
    <row r="46" spans="2:12" ht="27" customHeight="1" x14ac:dyDescent="0.55000000000000004">
      <c r="B46" s="2">
        <v>21</v>
      </c>
      <c r="C46" s="129"/>
      <c r="D46" s="201" t="s">
        <v>421</v>
      </c>
      <c r="E46" s="197" t="s">
        <v>634</v>
      </c>
      <c r="F46" s="53">
        <v>14391.5</v>
      </c>
      <c r="G46" s="179">
        <v>44595</v>
      </c>
      <c r="H46" s="168" t="s">
        <v>603</v>
      </c>
      <c r="I46" s="58">
        <v>1</v>
      </c>
      <c r="J46" s="88"/>
      <c r="K46" s="46"/>
      <c r="L46" s="47"/>
    </row>
    <row r="47" spans="2:12" ht="27" customHeight="1" x14ac:dyDescent="0.55000000000000004">
      <c r="B47" s="3"/>
      <c r="C47" s="57"/>
      <c r="D47" s="165"/>
      <c r="E47" s="198" t="s">
        <v>452</v>
      </c>
      <c r="F47" s="66"/>
      <c r="G47" s="180"/>
      <c r="H47" s="169"/>
      <c r="I47" s="58"/>
      <c r="J47" s="88"/>
      <c r="K47" s="46"/>
      <c r="L47" s="47"/>
    </row>
    <row r="48" spans="2:12" ht="27" customHeight="1" x14ac:dyDescent="0.55000000000000004">
      <c r="B48" s="2">
        <v>22</v>
      </c>
      <c r="C48" s="123"/>
      <c r="D48" s="201" t="s">
        <v>403</v>
      </c>
      <c r="E48" s="197" t="s">
        <v>494</v>
      </c>
      <c r="F48" s="53">
        <v>6163.2</v>
      </c>
      <c r="G48" s="179">
        <v>44596</v>
      </c>
      <c r="H48" s="168" t="s">
        <v>564</v>
      </c>
      <c r="I48" s="15">
        <v>1</v>
      </c>
      <c r="J48" s="88"/>
      <c r="K48" s="46"/>
      <c r="L48" s="47"/>
    </row>
    <row r="49" spans="2:12" ht="27" customHeight="1" x14ac:dyDescent="0.55000000000000004">
      <c r="B49" s="3"/>
      <c r="C49" s="38"/>
      <c r="D49" s="165"/>
      <c r="E49" s="198" t="s">
        <v>495</v>
      </c>
      <c r="F49" s="66"/>
      <c r="G49" s="180"/>
      <c r="H49" s="169"/>
      <c r="I49" s="17"/>
      <c r="J49" s="88"/>
      <c r="K49" s="46"/>
      <c r="L49" s="47"/>
    </row>
    <row r="50" spans="2:12" ht="27" customHeight="1" x14ac:dyDescent="0.55000000000000004">
      <c r="B50" s="5">
        <v>23</v>
      </c>
      <c r="C50" s="124"/>
      <c r="D50" s="201" t="s">
        <v>422</v>
      </c>
      <c r="E50" s="197" t="s">
        <v>496</v>
      </c>
      <c r="F50" s="53">
        <v>28890</v>
      </c>
      <c r="G50" s="179">
        <v>44596</v>
      </c>
      <c r="H50" s="168" t="s">
        <v>565</v>
      </c>
      <c r="I50" s="58">
        <v>1</v>
      </c>
      <c r="J50" s="88"/>
      <c r="K50" s="46"/>
      <c r="L50" s="47"/>
    </row>
    <row r="51" spans="2:12" ht="27" customHeight="1" x14ac:dyDescent="0.55000000000000004">
      <c r="B51" s="6"/>
      <c r="C51" s="57"/>
      <c r="D51" s="165"/>
      <c r="E51" s="198" t="s">
        <v>497</v>
      </c>
      <c r="F51" s="66"/>
      <c r="G51" s="180"/>
      <c r="H51" s="169"/>
      <c r="I51" s="58"/>
      <c r="J51" s="88"/>
      <c r="K51" s="46"/>
      <c r="L51" s="47"/>
    </row>
    <row r="52" spans="2:12" ht="27" customHeight="1" x14ac:dyDescent="0.55000000000000004">
      <c r="B52" s="2">
        <v>24</v>
      </c>
      <c r="C52" s="123"/>
      <c r="D52" s="201" t="s">
        <v>431</v>
      </c>
      <c r="E52" s="197" t="s">
        <v>615</v>
      </c>
      <c r="F52" s="53">
        <v>6355.8</v>
      </c>
      <c r="G52" s="179">
        <v>44596</v>
      </c>
      <c r="H52" s="168" t="s">
        <v>591</v>
      </c>
      <c r="I52" s="58">
        <v>1</v>
      </c>
      <c r="J52" s="88"/>
      <c r="K52" s="46"/>
      <c r="L52" s="47"/>
    </row>
    <row r="53" spans="2:12" ht="27" customHeight="1" x14ac:dyDescent="0.55000000000000004">
      <c r="B53" s="3"/>
      <c r="C53" s="38"/>
      <c r="D53" s="165"/>
      <c r="E53" s="198" t="s">
        <v>616</v>
      </c>
      <c r="F53" s="66"/>
      <c r="G53" s="180"/>
      <c r="H53" s="169"/>
      <c r="I53" s="58"/>
      <c r="J53" s="88"/>
      <c r="K53" s="46"/>
      <c r="L53" s="47"/>
    </row>
    <row r="54" spans="2:12" ht="27" customHeight="1" x14ac:dyDescent="0.55000000000000004">
      <c r="B54" s="2">
        <v>25</v>
      </c>
      <c r="C54" s="123"/>
      <c r="D54" s="202" t="s">
        <v>404</v>
      </c>
      <c r="E54" s="197" t="s">
        <v>617</v>
      </c>
      <c r="F54" s="53">
        <v>3195.02</v>
      </c>
      <c r="G54" s="179">
        <v>44596</v>
      </c>
      <c r="H54" s="168" t="s">
        <v>592</v>
      </c>
      <c r="I54" s="15">
        <v>1</v>
      </c>
      <c r="J54" s="88"/>
      <c r="K54" s="46"/>
      <c r="L54" s="47"/>
    </row>
    <row r="55" spans="2:12" ht="27" customHeight="1" x14ac:dyDescent="0.55000000000000004">
      <c r="B55" s="3"/>
      <c r="C55" s="38"/>
      <c r="D55" s="165"/>
      <c r="E55" s="198" t="s">
        <v>452</v>
      </c>
      <c r="F55" s="66"/>
      <c r="G55" s="180"/>
      <c r="H55" s="169"/>
      <c r="I55" s="17"/>
      <c r="J55" s="88"/>
      <c r="K55" s="46"/>
      <c r="L55" s="47"/>
    </row>
    <row r="56" spans="2:12" ht="27" customHeight="1" x14ac:dyDescent="0.55000000000000004">
      <c r="B56" s="5">
        <v>26</v>
      </c>
      <c r="C56" s="123"/>
      <c r="D56" s="201" t="s">
        <v>422</v>
      </c>
      <c r="E56" s="197" t="s">
        <v>635</v>
      </c>
      <c r="F56" s="53">
        <v>38092</v>
      </c>
      <c r="G56" s="179">
        <v>44596</v>
      </c>
      <c r="H56" s="168" t="s">
        <v>604</v>
      </c>
      <c r="I56" s="15">
        <v>1</v>
      </c>
      <c r="J56" s="88"/>
      <c r="K56" s="46"/>
      <c r="L56" s="47"/>
    </row>
    <row r="57" spans="2:12" ht="27" customHeight="1" x14ac:dyDescent="0.55000000000000004">
      <c r="B57" s="6"/>
      <c r="C57" s="38"/>
      <c r="D57" s="165"/>
      <c r="E57" s="198" t="s">
        <v>636</v>
      </c>
      <c r="F57" s="66"/>
      <c r="G57" s="180"/>
      <c r="H57" s="169"/>
      <c r="I57" s="17"/>
      <c r="J57" s="88"/>
      <c r="K57" s="46"/>
      <c r="L57" s="47"/>
    </row>
    <row r="58" spans="2:12" ht="27" customHeight="1" x14ac:dyDescent="0.55000000000000004">
      <c r="B58" s="2">
        <v>27</v>
      </c>
      <c r="C58" s="124"/>
      <c r="D58" s="202" t="s">
        <v>438</v>
      </c>
      <c r="E58" s="197" t="s">
        <v>637</v>
      </c>
      <c r="F58" s="53">
        <v>58850</v>
      </c>
      <c r="G58" s="179">
        <v>44596</v>
      </c>
      <c r="H58" s="168" t="s">
        <v>605</v>
      </c>
      <c r="I58" s="58">
        <v>1</v>
      </c>
      <c r="J58" s="88"/>
      <c r="K58" s="46"/>
      <c r="L58" s="47"/>
    </row>
    <row r="59" spans="2:12" ht="27" customHeight="1" x14ac:dyDescent="0.55000000000000004">
      <c r="B59" s="3"/>
      <c r="C59" s="57"/>
      <c r="D59" s="165"/>
      <c r="E59" s="198" t="s">
        <v>638</v>
      </c>
      <c r="F59" s="66"/>
      <c r="G59" s="180"/>
      <c r="H59" s="169"/>
      <c r="I59" s="58"/>
      <c r="J59" s="88"/>
      <c r="K59" s="46"/>
      <c r="L59" s="47"/>
    </row>
    <row r="60" spans="2:12" ht="27" customHeight="1" x14ac:dyDescent="0.55000000000000004">
      <c r="B60" s="2">
        <v>28</v>
      </c>
      <c r="C60" s="123"/>
      <c r="D60" s="201" t="s">
        <v>413</v>
      </c>
      <c r="E60" s="197" t="s">
        <v>469</v>
      </c>
      <c r="F60" s="62">
        <v>97905</v>
      </c>
      <c r="G60" s="179">
        <v>44600</v>
      </c>
      <c r="H60" s="168" t="s">
        <v>551</v>
      </c>
      <c r="I60" s="58">
        <v>1</v>
      </c>
      <c r="J60" s="88"/>
      <c r="K60" s="46"/>
      <c r="L60" s="47"/>
    </row>
    <row r="61" spans="2:12" ht="27" customHeight="1" x14ac:dyDescent="0.55000000000000004">
      <c r="B61" s="3"/>
      <c r="C61" s="38"/>
      <c r="D61" s="165"/>
      <c r="E61" s="198" t="s">
        <v>471</v>
      </c>
      <c r="F61" s="66"/>
      <c r="G61" s="180"/>
      <c r="H61" s="169"/>
      <c r="I61" s="58"/>
      <c r="J61" s="88"/>
      <c r="K61" s="46"/>
      <c r="L61" s="47"/>
    </row>
    <row r="62" spans="2:12" ht="27" customHeight="1" x14ac:dyDescent="0.55000000000000004">
      <c r="B62" s="5">
        <v>29</v>
      </c>
      <c r="C62" s="123"/>
      <c r="D62" s="201" t="s">
        <v>414</v>
      </c>
      <c r="E62" s="197" t="s">
        <v>472</v>
      </c>
      <c r="F62" s="53">
        <v>9309</v>
      </c>
      <c r="G62" s="179">
        <v>44600</v>
      </c>
      <c r="H62" s="168" t="s">
        <v>552</v>
      </c>
      <c r="I62" s="15">
        <v>1</v>
      </c>
      <c r="J62" s="88"/>
      <c r="K62" s="46"/>
      <c r="L62" s="47"/>
    </row>
    <row r="63" spans="2:12" ht="27" customHeight="1" x14ac:dyDescent="0.55000000000000004">
      <c r="B63" s="6"/>
      <c r="C63" s="38"/>
      <c r="D63" s="165"/>
      <c r="E63" s="198" t="s">
        <v>473</v>
      </c>
      <c r="F63" s="53"/>
      <c r="G63" s="180"/>
      <c r="H63" s="169"/>
      <c r="I63" s="17"/>
      <c r="J63" s="88"/>
      <c r="K63" s="46"/>
      <c r="L63" s="47"/>
    </row>
    <row r="64" spans="2:12" ht="27" customHeight="1" x14ac:dyDescent="0.55000000000000004">
      <c r="B64" s="2">
        <v>30</v>
      </c>
      <c r="C64" s="123"/>
      <c r="D64" s="201" t="s">
        <v>416</v>
      </c>
      <c r="E64" s="197" t="s">
        <v>480</v>
      </c>
      <c r="F64" s="53">
        <v>1230.5</v>
      </c>
      <c r="G64" s="179">
        <v>44600</v>
      </c>
      <c r="H64" s="168" t="s">
        <v>556</v>
      </c>
      <c r="I64" s="15">
        <v>1</v>
      </c>
      <c r="J64" s="88"/>
      <c r="K64" s="46"/>
      <c r="L64" s="47"/>
    </row>
    <row r="65" spans="2:12" ht="27" customHeight="1" x14ac:dyDescent="0.55000000000000004">
      <c r="B65" s="3"/>
      <c r="C65" s="38"/>
      <c r="D65" s="165" t="s">
        <v>406</v>
      </c>
      <c r="E65" s="198"/>
      <c r="F65" s="66"/>
      <c r="G65" s="180"/>
      <c r="H65" s="169"/>
      <c r="I65" s="17"/>
      <c r="J65" s="88"/>
      <c r="K65" s="46"/>
      <c r="L65" s="47"/>
    </row>
    <row r="66" spans="2:12" ht="27" customHeight="1" x14ac:dyDescent="0.55000000000000004">
      <c r="B66" s="2">
        <v>31</v>
      </c>
      <c r="C66" s="123"/>
      <c r="D66" s="201" t="s">
        <v>416</v>
      </c>
      <c r="E66" s="197" t="s">
        <v>481</v>
      </c>
      <c r="F66" s="53">
        <v>9790.5</v>
      </c>
      <c r="G66" s="179">
        <v>44600</v>
      </c>
      <c r="H66" s="168" t="s">
        <v>557</v>
      </c>
      <c r="I66" s="15">
        <v>1</v>
      </c>
      <c r="J66" s="88"/>
      <c r="K66" s="46"/>
      <c r="L66" s="47"/>
    </row>
    <row r="67" spans="2:12" ht="27" customHeight="1" x14ac:dyDescent="0.55000000000000004">
      <c r="B67" s="3"/>
      <c r="C67" s="38"/>
      <c r="D67" s="165" t="s">
        <v>406</v>
      </c>
      <c r="E67" s="198" t="s">
        <v>482</v>
      </c>
      <c r="F67" s="66"/>
      <c r="G67" s="180"/>
      <c r="H67" s="169"/>
      <c r="I67" s="17"/>
      <c r="J67" s="88"/>
      <c r="K67" s="46"/>
      <c r="L67" s="47"/>
    </row>
    <row r="68" spans="2:12" ht="27" customHeight="1" x14ac:dyDescent="0.55000000000000004">
      <c r="B68" s="5">
        <v>32</v>
      </c>
      <c r="C68" s="123"/>
      <c r="D68" s="160" t="s">
        <v>117</v>
      </c>
      <c r="E68" s="145" t="s">
        <v>681</v>
      </c>
      <c r="F68" s="176">
        <v>99831</v>
      </c>
      <c r="G68" s="68">
        <v>44600</v>
      </c>
      <c r="H68" s="164" t="s">
        <v>697</v>
      </c>
      <c r="I68" s="55">
        <v>1</v>
      </c>
      <c r="J68" s="88"/>
      <c r="K68" s="46"/>
      <c r="L68" s="47"/>
    </row>
    <row r="69" spans="2:12" ht="27" customHeight="1" x14ac:dyDescent="0.55000000000000004">
      <c r="B69" s="6"/>
      <c r="C69" s="38"/>
      <c r="D69" s="186"/>
      <c r="E69" s="150"/>
      <c r="F69" s="172"/>
      <c r="G69" s="38"/>
      <c r="H69" s="162"/>
      <c r="I69" s="67"/>
      <c r="J69" s="88"/>
      <c r="K69" s="46"/>
      <c r="L69" s="47"/>
    </row>
    <row r="70" spans="2:12" ht="27" customHeight="1" x14ac:dyDescent="0.55000000000000004">
      <c r="B70" s="2">
        <v>33</v>
      </c>
      <c r="C70" s="123"/>
      <c r="D70" s="201" t="s">
        <v>405</v>
      </c>
      <c r="E70" s="197" t="s">
        <v>451</v>
      </c>
      <c r="F70" s="62">
        <v>753.28</v>
      </c>
      <c r="G70" s="179">
        <v>44601</v>
      </c>
      <c r="H70" s="168" t="s">
        <v>540</v>
      </c>
      <c r="I70" s="15">
        <v>1</v>
      </c>
      <c r="J70" s="88"/>
      <c r="K70" s="46"/>
      <c r="L70" s="47"/>
    </row>
    <row r="71" spans="2:12" ht="27" customHeight="1" x14ac:dyDescent="0.55000000000000004">
      <c r="B71" s="3"/>
      <c r="C71" s="38"/>
      <c r="D71" s="165" t="s">
        <v>406</v>
      </c>
      <c r="E71" s="198" t="s">
        <v>452</v>
      </c>
      <c r="F71" s="66"/>
      <c r="G71" s="180"/>
      <c r="H71" s="169"/>
      <c r="I71" s="17"/>
      <c r="J71" s="88"/>
      <c r="K71" s="46"/>
      <c r="L71" s="47"/>
    </row>
    <row r="72" spans="2:12" ht="27" customHeight="1" x14ac:dyDescent="0.55000000000000004">
      <c r="B72" s="2">
        <v>34</v>
      </c>
      <c r="C72" s="123"/>
      <c r="D72" s="201" t="s">
        <v>423</v>
      </c>
      <c r="E72" s="197" t="s">
        <v>498</v>
      </c>
      <c r="F72" s="53">
        <v>17904.580000000002</v>
      </c>
      <c r="G72" s="179">
        <v>44601</v>
      </c>
      <c r="H72" s="168" t="s">
        <v>566</v>
      </c>
      <c r="I72" s="15">
        <v>1</v>
      </c>
      <c r="J72" s="88"/>
      <c r="K72" s="46"/>
      <c r="L72" s="47"/>
    </row>
    <row r="73" spans="2:12" ht="27" customHeight="1" x14ac:dyDescent="0.55000000000000004">
      <c r="B73" s="3"/>
      <c r="C73" s="38"/>
      <c r="D73" s="165"/>
      <c r="E73" s="198" t="s">
        <v>499</v>
      </c>
      <c r="F73" s="66"/>
      <c r="G73" s="180"/>
      <c r="H73" s="169"/>
      <c r="I73" s="17"/>
      <c r="J73" s="88"/>
      <c r="K73" s="46"/>
      <c r="L73" s="47"/>
    </row>
    <row r="74" spans="2:12" ht="27" customHeight="1" x14ac:dyDescent="0.55000000000000004">
      <c r="B74" s="5">
        <v>35</v>
      </c>
      <c r="C74" s="123"/>
      <c r="D74" s="201" t="s">
        <v>405</v>
      </c>
      <c r="E74" s="197" t="s">
        <v>620</v>
      </c>
      <c r="F74" s="53">
        <v>802.5</v>
      </c>
      <c r="G74" s="179">
        <v>44601</v>
      </c>
      <c r="H74" s="168" t="s">
        <v>594</v>
      </c>
      <c r="I74" s="15">
        <v>1</v>
      </c>
      <c r="J74" s="88"/>
      <c r="K74" s="46"/>
      <c r="L74" s="47"/>
    </row>
    <row r="75" spans="2:12" ht="27" customHeight="1" x14ac:dyDescent="0.55000000000000004">
      <c r="B75" s="6"/>
      <c r="C75" s="38"/>
      <c r="D75" s="165" t="s">
        <v>406</v>
      </c>
      <c r="E75" s="198"/>
      <c r="F75" s="66"/>
      <c r="G75" s="180"/>
      <c r="H75" s="169"/>
      <c r="I75" s="17"/>
      <c r="J75" s="88"/>
      <c r="K75" s="46"/>
      <c r="L75" s="47"/>
    </row>
    <row r="76" spans="2:12" ht="27" customHeight="1" x14ac:dyDescent="0.55000000000000004">
      <c r="B76" s="2">
        <v>36</v>
      </c>
      <c r="C76" s="194"/>
      <c r="D76" s="202" t="s">
        <v>422</v>
      </c>
      <c r="E76" s="197" t="s">
        <v>500</v>
      </c>
      <c r="F76" s="53">
        <v>27606</v>
      </c>
      <c r="G76" s="179">
        <v>44602</v>
      </c>
      <c r="H76" s="168" t="s">
        <v>567</v>
      </c>
      <c r="I76" s="15">
        <v>1</v>
      </c>
      <c r="J76" s="88"/>
      <c r="K76" s="46"/>
      <c r="L76" s="47"/>
    </row>
    <row r="77" spans="2:12" ht="27" customHeight="1" x14ac:dyDescent="0.55000000000000004">
      <c r="B77" s="3"/>
      <c r="C77" s="38"/>
      <c r="D77" s="165"/>
      <c r="E77" s="198" t="s">
        <v>501</v>
      </c>
      <c r="F77" s="66"/>
      <c r="G77" s="180"/>
      <c r="H77" s="169"/>
      <c r="I77" s="17"/>
      <c r="J77" s="88"/>
      <c r="K77" s="46"/>
      <c r="L77" s="47"/>
    </row>
    <row r="78" spans="2:12" ht="27" customHeight="1" x14ac:dyDescent="0.55000000000000004">
      <c r="B78" s="2">
        <v>37</v>
      </c>
      <c r="C78" s="195"/>
      <c r="D78" s="201" t="s">
        <v>424</v>
      </c>
      <c r="E78" s="197" t="s">
        <v>502</v>
      </c>
      <c r="F78" s="53">
        <v>15033.5</v>
      </c>
      <c r="G78" s="179">
        <v>44602</v>
      </c>
      <c r="H78" s="168" t="s">
        <v>568</v>
      </c>
      <c r="I78" s="15">
        <v>1</v>
      </c>
      <c r="J78" s="88"/>
      <c r="K78" s="46"/>
      <c r="L78" s="47"/>
    </row>
    <row r="79" spans="2:12" ht="27" customHeight="1" x14ac:dyDescent="0.55000000000000004">
      <c r="B79" s="3"/>
      <c r="C79" s="38"/>
      <c r="D79" s="165"/>
      <c r="E79" s="198" t="s">
        <v>503</v>
      </c>
      <c r="F79" s="66"/>
      <c r="G79" s="180"/>
      <c r="H79" s="169"/>
      <c r="I79" s="17"/>
      <c r="J79" s="88"/>
      <c r="K79" s="46"/>
      <c r="L79" s="47"/>
    </row>
    <row r="80" spans="2:12" ht="27" customHeight="1" x14ac:dyDescent="0.55000000000000004">
      <c r="B80" s="5">
        <v>38</v>
      </c>
      <c r="C80" s="37"/>
      <c r="D80" s="201" t="s">
        <v>416</v>
      </c>
      <c r="E80" s="197" t="s">
        <v>504</v>
      </c>
      <c r="F80" s="53">
        <v>22300.94</v>
      </c>
      <c r="G80" s="179">
        <v>44602</v>
      </c>
      <c r="H80" s="168" t="s">
        <v>569</v>
      </c>
      <c r="I80" s="58">
        <v>1</v>
      </c>
      <c r="J80" s="88"/>
      <c r="K80" s="46"/>
      <c r="L80" s="47"/>
    </row>
    <row r="81" spans="2:14" ht="27" customHeight="1" x14ac:dyDescent="0.55000000000000004">
      <c r="B81" s="6"/>
      <c r="C81" s="38"/>
      <c r="D81" s="165" t="s">
        <v>406</v>
      </c>
      <c r="E81" s="198" t="s">
        <v>505</v>
      </c>
      <c r="F81" s="66"/>
      <c r="G81" s="180"/>
      <c r="H81" s="169"/>
      <c r="I81" s="58"/>
      <c r="J81" s="88"/>
      <c r="K81" s="46"/>
      <c r="L81" s="47"/>
    </row>
    <row r="82" spans="2:14" ht="27" customHeight="1" x14ac:dyDescent="0.55000000000000004">
      <c r="B82" s="2">
        <v>39</v>
      </c>
      <c r="C82" s="123"/>
      <c r="D82" s="201" t="s">
        <v>405</v>
      </c>
      <c r="E82" s="197" t="s">
        <v>506</v>
      </c>
      <c r="F82" s="53">
        <v>850.65</v>
      </c>
      <c r="G82" s="179">
        <v>44602</v>
      </c>
      <c r="H82" s="168" t="s">
        <v>570</v>
      </c>
      <c r="I82" s="15">
        <v>1</v>
      </c>
      <c r="J82" s="88"/>
      <c r="K82" s="46"/>
      <c r="L82" s="47"/>
    </row>
    <row r="83" spans="2:14" ht="27" customHeight="1" x14ac:dyDescent="0.55000000000000004">
      <c r="B83" s="3"/>
      <c r="C83" s="38"/>
      <c r="D83" s="165" t="s">
        <v>406</v>
      </c>
      <c r="E83" s="198" t="s">
        <v>507</v>
      </c>
      <c r="F83" s="66"/>
      <c r="G83" s="180"/>
      <c r="H83" s="169"/>
      <c r="I83" s="17"/>
      <c r="J83" s="88"/>
      <c r="K83" s="46"/>
      <c r="L83" s="47"/>
    </row>
    <row r="84" spans="2:14" ht="27" customHeight="1" x14ac:dyDescent="0.55000000000000004">
      <c r="B84" s="2">
        <v>40</v>
      </c>
      <c r="C84" s="123"/>
      <c r="D84" s="187" t="s">
        <v>117</v>
      </c>
      <c r="E84" s="151" t="s">
        <v>682</v>
      </c>
      <c r="F84" s="177">
        <v>42532.5</v>
      </c>
      <c r="G84" s="68">
        <v>44602</v>
      </c>
      <c r="H84" s="161" t="s">
        <v>698</v>
      </c>
      <c r="I84" s="55">
        <v>1</v>
      </c>
      <c r="J84" s="88"/>
      <c r="K84" s="46"/>
      <c r="L84" s="47"/>
    </row>
    <row r="85" spans="2:14" ht="27" customHeight="1" x14ac:dyDescent="0.55000000000000004">
      <c r="B85" s="3"/>
      <c r="C85" s="38"/>
      <c r="D85" s="156"/>
      <c r="E85" s="149"/>
      <c r="F85" s="171"/>
      <c r="G85" s="38"/>
      <c r="H85" s="162"/>
      <c r="I85" s="67"/>
      <c r="J85" s="88"/>
      <c r="K85" s="46"/>
      <c r="L85" s="47"/>
    </row>
    <row r="86" spans="2:14" ht="27" customHeight="1" x14ac:dyDescent="0.55000000000000004">
      <c r="B86" s="5">
        <v>41</v>
      </c>
      <c r="C86" s="129"/>
      <c r="D86" s="160" t="s">
        <v>653</v>
      </c>
      <c r="E86" s="145" t="s">
        <v>683</v>
      </c>
      <c r="F86" s="175">
        <v>82818</v>
      </c>
      <c r="G86" s="68">
        <v>44603</v>
      </c>
      <c r="H86" s="161" t="s">
        <v>699</v>
      </c>
      <c r="I86" s="59"/>
      <c r="J86" s="88"/>
      <c r="K86" s="46"/>
      <c r="L86" s="47"/>
    </row>
    <row r="87" spans="2:14" ht="27" customHeight="1" x14ac:dyDescent="0.55000000000000004">
      <c r="B87" s="6"/>
      <c r="C87" s="57"/>
      <c r="D87" s="191" t="s">
        <v>654</v>
      </c>
      <c r="E87" s="149"/>
      <c r="F87" s="171"/>
      <c r="G87" s="38"/>
      <c r="H87" s="162"/>
      <c r="I87" s="59"/>
      <c r="J87" s="88"/>
      <c r="K87" s="46"/>
      <c r="L87" s="47"/>
    </row>
    <row r="88" spans="2:14" ht="27" customHeight="1" x14ac:dyDescent="0.55000000000000004">
      <c r="B88" s="2">
        <v>42</v>
      </c>
      <c r="C88" s="123"/>
      <c r="D88" s="201" t="s">
        <v>412</v>
      </c>
      <c r="E88" s="197" t="s">
        <v>469</v>
      </c>
      <c r="F88" s="62">
        <v>26750</v>
      </c>
      <c r="G88" s="179">
        <v>44603</v>
      </c>
      <c r="H88" s="168" t="s">
        <v>550</v>
      </c>
      <c r="I88" s="15">
        <v>1</v>
      </c>
      <c r="J88" s="88"/>
      <c r="K88" s="46"/>
      <c r="L88" s="47"/>
    </row>
    <row r="89" spans="2:14" ht="27" customHeight="1" x14ac:dyDescent="0.55000000000000004">
      <c r="B89" s="3"/>
      <c r="C89" s="38"/>
      <c r="D89" s="165" t="s">
        <v>406</v>
      </c>
      <c r="E89" s="198" t="s">
        <v>470</v>
      </c>
      <c r="F89" s="53"/>
      <c r="G89" s="180"/>
      <c r="H89" s="169"/>
      <c r="I89" s="17"/>
      <c r="J89" s="88"/>
      <c r="K89" s="46"/>
      <c r="L89" s="47"/>
    </row>
    <row r="90" spans="2:14" ht="27" customHeight="1" x14ac:dyDescent="0.55000000000000004">
      <c r="B90" s="2">
        <v>43</v>
      </c>
      <c r="C90" s="124"/>
      <c r="D90" s="201" t="s">
        <v>401</v>
      </c>
      <c r="E90" s="197" t="s">
        <v>442</v>
      </c>
      <c r="F90" s="62">
        <v>21079</v>
      </c>
      <c r="G90" s="179">
        <v>44609</v>
      </c>
      <c r="H90" s="168" t="s">
        <v>535</v>
      </c>
      <c r="I90" s="58">
        <v>1</v>
      </c>
      <c r="L90" s="144"/>
      <c r="N90" s="166">
        <v>19700</v>
      </c>
    </row>
    <row r="91" spans="2:14" ht="27" customHeight="1" x14ac:dyDescent="0.55000000000000004">
      <c r="B91" s="3"/>
      <c r="C91" s="57"/>
      <c r="D91" s="165" t="s">
        <v>402</v>
      </c>
      <c r="E91" s="198" t="s">
        <v>443</v>
      </c>
      <c r="F91" s="53"/>
      <c r="G91" s="180"/>
      <c r="H91" s="169"/>
      <c r="I91" s="58"/>
      <c r="L91" s="144"/>
      <c r="N91" s="167"/>
    </row>
    <row r="92" spans="2:14" ht="27" customHeight="1" x14ac:dyDescent="0.55000000000000004">
      <c r="B92" s="5">
        <v>44</v>
      </c>
      <c r="C92" s="123"/>
      <c r="D92" s="201" t="s">
        <v>405</v>
      </c>
      <c r="E92" s="197" t="s">
        <v>618</v>
      </c>
      <c r="F92" s="53">
        <v>4601</v>
      </c>
      <c r="G92" s="179">
        <v>44609</v>
      </c>
      <c r="H92" s="168" t="s">
        <v>593</v>
      </c>
      <c r="I92" s="58">
        <v>1</v>
      </c>
      <c r="L92" s="144"/>
      <c r="N92" s="167"/>
    </row>
    <row r="93" spans="2:14" ht="27" customHeight="1" x14ac:dyDescent="0.55000000000000004">
      <c r="B93" s="6"/>
      <c r="C93" s="38"/>
      <c r="D93" s="165" t="s">
        <v>406</v>
      </c>
      <c r="E93" s="198" t="s">
        <v>619</v>
      </c>
      <c r="F93" s="66"/>
      <c r="G93" s="180"/>
      <c r="H93" s="169"/>
      <c r="I93" s="58"/>
      <c r="L93" s="144"/>
      <c r="N93" s="167"/>
    </row>
    <row r="94" spans="2:14" ht="27" customHeight="1" x14ac:dyDescent="0.55000000000000004">
      <c r="B94" s="2">
        <v>45</v>
      </c>
      <c r="C94" s="123"/>
      <c r="D94" s="187" t="s">
        <v>655</v>
      </c>
      <c r="E94" s="146" t="s">
        <v>684</v>
      </c>
      <c r="F94" s="174">
        <v>27820</v>
      </c>
      <c r="G94" s="68">
        <v>44609</v>
      </c>
      <c r="H94" s="161" t="s">
        <v>700</v>
      </c>
      <c r="I94" s="55">
        <v>1</v>
      </c>
      <c r="L94" s="144"/>
      <c r="N94" s="167"/>
    </row>
    <row r="95" spans="2:14" ht="27" customHeight="1" x14ac:dyDescent="0.55000000000000004">
      <c r="B95" s="3"/>
      <c r="C95" s="38"/>
      <c r="D95" s="156"/>
      <c r="E95" s="149"/>
      <c r="F95" s="171"/>
      <c r="G95" s="38"/>
      <c r="H95" s="162"/>
      <c r="I95" s="67"/>
      <c r="L95" s="144"/>
      <c r="N95" s="167"/>
    </row>
    <row r="96" spans="2:14" ht="27" customHeight="1" x14ac:dyDescent="0.55000000000000004">
      <c r="B96" s="2">
        <v>46</v>
      </c>
      <c r="C96" s="123"/>
      <c r="D96" s="187" t="s">
        <v>649</v>
      </c>
      <c r="E96" s="146" t="s">
        <v>685</v>
      </c>
      <c r="F96" s="174">
        <v>11877</v>
      </c>
      <c r="G96" s="54">
        <v>44609</v>
      </c>
      <c r="H96" s="161" t="s">
        <v>701</v>
      </c>
      <c r="I96" s="55">
        <v>1</v>
      </c>
      <c r="L96" s="144"/>
      <c r="N96" s="167"/>
    </row>
    <row r="97" spans="2:14" ht="27" customHeight="1" x14ac:dyDescent="0.55000000000000004">
      <c r="B97" s="3"/>
      <c r="C97" s="38"/>
      <c r="D97" s="156"/>
      <c r="E97" s="152" t="s">
        <v>447</v>
      </c>
      <c r="F97" s="171"/>
      <c r="G97" s="38"/>
      <c r="H97" s="162"/>
      <c r="I97" s="67"/>
      <c r="L97" s="144"/>
      <c r="N97" s="167"/>
    </row>
    <row r="98" spans="2:14" ht="27" customHeight="1" x14ac:dyDescent="0.55000000000000004">
      <c r="B98" s="5">
        <v>47</v>
      </c>
      <c r="C98" s="129"/>
      <c r="D98" s="160" t="s">
        <v>656</v>
      </c>
      <c r="E98" s="145" t="s">
        <v>686</v>
      </c>
      <c r="F98" s="175">
        <v>23540</v>
      </c>
      <c r="G98" s="54">
        <v>44610</v>
      </c>
      <c r="H98" s="161" t="s">
        <v>702</v>
      </c>
      <c r="I98" s="55">
        <v>1</v>
      </c>
      <c r="L98" s="144"/>
      <c r="N98" s="167"/>
    </row>
    <row r="99" spans="2:14" ht="27" customHeight="1" x14ac:dyDescent="0.55000000000000004">
      <c r="B99" s="6"/>
      <c r="C99" s="57"/>
      <c r="D99" s="186"/>
      <c r="E99" s="153"/>
      <c r="F99" s="172"/>
      <c r="G99" s="38"/>
      <c r="H99" s="163"/>
      <c r="I99" s="67"/>
      <c r="L99" s="144"/>
      <c r="N99" s="167"/>
    </row>
    <row r="100" spans="2:14" ht="27" customHeight="1" x14ac:dyDescent="0.55000000000000004">
      <c r="B100" s="2">
        <v>48</v>
      </c>
      <c r="C100" s="123"/>
      <c r="D100" s="187" t="s">
        <v>657</v>
      </c>
      <c r="E100" s="146" t="s">
        <v>687</v>
      </c>
      <c r="F100" s="174">
        <v>35096</v>
      </c>
      <c r="G100" s="54">
        <v>44610</v>
      </c>
      <c r="H100" s="164" t="s">
        <v>703</v>
      </c>
      <c r="I100" s="55">
        <v>1</v>
      </c>
      <c r="L100" s="144"/>
      <c r="N100" s="167"/>
    </row>
    <row r="101" spans="2:14" ht="27" customHeight="1" x14ac:dyDescent="0.55000000000000004">
      <c r="B101" s="3"/>
      <c r="C101" s="38"/>
      <c r="D101" s="156"/>
      <c r="E101" s="152"/>
      <c r="F101" s="171"/>
      <c r="G101" s="38"/>
      <c r="H101" s="163"/>
      <c r="I101" s="67"/>
      <c r="L101" s="144"/>
      <c r="N101" s="167"/>
    </row>
    <row r="102" spans="2:14" ht="27" customHeight="1" x14ac:dyDescent="0.55000000000000004">
      <c r="B102" s="2">
        <v>49</v>
      </c>
      <c r="C102" s="123"/>
      <c r="D102" s="187" t="s">
        <v>179</v>
      </c>
      <c r="E102" s="146" t="s">
        <v>688</v>
      </c>
      <c r="F102" s="174">
        <v>82390</v>
      </c>
      <c r="G102" s="54">
        <v>44610</v>
      </c>
      <c r="H102" s="161" t="s">
        <v>704</v>
      </c>
      <c r="I102" s="55">
        <v>1</v>
      </c>
      <c r="L102" s="144"/>
      <c r="N102" s="167"/>
    </row>
    <row r="103" spans="2:14" ht="27" customHeight="1" x14ac:dyDescent="0.55000000000000004">
      <c r="B103" s="3"/>
      <c r="C103" s="38"/>
      <c r="D103" s="156"/>
      <c r="E103" s="152"/>
      <c r="F103" s="171"/>
      <c r="G103" s="38"/>
      <c r="H103" s="163"/>
      <c r="I103" s="67"/>
      <c r="L103" s="144"/>
      <c r="N103" s="167"/>
    </row>
    <row r="104" spans="2:14" ht="27" customHeight="1" x14ac:dyDescent="0.55000000000000004">
      <c r="B104" s="5">
        <v>50</v>
      </c>
      <c r="C104" s="37"/>
      <c r="D104" s="201" t="s">
        <v>407</v>
      </c>
      <c r="E104" s="197" t="s">
        <v>453</v>
      </c>
      <c r="F104" s="53">
        <v>2113.79</v>
      </c>
      <c r="G104" s="179">
        <v>44610</v>
      </c>
      <c r="H104" s="168" t="s">
        <v>541</v>
      </c>
      <c r="I104" s="58">
        <v>1</v>
      </c>
      <c r="L104" s="144"/>
      <c r="N104" s="167"/>
    </row>
    <row r="105" spans="2:14" ht="27" customHeight="1" x14ac:dyDescent="0.55000000000000004">
      <c r="B105" s="6"/>
      <c r="C105" s="38"/>
      <c r="D105" s="165" t="s">
        <v>408</v>
      </c>
      <c r="E105" s="198" t="s">
        <v>454</v>
      </c>
      <c r="F105" s="53"/>
      <c r="G105" s="180"/>
      <c r="H105" s="169"/>
      <c r="I105" s="58"/>
      <c r="L105" s="144"/>
      <c r="N105" s="167"/>
    </row>
    <row r="106" spans="2:14" ht="27" customHeight="1" x14ac:dyDescent="0.55000000000000004">
      <c r="B106" s="2">
        <v>51</v>
      </c>
      <c r="C106" s="123"/>
      <c r="D106" s="202" t="s">
        <v>422</v>
      </c>
      <c r="E106" s="197" t="s">
        <v>508</v>
      </c>
      <c r="F106" s="53">
        <v>9897.5</v>
      </c>
      <c r="G106" s="179">
        <v>44610</v>
      </c>
      <c r="H106" s="168" t="s">
        <v>571</v>
      </c>
      <c r="I106" s="15">
        <v>1</v>
      </c>
      <c r="L106" s="144"/>
      <c r="N106" s="167"/>
    </row>
    <row r="107" spans="2:14" ht="27" customHeight="1" x14ac:dyDescent="0.55000000000000004">
      <c r="B107" s="3"/>
      <c r="C107" s="38"/>
      <c r="D107" s="165"/>
      <c r="E107" s="198" t="s">
        <v>509</v>
      </c>
      <c r="F107" s="66"/>
      <c r="G107" s="180"/>
      <c r="H107" s="169"/>
      <c r="I107" s="17"/>
      <c r="L107" s="144"/>
      <c r="N107" s="167"/>
    </row>
    <row r="108" spans="2:14" ht="27" customHeight="1" x14ac:dyDescent="0.55000000000000004">
      <c r="B108" s="2">
        <v>52</v>
      </c>
      <c r="C108" s="123"/>
      <c r="D108" s="202" t="s">
        <v>405</v>
      </c>
      <c r="E108" s="197" t="s">
        <v>629</v>
      </c>
      <c r="F108" s="62">
        <v>64499.6</v>
      </c>
      <c r="G108" s="179">
        <v>44610</v>
      </c>
      <c r="H108" s="168" t="s">
        <v>600</v>
      </c>
      <c r="I108" s="15">
        <v>1</v>
      </c>
      <c r="L108" s="144"/>
      <c r="N108" s="167"/>
    </row>
    <row r="109" spans="2:14" ht="27" customHeight="1" x14ac:dyDescent="0.55000000000000004">
      <c r="B109" s="3"/>
      <c r="C109" s="38"/>
      <c r="D109" s="165" t="s">
        <v>406</v>
      </c>
      <c r="E109" s="198" t="s">
        <v>454</v>
      </c>
      <c r="F109" s="66"/>
      <c r="G109" s="180"/>
      <c r="H109" s="169"/>
      <c r="I109" s="17"/>
      <c r="L109" s="144"/>
      <c r="N109" s="167"/>
    </row>
    <row r="110" spans="2:14" ht="27" customHeight="1" x14ac:dyDescent="0.55000000000000004">
      <c r="B110" s="5">
        <v>53</v>
      </c>
      <c r="C110" s="123"/>
      <c r="D110" s="201" t="s">
        <v>429</v>
      </c>
      <c r="E110" s="197" t="s">
        <v>531</v>
      </c>
      <c r="F110" s="62">
        <v>29130.75</v>
      </c>
      <c r="G110" s="179">
        <v>44610</v>
      </c>
      <c r="H110" s="168" t="s">
        <v>588</v>
      </c>
      <c r="I110" s="15">
        <v>1</v>
      </c>
      <c r="L110" s="144"/>
      <c r="N110" s="167"/>
    </row>
    <row r="111" spans="2:14" ht="27" customHeight="1" x14ac:dyDescent="0.55000000000000004">
      <c r="B111" s="6"/>
      <c r="C111" s="38"/>
      <c r="D111" s="165"/>
      <c r="E111" s="198" t="s">
        <v>532</v>
      </c>
      <c r="F111" s="66"/>
      <c r="G111" s="180"/>
      <c r="H111" s="169"/>
      <c r="I111" s="17"/>
      <c r="L111" s="144"/>
      <c r="N111" s="167"/>
    </row>
    <row r="112" spans="2:14" ht="27" customHeight="1" x14ac:dyDescent="0.55000000000000004">
      <c r="B112" s="2">
        <v>54</v>
      </c>
      <c r="C112" s="123"/>
      <c r="D112" s="203" t="s">
        <v>430</v>
      </c>
      <c r="E112" s="197" t="s">
        <v>533</v>
      </c>
      <c r="F112" s="53">
        <v>39114.92</v>
      </c>
      <c r="G112" s="179">
        <v>44610</v>
      </c>
      <c r="H112" s="168" t="s">
        <v>589</v>
      </c>
      <c r="I112" s="58">
        <v>1</v>
      </c>
      <c r="L112" s="144"/>
      <c r="N112" s="167"/>
    </row>
    <row r="113" spans="2:14" ht="27" customHeight="1" x14ac:dyDescent="0.55000000000000004">
      <c r="B113" s="3"/>
      <c r="C113" s="38"/>
      <c r="D113" s="204"/>
      <c r="E113" s="198" t="s">
        <v>534</v>
      </c>
      <c r="F113" s="53"/>
      <c r="G113" s="180"/>
      <c r="H113" s="170"/>
      <c r="I113" s="58"/>
      <c r="L113" s="144"/>
      <c r="N113" s="167"/>
    </row>
    <row r="114" spans="2:14" ht="27" customHeight="1" x14ac:dyDescent="0.55000000000000004">
      <c r="B114" s="2">
        <v>55</v>
      </c>
      <c r="C114" s="123"/>
      <c r="D114" s="201" t="s">
        <v>403</v>
      </c>
      <c r="E114" s="197" t="s">
        <v>444</v>
      </c>
      <c r="F114" s="62">
        <v>2354</v>
      </c>
      <c r="G114" s="179">
        <v>44613</v>
      </c>
      <c r="H114" s="168" t="s">
        <v>536</v>
      </c>
      <c r="I114" s="15">
        <v>1</v>
      </c>
      <c r="L114" s="144"/>
      <c r="N114" s="166">
        <v>2200</v>
      </c>
    </row>
    <row r="115" spans="2:14" ht="27" customHeight="1" x14ac:dyDescent="0.55000000000000004">
      <c r="B115" s="3"/>
      <c r="C115" s="38"/>
      <c r="D115" s="165"/>
      <c r="E115" s="198" t="s">
        <v>445</v>
      </c>
      <c r="F115" s="66"/>
      <c r="G115" s="180"/>
      <c r="H115" s="169"/>
      <c r="I115" s="17"/>
      <c r="L115" s="144"/>
      <c r="N115" s="167"/>
    </row>
    <row r="116" spans="2:14" ht="27" customHeight="1" x14ac:dyDescent="0.55000000000000004">
      <c r="B116" s="5">
        <v>56</v>
      </c>
      <c r="C116" s="123"/>
      <c r="D116" s="201" t="s">
        <v>404</v>
      </c>
      <c r="E116" s="197" t="s">
        <v>446</v>
      </c>
      <c r="F116" s="62">
        <v>1819</v>
      </c>
      <c r="G116" s="179">
        <v>44613</v>
      </c>
      <c r="H116" s="168" t="s">
        <v>537</v>
      </c>
      <c r="I116" s="58">
        <v>1</v>
      </c>
      <c r="L116" s="144"/>
      <c r="N116" s="166">
        <v>1700</v>
      </c>
    </row>
    <row r="117" spans="2:14" ht="27" customHeight="1" x14ac:dyDescent="0.55000000000000004">
      <c r="B117" s="6"/>
      <c r="C117" s="38"/>
      <c r="D117" s="165"/>
      <c r="E117" s="198" t="s">
        <v>447</v>
      </c>
      <c r="F117" s="53"/>
      <c r="G117" s="180"/>
      <c r="H117" s="169"/>
      <c r="I117" s="58"/>
      <c r="L117" s="144"/>
      <c r="N117" s="167"/>
    </row>
    <row r="118" spans="2:14" ht="27" customHeight="1" x14ac:dyDescent="0.55000000000000004">
      <c r="B118" s="2">
        <v>57</v>
      </c>
      <c r="C118" s="123"/>
      <c r="D118" s="201" t="s">
        <v>401</v>
      </c>
      <c r="E118" s="197" t="s">
        <v>442</v>
      </c>
      <c r="F118" s="62">
        <v>22309.5</v>
      </c>
      <c r="G118" s="179">
        <v>44613</v>
      </c>
      <c r="H118" s="168" t="s">
        <v>538</v>
      </c>
      <c r="I118" s="15">
        <v>1</v>
      </c>
      <c r="L118" s="144"/>
      <c r="N118" s="166">
        <v>20850</v>
      </c>
    </row>
    <row r="119" spans="2:14" ht="27" customHeight="1" x14ac:dyDescent="0.55000000000000004">
      <c r="B119" s="3"/>
      <c r="C119" s="38"/>
      <c r="D119" s="165" t="s">
        <v>402</v>
      </c>
      <c r="E119" s="198" t="s">
        <v>448</v>
      </c>
      <c r="F119" s="66"/>
      <c r="G119" s="180"/>
      <c r="H119" s="169"/>
      <c r="I119" s="17"/>
      <c r="L119" s="144"/>
      <c r="N119" s="167"/>
    </row>
    <row r="120" spans="2:14" ht="27" customHeight="1" x14ac:dyDescent="0.55000000000000004">
      <c r="B120" s="2">
        <v>58</v>
      </c>
      <c r="C120" s="123"/>
      <c r="D120" s="201" t="s">
        <v>409</v>
      </c>
      <c r="E120" s="197" t="s">
        <v>458</v>
      </c>
      <c r="F120" s="53">
        <v>6955</v>
      </c>
      <c r="G120" s="179">
        <v>44613</v>
      </c>
      <c r="H120" s="168" t="s">
        <v>544</v>
      </c>
      <c r="I120" s="15">
        <v>1</v>
      </c>
      <c r="L120" s="144"/>
      <c r="N120" s="167"/>
    </row>
    <row r="121" spans="2:14" ht="27" customHeight="1" x14ac:dyDescent="0.55000000000000004">
      <c r="B121" s="3"/>
      <c r="C121" s="38"/>
      <c r="D121" s="165"/>
      <c r="E121" s="198"/>
      <c r="F121" s="66"/>
      <c r="G121" s="180"/>
      <c r="H121" s="169"/>
      <c r="I121" s="17"/>
      <c r="L121" s="144"/>
      <c r="N121" s="167"/>
    </row>
    <row r="122" spans="2:14" ht="27" customHeight="1" x14ac:dyDescent="0.55000000000000004">
      <c r="B122" s="5">
        <v>59</v>
      </c>
      <c r="C122" s="123"/>
      <c r="D122" s="201" t="s">
        <v>441</v>
      </c>
      <c r="E122" s="197" t="s">
        <v>648</v>
      </c>
      <c r="F122" s="62">
        <v>1926</v>
      </c>
      <c r="G122" s="179">
        <v>44613</v>
      </c>
      <c r="H122" s="168" t="s">
        <v>612</v>
      </c>
      <c r="I122" s="15">
        <v>1</v>
      </c>
      <c r="L122" s="144"/>
      <c r="N122" s="167"/>
    </row>
    <row r="123" spans="2:14" ht="27" customHeight="1" x14ac:dyDescent="0.55000000000000004">
      <c r="B123" s="6"/>
      <c r="C123" s="38"/>
      <c r="D123" s="165"/>
      <c r="E123" s="198" t="s">
        <v>447</v>
      </c>
      <c r="F123" s="66"/>
      <c r="G123" s="180"/>
      <c r="H123" s="169"/>
      <c r="I123" s="17"/>
      <c r="L123" s="144"/>
      <c r="N123" s="167"/>
    </row>
    <row r="124" spans="2:14" ht="27" customHeight="1" x14ac:dyDescent="0.55000000000000004">
      <c r="B124" s="2">
        <v>60</v>
      </c>
      <c r="C124" s="123"/>
      <c r="D124" s="187" t="s">
        <v>658</v>
      </c>
      <c r="E124" s="146" t="s">
        <v>689</v>
      </c>
      <c r="F124" s="174">
        <v>98226</v>
      </c>
      <c r="G124" s="54">
        <v>44613</v>
      </c>
      <c r="H124" s="161" t="s">
        <v>705</v>
      </c>
      <c r="I124" s="55">
        <v>1</v>
      </c>
      <c r="L124" s="144"/>
      <c r="N124" s="167"/>
    </row>
    <row r="125" spans="2:14" ht="27" customHeight="1" x14ac:dyDescent="0.55000000000000004">
      <c r="B125" s="3"/>
      <c r="C125" s="38"/>
      <c r="D125" s="156"/>
      <c r="E125" s="152"/>
      <c r="F125" s="171"/>
      <c r="G125" s="38"/>
      <c r="H125" s="163"/>
      <c r="I125" s="67"/>
      <c r="L125" s="144"/>
      <c r="N125" s="167"/>
    </row>
    <row r="126" spans="2:14" ht="27" customHeight="1" x14ac:dyDescent="0.55000000000000004">
      <c r="B126" s="2">
        <v>61</v>
      </c>
      <c r="C126" s="123"/>
      <c r="D126" s="201" t="s">
        <v>422</v>
      </c>
      <c r="E126" s="197" t="s">
        <v>494</v>
      </c>
      <c r="F126" s="53">
        <v>42372</v>
      </c>
      <c r="G126" s="179">
        <v>44614</v>
      </c>
      <c r="H126" s="168" t="s">
        <v>572</v>
      </c>
      <c r="I126" s="15">
        <v>1</v>
      </c>
      <c r="L126" s="144"/>
      <c r="N126" s="167"/>
    </row>
    <row r="127" spans="2:14" ht="27" customHeight="1" x14ac:dyDescent="0.55000000000000004">
      <c r="B127" s="3"/>
      <c r="C127" s="38"/>
      <c r="D127" s="165"/>
      <c r="E127" s="198" t="s">
        <v>510</v>
      </c>
      <c r="F127" s="66"/>
      <c r="G127" s="180"/>
      <c r="H127" s="169"/>
      <c r="I127" s="17"/>
      <c r="L127" s="144"/>
      <c r="N127" s="167"/>
    </row>
    <row r="128" spans="2:14" ht="27" customHeight="1" x14ac:dyDescent="0.55000000000000004">
      <c r="B128" s="5">
        <v>62</v>
      </c>
      <c r="C128" s="123"/>
      <c r="D128" s="201" t="s">
        <v>416</v>
      </c>
      <c r="E128" s="197" t="s">
        <v>511</v>
      </c>
      <c r="F128" s="53">
        <v>18618</v>
      </c>
      <c r="G128" s="179">
        <v>44614</v>
      </c>
      <c r="H128" s="168" t="s">
        <v>573</v>
      </c>
      <c r="I128" s="58">
        <v>1</v>
      </c>
      <c r="L128" s="144"/>
      <c r="N128" s="167"/>
    </row>
    <row r="129" spans="2:14" ht="27" customHeight="1" x14ac:dyDescent="0.55000000000000004">
      <c r="B129" s="6"/>
      <c r="C129" s="38"/>
      <c r="D129" s="165" t="s">
        <v>406</v>
      </c>
      <c r="E129" s="198"/>
      <c r="F129" s="66"/>
      <c r="G129" s="180"/>
      <c r="H129" s="169"/>
      <c r="I129" s="58"/>
      <c r="L129" s="144"/>
      <c r="N129" s="167"/>
    </row>
    <row r="130" spans="2:14" ht="27" customHeight="1" x14ac:dyDescent="0.55000000000000004">
      <c r="B130" s="2">
        <v>63</v>
      </c>
      <c r="C130" s="123"/>
      <c r="D130" s="201" t="s">
        <v>405</v>
      </c>
      <c r="E130" s="197" t="s">
        <v>512</v>
      </c>
      <c r="F130" s="53">
        <v>2033</v>
      </c>
      <c r="G130" s="179">
        <v>44614</v>
      </c>
      <c r="H130" s="168" t="s">
        <v>574</v>
      </c>
      <c r="I130" s="15">
        <v>1</v>
      </c>
      <c r="L130" s="144"/>
      <c r="N130" s="167"/>
    </row>
    <row r="131" spans="2:14" ht="27" customHeight="1" x14ac:dyDescent="0.55000000000000004">
      <c r="B131" s="3"/>
      <c r="C131" s="38"/>
      <c r="D131" s="165" t="s">
        <v>406</v>
      </c>
      <c r="E131" s="198"/>
      <c r="F131" s="66"/>
      <c r="G131" s="180"/>
      <c r="H131" s="169"/>
      <c r="I131" s="17"/>
      <c r="L131" s="144"/>
      <c r="N131" s="167"/>
    </row>
    <row r="132" spans="2:14" ht="27" customHeight="1" x14ac:dyDescent="0.55000000000000004">
      <c r="B132" s="2">
        <v>64</v>
      </c>
      <c r="C132" s="123"/>
      <c r="D132" s="202" t="s">
        <v>425</v>
      </c>
      <c r="E132" s="197" t="s">
        <v>513</v>
      </c>
      <c r="F132" s="53">
        <v>41370.480000000003</v>
      </c>
      <c r="G132" s="179">
        <v>44614</v>
      </c>
      <c r="H132" s="168" t="s">
        <v>575</v>
      </c>
      <c r="I132" s="58">
        <v>1</v>
      </c>
      <c r="L132" s="144"/>
      <c r="N132" s="167"/>
    </row>
    <row r="133" spans="2:14" ht="27" customHeight="1" x14ac:dyDescent="0.55000000000000004">
      <c r="B133" s="3"/>
      <c r="C133" s="38"/>
      <c r="D133" s="165"/>
      <c r="E133" s="198" t="s">
        <v>514</v>
      </c>
      <c r="F133" s="66"/>
      <c r="G133" s="180"/>
      <c r="H133" s="169"/>
      <c r="I133" s="58"/>
      <c r="L133" s="144"/>
      <c r="N133" s="167"/>
    </row>
    <row r="134" spans="2:14" ht="27" customHeight="1" x14ac:dyDescent="0.55000000000000004">
      <c r="B134" s="5">
        <v>65</v>
      </c>
      <c r="C134" s="123"/>
      <c r="D134" s="201" t="s">
        <v>426</v>
      </c>
      <c r="E134" s="197" t="s">
        <v>515</v>
      </c>
      <c r="F134" s="53">
        <v>24610</v>
      </c>
      <c r="G134" s="179">
        <v>44614</v>
      </c>
      <c r="H134" s="168" t="s">
        <v>576</v>
      </c>
      <c r="I134" s="15">
        <v>1</v>
      </c>
      <c r="L134" s="144"/>
      <c r="N134" s="167"/>
    </row>
    <row r="135" spans="2:14" ht="27" customHeight="1" x14ac:dyDescent="0.55000000000000004">
      <c r="B135" s="6"/>
      <c r="C135" s="38"/>
      <c r="D135" s="165" t="s">
        <v>427</v>
      </c>
      <c r="E135" s="198" t="s">
        <v>516</v>
      </c>
      <c r="F135" s="53"/>
      <c r="G135" s="180"/>
      <c r="H135" s="169"/>
      <c r="I135" s="17"/>
      <c r="L135" s="144"/>
      <c r="N135" s="167"/>
    </row>
    <row r="136" spans="2:14" ht="27" customHeight="1" x14ac:dyDescent="0.55000000000000004">
      <c r="B136" s="2">
        <v>66</v>
      </c>
      <c r="C136" s="123"/>
      <c r="D136" s="201" t="s">
        <v>403</v>
      </c>
      <c r="E136" s="197" t="s">
        <v>517</v>
      </c>
      <c r="F136" s="62">
        <v>1412.4</v>
      </c>
      <c r="G136" s="179">
        <v>44614</v>
      </c>
      <c r="H136" s="168" t="s">
        <v>577</v>
      </c>
      <c r="I136" s="15">
        <v>1</v>
      </c>
      <c r="L136" s="144"/>
      <c r="N136" s="167"/>
    </row>
    <row r="137" spans="2:14" ht="27" customHeight="1" x14ac:dyDescent="0.55000000000000004">
      <c r="B137" s="3"/>
      <c r="C137" s="38"/>
      <c r="D137" s="165"/>
      <c r="E137" s="198" t="s">
        <v>518</v>
      </c>
      <c r="F137" s="66"/>
      <c r="G137" s="180"/>
      <c r="H137" s="169"/>
      <c r="I137" s="17"/>
      <c r="L137" s="144"/>
      <c r="N137" s="167"/>
    </row>
    <row r="138" spans="2:14" ht="27" customHeight="1" x14ac:dyDescent="0.55000000000000004">
      <c r="B138" s="2">
        <v>67</v>
      </c>
      <c r="C138" s="123"/>
      <c r="D138" s="201" t="s">
        <v>404</v>
      </c>
      <c r="E138" s="197" t="s">
        <v>519</v>
      </c>
      <c r="F138" s="53">
        <v>13920.7</v>
      </c>
      <c r="G138" s="179">
        <v>44614</v>
      </c>
      <c r="H138" s="168" t="s">
        <v>578</v>
      </c>
      <c r="I138" s="15">
        <v>1</v>
      </c>
      <c r="L138" s="144"/>
      <c r="N138" s="167"/>
    </row>
    <row r="139" spans="2:14" ht="27" customHeight="1" x14ac:dyDescent="0.55000000000000004">
      <c r="B139" s="3"/>
      <c r="C139" s="38"/>
      <c r="D139" s="165"/>
      <c r="E139" s="198" t="s">
        <v>482</v>
      </c>
      <c r="F139" s="66"/>
      <c r="G139" s="180"/>
      <c r="H139" s="169"/>
      <c r="I139" s="17"/>
      <c r="L139" s="144"/>
      <c r="N139" s="167"/>
    </row>
    <row r="140" spans="2:14" ht="27" customHeight="1" x14ac:dyDescent="0.55000000000000004">
      <c r="B140" s="5">
        <v>68</v>
      </c>
      <c r="C140" s="123"/>
      <c r="D140" s="202" t="s">
        <v>405</v>
      </c>
      <c r="E140" s="197" t="s">
        <v>520</v>
      </c>
      <c r="F140" s="62">
        <v>963</v>
      </c>
      <c r="G140" s="179">
        <v>44614</v>
      </c>
      <c r="H140" s="168" t="s">
        <v>579</v>
      </c>
      <c r="I140" s="58">
        <v>1</v>
      </c>
      <c r="L140" s="144"/>
      <c r="N140" s="167"/>
    </row>
    <row r="141" spans="2:14" ht="27" customHeight="1" x14ac:dyDescent="0.55000000000000004">
      <c r="B141" s="6"/>
      <c r="C141" s="38"/>
      <c r="D141" s="165" t="s">
        <v>406</v>
      </c>
      <c r="E141" s="198"/>
      <c r="F141" s="66"/>
      <c r="G141" s="180"/>
      <c r="H141" s="169"/>
      <c r="I141" s="58"/>
      <c r="L141" s="144"/>
      <c r="N141" s="167"/>
    </row>
    <row r="142" spans="2:14" ht="27" customHeight="1" x14ac:dyDescent="0.55000000000000004">
      <c r="B142" s="2">
        <v>69</v>
      </c>
      <c r="C142" s="129"/>
      <c r="D142" s="202" t="s">
        <v>404</v>
      </c>
      <c r="E142" s="197" t="s">
        <v>623</v>
      </c>
      <c r="F142" s="62">
        <v>68207.149999999994</v>
      </c>
      <c r="G142" s="179">
        <v>44614</v>
      </c>
      <c r="H142" s="168" t="s">
        <v>596</v>
      </c>
      <c r="I142" s="15">
        <v>1</v>
      </c>
      <c r="L142" s="144"/>
      <c r="N142" s="167"/>
    </row>
    <row r="143" spans="2:14" ht="27" customHeight="1" x14ac:dyDescent="0.55000000000000004">
      <c r="B143" s="3"/>
      <c r="C143" s="57"/>
      <c r="D143" s="165"/>
      <c r="E143" s="198" t="s">
        <v>624</v>
      </c>
      <c r="F143" s="66"/>
      <c r="G143" s="182"/>
      <c r="H143" s="169"/>
      <c r="I143" s="17"/>
      <c r="L143" s="144"/>
      <c r="N143" s="167"/>
    </row>
    <row r="144" spans="2:14" ht="27" customHeight="1" x14ac:dyDescent="0.55000000000000004">
      <c r="B144" s="2">
        <v>70</v>
      </c>
      <c r="C144" s="123"/>
      <c r="D144" s="201" t="s">
        <v>407</v>
      </c>
      <c r="E144" s="197" t="s">
        <v>639</v>
      </c>
      <c r="F144" s="53">
        <v>2818.38</v>
      </c>
      <c r="G144" s="179">
        <v>44614</v>
      </c>
      <c r="H144" s="168" t="s">
        <v>606</v>
      </c>
      <c r="I144" s="15">
        <v>1</v>
      </c>
      <c r="L144" s="144"/>
      <c r="N144" s="167"/>
    </row>
    <row r="145" spans="2:14" ht="27" customHeight="1" x14ac:dyDescent="0.55000000000000004">
      <c r="B145" s="3"/>
      <c r="C145" s="38"/>
      <c r="D145" s="165" t="s">
        <v>408</v>
      </c>
      <c r="E145" s="198" t="s">
        <v>452</v>
      </c>
      <c r="F145" s="66"/>
      <c r="G145" s="180"/>
      <c r="H145" s="169"/>
      <c r="I145" s="17"/>
      <c r="L145" s="144"/>
      <c r="N145" s="167"/>
    </row>
    <row r="146" spans="2:14" ht="27" customHeight="1" x14ac:dyDescent="0.55000000000000004">
      <c r="B146" s="5">
        <v>71</v>
      </c>
      <c r="C146" s="123"/>
      <c r="D146" s="201" t="s">
        <v>420</v>
      </c>
      <c r="E146" s="197" t="s">
        <v>640</v>
      </c>
      <c r="F146" s="53">
        <v>86755.6</v>
      </c>
      <c r="G146" s="179">
        <v>44614</v>
      </c>
      <c r="H146" s="168" t="s">
        <v>607</v>
      </c>
      <c r="I146" s="58">
        <v>1</v>
      </c>
      <c r="L146" s="144"/>
      <c r="N146" s="167"/>
    </row>
    <row r="147" spans="2:14" ht="27" customHeight="1" x14ac:dyDescent="0.55000000000000004">
      <c r="B147" s="6"/>
      <c r="C147" s="38"/>
      <c r="D147" s="165"/>
      <c r="E147" s="198" t="s">
        <v>641</v>
      </c>
      <c r="F147" s="66"/>
      <c r="G147" s="182"/>
      <c r="H147" s="169"/>
      <c r="I147" s="58"/>
      <c r="L147" s="144"/>
      <c r="N147" s="167"/>
    </row>
    <row r="148" spans="2:14" ht="27" customHeight="1" x14ac:dyDescent="0.55000000000000004">
      <c r="B148" s="2">
        <v>72</v>
      </c>
      <c r="C148" s="37"/>
      <c r="D148" s="187" t="s">
        <v>665</v>
      </c>
      <c r="E148" s="146" t="s">
        <v>690</v>
      </c>
      <c r="F148" s="174">
        <v>74900</v>
      </c>
      <c r="G148" s="54">
        <v>44614</v>
      </c>
      <c r="H148" s="161" t="s">
        <v>706</v>
      </c>
      <c r="I148" s="55">
        <v>1</v>
      </c>
      <c r="L148" s="144"/>
      <c r="N148" s="167"/>
    </row>
    <row r="149" spans="2:14" ht="27" customHeight="1" x14ac:dyDescent="0.55000000000000004">
      <c r="B149" s="3"/>
      <c r="C149" s="38"/>
      <c r="D149" s="156"/>
      <c r="E149" s="154" t="s">
        <v>691</v>
      </c>
      <c r="F149" s="171"/>
      <c r="G149" s="38"/>
      <c r="H149" s="163"/>
      <c r="I149" s="67"/>
      <c r="L149" s="144"/>
      <c r="N149" s="167"/>
    </row>
    <row r="150" spans="2:14" ht="27" customHeight="1" x14ac:dyDescent="0.55000000000000004">
      <c r="B150" s="2">
        <v>73</v>
      </c>
      <c r="C150" s="123"/>
      <c r="D150" s="160" t="s">
        <v>659</v>
      </c>
      <c r="E150" s="155" t="s">
        <v>666</v>
      </c>
      <c r="F150" s="176">
        <v>16847.150000000001</v>
      </c>
      <c r="G150" s="54">
        <v>44614</v>
      </c>
      <c r="H150" s="164" t="s">
        <v>707</v>
      </c>
      <c r="I150" s="55">
        <v>1</v>
      </c>
      <c r="L150" s="144"/>
      <c r="N150" s="167"/>
    </row>
    <row r="151" spans="2:14" ht="27" customHeight="1" x14ac:dyDescent="0.55000000000000004">
      <c r="B151" s="3"/>
      <c r="C151" s="38"/>
      <c r="D151" s="156"/>
      <c r="E151" s="152" t="s">
        <v>447</v>
      </c>
      <c r="F151" s="171"/>
      <c r="G151" s="38"/>
      <c r="H151" s="163"/>
      <c r="I151" s="67"/>
      <c r="L151" s="144"/>
      <c r="N151" s="167"/>
    </row>
    <row r="152" spans="2:14" ht="27" customHeight="1" x14ac:dyDescent="0.55000000000000004">
      <c r="B152" s="5">
        <v>74</v>
      </c>
      <c r="C152" s="123"/>
      <c r="D152" s="201" t="s">
        <v>407</v>
      </c>
      <c r="E152" s="197" t="s">
        <v>455</v>
      </c>
      <c r="F152" s="62">
        <v>1409.19</v>
      </c>
      <c r="G152" s="179">
        <v>44615</v>
      </c>
      <c r="H152" s="168" t="s">
        <v>542</v>
      </c>
      <c r="I152" s="15">
        <v>1</v>
      </c>
      <c r="L152" s="144"/>
      <c r="N152" s="166">
        <v>1317</v>
      </c>
    </row>
    <row r="153" spans="2:14" ht="27" customHeight="1" x14ac:dyDescent="0.55000000000000004">
      <c r="B153" s="6"/>
      <c r="C153" s="38"/>
      <c r="D153" s="165" t="s">
        <v>408</v>
      </c>
      <c r="E153" s="198" t="s">
        <v>452</v>
      </c>
      <c r="F153" s="53"/>
      <c r="G153" s="180"/>
      <c r="H153" s="169"/>
      <c r="I153" s="17"/>
      <c r="L153" s="144"/>
      <c r="N153" s="167"/>
    </row>
    <row r="154" spans="2:14" ht="27" customHeight="1" x14ac:dyDescent="0.55000000000000004">
      <c r="B154" s="2">
        <v>75</v>
      </c>
      <c r="C154" s="123"/>
      <c r="D154" s="201" t="s">
        <v>407</v>
      </c>
      <c r="E154" s="197" t="s">
        <v>521</v>
      </c>
      <c r="F154" s="62">
        <v>3522.98</v>
      </c>
      <c r="G154" s="179">
        <v>44615</v>
      </c>
      <c r="H154" s="168" t="s">
        <v>580</v>
      </c>
      <c r="I154" s="15">
        <v>1</v>
      </c>
      <c r="J154" s="14"/>
      <c r="L154" s="144"/>
      <c r="N154" s="166">
        <v>3265</v>
      </c>
    </row>
    <row r="155" spans="2:14" ht="27" customHeight="1" x14ac:dyDescent="0.55000000000000004">
      <c r="B155" s="3"/>
      <c r="C155" s="38"/>
      <c r="D155" s="165" t="s">
        <v>408</v>
      </c>
      <c r="E155" s="198" t="s">
        <v>452</v>
      </c>
      <c r="F155" s="53"/>
      <c r="G155" s="180"/>
      <c r="H155" s="169"/>
      <c r="I155" s="17"/>
      <c r="J155" s="14"/>
      <c r="L155" s="144"/>
      <c r="N155" s="167"/>
    </row>
    <row r="156" spans="2:14" ht="27" customHeight="1" x14ac:dyDescent="0.55000000000000004">
      <c r="B156" s="2">
        <v>76</v>
      </c>
      <c r="C156" s="123"/>
      <c r="D156" s="201" t="s">
        <v>409</v>
      </c>
      <c r="E156" s="197" t="s">
        <v>522</v>
      </c>
      <c r="F156" s="62">
        <v>1765.5</v>
      </c>
      <c r="G156" s="179">
        <v>44615</v>
      </c>
      <c r="H156" s="168" t="s">
        <v>581</v>
      </c>
      <c r="I156" s="58">
        <v>1</v>
      </c>
      <c r="J156" s="14"/>
      <c r="L156" s="144"/>
      <c r="N156" s="167"/>
    </row>
    <row r="157" spans="2:14" ht="27" customHeight="1" x14ac:dyDescent="0.55000000000000004">
      <c r="B157" s="3"/>
      <c r="C157" s="38"/>
      <c r="D157" s="165"/>
      <c r="E157" s="198"/>
      <c r="F157" s="66"/>
      <c r="G157" s="180"/>
      <c r="H157" s="169"/>
      <c r="I157" s="58"/>
      <c r="J157" s="14"/>
      <c r="L157" s="144"/>
      <c r="N157" s="167"/>
    </row>
    <row r="158" spans="2:14" ht="27" customHeight="1" x14ac:dyDescent="0.55000000000000004">
      <c r="B158" s="5">
        <v>77</v>
      </c>
      <c r="C158" s="123"/>
      <c r="D158" s="201" t="s">
        <v>404</v>
      </c>
      <c r="E158" s="197" t="s">
        <v>523</v>
      </c>
      <c r="F158" s="53">
        <v>1177</v>
      </c>
      <c r="G158" s="179">
        <v>44615</v>
      </c>
      <c r="H158" s="168" t="s">
        <v>582</v>
      </c>
      <c r="I158" s="15">
        <v>1</v>
      </c>
      <c r="J158" s="14"/>
      <c r="L158" s="144"/>
      <c r="N158" s="167"/>
    </row>
    <row r="159" spans="2:14" ht="27" customHeight="1" x14ac:dyDescent="0.55000000000000004">
      <c r="B159" s="6"/>
      <c r="C159" s="38"/>
      <c r="D159" s="165"/>
      <c r="E159" s="198"/>
      <c r="F159" s="66"/>
      <c r="G159" s="180"/>
      <c r="H159" s="169"/>
      <c r="I159" s="17"/>
      <c r="J159" s="14"/>
      <c r="L159" s="144"/>
      <c r="N159" s="167"/>
    </row>
    <row r="160" spans="2:14" ht="27" customHeight="1" x14ac:dyDescent="0.55000000000000004">
      <c r="B160" s="2">
        <v>78</v>
      </c>
      <c r="C160" s="124"/>
      <c r="D160" s="201" t="s">
        <v>404</v>
      </c>
      <c r="E160" s="197" t="s">
        <v>524</v>
      </c>
      <c r="F160" s="53">
        <v>1926</v>
      </c>
      <c r="G160" s="179">
        <v>44615</v>
      </c>
      <c r="H160" s="168" t="s">
        <v>583</v>
      </c>
      <c r="I160" s="58">
        <v>1</v>
      </c>
      <c r="J160" s="14"/>
      <c r="L160" s="144"/>
      <c r="N160" s="167"/>
    </row>
    <row r="161" spans="2:14" ht="27" customHeight="1" x14ac:dyDescent="0.55000000000000004">
      <c r="B161" s="3"/>
      <c r="C161" s="57"/>
      <c r="D161" s="165"/>
      <c r="E161" s="198"/>
      <c r="F161" s="66"/>
      <c r="G161" s="180"/>
      <c r="H161" s="169"/>
      <c r="I161" s="58"/>
      <c r="J161" s="14"/>
      <c r="L161" s="144"/>
      <c r="N161" s="167"/>
    </row>
    <row r="162" spans="2:14" ht="27" customHeight="1" x14ac:dyDescent="0.55000000000000004">
      <c r="B162" s="2">
        <v>79</v>
      </c>
      <c r="C162" s="123"/>
      <c r="D162" s="201" t="s">
        <v>403</v>
      </c>
      <c r="E162" s="197" t="s">
        <v>525</v>
      </c>
      <c r="F162" s="53">
        <v>3103</v>
      </c>
      <c r="G162" s="179">
        <v>44615</v>
      </c>
      <c r="H162" s="168" t="s">
        <v>584</v>
      </c>
      <c r="I162" s="15">
        <v>1</v>
      </c>
      <c r="J162" s="14"/>
      <c r="L162" s="144"/>
      <c r="N162" s="167"/>
    </row>
    <row r="163" spans="2:14" ht="27" customHeight="1" x14ac:dyDescent="0.55000000000000004">
      <c r="B163" s="3"/>
      <c r="C163" s="38"/>
      <c r="D163" s="165"/>
      <c r="E163" s="198" t="s">
        <v>526</v>
      </c>
      <c r="F163" s="66"/>
      <c r="G163" s="180"/>
      <c r="H163" s="169"/>
      <c r="I163" s="17"/>
      <c r="J163" s="14"/>
      <c r="L163" s="144"/>
      <c r="N163" s="167"/>
    </row>
    <row r="164" spans="2:14" ht="27" customHeight="1" x14ac:dyDescent="0.55000000000000004">
      <c r="B164" s="5">
        <v>80</v>
      </c>
      <c r="C164" s="123"/>
      <c r="D164" s="201" t="s">
        <v>416</v>
      </c>
      <c r="E164" s="197" t="s">
        <v>527</v>
      </c>
      <c r="F164" s="53">
        <v>5542.6</v>
      </c>
      <c r="G164" s="179">
        <v>44615</v>
      </c>
      <c r="H164" s="168" t="s">
        <v>585</v>
      </c>
      <c r="I164" s="58">
        <v>1</v>
      </c>
      <c r="J164" s="14"/>
      <c r="L164" s="144"/>
      <c r="N164" s="167"/>
    </row>
    <row r="165" spans="2:14" ht="27" customHeight="1" x14ac:dyDescent="0.55000000000000004">
      <c r="B165" s="6"/>
      <c r="C165" s="38"/>
      <c r="D165" s="165" t="s">
        <v>406</v>
      </c>
      <c r="E165" s="198"/>
      <c r="F165" s="66"/>
      <c r="G165" s="180"/>
      <c r="H165" s="169"/>
      <c r="I165" s="58"/>
      <c r="J165" s="14"/>
      <c r="L165" s="144"/>
      <c r="N165" s="167"/>
    </row>
    <row r="166" spans="2:14" ht="27" customHeight="1" x14ac:dyDescent="0.55000000000000004">
      <c r="B166" s="2">
        <v>81</v>
      </c>
      <c r="C166" s="123"/>
      <c r="D166" s="201" t="s">
        <v>404</v>
      </c>
      <c r="E166" s="197" t="s">
        <v>528</v>
      </c>
      <c r="F166" s="53">
        <v>1669.2</v>
      </c>
      <c r="G166" s="179">
        <v>44615</v>
      </c>
      <c r="H166" s="168" t="s">
        <v>586</v>
      </c>
      <c r="I166" s="15">
        <v>1</v>
      </c>
      <c r="J166" s="14"/>
      <c r="L166" s="144"/>
      <c r="N166" s="167"/>
    </row>
    <row r="167" spans="2:14" ht="27" customHeight="1" x14ac:dyDescent="0.55000000000000004">
      <c r="B167" s="3"/>
      <c r="C167" s="38"/>
      <c r="D167" s="165"/>
      <c r="E167" s="198"/>
      <c r="F167" s="53"/>
      <c r="G167" s="180"/>
      <c r="H167" s="169"/>
      <c r="I167" s="17"/>
      <c r="J167" s="14"/>
      <c r="L167" s="144"/>
      <c r="N167" s="167"/>
    </row>
    <row r="168" spans="2:14" ht="27" customHeight="1" x14ac:dyDescent="0.55000000000000004">
      <c r="B168" s="2">
        <v>82</v>
      </c>
      <c r="C168" s="129"/>
      <c r="D168" s="202" t="s">
        <v>428</v>
      </c>
      <c r="E168" s="197" t="s">
        <v>529</v>
      </c>
      <c r="F168" s="62">
        <v>9228.75</v>
      </c>
      <c r="G168" s="179">
        <v>44615</v>
      </c>
      <c r="H168" s="168" t="s">
        <v>587</v>
      </c>
      <c r="I168" s="58">
        <v>1</v>
      </c>
      <c r="J168" s="14"/>
      <c r="L168" s="144"/>
      <c r="N168" s="167"/>
    </row>
    <row r="169" spans="2:14" ht="27" customHeight="1" x14ac:dyDescent="0.55000000000000004">
      <c r="B169" s="3"/>
      <c r="C169" s="38"/>
      <c r="D169" s="165"/>
      <c r="E169" s="198" t="s">
        <v>530</v>
      </c>
      <c r="F169" s="53"/>
      <c r="G169" s="180"/>
      <c r="H169" s="169"/>
      <c r="I169" s="58"/>
      <c r="J169" s="14"/>
      <c r="L169" s="144"/>
      <c r="N169" s="167"/>
    </row>
    <row r="170" spans="2:14" ht="27" customHeight="1" x14ac:dyDescent="0.55000000000000004">
      <c r="B170" s="5">
        <v>83</v>
      </c>
      <c r="C170" s="123"/>
      <c r="D170" s="201" t="s">
        <v>429</v>
      </c>
      <c r="E170" s="197" t="s">
        <v>613</v>
      </c>
      <c r="F170" s="62">
        <v>7318.8</v>
      </c>
      <c r="G170" s="179">
        <v>44615</v>
      </c>
      <c r="H170" s="168" t="s">
        <v>590</v>
      </c>
      <c r="I170" s="15">
        <v>1</v>
      </c>
      <c r="J170" s="14"/>
      <c r="L170" s="144"/>
      <c r="N170" s="167"/>
    </row>
    <row r="171" spans="2:14" ht="27" customHeight="1" x14ac:dyDescent="0.55000000000000004">
      <c r="B171" s="6"/>
      <c r="C171" s="38"/>
      <c r="D171" s="165"/>
      <c r="E171" s="198" t="s">
        <v>614</v>
      </c>
      <c r="F171" s="66"/>
      <c r="G171" s="180"/>
      <c r="H171" s="169"/>
      <c r="I171" s="17"/>
      <c r="J171" s="14"/>
      <c r="L171" s="144"/>
      <c r="N171" s="167"/>
    </row>
    <row r="172" spans="2:14" ht="27" customHeight="1" x14ac:dyDescent="0.55000000000000004">
      <c r="B172" s="2">
        <v>84</v>
      </c>
      <c r="C172" s="123"/>
      <c r="D172" s="201" t="s">
        <v>411</v>
      </c>
      <c r="E172" s="197" t="s">
        <v>642</v>
      </c>
      <c r="F172" s="53">
        <v>9416</v>
      </c>
      <c r="G172" s="179">
        <v>44615</v>
      </c>
      <c r="H172" s="168" t="s">
        <v>608</v>
      </c>
      <c r="I172" s="15">
        <v>1</v>
      </c>
      <c r="J172" s="14"/>
      <c r="L172" s="144"/>
      <c r="N172" s="167"/>
    </row>
    <row r="173" spans="2:14" ht="27" customHeight="1" x14ac:dyDescent="0.55000000000000004">
      <c r="B173" s="3"/>
      <c r="C173" s="38"/>
      <c r="D173" s="165"/>
      <c r="E173" s="198" t="s">
        <v>643</v>
      </c>
      <c r="F173" s="66"/>
      <c r="G173" s="180"/>
      <c r="H173" s="169"/>
      <c r="I173" s="17"/>
      <c r="J173" s="14"/>
      <c r="L173" s="144"/>
      <c r="N173" s="167"/>
    </row>
    <row r="174" spans="2:14" ht="27" customHeight="1" x14ac:dyDescent="0.55000000000000004">
      <c r="B174" s="2">
        <v>85</v>
      </c>
      <c r="C174" s="194"/>
      <c r="D174" s="202" t="s">
        <v>439</v>
      </c>
      <c r="E174" s="197" t="s">
        <v>644</v>
      </c>
      <c r="F174" s="53">
        <v>20865</v>
      </c>
      <c r="G174" s="179">
        <v>44615</v>
      </c>
      <c r="H174" s="168" t="s">
        <v>609</v>
      </c>
      <c r="I174" s="58">
        <v>1</v>
      </c>
      <c r="J174" s="14"/>
      <c r="L174" s="144"/>
      <c r="N174" s="167"/>
    </row>
    <row r="175" spans="2:14" ht="27" customHeight="1" x14ac:dyDescent="0.55000000000000004">
      <c r="B175" s="3"/>
      <c r="C175" s="38"/>
      <c r="D175" s="165" t="s">
        <v>402</v>
      </c>
      <c r="E175" s="198" t="s">
        <v>645</v>
      </c>
      <c r="F175" s="66"/>
      <c r="G175" s="180"/>
      <c r="H175" s="169"/>
      <c r="I175" s="58"/>
      <c r="J175" s="14"/>
      <c r="L175" s="144"/>
      <c r="N175" s="167"/>
    </row>
    <row r="176" spans="2:14" ht="27" customHeight="1" x14ac:dyDescent="0.55000000000000004">
      <c r="B176" s="5">
        <v>86</v>
      </c>
      <c r="C176" s="123"/>
      <c r="D176" s="201" t="s">
        <v>405</v>
      </c>
      <c r="E176" s="197" t="s">
        <v>646</v>
      </c>
      <c r="F176" s="53">
        <v>963</v>
      </c>
      <c r="G176" s="179">
        <v>44615</v>
      </c>
      <c r="H176" s="168" t="s">
        <v>610</v>
      </c>
      <c r="I176" s="15">
        <v>1</v>
      </c>
      <c r="J176" s="14"/>
      <c r="L176" s="144"/>
      <c r="N176" s="167"/>
    </row>
    <row r="177" spans="2:14" ht="27" customHeight="1" x14ac:dyDescent="0.55000000000000004">
      <c r="B177" s="6"/>
      <c r="C177" s="38"/>
      <c r="D177" s="165" t="s">
        <v>406</v>
      </c>
      <c r="E177" s="198"/>
      <c r="F177" s="53"/>
      <c r="G177" s="180"/>
      <c r="H177" s="169"/>
      <c r="I177" s="17"/>
      <c r="J177" s="14"/>
      <c r="L177" s="144"/>
      <c r="N177" s="167"/>
    </row>
    <row r="178" spans="2:14" ht="27" customHeight="1" x14ac:dyDescent="0.55000000000000004">
      <c r="B178" s="2">
        <v>87</v>
      </c>
      <c r="C178" s="37"/>
      <c r="D178" s="201" t="s">
        <v>440</v>
      </c>
      <c r="E178" s="197" t="s">
        <v>647</v>
      </c>
      <c r="F178" s="62">
        <v>30495</v>
      </c>
      <c r="G178" s="179">
        <v>44615</v>
      </c>
      <c r="H178" s="168" t="s">
        <v>611</v>
      </c>
      <c r="I178" s="15">
        <v>1</v>
      </c>
      <c r="J178" s="14"/>
      <c r="L178" s="144"/>
      <c r="N178" s="167"/>
    </row>
    <row r="179" spans="2:14" ht="27" customHeight="1" x14ac:dyDescent="0.55000000000000004">
      <c r="B179" s="3"/>
      <c r="C179" s="38"/>
      <c r="D179" s="165"/>
      <c r="E179" s="198" t="s">
        <v>447</v>
      </c>
      <c r="F179" s="53"/>
      <c r="G179" s="180"/>
      <c r="H179" s="169"/>
      <c r="I179" s="17"/>
      <c r="J179" s="14"/>
      <c r="L179" s="144"/>
      <c r="N179" s="167"/>
    </row>
    <row r="180" spans="2:14" ht="27" customHeight="1" x14ac:dyDescent="0.55000000000000004">
      <c r="B180" s="2">
        <v>88</v>
      </c>
      <c r="C180" s="123"/>
      <c r="D180" s="187" t="s">
        <v>38</v>
      </c>
      <c r="E180" s="146" t="s">
        <v>667</v>
      </c>
      <c r="F180" s="174">
        <v>96460.5</v>
      </c>
      <c r="G180" s="54">
        <v>44615</v>
      </c>
      <c r="H180" s="164" t="s">
        <v>708</v>
      </c>
      <c r="I180" s="55">
        <v>1</v>
      </c>
      <c r="J180" s="14"/>
      <c r="L180" s="144"/>
      <c r="N180" s="167"/>
    </row>
    <row r="181" spans="2:14" ht="27" customHeight="1" x14ac:dyDescent="0.55000000000000004">
      <c r="B181" s="3"/>
      <c r="C181" s="38"/>
      <c r="D181" s="156"/>
      <c r="E181" s="152"/>
      <c r="F181" s="171"/>
      <c r="G181" s="38"/>
      <c r="H181" s="163"/>
      <c r="I181" s="67"/>
      <c r="J181" s="14"/>
      <c r="L181" s="144"/>
      <c r="N181" s="167"/>
    </row>
    <row r="182" spans="2:14" ht="27" customHeight="1" x14ac:dyDescent="0.55000000000000004">
      <c r="B182" s="5">
        <v>89</v>
      </c>
      <c r="C182" s="123"/>
      <c r="D182" s="160" t="s">
        <v>652</v>
      </c>
      <c r="E182" s="145" t="s">
        <v>668</v>
      </c>
      <c r="F182" s="175">
        <v>18083</v>
      </c>
      <c r="G182" s="54">
        <v>44615</v>
      </c>
      <c r="H182" s="164" t="s">
        <v>709</v>
      </c>
      <c r="I182" s="55">
        <v>1</v>
      </c>
      <c r="J182" s="14"/>
      <c r="L182" s="144"/>
      <c r="N182" s="167"/>
    </row>
    <row r="183" spans="2:14" ht="27" customHeight="1" x14ac:dyDescent="0.55000000000000004">
      <c r="B183" s="6"/>
      <c r="C183" s="38"/>
      <c r="D183" s="156"/>
      <c r="E183" s="152"/>
      <c r="F183" s="171"/>
      <c r="G183" s="38"/>
      <c r="H183" s="163"/>
      <c r="I183" s="67"/>
      <c r="J183" s="14"/>
      <c r="L183" s="144"/>
      <c r="N183" s="167"/>
    </row>
    <row r="184" spans="2:14" ht="27" customHeight="1" x14ac:dyDescent="0.55000000000000004">
      <c r="B184" s="2">
        <v>90</v>
      </c>
      <c r="C184" s="129"/>
      <c r="D184" s="201" t="s">
        <v>401</v>
      </c>
      <c r="E184" s="197" t="s">
        <v>449</v>
      </c>
      <c r="F184" s="62">
        <v>45742.5</v>
      </c>
      <c r="G184" s="179">
        <v>44616</v>
      </c>
      <c r="H184" s="168" t="s">
        <v>539</v>
      </c>
      <c r="I184" s="58">
        <v>1</v>
      </c>
      <c r="J184" s="14"/>
      <c r="L184" s="144"/>
      <c r="N184" s="166">
        <v>6500</v>
      </c>
    </row>
    <row r="185" spans="2:14" ht="27" customHeight="1" x14ac:dyDescent="0.55000000000000004">
      <c r="B185" s="3"/>
      <c r="C185" s="57"/>
      <c r="D185" s="165" t="s">
        <v>402</v>
      </c>
      <c r="E185" s="198" t="s">
        <v>450</v>
      </c>
      <c r="F185" s="66"/>
      <c r="G185" s="180"/>
      <c r="H185" s="169"/>
      <c r="I185" s="58"/>
      <c r="J185" s="14"/>
      <c r="L185" s="144"/>
      <c r="N185" s="167"/>
    </row>
    <row r="186" spans="2:14" ht="27" customHeight="1" x14ac:dyDescent="0.55000000000000004">
      <c r="B186" s="2">
        <v>91</v>
      </c>
      <c r="C186" s="123"/>
      <c r="D186" s="201" t="s">
        <v>410</v>
      </c>
      <c r="E186" s="197" t="s">
        <v>459</v>
      </c>
      <c r="F186" s="53">
        <v>15836</v>
      </c>
      <c r="G186" s="179">
        <v>44616</v>
      </c>
      <c r="H186" s="168" t="s">
        <v>545</v>
      </c>
      <c r="I186" s="58">
        <v>1</v>
      </c>
      <c r="J186" s="14"/>
      <c r="L186" s="144"/>
      <c r="N186" s="166">
        <v>14800</v>
      </c>
    </row>
    <row r="187" spans="2:14" ht="27" customHeight="1" x14ac:dyDescent="0.55000000000000004">
      <c r="B187" s="3"/>
      <c r="C187" s="38"/>
      <c r="D187" s="165"/>
      <c r="E187" s="198" t="s">
        <v>460</v>
      </c>
      <c r="F187" s="66"/>
      <c r="G187" s="180"/>
      <c r="H187" s="169"/>
      <c r="I187" s="58"/>
      <c r="J187" s="14"/>
      <c r="L187" s="144"/>
      <c r="N187" s="167"/>
    </row>
    <row r="188" spans="2:14" ht="27" customHeight="1" x14ac:dyDescent="0.55000000000000004">
      <c r="B188" s="5">
        <v>92</v>
      </c>
      <c r="C188" s="123"/>
      <c r="D188" s="201" t="s">
        <v>410</v>
      </c>
      <c r="E188" s="197" t="s">
        <v>461</v>
      </c>
      <c r="F188" s="53">
        <v>57780</v>
      </c>
      <c r="G188" s="179">
        <v>44616</v>
      </c>
      <c r="H188" s="168" t="s">
        <v>546</v>
      </c>
      <c r="I188" s="15">
        <v>1</v>
      </c>
      <c r="J188" s="14"/>
      <c r="L188" s="144"/>
      <c r="N188" s="166">
        <v>54000</v>
      </c>
    </row>
    <row r="189" spans="2:14" ht="27" customHeight="1" x14ac:dyDescent="0.55000000000000004">
      <c r="B189" s="6"/>
      <c r="C189" s="38"/>
      <c r="D189" s="165"/>
      <c r="E189" s="198" t="s">
        <v>462</v>
      </c>
      <c r="F189" s="53"/>
      <c r="G189" s="180"/>
      <c r="H189" s="169"/>
      <c r="I189" s="17"/>
      <c r="J189" s="14"/>
      <c r="L189" s="144"/>
      <c r="N189" s="167"/>
    </row>
    <row r="190" spans="2:14" ht="27" customHeight="1" x14ac:dyDescent="0.55000000000000004">
      <c r="B190" s="2">
        <v>93</v>
      </c>
      <c r="C190" s="123"/>
      <c r="D190" s="201" t="s">
        <v>404</v>
      </c>
      <c r="E190" s="197" t="s">
        <v>463</v>
      </c>
      <c r="F190" s="62">
        <v>3723.6</v>
      </c>
      <c r="G190" s="179">
        <v>44616</v>
      </c>
      <c r="H190" s="168" t="s">
        <v>547</v>
      </c>
      <c r="I190" s="58">
        <v>1</v>
      </c>
      <c r="J190" s="14"/>
      <c r="L190" s="144"/>
      <c r="N190" s="166">
        <v>3480</v>
      </c>
    </row>
    <row r="191" spans="2:14" ht="27" customHeight="1" x14ac:dyDescent="0.55000000000000004">
      <c r="B191" s="3"/>
      <c r="C191" s="38"/>
      <c r="D191" s="165"/>
      <c r="E191" s="198" t="s">
        <v>464</v>
      </c>
      <c r="F191" s="66"/>
      <c r="G191" s="180"/>
      <c r="H191" s="169"/>
      <c r="I191" s="58"/>
      <c r="J191" s="14"/>
      <c r="L191" s="144"/>
      <c r="N191" s="167"/>
    </row>
    <row r="192" spans="2:14" ht="27" customHeight="1" x14ac:dyDescent="0.55000000000000004">
      <c r="B192" s="2">
        <v>94</v>
      </c>
      <c r="C192" s="129"/>
      <c r="D192" s="201" t="s">
        <v>411</v>
      </c>
      <c r="E192" s="197" t="s">
        <v>465</v>
      </c>
      <c r="F192" s="53">
        <v>7811</v>
      </c>
      <c r="G192" s="179">
        <v>44616</v>
      </c>
      <c r="H192" s="168" t="s">
        <v>548</v>
      </c>
      <c r="I192" s="15">
        <v>1</v>
      </c>
      <c r="J192" s="14"/>
      <c r="L192" s="144"/>
      <c r="N192" s="166">
        <v>7300</v>
      </c>
    </row>
    <row r="193" spans="2:14" ht="27" customHeight="1" x14ac:dyDescent="0.55000000000000004">
      <c r="B193" s="3"/>
      <c r="C193" s="57"/>
      <c r="D193" s="165"/>
      <c r="E193" s="198" t="s">
        <v>466</v>
      </c>
      <c r="F193" s="66"/>
      <c r="G193" s="180"/>
      <c r="H193" s="169"/>
      <c r="I193" s="17"/>
      <c r="J193" s="14"/>
      <c r="L193" s="144"/>
      <c r="N193" s="167"/>
    </row>
    <row r="194" spans="2:14" ht="27" customHeight="1" x14ac:dyDescent="0.55000000000000004">
      <c r="B194" s="5">
        <v>95</v>
      </c>
      <c r="C194" s="123"/>
      <c r="D194" s="201" t="s">
        <v>404</v>
      </c>
      <c r="E194" s="197" t="s">
        <v>467</v>
      </c>
      <c r="F194" s="53">
        <v>4601</v>
      </c>
      <c r="G194" s="179">
        <v>44616</v>
      </c>
      <c r="H194" s="168" t="s">
        <v>549</v>
      </c>
      <c r="I194" s="58">
        <v>1</v>
      </c>
      <c r="J194" s="14"/>
      <c r="L194" s="144"/>
      <c r="N194" s="166">
        <v>4300</v>
      </c>
    </row>
    <row r="195" spans="2:14" ht="27" customHeight="1" x14ac:dyDescent="0.55000000000000004">
      <c r="B195" s="6"/>
      <c r="C195" s="38"/>
      <c r="D195" s="165"/>
      <c r="E195" s="198" t="s">
        <v>468</v>
      </c>
      <c r="F195" s="53"/>
      <c r="G195" s="180"/>
      <c r="H195" s="169"/>
      <c r="I195" s="58"/>
      <c r="J195" s="14"/>
      <c r="L195" s="144"/>
      <c r="N195" s="167"/>
    </row>
    <row r="196" spans="2:14" ht="27" customHeight="1" x14ac:dyDescent="0.55000000000000004">
      <c r="B196" s="2">
        <v>96</v>
      </c>
      <c r="C196" s="123"/>
      <c r="D196" s="201" t="s">
        <v>433</v>
      </c>
      <c r="E196" s="197" t="s">
        <v>625</v>
      </c>
      <c r="F196" s="62">
        <v>16692</v>
      </c>
      <c r="G196" s="179">
        <v>44616</v>
      </c>
      <c r="H196" s="168" t="s">
        <v>597</v>
      </c>
      <c r="I196" s="58">
        <v>1</v>
      </c>
      <c r="L196" s="144"/>
      <c r="N196" s="166">
        <v>15600</v>
      </c>
    </row>
    <row r="197" spans="2:14" ht="27" customHeight="1" x14ac:dyDescent="0.55000000000000004">
      <c r="B197" s="3"/>
      <c r="C197" s="57"/>
      <c r="D197" s="165"/>
      <c r="E197" s="198" t="s">
        <v>482</v>
      </c>
      <c r="F197" s="66"/>
      <c r="G197" s="180"/>
      <c r="H197" s="169"/>
      <c r="I197" s="58"/>
      <c r="L197" s="144"/>
      <c r="N197" s="167"/>
    </row>
    <row r="198" spans="2:14" ht="27" customHeight="1" x14ac:dyDescent="0.55000000000000004">
      <c r="B198" s="2">
        <v>97</v>
      </c>
      <c r="C198" s="123"/>
      <c r="D198" s="185" t="s">
        <v>660</v>
      </c>
      <c r="E198" s="153" t="s">
        <v>669</v>
      </c>
      <c r="F198" s="158">
        <v>26557.4</v>
      </c>
      <c r="G198" s="54">
        <v>44616</v>
      </c>
      <c r="H198" s="164" t="s">
        <v>710</v>
      </c>
      <c r="I198" s="55">
        <v>1</v>
      </c>
      <c r="L198" s="144"/>
    </row>
    <row r="199" spans="2:14" ht="27" customHeight="1" x14ac:dyDescent="0.55000000000000004">
      <c r="B199" s="3"/>
      <c r="C199" s="38"/>
      <c r="D199" s="156"/>
      <c r="E199" s="190"/>
      <c r="F199" s="171"/>
      <c r="G199" s="38"/>
      <c r="H199" s="163"/>
      <c r="I199" s="67"/>
      <c r="L199" s="144"/>
    </row>
    <row r="200" spans="2:14" ht="27" customHeight="1" x14ac:dyDescent="0.55000000000000004">
      <c r="B200" s="5">
        <v>98</v>
      </c>
      <c r="C200" s="194"/>
      <c r="D200" s="184" t="s">
        <v>661</v>
      </c>
      <c r="E200" s="183" t="s">
        <v>670</v>
      </c>
      <c r="F200" s="159">
        <v>92020</v>
      </c>
      <c r="G200" s="54">
        <v>44616</v>
      </c>
      <c r="H200" s="164" t="s">
        <v>711</v>
      </c>
      <c r="I200" s="55">
        <v>1</v>
      </c>
      <c r="L200" s="144"/>
    </row>
    <row r="201" spans="2:14" ht="27" customHeight="1" x14ac:dyDescent="0.55000000000000004">
      <c r="B201" s="6"/>
      <c r="C201" s="38"/>
      <c r="D201" s="156"/>
      <c r="E201" s="152"/>
      <c r="F201" s="171"/>
      <c r="G201" s="38"/>
      <c r="H201" s="163"/>
      <c r="I201" s="67"/>
      <c r="L201" s="144"/>
    </row>
    <row r="202" spans="2:14" ht="27" customHeight="1" x14ac:dyDescent="0.55000000000000004">
      <c r="B202" s="2">
        <v>99</v>
      </c>
      <c r="C202" s="123"/>
      <c r="D202" s="185" t="s">
        <v>179</v>
      </c>
      <c r="E202" s="183" t="s">
        <v>671</v>
      </c>
      <c r="F202" s="158">
        <v>99510</v>
      </c>
      <c r="G202" s="54">
        <v>44616</v>
      </c>
      <c r="H202" s="164" t="s">
        <v>712</v>
      </c>
      <c r="I202" s="55">
        <v>1</v>
      </c>
      <c r="L202" s="144"/>
    </row>
    <row r="203" spans="2:14" ht="27" customHeight="1" x14ac:dyDescent="0.55000000000000004">
      <c r="B203" s="3"/>
      <c r="C203" s="38"/>
      <c r="D203" s="186"/>
      <c r="E203" s="157"/>
      <c r="F203" s="172"/>
      <c r="G203" s="38"/>
      <c r="H203" s="163"/>
      <c r="I203" s="67"/>
      <c r="L203" s="144"/>
    </row>
    <row r="204" spans="2:14" ht="27" customHeight="1" x14ac:dyDescent="0.55000000000000004">
      <c r="B204" s="2">
        <v>100</v>
      </c>
      <c r="C204" s="123"/>
      <c r="D204" s="187" t="s">
        <v>662</v>
      </c>
      <c r="E204" s="146" t="s">
        <v>672</v>
      </c>
      <c r="F204" s="174">
        <v>39804</v>
      </c>
      <c r="G204" s="54">
        <v>44616</v>
      </c>
      <c r="H204" s="164" t="s">
        <v>713</v>
      </c>
      <c r="I204" s="55">
        <v>1</v>
      </c>
      <c r="L204" s="144"/>
    </row>
    <row r="205" spans="2:14" ht="27" customHeight="1" x14ac:dyDescent="0.55000000000000004">
      <c r="B205" s="3"/>
      <c r="C205" s="38"/>
      <c r="D205" s="156"/>
      <c r="E205" s="149"/>
      <c r="F205" s="171"/>
      <c r="G205" s="38"/>
      <c r="H205" s="163"/>
      <c r="I205" s="67"/>
      <c r="L205" s="144"/>
    </row>
    <row r="206" spans="2:14" ht="27" customHeight="1" x14ac:dyDescent="0.55000000000000004">
      <c r="B206" s="5">
        <v>101</v>
      </c>
      <c r="C206" s="123"/>
      <c r="D206" s="160" t="s">
        <v>663</v>
      </c>
      <c r="E206" s="145" t="s">
        <v>673</v>
      </c>
      <c r="F206" s="175">
        <v>58422</v>
      </c>
      <c r="G206" s="54">
        <v>44617</v>
      </c>
      <c r="H206" s="164" t="s">
        <v>714</v>
      </c>
      <c r="I206" s="55">
        <v>1</v>
      </c>
      <c r="L206" s="144"/>
    </row>
    <row r="207" spans="2:14" ht="27" customHeight="1" x14ac:dyDescent="0.55000000000000004">
      <c r="B207" s="6"/>
      <c r="C207" s="38"/>
      <c r="D207" s="188"/>
      <c r="E207" s="150" t="s">
        <v>674</v>
      </c>
      <c r="F207" s="189"/>
      <c r="G207" s="38"/>
      <c r="H207" s="163"/>
      <c r="I207" s="67"/>
      <c r="L207" s="144"/>
    </row>
    <row r="208" spans="2:14" ht="27" customHeight="1" x14ac:dyDescent="0.55000000000000004">
      <c r="B208" s="2">
        <v>102</v>
      </c>
      <c r="C208" s="123"/>
      <c r="D208" s="160" t="s">
        <v>664</v>
      </c>
      <c r="E208" s="199" t="s">
        <v>675</v>
      </c>
      <c r="F208" s="175">
        <v>1883.2</v>
      </c>
      <c r="G208" s="54">
        <v>44617</v>
      </c>
      <c r="H208" s="164" t="s">
        <v>715</v>
      </c>
      <c r="I208" s="55">
        <v>1</v>
      </c>
      <c r="L208" s="144"/>
    </row>
    <row r="209" spans="1:15" ht="27" customHeight="1" x14ac:dyDescent="0.55000000000000004">
      <c r="B209" s="3"/>
      <c r="C209" s="38"/>
      <c r="D209" s="188"/>
      <c r="E209" s="200"/>
      <c r="F209" s="189"/>
      <c r="G209" s="38"/>
      <c r="H209" s="163"/>
      <c r="I209" s="67"/>
      <c r="L209" s="144"/>
    </row>
    <row r="210" spans="1:15" ht="27" customHeight="1" x14ac:dyDescent="0.55000000000000004">
      <c r="B210" s="2"/>
      <c r="C210" s="10"/>
      <c r="D210" s="155"/>
      <c r="E210" s="155"/>
      <c r="F210" s="175"/>
      <c r="G210" s="68"/>
      <c r="H210" s="164"/>
      <c r="I210" s="55">
        <v>1</v>
      </c>
      <c r="L210" s="144"/>
    </row>
    <row r="211" spans="1:15" ht="30" customHeight="1" x14ac:dyDescent="0.65">
      <c r="F211" s="206">
        <f>SUM(F6:F210)</f>
        <v>3004117.3</v>
      </c>
      <c r="K211" s="29"/>
    </row>
    <row r="212" spans="1:15" ht="30" customHeight="1" x14ac:dyDescent="0.55000000000000004">
      <c r="F212" s="178">
        <v>3004117.3</v>
      </c>
      <c r="K212" s="29"/>
    </row>
    <row r="215" spans="1:15" ht="30" customHeight="1" x14ac:dyDescent="0.55000000000000004">
      <c r="K215" s="29"/>
      <c r="L215" s="50"/>
      <c r="M215" s="49"/>
      <c r="N215" s="49"/>
    </row>
    <row r="216" spans="1:15" ht="30" customHeight="1" x14ac:dyDescent="0.55000000000000004">
      <c r="K216" s="29"/>
      <c r="L216" s="50"/>
      <c r="M216" s="49"/>
      <c r="N216" s="49"/>
    </row>
    <row r="217" spans="1:15" ht="30" customHeight="1" x14ac:dyDescent="0.55000000000000004">
      <c r="K217" s="29"/>
      <c r="L217" s="50"/>
      <c r="M217" s="49"/>
      <c r="N217" s="49"/>
    </row>
    <row r="218" spans="1:15" ht="30" customHeight="1" x14ac:dyDescent="0.55000000000000004">
      <c r="K218" s="29"/>
      <c r="L218" s="50"/>
      <c r="M218" s="49"/>
      <c r="N218" s="49"/>
    </row>
    <row r="220" spans="1:15" s="8" customFormat="1" ht="30" customHeight="1" x14ac:dyDescent="0.55000000000000004">
      <c r="A220" s="40"/>
      <c r="B220" s="40"/>
      <c r="C220" s="14"/>
      <c r="D220" s="14"/>
      <c r="E220" s="14"/>
      <c r="F220" s="178"/>
      <c r="G220" s="14"/>
      <c r="H220" s="122"/>
      <c r="I220" s="14"/>
      <c r="J220" s="27"/>
      <c r="K220" s="29"/>
      <c r="M220" s="40"/>
      <c r="N220" s="40"/>
      <c r="O220" s="40"/>
    </row>
    <row r="221" spans="1:15" s="8" customFormat="1" ht="30" customHeight="1" x14ac:dyDescent="0.55000000000000004">
      <c r="A221" s="40"/>
      <c r="B221" s="40"/>
      <c r="C221" s="14"/>
      <c r="D221" s="14"/>
      <c r="E221" s="14"/>
      <c r="F221" s="178"/>
      <c r="G221" s="14"/>
      <c r="H221" s="122"/>
      <c r="I221" s="14"/>
      <c r="J221" s="27"/>
      <c r="K221" s="29"/>
      <c r="M221" s="40"/>
      <c r="N221" s="40"/>
      <c r="O221" s="40"/>
    </row>
    <row r="222" spans="1:15" s="8" customFormat="1" ht="30" customHeight="1" x14ac:dyDescent="0.55000000000000004">
      <c r="A222" s="40"/>
      <c r="B222" s="40"/>
      <c r="C222" s="14"/>
      <c r="D222" s="14"/>
      <c r="E222" s="14"/>
      <c r="F222" s="178"/>
      <c r="G222" s="14"/>
      <c r="H222" s="122"/>
      <c r="I222" s="14"/>
      <c r="J222" s="27"/>
      <c r="K222" s="29"/>
      <c r="M222" s="40"/>
      <c r="N222" s="40"/>
      <c r="O222" s="40"/>
    </row>
    <row r="223" spans="1:15" s="8" customFormat="1" ht="30" customHeight="1" x14ac:dyDescent="0.55000000000000004">
      <c r="A223" s="40"/>
      <c r="B223" s="40"/>
      <c r="C223" s="14"/>
      <c r="D223" s="14"/>
      <c r="E223" s="14"/>
      <c r="F223" s="178"/>
      <c r="G223" s="14"/>
      <c r="H223" s="122"/>
      <c r="I223" s="14"/>
      <c r="J223" s="27"/>
      <c r="K223" s="29"/>
      <c r="M223" s="40"/>
      <c r="N223" s="40"/>
      <c r="O223" s="40"/>
    </row>
    <row r="233" spans="1:15" s="8" customFormat="1" ht="30" customHeight="1" x14ac:dyDescent="0.55000000000000004">
      <c r="A233" s="40"/>
      <c r="B233" s="40"/>
      <c r="C233" s="14"/>
      <c r="D233" s="14"/>
      <c r="E233" s="14"/>
      <c r="F233" s="178"/>
      <c r="G233" s="14"/>
      <c r="H233" s="122"/>
      <c r="I233" s="14"/>
      <c r="J233" s="27"/>
      <c r="K233" s="29"/>
      <c r="M233" s="40"/>
      <c r="N233" s="40"/>
      <c r="O233" s="40"/>
    </row>
    <row r="234" spans="1:15" s="8" customFormat="1" ht="30" customHeight="1" x14ac:dyDescent="0.55000000000000004">
      <c r="A234" s="40"/>
      <c r="B234" s="40"/>
      <c r="C234" s="14"/>
      <c r="D234" s="14"/>
      <c r="E234" s="14"/>
      <c r="F234" s="178"/>
      <c r="G234" s="14"/>
      <c r="H234" s="122"/>
      <c r="I234" s="14"/>
      <c r="J234" s="27"/>
      <c r="K234" s="29"/>
      <c r="M234" s="40"/>
      <c r="N234" s="40"/>
      <c r="O234" s="40"/>
    </row>
    <row r="235" spans="1:15" s="8" customFormat="1" ht="30" customHeight="1" x14ac:dyDescent="0.55000000000000004">
      <c r="A235" s="40"/>
      <c r="B235" s="40"/>
      <c r="C235" s="14"/>
      <c r="D235" s="14"/>
      <c r="E235" s="14"/>
      <c r="F235" s="178"/>
      <c r="G235" s="14"/>
      <c r="H235" s="122"/>
      <c r="I235" s="14"/>
      <c r="J235" s="27"/>
      <c r="K235" s="29"/>
      <c r="M235" s="40"/>
      <c r="N235" s="40"/>
      <c r="O235" s="40"/>
    </row>
    <row r="236" spans="1:15" s="8" customFormat="1" ht="30" customHeight="1" x14ac:dyDescent="0.55000000000000004">
      <c r="A236" s="40"/>
      <c r="B236" s="40"/>
      <c r="C236" s="14"/>
      <c r="D236" s="14"/>
      <c r="E236" s="14"/>
      <c r="F236" s="178"/>
      <c r="G236" s="14"/>
      <c r="H236" s="122"/>
      <c r="I236" s="14"/>
      <c r="J236" s="27"/>
      <c r="K236" s="29"/>
      <c r="M236" s="40"/>
      <c r="N236" s="40"/>
      <c r="O236" s="40"/>
    </row>
    <row r="237" spans="1:15" s="8" customFormat="1" ht="30" customHeight="1" x14ac:dyDescent="0.55000000000000004">
      <c r="A237" s="40"/>
      <c r="B237" s="40"/>
      <c r="C237" s="14"/>
      <c r="D237" s="14"/>
      <c r="E237" s="14"/>
      <c r="F237" s="178"/>
      <c r="G237" s="14"/>
      <c r="H237" s="122"/>
      <c r="I237" s="14"/>
      <c r="J237" s="27"/>
      <c r="K237" s="29"/>
      <c r="M237" s="40"/>
      <c r="N237" s="40"/>
      <c r="O237" s="40"/>
    </row>
    <row r="238" spans="1:15" s="8" customFormat="1" ht="30" customHeight="1" x14ac:dyDescent="0.55000000000000004">
      <c r="A238" s="40"/>
      <c r="B238" s="40"/>
      <c r="C238" s="14"/>
      <c r="D238" s="14"/>
      <c r="E238" s="14"/>
      <c r="F238" s="178"/>
      <c r="G238" s="14"/>
      <c r="H238" s="122"/>
      <c r="I238" s="14"/>
      <c r="J238" s="27"/>
      <c r="K238" s="29"/>
      <c r="M238" s="40"/>
      <c r="N238" s="40"/>
      <c r="O238" s="40"/>
    </row>
    <row r="239" spans="1:15" s="8" customFormat="1" ht="30" customHeight="1" x14ac:dyDescent="0.55000000000000004">
      <c r="A239" s="40"/>
      <c r="B239" s="40"/>
      <c r="C239" s="14"/>
      <c r="D239" s="14"/>
      <c r="E239" s="14"/>
      <c r="F239" s="178"/>
      <c r="G239" s="14"/>
      <c r="H239" s="122"/>
      <c r="I239" s="14"/>
      <c r="J239" s="27"/>
      <c r="K239" s="29"/>
      <c r="M239" s="40"/>
      <c r="N239" s="40"/>
      <c r="O239" s="40"/>
    </row>
    <row r="241" spans="1:15" s="8" customFormat="1" ht="30" customHeight="1" x14ac:dyDescent="0.55000000000000004">
      <c r="A241" s="40"/>
      <c r="B241" s="40"/>
      <c r="C241" s="14"/>
      <c r="D241" s="14"/>
      <c r="E241" s="14"/>
      <c r="F241" s="178"/>
      <c r="G241" s="14"/>
      <c r="H241" s="122"/>
      <c r="I241" s="14"/>
      <c r="J241" s="27"/>
      <c r="K241" s="29"/>
      <c r="M241" s="40"/>
      <c r="N241" s="40"/>
      <c r="O241" s="40"/>
    </row>
    <row r="242" spans="1:15" s="8" customFormat="1" ht="30" customHeight="1" x14ac:dyDescent="0.55000000000000004">
      <c r="A242" s="40"/>
      <c r="B242" s="40"/>
      <c r="C242" s="14"/>
      <c r="D242" s="14"/>
      <c r="E242" s="14"/>
      <c r="F242" s="178"/>
      <c r="G242" s="14"/>
      <c r="H242" s="122"/>
      <c r="I242" s="14"/>
      <c r="J242" s="27"/>
      <c r="K242" s="29"/>
      <c r="M242" s="40"/>
      <c r="N242" s="40"/>
      <c r="O242" s="40"/>
    </row>
    <row r="243" spans="1:15" s="8" customFormat="1" ht="30" customHeight="1" x14ac:dyDescent="0.55000000000000004">
      <c r="A243" s="40"/>
      <c r="B243" s="40"/>
      <c r="C243" s="14"/>
      <c r="D243" s="14"/>
      <c r="E243" s="14"/>
      <c r="F243" s="178"/>
      <c r="G243" s="14"/>
      <c r="H243" s="122"/>
      <c r="I243" s="14"/>
      <c r="J243" s="27"/>
      <c r="K243" s="29"/>
      <c r="M243" s="40"/>
      <c r="N243" s="40"/>
      <c r="O243" s="40"/>
    </row>
    <row r="244" spans="1:15" s="8" customFormat="1" ht="30" customHeight="1" x14ac:dyDescent="0.55000000000000004">
      <c r="A244" s="40"/>
      <c r="B244" s="40"/>
      <c r="C244" s="14"/>
      <c r="D244" s="14"/>
      <c r="E244" s="14"/>
      <c r="F244" s="178"/>
      <c r="G244" s="14"/>
      <c r="H244" s="122"/>
      <c r="I244" s="14"/>
      <c r="J244" s="27"/>
      <c r="K244" s="29"/>
      <c r="M244" s="40"/>
      <c r="N244" s="40"/>
      <c r="O244" s="40"/>
    </row>
    <row r="245" spans="1:15" s="8" customFormat="1" ht="30" customHeight="1" x14ac:dyDescent="0.55000000000000004">
      <c r="A245" s="40"/>
      <c r="B245" s="40"/>
      <c r="C245" s="14"/>
      <c r="D245" s="14"/>
      <c r="E245" s="14"/>
      <c r="F245" s="178"/>
      <c r="G245" s="14"/>
      <c r="H245" s="122"/>
      <c r="I245" s="14"/>
      <c r="J245" s="27"/>
      <c r="K245" s="29"/>
      <c r="M245" s="40"/>
      <c r="N245" s="40"/>
      <c r="O245" s="40"/>
    </row>
    <row r="246" spans="1:15" s="8" customFormat="1" ht="30" customHeight="1" x14ac:dyDescent="0.55000000000000004">
      <c r="A246" s="40"/>
      <c r="B246" s="40"/>
      <c r="C246" s="14"/>
      <c r="D246" s="14"/>
      <c r="E246" s="14"/>
      <c r="F246" s="178"/>
      <c r="G246" s="14"/>
      <c r="H246" s="122"/>
      <c r="I246" s="14"/>
      <c r="J246" s="27"/>
      <c r="K246" s="29"/>
      <c r="M246" s="40"/>
      <c r="N246" s="40"/>
      <c r="O246" s="40"/>
    </row>
    <row r="247" spans="1:15" s="8" customFormat="1" ht="30" customHeight="1" x14ac:dyDescent="0.55000000000000004">
      <c r="A247" s="40"/>
      <c r="B247" s="40"/>
      <c r="C247" s="14"/>
      <c r="D247" s="14"/>
      <c r="E247" s="14"/>
      <c r="F247" s="178"/>
      <c r="G247" s="14"/>
      <c r="H247" s="122"/>
      <c r="I247" s="14"/>
      <c r="J247" s="27"/>
      <c r="K247" s="29"/>
      <c r="M247" s="40"/>
      <c r="N247" s="40"/>
      <c r="O247" s="40"/>
    </row>
    <row r="248" spans="1:15" s="8" customFormat="1" ht="30" customHeight="1" x14ac:dyDescent="0.55000000000000004">
      <c r="A248" s="40"/>
      <c r="B248" s="40"/>
      <c r="C248" s="14"/>
      <c r="D248" s="14"/>
      <c r="E248" s="14"/>
      <c r="F248" s="178"/>
      <c r="G248" s="14"/>
      <c r="H248" s="122"/>
      <c r="I248" s="14"/>
      <c r="J248" s="27"/>
      <c r="K248" s="29"/>
      <c r="M248" s="40"/>
      <c r="N248" s="40"/>
      <c r="O248" s="40"/>
    </row>
    <row r="249" spans="1:15" s="8" customFormat="1" ht="30" customHeight="1" x14ac:dyDescent="0.55000000000000004">
      <c r="A249" s="40"/>
      <c r="B249" s="40"/>
      <c r="C249" s="14"/>
      <c r="D249" s="14"/>
      <c r="E249" s="14"/>
      <c r="F249" s="178"/>
      <c r="G249" s="14"/>
      <c r="H249" s="122"/>
      <c r="I249" s="14"/>
      <c r="J249" s="27"/>
      <c r="K249" s="29"/>
      <c r="M249" s="40"/>
      <c r="N249" s="40"/>
      <c r="O249" s="40"/>
    </row>
    <row r="250" spans="1:15" s="8" customFormat="1" ht="30" customHeight="1" x14ac:dyDescent="0.55000000000000004">
      <c r="A250" s="40"/>
      <c r="B250" s="40"/>
      <c r="C250" s="14"/>
      <c r="D250" s="14"/>
      <c r="E250" s="14"/>
      <c r="F250" s="178"/>
      <c r="G250" s="14"/>
      <c r="H250" s="122"/>
      <c r="I250" s="14"/>
      <c r="J250" s="27"/>
      <c r="K250" s="29"/>
      <c r="M250" s="40"/>
      <c r="N250" s="40"/>
      <c r="O250" s="40"/>
    </row>
    <row r="251" spans="1:15" s="8" customFormat="1" ht="30" customHeight="1" x14ac:dyDescent="0.55000000000000004">
      <c r="A251" s="40"/>
      <c r="B251" s="40"/>
      <c r="C251" s="14"/>
      <c r="D251" s="14"/>
      <c r="E251" s="14"/>
      <c r="F251" s="178"/>
      <c r="G251" s="14"/>
      <c r="H251" s="122"/>
      <c r="I251" s="14"/>
      <c r="J251" s="27"/>
      <c r="K251" s="29"/>
      <c r="M251" s="40"/>
      <c r="N251" s="40"/>
      <c r="O251" s="40"/>
    </row>
    <row r="252" spans="1:15" s="8" customFormat="1" ht="30" customHeight="1" x14ac:dyDescent="0.55000000000000004">
      <c r="A252" s="40"/>
      <c r="B252" s="40"/>
      <c r="C252" s="14"/>
      <c r="D252" s="14"/>
      <c r="E252" s="14"/>
      <c r="F252" s="178"/>
      <c r="G252" s="14"/>
      <c r="H252" s="122"/>
      <c r="I252" s="14"/>
      <c r="J252" s="27"/>
      <c r="K252" s="29"/>
      <c r="M252" s="40"/>
      <c r="N252" s="40"/>
      <c r="O252" s="40"/>
    </row>
    <row r="253" spans="1:15" s="8" customFormat="1" ht="30" customHeight="1" x14ac:dyDescent="0.55000000000000004">
      <c r="A253" s="40"/>
      <c r="B253" s="40"/>
      <c r="C253" s="14"/>
      <c r="D253" s="14"/>
      <c r="E253" s="14"/>
      <c r="F253" s="178"/>
      <c r="G253" s="14"/>
      <c r="H253" s="122"/>
      <c r="I253" s="14"/>
      <c r="J253" s="27"/>
      <c r="K253" s="29"/>
      <c r="M253" s="40"/>
      <c r="N253" s="40"/>
      <c r="O253" s="40"/>
    </row>
    <row r="254" spans="1:15" s="8" customFormat="1" ht="30" customHeight="1" x14ac:dyDescent="0.55000000000000004">
      <c r="A254" s="40"/>
      <c r="B254" s="40"/>
      <c r="C254" s="14"/>
      <c r="D254" s="14"/>
      <c r="E254" s="14"/>
      <c r="F254" s="178"/>
      <c r="G254" s="14"/>
      <c r="H254" s="122"/>
      <c r="I254" s="14"/>
      <c r="J254" s="27"/>
      <c r="K254" s="29"/>
      <c r="M254" s="40"/>
      <c r="N254" s="40"/>
      <c r="O254" s="40"/>
    </row>
    <row r="255" spans="1:15" s="8" customFormat="1" ht="30" customHeight="1" x14ac:dyDescent="0.55000000000000004">
      <c r="A255" s="40"/>
      <c r="B255" s="40"/>
      <c r="C255" s="14"/>
      <c r="D255" s="14"/>
      <c r="E255" s="14"/>
      <c r="F255" s="178"/>
      <c r="G255" s="14"/>
      <c r="H255" s="122"/>
      <c r="I255" s="14"/>
      <c r="J255" s="27"/>
      <c r="K255" s="29"/>
      <c r="M255" s="40"/>
      <c r="N255" s="40"/>
      <c r="O255" s="40"/>
    </row>
    <row r="264" spans="1:15" s="8" customFormat="1" ht="30" customHeight="1" x14ac:dyDescent="0.55000000000000004">
      <c r="A264" s="40"/>
      <c r="B264" s="40"/>
      <c r="C264" s="14"/>
      <c r="D264" s="14"/>
      <c r="E264" s="14"/>
      <c r="F264" s="178"/>
      <c r="G264" s="14"/>
      <c r="H264" s="122"/>
      <c r="I264" s="14"/>
      <c r="J264" s="27"/>
      <c r="K264" s="29"/>
      <c r="M264" s="40"/>
      <c r="N264" s="40"/>
      <c r="O264" s="40"/>
    </row>
    <row r="265" spans="1:15" s="8" customFormat="1" ht="30" customHeight="1" x14ac:dyDescent="0.55000000000000004">
      <c r="A265" s="40"/>
      <c r="B265" s="40"/>
      <c r="C265" s="14"/>
      <c r="D265" s="14"/>
      <c r="E265" s="14"/>
      <c r="F265" s="178"/>
      <c r="G265" s="14"/>
      <c r="H265" s="122"/>
      <c r="I265" s="14"/>
      <c r="J265" s="27"/>
      <c r="K265" s="29"/>
      <c r="M265" s="40"/>
      <c r="N265" s="40"/>
      <c r="O265" s="40"/>
    </row>
    <row r="266" spans="1:15" s="8" customFormat="1" ht="30" customHeight="1" x14ac:dyDescent="0.55000000000000004">
      <c r="A266" s="40"/>
      <c r="B266" s="40"/>
      <c r="C266" s="14"/>
      <c r="D266" s="14"/>
      <c r="E266" s="14"/>
      <c r="F266" s="178"/>
      <c r="G266" s="14"/>
      <c r="H266" s="122"/>
      <c r="I266" s="14"/>
      <c r="J266" s="27"/>
      <c r="K266" s="29"/>
      <c r="M266" s="40"/>
      <c r="N266" s="40"/>
      <c r="O266" s="40"/>
    </row>
    <row r="267" spans="1:15" s="8" customFormat="1" ht="30" customHeight="1" x14ac:dyDescent="0.55000000000000004">
      <c r="A267" s="40"/>
      <c r="B267" s="40"/>
      <c r="C267" s="14"/>
      <c r="D267" s="14"/>
      <c r="E267" s="14"/>
      <c r="F267" s="178"/>
      <c r="G267" s="14"/>
      <c r="H267" s="122"/>
      <c r="I267" s="14"/>
      <c r="J267" s="27"/>
      <c r="K267" s="29"/>
      <c r="M267" s="40"/>
      <c r="N267" s="40"/>
      <c r="O267" s="40"/>
    </row>
    <row r="268" spans="1:15" ht="30" customHeight="1" x14ac:dyDescent="0.55000000000000004">
      <c r="K268" s="29"/>
    </row>
    <row r="269" spans="1:15" ht="30" customHeight="1" x14ac:dyDescent="0.55000000000000004">
      <c r="K269" s="29"/>
    </row>
    <row r="270" spans="1:15" ht="30" customHeight="1" x14ac:dyDescent="0.55000000000000004">
      <c r="K270" s="29"/>
    </row>
    <row r="271" spans="1:15" ht="30" customHeight="1" x14ac:dyDescent="0.55000000000000004">
      <c r="K271" s="29"/>
    </row>
    <row r="273" spans="11:15" ht="30" customHeight="1" x14ac:dyDescent="0.55000000000000004">
      <c r="K273" s="29"/>
      <c r="L273" s="50"/>
      <c r="M273" s="49"/>
      <c r="N273" s="49"/>
      <c r="O273" s="49"/>
    </row>
    <row r="274" spans="11:15" ht="30" customHeight="1" x14ac:dyDescent="0.55000000000000004">
      <c r="K274" s="29"/>
      <c r="L274" s="50"/>
      <c r="M274" s="49"/>
      <c r="N274" s="49"/>
      <c r="O274" s="49"/>
    </row>
    <row r="275" spans="11:15" ht="30" customHeight="1" x14ac:dyDescent="0.55000000000000004">
      <c r="K275" s="29"/>
      <c r="L275" s="50"/>
      <c r="M275" s="49"/>
      <c r="N275" s="49"/>
      <c r="O275" s="49"/>
    </row>
    <row r="276" spans="11:15" ht="30" customHeight="1" x14ac:dyDescent="0.55000000000000004">
      <c r="K276" s="29"/>
      <c r="L276" s="50"/>
      <c r="M276" s="49"/>
      <c r="N276" s="49"/>
      <c r="O276" s="49"/>
    </row>
    <row r="277" spans="11:15" ht="30" customHeight="1" x14ac:dyDescent="0.55000000000000004">
      <c r="K277" s="29"/>
      <c r="L277" s="50"/>
      <c r="M277" s="49"/>
      <c r="N277" s="49"/>
      <c r="O277" s="49"/>
    </row>
    <row r="302" spans="1:15" s="8" customFormat="1" ht="30" customHeight="1" x14ac:dyDescent="0.55000000000000004">
      <c r="A302" s="40"/>
      <c r="B302" s="40"/>
      <c r="C302" s="14"/>
      <c r="D302" s="14"/>
      <c r="E302" s="14"/>
      <c r="F302" s="178"/>
      <c r="G302" s="14"/>
      <c r="H302" s="122"/>
      <c r="I302" s="14"/>
      <c r="J302" s="27"/>
      <c r="K302" s="29"/>
      <c r="M302" s="40"/>
      <c r="N302" s="40"/>
      <c r="O302" s="40"/>
    </row>
    <row r="303" spans="1:15" s="8" customFormat="1" ht="30" customHeight="1" x14ac:dyDescent="0.55000000000000004">
      <c r="A303" s="40"/>
      <c r="B303" s="40"/>
      <c r="C303" s="14"/>
      <c r="D303" s="14"/>
      <c r="E303" s="14"/>
      <c r="F303" s="178"/>
      <c r="G303" s="14"/>
      <c r="H303" s="122"/>
      <c r="I303" s="14"/>
      <c r="J303" s="27"/>
      <c r="K303" s="29"/>
      <c r="M303" s="40"/>
      <c r="N303" s="40"/>
      <c r="O303" s="40"/>
    </row>
    <row r="304" spans="1:15" s="8" customFormat="1" ht="30" customHeight="1" x14ac:dyDescent="0.55000000000000004">
      <c r="A304" s="40"/>
      <c r="B304" s="40"/>
      <c r="C304" s="14"/>
      <c r="D304" s="14"/>
      <c r="E304" s="14"/>
      <c r="F304" s="178"/>
      <c r="G304" s="14"/>
      <c r="H304" s="122"/>
      <c r="I304" s="14"/>
      <c r="J304" s="27"/>
      <c r="K304" s="29"/>
      <c r="M304" s="40"/>
      <c r="N304" s="40"/>
      <c r="O304" s="40"/>
    </row>
    <row r="305" spans="1:15" s="8" customFormat="1" ht="30" customHeight="1" x14ac:dyDescent="0.55000000000000004">
      <c r="A305" s="40"/>
      <c r="B305" s="40"/>
      <c r="C305" s="14"/>
      <c r="D305" s="14"/>
      <c r="E305" s="14"/>
      <c r="F305" s="178"/>
      <c r="G305" s="14"/>
      <c r="H305" s="122"/>
      <c r="I305" s="14"/>
      <c r="J305" s="27"/>
      <c r="K305" s="29"/>
      <c r="M305" s="40"/>
      <c r="N305" s="40"/>
      <c r="O305" s="40"/>
    </row>
    <row r="306" spans="1:15" s="8" customFormat="1" ht="30" customHeight="1" x14ac:dyDescent="0.55000000000000004">
      <c r="A306" s="40"/>
      <c r="B306" s="40"/>
      <c r="C306" s="14"/>
      <c r="D306" s="14"/>
      <c r="E306" s="14"/>
      <c r="F306" s="178"/>
      <c r="G306" s="14"/>
      <c r="H306" s="122"/>
      <c r="I306" s="14"/>
      <c r="J306" s="27"/>
      <c r="K306" s="29"/>
      <c r="M306" s="40"/>
      <c r="N306" s="40"/>
      <c r="O306" s="40"/>
    </row>
    <row r="307" spans="1:15" s="8" customFormat="1" ht="30" customHeight="1" x14ac:dyDescent="0.55000000000000004">
      <c r="A307" s="40"/>
      <c r="B307" s="40"/>
      <c r="C307" s="14"/>
      <c r="D307" s="14"/>
      <c r="E307" s="14"/>
      <c r="F307" s="178"/>
      <c r="G307" s="14"/>
      <c r="H307" s="122"/>
      <c r="I307" s="14"/>
      <c r="J307" s="27"/>
      <c r="K307" s="29"/>
      <c r="M307" s="40"/>
      <c r="N307" s="40"/>
      <c r="O307" s="40"/>
    </row>
    <row r="308" spans="1:15" s="8" customFormat="1" ht="30" customHeight="1" x14ac:dyDescent="0.55000000000000004">
      <c r="A308" s="40"/>
      <c r="B308" s="40"/>
      <c r="C308" s="14"/>
      <c r="D308" s="14"/>
      <c r="E308" s="14"/>
      <c r="F308" s="178"/>
      <c r="G308" s="14"/>
      <c r="H308" s="122"/>
      <c r="I308" s="14"/>
      <c r="J308" s="27"/>
      <c r="K308" s="29"/>
      <c r="M308" s="40"/>
      <c r="N308" s="40"/>
      <c r="O308" s="40"/>
    </row>
    <row r="309" spans="1:15" s="8" customFormat="1" ht="30" customHeight="1" x14ac:dyDescent="0.55000000000000004">
      <c r="A309" s="40"/>
      <c r="B309" s="40"/>
      <c r="C309" s="14"/>
      <c r="D309" s="14"/>
      <c r="E309" s="14"/>
      <c r="F309" s="178"/>
      <c r="G309" s="14"/>
      <c r="H309" s="122"/>
      <c r="I309" s="14"/>
      <c r="J309" s="27"/>
      <c r="K309" s="29"/>
      <c r="M309" s="40"/>
      <c r="N309" s="40"/>
      <c r="O309" s="40"/>
    </row>
    <row r="353" spans="10:15" ht="30" customHeight="1" x14ac:dyDescent="0.55000000000000004">
      <c r="J353" s="34"/>
    </row>
    <row r="354" spans="10:15" ht="30" customHeight="1" x14ac:dyDescent="0.55000000000000004">
      <c r="J354" s="34"/>
    </row>
    <row r="355" spans="10:15" ht="30" customHeight="1" x14ac:dyDescent="0.55000000000000004">
      <c r="J355" s="34"/>
    </row>
    <row r="356" spans="10:15" ht="30" customHeight="1" x14ac:dyDescent="0.55000000000000004">
      <c r="J356" s="34"/>
    </row>
    <row r="357" spans="10:15" ht="30" customHeight="1" x14ac:dyDescent="0.55000000000000004">
      <c r="J357" s="34"/>
    </row>
    <row r="358" spans="10:15" ht="30" customHeight="1" x14ac:dyDescent="0.55000000000000004">
      <c r="J358" s="34"/>
    </row>
    <row r="359" spans="10:15" ht="30" customHeight="1" x14ac:dyDescent="0.55000000000000004">
      <c r="J359" s="34"/>
    </row>
    <row r="360" spans="10:15" ht="30" customHeight="1" x14ac:dyDescent="0.55000000000000004">
      <c r="J360" s="34"/>
    </row>
    <row r="362" spans="10:15" ht="30" customHeight="1" x14ac:dyDescent="0.55000000000000004">
      <c r="K362" s="29"/>
      <c r="L362" s="50"/>
      <c r="M362" s="49"/>
      <c r="N362" s="49"/>
      <c r="O362" s="49"/>
    </row>
    <row r="363" spans="10:15" ht="30" customHeight="1" x14ac:dyDescent="0.55000000000000004">
      <c r="K363" s="29"/>
      <c r="L363" s="50"/>
      <c r="M363" s="49"/>
      <c r="N363" s="49"/>
      <c r="O363" s="49"/>
    </row>
    <row r="364" spans="10:15" ht="30" customHeight="1" x14ac:dyDescent="0.55000000000000004">
      <c r="K364" s="29"/>
      <c r="L364" s="50"/>
      <c r="M364" s="49"/>
      <c r="N364" s="49"/>
      <c r="O364" s="49"/>
    </row>
    <row r="365" spans="10:15" ht="30" customHeight="1" x14ac:dyDescent="0.55000000000000004">
      <c r="K365" s="29"/>
      <c r="L365" s="50"/>
      <c r="M365" s="49"/>
      <c r="N365" s="49"/>
      <c r="O365" s="49"/>
    </row>
    <row r="366" spans="10:15" ht="30" customHeight="1" x14ac:dyDescent="0.55000000000000004">
      <c r="K366" s="29"/>
      <c r="L366" s="50"/>
      <c r="M366" s="49"/>
      <c r="N366" s="49"/>
      <c r="O366" s="49"/>
    </row>
    <row r="367" spans="10:15" ht="30" customHeight="1" x14ac:dyDescent="0.55000000000000004">
      <c r="K367" s="29"/>
      <c r="L367" s="50"/>
      <c r="M367" s="49"/>
      <c r="N367" s="49"/>
      <c r="O367" s="49"/>
    </row>
    <row r="368" spans="10:15" ht="30" customHeight="1" x14ac:dyDescent="0.55000000000000004">
      <c r="K368" s="29"/>
      <c r="L368" s="50"/>
      <c r="M368" s="49"/>
      <c r="N368" s="49"/>
      <c r="O368" s="49"/>
    </row>
    <row r="369" spans="11:15" ht="30" customHeight="1" x14ac:dyDescent="0.55000000000000004">
      <c r="K369" s="29"/>
      <c r="L369" s="50"/>
      <c r="M369" s="49"/>
      <c r="N369" s="49"/>
      <c r="O369" s="49"/>
    </row>
    <row r="370" spans="11:15" ht="30" customHeight="1" x14ac:dyDescent="0.55000000000000004">
      <c r="K370" s="29"/>
      <c r="L370" s="50"/>
      <c r="M370" s="49"/>
      <c r="N370" s="49"/>
      <c r="O370" s="49"/>
    </row>
    <row r="371" spans="11:15" ht="30" customHeight="1" x14ac:dyDescent="0.55000000000000004">
      <c r="K371" s="29"/>
      <c r="L371" s="50"/>
      <c r="M371" s="49"/>
      <c r="N371" s="49"/>
      <c r="O371" s="49"/>
    </row>
    <row r="372" spans="11:15" ht="30" customHeight="1" x14ac:dyDescent="0.55000000000000004">
      <c r="K372" s="29"/>
      <c r="L372" s="50"/>
      <c r="M372" s="49"/>
      <c r="N372" s="49"/>
      <c r="O372" s="49"/>
    </row>
    <row r="373" spans="11:15" ht="30" customHeight="1" x14ac:dyDescent="0.55000000000000004">
      <c r="K373" s="29"/>
      <c r="L373" s="50"/>
      <c r="M373" s="49"/>
      <c r="N373" s="49"/>
      <c r="O373" s="49"/>
    </row>
    <row r="374" spans="11:15" ht="30" customHeight="1" x14ac:dyDescent="0.55000000000000004">
      <c r="K374" s="29"/>
      <c r="L374" s="50"/>
      <c r="M374" s="49"/>
      <c r="N374" s="49"/>
      <c r="O374" s="49"/>
    </row>
    <row r="375" spans="11:15" ht="30" customHeight="1" x14ac:dyDescent="0.55000000000000004">
      <c r="K375" s="29"/>
      <c r="L375" s="50"/>
      <c r="M375" s="49"/>
      <c r="N375" s="49"/>
      <c r="O375" s="49"/>
    </row>
    <row r="376" spans="11:15" ht="30" customHeight="1" x14ac:dyDescent="0.55000000000000004">
      <c r="K376" s="29"/>
      <c r="L376" s="50"/>
      <c r="M376" s="49"/>
      <c r="N376" s="49"/>
      <c r="O376" s="49"/>
    </row>
    <row r="377" spans="11:15" ht="30" customHeight="1" x14ac:dyDescent="0.55000000000000004">
      <c r="K377" s="29"/>
      <c r="L377" s="50"/>
      <c r="M377" s="49"/>
      <c r="N377" s="49"/>
      <c r="O377" s="49"/>
    </row>
  </sheetData>
  <mergeCells count="4">
    <mergeCell ref="B1:I1"/>
    <mergeCell ref="B2:I2"/>
    <mergeCell ref="B3:I3"/>
    <mergeCell ref="G4:H4"/>
  </mergeCells>
  <pageMargins left="0.23622047244094491" right="0.23622047244094491" top="0.55118110236220474" bottom="0.74803149606299213" header="0.31496062992125984" footer="0.31496062992125984"/>
  <pageSetup paperSize="9" scale="61" fitToHeight="0" orientation="landscape" r:id="rId1"/>
  <rowBreaks count="1" manualBreakCount="1">
    <brk id="185" max="16383" man="1"/>
  </rowBreaks>
  <colBreaks count="1" manualBreakCount="1">
    <brk id="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241"/>
  <sheetViews>
    <sheetView topLeftCell="B1" zoomScale="70" zoomScaleNormal="70" zoomScaleSheetLayoutView="100" workbookViewId="0">
      <selection activeCell="D255" sqref="D255"/>
    </sheetView>
  </sheetViews>
  <sheetFormatPr defaultRowHeight="24" x14ac:dyDescent="0.55000000000000004"/>
  <cols>
    <col min="1" max="1" width="7.5" style="209" customWidth="1"/>
    <col min="2" max="2" width="34.625" style="209" customWidth="1"/>
    <col min="3" max="3" width="49.5" style="209" customWidth="1"/>
    <col min="4" max="4" width="86.375" style="209" customWidth="1"/>
    <col min="5" max="5" width="17.125" style="283" customWidth="1"/>
    <col min="6" max="6" width="21.25" style="209" customWidth="1"/>
    <col min="7" max="7" width="20.375" style="209" customWidth="1"/>
    <col min="8" max="8" width="13.625" style="209" customWidth="1"/>
    <col min="9" max="9" width="19" style="209" customWidth="1"/>
    <col min="10" max="10" width="23.25" style="209" customWidth="1"/>
    <col min="11" max="11" width="15.625" style="209" customWidth="1"/>
    <col min="12" max="12" width="9" style="209"/>
    <col min="13" max="13" width="15.75" style="209" customWidth="1"/>
    <col min="14" max="256" width="9" style="209"/>
    <col min="257" max="257" width="7.5" style="209" customWidth="1"/>
    <col min="258" max="258" width="50.125" style="209" customWidth="1"/>
    <col min="259" max="259" width="15.25" style="209" customWidth="1"/>
    <col min="260" max="260" width="9.625" style="209" customWidth="1"/>
    <col min="261" max="261" width="12.625" style="209" customWidth="1"/>
    <col min="262" max="262" width="37.125" style="209" customWidth="1"/>
    <col min="263" max="263" width="15.875" style="209" customWidth="1"/>
    <col min="264" max="264" width="34.125" style="209" customWidth="1"/>
    <col min="265" max="265" width="19" style="209" customWidth="1"/>
    <col min="266" max="266" width="23.25" style="209" customWidth="1"/>
    <col min="267" max="267" width="15.625" style="209" customWidth="1"/>
    <col min="268" max="268" width="9" style="209"/>
    <col min="269" max="269" width="15.75" style="209" customWidth="1"/>
    <col min="270" max="512" width="9" style="209"/>
    <col min="513" max="513" width="7.5" style="209" customWidth="1"/>
    <col min="514" max="514" width="50.125" style="209" customWidth="1"/>
    <col min="515" max="515" width="15.25" style="209" customWidth="1"/>
    <col min="516" max="516" width="9.625" style="209" customWidth="1"/>
    <col min="517" max="517" width="12.625" style="209" customWidth="1"/>
    <col min="518" max="518" width="37.125" style="209" customWidth="1"/>
    <col min="519" max="519" width="15.875" style="209" customWidth="1"/>
    <col min="520" max="520" width="34.125" style="209" customWidth="1"/>
    <col min="521" max="521" width="19" style="209" customWidth="1"/>
    <col min="522" max="522" width="23.25" style="209" customWidth="1"/>
    <col min="523" max="523" width="15.625" style="209" customWidth="1"/>
    <col min="524" max="524" width="9" style="209"/>
    <col min="525" max="525" width="15.75" style="209" customWidth="1"/>
    <col min="526" max="768" width="9" style="209"/>
    <col min="769" max="769" width="7.5" style="209" customWidth="1"/>
    <col min="770" max="770" width="50.125" style="209" customWidth="1"/>
    <col min="771" max="771" width="15.25" style="209" customWidth="1"/>
    <col min="772" max="772" width="9.625" style="209" customWidth="1"/>
    <col min="773" max="773" width="12.625" style="209" customWidth="1"/>
    <col min="774" max="774" width="37.125" style="209" customWidth="1"/>
    <col min="775" max="775" width="15.875" style="209" customWidth="1"/>
    <col min="776" max="776" width="34.125" style="209" customWidth="1"/>
    <col min="777" max="777" width="19" style="209" customWidth="1"/>
    <col min="778" max="778" width="23.25" style="209" customWidth="1"/>
    <col min="779" max="779" width="15.625" style="209" customWidth="1"/>
    <col min="780" max="780" width="9" style="209"/>
    <col min="781" max="781" width="15.75" style="209" customWidth="1"/>
    <col min="782" max="1024" width="9" style="209"/>
    <col min="1025" max="1025" width="7.5" style="209" customWidth="1"/>
    <col min="1026" max="1026" width="50.125" style="209" customWidth="1"/>
    <col min="1027" max="1027" width="15.25" style="209" customWidth="1"/>
    <col min="1028" max="1028" width="9.625" style="209" customWidth="1"/>
    <col min="1029" max="1029" width="12.625" style="209" customWidth="1"/>
    <col min="1030" max="1030" width="37.125" style="209" customWidth="1"/>
    <col min="1031" max="1031" width="15.875" style="209" customWidth="1"/>
    <col min="1032" max="1032" width="34.125" style="209" customWidth="1"/>
    <col min="1033" max="1033" width="19" style="209" customWidth="1"/>
    <col min="1034" max="1034" width="23.25" style="209" customWidth="1"/>
    <col min="1035" max="1035" width="15.625" style="209" customWidth="1"/>
    <col min="1036" max="1036" width="9" style="209"/>
    <col min="1037" max="1037" width="15.75" style="209" customWidth="1"/>
    <col min="1038" max="1280" width="9" style="209"/>
    <col min="1281" max="1281" width="7.5" style="209" customWidth="1"/>
    <col min="1282" max="1282" width="50.125" style="209" customWidth="1"/>
    <col min="1283" max="1283" width="15.25" style="209" customWidth="1"/>
    <col min="1284" max="1284" width="9.625" style="209" customWidth="1"/>
    <col min="1285" max="1285" width="12.625" style="209" customWidth="1"/>
    <col min="1286" max="1286" width="37.125" style="209" customWidth="1"/>
    <col min="1287" max="1287" width="15.875" style="209" customWidth="1"/>
    <col min="1288" max="1288" width="34.125" style="209" customWidth="1"/>
    <col min="1289" max="1289" width="19" style="209" customWidth="1"/>
    <col min="1290" max="1290" width="23.25" style="209" customWidth="1"/>
    <col min="1291" max="1291" width="15.625" style="209" customWidth="1"/>
    <col min="1292" max="1292" width="9" style="209"/>
    <col min="1293" max="1293" width="15.75" style="209" customWidth="1"/>
    <col min="1294" max="1536" width="9" style="209"/>
    <col min="1537" max="1537" width="7.5" style="209" customWidth="1"/>
    <col min="1538" max="1538" width="50.125" style="209" customWidth="1"/>
    <col min="1539" max="1539" width="15.25" style="209" customWidth="1"/>
    <col min="1540" max="1540" width="9.625" style="209" customWidth="1"/>
    <col min="1541" max="1541" width="12.625" style="209" customWidth="1"/>
    <col min="1542" max="1542" width="37.125" style="209" customWidth="1"/>
    <col min="1543" max="1543" width="15.875" style="209" customWidth="1"/>
    <col min="1544" max="1544" width="34.125" style="209" customWidth="1"/>
    <col min="1545" max="1545" width="19" style="209" customWidth="1"/>
    <col min="1546" max="1546" width="23.25" style="209" customWidth="1"/>
    <col min="1547" max="1547" width="15.625" style="209" customWidth="1"/>
    <col min="1548" max="1548" width="9" style="209"/>
    <col min="1549" max="1549" width="15.75" style="209" customWidth="1"/>
    <col min="1550" max="1792" width="9" style="209"/>
    <col min="1793" max="1793" width="7.5" style="209" customWidth="1"/>
    <col min="1794" max="1794" width="50.125" style="209" customWidth="1"/>
    <col min="1795" max="1795" width="15.25" style="209" customWidth="1"/>
    <col min="1796" max="1796" width="9.625" style="209" customWidth="1"/>
    <col min="1797" max="1797" width="12.625" style="209" customWidth="1"/>
    <col min="1798" max="1798" width="37.125" style="209" customWidth="1"/>
    <col min="1799" max="1799" width="15.875" style="209" customWidth="1"/>
    <col min="1800" max="1800" width="34.125" style="209" customWidth="1"/>
    <col min="1801" max="1801" width="19" style="209" customWidth="1"/>
    <col min="1802" max="1802" width="23.25" style="209" customWidth="1"/>
    <col min="1803" max="1803" width="15.625" style="209" customWidth="1"/>
    <col min="1804" max="1804" width="9" style="209"/>
    <col min="1805" max="1805" width="15.75" style="209" customWidth="1"/>
    <col min="1806" max="2048" width="9" style="209"/>
    <col min="2049" max="2049" width="7.5" style="209" customWidth="1"/>
    <col min="2050" max="2050" width="50.125" style="209" customWidth="1"/>
    <col min="2051" max="2051" width="15.25" style="209" customWidth="1"/>
    <col min="2052" max="2052" width="9.625" style="209" customWidth="1"/>
    <col min="2053" max="2053" width="12.625" style="209" customWidth="1"/>
    <col min="2054" max="2054" width="37.125" style="209" customWidth="1"/>
    <col min="2055" max="2055" width="15.875" style="209" customWidth="1"/>
    <col min="2056" max="2056" width="34.125" style="209" customWidth="1"/>
    <col min="2057" max="2057" width="19" style="209" customWidth="1"/>
    <col min="2058" max="2058" width="23.25" style="209" customWidth="1"/>
    <col min="2059" max="2059" width="15.625" style="209" customWidth="1"/>
    <col min="2060" max="2060" width="9" style="209"/>
    <col min="2061" max="2061" width="15.75" style="209" customWidth="1"/>
    <col min="2062" max="2304" width="9" style="209"/>
    <col min="2305" max="2305" width="7.5" style="209" customWidth="1"/>
    <col min="2306" max="2306" width="50.125" style="209" customWidth="1"/>
    <col min="2307" max="2307" width="15.25" style="209" customWidth="1"/>
    <col min="2308" max="2308" width="9.625" style="209" customWidth="1"/>
    <col min="2309" max="2309" width="12.625" style="209" customWidth="1"/>
    <col min="2310" max="2310" width="37.125" style="209" customWidth="1"/>
    <col min="2311" max="2311" width="15.875" style="209" customWidth="1"/>
    <col min="2312" max="2312" width="34.125" style="209" customWidth="1"/>
    <col min="2313" max="2313" width="19" style="209" customWidth="1"/>
    <col min="2314" max="2314" width="23.25" style="209" customWidth="1"/>
    <col min="2315" max="2315" width="15.625" style="209" customWidth="1"/>
    <col min="2316" max="2316" width="9" style="209"/>
    <col min="2317" max="2317" width="15.75" style="209" customWidth="1"/>
    <col min="2318" max="2560" width="9" style="209"/>
    <col min="2561" max="2561" width="7.5" style="209" customWidth="1"/>
    <col min="2562" max="2562" width="50.125" style="209" customWidth="1"/>
    <col min="2563" max="2563" width="15.25" style="209" customWidth="1"/>
    <col min="2564" max="2564" width="9.625" style="209" customWidth="1"/>
    <col min="2565" max="2565" width="12.625" style="209" customWidth="1"/>
    <col min="2566" max="2566" width="37.125" style="209" customWidth="1"/>
    <col min="2567" max="2567" width="15.875" style="209" customWidth="1"/>
    <col min="2568" max="2568" width="34.125" style="209" customWidth="1"/>
    <col min="2569" max="2569" width="19" style="209" customWidth="1"/>
    <col min="2570" max="2570" width="23.25" style="209" customWidth="1"/>
    <col min="2571" max="2571" width="15.625" style="209" customWidth="1"/>
    <col min="2572" max="2572" width="9" style="209"/>
    <col min="2573" max="2573" width="15.75" style="209" customWidth="1"/>
    <col min="2574" max="2816" width="9" style="209"/>
    <col min="2817" max="2817" width="7.5" style="209" customWidth="1"/>
    <col min="2818" max="2818" width="50.125" style="209" customWidth="1"/>
    <col min="2819" max="2819" width="15.25" style="209" customWidth="1"/>
    <col min="2820" max="2820" width="9.625" style="209" customWidth="1"/>
    <col min="2821" max="2821" width="12.625" style="209" customWidth="1"/>
    <col min="2822" max="2822" width="37.125" style="209" customWidth="1"/>
    <col min="2823" max="2823" width="15.875" style="209" customWidth="1"/>
    <col min="2824" max="2824" width="34.125" style="209" customWidth="1"/>
    <col min="2825" max="2825" width="19" style="209" customWidth="1"/>
    <col min="2826" max="2826" width="23.25" style="209" customWidth="1"/>
    <col min="2827" max="2827" width="15.625" style="209" customWidth="1"/>
    <col min="2828" max="2828" width="9" style="209"/>
    <col min="2829" max="2829" width="15.75" style="209" customWidth="1"/>
    <col min="2830" max="3072" width="9" style="209"/>
    <col min="3073" max="3073" width="7.5" style="209" customWidth="1"/>
    <col min="3074" max="3074" width="50.125" style="209" customWidth="1"/>
    <col min="3075" max="3075" width="15.25" style="209" customWidth="1"/>
    <col min="3076" max="3076" width="9.625" style="209" customWidth="1"/>
    <col min="3077" max="3077" width="12.625" style="209" customWidth="1"/>
    <col min="3078" max="3078" width="37.125" style="209" customWidth="1"/>
    <col min="3079" max="3079" width="15.875" style="209" customWidth="1"/>
    <col min="3080" max="3080" width="34.125" style="209" customWidth="1"/>
    <col min="3081" max="3081" width="19" style="209" customWidth="1"/>
    <col min="3082" max="3082" width="23.25" style="209" customWidth="1"/>
    <col min="3083" max="3083" width="15.625" style="209" customWidth="1"/>
    <col min="3084" max="3084" width="9" style="209"/>
    <col min="3085" max="3085" width="15.75" style="209" customWidth="1"/>
    <col min="3086" max="3328" width="9" style="209"/>
    <col min="3329" max="3329" width="7.5" style="209" customWidth="1"/>
    <col min="3330" max="3330" width="50.125" style="209" customWidth="1"/>
    <col min="3331" max="3331" width="15.25" style="209" customWidth="1"/>
    <col min="3332" max="3332" width="9.625" style="209" customWidth="1"/>
    <col min="3333" max="3333" width="12.625" style="209" customWidth="1"/>
    <col min="3334" max="3334" width="37.125" style="209" customWidth="1"/>
    <col min="3335" max="3335" width="15.875" style="209" customWidth="1"/>
    <col min="3336" max="3336" width="34.125" style="209" customWidth="1"/>
    <col min="3337" max="3337" width="19" style="209" customWidth="1"/>
    <col min="3338" max="3338" width="23.25" style="209" customWidth="1"/>
    <col min="3339" max="3339" width="15.625" style="209" customWidth="1"/>
    <col min="3340" max="3340" width="9" style="209"/>
    <col min="3341" max="3341" width="15.75" style="209" customWidth="1"/>
    <col min="3342" max="3584" width="9" style="209"/>
    <col min="3585" max="3585" width="7.5" style="209" customWidth="1"/>
    <col min="3586" max="3586" width="50.125" style="209" customWidth="1"/>
    <col min="3587" max="3587" width="15.25" style="209" customWidth="1"/>
    <col min="3588" max="3588" width="9.625" style="209" customWidth="1"/>
    <col min="3589" max="3589" width="12.625" style="209" customWidth="1"/>
    <col min="3590" max="3590" width="37.125" style="209" customWidth="1"/>
    <col min="3591" max="3591" width="15.875" style="209" customWidth="1"/>
    <col min="3592" max="3592" width="34.125" style="209" customWidth="1"/>
    <col min="3593" max="3593" width="19" style="209" customWidth="1"/>
    <col min="3594" max="3594" width="23.25" style="209" customWidth="1"/>
    <col min="3595" max="3595" width="15.625" style="209" customWidth="1"/>
    <col min="3596" max="3596" width="9" style="209"/>
    <col min="3597" max="3597" width="15.75" style="209" customWidth="1"/>
    <col min="3598" max="3840" width="9" style="209"/>
    <col min="3841" max="3841" width="7.5" style="209" customWidth="1"/>
    <col min="3842" max="3842" width="50.125" style="209" customWidth="1"/>
    <col min="3843" max="3843" width="15.25" style="209" customWidth="1"/>
    <col min="3844" max="3844" width="9.625" style="209" customWidth="1"/>
    <col min="3845" max="3845" width="12.625" style="209" customWidth="1"/>
    <col min="3846" max="3846" width="37.125" style="209" customWidth="1"/>
    <col min="3847" max="3847" width="15.875" style="209" customWidth="1"/>
    <col min="3848" max="3848" width="34.125" style="209" customWidth="1"/>
    <col min="3849" max="3849" width="19" style="209" customWidth="1"/>
    <col min="3850" max="3850" width="23.25" style="209" customWidth="1"/>
    <col min="3851" max="3851" width="15.625" style="209" customWidth="1"/>
    <col min="3852" max="3852" width="9" style="209"/>
    <col min="3853" max="3853" width="15.75" style="209" customWidth="1"/>
    <col min="3854" max="4096" width="9" style="209"/>
    <col min="4097" max="4097" width="7.5" style="209" customWidth="1"/>
    <col min="4098" max="4098" width="50.125" style="209" customWidth="1"/>
    <col min="4099" max="4099" width="15.25" style="209" customWidth="1"/>
    <col min="4100" max="4100" width="9.625" style="209" customWidth="1"/>
    <col min="4101" max="4101" width="12.625" style="209" customWidth="1"/>
    <col min="4102" max="4102" width="37.125" style="209" customWidth="1"/>
    <col min="4103" max="4103" width="15.875" style="209" customWidth="1"/>
    <col min="4104" max="4104" width="34.125" style="209" customWidth="1"/>
    <col min="4105" max="4105" width="19" style="209" customWidth="1"/>
    <col min="4106" max="4106" width="23.25" style="209" customWidth="1"/>
    <col min="4107" max="4107" width="15.625" style="209" customWidth="1"/>
    <col min="4108" max="4108" width="9" style="209"/>
    <col min="4109" max="4109" width="15.75" style="209" customWidth="1"/>
    <col min="4110" max="4352" width="9" style="209"/>
    <col min="4353" max="4353" width="7.5" style="209" customWidth="1"/>
    <col min="4354" max="4354" width="50.125" style="209" customWidth="1"/>
    <col min="4355" max="4355" width="15.25" style="209" customWidth="1"/>
    <col min="4356" max="4356" width="9.625" style="209" customWidth="1"/>
    <col min="4357" max="4357" width="12.625" style="209" customWidth="1"/>
    <col min="4358" max="4358" width="37.125" style="209" customWidth="1"/>
    <col min="4359" max="4359" width="15.875" style="209" customWidth="1"/>
    <col min="4360" max="4360" width="34.125" style="209" customWidth="1"/>
    <col min="4361" max="4361" width="19" style="209" customWidth="1"/>
    <col min="4362" max="4362" width="23.25" style="209" customWidth="1"/>
    <col min="4363" max="4363" width="15.625" style="209" customWidth="1"/>
    <col min="4364" max="4364" width="9" style="209"/>
    <col min="4365" max="4365" width="15.75" style="209" customWidth="1"/>
    <col min="4366" max="4608" width="9" style="209"/>
    <col min="4609" max="4609" width="7.5" style="209" customWidth="1"/>
    <col min="4610" max="4610" width="50.125" style="209" customWidth="1"/>
    <col min="4611" max="4611" width="15.25" style="209" customWidth="1"/>
    <col min="4612" max="4612" width="9.625" style="209" customWidth="1"/>
    <col min="4613" max="4613" width="12.625" style="209" customWidth="1"/>
    <col min="4614" max="4614" width="37.125" style="209" customWidth="1"/>
    <col min="4615" max="4615" width="15.875" style="209" customWidth="1"/>
    <col min="4616" max="4616" width="34.125" style="209" customWidth="1"/>
    <col min="4617" max="4617" width="19" style="209" customWidth="1"/>
    <col min="4618" max="4618" width="23.25" style="209" customWidth="1"/>
    <col min="4619" max="4619" width="15.625" style="209" customWidth="1"/>
    <col min="4620" max="4620" width="9" style="209"/>
    <col min="4621" max="4621" width="15.75" style="209" customWidth="1"/>
    <col min="4622" max="4864" width="9" style="209"/>
    <col min="4865" max="4865" width="7.5" style="209" customWidth="1"/>
    <col min="4866" max="4866" width="50.125" style="209" customWidth="1"/>
    <col min="4867" max="4867" width="15.25" style="209" customWidth="1"/>
    <col min="4868" max="4868" width="9.625" style="209" customWidth="1"/>
    <col min="4869" max="4869" width="12.625" style="209" customWidth="1"/>
    <col min="4870" max="4870" width="37.125" style="209" customWidth="1"/>
    <col min="4871" max="4871" width="15.875" style="209" customWidth="1"/>
    <col min="4872" max="4872" width="34.125" style="209" customWidth="1"/>
    <col min="4873" max="4873" width="19" style="209" customWidth="1"/>
    <col min="4874" max="4874" width="23.25" style="209" customWidth="1"/>
    <col min="4875" max="4875" width="15.625" style="209" customWidth="1"/>
    <col min="4876" max="4876" width="9" style="209"/>
    <col min="4877" max="4877" width="15.75" style="209" customWidth="1"/>
    <col min="4878" max="5120" width="9" style="209"/>
    <col min="5121" max="5121" width="7.5" style="209" customWidth="1"/>
    <col min="5122" max="5122" width="50.125" style="209" customWidth="1"/>
    <col min="5123" max="5123" width="15.25" style="209" customWidth="1"/>
    <col min="5124" max="5124" width="9.625" style="209" customWidth="1"/>
    <col min="5125" max="5125" width="12.625" style="209" customWidth="1"/>
    <col min="5126" max="5126" width="37.125" style="209" customWidth="1"/>
    <col min="5127" max="5127" width="15.875" style="209" customWidth="1"/>
    <col min="5128" max="5128" width="34.125" style="209" customWidth="1"/>
    <col min="5129" max="5129" width="19" style="209" customWidth="1"/>
    <col min="5130" max="5130" width="23.25" style="209" customWidth="1"/>
    <col min="5131" max="5131" width="15.625" style="209" customWidth="1"/>
    <col min="5132" max="5132" width="9" style="209"/>
    <col min="5133" max="5133" width="15.75" style="209" customWidth="1"/>
    <col min="5134" max="5376" width="9" style="209"/>
    <col min="5377" max="5377" width="7.5" style="209" customWidth="1"/>
    <col min="5378" max="5378" width="50.125" style="209" customWidth="1"/>
    <col min="5379" max="5379" width="15.25" style="209" customWidth="1"/>
    <col min="5380" max="5380" width="9.625" style="209" customWidth="1"/>
    <col min="5381" max="5381" width="12.625" style="209" customWidth="1"/>
    <col min="5382" max="5382" width="37.125" style="209" customWidth="1"/>
    <col min="5383" max="5383" width="15.875" style="209" customWidth="1"/>
    <col min="5384" max="5384" width="34.125" style="209" customWidth="1"/>
    <col min="5385" max="5385" width="19" style="209" customWidth="1"/>
    <col min="5386" max="5386" width="23.25" style="209" customWidth="1"/>
    <col min="5387" max="5387" width="15.625" style="209" customWidth="1"/>
    <col min="5388" max="5388" width="9" style="209"/>
    <col min="5389" max="5389" width="15.75" style="209" customWidth="1"/>
    <col min="5390" max="5632" width="9" style="209"/>
    <col min="5633" max="5633" width="7.5" style="209" customWidth="1"/>
    <col min="5634" max="5634" width="50.125" style="209" customWidth="1"/>
    <col min="5635" max="5635" width="15.25" style="209" customWidth="1"/>
    <col min="5636" max="5636" width="9.625" style="209" customWidth="1"/>
    <col min="5637" max="5637" width="12.625" style="209" customWidth="1"/>
    <col min="5638" max="5638" width="37.125" style="209" customWidth="1"/>
    <col min="5639" max="5639" width="15.875" style="209" customWidth="1"/>
    <col min="5640" max="5640" width="34.125" style="209" customWidth="1"/>
    <col min="5641" max="5641" width="19" style="209" customWidth="1"/>
    <col min="5642" max="5642" width="23.25" style="209" customWidth="1"/>
    <col min="5643" max="5643" width="15.625" style="209" customWidth="1"/>
    <col min="5644" max="5644" width="9" style="209"/>
    <col min="5645" max="5645" width="15.75" style="209" customWidth="1"/>
    <col min="5646" max="5888" width="9" style="209"/>
    <col min="5889" max="5889" width="7.5" style="209" customWidth="1"/>
    <col min="5890" max="5890" width="50.125" style="209" customWidth="1"/>
    <col min="5891" max="5891" width="15.25" style="209" customWidth="1"/>
    <col min="5892" max="5892" width="9.625" style="209" customWidth="1"/>
    <col min="5893" max="5893" width="12.625" style="209" customWidth="1"/>
    <col min="5894" max="5894" width="37.125" style="209" customWidth="1"/>
    <col min="5895" max="5895" width="15.875" style="209" customWidth="1"/>
    <col min="5896" max="5896" width="34.125" style="209" customWidth="1"/>
    <col min="5897" max="5897" width="19" style="209" customWidth="1"/>
    <col min="5898" max="5898" width="23.25" style="209" customWidth="1"/>
    <col min="5899" max="5899" width="15.625" style="209" customWidth="1"/>
    <col min="5900" max="5900" width="9" style="209"/>
    <col min="5901" max="5901" width="15.75" style="209" customWidth="1"/>
    <col min="5902" max="6144" width="9" style="209"/>
    <col min="6145" max="6145" width="7.5" style="209" customWidth="1"/>
    <col min="6146" max="6146" width="50.125" style="209" customWidth="1"/>
    <col min="6147" max="6147" width="15.25" style="209" customWidth="1"/>
    <col min="6148" max="6148" width="9.625" style="209" customWidth="1"/>
    <col min="6149" max="6149" width="12.625" style="209" customWidth="1"/>
    <col min="6150" max="6150" width="37.125" style="209" customWidth="1"/>
    <col min="6151" max="6151" width="15.875" style="209" customWidth="1"/>
    <col min="6152" max="6152" width="34.125" style="209" customWidth="1"/>
    <col min="6153" max="6153" width="19" style="209" customWidth="1"/>
    <col min="6154" max="6154" width="23.25" style="209" customWidth="1"/>
    <col min="6155" max="6155" width="15.625" style="209" customWidth="1"/>
    <col min="6156" max="6156" width="9" style="209"/>
    <col min="6157" max="6157" width="15.75" style="209" customWidth="1"/>
    <col min="6158" max="6400" width="9" style="209"/>
    <col min="6401" max="6401" width="7.5" style="209" customWidth="1"/>
    <col min="6402" max="6402" width="50.125" style="209" customWidth="1"/>
    <col min="6403" max="6403" width="15.25" style="209" customWidth="1"/>
    <col min="6404" max="6404" width="9.625" style="209" customWidth="1"/>
    <col min="6405" max="6405" width="12.625" style="209" customWidth="1"/>
    <col min="6406" max="6406" width="37.125" style="209" customWidth="1"/>
    <col min="6407" max="6407" width="15.875" style="209" customWidth="1"/>
    <col min="6408" max="6408" width="34.125" style="209" customWidth="1"/>
    <col min="6409" max="6409" width="19" style="209" customWidth="1"/>
    <col min="6410" max="6410" width="23.25" style="209" customWidth="1"/>
    <col min="6411" max="6411" width="15.625" style="209" customWidth="1"/>
    <col min="6412" max="6412" width="9" style="209"/>
    <col min="6413" max="6413" width="15.75" style="209" customWidth="1"/>
    <col min="6414" max="6656" width="9" style="209"/>
    <col min="6657" max="6657" width="7.5" style="209" customWidth="1"/>
    <col min="6658" max="6658" width="50.125" style="209" customWidth="1"/>
    <col min="6659" max="6659" width="15.25" style="209" customWidth="1"/>
    <col min="6660" max="6660" width="9.625" style="209" customWidth="1"/>
    <col min="6661" max="6661" width="12.625" style="209" customWidth="1"/>
    <col min="6662" max="6662" width="37.125" style="209" customWidth="1"/>
    <col min="6663" max="6663" width="15.875" style="209" customWidth="1"/>
    <col min="6664" max="6664" width="34.125" style="209" customWidth="1"/>
    <col min="6665" max="6665" width="19" style="209" customWidth="1"/>
    <col min="6666" max="6666" width="23.25" style="209" customWidth="1"/>
    <col min="6667" max="6667" width="15.625" style="209" customWidth="1"/>
    <col min="6668" max="6668" width="9" style="209"/>
    <col min="6669" max="6669" width="15.75" style="209" customWidth="1"/>
    <col min="6670" max="6912" width="9" style="209"/>
    <col min="6913" max="6913" width="7.5" style="209" customWidth="1"/>
    <col min="6914" max="6914" width="50.125" style="209" customWidth="1"/>
    <col min="6915" max="6915" width="15.25" style="209" customWidth="1"/>
    <col min="6916" max="6916" width="9.625" style="209" customWidth="1"/>
    <col min="6917" max="6917" width="12.625" style="209" customWidth="1"/>
    <col min="6918" max="6918" width="37.125" style="209" customWidth="1"/>
    <col min="6919" max="6919" width="15.875" style="209" customWidth="1"/>
    <col min="6920" max="6920" width="34.125" style="209" customWidth="1"/>
    <col min="6921" max="6921" width="19" style="209" customWidth="1"/>
    <col min="6922" max="6922" width="23.25" style="209" customWidth="1"/>
    <col min="6923" max="6923" width="15.625" style="209" customWidth="1"/>
    <col min="6924" max="6924" width="9" style="209"/>
    <col min="6925" max="6925" width="15.75" style="209" customWidth="1"/>
    <col min="6926" max="7168" width="9" style="209"/>
    <col min="7169" max="7169" width="7.5" style="209" customWidth="1"/>
    <col min="7170" max="7170" width="50.125" style="209" customWidth="1"/>
    <col min="7171" max="7171" width="15.25" style="209" customWidth="1"/>
    <col min="7172" max="7172" width="9.625" style="209" customWidth="1"/>
    <col min="7173" max="7173" width="12.625" style="209" customWidth="1"/>
    <col min="7174" max="7174" width="37.125" style="209" customWidth="1"/>
    <col min="7175" max="7175" width="15.875" style="209" customWidth="1"/>
    <col min="7176" max="7176" width="34.125" style="209" customWidth="1"/>
    <col min="7177" max="7177" width="19" style="209" customWidth="1"/>
    <col min="7178" max="7178" width="23.25" style="209" customWidth="1"/>
    <col min="7179" max="7179" width="15.625" style="209" customWidth="1"/>
    <col min="7180" max="7180" width="9" style="209"/>
    <col min="7181" max="7181" width="15.75" style="209" customWidth="1"/>
    <col min="7182" max="7424" width="9" style="209"/>
    <col min="7425" max="7425" width="7.5" style="209" customWidth="1"/>
    <col min="7426" max="7426" width="50.125" style="209" customWidth="1"/>
    <col min="7427" max="7427" width="15.25" style="209" customWidth="1"/>
    <col min="7428" max="7428" width="9.625" style="209" customWidth="1"/>
    <col min="7429" max="7429" width="12.625" style="209" customWidth="1"/>
    <col min="7430" max="7430" width="37.125" style="209" customWidth="1"/>
    <col min="7431" max="7431" width="15.875" style="209" customWidth="1"/>
    <col min="7432" max="7432" width="34.125" style="209" customWidth="1"/>
    <col min="7433" max="7433" width="19" style="209" customWidth="1"/>
    <col min="7434" max="7434" width="23.25" style="209" customWidth="1"/>
    <col min="7435" max="7435" width="15.625" style="209" customWidth="1"/>
    <col min="7436" max="7436" width="9" style="209"/>
    <col min="7437" max="7437" width="15.75" style="209" customWidth="1"/>
    <col min="7438" max="7680" width="9" style="209"/>
    <col min="7681" max="7681" width="7.5" style="209" customWidth="1"/>
    <col min="7682" max="7682" width="50.125" style="209" customWidth="1"/>
    <col min="7683" max="7683" width="15.25" style="209" customWidth="1"/>
    <col min="7684" max="7684" width="9.625" style="209" customWidth="1"/>
    <col min="7685" max="7685" width="12.625" style="209" customWidth="1"/>
    <col min="7686" max="7686" width="37.125" style="209" customWidth="1"/>
    <col min="7687" max="7687" width="15.875" style="209" customWidth="1"/>
    <col min="7688" max="7688" width="34.125" style="209" customWidth="1"/>
    <col min="7689" max="7689" width="19" style="209" customWidth="1"/>
    <col min="7690" max="7690" width="23.25" style="209" customWidth="1"/>
    <col min="7691" max="7691" width="15.625" style="209" customWidth="1"/>
    <col min="7692" max="7692" width="9" style="209"/>
    <col min="7693" max="7693" width="15.75" style="209" customWidth="1"/>
    <col min="7694" max="7936" width="9" style="209"/>
    <col min="7937" max="7937" width="7.5" style="209" customWidth="1"/>
    <col min="7938" max="7938" width="50.125" style="209" customWidth="1"/>
    <col min="7939" max="7939" width="15.25" style="209" customWidth="1"/>
    <col min="7940" max="7940" width="9.625" style="209" customWidth="1"/>
    <col min="7941" max="7941" width="12.625" style="209" customWidth="1"/>
    <col min="7942" max="7942" width="37.125" style="209" customWidth="1"/>
    <col min="7943" max="7943" width="15.875" style="209" customWidth="1"/>
    <col min="7944" max="7944" width="34.125" style="209" customWidth="1"/>
    <col min="7945" max="7945" width="19" style="209" customWidth="1"/>
    <col min="7946" max="7946" width="23.25" style="209" customWidth="1"/>
    <col min="7947" max="7947" width="15.625" style="209" customWidth="1"/>
    <col min="7948" max="7948" width="9" style="209"/>
    <col min="7949" max="7949" width="15.75" style="209" customWidth="1"/>
    <col min="7950" max="8192" width="9" style="209"/>
    <col min="8193" max="8193" width="7.5" style="209" customWidth="1"/>
    <col min="8194" max="8194" width="50.125" style="209" customWidth="1"/>
    <col min="8195" max="8195" width="15.25" style="209" customWidth="1"/>
    <col min="8196" max="8196" width="9.625" style="209" customWidth="1"/>
    <col min="8197" max="8197" width="12.625" style="209" customWidth="1"/>
    <col min="8198" max="8198" width="37.125" style="209" customWidth="1"/>
    <col min="8199" max="8199" width="15.875" style="209" customWidth="1"/>
    <col min="8200" max="8200" width="34.125" style="209" customWidth="1"/>
    <col min="8201" max="8201" width="19" style="209" customWidth="1"/>
    <col min="8202" max="8202" width="23.25" style="209" customWidth="1"/>
    <col min="8203" max="8203" width="15.625" style="209" customWidth="1"/>
    <col min="8204" max="8204" width="9" style="209"/>
    <col min="8205" max="8205" width="15.75" style="209" customWidth="1"/>
    <col min="8206" max="8448" width="9" style="209"/>
    <col min="8449" max="8449" width="7.5" style="209" customWidth="1"/>
    <col min="8450" max="8450" width="50.125" style="209" customWidth="1"/>
    <col min="8451" max="8451" width="15.25" style="209" customWidth="1"/>
    <col min="8452" max="8452" width="9.625" style="209" customWidth="1"/>
    <col min="8453" max="8453" width="12.625" style="209" customWidth="1"/>
    <col min="8454" max="8454" width="37.125" style="209" customWidth="1"/>
    <col min="8455" max="8455" width="15.875" style="209" customWidth="1"/>
    <col min="8456" max="8456" width="34.125" style="209" customWidth="1"/>
    <col min="8457" max="8457" width="19" style="209" customWidth="1"/>
    <col min="8458" max="8458" width="23.25" style="209" customWidth="1"/>
    <col min="8459" max="8459" width="15.625" style="209" customWidth="1"/>
    <col min="8460" max="8460" width="9" style="209"/>
    <col min="8461" max="8461" width="15.75" style="209" customWidth="1"/>
    <col min="8462" max="8704" width="9" style="209"/>
    <col min="8705" max="8705" width="7.5" style="209" customWidth="1"/>
    <col min="8706" max="8706" width="50.125" style="209" customWidth="1"/>
    <col min="8707" max="8707" width="15.25" style="209" customWidth="1"/>
    <col min="8708" max="8708" width="9.625" style="209" customWidth="1"/>
    <col min="8709" max="8709" width="12.625" style="209" customWidth="1"/>
    <col min="8710" max="8710" width="37.125" style="209" customWidth="1"/>
    <col min="8711" max="8711" width="15.875" style="209" customWidth="1"/>
    <col min="8712" max="8712" width="34.125" style="209" customWidth="1"/>
    <col min="8713" max="8713" width="19" style="209" customWidth="1"/>
    <col min="8714" max="8714" width="23.25" style="209" customWidth="1"/>
    <col min="8715" max="8715" width="15.625" style="209" customWidth="1"/>
    <col min="8716" max="8716" width="9" style="209"/>
    <col min="8717" max="8717" width="15.75" style="209" customWidth="1"/>
    <col min="8718" max="8960" width="9" style="209"/>
    <col min="8961" max="8961" width="7.5" style="209" customWidth="1"/>
    <col min="8962" max="8962" width="50.125" style="209" customWidth="1"/>
    <col min="8963" max="8963" width="15.25" style="209" customWidth="1"/>
    <col min="8964" max="8964" width="9.625" style="209" customWidth="1"/>
    <col min="8965" max="8965" width="12.625" style="209" customWidth="1"/>
    <col min="8966" max="8966" width="37.125" style="209" customWidth="1"/>
    <col min="8967" max="8967" width="15.875" style="209" customWidth="1"/>
    <col min="8968" max="8968" width="34.125" style="209" customWidth="1"/>
    <col min="8969" max="8969" width="19" style="209" customWidth="1"/>
    <col min="8970" max="8970" width="23.25" style="209" customWidth="1"/>
    <col min="8971" max="8971" width="15.625" style="209" customWidth="1"/>
    <col min="8972" max="8972" width="9" style="209"/>
    <col min="8973" max="8973" width="15.75" style="209" customWidth="1"/>
    <col min="8974" max="9216" width="9" style="209"/>
    <col min="9217" max="9217" width="7.5" style="209" customWidth="1"/>
    <col min="9218" max="9218" width="50.125" style="209" customWidth="1"/>
    <col min="9219" max="9219" width="15.25" style="209" customWidth="1"/>
    <col min="9220" max="9220" width="9.625" style="209" customWidth="1"/>
    <col min="9221" max="9221" width="12.625" style="209" customWidth="1"/>
    <col min="9222" max="9222" width="37.125" style="209" customWidth="1"/>
    <col min="9223" max="9223" width="15.875" style="209" customWidth="1"/>
    <col min="9224" max="9224" width="34.125" style="209" customWidth="1"/>
    <col min="9225" max="9225" width="19" style="209" customWidth="1"/>
    <col min="9226" max="9226" width="23.25" style="209" customWidth="1"/>
    <col min="9227" max="9227" width="15.625" style="209" customWidth="1"/>
    <col min="9228" max="9228" width="9" style="209"/>
    <col min="9229" max="9229" width="15.75" style="209" customWidth="1"/>
    <col min="9230" max="9472" width="9" style="209"/>
    <col min="9473" max="9473" width="7.5" style="209" customWidth="1"/>
    <col min="9474" max="9474" width="50.125" style="209" customWidth="1"/>
    <col min="9475" max="9475" width="15.25" style="209" customWidth="1"/>
    <col min="9476" max="9476" width="9.625" style="209" customWidth="1"/>
    <col min="9477" max="9477" width="12.625" style="209" customWidth="1"/>
    <col min="9478" max="9478" width="37.125" style="209" customWidth="1"/>
    <col min="9479" max="9479" width="15.875" style="209" customWidth="1"/>
    <col min="9480" max="9480" width="34.125" style="209" customWidth="1"/>
    <col min="9481" max="9481" width="19" style="209" customWidth="1"/>
    <col min="9482" max="9482" width="23.25" style="209" customWidth="1"/>
    <col min="9483" max="9483" width="15.625" style="209" customWidth="1"/>
    <col min="9484" max="9484" width="9" style="209"/>
    <col min="9485" max="9485" width="15.75" style="209" customWidth="1"/>
    <col min="9486" max="9728" width="9" style="209"/>
    <col min="9729" max="9729" width="7.5" style="209" customWidth="1"/>
    <col min="9730" max="9730" width="50.125" style="209" customWidth="1"/>
    <col min="9731" max="9731" width="15.25" style="209" customWidth="1"/>
    <col min="9732" max="9732" width="9.625" style="209" customWidth="1"/>
    <col min="9733" max="9733" width="12.625" style="209" customWidth="1"/>
    <col min="9734" max="9734" width="37.125" style="209" customWidth="1"/>
    <col min="9735" max="9735" width="15.875" style="209" customWidth="1"/>
    <col min="9736" max="9736" width="34.125" style="209" customWidth="1"/>
    <col min="9737" max="9737" width="19" style="209" customWidth="1"/>
    <col min="9738" max="9738" width="23.25" style="209" customWidth="1"/>
    <col min="9739" max="9739" width="15.625" style="209" customWidth="1"/>
    <col min="9740" max="9740" width="9" style="209"/>
    <col min="9741" max="9741" width="15.75" style="209" customWidth="1"/>
    <col min="9742" max="9984" width="9" style="209"/>
    <col min="9985" max="9985" width="7.5" style="209" customWidth="1"/>
    <col min="9986" max="9986" width="50.125" style="209" customWidth="1"/>
    <col min="9987" max="9987" width="15.25" style="209" customWidth="1"/>
    <col min="9988" max="9988" width="9.625" style="209" customWidth="1"/>
    <col min="9989" max="9989" width="12.625" style="209" customWidth="1"/>
    <col min="9990" max="9990" width="37.125" style="209" customWidth="1"/>
    <col min="9991" max="9991" width="15.875" style="209" customWidth="1"/>
    <col min="9992" max="9992" width="34.125" style="209" customWidth="1"/>
    <col min="9993" max="9993" width="19" style="209" customWidth="1"/>
    <col min="9994" max="9994" width="23.25" style="209" customWidth="1"/>
    <col min="9995" max="9995" width="15.625" style="209" customWidth="1"/>
    <col min="9996" max="9996" width="9" style="209"/>
    <col min="9997" max="9997" width="15.75" style="209" customWidth="1"/>
    <col min="9998" max="10240" width="9" style="209"/>
    <col min="10241" max="10241" width="7.5" style="209" customWidth="1"/>
    <col min="10242" max="10242" width="50.125" style="209" customWidth="1"/>
    <col min="10243" max="10243" width="15.25" style="209" customWidth="1"/>
    <col min="10244" max="10244" width="9.625" style="209" customWidth="1"/>
    <col min="10245" max="10245" width="12.625" style="209" customWidth="1"/>
    <col min="10246" max="10246" width="37.125" style="209" customWidth="1"/>
    <col min="10247" max="10247" width="15.875" style="209" customWidth="1"/>
    <col min="10248" max="10248" width="34.125" style="209" customWidth="1"/>
    <col min="10249" max="10249" width="19" style="209" customWidth="1"/>
    <col min="10250" max="10250" width="23.25" style="209" customWidth="1"/>
    <col min="10251" max="10251" width="15.625" style="209" customWidth="1"/>
    <col min="10252" max="10252" width="9" style="209"/>
    <col min="10253" max="10253" width="15.75" style="209" customWidth="1"/>
    <col min="10254" max="10496" width="9" style="209"/>
    <col min="10497" max="10497" width="7.5" style="209" customWidth="1"/>
    <col min="10498" max="10498" width="50.125" style="209" customWidth="1"/>
    <col min="10499" max="10499" width="15.25" style="209" customWidth="1"/>
    <col min="10500" max="10500" width="9.625" style="209" customWidth="1"/>
    <col min="10501" max="10501" width="12.625" style="209" customWidth="1"/>
    <col min="10502" max="10502" width="37.125" style="209" customWidth="1"/>
    <col min="10503" max="10503" width="15.875" style="209" customWidth="1"/>
    <col min="10504" max="10504" width="34.125" style="209" customWidth="1"/>
    <col min="10505" max="10505" width="19" style="209" customWidth="1"/>
    <col min="10506" max="10506" width="23.25" style="209" customWidth="1"/>
    <col min="10507" max="10507" width="15.625" style="209" customWidth="1"/>
    <col min="10508" max="10508" width="9" style="209"/>
    <col min="10509" max="10509" width="15.75" style="209" customWidth="1"/>
    <col min="10510" max="10752" width="9" style="209"/>
    <col min="10753" max="10753" width="7.5" style="209" customWidth="1"/>
    <col min="10754" max="10754" width="50.125" style="209" customWidth="1"/>
    <col min="10755" max="10755" width="15.25" style="209" customWidth="1"/>
    <col min="10756" max="10756" width="9.625" style="209" customWidth="1"/>
    <col min="10757" max="10757" width="12.625" style="209" customWidth="1"/>
    <col min="10758" max="10758" width="37.125" style="209" customWidth="1"/>
    <col min="10759" max="10759" width="15.875" style="209" customWidth="1"/>
    <col min="10760" max="10760" width="34.125" style="209" customWidth="1"/>
    <col min="10761" max="10761" width="19" style="209" customWidth="1"/>
    <col min="10762" max="10762" width="23.25" style="209" customWidth="1"/>
    <col min="10763" max="10763" width="15.625" style="209" customWidth="1"/>
    <col min="10764" max="10764" width="9" style="209"/>
    <col min="10765" max="10765" width="15.75" style="209" customWidth="1"/>
    <col min="10766" max="11008" width="9" style="209"/>
    <col min="11009" max="11009" width="7.5" style="209" customWidth="1"/>
    <col min="11010" max="11010" width="50.125" style="209" customWidth="1"/>
    <col min="11011" max="11011" width="15.25" style="209" customWidth="1"/>
    <col min="11012" max="11012" width="9.625" style="209" customWidth="1"/>
    <col min="11013" max="11013" width="12.625" style="209" customWidth="1"/>
    <col min="11014" max="11014" width="37.125" style="209" customWidth="1"/>
    <col min="11015" max="11015" width="15.875" style="209" customWidth="1"/>
    <col min="11016" max="11016" width="34.125" style="209" customWidth="1"/>
    <col min="11017" max="11017" width="19" style="209" customWidth="1"/>
    <col min="11018" max="11018" width="23.25" style="209" customWidth="1"/>
    <col min="11019" max="11019" width="15.625" style="209" customWidth="1"/>
    <col min="11020" max="11020" width="9" style="209"/>
    <col min="11021" max="11021" width="15.75" style="209" customWidth="1"/>
    <col min="11022" max="11264" width="9" style="209"/>
    <col min="11265" max="11265" width="7.5" style="209" customWidth="1"/>
    <col min="11266" max="11266" width="50.125" style="209" customWidth="1"/>
    <col min="11267" max="11267" width="15.25" style="209" customWidth="1"/>
    <col min="11268" max="11268" width="9.625" style="209" customWidth="1"/>
    <col min="11269" max="11269" width="12.625" style="209" customWidth="1"/>
    <col min="11270" max="11270" width="37.125" style="209" customWidth="1"/>
    <col min="11271" max="11271" width="15.875" style="209" customWidth="1"/>
    <col min="11272" max="11272" width="34.125" style="209" customWidth="1"/>
    <col min="11273" max="11273" width="19" style="209" customWidth="1"/>
    <col min="11274" max="11274" width="23.25" style="209" customWidth="1"/>
    <col min="11275" max="11275" width="15.625" style="209" customWidth="1"/>
    <col min="11276" max="11276" width="9" style="209"/>
    <col min="11277" max="11277" width="15.75" style="209" customWidth="1"/>
    <col min="11278" max="11520" width="9" style="209"/>
    <col min="11521" max="11521" width="7.5" style="209" customWidth="1"/>
    <col min="11522" max="11522" width="50.125" style="209" customWidth="1"/>
    <col min="11523" max="11523" width="15.25" style="209" customWidth="1"/>
    <col min="11524" max="11524" width="9.625" style="209" customWidth="1"/>
    <col min="11525" max="11525" width="12.625" style="209" customWidth="1"/>
    <col min="11526" max="11526" width="37.125" style="209" customWidth="1"/>
    <col min="11527" max="11527" width="15.875" style="209" customWidth="1"/>
    <col min="11528" max="11528" width="34.125" style="209" customWidth="1"/>
    <col min="11529" max="11529" width="19" style="209" customWidth="1"/>
    <col min="11530" max="11530" width="23.25" style="209" customWidth="1"/>
    <col min="11531" max="11531" width="15.625" style="209" customWidth="1"/>
    <col min="11532" max="11532" width="9" style="209"/>
    <col min="11533" max="11533" width="15.75" style="209" customWidth="1"/>
    <col min="11534" max="11776" width="9" style="209"/>
    <col min="11777" max="11777" width="7.5" style="209" customWidth="1"/>
    <col min="11778" max="11778" width="50.125" style="209" customWidth="1"/>
    <col min="11779" max="11779" width="15.25" style="209" customWidth="1"/>
    <col min="11780" max="11780" width="9.625" style="209" customWidth="1"/>
    <col min="11781" max="11781" width="12.625" style="209" customWidth="1"/>
    <col min="11782" max="11782" width="37.125" style="209" customWidth="1"/>
    <col min="11783" max="11783" width="15.875" style="209" customWidth="1"/>
    <col min="11784" max="11784" width="34.125" style="209" customWidth="1"/>
    <col min="11785" max="11785" width="19" style="209" customWidth="1"/>
    <col min="11786" max="11786" width="23.25" style="209" customWidth="1"/>
    <col min="11787" max="11787" width="15.625" style="209" customWidth="1"/>
    <col min="11788" max="11788" width="9" style="209"/>
    <col min="11789" max="11789" width="15.75" style="209" customWidth="1"/>
    <col min="11790" max="12032" width="9" style="209"/>
    <col min="12033" max="12033" width="7.5" style="209" customWidth="1"/>
    <col min="12034" max="12034" width="50.125" style="209" customWidth="1"/>
    <col min="12035" max="12035" width="15.25" style="209" customWidth="1"/>
    <col min="12036" max="12036" width="9.625" style="209" customWidth="1"/>
    <col min="12037" max="12037" width="12.625" style="209" customWidth="1"/>
    <col min="12038" max="12038" width="37.125" style="209" customWidth="1"/>
    <col min="12039" max="12039" width="15.875" style="209" customWidth="1"/>
    <col min="12040" max="12040" width="34.125" style="209" customWidth="1"/>
    <col min="12041" max="12041" width="19" style="209" customWidth="1"/>
    <col min="12042" max="12042" width="23.25" style="209" customWidth="1"/>
    <col min="12043" max="12043" width="15.625" style="209" customWidth="1"/>
    <col min="12044" max="12044" width="9" style="209"/>
    <col min="12045" max="12045" width="15.75" style="209" customWidth="1"/>
    <col min="12046" max="12288" width="9" style="209"/>
    <col min="12289" max="12289" width="7.5" style="209" customWidth="1"/>
    <col min="12290" max="12290" width="50.125" style="209" customWidth="1"/>
    <col min="12291" max="12291" width="15.25" style="209" customWidth="1"/>
    <col min="12292" max="12292" width="9.625" style="209" customWidth="1"/>
    <col min="12293" max="12293" width="12.625" style="209" customWidth="1"/>
    <col min="12294" max="12294" width="37.125" style="209" customWidth="1"/>
    <col min="12295" max="12295" width="15.875" style="209" customWidth="1"/>
    <col min="12296" max="12296" width="34.125" style="209" customWidth="1"/>
    <col min="12297" max="12297" width="19" style="209" customWidth="1"/>
    <col min="12298" max="12298" width="23.25" style="209" customWidth="1"/>
    <col min="12299" max="12299" width="15.625" style="209" customWidth="1"/>
    <col min="12300" max="12300" width="9" style="209"/>
    <col min="12301" max="12301" width="15.75" style="209" customWidth="1"/>
    <col min="12302" max="12544" width="9" style="209"/>
    <col min="12545" max="12545" width="7.5" style="209" customWidth="1"/>
    <col min="12546" max="12546" width="50.125" style="209" customWidth="1"/>
    <col min="12547" max="12547" width="15.25" style="209" customWidth="1"/>
    <col min="12548" max="12548" width="9.625" style="209" customWidth="1"/>
    <col min="12549" max="12549" width="12.625" style="209" customWidth="1"/>
    <col min="12550" max="12550" width="37.125" style="209" customWidth="1"/>
    <col min="12551" max="12551" width="15.875" style="209" customWidth="1"/>
    <col min="12552" max="12552" width="34.125" style="209" customWidth="1"/>
    <col min="12553" max="12553" width="19" style="209" customWidth="1"/>
    <col min="12554" max="12554" width="23.25" style="209" customWidth="1"/>
    <col min="12555" max="12555" width="15.625" style="209" customWidth="1"/>
    <col min="12556" max="12556" width="9" style="209"/>
    <col min="12557" max="12557" width="15.75" style="209" customWidth="1"/>
    <col min="12558" max="12800" width="9" style="209"/>
    <col min="12801" max="12801" width="7.5" style="209" customWidth="1"/>
    <col min="12802" max="12802" width="50.125" style="209" customWidth="1"/>
    <col min="12803" max="12803" width="15.25" style="209" customWidth="1"/>
    <col min="12804" max="12804" width="9.625" style="209" customWidth="1"/>
    <col min="12805" max="12805" width="12.625" style="209" customWidth="1"/>
    <col min="12806" max="12806" width="37.125" style="209" customWidth="1"/>
    <col min="12807" max="12807" width="15.875" style="209" customWidth="1"/>
    <col min="12808" max="12808" width="34.125" style="209" customWidth="1"/>
    <col min="12809" max="12809" width="19" style="209" customWidth="1"/>
    <col min="12810" max="12810" width="23.25" style="209" customWidth="1"/>
    <col min="12811" max="12811" width="15.625" style="209" customWidth="1"/>
    <col min="12812" max="12812" width="9" style="209"/>
    <col min="12813" max="12813" width="15.75" style="209" customWidth="1"/>
    <col min="12814" max="13056" width="9" style="209"/>
    <col min="13057" max="13057" width="7.5" style="209" customWidth="1"/>
    <col min="13058" max="13058" width="50.125" style="209" customWidth="1"/>
    <col min="13059" max="13059" width="15.25" style="209" customWidth="1"/>
    <col min="13060" max="13060" width="9.625" style="209" customWidth="1"/>
    <col min="13061" max="13061" width="12.625" style="209" customWidth="1"/>
    <col min="13062" max="13062" width="37.125" style="209" customWidth="1"/>
    <col min="13063" max="13063" width="15.875" style="209" customWidth="1"/>
    <col min="13064" max="13064" width="34.125" style="209" customWidth="1"/>
    <col min="13065" max="13065" width="19" style="209" customWidth="1"/>
    <col min="13066" max="13066" width="23.25" style="209" customWidth="1"/>
    <col min="13067" max="13067" width="15.625" style="209" customWidth="1"/>
    <col min="13068" max="13068" width="9" style="209"/>
    <col min="13069" max="13069" width="15.75" style="209" customWidth="1"/>
    <col min="13070" max="13312" width="9" style="209"/>
    <col min="13313" max="13313" width="7.5" style="209" customWidth="1"/>
    <col min="13314" max="13314" width="50.125" style="209" customWidth="1"/>
    <col min="13315" max="13315" width="15.25" style="209" customWidth="1"/>
    <col min="13316" max="13316" width="9.625" style="209" customWidth="1"/>
    <col min="13317" max="13317" width="12.625" style="209" customWidth="1"/>
    <col min="13318" max="13318" width="37.125" style="209" customWidth="1"/>
    <col min="13319" max="13319" width="15.875" style="209" customWidth="1"/>
    <col min="13320" max="13320" width="34.125" style="209" customWidth="1"/>
    <col min="13321" max="13321" width="19" style="209" customWidth="1"/>
    <col min="13322" max="13322" width="23.25" style="209" customWidth="1"/>
    <col min="13323" max="13323" width="15.625" style="209" customWidth="1"/>
    <col min="13324" max="13324" width="9" style="209"/>
    <col min="13325" max="13325" width="15.75" style="209" customWidth="1"/>
    <col min="13326" max="13568" width="9" style="209"/>
    <col min="13569" max="13569" width="7.5" style="209" customWidth="1"/>
    <col min="13570" max="13570" width="50.125" style="209" customWidth="1"/>
    <col min="13571" max="13571" width="15.25" style="209" customWidth="1"/>
    <col min="13572" max="13572" width="9.625" style="209" customWidth="1"/>
    <col min="13573" max="13573" width="12.625" style="209" customWidth="1"/>
    <col min="13574" max="13574" width="37.125" style="209" customWidth="1"/>
    <col min="13575" max="13575" width="15.875" style="209" customWidth="1"/>
    <col min="13576" max="13576" width="34.125" style="209" customWidth="1"/>
    <col min="13577" max="13577" width="19" style="209" customWidth="1"/>
    <col min="13578" max="13578" width="23.25" style="209" customWidth="1"/>
    <col min="13579" max="13579" width="15.625" style="209" customWidth="1"/>
    <col min="13580" max="13580" width="9" style="209"/>
    <col min="13581" max="13581" width="15.75" style="209" customWidth="1"/>
    <col min="13582" max="13824" width="9" style="209"/>
    <col min="13825" max="13825" width="7.5" style="209" customWidth="1"/>
    <col min="13826" max="13826" width="50.125" style="209" customWidth="1"/>
    <col min="13827" max="13827" width="15.25" style="209" customWidth="1"/>
    <col min="13828" max="13828" width="9.625" style="209" customWidth="1"/>
    <col min="13829" max="13829" width="12.625" style="209" customWidth="1"/>
    <col min="13830" max="13830" width="37.125" style="209" customWidth="1"/>
    <col min="13831" max="13831" width="15.875" style="209" customWidth="1"/>
    <col min="13832" max="13832" width="34.125" style="209" customWidth="1"/>
    <col min="13833" max="13833" width="19" style="209" customWidth="1"/>
    <col min="13834" max="13834" width="23.25" style="209" customWidth="1"/>
    <col min="13835" max="13835" width="15.625" style="209" customWidth="1"/>
    <col min="13836" max="13836" width="9" style="209"/>
    <col min="13837" max="13837" width="15.75" style="209" customWidth="1"/>
    <col min="13838" max="14080" width="9" style="209"/>
    <col min="14081" max="14081" width="7.5" style="209" customWidth="1"/>
    <col min="14082" max="14082" width="50.125" style="209" customWidth="1"/>
    <col min="14083" max="14083" width="15.25" style="209" customWidth="1"/>
    <col min="14084" max="14084" width="9.625" style="209" customWidth="1"/>
    <col min="14085" max="14085" width="12.625" style="209" customWidth="1"/>
    <col min="14086" max="14086" width="37.125" style="209" customWidth="1"/>
    <col min="14087" max="14087" width="15.875" style="209" customWidth="1"/>
    <col min="14088" max="14088" width="34.125" style="209" customWidth="1"/>
    <col min="14089" max="14089" width="19" style="209" customWidth="1"/>
    <col min="14090" max="14090" width="23.25" style="209" customWidth="1"/>
    <col min="14091" max="14091" width="15.625" style="209" customWidth="1"/>
    <col min="14092" max="14092" width="9" style="209"/>
    <col min="14093" max="14093" width="15.75" style="209" customWidth="1"/>
    <col min="14094" max="14336" width="9" style="209"/>
    <col min="14337" max="14337" width="7.5" style="209" customWidth="1"/>
    <col min="14338" max="14338" width="50.125" style="209" customWidth="1"/>
    <col min="14339" max="14339" width="15.25" style="209" customWidth="1"/>
    <col min="14340" max="14340" width="9.625" style="209" customWidth="1"/>
    <col min="14341" max="14341" width="12.625" style="209" customWidth="1"/>
    <col min="14342" max="14342" width="37.125" style="209" customWidth="1"/>
    <col min="14343" max="14343" width="15.875" style="209" customWidth="1"/>
    <col min="14344" max="14344" width="34.125" style="209" customWidth="1"/>
    <col min="14345" max="14345" width="19" style="209" customWidth="1"/>
    <col min="14346" max="14346" width="23.25" style="209" customWidth="1"/>
    <col min="14347" max="14347" width="15.625" style="209" customWidth="1"/>
    <col min="14348" max="14348" width="9" style="209"/>
    <col min="14349" max="14349" width="15.75" style="209" customWidth="1"/>
    <col min="14350" max="14592" width="9" style="209"/>
    <col min="14593" max="14593" width="7.5" style="209" customWidth="1"/>
    <col min="14594" max="14594" width="50.125" style="209" customWidth="1"/>
    <col min="14595" max="14595" width="15.25" style="209" customWidth="1"/>
    <col min="14596" max="14596" width="9.625" style="209" customWidth="1"/>
    <col min="14597" max="14597" width="12.625" style="209" customWidth="1"/>
    <col min="14598" max="14598" width="37.125" style="209" customWidth="1"/>
    <col min="14599" max="14599" width="15.875" style="209" customWidth="1"/>
    <col min="14600" max="14600" width="34.125" style="209" customWidth="1"/>
    <col min="14601" max="14601" width="19" style="209" customWidth="1"/>
    <col min="14602" max="14602" width="23.25" style="209" customWidth="1"/>
    <col min="14603" max="14603" width="15.625" style="209" customWidth="1"/>
    <col min="14604" max="14604" width="9" style="209"/>
    <col min="14605" max="14605" width="15.75" style="209" customWidth="1"/>
    <col min="14606" max="14848" width="9" style="209"/>
    <col min="14849" max="14849" width="7.5" style="209" customWidth="1"/>
    <col min="14850" max="14850" width="50.125" style="209" customWidth="1"/>
    <col min="14851" max="14851" width="15.25" style="209" customWidth="1"/>
    <col min="14852" max="14852" width="9.625" style="209" customWidth="1"/>
    <col min="14853" max="14853" width="12.625" style="209" customWidth="1"/>
    <col min="14854" max="14854" width="37.125" style="209" customWidth="1"/>
    <col min="14855" max="14855" width="15.875" style="209" customWidth="1"/>
    <col min="14856" max="14856" width="34.125" style="209" customWidth="1"/>
    <col min="14857" max="14857" width="19" style="209" customWidth="1"/>
    <col min="14858" max="14858" width="23.25" style="209" customWidth="1"/>
    <col min="14859" max="14859" width="15.625" style="209" customWidth="1"/>
    <col min="14860" max="14860" width="9" style="209"/>
    <col min="14861" max="14861" width="15.75" style="209" customWidth="1"/>
    <col min="14862" max="15104" width="9" style="209"/>
    <col min="15105" max="15105" width="7.5" style="209" customWidth="1"/>
    <col min="15106" max="15106" width="50.125" style="209" customWidth="1"/>
    <col min="15107" max="15107" width="15.25" style="209" customWidth="1"/>
    <col min="15108" max="15108" width="9.625" style="209" customWidth="1"/>
    <col min="15109" max="15109" width="12.625" style="209" customWidth="1"/>
    <col min="15110" max="15110" width="37.125" style="209" customWidth="1"/>
    <col min="15111" max="15111" width="15.875" style="209" customWidth="1"/>
    <col min="15112" max="15112" width="34.125" style="209" customWidth="1"/>
    <col min="15113" max="15113" width="19" style="209" customWidth="1"/>
    <col min="15114" max="15114" width="23.25" style="209" customWidth="1"/>
    <col min="15115" max="15115" width="15.625" style="209" customWidth="1"/>
    <col min="15116" max="15116" width="9" style="209"/>
    <col min="15117" max="15117" width="15.75" style="209" customWidth="1"/>
    <col min="15118" max="15360" width="9" style="209"/>
    <col min="15361" max="15361" width="7.5" style="209" customWidth="1"/>
    <col min="15362" max="15362" width="50.125" style="209" customWidth="1"/>
    <col min="15363" max="15363" width="15.25" style="209" customWidth="1"/>
    <col min="15364" max="15364" width="9.625" style="209" customWidth="1"/>
    <col min="15365" max="15365" width="12.625" style="209" customWidth="1"/>
    <col min="15366" max="15366" width="37.125" style="209" customWidth="1"/>
    <col min="15367" max="15367" width="15.875" style="209" customWidth="1"/>
    <col min="15368" max="15368" width="34.125" style="209" customWidth="1"/>
    <col min="15369" max="15369" width="19" style="209" customWidth="1"/>
    <col min="15370" max="15370" width="23.25" style="209" customWidth="1"/>
    <col min="15371" max="15371" width="15.625" style="209" customWidth="1"/>
    <col min="15372" max="15372" width="9" style="209"/>
    <col min="15373" max="15373" width="15.75" style="209" customWidth="1"/>
    <col min="15374" max="15616" width="9" style="209"/>
    <col min="15617" max="15617" width="7.5" style="209" customWidth="1"/>
    <col min="15618" max="15618" width="50.125" style="209" customWidth="1"/>
    <col min="15619" max="15619" width="15.25" style="209" customWidth="1"/>
    <col min="15620" max="15620" width="9.625" style="209" customWidth="1"/>
    <col min="15621" max="15621" width="12.625" style="209" customWidth="1"/>
    <col min="15622" max="15622" width="37.125" style="209" customWidth="1"/>
    <col min="15623" max="15623" width="15.875" style="209" customWidth="1"/>
    <col min="15624" max="15624" width="34.125" style="209" customWidth="1"/>
    <col min="15625" max="15625" width="19" style="209" customWidth="1"/>
    <col min="15626" max="15626" width="23.25" style="209" customWidth="1"/>
    <col min="15627" max="15627" width="15.625" style="209" customWidth="1"/>
    <col min="15628" max="15628" width="9" style="209"/>
    <col min="15629" max="15629" width="15.75" style="209" customWidth="1"/>
    <col min="15630" max="15872" width="9" style="209"/>
    <col min="15873" max="15873" width="7.5" style="209" customWidth="1"/>
    <col min="15874" max="15874" width="50.125" style="209" customWidth="1"/>
    <col min="15875" max="15875" width="15.25" style="209" customWidth="1"/>
    <col min="15876" max="15876" width="9.625" style="209" customWidth="1"/>
    <col min="15877" max="15877" width="12.625" style="209" customWidth="1"/>
    <col min="15878" max="15878" width="37.125" style="209" customWidth="1"/>
    <col min="15879" max="15879" width="15.875" style="209" customWidth="1"/>
    <col min="15880" max="15880" width="34.125" style="209" customWidth="1"/>
    <col min="15881" max="15881" width="19" style="209" customWidth="1"/>
    <col min="15882" max="15882" width="23.25" style="209" customWidth="1"/>
    <col min="15883" max="15883" width="15.625" style="209" customWidth="1"/>
    <col min="15884" max="15884" width="9" style="209"/>
    <col min="15885" max="15885" width="15.75" style="209" customWidth="1"/>
    <col min="15886" max="16128" width="9" style="209"/>
    <col min="16129" max="16129" width="7.5" style="209" customWidth="1"/>
    <col min="16130" max="16130" width="50.125" style="209" customWidth="1"/>
    <col min="16131" max="16131" width="15.25" style="209" customWidth="1"/>
    <col min="16132" max="16132" width="9.625" style="209" customWidth="1"/>
    <col min="16133" max="16133" width="12.625" style="209" customWidth="1"/>
    <col min="16134" max="16134" width="37.125" style="209" customWidth="1"/>
    <col min="16135" max="16135" width="15.875" style="209" customWidth="1"/>
    <col min="16136" max="16136" width="34.125" style="209" customWidth="1"/>
    <col min="16137" max="16137" width="19" style="209" customWidth="1"/>
    <col min="16138" max="16138" width="23.25" style="209" customWidth="1"/>
    <col min="16139" max="16139" width="15.625" style="209" customWidth="1"/>
    <col min="16140" max="16140" width="9" style="209"/>
    <col min="16141" max="16141" width="15.75" style="209" customWidth="1"/>
    <col min="16142" max="16384" width="9" style="209"/>
  </cols>
  <sheetData>
    <row r="1" spans="1:14" ht="35.25" customHeight="1" x14ac:dyDescent="0.7">
      <c r="A1" s="316">
        <v>203</v>
      </c>
      <c r="B1" s="446" t="s">
        <v>1173</v>
      </c>
      <c r="C1" s="438" t="s">
        <v>752</v>
      </c>
      <c r="D1" s="464" t="s">
        <v>778</v>
      </c>
      <c r="E1" s="465">
        <f>M1*1.07</f>
        <v>20865</v>
      </c>
      <c r="F1" s="466">
        <f>G2</f>
        <v>44622</v>
      </c>
      <c r="G1" s="403" t="s">
        <v>903</v>
      </c>
      <c r="H1" s="366">
        <v>1</v>
      </c>
      <c r="I1" s="324"/>
      <c r="J1" s="482"/>
      <c r="K1" s="481"/>
      <c r="L1" s="477"/>
      <c r="M1" s="486">
        <v>19500</v>
      </c>
      <c r="N1" s="477"/>
    </row>
    <row r="2" spans="1:14" ht="30.75" x14ac:dyDescent="0.7">
      <c r="A2" s="325"/>
      <c r="B2" s="343"/>
      <c r="C2" s="409"/>
      <c r="D2" s="467" t="s">
        <v>779</v>
      </c>
      <c r="E2" s="327"/>
      <c r="F2" s="330"/>
      <c r="G2" s="468">
        <v>44622</v>
      </c>
      <c r="H2" s="367"/>
      <c r="I2" s="324"/>
      <c r="J2" s="482"/>
      <c r="K2" s="481"/>
      <c r="L2" s="477"/>
      <c r="M2" s="409"/>
      <c r="N2" s="477"/>
    </row>
    <row r="3" spans="1:14" ht="30.75" x14ac:dyDescent="0.7">
      <c r="A3" s="316">
        <v>204</v>
      </c>
      <c r="B3" s="446" t="s">
        <v>131</v>
      </c>
      <c r="C3" s="408" t="s">
        <v>407</v>
      </c>
      <c r="D3" s="464" t="s">
        <v>780</v>
      </c>
      <c r="E3" s="465">
        <f>M3*1.07</f>
        <v>7190.4000000000005</v>
      </c>
      <c r="F3" s="466">
        <f t="shared" ref="F3" si="0">G4</f>
        <v>44622</v>
      </c>
      <c r="G3" s="403" t="s">
        <v>904</v>
      </c>
      <c r="H3" s="366">
        <v>1</v>
      </c>
      <c r="I3" s="324"/>
      <c r="J3" s="482"/>
      <c r="K3" s="481"/>
      <c r="L3" s="477"/>
      <c r="M3" s="486">
        <v>6720</v>
      </c>
      <c r="N3" s="477"/>
    </row>
    <row r="4" spans="1:14" ht="30.75" x14ac:dyDescent="0.7">
      <c r="A4" s="325"/>
      <c r="B4" s="343"/>
      <c r="C4" s="409" t="s">
        <v>408</v>
      </c>
      <c r="D4" s="467" t="s">
        <v>781</v>
      </c>
      <c r="E4" s="327"/>
      <c r="F4" s="330"/>
      <c r="G4" s="468">
        <v>44622</v>
      </c>
      <c r="H4" s="367"/>
      <c r="I4" s="324"/>
      <c r="J4" s="482"/>
      <c r="K4" s="481"/>
      <c r="L4" s="477"/>
      <c r="M4" s="409"/>
      <c r="N4" s="477"/>
    </row>
    <row r="5" spans="1:14" ht="30.75" x14ac:dyDescent="0.7">
      <c r="A5" s="316">
        <v>205</v>
      </c>
      <c r="B5" s="446" t="s">
        <v>131</v>
      </c>
      <c r="C5" s="408" t="s">
        <v>407</v>
      </c>
      <c r="D5" s="464" t="s">
        <v>789</v>
      </c>
      <c r="E5" s="469">
        <f t="shared" ref="E5" si="1">M5*1.07</f>
        <v>3097.65</v>
      </c>
      <c r="F5" s="466">
        <f t="shared" ref="F5" si="2">G6</f>
        <v>44622</v>
      </c>
      <c r="G5" s="403" t="s">
        <v>909</v>
      </c>
      <c r="H5" s="366">
        <v>1</v>
      </c>
      <c r="I5" s="324"/>
      <c r="J5" s="482"/>
      <c r="K5" s="481"/>
      <c r="L5" s="477"/>
      <c r="M5" s="486">
        <v>2895</v>
      </c>
      <c r="N5" s="477"/>
    </row>
    <row r="6" spans="1:14" ht="30.75" x14ac:dyDescent="0.7">
      <c r="A6" s="325"/>
      <c r="B6" s="343"/>
      <c r="C6" s="409" t="s">
        <v>408</v>
      </c>
      <c r="D6" s="467" t="s">
        <v>452</v>
      </c>
      <c r="E6" s="327"/>
      <c r="F6" s="330"/>
      <c r="G6" s="468">
        <v>44622</v>
      </c>
      <c r="H6" s="367"/>
      <c r="I6" s="324"/>
      <c r="J6" s="482"/>
      <c r="K6" s="481"/>
      <c r="L6" s="477"/>
      <c r="M6" s="409"/>
      <c r="N6" s="477"/>
    </row>
    <row r="7" spans="1:14" ht="28.5" customHeight="1" x14ac:dyDescent="0.7">
      <c r="A7" s="316">
        <v>206</v>
      </c>
      <c r="B7" s="446" t="s">
        <v>1176</v>
      </c>
      <c r="C7" s="408" t="s">
        <v>755</v>
      </c>
      <c r="D7" s="464" t="s">
        <v>790</v>
      </c>
      <c r="E7" s="465">
        <f t="shared" ref="E7" si="3">M7*1.07</f>
        <v>16050.000000000002</v>
      </c>
      <c r="F7" s="466">
        <f t="shared" ref="F7" si="4">G8</f>
        <v>44622</v>
      </c>
      <c r="G7" s="403" t="s">
        <v>910</v>
      </c>
      <c r="H7" s="366">
        <v>1</v>
      </c>
      <c r="I7" s="324"/>
      <c r="J7" s="482"/>
      <c r="K7" s="481"/>
      <c r="L7" s="477"/>
      <c r="M7" s="486">
        <v>15000</v>
      </c>
      <c r="N7" s="477"/>
    </row>
    <row r="8" spans="1:14" ht="30.75" x14ac:dyDescent="0.7">
      <c r="A8" s="325"/>
      <c r="B8" s="343"/>
      <c r="C8" s="409"/>
      <c r="D8" s="467" t="s">
        <v>791</v>
      </c>
      <c r="E8" s="327"/>
      <c r="F8" s="330"/>
      <c r="G8" s="468">
        <v>44622</v>
      </c>
      <c r="H8" s="367"/>
      <c r="I8" s="324"/>
      <c r="J8" s="482"/>
      <c r="K8" s="481"/>
      <c r="L8" s="477"/>
      <c r="M8" s="409"/>
      <c r="N8" s="477"/>
    </row>
    <row r="9" spans="1:14" ht="30.75" x14ac:dyDescent="0.7">
      <c r="A9" s="316">
        <v>207</v>
      </c>
      <c r="B9" s="446" t="s">
        <v>1175</v>
      </c>
      <c r="C9" s="410" t="s">
        <v>754</v>
      </c>
      <c r="D9" s="464" t="s">
        <v>788</v>
      </c>
      <c r="E9" s="469">
        <f t="shared" ref="E9" si="5">M9*1.07</f>
        <v>3852</v>
      </c>
      <c r="F9" s="466">
        <f t="shared" ref="F9" si="6">G10</f>
        <v>44622</v>
      </c>
      <c r="G9" s="403" t="s">
        <v>908</v>
      </c>
      <c r="H9" s="366">
        <v>1</v>
      </c>
      <c r="I9" s="324"/>
      <c r="J9" s="482"/>
      <c r="K9" s="481"/>
      <c r="L9" s="477"/>
      <c r="M9" s="486">
        <v>3600</v>
      </c>
      <c r="N9" s="477"/>
    </row>
    <row r="10" spans="1:14" ht="30.75" x14ac:dyDescent="0.7">
      <c r="A10" s="325"/>
      <c r="B10" s="343"/>
      <c r="C10" s="409" t="s">
        <v>654</v>
      </c>
      <c r="D10" s="467" t="s">
        <v>447</v>
      </c>
      <c r="E10" s="327"/>
      <c r="F10" s="330"/>
      <c r="G10" s="468">
        <v>44622</v>
      </c>
      <c r="H10" s="367"/>
      <c r="I10" s="324"/>
      <c r="J10" s="482"/>
      <c r="K10" s="481"/>
      <c r="L10" s="477"/>
      <c r="M10" s="409"/>
      <c r="N10" s="477"/>
    </row>
    <row r="11" spans="1:14" ht="30.75" x14ac:dyDescent="0.7">
      <c r="A11" s="316">
        <v>208</v>
      </c>
      <c r="B11" s="446" t="s">
        <v>1178</v>
      </c>
      <c r="C11" s="408" t="s">
        <v>1106</v>
      </c>
      <c r="D11" s="464" t="s">
        <v>1105</v>
      </c>
      <c r="E11" s="469">
        <f t="shared" ref="E11" si="7">M11*1.07</f>
        <v>10229.200000000001</v>
      </c>
      <c r="F11" s="466">
        <f t="shared" ref="F11" si="8">G12</f>
        <v>242949</v>
      </c>
      <c r="G11" s="403" t="s">
        <v>998</v>
      </c>
      <c r="H11" s="366">
        <v>1</v>
      </c>
      <c r="I11" s="324"/>
      <c r="J11" s="482"/>
      <c r="K11" s="481"/>
      <c r="L11" s="477"/>
      <c r="M11" s="486">
        <v>9560</v>
      </c>
      <c r="N11" s="477"/>
    </row>
    <row r="12" spans="1:14" ht="30.75" x14ac:dyDescent="0.7">
      <c r="A12" s="325"/>
      <c r="B12" s="343"/>
      <c r="C12" s="409"/>
      <c r="D12" s="467"/>
      <c r="E12" s="327"/>
      <c r="F12" s="330"/>
      <c r="G12" s="468">
        <v>242949</v>
      </c>
      <c r="H12" s="367"/>
      <c r="I12" s="324"/>
      <c r="J12" s="482"/>
      <c r="K12" s="481"/>
      <c r="L12" s="477"/>
      <c r="M12" s="409"/>
      <c r="N12" s="477"/>
    </row>
    <row r="13" spans="1:14" ht="30.75" x14ac:dyDescent="0.7">
      <c r="A13" s="316">
        <v>209</v>
      </c>
      <c r="B13" s="470" t="s">
        <v>1177</v>
      </c>
      <c r="C13" s="408" t="s">
        <v>1108</v>
      </c>
      <c r="D13" s="464" t="s">
        <v>1107</v>
      </c>
      <c r="E13" s="465">
        <f t="shared" ref="E13" si="9">M13*1.07</f>
        <v>84316</v>
      </c>
      <c r="F13" s="466">
        <f t="shared" ref="F13" si="10">G14</f>
        <v>242949</v>
      </c>
      <c r="G13" s="403" t="s">
        <v>1001</v>
      </c>
      <c r="H13" s="366">
        <v>1</v>
      </c>
      <c r="I13" s="324"/>
      <c r="J13" s="482"/>
      <c r="K13" s="481"/>
      <c r="L13" s="477"/>
      <c r="M13" s="486">
        <v>78800</v>
      </c>
      <c r="N13" s="477"/>
    </row>
    <row r="14" spans="1:14" ht="30.75" x14ac:dyDescent="0.7">
      <c r="A14" s="325"/>
      <c r="B14" s="343"/>
      <c r="C14" s="409"/>
      <c r="D14" s="467" t="s">
        <v>1109</v>
      </c>
      <c r="E14" s="327"/>
      <c r="F14" s="330"/>
      <c r="G14" s="468">
        <v>242949</v>
      </c>
      <c r="H14" s="367"/>
      <c r="I14" s="324"/>
      <c r="J14" s="482"/>
      <c r="K14" s="481"/>
      <c r="L14" s="477"/>
      <c r="M14" s="409"/>
      <c r="N14" s="477"/>
    </row>
    <row r="15" spans="1:14" ht="30.75" x14ac:dyDescent="0.7">
      <c r="A15" s="316">
        <v>210</v>
      </c>
      <c r="B15" s="450" t="s">
        <v>85</v>
      </c>
      <c r="C15" s="408" t="s">
        <v>405</v>
      </c>
      <c r="D15" s="464" t="s">
        <v>786</v>
      </c>
      <c r="E15" s="469">
        <f t="shared" ref="E15" si="11">M15*1.07</f>
        <v>5136</v>
      </c>
      <c r="F15" s="466">
        <f t="shared" ref="F15" si="12">G16</f>
        <v>44622</v>
      </c>
      <c r="G15" s="403" t="s">
        <v>907</v>
      </c>
      <c r="H15" s="366">
        <v>1</v>
      </c>
      <c r="I15" s="324"/>
      <c r="J15" s="482"/>
      <c r="K15" s="481"/>
      <c r="L15" s="477"/>
      <c r="M15" s="486">
        <v>4800</v>
      </c>
      <c r="N15" s="477"/>
    </row>
    <row r="16" spans="1:14" ht="30.75" x14ac:dyDescent="0.7">
      <c r="A16" s="325"/>
      <c r="B16" s="343"/>
      <c r="C16" s="409" t="s">
        <v>406</v>
      </c>
      <c r="D16" s="467" t="s">
        <v>787</v>
      </c>
      <c r="E16" s="327"/>
      <c r="F16" s="330"/>
      <c r="G16" s="468">
        <v>44622</v>
      </c>
      <c r="H16" s="367"/>
      <c r="I16" s="324"/>
      <c r="J16" s="482"/>
      <c r="K16" s="481"/>
      <c r="L16" s="477"/>
      <c r="M16" s="409"/>
      <c r="N16" s="477"/>
    </row>
    <row r="17" spans="1:14" ht="30.75" x14ac:dyDescent="0.7">
      <c r="A17" s="316">
        <v>211</v>
      </c>
      <c r="B17" s="446" t="s">
        <v>1174</v>
      </c>
      <c r="C17" s="408" t="s">
        <v>753</v>
      </c>
      <c r="D17" s="464" t="s">
        <v>784</v>
      </c>
      <c r="E17" s="469">
        <f t="shared" ref="E17" si="13">M17*1.07</f>
        <v>49220</v>
      </c>
      <c r="F17" s="466">
        <f t="shared" ref="F17" si="14">G18</f>
        <v>44622</v>
      </c>
      <c r="G17" s="403" t="s">
        <v>906</v>
      </c>
      <c r="H17" s="366">
        <v>1</v>
      </c>
      <c r="I17" s="324"/>
      <c r="J17" s="482"/>
      <c r="K17" s="481"/>
      <c r="L17" s="477"/>
      <c r="M17" s="486">
        <v>46000</v>
      </c>
      <c r="N17" s="477"/>
    </row>
    <row r="18" spans="1:14" ht="30.75" x14ac:dyDescent="0.7">
      <c r="A18" s="325"/>
      <c r="B18" s="343"/>
      <c r="C18" s="409"/>
      <c r="D18" s="467" t="s">
        <v>785</v>
      </c>
      <c r="E18" s="355"/>
      <c r="F18" s="330"/>
      <c r="G18" s="468">
        <v>44622</v>
      </c>
      <c r="H18" s="367"/>
      <c r="I18" s="324"/>
      <c r="J18" s="482"/>
      <c r="K18" s="481"/>
      <c r="L18" s="477"/>
      <c r="M18" s="409"/>
      <c r="N18" s="477"/>
    </row>
    <row r="19" spans="1:14" ht="30.75" x14ac:dyDescent="0.7">
      <c r="A19" s="316">
        <v>212</v>
      </c>
      <c r="B19" s="446" t="s">
        <v>131</v>
      </c>
      <c r="C19" s="408" t="s">
        <v>407</v>
      </c>
      <c r="D19" s="464" t="s">
        <v>782</v>
      </c>
      <c r="E19" s="465">
        <f t="shared" ref="E19" si="15">M19*1.07</f>
        <v>6955</v>
      </c>
      <c r="F19" s="466">
        <f t="shared" ref="F19" si="16">G20</f>
        <v>44622</v>
      </c>
      <c r="G19" s="403" t="s">
        <v>905</v>
      </c>
      <c r="H19" s="366">
        <v>1</v>
      </c>
      <c r="I19" s="324"/>
      <c r="J19" s="482"/>
      <c r="K19" s="481"/>
      <c r="L19" s="477"/>
      <c r="M19" s="486">
        <v>6500</v>
      </c>
      <c r="N19" s="477"/>
    </row>
    <row r="20" spans="1:14" ht="30.75" x14ac:dyDescent="0.7">
      <c r="A20" s="325"/>
      <c r="B20" s="343"/>
      <c r="C20" s="409" t="s">
        <v>408</v>
      </c>
      <c r="D20" s="467" t="s">
        <v>783</v>
      </c>
      <c r="E20" s="327"/>
      <c r="F20" s="330"/>
      <c r="G20" s="468">
        <v>44622</v>
      </c>
      <c r="H20" s="367"/>
      <c r="I20" s="324"/>
      <c r="J20" s="482"/>
      <c r="K20" s="481"/>
      <c r="L20" s="477"/>
      <c r="M20" s="409"/>
      <c r="N20" s="477"/>
    </row>
    <row r="21" spans="1:14" ht="30.75" x14ac:dyDescent="0.7">
      <c r="A21" s="316">
        <v>213</v>
      </c>
      <c r="B21" s="450" t="s">
        <v>85</v>
      </c>
      <c r="C21" s="408" t="s">
        <v>405</v>
      </c>
      <c r="D21" s="464" t="s">
        <v>797</v>
      </c>
      <c r="E21" s="469">
        <f t="shared" ref="E21" si="17">M21*1.07</f>
        <v>26964</v>
      </c>
      <c r="F21" s="466">
        <f t="shared" ref="F21" si="18">G22</f>
        <v>44623</v>
      </c>
      <c r="G21" s="403" t="s">
        <v>915</v>
      </c>
      <c r="H21" s="366">
        <v>1</v>
      </c>
      <c r="I21" s="324"/>
      <c r="J21" s="482"/>
      <c r="K21" s="481"/>
      <c r="L21" s="477"/>
      <c r="M21" s="487">
        <v>25200</v>
      </c>
      <c r="N21" s="477"/>
    </row>
    <row r="22" spans="1:14" ht="30.75" x14ac:dyDescent="0.7">
      <c r="A22" s="325"/>
      <c r="B22" s="343"/>
      <c r="C22" s="409" t="s">
        <v>406</v>
      </c>
      <c r="D22" s="467" t="s">
        <v>798</v>
      </c>
      <c r="E22" s="327"/>
      <c r="F22" s="330"/>
      <c r="G22" s="468">
        <v>44623</v>
      </c>
      <c r="H22" s="367"/>
      <c r="I22" s="324"/>
      <c r="J22" s="482"/>
      <c r="K22" s="481"/>
      <c r="L22" s="477"/>
      <c r="M22" s="412"/>
      <c r="N22" s="477"/>
    </row>
    <row r="23" spans="1:14" ht="30.75" x14ac:dyDescent="0.7">
      <c r="A23" s="316">
        <v>214</v>
      </c>
      <c r="B23" s="471" t="s">
        <v>1214</v>
      </c>
      <c r="C23" s="408" t="s">
        <v>1111</v>
      </c>
      <c r="D23" s="464" t="s">
        <v>1110</v>
      </c>
      <c r="E23" s="469">
        <f t="shared" ref="E23" si="19">M23*1.07</f>
        <v>80892</v>
      </c>
      <c r="F23" s="466">
        <f t="shared" ref="F23" si="20">G24</f>
        <v>242950</v>
      </c>
      <c r="G23" s="403" t="s">
        <v>1005</v>
      </c>
      <c r="H23" s="366">
        <v>1</v>
      </c>
      <c r="I23" s="324"/>
      <c r="J23" s="482"/>
      <c r="K23" s="481"/>
      <c r="L23" s="477"/>
      <c r="M23" s="486">
        <v>75600</v>
      </c>
      <c r="N23" s="477"/>
    </row>
    <row r="24" spans="1:14" ht="30.75" x14ac:dyDescent="0.7">
      <c r="A24" s="325"/>
      <c r="B24" s="343"/>
      <c r="C24" s="409"/>
      <c r="D24" s="467" t="s">
        <v>1112</v>
      </c>
      <c r="E24" s="355"/>
      <c r="F24" s="330"/>
      <c r="G24" s="468">
        <v>242950</v>
      </c>
      <c r="H24" s="367"/>
      <c r="I24" s="324"/>
      <c r="J24" s="482"/>
      <c r="K24" s="481"/>
      <c r="L24" s="477"/>
      <c r="M24" s="409"/>
      <c r="N24" s="477"/>
    </row>
    <row r="25" spans="1:14" ht="30.75" x14ac:dyDescent="0.7">
      <c r="A25" s="316">
        <v>215</v>
      </c>
      <c r="B25" s="470" t="s">
        <v>750</v>
      </c>
      <c r="C25" s="408" t="s">
        <v>425</v>
      </c>
      <c r="D25" s="464" t="s">
        <v>1113</v>
      </c>
      <c r="E25" s="465">
        <f t="shared" ref="E25" si="21">M25*1.07</f>
        <v>27184.420000000002</v>
      </c>
      <c r="F25" s="466">
        <f t="shared" ref="F25" si="22">G26</f>
        <v>242950</v>
      </c>
      <c r="G25" s="403" t="s">
        <v>1008</v>
      </c>
      <c r="H25" s="366">
        <v>1</v>
      </c>
      <c r="I25" s="324"/>
      <c r="J25" s="482"/>
      <c r="K25" s="481"/>
      <c r="L25" s="477"/>
      <c r="M25" s="486">
        <v>25406</v>
      </c>
      <c r="N25" s="477"/>
    </row>
    <row r="26" spans="1:14" ht="30.75" x14ac:dyDescent="0.7">
      <c r="A26" s="325"/>
      <c r="B26" s="343"/>
      <c r="C26" s="409"/>
      <c r="D26" s="467" t="s">
        <v>1114</v>
      </c>
      <c r="E26" s="327"/>
      <c r="F26" s="330"/>
      <c r="G26" s="468">
        <v>242950</v>
      </c>
      <c r="H26" s="367"/>
      <c r="I26" s="324"/>
      <c r="J26" s="482"/>
      <c r="K26" s="481"/>
      <c r="L26" s="477"/>
      <c r="M26" s="409"/>
      <c r="N26" s="477"/>
    </row>
    <row r="27" spans="1:14" ht="30.75" x14ac:dyDescent="0.7">
      <c r="A27" s="316">
        <v>216</v>
      </c>
      <c r="B27" s="446" t="s">
        <v>1180</v>
      </c>
      <c r="C27" s="408" t="s">
        <v>416</v>
      </c>
      <c r="D27" s="464" t="s">
        <v>793</v>
      </c>
      <c r="E27" s="469">
        <f t="shared" ref="E27" si="23">M27*1.07</f>
        <v>43137.05</v>
      </c>
      <c r="F27" s="466">
        <f t="shared" ref="F27" si="24">G28</f>
        <v>44623</v>
      </c>
      <c r="G27" s="403" t="s">
        <v>912</v>
      </c>
      <c r="H27" s="366">
        <v>1</v>
      </c>
      <c r="I27" s="324"/>
      <c r="J27" s="482"/>
      <c r="K27" s="481"/>
      <c r="L27" s="477"/>
      <c r="M27" s="486">
        <v>40315</v>
      </c>
      <c r="N27" s="477"/>
    </row>
    <row r="28" spans="1:14" ht="30.75" x14ac:dyDescent="0.7">
      <c r="A28" s="325"/>
      <c r="B28" s="343"/>
      <c r="C28" s="409" t="s">
        <v>406</v>
      </c>
      <c r="D28" s="467" t="s">
        <v>794</v>
      </c>
      <c r="E28" s="327"/>
      <c r="F28" s="330"/>
      <c r="G28" s="468">
        <v>44623</v>
      </c>
      <c r="H28" s="367"/>
      <c r="I28" s="324"/>
      <c r="J28" s="482"/>
      <c r="K28" s="481"/>
      <c r="L28" s="477"/>
      <c r="M28" s="409"/>
      <c r="N28" s="477"/>
    </row>
    <row r="29" spans="1:14" ht="30.75" x14ac:dyDescent="0.7">
      <c r="A29" s="316">
        <v>217</v>
      </c>
      <c r="B29" s="446" t="s">
        <v>1180</v>
      </c>
      <c r="C29" s="408" t="s">
        <v>416</v>
      </c>
      <c r="D29" s="464" t="s">
        <v>795</v>
      </c>
      <c r="E29" s="469">
        <f t="shared" ref="E29" si="25">M29*1.07</f>
        <v>5778</v>
      </c>
      <c r="F29" s="466">
        <f t="shared" ref="F29" si="26">G30</f>
        <v>44623</v>
      </c>
      <c r="G29" s="403" t="s">
        <v>913</v>
      </c>
      <c r="H29" s="366">
        <v>1</v>
      </c>
      <c r="I29" s="324"/>
      <c r="J29" s="482"/>
      <c r="K29" s="481"/>
      <c r="L29" s="477"/>
      <c r="M29" s="486">
        <v>5400</v>
      </c>
      <c r="N29" s="477"/>
    </row>
    <row r="30" spans="1:14" ht="24" hidden="1" customHeight="1" x14ac:dyDescent="0.7">
      <c r="A30" s="325"/>
      <c r="B30" s="343"/>
      <c r="C30" s="409" t="s">
        <v>406</v>
      </c>
      <c r="D30" s="467"/>
      <c r="E30" s="327"/>
      <c r="F30" s="330"/>
      <c r="G30" s="468">
        <v>44623</v>
      </c>
      <c r="H30" s="367"/>
      <c r="I30" s="324"/>
      <c r="J30" s="482"/>
      <c r="K30" s="481"/>
      <c r="L30" s="477"/>
      <c r="M30" s="409"/>
      <c r="N30" s="477"/>
    </row>
    <row r="31" spans="1:14" ht="24" hidden="1" customHeight="1" x14ac:dyDescent="0.7">
      <c r="A31" s="316">
        <v>218</v>
      </c>
      <c r="B31" s="446" t="s">
        <v>1180</v>
      </c>
      <c r="C31" s="408" t="s">
        <v>416</v>
      </c>
      <c r="D31" s="464" t="s">
        <v>796</v>
      </c>
      <c r="E31" s="469">
        <f t="shared" ref="E31" si="27">M31*1.07</f>
        <v>10430.36</v>
      </c>
      <c r="F31" s="466">
        <f t="shared" ref="F31" si="28">G32</f>
        <v>44623</v>
      </c>
      <c r="G31" s="403" t="s">
        <v>914</v>
      </c>
      <c r="H31" s="366">
        <v>1</v>
      </c>
      <c r="I31" s="324"/>
      <c r="J31" s="482"/>
      <c r="K31" s="481"/>
      <c r="L31" s="477"/>
      <c r="M31" s="486">
        <v>9748</v>
      </c>
      <c r="N31" s="477"/>
    </row>
    <row r="32" spans="1:14" ht="24" hidden="1" customHeight="1" x14ac:dyDescent="0.7">
      <c r="A32" s="325"/>
      <c r="B32" s="343"/>
      <c r="C32" s="409" t="s">
        <v>406</v>
      </c>
      <c r="D32" s="467" t="s">
        <v>452</v>
      </c>
      <c r="E32" s="327"/>
      <c r="F32" s="330"/>
      <c r="G32" s="468">
        <v>44623</v>
      </c>
      <c r="H32" s="367"/>
      <c r="I32" s="324"/>
      <c r="J32" s="482"/>
      <c r="K32" s="481"/>
      <c r="L32" s="477"/>
      <c r="M32" s="409"/>
      <c r="N32" s="477"/>
    </row>
    <row r="33" spans="1:14" ht="24" hidden="1" customHeight="1" x14ac:dyDescent="0.7">
      <c r="A33" s="316">
        <v>219</v>
      </c>
      <c r="B33" s="446" t="s">
        <v>1198</v>
      </c>
      <c r="C33" s="408" t="s">
        <v>756</v>
      </c>
      <c r="D33" s="464" t="s">
        <v>792</v>
      </c>
      <c r="E33" s="469">
        <f t="shared" ref="E33" si="29">M33*1.07</f>
        <v>94160</v>
      </c>
      <c r="F33" s="466">
        <f t="shared" ref="F33" si="30">G34</f>
        <v>44623</v>
      </c>
      <c r="G33" s="403" t="s">
        <v>911</v>
      </c>
      <c r="H33" s="366">
        <v>1</v>
      </c>
      <c r="I33" s="324"/>
      <c r="J33" s="482"/>
      <c r="K33" s="481"/>
      <c r="L33" s="477"/>
      <c r="M33" s="486">
        <v>88000</v>
      </c>
      <c r="N33" s="477"/>
    </row>
    <row r="34" spans="1:14" ht="24" hidden="1" customHeight="1" x14ac:dyDescent="0.7">
      <c r="A34" s="325"/>
      <c r="B34" s="343"/>
      <c r="C34" s="409"/>
      <c r="D34" s="467"/>
      <c r="E34" s="327"/>
      <c r="F34" s="330"/>
      <c r="G34" s="468">
        <v>44623</v>
      </c>
      <c r="H34" s="367"/>
      <c r="I34" s="324"/>
      <c r="J34" s="482"/>
      <c r="K34" s="481"/>
      <c r="L34" s="477"/>
      <c r="M34" s="409"/>
      <c r="N34" s="477"/>
    </row>
    <row r="35" spans="1:14" ht="24" hidden="1" customHeight="1" x14ac:dyDescent="0.7">
      <c r="A35" s="316">
        <v>220</v>
      </c>
      <c r="B35" s="446" t="s">
        <v>281</v>
      </c>
      <c r="C35" s="410" t="s">
        <v>757</v>
      </c>
      <c r="D35" s="464" t="s">
        <v>799</v>
      </c>
      <c r="E35" s="469">
        <f t="shared" ref="E35" si="31">M35*1.07</f>
        <v>50022.5</v>
      </c>
      <c r="F35" s="466">
        <f t="shared" ref="F35" si="32">G36</f>
        <v>44624</v>
      </c>
      <c r="G35" s="403" t="s">
        <v>916</v>
      </c>
      <c r="H35" s="366">
        <v>1</v>
      </c>
      <c r="I35" s="324"/>
      <c r="J35" s="482"/>
      <c r="K35" s="481"/>
      <c r="L35" s="477"/>
      <c r="M35" s="486">
        <v>46750</v>
      </c>
      <c r="N35" s="477"/>
    </row>
    <row r="36" spans="1:14" ht="24" hidden="1" customHeight="1" x14ac:dyDescent="0.7">
      <c r="A36" s="325"/>
      <c r="B36" s="343"/>
      <c r="C36" s="409" t="s">
        <v>402</v>
      </c>
      <c r="D36" s="467" t="s">
        <v>800</v>
      </c>
      <c r="E36" s="355"/>
      <c r="F36" s="330"/>
      <c r="G36" s="468">
        <v>44624</v>
      </c>
      <c r="H36" s="367"/>
      <c r="I36" s="324"/>
      <c r="J36" s="482"/>
      <c r="K36" s="481"/>
      <c r="L36" s="477"/>
      <c r="M36" s="409"/>
      <c r="N36" s="477"/>
    </row>
    <row r="37" spans="1:14" ht="24" hidden="1" customHeight="1" x14ac:dyDescent="0.7">
      <c r="A37" s="316">
        <v>221</v>
      </c>
      <c r="B37" s="446" t="s">
        <v>1183</v>
      </c>
      <c r="C37" s="408" t="s">
        <v>440</v>
      </c>
      <c r="D37" s="464" t="s">
        <v>801</v>
      </c>
      <c r="E37" s="465">
        <f t="shared" ref="E37" si="33">M37*1.07</f>
        <v>85386</v>
      </c>
      <c r="F37" s="466">
        <f t="shared" ref="F37" si="34">G38</f>
        <v>44624</v>
      </c>
      <c r="G37" s="403" t="s">
        <v>917</v>
      </c>
      <c r="H37" s="366">
        <v>1</v>
      </c>
      <c r="I37" s="324"/>
      <c r="J37" s="482"/>
      <c r="K37" s="481"/>
      <c r="L37" s="477"/>
      <c r="M37" s="486">
        <v>79800</v>
      </c>
      <c r="N37" s="477"/>
    </row>
    <row r="38" spans="1:14" ht="24" hidden="1" customHeight="1" x14ac:dyDescent="0.7">
      <c r="A38" s="325"/>
      <c r="B38" s="343"/>
      <c r="C38" s="409"/>
      <c r="D38" s="467" t="s">
        <v>802</v>
      </c>
      <c r="E38" s="355"/>
      <c r="F38" s="330"/>
      <c r="G38" s="468">
        <v>44624</v>
      </c>
      <c r="H38" s="367"/>
      <c r="I38" s="324"/>
      <c r="J38" s="482"/>
      <c r="K38" s="481"/>
      <c r="L38" s="477"/>
      <c r="M38" s="409"/>
      <c r="N38" s="477"/>
    </row>
    <row r="39" spans="1:14" ht="24" hidden="1" customHeight="1" x14ac:dyDescent="0.7">
      <c r="A39" s="316">
        <v>222</v>
      </c>
      <c r="B39" s="446" t="s">
        <v>55</v>
      </c>
      <c r="C39" s="408" t="s">
        <v>422</v>
      </c>
      <c r="D39" s="464" t="s">
        <v>803</v>
      </c>
      <c r="E39" s="465">
        <f t="shared" ref="E39" si="35">M39*1.07</f>
        <v>92127</v>
      </c>
      <c r="F39" s="466">
        <f t="shared" ref="F39" si="36">G40</f>
        <v>44624</v>
      </c>
      <c r="G39" s="403" t="s">
        <v>918</v>
      </c>
      <c r="H39" s="366">
        <v>1</v>
      </c>
      <c r="I39" s="324"/>
      <c r="J39" s="482"/>
      <c r="K39" s="481"/>
      <c r="L39" s="477"/>
      <c r="M39" s="486">
        <v>86100</v>
      </c>
      <c r="N39" s="477"/>
    </row>
    <row r="40" spans="1:14" ht="24" hidden="1" customHeight="1" x14ac:dyDescent="0.7">
      <c r="A40" s="325"/>
      <c r="B40" s="343"/>
      <c r="C40" s="409"/>
      <c r="D40" s="467" t="s">
        <v>804</v>
      </c>
      <c r="E40" s="327"/>
      <c r="F40" s="330"/>
      <c r="G40" s="468">
        <v>44624</v>
      </c>
      <c r="H40" s="367"/>
      <c r="I40" s="324"/>
      <c r="J40" s="482"/>
      <c r="K40" s="481"/>
      <c r="L40" s="477"/>
      <c r="M40" s="409"/>
      <c r="N40" s="477"/>
    </row>
    <row r="41" spans="1:14" ht="24" hidden="1" customHeight="1" x14ac:dyDescent="0.7">
      <c r="A41" s="316">
        <v>223</v>
      </c>
      <c r="B41" s="446" t="s">
        <v>1184</v>
      </c>
      <c r="C41" s="408" t="s">
        <v>420</v>
      </c>
      <c r="D41" s="464" t="s">
        <v>805</v>
      </c>
      <c r="E41" s="469">
        <f t="shared" ref="E41" si="37">M41*1.07</f>
        <v>94695</v>
      </c>
      <c r="F41" s="466">
        <f t="shared" ref="F41" si="38">G42</f>
        <v>44624</v>
      </c>
      <c r="G41" s="403" t="s">
        <v>919</v>
      </c>
      <c r="H41" s="366">
        <v>1</v>
      </c>
      <c r="I41" s="324"/>
      <c r="J41" s="482"/>
      <c r="K41" s="481"/>
      <c r="L41" s="477"/>
      <c r="M41" s="486">
        <v>88500</v>
      </c>
      <c r="N41" s="477"/>
    </row>
    <row r="42" spans="1:14" ht="24" hidden="1" customHeight="1" x14ac:dyDescent="0.7">
      <c r="A42" s="325"/>
      <c r="B42" s="343"/>
      <c r="C42" s="409"/>
      <c r="D42" s="467" t="s">
        <v>806</v>
      </c>
      <c r="E42" s="327"/>
      <c r="F42" s="330"/>
      <c r="G42" s="468">
        <v>44624</v>
      </c>
      <c r="H42" s="367"/>
      <c r="I42" s="324"/>
      <c r="J42" s="482"/>
      <c r="K42" s="481"/>
      <c r="L42" s="477"/>
      <c r="M42" s="409"/>
      <c r="N42" s="477"/>
    </row>
    <row r="43" spans="1:14" ht="24" hidden="1" customHeight="1" x14ac:dyDescent="0.7">
      <c r="A43" s="316">
        <v>224</v>
      </c>
      <c r="B43" s="446" t="s">
        <v>1183</v>
      </c>
      <c r="C43" s="408" t="s">
        <v>440</v>
      </c>
      <c r="D43" s="464" t="s">
        <v>1115</v>
      </c>
      <c r="E43" s="469">
        <f t="shared" ref="E43" si="39">M43*1.07</f>
        <v>3959.0000000000005</v>
      </c>
      <c r="F43" s="466">
        <f t="shared" ref="F43" si="40">G44</f>
        <v>242954</v>
      </c>
      <c r="G43" s="403" t="s">
        <v>1011</v>
      </c>
      <c r="H43" s="366">
        <v>1</v>
      </c>
      <c r="I43" s="324"/>
      <c r="J43" s="482"/>
      <c r="K43" s="481"/>
      <c r="L43" s="477"/>
      <c r="M43" s="486">
        <v>3700</v>
      </c>
      <c r="N43" s="477"/>
    </row>
    <row r="44" spans="1:14" ht="24" hidden="1" customHeight="1" x14ac:dyDescent="0.7">
      <c r="A44" s="325"/>
      <c r="B44" s="343"/>
      <c r="C44" s="409"/>
      <c r="D44" s="467" t="s">
        <v>1116</v>
      </c>
      <c r="E44" s="355"/>
      <c r="F44" s="330"/>
      <c r="G44" s="468">
        <v>242954</v>
      </c>
      <c r="H44" s="367"/>
      <c r="I44" s="324"/>
      <c r="J44" s="482"/>
      <c r="K44" s="481"/>
      <c r="L44" s="477"/>
      <c r="M44" s="409"/>
      <c r="N44" s="477"/>
    </row>
    <row r="45" spans="1:14" ht="24" hidden="1" customHeight="1" x14ac:dyDescent="0.7">
      <c r="A45" s="316">
        <v>225</v>
      </c>
      <c r="B45" s="446" t="s">
        <v>1185</v>
      </c>
      <c r="C45" s="410" t="s">
        <v>758</v>
      </c>
      <c r="D45" s="464" t="s">
        <v>807</v>
      </c>
      <c r="E45" s="465">
        <f t="shared" ref="E45" si="41">M45*1.07</f>
        <v>26750</v>
      </c>
      <c r="F45" s="466">
        <f t="shared" ref="F45" si="42">G46</f>
        <v>44628</v>
      </c>
      <c r="G45" s="403" t="s">
        <v>920</v>
      </c>
      <c r="H45" s="366">
        <v>1</v>
      </c>
      <c r="I45" s="324"/>
      <c r="J45" s="482"/>
      <c r="K45" s="481"/>
      <c r="L45" s="477"/>
      <c r="M45" s="486">
        <v>25000</v>
      </c>
      <c r="N45" s="477"/>
    </row>
    <row r="46" spans="1:14" ht="24" hidden="1" customHeight="1" x14ac:dyDescent="0.7">
      <c r="A46" s="325"/>
      <c r="B46" s="343"/>
      <c r="C46" s="409"/>
      <c r="D46" s="472" t="s">
        <v>808</v>
      </c>
      <c r="E46" s="355"/>
      <c r="F46" s="330"/>
      <c r="G46" s="468">
        <v>44628</v>
      </c>
      <c r="H46" s="367"/>
      <c r="I46" s="324"/>
      <c r="J46" s="482"/>
      <c r="K46" s="481"/>
      <c r="L46" s="477"/>
      <c r="M46" s="409"/>
      <c r="N46" s="477"/>
    </row>
    <row r="47" spans="1:14" ht="24" hidden="1" customHeight="1" x14ac:dyDescent="0.7">
      <c r="A47" s="316">
        <v>226</v>
      </c>
      <c r="B47" s="446" t="s">
        <v>1180</v>
      </c>
      <c r="C47" s="408" t="s">
        <v>416</v>
      </c>
      <c r="D47" s="464" t="s">
        <v>809</v>
      </c>
      <c r="E47" s="465">
        <f t="shared" ref="E47" si="43">M47*1.07</f>
        <v>17120</v>
      </c>
      <c r="F47" s="466">
        <f t="shared" ref="F47" si="44">G48</f>
        <v>44628</v>
      </c>
      <c r="G47" s="403" t="s">
        <v>921</v>
      </c>
      <c r="H47" s="366">
        <v>1</v>
      </c>
      <c r="I47" s="324"/>
      <c r="J47" s="482"/>
      <c r="K47" s="481"/>
      <c r="L47" s="477"/>
      <c r="M47" s="486">
        <v>16000</v>
      </c>
      <c r="N47" s="477"/>
    </row>
    <row r="48" spans="1:14" ht="24" hidden="1" customHeight="1" x14ac:dyDescent="0.7">
      <c r="A48" s="325"/>
      <c r="B48" s="343"/>
      <c r="C48" s="409" t="s">
        <v>406</v>
      </c>
      <c r="D48" s="467" t="s">
        <v>810</v>
      </c>
      <c r="E48" s="327"/>
      <c r="F48" s="330"/>
      <c r="G48" s="468">
        <v>44628</v>
      </c>
      <c r="H48" s="367"/>
      <c r="I48" s="324"/>
      <c r="J48" s="482"/>
      <c r="K48" s="481"/>
      <c r="L48" s="477"/>
      <c r="M48" s="409"/>
      <c r="N48" s="477"/>
    </row>
    <row r="49" spans="1:14" ht="24" hidden="1" customHeight="1" x14ac:dyDescent="0.7">
      <c r="A49" s="316">
        <v>227</v>
      </c>
      <c r="B49" s="450" t="s">
        <v>85</v>
      </c>
      <c r="C49" s="410" t="s">
        <v>405</v>
      </c>
      <c r="D49" s="464" t="s">
        <v>811</v>
      </c>
      <c r="E49" s="469">
        <f t="shared" ref="E49" si="45">M49*1.07</f>
        <v>9292.9500000000007</v>
      </c>
      <c r="F49" s="466">
        <f t="shared" ref="F49" si="46">G50</f>
        <v>44628</v>
      </c>
      <c r="G49" s="403" t="s">
        <v>922</v>
      </c>
      <c r="H49" s="366">
        <v>1</v>
      </c>
      <c r="I49" s="324"/>
      <c r="J49" s="482"/>
      <c r="K49" s="481"/>
      <c r="L49" s="477"/>
      <c r="M49" s="486">
        <v>8685</v>
      </c>
      <c r="N49" s="477"/>
    </row>
    <row r="50" spans="1:14" ht="24" hidden="1" customHeight="1" x14ac:dyDescent="0.7">
      <c r="A50" s="325"/>
      <c r="B50" s="343"/>
      <c r="C50" s="409" t="s">
        <v>406</v>
      </c>
      <c r="D50" s="467" t="s">
        <v>812</v>
      </c>
      <c r="E50" s="327"/>
      <c r="F50" s="330"/>
      <c r="G50" s="468">
        <v>44628</v>
      </c>
      <c r="H50" s="367"/>
      <c r="I50" s="324"/>
      <c r="J50" s="482"/>
      <c r="K50" s="481"/>
      <c r="L50" s="477"/>
      <c r="M50" s="409"/>
      <c r="N50" s="477"/>
    </row>
    <row r="51" spans="1:14" ht="24" hidden="1" customHeight="1" x14ac:dyDescent="0.7">
      <c r="A51" s="316">
        <v>228</v>
      </c>
      <c r="B51" s="446" t="s">
        <v>131</v>
      </c>
      <c r="C51" s="408" t="s">
        <v>407</v>
      </c>
      <c r="D51" s="464" t="s">
        <v>819</v>
      </c>
      <c r="E51" s="469">
        <f t="shared" ref="E51" si="47">M51*1.07</f>
        <v>8817.8700000000008</v>
      </c>
      <c r="F51" s="466">
        <f t="shared" ref="F51" si="48">G52</f>
        <v>44628</v>
      </c>
      <c r="G51" s="403" t="s">
        <v>927</v>
      </c>
      <c r="H51" s="366">
        <v>1</v>
      </c>
      <c r="I51" s="324"/>
      <c r="J51" s="482"/>
      <c r="K51" s="481"/>
      <c r="L51" s="477"/>
      <c r="M51" s="486">
        <v>8241</v>
      </c>
      <c r="N51" s="477"/>
    </row>
    <row r="52" spans="1:14" ht="24" hidden="1" customHeight="1" x14ac:dyDescent="0.7">
      <c r="A52" s="325"/>
      <c r="B52" s="343"/>
      <c r="C52" s="409" t="s">
        <v>408</v>
      </c>
      <c r="D52" s="467" t="s">
        <v>454</v>
      </c>
      <c r="E52" s="327"/>
      <c r="F52" s="330"/>
      <c r="G52" s="468">
        <v>44628</v>
      </c>
      <c r="H52" s="367"/>
      <c r="I52" s="324"/>
      <c r="J52" s="482"/>
      <c r="K52" s="481"/>
      <c r="L52" s="477"/>
      <c r="M52" s="409"/>
      <c r="N52" s="477"/>
    </row>
    <row r="53" spans="1:14" ht="24" hidden="1" customHeight="1" x14ac:dyDescent="0.7">
      <c r="A53" s="316">
        <v>229</v>
      </c>
      <c r="B53" s="446" t="s">
        <v>1188</v>
      </c>
      <c r="C53" s="408" t="s">
        <v>761</v>
      </c>
      <c r="D53" s="464" t="s">
        <v>820</v>
      </c>
      <c r="E53" s="469">
        <f t="shared" ref="E53" si="49">M53*1.07</f>
        <v>83460</v>
      </c>
      <c r="F53" s="466">
        <f t="shared" ref="F53" si="50">G54</f>
        <v>44628</v>
      </c>
      <c r="G53" s="403" t="s">
        <v>928</v>
      </c>
      <c r="H53" s="366">
        <v>1</v>
      </c>
      <c r="I53" s="324"/>
      <c r="J53" s="482"/>
      <c r="K53" s="481"/>
      <c r="L53" s="477"/>
      <c r="M53" s="486">
        <v>78000</v>
      </c>
      <c r="N53" s="477"/>
    </row>
    <row r="54" spans="1:14" ht="24" hidden="1" customHeight="1" x14ac:dyDescent="0.7">
      <c r="A54" s="325"/>
      <c r="B54" s="343"/>
      <c r="C54" s="409"/>
      <c r="D54" s="467"/>
      <c r="E54" s="355"/>
      <c r="F54" s="330"/>
      <c r="G54" s="468">
        <v>44628</v>
      </c>
      <c r="H54" s="367"/>
      <c r="I54" s="324"/>
      <c r="J54" s="482"/>
      <c r="K54" s="481"/>
      <c r="L54" s="477"/>
      <c r="M54" s="409"/>
      <c r="N54" s="477"/>
    </row>
    <row r="55" spans="1:14" ht="24" hidden="1" customHeight="1" x14ac:dyDescent="0.7">
      <c r="A55" s="316">
        <v>230</v>
      </c>
      <c r="B55" s="446" t="s">
        <v>1187</v>
      </c>
      <c r="C55" s="410" t="s">
        <v>759</v>
      </c>
      <c r="D55" s="464" t="s">
        <v>813</v>
      </c>
      <c r="E55" s="465">
        <f t="shared" ref="E55" si="51">M55*1.07</f>
        <v>21400</v>
      </c>
      <c r="F55" s="466">
        <f t="shared" ref="F55" si="52">G56</f>
        <v>44628</v>
      </c>
      <c r="G55" s="403" t="s">
        <v>923</v>
      </c>
      <c r="H55" s="366">
        <v>1</v>
      </c>
      <c r="I55" s="324"/>
      <c r="J55" s="482"/>
      <c r="K55" s="481"/>
      <c r="L55" s="477"/>
      <c r="M55" s="486">
        <v>20000</v>
      </c>
      <c r="N55" s="477"/>
    </row>
    <row r="56" spans="1:14" ht="24" hidden="1" customHeight="1" x14ac:dyDescent="0.7">
      <c r="A56" s="325"/>
      <c r="B56" s="343"/>
      <c r="C56" s="409"/>
      <c r="D56" s="467" t="s">
        <v>814</v>
      </c>
      <c r="E56" s="355"/>
      <c r="F56" s="330"/>
      <c r="G56" s="468">
        <v>44628</v>
      </c>
      <c r="H56" s="367"/>
      <c r="I56" s="324"/>
      <c r="J56" s="482"/>
      <c r="K56" s="481"/>
      <c r="L56" s="477"/>
      <c r="M56" s="409"/>
      <c r="N56" s="477"/>
    </row>
    <row r="57" spans="1:14" ht="24" hidden="1" customHeight="1" x14ac:dyDescent="0.7">
      <c r="A57" s="316">
        <v>231</v>
      </c>
      <c r="B57" s="446" t="s">
        <v>42</v>
      </c>
      <c r="C57" s="408" t="s">
        <v>404</v>
      </c>
      <c r="D57" s="464" t="s">
        <v>815</v>
      </c>
      <c r="E57" s="465">
        <f t="shared" ref="E57" si="53">M57*1.07</f>
        <v>2016.95</v>
      </c>
      <c r="F57" s="466">
        <f t="shared" ref="F57" si="54">G58</f>
        <v>44628</v>
      </c>
      <c r="G57" s="403" t="s">
        <v>924</v>
      </c>
      <c r="H57" s="366">
        <v>1</v>
      </c>
      <c r="I57" s="324"/>
      <c r="J57" s="482"/>
      <c r="K57" s="481"/>
      <c r="L57" s="477"/>
      <c r="M57" s="486">
        <v>1885</v>
      </c>
      <c r="N57" s="477"/>
    </row>
    <row r="58" spans="1:14" ht="24" hidden="1" customHeight="1" x14ac:dyDescent="0.7">
      <c r="A58" s="325"/>
      <c r="B58" s="343"/>
      <c r="C58" s="409"/>
      <c r="D58" s="467"/>
      <c r="E58" s="327"/>
      <c r="F58" s="330"/>
      <c r="G58" s="468">
        <v>44628</v>
      </c>
      <c r="H58" s="367"/>
      <c r="I58" s="324"/>
      <c r="J58" s="482"/>
      <c r="K58" s="481"/>
      <c r="L58" s="477"/>
      <c r="M58" s="409"/>
      <c r="N58" s="477"/>
    </row>
    <row r="59" spans="1:14" ht="24" hidden="1" customHeight="1" x14ac:dyDescent="0.7">
      <c r="A59" s="316">
        <v>232</v>
      </c>
      <c r="B59" s="446" t="s">
        <v>232</v>
      </c>
      <c r="C59" s="408" t="s">
        <v>760</v>
      </c>
      <c r="D59" s="464" t="s">
        <v>816</v>
      </c>
      <c r="E59" s="469">
        <f t="shared" ref="E59" si="55">M59*1.07</f>
        <v>19260</v>
      </c>
      <c r="F59" s="466">
        <f t="shared" ref="F59" si="56">G60</f>
        <v>44628</v>
      </c>
      <c r="G59" s="403" t="s">
        <v>925</v>
      </c>
      <c r="H59" s="366">
        <v>1</v>
      </c>
      <c r="I59" s="324"/>
      <c r="J59" s="482"/>
      <c r="K59" s="481"/>
      <c r="L59" s="477"/>
      <c r="M59" s="486">
        <v>18000</v>
      </c>
      <c r="N59" s="477"/>
    </row>
    <row r="60" spans="1:14" ht="30.75" x14ac:dyDescent="0.7">
      <c r="A60" s="325"/>
      <c r="B60" s="343"/>
      <c r="C60" s="409" t="s">
        <v>406</v>
      </c>
      <c r="D60" s="467" t="s">
        <v>817</v>
      </c>
      <c r="E60" s="355"/>
      <c r="F60" s="330"/>
      <c r="G60" s="468">
        <v>44628</v>
      </c>
      <c r="H60" s="367"/>
      <c r="I60" s="324"/>
      <c r="J60" s="482"/>
      <c r="K60" s="481"/>
      <c r="L60" s="477"/>
      <c r="M60" s="409"/>
      <c r="N60" s="477"/>
    </row>
    <row r="61" spans="1:14" ht="30.75" x14ac:dyDescent="0.7">
      <c r="A61" s="316">
        <v>233</v>
      </c>
      <c r="B61" s="450" t="s">
        <v>85</v>
      </c>
      <c r="C61" s="408" t="s">
        <v>405</v>
      </c>
      <c r="D61" s="464" t="s">
        <v>818</v>
      </c>
      <c r="E61" s="465">
        <f t="shared" ref="E61" si="57">M61*1.07</f>
        <v>12048.2</v>
      </c>
      <c r="F61" s="466">
        <f t="shared" ref="F61" si="58">G62</f>
        <v>44628</v>
      </c>
      <c r="G61" s="403" t="s">
        <v>926</v>
      </c>
      <c r="H61" s="366">
        <v>1</v>
      </c>
      <c r="I61" s="324"/>
      <c r="J61" s="482"/>
      <c r="K61" s="481"/>
      <c r="L61" s="477"/>
      <c r="M61" s="486">
        <v>11260</v>
      </c>
      <c r="N61" s="477"/>
    </row>
    <row r="62" spans="1:14" ht="30.75" x14ac:dyDescent="0.7">
      <c r="A62" s="325"/>
      <c r="B62" s="343"/>
      <c r="C62" s="409" t="s">
        <v>406</v>
      </c>
      <c r="D62" s="467" t="s">
        <v>452</v>
      </c>
      <c r="E62" s="355"/>
      <c r="F62" s="330"/>
      <c r="G62" s="468">
        <v>44628</v>
      </c>
      <c r="H62" s="367"/>
      <c r="I62" s="324"/>
      <c r="J62" s="482"/>
      <c r="K62" s="481"/>
      <c r="L62" s="477"/>
      <c r="M62" s="409"/>
      <c r="N62" s="477"/>
    </row>
    <row r="63" spans="1:14" ht="30.75" x14ac:dyDescent="0.7">
      <c r="A63" s="316">
        <v>234</v>
      </c>
      <c r="B63" s="446" t="s">
        <v>1189</v>
      </c>
      <c r="C63" s="410" t="s">
        <v>1118</v>
      </c>
      <c r="D63" s="464" t="s">
        <v>1117</v>
      </c>
      <c r="E63" s="465">
        <f t="shared" ref="E63" si="59">M63*1.07</f>
        <v>74900</v>
      </c>
      <c r="F63" s="466">
        <f t="shared" ref="F63" si="60">G64</f>
        <v>242955</v>
      </c>
      <c r="G63" s="403" t="s">
        <v>1014</v>
      </c>
      <c r="H63" s="366">
        <v>1</v>
      </c>
      <c r="I63" s="324"/>
      <c r="J63" s="482"/>
      <c r="K63" s="481"/>
      <c r="L63" s="477"/>
      <c r="M63" s="486">
        <v>70000</v>
      </c>
      <c r="N63" s="477"/>
    </row>
    <row r="64" spans="1:14" ht="24" customHeight="1" x14ac:dyDescent="0.7">
      <c r="A64" s="325"/>
      <c r="B64" s="343"/>
      <c r="C64" s="409"/>
      <c r="D64" s="467"/>
      <c r="E64" s="355"/>
      <c r="F64" s="330"/>
      <c r="G64" s="468">
        <v>242955</v>
      </c>
      <c r="H64" s="367"/>
      <c r="I64" s="324"/>
      <c r="J64" s="482"/>
      <c r="K64" s="481"/>
      <c r="L64" s="477"/>
      <c r="M64" s="409"/>
      <c r="N64" s="477"/>
    </row>
    <row r="65" spans="1:14" ht="30.75" x14ac:dyDescent="0.7">
      <c r="A65" s="316">
        <v>235</v>
      </c>
      <c r="B65" s="470" t="s">
        <v>724</v>
      </c>
      <c r="C65" s="408" t="s">
        <v>278</v>
      </c>
      <c r="D65" s="464" t="s">
        <v>1119</v>
      </c>
      <c r="E65" s="465">
        <f t="shared" ref="E65" si="61">M65*1.07</f>
        <v>71946.8</v>
      </c>
      <c r="F65" s="466">
        <f t="shared" ref="F65" si="62">G66</f>
        <v>242955</v>
      </c>
      <c r="G65" s="403" t="s">
        <v>1017</v>
      </c>
      <c r="H65" s="366">
        <v>1</v>
      </c>
      <c r="I65" s="324"/>
      <c r="J65" s="482"/>
      <c r="K65" s="481"/>
      <c r="L65" s="477"/>
      <c r="M65" s="486">
        <v>67240</v>
      </c>
      <c r="N65" s="477"/>
    </row>
    <row r="66" spans="1:14" ht="30.75" x14ac:dyDescent="0.7">
      <c r="A66" s="325"/>
      <c r="B66" s="343"/>
      <c r="C66" s="409"/>
      <c r="D66" s="467" t="s">
        <v>1120</v>
      </c>
      <c r="E66" s="355"/>
      <c r="F66" s="330"/>
      <c r="G66" s="468">
        <v>242955</v>
      </c>
      <c r="H66" s="367"/>
      <c r="I66" s="324"/>
      <c r="J66" s="482"/>
      <c r="K66" s="481"/>
      <c r="L66" s="477"/>
      <c r="M66" s="409"/>
      <c r="N66" s="477"/>
    </row>
    <row r="67" spans="1:14" ht="30.75" x14ac:dyDescent="0.7">
      <c r="A67" s="316">
        <v>236</v>
      </c>
      <c r="B67" s="446" t="s">
        <v>733</v>
      </c>
      <c r="C67" s="408" t="s">
        <v>409</v>
      </c>
      <c r="D67" s="464" t="s">
        <v>821</v>
      </c>
      <c r="E67" s="465">
        <f t="shared" ref="E67" si="63">M67*1.07</f>
        <v>4066.0000000000005</v>
      </c>
      <c r="F67" s="466">
        <f t="shared" ref="F67" si="64">G68</f>
        <v>44629</v>
      </c>
      <c r="G67" s="403" t="s">
        <v>929</v>
      </c>
      <c r="H67" s="366">
        <v>1</v>
      </c>
      <c r="I67" s="324"/>
      <c r="J67" s="482"/>
      <c r="K67" s="481"/>
      <c r="L67" s="477"/>
      <c r="M67" s="486">
        <v>3800</v>
      </c>
      <c r="N67" s="477"/>
    </row>
    <row r="68" spans="1:14" ht="30.75" x14ac:dyDescent="0.7">
      <c r="A68" s="325"/>
      <c r="B68" s="343"/>
      <c r="C68" s="409"/>
      <c r="D68" s="467" t="s">
        <v>619</v>
      </c>
      <c r="E68" s="327"/>
      <c r="F68" s="330"/>
      <c r="G68" s="468">
        <v>44629</v>
      </c>
      <c r="H68" s="367"/>
      <c r="I68" s="324"/>
      <c r="J68" s="482"/>
      <c r="K68" s="481"/>
      <c r="L68" s="477"/>
      <c r="M68" s="409"/>
      <c r="N68" s="477"/>
    </row>
    <row r="69" spans="1:14" ht="30.75" x14ac:dyDescent="0.7">
      <c r="A69" s="316">
        <v>237</v>
      </c>
      <c r="B69" s="446" t="s">
        <v>42</v>
      </c>
      <c r="C69" s="408" t="s">
        <v>404</v>
      </c>
      <c r="D69" s="464" t="s">
        <v>822</v>
      </c>
      <c r="E69" s="469">
        <f t="shared" ref="E69" si="65">M69*1.07</f>
        <v>2621.5</v>
      </c>
      <c r="F69" s="466">
        <f t="shared" ref="F69" si="66">G70</f>
        <v>44629</v>
      </c>
      <c r="G69" s="403" t="s">
        <v>930</v>
      </c>
      <c r="H69" s="366">
        <v>1</v>
      </c>
      <c r="I69" s="324"/>
      <c r="J69" s="482"/>
      <c r="K69" s="481"/>
      <c r="L69" s="477"/>
      <c r="M69" s="486">
        <v>2450</v>
      </c>
      <c r="N69" s="477"/>
    </row>
    <row r="70" spans="1:14" ht="30.75" x14ac:dyDescent="0.7">
      <c r="A70" s="325"/>
      <c r="B70" s="343"/>
      <c r="C70" s="409"/>
      <c r="D70" s="467" t="s">
        <v>823</v>
      </c>
      <c r="E70" s="327"/>
      <c r="F70" s="330"/>
      <c r="G70" s="468">
        <v>44629</v>
      </c>
      <c r="H70" s="367"/>
      <c r="I70" s="324"/>
      <c r="J70" s="482"/>
      <c r="K70" s="481"/>
      <c r="L70" s="477"/>
      <c r="M70" s="409"/>
      <c r="N70" s="477"/>
    </row>
    <row r="71" spans="1:14" ht="30.75" x14ac:dyDescent="0.7">
      <c r="A71" s="316">
        <v>238</v>
      </c>
      <c r="B71" s="446" t="s">
        <v>1180</v>
      </c>
      <c r="C71" s="408" t="s">
        <v>762</v>
      </c>
      <c r="D71" s="464" t="s">
        <v>824</v>
      </c>
      <c r="E71" s="469">
        <f t="shared" ref="E71" si="67">M71*1.07</f>
        <v>5831.5</v>
      </c>
      <c r="F71" s="466">
        <f t="shared" ref="F71" si="68">G72</f>
        <v>44629</v>
      </c>
      <c r="G71" s="403" t="s">
        <v>931</v>
      </c>
      <c r="H71" s="366">
        <v>1</v>
      </c>
      <c r="I71" s="324"/>
      <c r="J71" s="482"/>
      <c r="K71" s="481"/>
      <c r="L71" s="477"/>
      <c r="M71" s="486">
        <v>5450</v>
      </c>
      <c r="N71" s="477"/>
    </row>
    <row r="72" spans="1:14" ht="30.75" x14ac:dyDescent="0.7">
      <c r="A72" s="325"/>
      <c r="B72" s="343"/>
      <c r="C72" s="409" t="s">
        <v>406</v>
      </c>
      <c r="D72" s="467"/>
      <c r="E72" s="327"/>
      <c r="F72" s="330"/>
      <c r="G72" s="468">
        <v>44629</v>
      </c>
      <c r="H72" s="367"/>
      <c r="I72" s="324"/>
      <c r="J72" s="482"/>
      <c r="K72" s="481"/>
      <c r="L72" s="477"/>
      <c r="M72" s="409"/>
      <c r="N72" s="477"/>
    </row>
    <row r="73" spans="1:14" ht="30.75" x14ac:dyDescent="0.7">
      <c r="A73" s="316">
        <v>239</v>
      </c>
      <c r="B73" s="446" t="s">
        <v>1192</v>
      </c>
      <c r="C73" s="408" t="s">
        <v>403</v>
      </c>
      <c r="D73" s="464" t="s">
        <v>825</v>
      </c>
      <c r="E73" s="469">
        <f t="shared" ref="E73" si="69">M73*1.07</f>
        <v>2033.0000000000002</v>
      </c>
      <c r="F73" s="466">
        <f t="shared" ref="F73" si="70">G74</f>
        <v>44630</v>
      </c>
      <c r="G73" s="403" t="s">
        <v>932</v>
      </c>
      <c r="H73" s="366">
        <v>1</v>
      </c>
      <c r="I73" s="324"/>
      <c r="J73" s="482"/>
      <c r="K73" s="481"/>
      <c r="L73" s="477"/>
      <c r="M73" s="486">
        <v>1900</v>
      </c>
      <c r="N73" s="477"/>
    </row>
    <row r="74" spans="1:14" ht="30.75" x14ac:dyDescent="0.7">
      <c r="A74" s="325"/>
      <c r="B74" s="343"/>
      <c r="C74" s="409"/>
      <c r="D74" s="467" t="s">
        <v>826</v>
      </c>
      <c r="E74" s="327"/>
      <c r="F74" s="330"/>
      <c r="G74" s="468">
        <v>44630</v>
      </c>
      <c r="H74" s="367"/>
      <c r="I74" s="324"/>
      <c r="J74" s="482"/>
      <c r="K74" s="481"/>
      <c r="L74" s="477"/>
      <c r="M74" s="409"/>
      <c r="N74" s="477"/>
    </row>
    <row r="75" spans="1:14" ht="30.75" x14ac:dyDescent="0.7">
      <c r="A75" s="316">
        <v>240</v>
      </c>
      <c r="B75" s="446" t="s">
        <v>281</v>
      </c>
      <c r="C75" s="410" t="s">
        <v>757</v>
      </c>
      <c r="D75" s="464" t="s">
        <v>827</v>
      </c>
      <c r="E75" s="469">
        <f t="shared" ref="E75" si="71">M75*1.07</f>
        <v>18992.5</v>
      </c>
      <c r="F75" s="466">
        <f t="shared" ref="F75" si="72">G76</f>
        <v>44630</v>
      </c>
      <c r="G75" s="403" t="s">
        <v>933</v>
      </c>
      <c r="H75" s="366">
        <v>1</v>
      </c>
      <c r="I75" s="324"/>
      <c r="J75" s="482"/>
      <c r="K75" s="481"/>
      <c r="L75" s="477"/>
      <c r="M75" s="486">
        <v>17750</v>
      </c>
      <c r="N75" s="477"/>
    </row>
    <row r="76" spans="1:14" ht="30.75" x14ac:dyDescent="0.7">
      <c r="A76" s="325"/>
      <c r="B76" s="343"/>
      <c r="C76" s="409" t="s">
        <v>402</v>
      </c>
      <c r="D76" s="467" t="s">
        <v>828</v>
      </c>
      <c r="E76" s="355"/>
      <c r="F76" s="330"/>
      <c r="G76" s="468">
        <v>44630</v>
      </c>
      <c r="H76" s="367"/>
      <c r="I76" s="324"/>
      <c r="J76" s="482"/>
      <c r="K76" s="481"/>
      <c r="L76" s="477"/>
      <c r="M76" s="409"/>
      <c r="N76" s="477"/>
    </row>
    <row r="77" spans="1:14" ht="30.75" x14ac:dyDescent="0.7">
      <c r="A77" s="316">
        <v>241</v>
      </c>
      <c r="B77" s="446" t="s">
        <v>1196</v>
      </c>
      <c r="C77" s="408" t="s">
        <v>117</v>
      </c>
      <c r="D77" s="464" t="s">
        <v>1121</v>
      </c>
      <c r="E77" s="465">
        <f t="shared" ref="E77" si="73">M77*1.07</f>
        <v>13696</v>
      </c>
      <c r="F77" s="466">
        <f t="shared" ref="F77" si="74">G78</f>
        <v>242957</v>
      </c>
      <c r="G77" s="403" t="s">
        <v>1020</v>
      </c>
      <c r="H77" s="366">
        <v>1</v>
      </c>
      <c r="I77" s="324"/>
      <c r="J77" s="482"/>
      <c r="K77" s="481"/>
      <c r="L77" s="477"/>
      <c r="M77" s="486">
        <v>12800</v>
      </c>
      <c r="N77" s="477"/>
    </row>
    <row r="78" spans="1:14" ht="30.75" x14ac:dyDescent="0.7">
      <c r="A78" s="325"/>
      <c r="B78" s="343"/>
      <c r="C78" s="409"/>
      <c r="D78" s="467"/>
      <c r="E78" s="327"/>
      <c r="F78" s="330"/>
      <c r="G78" s="468">
        <v>242957</v>
      </c>
      <c r="H78" s="367"/>
      <c r="I78" s="324"/>
      <c r="J78" s="482"/>
      <c r="K78" s="481"/>
      <c r="L78" s="477"/>
      <c r="M78" s="409"/>
      <c r="N78" s="477"/>
    </row>
    <row r="79" spans="1:14" ht="30.75" x14ac:dyDescent="0.7">
      <c r="A79" s="316">
        <v>242</v>
      </c>
      <c r="B79" s="446" t="s">
        <v>1197</v>
      </c>
      <c r="C79" s="408" t="s">
        <v>1123</v>
      </c>
      <c r="D79" s="464" t="s">
        <v>1122</v>
      </c>
      <c r="E79" s="469">
        <f t="shared" ref="E79" si="75">M79*1.07</f>
        <v>50825</v>
      </c>
      <c r="F79" s="466">
        <f t="shared" ref="F79" si="76">G80</f>
        <v>242957</v>
      </c>
      <c r="G79" s="403" t="s">
        <v>1023</v>
      </c>
      <c r="H79" s="366">
        <v>1</v>
      </c>
      <c r="I79" s="324"/>
      <c r="J79" s="482"/>
      <c r="K79" s="481"/>
      <c r="L79" s="477"/>
      <c r="M79" s="486">
        <v>47500</v>
      </c>
      <c r="N79" s="477"/>
    </row>
    <row r="80" spans="1:14" ht="30.75" x14ac:dyDescent="0.7">
      <c r="A80" s="325"/>
      <c r="B80" s="343"/>
      <c r="C80" s="409"/>
      <c r="D80" s="467" t="s">
        <v>1120</v>
      </c>
      <c r="E80" s="355"/>
      <c r="F80" s="330"/>
      <c r="G80" s="468">
        <v>242957</v>
      </c>
      <c r="H80" s="367"/>
      <c r="I80" s="324"/>
      <c r="J80" s="482"/>
      <c r="K80" s="481"/>
      <c r="L80" s="477"/>
      <c r="M80" s="409"/>
      <c r="N80" s="477"/>
    </row>
    <row r="81" spans="1:14" ht="30.75" x14ac:dyDescent="0.7">
      <c r="A81" s="316">
        <v>243</v>
      </c>
      <c r="B81" s="446" t="s">
        <v>131</v>
      </c>
      <c r="C81" s="408" t="s">
        <v>407</v>
      </c>
      <c r="D81" s="464" t="s">
        <v>829</v>
      </c>
      <c r="E81" s="465">
        <f t="shared" ref="E81" si="77">M81*1.07</f>
        <v>2157.1200000000003</v>
      </c>
      <c r="F81" s="466">
        <f t="shared" ref="F81" si="78">G82</f>
        <v>44634</v>
      </c>
      <c r="G81" s="403" t="s">
        <v>934</v>
      </c>
      <c r="H81" s="366">
        <v>1</v>
      </c>
      <c r="I81" s="324"/>
      <c r="J81" s="482"/>
      <c r="K81" s="481"/>
      <c r="L81" s="477"/>
      <c r="M81" s="486">
        <v>2016</v>
      </c>
      <c r="N81" s="477"/>
    </row>
    <row r="82" spans="1:14" ht="30.75" x14ac:dyDescent="0.7">
      <c r="A82" s="325"/>
      <c r="B82" s="343"/>
      <c r="C82" s="409" t="s">
        <v>408</v>
      </c>
      <c r="D82" s="467" t="s">
        <v>830</v>
      </c>
      <c r="E82" s="355"/>
      <c r="F82" s="330"/>
      <c r="G82" s="468">
        <v>44634</v>
      </c>
      <c r="H82" s="367"/>
      <c r="I82" s="324"/>
      <c r="J82" s="482"/>
      <c r="K82" s="481"/>
      <c r="L82" s="477"/>
      <c r="M82" s="409"/>
      <c r="N82" s="477"/>
    </row>
    <row r="83" spans="1:14" ht="30.75" x14ac:dyDescent="0.7">
      <c r="A83" s="316">
        <v>244</v>
      </c>
      <c r="B83" s="446" t="s">
        <v>1198</v>
      </c>
      <c r="C83" s="408" t="s">
        <v>756</v>
      </c>
      <c r="D83" s="464" t="s">
        <v>831</v>
      </c>
      <c r="E83" s="465">
        <f t="shared" ref="E83" si="79">M83*1.07</f>
        <v>25573</v>
      </c>
      <c r="F83" s="466">
        <f t="shared" ref="F83" si="80">G84</f>
        <v>44634</v>
      </c>
      <c r="G83" s="403" t="s">
        <v>935</v>
      </c>
      <c r="H83" s="366">
        <v>1</v>
      </c>
      <c r="I83" s="324"/>
      <c r="J83" s="482"/>
      <c r="K83" s="481"/>
      <c r="L83" s="477"/>
      <c r="M83" s="486">
        <v>23900</v>
      </c>
      <c r="N83" s="477"/>
    </row>
    <row r="84" spans="1:14" ht="30.75" x14ac:dyDescent="0.7">
      <c r="A84" s="325"/>
      <c r="B84" s="343"/>
      <c r="C84" s="409"/>
      <c r="D84" s="467" t="s">
        <v>832</v>
      </c>
      <c r="E84" s="327"/>
      <c r="F84" s="330"/>
      <c r="G84" s="468">
        <v>44634</v>
      </c>
      <c r="H84" s="367"/>
      <c r="I84" s="324"/>
      <c r="J84" s="482"/>
      <c r="K84" s="481"/>
      <c r="L84" s="477"/>
      <c r="M84" s="409"/>
      <c r="N84" s="477"/>
    </row>
    <row r="85" spans="1:14" ht="30.75" x14ac:dyDescent="0.7">
      <c r="A85" s="316">
        <v>245</v>
      </c>
      <c r="B85" s="446" t="s">
        <v>55</v>
      </c>
      <c r="C85" s="408" t="s">
        <v>422</v>
      </c>
      <c r="D85" s="464" t="s">
        <v>833</v>
      </c>
      <c r="E85" s="469">
        <f t="shared" ref="E85" si="81">M85*1.07</f>
        <v>98975</v>
      </c>
      <c r="F85" s="466">
        <f t="shared" ref="F85" si="82">G86</f>
        <v>44634</v>
      </c>
      <c r="G85" s="403" t="s">
        <v>936</v>
      </c>
      <c r="H85" s="366">
        <v>1</v>
      </c>
      <c r="I85" s="324"/>
      <c r="J85" s="482"/>
      <c r="K85" s="481"/>
      <c r="L85" s="477"/>
      <c r="M85" s="486">
        <v>92500</v>
      </c>
      <c r="N85" s="477"/>
    </row>
    <row r="86" spans="1:14" ht="30.75" x14ac:dyDescent="0.7">
      <c r="A86" s="325"/>
      <c r="B86" s="343"/>
      <c r="C86" s="409"/>
      <c r="D86" s="467" t="s">
        <v>834</v>
      </c>
      <c r="E86" s="355"/>
      <c r="F86" s="330"/>
      <c r="G86" s="468">
        <v>44634</v>
      </c>
      <c r="H86" s="367"/>
      <c r="I86" s="324"/>
      <c r="J86" s="482"/>
      <c r="K86" s="481"/>
      <c r="L86" s="477"/>
      <c r="M86" s="409"/>
      <c r="N86" s="477"/>
    </row>
    <row r="87" spans="1:14" ht="30.75" x14ac:dyDescent="0.7">
      <c r="A87" s="316">
        <v>246</v>
      </c>
      <c r="B87" s="446" t="s">
        <v>42</v>
      </c>
      <c r="C87" s="408" t="s">
        <v>404</v>
      </c>
      <c r="D87" s="464" t="s">
        <v>835</v>
      </c>
      <c r="E87" s="465">
        <f t="shared" ref="E87" si="83">M87*1.07</f>
        <v>7971.5000000000009</v>
      </c>
      <c r="F87" s="466">
        <f t="shared" ref="F87" si="84">G88</f>
        <v>44634</v>
      </c>
      <c r="G87" s="403" t="s">
        <v>937</v>
      </c>
      <c r="H87" s="366">
        <v>1</v>
      </c>
      <c r="I87" s="324"/>
      <c r="J87" s="482"/>
      <c r="K87" s="481"/>
      <c r="L87" s="477"/>
      <c r="M87" s="486">
        <v>7450</v>
      </c>
      <c r="N87" s="477"/>
    </row>
    <row r="88" spans="1:14" ht="30.75" x14ac:dyDescent="0.7">
      <c r="A88" s="325"/>
      <c r="B88" s="343"/>
      <c r="C88" s="409"/>
      <c r="D88" s="467" t="s">
        <v>447</v>
      </c>
      <c r="E88" s="355"/>
      <c r="F88" s="330"/>
      <c r="G88" s="468">
        <v>44634</v>
      </c>
      <c r="H88" s="367"/>
      <c r="I88" s="324"/>
      <c r="J88" s="482"/>
      <c r="K88" s="481"/>
      <c r="L88" s="477"/>
      <c r="M88" s="409"/>
      <c r="N88" s="477"/>
    </row>
    <row r="89" spans="1:14" ht="30.75" x14ac:dyDescent="0.7">
      <c r="A89" s="316">
        <v>247</v>
      </c>
      <c r="B89" s="446" t="s">
        <v>42</v>
      </c>
      <c r="C89" s="408" t="s">
        <v>404</v>
      </c>
      <c r="D89" s="464" t="s">
        <v>836</v>
      </c>
      <c r="E89" s="465">
        <f t="shared" ref="E89" si="85">M89*1.07</f>
        <v>24021.5</v>
      </c>
      <c r="F89" s="466">
        <f t="shared" ref="F89" si="86">G90</f>
        <v>44634</v>
      </c>
      <c r="G89" s="403" t="s">
        <v>938</v>
      </c>
      <c r="H89" s="366">
        <v>1</v>
      </c>
      <c r="I89" s="324"/>
      <c r="J89" s="482"/>
      <c r="K89" s="481"/>
      <c r="L89" s="477"/>
      <c r="M89" s="486">
        <v>22450</v>
      </c>
      <c r="N89" s="477"/>
    </row>
    <row r="90" spans="1:14" ht="30.75" x14ac:dyDescent="0.7">
      <c r="A90" s="325"/>
      <c r="B90" s="343"/>
      <c r="C90" s="409"/>
      <c r="D90" s="467" t="s">
        <v>482</v>
      </c>
      <c r="E90" s="355"/>
      <c r="F90" s="330"/>
      <c r="G90" s="468">
        <v>44634</v>
      </c>
      <c r="H90" s="367"/>
      <c r="I90" s="324"/>
      <c r="J90" s="482"/>
      <c r="K90" s="481"/>
      <c r="L90" s="477"/>
      <c r="M90" s="409"/>
      <c r="N90" s="477"/>
    </row>
    <row r="91" spans="1:14" ht="30.75" x14ac:dyDescent="0.7">
      <c r="A91" s="316">
        <v>248</v>
      </c>
      <c r="B91" s="446" t="s">
        <v>1202</v>
      </c>
      <c r="C91" s="410" t="s">
        <v>763</v>
      </c>
      <c r="D91" s="464" t="s">
        <v>837</v>
      </c>
      <c r="E91" s="465">
        <f t="shared" ref="E91" si="87">M91*1.07</f>
        <v>92448</v>
      </c>
      <c r="F91" s="466">
        <f t="shared" ref="F91" si="88">G92</f>
        <v>44634</v>
      </c>
      <c r="G91" s="403" t="s">
        <v>939</v>
      </c>
      <c r="H91" s="366">
        <v>1</v>
      </c>
      <c r="I91" s="324"/>
      <c r="J91" s="482"/>
      <c r="K91" s="481"/>
      <c r="L91" s="477"/>
      <c r="M91" s="486">
        <v>86400</v>
      </c>
      <c r="N91" s="477"/>
    </row>
    <row r="92" spans="1:14" ht="30.75" x14ac:dyDescent="0.7">
      <c r="A92" s="325"/>
      <c r="B92" s="343"/>
      <c r="C92" s="409" t="s">
        <v>764</v>
      </c>
      <c r="D92" s="467" t="s">
        <v>838</v>
      </c>
      <c r="E92" s="355"/>
      <c r="F92" s="330"/>
      <c r="G92" s="468">
        <v>44634</v>
      </c>
      <c r="H92" s="367"/>
      <c r="I92" s="324"/>
      <c r="J92" s="482"/>
      <c r="K92" s="481"/>
      <c r="L92" s="477"/>
      <c r="M92" s="409"/>
      <c r="N92" s="477"/>
    </row>
    <row r="93" spans="1:14" ht="30.75" x14ac:dyDescent="0.7">
      <c r="A93" s="316">
        <v>249</v>
      </c>
      <c r="B93" s="446" t="s">
        <v>1202</v>
      </c>
      <c r="C93" s="408" t="s">
        <v>1125</v>
      </c>
      <c r="D93" s="464" t="s">
        <v>1124</v>
      </c>
      <c r="E93" s="465">
        <f t="shared" ref="E93" si="89">M93*1.07</f>
        <v>13910</v>
      </c>
      <c r="F93" s="466">
        <f t="shared" ref="F93" si="90">G94</f>
        <v>242961</v>
      </c>
      <c r="G93" s="403" t="s">
        <v>1026</v>
      </c>
      <c r="H93" s="366">
        <v>1</v>
      </c>
      <c r="I93" s="324"/>
      <c r="J93" s="482"/>
      <c r="K93" s="481"/>
      <c r="L93" s="477"/>
      <c r="M93" s="486">
        <v>13000</v>
      </c>
      <c r="N93" s="477"/>
    </row>
    <row r="94" spans="1:14" ht="30.75" x14ac:dyDescent="0.7">
      <c r="A94" s="325"/>
      <c r="B94" s="343"/>
      <c r="C94" s="409"/>
      <c r="D94" s="467"/>
      <c r="E94" s="355"/>
      <c r="F94" s="330"/>
      <c r="G94" s="468">
        <v>242961</v>
      </c>
      <c r="H94" s="367"/>
      <c r="I94" s="324"/>
      <c r="J94" s="482"/>
      <c r="K94" s="481"/>
      <c r="L94" s="477"/>
      <c r="M94" s="409"/>
      <c r="N94" s="477"/>
    </row>
    <row r="95" spans="1:14" ht="30.75" x14ac:dyDescent="0.7">
      <c r="A95" s="316">
        <v>250</v>
      </c>
      <c r="B95" s="446" t="s">
        <v>178</v>
      </c>
      <c r="C95" s="408" t="s">
        <v>179</v>
      </c>
      <c r="D95" s="464" t="s">
        <v>1126</v>
      </c>
      <c r="E95" s="465">
        <f t="shared" ref="E95" si="91">M95*1.07</f>
        <v>94695</v>
      </c>
      <c r="F95" s="466">
        <f t="shared" ref="F95" si="92">G96</f>
        <v>242961</v>
      </c>
      <c r="G95" s="403" t="s">
        <v>1029</v>
      </c>
      <c r="H95" s="366">
        <v>1</v>
      </c>
      <c r="I95" s="324"/>
      <c r="J95" s="482"/>
      <c r="K95" s="481"/>
      <c r="L95" s="477"/>
      <c r="M95" s="486">
        <v>88500</v>
      </c>
      <c r="N95" s="477"/>
    </row>
    <row r="96" spans="1:14" ht="30.75" x14ac:dyDescent="0.7">
      <c r="A96" s="325"/>
      <c r="B96" s="343"/>
      <c r="C96" s="409"/>
      <c r="D96" s="467"/>
      <c r="E96" s="355"/>
      <c r="F96" s="330"/>
      <c r="G96" s="468">
        <v>242961</v>
      </c>
      <c r="H96" s="367"/>
      <c r="I96" s="324"/>
      <c r="J96" s="482"/>
      <c r="K96" s="481"/>
      <c r="L96" s="477"/>
      <c r="M96" s="409"/>
      <c r="N96" s="477"/>
    </row>
    <row r="97" spans="1:14" ht="30.75" x14ac:dyDescent="0.7">
      <c r="A97" s="316">
        <v>251</v>
      </c>
      <c r="B97" s="450" t="s">
        <v>719</v>
      </c>
      <c r="C97" s="408" t="s">
        <v>1128</v>
      </c>
      <c r="D97" s="464" t="s">
        <v>1127</v>
      </c>
      <c r="E97" s="465">
        <f t="shared" ref="E97" si="93">M97*1.07</f>
        <v>92555</v>
      </c>
      <c r="F97" s="466">
        <f t="shared" ref="F97" si="94">G98</f>
        <v>242961</v>
      </c>
      <c r="G97" s="403" t="s">
        <v>1031</v>
      </c>
      <c r="H97" s="366">
        <v>1</v>
      </c>
      <c r="I97" s="324"/>
      <c r="J97" s="482"/>
      <c r="K97" s="481"/>
      <c r="L97" s="477"/>
      <c r="M97" s="486">
        <v>86500</v>
      </c>
      <c r="N97" s="477"/>
    </row>
    <row r="98" spans="1:14" ht="30.75" x14ac:dyDescent="0.7">
      <c r="A98" s="325"/>
      <c r="B98" s="343"/>
      <c r="C98" s="409"/>
      <c r="D98" s="467"/>
      <c r="E98" s="327"/>
      <c r="F98" s="330"/>
      <c r="G98" s="468">
        <v>242961</v>
      </c>
      <c r="H98" s="367"/>
      <c r="I98" s="324"/>
      <c r="J98" s="482"/>
      <c r="K98" s="481"/>
      <c r="L98" s="477"/>
      <c r="M98" s="409"/>
      <c r="N98" s="477"/>
    </row>
    <row r="99" spans="1:14" ht="30.75" x14ac:dyDescent="0.7">
      <c r="A99" s="316">
        <v>252</v>
      </c>
      <c r="B99" s="446" t="s">
        <v>1203</v>
      </c>
      <c r="C99" s="408" t="s">
        <v>765</v>
      </c>
      <c r="D99" s="464" t="s">
        <v>839</v>
      </c>
      <c r="E99" s="469">
        <f t="shared" ref="E99" si="95">M99*1.07</f>
        <v>20330</v>
      </c>
      <c r="F99" s="466">
        <f t="shared" ref="F99" si="96">G100</f>
        <v>44635</v>
      </c>
      <c r="G99" s="403" t="s">
        <v>940</v>
      </c>
      <c r="H99" s="366">
        <v>1</v>
      </c>
      <c r="I99" s="324"/>
      <c r="J99" s="482"/>
      <c r="K99" s="481"/>
      <c r="L99" s="477"/>
      <c r="M99" s="486">
        <v>19000</v>
      </c>
      <c r="N99" s="477"/>
    </row>
    <row r="100" spans="1:14" ht="30.75" x14ac:dyDescent="0.7">
      <c r="A100" s="325"/>
      <c r="B100" s="343"/>
      <c r="C100" s="409"/>
      <c r="D100" s="467" t="s">
        <v>447</v>
      </c>
      <c r="E100" s="327"/>
      <c r="F100" s="330"/>
      <c r="G100" s="468">
        <v>44635</v>
      </c>
      <c r="H100" s="367"/>
      <c r="I100" s="324"/>
      <c r="J100" s="482"/>
      <c r="K100" s="481"/>
      <c r="L100" s="477"/>
      <c r="M100" s="409"/>
      <c r="N100" s="477"/>
    </row>
    <row r="101" spans="1:14" ht="30.75" x14ac:dyDescent="0.7">
      <c r="A101" s="316">
        <v>253</v>
      </c>
      <c r="B101" s="446" t="s">
        <v>1204</v>
      </c>
      <c r="C101" s="408" t="s">
        <v>1106</v>
      </c>
      <c r="D101" s="464" t="s">
        <v>1129</v>
      </c>
      <c r="E101" s="469">
        <f t="shared" ref="E101" si="97">M101*1.07</f>
        <v>32827.599999999999</v>
      </c>
      <c r="F101" s="466">
        <f t="shared" ref="F101" si="98">G102</f>
        <v>242962</v>
      </c>
      <c r="G101" s="403" t="s">
        <v>1034</v>
      </c>
      <c r="H101" s="366">
        <v>1</v>
      </c>
      <c r="I101" s="324"/>
      <c r="J101" s="482"/>
      <c r="K101" s="481"/>
      <c r="L101" s="477"/>
      <c r="M101" s="487">
        <v>30680</v>
      </c>
      <c r="N101" s="477"/>
    </row>
    <row r="102" spans="1:14" ht="30.75" x14ac:dyDescent="0.7">
      <c r="A102" s="325"/>
      <c r="B102" s="343"/>
      <c r="C102" s="409"/>
      <c r="D102" s="467"/>
      <c r="E102" s="327"/>
      <c r="F102" s="330"/>
      <c r="G102" s="468">
        <v>242962</v>
      </c>
      <c r="H102" s="367"/>
      <c r="I102" s="324"/>
      <c r="J102" s="482"/>
      <c r="K102" s="481"/>
      <c r="L102" s="477"/>
      <c r="M102" s="412"/>
      <c r="N102" s="477"/>
    </row>
    <row r="103" spans="1:14" ht="30.75" x14ac:dyDescent="0.7">
      <c r="A103" s="316">
        <v>254</v>
      </c>
      <c r="B103" s="446" t="s">
        <v>1196</v>
      </c>
      <c r="C103" s="410" t="s">
        <v>117</v>
      </c>
      <c r="D103" s="464" t="s">
        <v>1130</v>
      </c>
      <c r="E103" s="469">
        <f t="shared" ref="E103" si="99">M103*1.07</f>
        <v>99766.8</v>
      </c>
      <c r="F103" s="466">
        <f t="shared" ref="F103" si="100">G104</f>
        <v>242962</v>
      </c>
      <c r="G103" s="403" t="s">
        <v>1037</v>
      </c>
      <c r="H103" s="366">
        <v>1</v>
      </c>
      <c r="I103" s="324"/>
      <c r="J103" s="482"/>
      <c r="K103" s="481"/>
      <c r="L103" s="477"/>
      <c r="M103" s="486">
        <v>93240</v>
      </c>
      <c r="N103" s="477"/>
    </row>
    <row r="104" spans="1:14" ht="30.75" x14ac:dyDescent="0.7">
      <c r="A104" s="325"/>
      <c r="B104" s="343"/>
      <c r="C104" s="409"/>
      <c r="D104" s="467"/>
      <c r="E104" s="327"/>
      <c r="F104" s="330"/>
      <c r="G104" s="468">
        <v>242962</v>
      </c>
      <c r="H104" s="367"/>
      <c r="I104" s="324"/>
      <c r="J104" s="482"/>
      <c r="K104" s="481"/>
      <c r="L104" s="477"/>
      <c r="M104" s="409"/>
      <c r="N104" s="477"/>
    </row>
    <row r="105" spans="1:14" ht="30.75" x14ac:dyDescent="0.7">
      <c r="A105" s="316">
        <v>255</v>
      </c>
      <c r="B105" s="446" t="s">
        <v>139</v>
      </c>
      <c r="C105" s="408" t="s">
        <v>766</v>
      </c>
      <c r="D105" s="464" t="s">
        <v>842</v>
      </c>
      <c r="E105" s="469">
        <f t="shared" ref="E105" si="101">M105*1.07</f>
        <v>43335</v>
      </c>
      <c r="F105" s="466">
        <f t="shared" ref="F105" si="102">G106</f>
        <v>44636</v>
      </c>
      <c r="G105" s="403" t="s">
        <v>942</v>
      </c>
      <c r="H105" s="366">
        <v>1</v>
      </c>
      <c r="I105" s="324"/>
      <c r="J105" s="482"/>
      <c r="K105" s="481"/>
      <c r="L105" s="477"/>
      <c r="M105" s="486">
        <v>40500</v>
      </c>
      <c r="N105" s="477"/>
    </row>
    <row r="106" spans="1:14" ht="30.75" x14ac:dyDescent="0.7">
      <c r="A106" s="325"/>
      <c r="B106" s="343"/>
      <c r="C106" s="409"/>
      <c r="D106" s="467" t="s">
        <v>843</v>
      </c>
      <c r="E106" s="327"/>
      <c r="F106" s="330"/>
      <c r="G106" s="468">
        <v>44636</v>
      </c>
      <c r="H106" s="367"/>
      <c r="I106" s="324"/>
      <c r="J106" s="482"/>
      <c r="K106" s="481"/>
      <c r="L106" s="477"/>
      <c r="M106" s="409"/>
      <c r="N106" s="477"/>
    </row>
    <row r="107" spans="1:14" ht="30.75" x14ac:dyDescent="0.7">
      <c r="A107" s="316">
        <v>256</v>
      </c>
      <c r="B107" s="446" t="s">
        <v>139</v>
      </c>
      <c r="C107" s="408" t="s">
        <v>766</v>
      </c>
      <c r="D107" s="464" t="s">
        <v>844</v>
      </c>
      <c r="E107" s="469">
        <f t="shared" ref="E107" si="103">M107*1.07</f>
        <v>35823.599999999999</v>
      </c>
      <c r="F107" s="466">
        <f t="shared" ref="F107" si="104">G108</f>
        <v>44636</v>
      </c>
      <c r="G107" s="403" t="s">
        <v>943</v>
      </c>
      <c r="H107" s="366">
        <v>1</v>
      </c>
      <c r="I107" s="324"/>
      <c r="J107" s="482"/>
      <c r="K107" s="481"/>
      <c r="L107" s="477"/>
      <c r="M107" s="486">
        <v>33480</v>
      </c>
      <c r="N107" s="477"/>
    </row>
    <row r="108" spans="1:14" ht="30.75" x14ac:dyDescent="0.7">
      <c r="A108" s="325"/>
      <c r="B108" s="343"/>
      <c r="C108" s="409"/>
      <c r="D108" s="467" t="s">
        <v>845</v>
      </c>
      <c r="E108" s="327"/>
      <c r="F108" s="330"/>
      <c r="G108" s="468">
        <v>44636</v>
      </c>
      <c r="H108" s="367"/>
      <c r="I108" s="324"/>
      <c r="J108" s="482"/>
      <c r="K108" s="481"/>
      <c r="L108" s="477"/>
      <c r="M108" s="409"/>
      <c r="N108" s="477"/>
    </row>
    <row r="109" spans="1:14" ht="30.75" x14ac:dyDescent="0.7">
      <c r="A109" s="316">
        <v>257</v>
      </c>
      <c r="B109" s="446" t="s">
        <v>139</v>
      </c>
      <c r="C109" s="408" t="s">
        <v>766</v>
      </c>
      <c r="D109" s="464" t="s">
        <v>846</v>
      </c>
      <c r="E109" s="469">
        <f t="shared" ref="E109" si="105">M109*1.07</f>
        <v>5392.8</v>
      </c>
      <c r="F109" s="466">
        <f t="shared" ref="F109" si="106">G110</f>
        <v>44636</v>
      </c>
      <c r="G109" s="403" t="s">
        <v>944</v>
      </c>
      <c r="H109" s="366">
        <v>1</v>
      </c>
      <c r="I109" s="324"/>
      <c r="J109" s="482"/>
      <c r="K109" s="481"/>
      <c r="L109" s="477"/>
      <c r="M109" s="486">
        <v>5040</v>
      </c>
      <c r="N109" s="477"/>
    </row>
    <row r="110" spans="1:14" ht="30.75" x14ac:dyDescent="0.7">
      <c r="A110" s="325"/>
      <c r="B110" s="343"/>
      <c r="C110" s="409"/>
      <c r="D110" s="467" t="s">
        <v>847</v>
      </c>
      <c r="E110" s="327"/>
      <c r="F110" s="330"/>
      <c r="G110" s="468">
        <v>44636</v>
      </c>
      <c r="H110" s="367"/>
      <c r="I110" s="324"/>
      <c r="J110" s="482"/>
      <c r="K110" s="481"/>
      <c r="L110" s="477"/>
      <c r="M110" s="409"/>
      <c r="N110" s="477"/>
    </row>
    <row r="111" spans="1:14" ht="30.75" x14ac:dyDescent="0.7">
      <c r="A111" s="316">
        <v>258</v>
      </c>
      <c r="B111" s="446" t="s">
        <v>186</v>
      </c>
      <c r="C111" s="408" t="s">
        <v>649</v>
      </c>
      <c r="D111" s="464" t="s">
        <v>1131</v>
      </c>
      <c r="E111" s="469">
        <f t="shared" ref="E111" si="107">M111*1.07</f>
        <v>33084.400000000001</v>
      </c>
      <c r="F111" s="466">
        <f t="shared" ref="F111" si="108">G112</f>
        <v>242963</v>
      </c>
      <c r="G111" s="403" t="s">
        <v>1040</v>
      </c>
      <c r="H111" s="366">
        <v>1</v>
      </c>
      <c r="I111" s="324"/>
      <c r="J111" s="482"/>
      <c r="K111" s="481"/>
      <c r="L111" s="477"/>
      <c r="M111" s="486">
        <v>30920</v>
      </c>
      <c r="N111" s="477"/>
    </row>
    <row r="112" spans="1:14" ht="30.75" x14ac:dyDescent="0.7">
      <c r="A112" s="325"/>
      <c r="B112" s="343"/>
      <c r="C112" s="409"/>
      <c r="D112" s="467" t="s">
        <v>1132</v>
      </c>
      <c r="E112" s="327"/>
      <c r="F112" s="330"/>
      <c r="G112" s="468">
        <v>242963</v>
      </c>
      <c r="H112" s="367"/>
      <c r="I112" s="324"/>
      <c r="J112" s="482"/>
      <c r="K112" s="481"/>
      <c r="L112" s="477"/>
      <c r="M112" s="409"/>
      <c r="N112" s="477"/>
    </row>
    <row r="113" spans="1:14" ht="30.75" x14ac:dyDescent="0.7">
      <c r="A113" s="316">
        <v>259</v>
      </c>
      <c r="B113" s="446" t="s">
        <v>131</v>
      </c>
      <c r="C113" s="408" t="s">
        <v>407</v>
      </c>
      <c r="D113" s="464" t="s">
        <v>840</v>
      </c>
      <c r="E113" s="469">
        <f t="shared" ref="E113" si="109">M113*1.07</f>
        <v>813.2</v>
      </c>
      <c r="F113" s="466">
        <f t="shared" ref="F113" si="110">G114</f>
        <v>44636</v>
      </c>
      <c r="G113" s="403" t="s">
        <v>941</v>
      </c>
      <c r="H113" s="366">
        <v>1</v>
      </c>
      <c r="I113" s="324"/>
      <c r="J113" s="482"/>
      <c r="K113" s="481"/>
      <c r="L113" s="477"/>
      <c r="M113" s="486">
        <v>760</v>
      </c>
      <c r="N113" s="477"/>
    </row>
    <row r="114" spans="1:14" ht="30.75" x14ac:dyDescent="0.7">
      <c r="A114" s="325"/>
      <c r="B114" s="343"/>
      <c r="C114" s="409" t="s">
        <v>408</v>
      </c>
      <c r="D114" s="467" t="s">
        <v>841</v>
      </c>
      <c r="E114" s="355"/>
      <c r="F114" s="330"/>
      <c r="G114" s="468">
        <v>44636</v>
      </c>
      <c r="H114" s="367"/>
      <c r="I114" s="324"/>
      <c r="J114" s="482"/>
      <c r="K114" s="481"/>
      <c r="L114" s="477"/>
      <c r="M114" s="409"/>
      <c r="N114" s="477"/>
    </row>
    <row r="115" spans="1:14" ht="30.75" x14ac:dyDescent="0.7">
      <c r="A115" s="316">
        <v>260</v>
      </c>
      <c r="B115" s="446" t="s">
        <v>735</v>
      </c>
      <c r="C115" s="408" t="s">
        <v>418</v>
      </c>
      <c r="D115" s="464" t="s">
        <v>857</v>
      </c>
      <c r="E115" s="465">
        <f t="shared" ref="E115" si="111">M115*1.07</f>
        <v>11556</v>
      </c>
      <c r="F115" s="466">
        <f t="shared" ref="F115" si="112">G116</f>
        <v>44637</v>
      </c>
      <c r="G115" s="403" t="s">
        <v>952</v>
      </c>
      <c r="H115" s="366">
        <v>1</v>
      </c>
      <c r="I115" s="324"/>
      <c r="J115" s="482"/>
      <c r="K115" s="481"/>
      <c r="L115" s="477"/>
      <c r="M115" s="486">
        <v>10800</v>
      </c>
      <c r="N115" s="477"/>
    </row>
    <row r="116" spans="1:14" ht="30.75" x14ac:dyDescent="0.7">
      <c r="A116" s="325"/>
      <c r="B116" s="343"/>
      <c r="C116" s="409"/>
      <c r="D116" s="467" t="s">
        <v>447</v>
      </c>
      <c r="E116" s="355"/>
      <c r="F116" s="330"/>
      <c r="G116" s="468">
        <v>44637</v>
      </c>
      <c r="H116" s="367"/>
      <c r="I116" s="324"/>
      <c r="J116" s="482"/>
      <c r="K116" s="481"/>
      <c r="L116" s="477"/>
      <c r="M116" s="409"/>
      <c r="N116" s="477"/>
    </row>
    <row r="117" spans="1:14" ht="30.75" x14ac:dyDescent="0.7">
      <c r="A117" s="316">
        <v>261</v>
      </c>
      <c r="B117" s="446" t="s">
        <v>732</v>
      </c>
      <c r="C117" s="408" t="s">
        <v>179</v>
      </c>
      <c r="D117" s="464" t="s">
        <v>858</v>
      </c>
      <c r="E117" s="465">
        <f t="shared" ref="E117" si="113">M117*1.07</f>
        <v>42372</v>
      </c>
      <c r="F117" s="466">
        <f t="shared" ref="F117" si="114">G118</f>
        <v>44637</v>
      </c>
      <c r="G117" s="403" t="s">
        <v>953</v>
      </c>
      <c r="H117" s="366">
        <v>1</v>
      </c>
      <c r="I117" s="324"/>
      <c r="J117" s="482"/>
      <c r="K117" s="481"/>
      <c r="L117" s="477"/>
      <c r="M117" s="486">
        <v>39600</v>
      </c>
      <c r="N117" s="477"/>
    </row>
    <row r="118" spans="1:14" ht="30.75" x14ac:dyDescent="0.7">
      <c r="A118" s="325"/>
      <c r="B118" s="343"/>
      <c r="C118" s="409"/>
      <c r="D118" s="467" t="s">
        <v>447</v>
      </c>
      <c r="E118" s="355"/>
      <c r="F118" s="330"/>
      <c r="G118" s="468">
        <v>44637</v>
      </c>
      <c r="H118" s="367"/>
      <c r="I118" s="324"/>
      <c r="J118" s="482"/>
      <c r="K118" s="481"/>
      <c r="L118" s="477"/>
      <c r="M118" s="409"/>
      <c r="N118" s="477"/>
    </row>
    <row r="119" spans="1:14" ht="18" customHeight="1" x14ac:dyDescent="0.7">
      <c r="A119" s="316">
        <v>262</v>
      </c>
      <c r="B119" s="446" t="s">
        <v>732</v>
      </c>
      <c r="C119" s="408" t="s">
        <v>179</v>
      </c>
      <c r="D119" s="464" t="s">
        <v>859</v>
      </c>
      <c r="E119" s="465">
        <f t="shared" ref="E119" si="115">M119*1.07</f>
        <v>26429</v>
      </c>
      <c r="F119" s="466">
        <f t="shared" ref="F119" si="116">G120</f>
        <v>44637</v>
      </c>
      <c r="G119" s="403" t="s">
        <v>954</v>
      </c>
      <c r="H119" s="366">
        <v>1</v>
      </c>
      <c r="I119" s="324"/>
      <c r="J119" s="482"/>
      <c r="K119" s="481"/>
      <c r="L119" s="477"/>
      <c r="M119" s="487">
        <v>24700</v>
      </c>
      <c r="N119" s="477"/>
    </row>
    <row r="120" spans="1:14" ht="30.75" x14ac:dyDescent="0.7">
      <c r="A120" s="325"/>
      <c r="B120" s="343"/>
      <c r="C120" s="409"/>
      <c r="D120" s="467" t="s">
        <v>860</v>
      </c>
      <c r="E120" s="355"/>
      <c r="F120" s="330"/>
      <c r="G120" s="468">
        <v>44637</v>
      </c>
      <c r="H120" s="367"/>
      <c r="I120" s="324"/>
      <c r="J120" s="482"/>
      <c r="K120" s="481"/>
      <c r="L120" s="477"/>
      <c r="M120" s="412"/>
      <c r="N120" s="477"/>
    </row>
    <row r="121" spans="1:14" ht="30.75" x14ac:dyDescent="0.7">
      <c r="A121" s="316">
        <v>263</v>
      </c>
      <c r="B121" s="446" t="s">
        <v>42</v>
      </c>
      <c r="C121" s="408" t="s">
        <v>404</v>
      </c>
      <c r="D121" s="464" t="s">
        <v>883</v>
      </c>
      <c r="E121" s="465">
        <f t="shared" ref="E121" si="117">M121*1.07</f>
        <v>19495.400000000001</v>
      </c>
      <c r="F121" s="466">
        <f t="shared" ref="F121" si="118">G122</f>
        <v>44643</v>
      </c>
      <c r="G121" s="403" t="s">
        <v>968</v>
      </c>
      <c r="H121" s="366">
        <v>1</v>
      </c>
      <c r="I121" s="324"/>
      <c r="J121" s="482"/>
      <c r="K121" s="481"/>
      <c r="L121" s="477"/>
      <c r="M121" s="487">
        <v>18220</v>
      </c>
      <c r="N121" s="477"/>
    </row>
    <row r="122" spans="1:14" ht="30.75" x14ac:dyDescent="0.7">
      <c r="A122" s="325"/>
      <c r="B122" s="343"/>
      <c r="C122" s="409"/>
      <c r="D122" s="467" t="s">
        <v>447</v>
      </c>
      <c r="E122" s="327"/>
      <c r="F122" s="330"/>
      <c r="G122" s="468">
        <v>44643</v>
      </c>
      <c r="H122" s="367"/>
      <c r="I122" s="324"/>
      <c r="J122" s="482"/>
      <c r="K122" s="481"/>
      <c r="L122" s="477"/>
      <c r="M122" s="412"/>
      <c r="N122" s="477"/>
    </row>
    <row r="123" spans="1:14" ht="30.75" x14ac:dyDescent="0.7">
      <c r="A123" s="316">
        <v>264</v>
      </c>
      <c r="B123" s="446" t="s">
        <v>717</v>
      </c>
      <c r="C123" s="408" t="s">
        <v>664</v>
      </c>
      <c r="D123" s="464" t="s">
        <v>1133</v>
      </c>
      <c r="E123" s="469">
        <f t="shared" ref="E123" si="119">M123*1.07</f>
        <v>7088.75</v>
      </c>
      <c r="F123" s="466">
        <f t="shared" ref="F123" si="120">G124</f>
        <v>242964</v>
      </c>
      <c r="G123" s="403" t="s">
        <v>1043</v>
      </c>
      <c r="H123" s="366">
        <v>1</v>
      </c>
      <c r="I123" s="324"/>
      <c r="J123" s="482"/>
      <c r="K123" s="481"/>
      <c r="L123" s="477"/>
      <c r="M123" s="486">
        <v>6625</v>
      </c>
      <c r="N123" s="477"/>
    </row>
    <row r="124" spans="1:14" ht="30.75" x14ac:dyDescent="0.7">
      <c r="A124" s="325"/>
      <c r="B124" s="343"/>
      <c r="C124" s="409"/>
      <c r="D124" s="467" t="s">
        <v>447</v>
      </c>
      <c r="E124" s="355"/>
      <c r="F124" s="330"/>
      <c r="G124" s="468">
        <v>242964</v>
      </c>
      <c r="H124" s="367"/>
      <c r="I124" s="324"/>
      <c r="J124" s="482"/>
      <c r="K124" s="481"/>
      <c r="L124" s="477"/>
      <c r="M124" s="409"/>
      <c r="N124" s="477"/>
    </row>
    <row r="125" spans="1:14" ht="30.75" x14ac:dyDescent="0.7">
      <c r="A125" s="316">
        <v>265</v>
      </c>
      <c r="B125" s="446" t="s">
        <v>1201</v>
      </c>
      <c r="C125" s="408" t="s">
        <v>1135</v>
      </c>
      <c r="D125" s="464" t="s">
        <v>1134</v>
      </c>
      <c r="E125" s="465">
        <f t="shared" ref="E125" si="121">M125*1.07</f>
        <v>22684</v>
      </c>
      <c r="F125" s="466">
        <f t="shared" ref="F125" si="122">G126</f>
        <v>242964</v>
      </c>
      <c r="G125" s="403" t="s">
        <v>1046</v>
      </c>
      <c r="H125" s="366">
        <v>1</v>
      </c>
      <c r="I125" s="324"/>
      <c r="J125" s="482"/>
      <c r="K125" s="481"/>
      <c r="L125" s="477"/>
      <c r="M125" s="486">
        <v>21200</v>
      </c>
      <c r="N125" s="477"/>
    </row>
    <row r="126" spans="1:14" ht="30.75" x14ac:dyDescent="0.7">
      <c r="A126" s="325"/>
      <c r="B126" s="343"/>
      <c r="C126" s="409"/>
      <c r="D126" s="467"/>
      <c r="E126" s="355"/>
      <c r="F126" s="330"/>
      <c r="G126" s="468">
        <v>242964</v>
      </c>
      <c r="H126" s="367"/>
      <c r="I126" s="324"/>
      <c r="J126" s="482"/>
      <c r="K126" s="481"/>
      <c r="L126" s="477"/>
      <c r="M126" s="409"/>
      <c r="N126" s="477"/>
    </row>
    <row r="127" spans="1:14" ht="30.75" x14ac:dyDescent="0.7">
      <c r="A127" s="316">
        <v>266</v>
      </c>
      <c r="B127" s="446" t="s">
        <v>213</v>
      </c>
      <c r="C127" s="410" t="s">
        <v>423</v>
      </c>
      <c r="D127" s="473" t="s">
        <v>1136</v>
      </c>
      <c r="E127" s="465">
        <f t="shared" ref="E127" si="123">M127*1.07</f>
        <v>57780</v>
      </c>
      <c r="F127" s="466">
        <f t="shared" ref="F127" si="124">G128</f>
        <v>242964</v>
      </c>
      <c r="G127" s="403" t="s">
        <v>1048</v>
      </c>
      <c r="H127" s="366">
        <v>1</v>
      </c>
      <c r="I127" s="324"/>
      <c r="J127" s="482"/>
      <c r="K127" s="481"/>
      <c r="L127" s="477"/>
      <c r="M127" s="486">
        <v>54000</v>
      </c>
      <c r="N127" s="477"/>
    </row>
    <row r="128" spans="1:14" ht="30.75" x14ac:dyDescent="0.7">
      <c r="A128" s="325"/>
      <c r="B128" s="343"/>
      <c r="C128" s="409"/>
      <c r="D128" s="472"/>
      <c r="E128" s="327"/>
      <c r="F128" s="330"/>
      <c r="G128" s="468">
        <v>242964</v>
      </c>
      <c r="H128" s="367"/>
      <c r="I128" s="324"/>
      <c r="J128" s="482"/>
      <c r="K128" s="481"/>
      <c r="L128" s="477"/>
      <c r="M128" s="409"/>
      <c r="N128" s="477"/>
    </row>
    <row r="129" spans="1:14" ht="30.75" x14ac:dyDescent="0.7">
      <c r="A129" s="316">
        <v>267</v>
      </c>
      <c r="B129" s="446" t="s">
        <v>750</v>
      </c>
      <c r="C129" s="408" t="s">
        <v>425</v>
      </c>
      <c r="D129" s="464" t="s">
        <v>1137</v>
      </c>
      <c r="E129" s="469">
        <f t="shared" ref="E129" si="125">M129*1.07</f>
        <v>99580.138500000015</v>
      </c>
      <c r="F129" s="466">
        <f t="shared" ref="F129" si="126">G130</f>
        <v>242964</v>
      </c>
      <c r="G129" s="403" t="s">
        <v>1050</v>
      </c>
      <c r="H129" s="366">
        <v>1</v>
      </c>
      <c r="I129" s="324"/>
      <c r="J129" s="482"/>
      <c r="K129" s="481"/>
      <c r="L129" s="477"/>
      <c r="M129" s="486">
        <v>93065.55</v>
      </c>
      <c r="N129" s="477"/>
    </row>
    <row r="130" spans="1:14" ht="30.75" x14ac:dyDescent="0.7">
      <c r="A130" s="325"/>
      <c r="B130" s="343"/>
      <c r="C130" s="409"/>
      <c r="D130" s="467" t="s">
        <v>447</v>
      </c>
      <c r="E130" s="355"/>
      <c r="F130" s="330"/>
      <c r="G130" s="468">
        <v>242964</v>
      </c>
      <c r="H130" s="367"/>
      <c r="I130" s="324"/>
      <c r="J130" s="482"/>
      <c r="K130" s="481"/>
      <c r="L130" s="477"/>
      <c r="M130" s="409"/>
      <c r="N130" s="477"/>
    </row>
    <row r="131" spans="1:14" ht="30.75" x14ac:dyDescent="0.7">
      <c r="A131" s="316">
        <v>268</v>
      </c>
      <c r="B131" s="470" t="s">
        <v>1200</v>
      </c>
      <c r="C131" s="410" t="s">
        <v>1139</v>
      </c>
      <c r="D131" s="464" t="s">
        <v>1138</v>
      </c>
      <c r="E131" s="465">
        <f t="shared" ref="E131" si="127">M131*1.07</f>
        <v>99510</v>
      </c>
      <c r="F131" s="466">
        <f t="shared" ref="F131" si="128">G132</f>
        <v>242964</v>
      </c>
      <c r="G131" s="403" t="s">
        <v>1053</v>
      </c>
      <c r="H131" s="366">
        <v>1</v>
      </c>
      <c r="I131" s="324"/>
      <c r="J131" s="482"/>
      <c r="K131" s="481"/>
      <c r="L131" s="477"/>
      <c r="M131" s="486">
        <v>93000</v>
      </c>
      <c r="N131" s="477"/>
    </row>
    <row r="132" spans="1:14" ht="30.75" x14ac:dyDescent="0.7">
      <c r="A132" s="325"/>
      <c r="B132" s="343"/>
      <c r="C132" s="409"/>
      <c r="D132" s="467" t="s">
        <v>1120</v>
      </c>
      <c r="E132" s="355"/>
      <c r="F132" s="330"/>
      <c r="G132" s="468">
        <v>242964</v>
      </c>
      <c r="H132" s="367"/>
      <c r="I132" s="324"/>
      <c r="J132" s="482"/>
      <c r="K132" s="481"/>
      <c r="L132" s="477"/>
      <c r="M132" s="409"/>
      <c r="N132" s="477"/>
    </row>
    <row r="133" spans="1:14" ht="30.75" x14ac:dyDescent="0.7">
      <c r="A133" s="316">
        <v>269</v>
      </c>
      <c r="B133" s="446" t="s">
        <v>733</v>
      </c>
      <c r="C133" s="408" t="s">
        <v>409</v>
      </c>
      <c r="D133" s="464" t="s">
        <v>848</v>
      </c>
      <c r="E133" s="465">
        <f t="shared" ref="E133" si="129">M133*1.07</f>
        <v>14691.1</v>
      </c>
      <c r="F133" s="466">
        <f t="shared" ref="F133" si="130">G134</f>
        <v>44637</v>
      </c>
      <c r="G133" s="403" t="s">
        <v>945</v>
      </c>
      <c r="H133" s="366">
        <v>1</v>
      </c>
      <c r="I133" s="324"/>
      <c r="J133" s="482"/>
      <c r="K133" s="481"/>
      <c r="L133" s="477"/>
      <c r="M133" s="486">
        <v>13730</v>
      </c>
      <c r="N133" s="477"/>
    </row>
    <row r="134" spans="1:14" ht="30.75" x14ac:dyDescent="0.7">
      <c r="A134" s="325"/>
      <c r="B134" s="343"/>
      <c r="C134" s="409"/>
      <c r="D134" s="467" t="s">
        <v>454</v>
      </c>
      <c r="E134" s="327"/>
      <c r="F134" s="330"/>
      <c r="G134" s="468">
        <v>44637</v>
      </c>
      <c r="H134" s="367"/>
      <c r="I134" s="324"/>
      <c r="J134" s="482"/>
      <c r="K134" s="481"/>
      <c r="L134" s="477"/>
      <c r="M134" s="409"/>
      <c r="N134" s="477"/>
    </row>
    <row r="135" spans="1:14" ht="30.75" x14ac:dyDescent="0.7">
      <c r="A135" s="316">
        <v>270</v>
      </c>
      <c r="B135" s="450" t="s">
        <v>85</v>
      </c>
      <c r="C135" s="408" t="s">
        <v>405</v>
      </c>
      <c r="D135" s="464" t="s">
        <v>849</v>
      </c>
      <c r="E135" s="469">
        <f t="shared" ref="E135" si="131">M135*1.07</f>
        <v>4761.5</v>
      </c>
      <c r="F135" s="466">
        <f t="shared" ref="F135" si="132">G136</f>
        <v>44637</v>
      </c>
      <c r="G135" s="403" t="s">
        <v>946</v>
      </c>
      <c r="H135" s="366">
        <v>1</v>
      </c>
      <c r="I135" s="324"/>
      <c r="J135" s="482"/>
      <c r="K135" s="481"/>
      <c r="L135" s="477"/>
      <c r="M135" s="486">
        <v>4450</v>
      </c>
      <c r="N135" s="477"/>
    </row>
    <row r="136" spans="1:14" ht="30.75" x14ac:dyDescent="0.7">
      <c r="A136" s="325"/>
      <c r="B136" s="343"/>
      <c r="C136" s="409" t="s">
        <v>406</v>
      </c>
      <c r="D136" s="467" t="s">
        <v>447</v>
      </c>
      <c r="E136" s="355"/>
      <c r="F136" s="330"/>
      <c r="G136" s="468">
        <v>44637</v>
      </c>
      <c r="H136" s="367"/>
      <c r="I136" s="324"/>
      <c r="J136" s="482"/>
      <c r="K136" s="481"/>
      <c r="L136" s="477"/>
      <c r="M136" s="409"/>
      <c r="N136" s="477"/>
    </row>
    <row r="137" spans="1:14" ht="30.75" x14ac:dyDescent="0.7">
      <c r="A137" s="316">
        <v>271</v>
      </c>
      <c r="B137" s="446" t="s">
        <v>1180</v>
      </c>
      <c r="C137" s="408" t="s">
        <v>416</v>
      </c>
      <c r="D137" s="464" t="s">
        <v>850</v>
      </c>
      <c r="E137" s="465">
        <f t="shared" ref="E137" si="133">M137*1.07</f>
        <v>59599</v>
      </c>
      <c r="F137" s="466">
        <f t="shared" ref="F137" si="134">G138</f>
        <v>44637</v>
      </c>
      <c r="G137" s="403" t="s">
        <v>947</v>
      </c>
      <c r="H137" s="366">
        <v>1</v>
      </c>
      <c r="I137" s="324"/>
      <c r="J137" s="482"/>
      <c r="K137" s="481"/>
      <c r="L137" s="477"/>
      <c r="M137" s="486">
        <v>55700</v>
      </c>
      <c r="N137" s="477"/>
    </row>
    <row r="138" spans="1:14" ht="30.75" x14ac:dyDescent="0.7">
      <c r="A138" s="325"/>
      <c r="B138" s="343"/>
      <c r="C138" s="409" t="s">
        <v>406</v>
      </c>
      <c r="D138" s="467" t="s">
        <v>447</v>
      </c>
      <c r="E138" s="327"/>
      <c r="F138" s="330"/>
      <c r="G138" s="468">
        <v>44637</v>
      </c>
      <c r="H138" s="367"/>
      <c r="I138" s="324"/>
      <c r="J138" s="482"/>
      <c r="K138" s="481"/>
      <c r="L138" s="477"/>
      <c r="M138" s="409"/>
      <c r="N138" s="477"/>
    </row>
    <row r="139" spans="1:14" ht="30.75" x14ac:dyDescent="0.7">
      <c r="A139" s="316">
        <v>272</v>
      </c>
      <c r="B139" s="446" t="s">
        <v>733</v>
      </c>
      <c r="C139" s="408" t="s">
        <v>409</v>
      </c>
      <c r="D139" s="464" t="s">
        <v>851</v>
      </c>
      <c r="E139" s="465">
        <f t="shared" ref="E139" si="135">M139*1.07</f>
        <v>16478</v>
      </c>
      <c r="F139" s="466">
        <f t="shared" ref="F139" si="136">G140</f>
        <v>44637</v>
      </c>
      <c r="G139" s="403" t="s">
        <v>948</v>
      </c>
      <c r="H139" s="366">
        <v>1</v>
      </c>
      <c r="I139" s="324"/>
      <c r="J139" s="482"/>
      <c r="K139" s="481"/>
      <c r="L139" s="477"/>
      <c r="M139" s="486">
        <v>15400</v>
      </c>
      <c r="N139" s="477"/>
    </row>
    <row r="140" spans="1:14" ht="30.75" x14ac:dyDescent="0.7">
      <c r="A140" s="325"/>
      <c r="B140" s="343"/>
      <c r="C140" s="409"/>
      <c r="D140" s="467" t="s">
        <v>447</v>
      </c>
      <c r="E140" s="327"/>
      <c r="F140" s="330"/>
      <c r="G140" s="468">
        <v>44637</v>
      </c>
      <c r="H140" s="367"/>
      <c r="I140" s="324"/>
      <c r="J140" s="482"/>
      <c r="K140" s="481"/>
      <c r="L140" s="477"/>
      <c r="M140" s="409"/>
      <c r="N140" s="477"/>
    </row>
    <row r="141" spans="1:14" ht="30.75" x14ac:dyDescent="0.7">
      <c r="A141" s="316">
        <v>273</v>
      </c>
      <c r="B141" s="446" t="s">
        <v>1194</v>
      </c>
      <c r="C141" s="410" t="s">
        <v>767</v>
      </c>
      <c r="D141" s="464" t="s">
        <v>852</v>
      </c>
      <c r="E141" s="469">
        <f t="shared" ref="E141" si="137">M141*1.07</f>
        <v>14166.800000000001</v>
      </c>
      <c r="F141" s="466">
        <f t="shared" ref="F141" si="138">G142</f>
        <v>44637</v>
      </c>
      <c r="G141" s="403" t="s">
        <v>949</v>
      </c>
      <c r="H141" s="366">
        <v>1</v>
      </c>
      <c r="I141" s="324"/>
      <c r="J141" s="482"/>
      <c r="K141" s="481"/>
      <c r="L141" s="477"/>
      <c r="M141" s="486">
        <v>13240</v>
      </c>
      <c r="N141" s="477"/>
    </row>
    <row r="142" spans="1:14" ht="30.75" x14ac:dyDescent="0.7">
      <c r="A142" s="325"/>
      <c r="B142" s="343"/>
      <c r="C142" s="409"/>
      <c r="D142" s="467" t="s">
        <v>853</v>
      </c>
      <c r="E142" s="355"/>
      <c r="F142" s="330"/>
      <c r="G142" s="468">
        <v>44637</v>
      </c>
      <c r="H142" s="367"/>
      <c r="I142" s="324"/>
      <c r="J142" s="482"/>
      <c r="K142" s="481"/>
      <c r="L142" s="477"/>
      <c r="M142" s="409"/>
      <c r="N142" s="477"/>
    </row>
    <row r="143" spans="1:14" ht="30.75" x14ac:dyDescent="0.7">
      <c r="A143" s="316">
        <v>274</v>
      </c>
      <c r="B143" s="446" t="s">
        <v>1195</v>
      </c>
      <c r="C143" s="408" t="s">
        <v>768</v>
      </c>
      <c r="D143" s="464" t="s">
        <v>854</v>
      </c>
      <c r="E143" s="465">
        <f t="shared" ref="E143" si="139">M143*1.07</f>
        <v>8025.0000000000009</v>
      </c>
      <c r="F143" s="466">
        <f t="shared" ref="F143" si="140">G144</f>
        <v>44637</v>
      </c>
      <c r="G143" s="403" t="s">
        <v>950</v>
      </c>
      <c r="H143" s="366">
        <v>1</v>
      </c>
      <c r="I143" s="324"/>
      <c r="J143" s="482"/>
      <c r="K143" s="481"/>
      <c r="L143" s="477"/>
      <c r="M143" s="486">
        <v>7500</v>
      </c>
      <c r="N143" s="477"/>
    </row>
    <row r="144" spans="1:14" ht="30.75" x14ac:dyDescent="0.7">
      <c r="A144" s="325"/>
      <c r="B144" s="343"/>
      <c r="C144" s="409"/>
      <c r="D144" s="467" t="s">
        <v>619</v>
      </c>
      <c r="E144" s="327"/>
      <c r="F144" s="330"/>
      <c r="G144" s="468">
        <v>44637</v>
      </c>
      <c r="H144" s="367"/>
      <c r="I144" s="324"/>
      <c r="J144" s="482"/>
      <c r="K144" s="481"/>
      <c r="L144" s="477"/>
      <c r="M144" s="409"/>
      <c r="N144" s="477"/>
    </row>
    <row r="145" spans="1:14" ht="30.75" x14ac:dyDescent="0.7">
      <c r="A145" s="316">
        <v>275</v>
      </c>
      <c r="B145" s="446" t="s">
        <v>1192</v>
      </c>
      <c r="C145" s="408" t="s">
        <v>403</v>
      </c>
      <c r="D145" s="464" t="s">
        <v>855</v>
      </c>
      <c r="E145" s="469">
        <f t="shared" ref="E145" si="141">M145*1.07</f>
        <v>4708</v>
      </c>
      <c r="F145" s="466">
        <f t="shared" ref="F145" si="142">G146</f>
        <v>44637</v>
      </c>
      <c r="G145" s="403" t="s">
        <v>951</v>
      </c>
      <c r="H145" s="366">
        <v>1</v>
      </c>
      <c r="I145" s="324"/>
      <c r="J145" s="482"/>
      <c r="K145" s="481"/>
      <c r="L145" s="477"/>
      <c r="M145" s="486">
        <v>4400</v>
      </c>
      <c r="N145" s="477"/>
    </row>
    <row r="146" spans="1:14" ht="30.75" x14ac:dyDescent="0.7">
      <c r="A146" s="325"/>
      <c r="B146" s="343"/>
      <c r="C146" s="409"/>
      <c r="D146" s="467" t="s">
        <v>856</v>
      </c>
      <c r="E146" s="355"/>
      <c r="F146" s="330"/>
      <c r="G146" s="468">
        <v>44637</v>
      </c>
      <c r="H146" s="367"/>
      <c r="I146" s="324"/>
      <c r="J146" s="482"/>
      <c r="K146" s="481"/>
      <c r="L146" s="477"/>
      <c r="M146" s="409"/>
      <c r="N146" s="477"/>
    </row>
    <row r="147" spans="1:14" ht="30.75" x14ac:dyDescent="0.7">
      <c r="A147" s="316">
        <v>276</v>
      </c>
      <c r="B147" s="446" t="s">
        <v>1205</v>
      </c>
      <c r="C147" s="408" t="s">
        <v>769</v>
      </c>
      <c r="D147" s="464" t="s">
        <v>861</v>
      </c>
      <c r="E147" s="465">
        <f t="shared" ref="E147" si="143">M147*1.07</f>
        <v>22951.467900000003</v>
      </c>
      <c r="F147" s="466">
        <f t="shared" ref="F147" si="144">G148</f>
        <v>44638</v>
      </c>
      <c r="G147" s="403" t="s">
        <v>955</v>
      </c>
      <c r="H147" s="366">
        <v>1</v>
      </c>
      <c r="I147" s="324"/>
      <c r="J147" s="482"/>
      <c r="K147" s="481"/>
      <c r="L147" s="477"/>
      <c r="M147" s="486">
        <v>21449.97</v>
      </c>
      <c r="N147" s="477"/>
    </row>
    <row r="148" spans="1:14" ht="30.75" x14ac:dyDescent="0.7">
      <c r="A148" s="325"/>
      <c r="B148" s="343"/>
      <c r="C148" s="409" t="s">
        <v>406</v>
      </c>
      <c r="D148" s="467" t="s">
        <v>862</v>
      </c>
      <c r="E148" s="327"/>
      <c r="F148" s="330"/>
      <c r="G148" s="468">
        <v>44638</v>
      </c>
      <c r="H148" s="367"/>
      <c r="I148" s="324"/>
      <c r="J148" s="482"/>
      <c r="K148" s="481"/>
      <c r="L148" s="477"/>
      <c r="M148" s="409"/>
      <c r="N148" s="477"/>
    </row>
    <row r="149" spans="1:14" ht="30.75" x14ac:dyDescent="0.7">
      <c r="A149" s="316">
        <v>277</v>
      </c>
      <c r="B149" s="446" t="s">
        <v>1205</v>
      </c>
      <c r="C149" s="408" t="s">
        <v>770</v>
      </c>
      <c r="D149" s="464" t="s">
        <v>863</v>
      </c>
      <c r="E149" s="465">
        <f t="shared" ref="E149" si="145">M149*1.07</f>
        <v>7490</v>
      </c>
      <c r="F149" s="466">
        <f t="shared" ref="F149" si="146">G150</f>
        <v>44638</v>
      </c>
      <c r="G149" s="403" t="s">
        <v>956</v>
      </c>
      <c r="H149" s="366">
        <v>1</v>
      </c>
      <c r="I149" s="324"/>
      <c r="J149" s="482"/>
      <c r="K149" s="481"/>
      <c r="L149" s="477"/>
      <c r="M149" s="486">
        <v>7000</v>
      </c>
      <c r="N149" s="477"/>
    </row>
    <row r="150" spans="1:14" ht="30.75" x14ac:dyDescent="0.7">
      <c r="A150" s="325"/>
      <c r="B150" s="343"/>
      <c r="C150" s="409"/>
      <c r="D150" s="467" t="s">
        <v>864</v>
      </c>
      <c r="E150" s="327"/>
      <c r="F150" s="330"/>
      <c r="G150" s="468">
        <v>44638</v>
      </c>
      <c r="H150" s="367"/>
      <c r="I150" s="324"/>
      <c r="J150" s="482"/>
      <c r="K150" s="481"/>
      <c r="L150" s="477"/>
      <c r="M150" s="409"/>
      <c r="N150" s="477"/>
    </row>
    <row r="151" spans="1:14" ht="30.75" x14ac:dyDescent="0.7">
      <c r="A151" s="316">
        <v>278</v>
      </c>
      <c r="B151" s="446" t="s">
        <v>733</v>
      </c>
      <c r="C151" s="408" t="s">
        <v>409</v>
      </c>
      <c r="D151" s="464" t="s">
        <v>865</v>
      </c>
      <c r="E151" s="465">
        <f t="shared" ref="E151" si="147">M151*1.07</f>
        <v>535</v>
      </c>
      <c r="F151" s="466">
        <f t="shared" ref="F151" si="148">G152</f>
        <v>44641</v>
      </c>
      <c r="G151" s="403" t="s">
        <v>957</v>
      </c>
      <c r="H151" s="366">
        <v>1</v>
      </c>
      <c r="I151" s="324"/>
      <c r="J151" s="482"/>
      <c r="K151" s="481"/>
      <c r="L151" s="477"/>
      <c r="M151" s="486">
        <v>500</v>
      </c>
      <c r="N151" s="477"/>
    </row>
    <row r="152" spans="1:14" ht="30.75" x14ac:dyDescent="0.7">
      <c r="A152" s="325"/>
      <c r="B152" s="343"/>
      <c r="C152" s="409"/>
      <c r="D152" s="467"/>
      <c r="E152" s="327"/>
      <c r="F152" s="330"/>
      <c r="G152" s="468">
        <v>44641</v>
      </c>
      <c r="H152" s="367"/>
      <c r="I152" s="324"/>
      <c r="J152" s="482"/>
      <c r="K152" s="481"/>
      <c r="L152" s="477"/>
      <c r="M152" s="409"/>
      <c r="N152" s="477"/>
    </row>
    <row r="153" spans="1:14" ht="30.75" x14ac:dyDescent="0.7">
      <c r="A153" s="316">
        <v>279</v>
      </c>
      <c r="B153" s="446" t="s">
        <v>1207</v>
      </c>
      <c r="C153" s="408" t="s">
        <v>772</v>
      </c>
      <c r="D153" s="464" t="s">
        <v>868</v>
      </c>
      <c r="E153" s="469">
        <f t="shared" ref="E153" si="149">M153*1.07</f>
        <v>11770</v>
      </c>
      <c r="F153" s="466">
        <f t="shared" ref="F153" si="150">G154</f>
        <v>44641</v>
      </c>
      <c r="G153" s="403" t="s">
        <v>959</v>
      </c>
      <c r="H153" s="366">
        <v>1</v>
      </c>
      <c r="I153" s="324"/>
      <c r="J153" s="482"/>
      <c r="K153" s="481"/>
      <c r="L153" s="477"/>
      <c r="M153" s="486">
        <v>11000</v>
      </c>
      <c r="N153" s="477"/>
    </row>
    <row r="154" spans="1:14" ht="30.75" x14ac:dyDescent="0.7">
      <c r="A154" s="325"/>
      <c r="B154" s="343"/>
      <c r="C154" s="409" t="s">
        <v>773</v>
      </c>
      <c r="D154" s="467" t="s">
        <v>869</v>
      </c>
      <c r="E154" s="355"/>
      <c r="F154" s="330"/>
      <c r="G154" s="468">
        <v>44641</v>
      </c>
      <c r="H154" s="367"/>
      <c r="I154" s="324"/>
      <c r="J154" s="482"/>
      <c r="K154" s="481"/>
      <c r="L154" s="477"/>
      <c r="M154" s="409"/>
      <c r="N154" s="477"/>
    </row>
    <row r="155" spans="1:14" ht="30.75" x14ac:dyDescent="0.7">
      <c r="A155" s="316">
        <v>280</v>
      </c>
      <c r="B155" s="446" t="s">
        <v>1193</v>
      </c>
      <c r="C155" s="408" t="s">
        <v>415</v>
      </c>
      <c r="D155" s="464" t="s">
        <v>870</v>
      </c>
      <c r="E155" s="465">
        <f t="shared" ref="E155" si="151">M155*1.07</f>
        <v>64200.000000000007</v>
      </c>
      <c r="F155" s="466">
        <f t="shared" ref="F155" si="152">G156</f>
        <v>44641</v>
      </c>
      <c r="G155" s="403" t="s">
        <v>960</v>
      </c>
      <c r="H155" s="366">
        <v>1</v>
      </c>
      <c r="I155" s="324"/>
      <c r="J155" s="482"/>
      <c r="K155" s="481"/>
      <c r="L155" s="477"/>
      <c r="M155" s="486">
        <v>60000</v>
      </c>
      <c r="N155" s="477"/>
    </row>
    <row r="156" spans="1:14" ht="30.75" x14ac:dyDescent="0.7">
      <c r="A156" s="325"/>
      <c r="B156" s="343"/>
      <c r="C156" s="409"/>
      <c r="D156" s="467" t="s">
        <v>871</v>
      </c>
      <c r="E156" s="327"/>
      <c r="F156" s="330"/>
      <c r="G156" s="468">
        <v>44641</v>
      </c>
      <c r="H156" s="367"/>
      <c r="I156" s="324"/>
      <c r="J156" s="482"/>
      <c r="K156" s="481"/>
      <c r="L156" s="477"/>
      <c r="M156" s="409"/>
      <c r="N156" s="477"/>
    </row>
    <row r="157" spans="1:14" ht="30.75" x14ac:dyDescent="0.7">
      <c r="A157" s="316">
        <v>281</v>
      </c>
      <c r="B157" s="446" t="s">
        <v>1208</v>
      </c>
      <c r="C157" s="410" t="s">
        <v>774</v>
      </c>
      <c r="D157" s="464" t="s">
        <v>872</v>
      </c>
      <c r="E157" s="465">
        <f t="shared" ref="E157" si="153">M157*1.07</f>
        <v>1887.48</v>
      </c>
      <c r="F157" s="466">
        <f t="shared" ref="F157" si="154">G158</f>
        <v>44641</v>
      </c>
      <c r="G157" s="403" t="s">
        <v>961</v>
      </c>
      <c r="H157" s="366">
        <v>1</v>
      </c>
      <c r="I157" s="324"/>
      <c r="J157" s="482"/>
      <c r="K157" s="481"/>
      <c r="L157" s="477"/>
      <c r="M157" s="486">
        <v>1764</v>
      </c>
      <c r="N157" s="477"/>
    </row>
    <row r="158" spans="1:14" ht="30.75" x14ac:dyDescent="0.7">
      <c r="A158" s="325"/>
      <c r="B158" s="343"/>
      <c r="C158" s="409"/>
      <c r="D158" s="467" t="s">
        <v>873</v>
      </c>
      <c r="E158" s="327"/>
      <c r="F158" s="330"/>
      <c r="G158" s="468">
        <v>44641</v>
      </c>
      <c r="H158" s="367"/>
      <c r="I158" s="324"/>
      <c r="J158" s="482"/>
      <c r="K158" s="481"/>
      <c r="L158" s="477"/>
      <c r="M158" s="409"/>
      <c r="N158" s="477"/>
    </row>
    <row r="159" spans="1:14" ht="28.5" customHeight="1" x14ac:dyDescent="0.7">
      <c r="A159" s="316">
        <v>282</v>
      </c>
      <c r="B159" s="446" t="s">
        <v>55</v>
      </c>
      <c r="C159" s="408" t="s">
        <v>422</v>
      </c>
      <c r="D159" s="464" t="s">
        <v>874</v>
      </c>
      <c r="E159" s="465">
        <f t="shared" ref="E159" si="155">M159*1.07</f>
        <v>54891</v>
      </c>
      <c r="F159" s="466">
        <f t="shared" ref="F159" si="156">G160</f>
        <v>44641</v>
      </c>
      <c r="G159" s="403" t="s">
        <v>962</v>
      </c>
      <c r="H159" s="366">
        <v>1</v>
      </c>
      <c r="I159" s="324"/>
      <c r="J159" s="482"/>
      <c r="K159" s="481"/>
      <c r="L159" s="477"/>
      <c r="M159" s="486">
        <v>51300</v>
      </c>
      <c r="N159" s="477"/>
    </row>
    <row r="160" spans="1:14" ht="30.75" x14ac:dyDescent="0.7">
      <c r="A160" s="325"/>
      <c r="B160" s="343"/>
      <c r="C160" s="409"/>
      <c r="D160" s="467" t="s">
        <v>447</v>
      </c>
      <c r="E160" s="327"/>
      <c r="F160" s="330"/>
      <c r="G160" s="468">
        <v>44641</v>
      </c>
      <c r="H160" s="367"/>
      <c r="I160" s="324"/>
      <c r="J160" s="482"/>
      <c r="K160" s="481"/>
      <c r="L160" s="477"/>
      <c r="M160" s="409"/>
      <c r="N160" s="477"/>
    </row>
    <row r="161" spans="1:14" ht="30.75" x14ac:dyDescent="0.7">
      <c r="A161" s="316">
        <v>283</v>
      </c>
      <c r="B161" s="446" t="s">
        <v>55</v>
      </c>
      <c r="C161" s="408" t="s">
        <v>422</v>
      </c>
      <c r="D161" s="464" t="s">
        <v>875</v>
      </c>
      <c r="E161" s="465">
        <f t="shared" ref="E161" si="157">M161*1.07</f>
        <v>42800</v>
      </c>
      <c r="F161" s="466">
        <f t="shared" ref="F161" si="158">G162</f>
        <v>44641</v>
      </c>
      <c r="G161" s="403" t="s">
        <v>963</v>
      </c>
      <c r="H161" s="366">
        <v>1</v>
      </c>
      <c r="I161" s="324"/>
      <c r="J161" s="482"/>
      <c r="K161" s="481"/>
      <c r="L161" s="477"/>
      <c r="M161" s="486">
        <v>40000</v>
      </c>
      <c r="N161" s="477"/>
    </row>
    <row r="162" spans="1:14" ht="30.75" x14ac:dyDescent="0.7">
      <c r="A162" s="325"/>
      <c r="B162" s="343"/>
      <c r="C162" s="409"/>
      <c r="D162" s="467" t="s">
        <v>447</v>
      </c>
      <c r="E162" s="327"/>
      <c r="F162" s="330"/>
      <c r="G162" s="468">
        <v>44641</v>
      </c>
      <c r="H162" s="367"/>
      <c r="I162" s="324"/>
      <c r="J162" s="482"/>
      <c r="K162" s="481"/>
      <c r="L162" s="477"/>
      <c r="M162" s="409"/>
      <c r="N162" s="477"/>
    </row>
    <row r="163" spans="1:14" ht="30.75" x14ac:dyDescent="0.7">
      <c r="A163" s="316">
        <v>284</v>
      </c>
      <c r="B163" s="446" t="s">
        <v>1206</v>
      </c>
      <c r="C163" s="408" t="s">
        <v>771</v>
      </c>
      <c r="D163" s="464" t="s">
        <v>866</v>
      </c>
      <c r="E163" s="465">
        <f t="shared" ref="E163" si="159">M163*1.07</f>
        <v>97370</v>
      </c>
      <c r="F163" s="466">
        <f t="shared" ref="F163" si="160">G164</f>
        <v>44641</v>
      </c>
      <c r="G163" s="403" t="s">
        <v>958</v>
      </c>
      <c r="H163" s="366">
        <v>1</v>
      </c>
      <c r="I163" s="324"/>
      <c r="J163" s="482"/>
      <c r="K163" s="481"/>
      <c r="L163" s="477"/>
      <c r="M163" s="486">
        <v>91000</v>
      </c>
      <c r="N163" s="477"/>
    </row>
    <row r="164" spans="1:14" ht="30.75" x14ac:dyDescent="0.7">
      <c r="A164" s="325"/>
      <c r="B164" s="343"/>
      <c r="C164" s="409"/>
      <c r="D164" s="467" t="s">
        <v>867</v>
      </c>
      <c r="E164" s="327"/>
      <c r="F164" s="330"/>
      <c r="G164" s="468">
        <v>44641</v>
      </c>
      <c r="H164" s="367"/>
      <c r="I164" s="324"/>
      <c r="J164" s="482"/>
      <c r="K164" s="481"/>
      <c r="L164" s="477"/>
      <c r="M164" s="409"/>
      <c r="N164" s="477"/>
    </row>
    <row r="165" spans="1:14" ht="30.75" x14ac:dyDescent="0.7">
      <c r="A165" s="316">
        <v>285</v>
      </c>
      <c r="B165" s="446" t="s">
        <v>1209</v>
      </c>
      <c r="C165" s="410" t="s">
        <v>1141</v>
      </c>
      <c r="D165" s="464" t="s">
        <v>1140</v>
      </c>
      <c r="E165" s="465">
        <f t="shared" ref="E165" si="161">M165*1.07</f>
        <v>29713.9</v>
      </c>
      <c r="F165" s="466">
        <f t="shared" ref="F165" si="162">G166</f>
        <v>242968</v>
      </c>
      <c r="G165" s="403" t="s">
        <v>1056</v>
      </c>
      <c r="H165" s="366">
        <v>1</v>
      </c>
      <c r="I165" s="324"/>
      <c r="J165" s="482"/>
      <c r="K165" s="481"/>
      <c r="L165" s="477"/>
      <c r="M165" s="486">
        <v>27770</v>
      </c>
      <c r="N165" s="477"/>
    </row>
    <row r="166" spans="1:14" ht="30.75" x14ac:dyDescent="0.7">
      <c r="A166" s="325"/>
      <c r="B166" s="343"/>
      <c r="C166" s="409"/>
      <c r="D166" s="467"/>
      <c r="E166" s="327"/>
      <c r="F166" s="330"/>
      <c r="G166" s="468">
        <v>242968</v>
      </c>
      <c r="H166" s="367"/>
      <c r="I166" s="324"/>
      <c r="J166" s="482"/>
      <c r="K166" s="481"/>
      <c r="L166" s="477"/>
      <c r="M166" s="409"/>
      <c r="N166" s="477"/>
    </row>
    <row r="167" spans="1:14" ht="30.75" x14ac:dyDescent="0.7">
      <c r="A167" s="316">
        <v>286</v>
      </c>
      <c r="B167" s="446" t="s">
        <v>1210</v>
      </c>
      <c r="C167" s="408" t="s">
        <v>1143</v>
      </c>
      <c r="D167" s="464" t="s">
        <v>1142</v>
      </c>
      <c r="E167" s="465">
        <f t="shared" ref="E167" si="163">M167*1.07</f>
        <v>73295</v>
      </c>
      <c r="F167" s="466">
        <f t="shared" ref="F167" si="164">G168</f>
        <v>242968</v>
      </c>
      <c r="G167" s="403" t="s">
        <v>1059</v>
      </c>
      <c r="H167" s="366">
        <v>1</v>
      </c>
      <c r="I167" s="324"/>
      <c r="J167" s="482"/>
      <c r="K167" s="481"/>
      <c r="L167" s="477"/>
      <c r="M167" s="486">
        <v>68500</v>
      </c>
      <c r="N167" s="477"/>
    </row>
    <row r="168" spans="1:14" ht="30.75" x14ac:dyDescent="0.7">
      <c r="A168" s="325"/>
      <c r="B168" s="343"/>
      <c r="C168" s="409"/>
      <c r="D168" s="467" t="s">
        <v>1120</v>
      </c>
      <c r="E168" s="327"/>
      <c r="F168" s="330"/>
      <c r="G168" s="468">
        <v>242968</v>
      </c>
      <c r="H168" s="367"/>
      <c r="I168" s="324"/>
      <c r="J168" s="482"/>
      <c r="K168" s="481"/>
      <c r="L168" s="477"/>
      <c r="M168" s="409"/>
      <c r="N168" s="477"/>
    </row>
    <row r="169" spans="1:14" ht="30.75" x14ac:dyDescent="0.7">
      <c r="A169" s="316">
        <v>287</v>
      </c>
      <c r="B169" s="470" t="s">
        <v>1211</v>
      </c>
      <c r="C169" s="408" t="s">
        <v>1145</v>
      </c>
      <c r="D169" s="464" t="s">
        <v>1144</v>
      </c>
      <c r="E169" s="465">
        <f t="shared" ref="E169" si="165">M169*1.07</f>
        <v>59920</v>
      </c>
      <c r="F169" s="466">
        <f t="shared" ref="F169" si="166">G170</f>
        <v>242968</v>
      </c>
      <c r="G169" s="403" t="s">
        <v>1063</v>
      </c>
      <c r="H169" s="366">
        <v>1</v>
      </c>
      <c r="I169" s="324"/>
      <c r="J169" s="482"/>
      <c r="K169" s="481"/>
      <c r="L169" s="477"/>
      <c r="M169" s="486">
        <v>56000</v>
      </c>
      <c r="N169" s="477"/>
    </row>
    <row r="170" spans="1:14" ht="30.75" x14ac:dyDescent="0.7">
      <c r="A170" s="325"/>
      <c r="B170" s="343"/>
      <c r="C170" s="409"/>
      <c r="D170" s="467" t="s">
        <v>1146</v>
      </c>
      <c r="E170" s="327"/>
      <c r="F170" s="330"/>
      <c r="G170" s="468">
        <v>242968</v>
      </c>
      <c r="H170" s="367"/>
      <c r="I170" s="324"/>
      <c r="J170" s="482"/>
      <c r="K170" s="481"/>
      <c r="L170" s="477"/>
      <c r="M170" s="409"/>
      <c r="N170" s="477"/>
    </row>
    <row r="171" spans="1:14" ht="30.75" x14ac:dyDescent="0.7">
      <c r="A171" s="316">
        <v>288</v>
      </c>
      <c r="B171" s="446" t="s">
        <v>1185</v>
      </c>
      <c r="C171" s="408" t="s">
        <v>758</v>
      </c>
      <c r="D171" s="464" t="s">
        <v>876</v>
      </c>
      <c r="E171" s="469">
        <f t="shared" ref="E171" si="167">M171*1.07</f>
        <v>50290</v>
      </c>
      <c r="F171" s="466">
        <f t="shared" ref="F171" si="168">G172</f>
        <v>44642</v>
      </c>
      <c r="G171" s="403" t="s">
        <v>964</v>
      </c>
      <c r="H171" s="366">
        <v>1</v>
      </c>
      <c r="I171" s="324"/>
      <c r="J171" s="482"/>
      <c r="K171" s="481"/>
      <c r="L171" s="477"/>
      <c r="M171" s="486">
        <v>47000</v>
      </c>
      <c r="N171" s="477"/>
    </row>
    <row r="172" spans="1:14" ht="30.75" x14ac:dyDescent="0.7">
      <c r="A172" s="325"/>
      <c r="B172" s="343"/>
      <c r="C172" s="409"/>
      <c r="D172" s="467" t="s">
        <v>877</v>
      </c>
      <c r="E172" s="355"/>
      <c r="F172" s="330"/>
      <c r="G172" s="468">
        <v>44642</v>
      </c>
      <c r="H172" s="367"/>
      <c r="I172" s="324"/>
      <c r="J172" s="482"/>
      <c r="K172" s="481"/>
      <c r="L172" s="477"/>
      <c r="M172" s="409"/>
      <c r="N172" s="477"/>
    </row>
    <row r="173" spans="1:14" ht="30.75" x14ac:dyDescent="0.7">
      <c r="A173" s="316">
        <v>289</v>
      </c>
      <c r="B173" s="446" t="s">
        <v>1180</v>
      </c>
      <c r="C173" s="408" t="s">
        <v>440</v>
      </c>
      <c r="D173" s="464" t="s">
        <v>1147</v>
      </c>
      <c r="E173" s="465">
        <f t="shared" ref="E173" si="169">M173*1.07</f>
        <v>67303</v>
      </c>
      <c r="F173" s="466">
        <f t="shared" ref="F173" si="170">G174</f>
        <v>242969</v>
      </c>
      <c r="G173" s="403" t="s">
        <v>1065</v>
      </c>
      <c r="H173" s="366">
        <v>1</v>
      </c>
      <c r="I173" s="324"/>
      <c r="J173" s="482"/>
      <c r="K173" s="481"/>
      <c r="L173" s="477"/>
      <c r="M173" s="486">
        <v>62900</v>
      </c>
      <c r="N173" s="477"/>
    </row>
    <row r="174" spans="1:14" ht="30.75" x14ac:dyDescent="0.7">
      <c r="A174" s="325"/>
      <c r="B174" s="343"/>
      <c r="C174" s="409"/>
      <c r="D174" s="467" t="s">
        <v>1148</v>
      </c>
      <c r="E174" s="327"/>
      <c r="F174" s="330"/>
      <c r="G174" s="468">
        <v>242969</v>
      </c>
      <c r="H174" s="367"/>
      <c r="I174" s="324"/>
      <c r="J174" s="482"/>
      <c r="K174" s="481"/>
      <c r="L174" s="477"/>
      <c r="M174" s="409"/>
      <c r="N174" s="477"/>
    </row>
    <row r="175" spans="1:14" ht="30.75" x14ac:dyDescent="0.7">
      <c r="A175" s="316">
        <v>290</v>
      </c>
      <c r="B175" s="470" t="s">
        <v>1179</v>
      </c>
      <c r="C175" s="408" t="s">
        <v>1150</v>
      </c>
      <c r="D175" s="464" t="s">
        <v>1149</v>
      </c>
      <c r="E175" s="469">
        <f t="shared" ref="E175" si="171">M175*1.07</f>
        <v>3638</v>
      </c>
      <c r="F175" s="466">
        <f t="shared" ref="F175" si="172">G176</f>
        <v>242969</v>
      </c>
      <c r="G175" s="403" t="s">
        <v>1068</v>
      </c>
      <c r="H175" s="366">
        <v>1</v>
      </c>
      <c r="I175" s="324"/>
      <c r="J175" s="482"/>
      <c r="K175" s="481"/>
      <c r="L175" s="477"/>
      <c r="M175" s="486">
        <v>3400</v>
      </c>
      <c r="N175" s="477"/>
    </row>
    <row r="176" spans="1:14" ht="30.75" x14ac:dyDescent="0.7">
      <c r="A176" s="325"/>
      <c r="B176" s="343"/>
      <c r="C176" s="409"/>
      <c r="D176" s="467" t="s">
        <v>1120</v>
      </c>
      <c r="E176" s="355"/>
      <c r="F176" s="330"/>
      <c r="G176" s="468">
        <v>242969</v>
      </c>
      <c r="H176" s="367"/>
      <c r="I176" s="324"/>
      <c r="J176" s="482"/>
      <c r="K176" s="481"/>
      <c r="L176" s="477"/>
      <c r="M176" s="409"/>
      <c r="N176" s="477"/>
    </row>
    <row r="177" spans="1:14" ht="30.75" x14ac:dyDescent="0.7">
      <c r="A177" s="316">
        <v>291</v>
      </c>
      <c r="B177" s="446" t="s">
        <v>107</v>
      </c>
      <c r="C177" s="408" t="s">
        <v>411</v>
      </c>
      <c r="D177" s="464" t="s">
        <v>878</v>
      </c>
      <c r="E177" s="465">
        <f t="shared" ref="E177" si="173">M177*1.07</f>
        <v>9095</v>
      </c>
      <c r="F177" s="466">
        <f t="shared" ref="F177" si="174">G178</f>
        <v>44643</v>
      </c>
      <c r="G177" s="403" t="s">
        <v>965</v>
      </c>
      <c r="H177" s="366">
        <v>1</v>
      </c>
      <c r="I177" s="324"/>
      <c r="J177" s="482"/>
      <c r="K177" s="481"/>
      <c r="L177" s="477"/>
      <c r="M177" s="486">
        <v>8500</v>
      </c>
      <c r="N177" s="477"/>
    </row>
    <row r="178" spans="1:14" ht="30.75" x14ac:dyDescent="0.7">
      <c r="A178" s="325"/>
      <c r="B178" s="343"/>
      <c r="C178" s="409"/>
      <c r="D178" s="467" t="s">
        <v>879</v>
      </c>
      <c r="E178" s="327"/>
      <c r="F178" s="330"/>
      <c r="G178" s="468">
        <v>44643</v>
      </c>
      <c r="H178" s="367"/>
      <c r="I178" s="324"/>
      <c r="J178" s="482"/>
      <c r="K178" s="481"/>
      <c r="L178" s="477"/>
      <c r="M178" s="409"/>
      <c r="N178" s="477"/>
    </row>
    <row r="179" spans="1:14" ht="30.75" x14ac:dyDescent="0.7">
      <c r="A179" s="316">
        <v>292</v>
      </c>
      <c r="B179" s="446" t="s">
        <v>107</v>
      </c>
      <c r="C179" s="408" t="s">
        <v>411</v>
      </c>
      <c r="D179" s="464" t="s">
        <v>880</v>
      </c>
      <c r="E179" s="469">
        <f t="shared" ref="E179" si="175">M179*1.07</f>
        <v>26215</v>
      </c>
      <c r="F179" s="466">
        <f t="shared" ref="F179" si="176">G180</f>
        <v>44643</v>
      </c>
      <c r="G179" s="403" t="s">
        <v>966</v>
      </c>
      <c r="H179" s="366">
        <v>1</v>
      </c>
      <c r="I179" s="324"/>
      <c r="J179" s="482"/>
      <c r="K179" s="481"/>
      <c r="L179" s="477"/>
      <c r="M179" s="486">
        <v>24500</v>
      </c>
      <c r="N179" s="477"/>
    </row>
    <row r="180" spans="1:14" ht="30.75" x14ac:dyDescent="0.7">
      <c r="A180" s="325"/>
      <c r="B180" s="343"/>
      <c r="C180" s="409"/>
      <c r="D180" s="467" t="s">
        <v>447</v>
      </c>
      <c r="E180" s="355"/>
      <c r="F180" s="330"/>
      <c r="G180" s="468">
        <v>44643</v>
      </c>
      <c r="H180" s="367"/>
      <c r="I180" s="324"/>
      <c r="J180" s="482"/>
      <c r="K180" s="481"/>
      <c r="L180" s="477"/>
      <c r="M180" s="409"/>
      <c r="N180" s="477"/>
    </row>
    <row r="181" spans="1:14" ht="30.75" x14ac:dyDescent="0.7">
      <c r="A181" s="316">
        <v>293</v>
      </c>
      <c r="B181" s="446" t="s">
        <v>139</v>
      </c>
      <c r="C181" s="408" t="s">
        <v>766</v>
      </c>
      <c r="D181" s="464" t="s">
        <v>881</v>
      </c>
      <c r="E181" s="465">
        <f t="shared" ref="E181" si="177">M181*1.07</f>
        <v>52868.700000000004</v>
      </c>
      <c r="F181" s="466">
        <f t="shared" ref="F181" si="178">G182</f>
        <v>44643</v>
      </c>
      <c r="G181" s="403" t="s">
        <v>967</v>
      </c>
      <c r="H181" s="366">
        <v>1</v>
      </c>
      <c r="I181" s="324"/>
      <c r="J181" s="482"/>
      <c r="K181" s="481"/>
      <c r="L181" s="477"/>
      <c r="M181" s="486">
        <v>49410</v>
      </c>
      <c r="N181" s="477"/>
    </row>
    <row r="182" spans="1:14" ht="30.75" x14ac:dyDescent="0.7">
      <c r="A182" s="325"/>
      <c r="B182" s="343"/>
      <c r="C182" s="409"/>
      <c r="D182" s="467" t="s">
        <v>882</v>
      </c>
      <c r="E182" s="327"/>
      <c r="F182" s="330"/>
      <c r="G182" s="468">
        <v>44643</v>
      </c>
      <c r="H182" s="367"/>
      <c r="I182" s="324"/>
      <c r="J182" s="482"/>
      <c r="K182" s="481"/>
      <c r="L182" s="477"/>
      <c r="M182" s="409"/>
      <c r="N182" s="477"/>
    </row>
    <row r="183" spans="1:14" ht="30.75" x14ac:dyDescent="0.7">
      <c r="A183" s="316">
        <v>294</v>
      </c>
      <c r="B183" s="446" t="s">
        <v>1212</v>
      </c>
      <c r="C183" s="408" t="s">
        <v>1152</v>
      </c>
      <c r="D183" s="464" t="s">
        <v>1151</v>
      </c>
      <c r="E183" s="465">
        <f t="shared" ref="E183" si="179">M183*1.07</f>
        <v>53500</v>
      </c>
      <c r="F183" s="466">
        <f t="shared" ref="F183" si="180">G184</f>
        <v>242970</v>
      </c>
      <c r="G183" s="403" t="s">
        <v>1072</v>
      </c>
      <c r="H183" s="366">
        <v>1</v>
      </c>
      <c r="I183" s="324"/>
      <c r="J183" s="482"/>
      <c r="K183" s="481"/>
      <c r="L183" s="477"/>
      <c r="M183" s="486">
        <v>50000</v>
      </c>
      <c r="N183" s="477"/>
    </row>
    <row r="184" spans="1:14" ht="30.75" x14ac:dyDescent="0.7">
      <c r="A184" s="325"/>
      <c r="B184" s="343"/>
      <c r="C184" s="409"/>
      <c r="D184" s="467"/>
      <c r="E184" s="327"/>
      <c r="F184" s="330"/>
      <c r="G184" s="468">
        <v>242970</v>
      </c>
      <c r="H184" s="367"/>
      <c r="I184" s="324"/>
      <c r="J184" s="482"/>
      <c r="K184" s="481"/>
      <c r="L184" s="477"/>
      <c r="M184" s="409"/>
      <c r="N184" s="477"/>
    </row>
    <row r="185" spans="1:14" ht="30.75" x14ac:dyDescent="0.7">
      <c r="A185" s="316">
        <v>295</v>
      </c>
      <c r="B185" s="446" t="s">
        <v>1177</v>
      </c>
      <c r="C185" s="408" t="s">
        <v>1108</v>
      </c>
      <c r="D185" s="464" t="s">
        <v>1153</v>
      </c>
      <c r="E185" s="465">
        <f t="shared" ref="E185" si="181">M185*1.07</f>
        <v>92020</v>
      </c>
      <c r="F185" s="466">
        <f t="shared" ref="F185" si="182">G186</f>
        <v>242970</v>
      </c>
      <c r="G185" s="403" t="s">
        <v>1077</v>
      </c>
      <c r="H185" s="366">
        <v>1</v>
      </c>
      <c r="I185" s="324"/>
      <c r="J185" s="482"/>
      <c r="K185" s="481"/>
      <c r="L185" s="477"/>
      <c r="M185" s="486">
        <v>86000</v>
      </c>
      <c r="N185" s="477"/>
    </row>
    <row r="186" spans="1:14" ht="30.75" x14ac:dyDescent="0.7">
      <c r="A186" s="325"/>
      <c r="B186" s="343"/>
      <c r="C186" s="409"/>
      <c r="D186" s="467" t="s">
        <v>447</v>
      </c>
      <c r="E186" s="327"/>
      <c r="F186" s="330"/>
      <c r="G186" s="468">
        <v>242970</v>
      </c>
      <c r="H186" s="367"/>
      <c r="I186" s="324"/>
      <c r="J186" s="482"/>
      <c r="K186" s="481"/>
      <c r="L186" s="477"/>
      <c r="M186" s="409"/>
      <c r="N186" s="477"/>
    </row>
    <row r="187" spans="1:14" ht="30.75" x14ac:dyDescent="0.7">
      <c r="A187" s="316">
        <v>296</v>
      </c>
      <c r="B187" s="474" t="s">
        <v>1181</v>
      </c>
      <c r="C187" s="408" t="s">
        <v>1111</v>
      </c>
      <c r="D187" s="464" t="s">
        <v>1154</v>
      </c>
      <c r="E187" s="469">
        <f t="shared" ref="E187" si="183">M187*1.07</f>
        <v>68480</v>
      </c>
      <c r="F187" s="466">
        <f t="shared" ref="F187" si="184">G188</f>
        <v>242970</v>
      </c>
      <c r="G187" s="403" t="s">
        <v>1079</v>
      </c>
      <c r="H187" s="366">
        <v>1</v>
      </c>
      <c r="I187" s="324"/>
      <c r="J187" s="482"/>
      <c r="K187" s="481"/>
      <c r="L187" s="477"/>
      <c r="M187" s="486">
        <v>64000</v>
      </c>
      <c r="N187" s="477"/>
    </row>
    <row r="188" spans="1:14" ht="30.75" x14ac:dyDescent="0.7">
      <c r="A188" s="325"/>
      <c r="B188" s="343"/>
      <c r="C188" s="409"/>
      <c r="D188" s="467"/>
      <c r="E188" s="355"/>
      <c r="F188" s="330"/>
      <c r="G188" s="468">
        <v>242970</v>
      </c>
      <c r="H188" s="367"/>
      <c r="I188" s="324"/>
      <c r="J188" s="482"/>
      <c r="K188" s="481"/>
      <c r="L188" s="477"/>
      <c r="M188" s="409"/>
      <c r="N188" s="477"/>
    </row>
    <row r="189" spans="1:14" ht="30.75" x14ac:dyDescent="0.7">
      <c r="A189" s="316">
        <v>297</v>
      </c>
      <c r="B189" s="446" t="s">
        <v>131</v>
      </c>
      <c r="C189" s="408" t="s">
        <v>407</v>
      </c>
      <c r="D189" s="464" t="s">
        <v>884</v>
      </c>
      <c r="E189" s="465">
        <f t="shared" ref="E189" si="185">M189*1.07</f>
        <v>58422</v>
      </c>
      <c r="F189" s="466">
        <f t="shared" ref="F189" si="186">G190</f>
        <v>44644</v>
      </c>
      <c r="G189" s="403" t="s">
        <v>969</v>
      </c>
      <c r="H189" s="366">
        <v>1</v>
      </c>
      <c r="I189" s="324"/>
      <c r="J189" s="482"/>
      <c r="K189" s="481"/>
      <c r="L189" s="477"/>
      <c r="M189" s="486">
        <v>54600</v>
      </c>
      <c r="N189" s="477"/>
    </row>
    <row r="190" spans="1:14" ht="30.75" x14ac:dyDescent="0.7">
      <c r="A190" s="325"/>
      <c r="B190" s="343"/>
      <c r="C190" s="409" t="s">
        <v>408</v>
      </c>
      <c r="D190" s="467" t="s">
        <v>885</v>
      </c>
      <c r="E190" s="327"/>
      <c r="F190" s="330"/>
      <c r="G190" s="468">
        <v>44644</v>
      </c>
      <c r="H190" s="367"/>
      <c r="I190" s="324"/>
      <c r="J190" s="482"/>
      <c r="K190" s="481"/>
      <c r="L190" s="477"/>
      <c r="M190" s="409"/>
      <c r="N190" s="477"/>
    </row>
    <row r="191" spans="1:14" ht="30.75" x14ac:dyDescent="0.7">
      <c r="A191" s="316">
        <v>298</v>
      </c>
      <c r="B191" s="446" t="s">
        <v>131</v>
      </c>
      <c r="C191" s="408" t="s">
        <v>407</v>
      </c>
      <c r="D191" s="464" t="s">
        <v>886</v>
      </c>
      <c r="E191" s="469">
        <f t="shared" ref="E191" si="187">M191*1.07</f>
        <v>16136.67</v>
      </c>
      <c r="F191" s="466">
        <f t="shared" ref="F191" si="188">G192</f>
        <v>44644</v>
      </c>
      <c r="G191" s="403" t="s">
        <v>970</v>
      </c>
      <c r="H191" s="366">
        <v>1</v>
      </c>
      <c r="I191" s="324"/>
      <c r="J191" s="482"/>
      <c r="K191" s="481"/>
      <c r="L191" s="477"/>
      <c r="M191" s="486">
        <v>15081</v>
      </c>
      <c r="N191" s="477"/>
    </row>
    <row r="192" spans="1:14" ht="30.75" x14ac:dyDescent="0.7">
      <c r="A192" s="325"/>
      <c r="B192" s="343"/>
      <c r="C192" s="409" t="s">
        <v>408</v>
      </c>
      <c r="D192" s="467" t="s">
        <v>794</v>
      </c>
      <c r="E192" s="355"/>
      <c r="F192" s="330"/>
      <c r="G192" s="468">
        <v>44644</v>
      </c>
      <c r="H192" s="367"/>
      <c r="I192" s="324"/>
      <c r="J192" s="482"/>
      <c r="K192" s="481"/>
      <c r="L192" s="477"/>
      <c r="M192" s="409"/>
      <c r="N192" s="477"/>
    </row>
    <row r="193" spans="1:14" ht="30.75" x14ac:dyDescent="0.7">
      <c r="A193" s="316">
        <v>299</v>
      </c>
      <c r="B193" s="446" t="s">
        <v>1213</v>
      </c>
      <c r="C193" s="408" t="s">
        <v>1156</v>
      </c>
      <c r="D193" s="464" t="s">
        <v>1155</v>
      </c>
      <c r="E193" s="465">
        <f t="shared" ref="E193" si="189">M193*1.07</f>
        <v>77414.5</v>
      </c>
      <c r="F193" s="466">
        <f t="shared" ref="F193" si="190">G194</f>
        <v>242971</v>
      </c>
      <c r="G193" s="403" t="s">
        <v>1084</v>
      </c>
      <c r="H193" s="366">
        <v>1</v>
      </c>
      <c r="I193" s="324"/>
      <c r="J193" s="482"/>
      <c r="K193" s="481"/>
      <c r="L193" s="477"/>
      <c r="M193" s="486">
        <v>72350</v>
      </c>
      <c r="N193" s="477"/>
    </row>
    <row r="194" spans="1:14" ht="30.75" x14ac:dyDescent="0.7">
      <c r="A194" s="325"/>
      <c r="B194" s="343"/>
      <c r="C194" s="409" t="s">
        <v>654</v>
      </c>
      <c r="D194" s="467" t="s">
        <v>1157</v>
      </c>
      <c r="E194" s="327"/>
      <c r="F194" s="330"/>
      <c r="G194" s="468">
        <v>242971</v>
      </c>
      <c r="H194" s="367"/>
      <c r="I194" s="324"/>
      <c r="J194" s="482"/>
      <c r="K194" s="481"/>
      <c r="L194" s="477"/>
      <c r="M194" s="409"/>
      <c r="N194" s="477"/>
    </row>
    <row r="195" spans="1:14" ht="30.75" x14ac:dyDescent="0.7">
      <c r="A195" s="316">
        <v>300</v>
      </c>
      <c r="B195" s="470" t="s">
        <v>1200</v>
      </c>
      <c r="C195" s="408" t="s">
        <v>1139</v>
      </c>
      <c r="D195" s="464" t="s">
        <v>1158</v>
      </c>
      <c r="E195" s="469">
        <f t="shared" ref="E195" si="191">M195*1.07</f>
        <v>99991.5</v>
      </c>
      <c r="F195" s="466">
        <f t="shared" ref="F195" si="192">G196</f>
        <v>242971</v>
      </c>
      <c r="G195" s="403" t="s">
        <v>1086</v>
      </c>
      <c r="H195" s="366">
        <v>1</v>
      </c>
      <c r="I195" s="324"/>
      <c r="J195" s="482"/>
      <c r="K195" s="481"/>
      <c r="L195" s="477"/>
      <c r="M195" s="486">
        <v>93450</v>
      </c>
      <c r="N195" s="477"/>
    </row>
    <row r="196" spans="1:14" ht="30.75" x14ac:dyDescent="0.7">
      <c r="A196" s="325"/>
      <c r="B196" s="343"/>
      <c r="C196" s="409"/>
      <c r="D196" s="467"/>
      <c r="E196" s="355"/>
      <c r="F196" s="330"/>
      <c r="G196" s="468">
        <v>242971</v>
      </c>
      <c r="H196" s="367"/>
      <c r="I196" s="324"/>
      <c r="J196" s="482"/>
      <c r="K196" s="481"/>
      <c r="L196" s="477"/>
      <c r="M196" s="409"/>
      <c r="N196" s="477"/>
    </row>
    <row r="197" spans="1:14" ht="30.75" x14ac:dyDescent="0.7">
      <c r="A197" s="316">
        <v>301</v>
      </c>
      <c r="B197" s="446" t="s">
        <v>107</v>
      </c>
      <c r="C197" s="408" t="s">
        <v>411</v>
      </c>
      <c r="D197" s="464" t="s">
        <v>887</v>
      </c>
      <c r="E197" s="465">
        <f t="shared" ref="E197" si="193">M197*1.07</f>
        <v>9630</v>
      </c>
      <c r="F197" s="466">
        <f t="shared" ref="F197" si="194">G198</f>
        <v>44645</v>
      </c>
      <c r="G197" s="403" t="s">
        <v>971</v>
      </c>
      <c r="H197" s="366">
        <v>1</v>
      </c>
      <c r="I197" s="324"/>
      <c r="J197" s="482"/>
      <c r="K197" s="481"/>
      <c r="L197" s="477"/>
      <c r="M197" s="486">
        <v>9000</v>
      </c>
      <c r="N197" s="477"/>
    </row>
    <row r="198" spans="1:14" ht="30.75" x14ac:dyDescent="0.7">
      <c r="A198" s="325"/>
      <c r="B198" s="343"/>
      <c r="C198" s="409"/>
      <c r="D198" s="467" t="s">
        <v>888</v>
      </c>
      <c r="E198" s="327"/>
      <c r="F198" s="330"/>
      <c r="G198" s="468">
        <v>44645</v>
      </c>
      <c r="H198" s="367"/>
      <c r="I198" s="324"/>
      <c r="J198" s="482"/>
      <c r="K198" s="481"/>
      <c r="L198" s="477"/>
      <c r="M198" s="409"/>
      <c r="N198" s="477"/>
    </row>
    <row r="199" spans="1:14" ht="30.75" x14ac:dyDescent="0.7">
      <c r="A199" s="316">
        <v>302</v>
      </c>
      <c r="B199" s="446" t="s">
        <v>55</v>
      </c>
      <c r="C199" s="408" t="s">
        <v>422</v>
      </c>
      <c r="D199" s="464" t="s">
        <v>889</v>
      </c>
      <c r="E199" s="469">
        <f t="shared" ref="E199" si="195">M199*1.07</f>
        <v>57212.9</v>
      </c>
      <c r="F199" s="466">
        <f t="shared" ref="F199" si="196">G200</f>
        <v>44648</v>
      </c>
      <c r="G199" s="403" t="s">
        <v>972</v>
      </c>
      <c r="H199" s="366">
        <v>1</v>
      </c>
      <c r="I199" s="324"/>
      <c r="J199" s="482"/>
      <c r="K199" s="481"/>
      <c r="L199" s="477"/>
      <c r="M199" s="486">
        <v>53470</v>
      </c>
      <c r="N199" s="477"/>
    </row>
    <row r="200" spans="1:14" ht="30.75" x14ac:dyDescent="0.7">
      <c r="A200" s="325"/>
      <c r="B200" s="343"/>
      <c r="C200" s="409"/>
      <c r="D200" s="467" t="s">
        <v>452</v>
      </c>
      <c r="E200" s="355"/>
      <c r="F200" s="330"/>
      <c r="G200" s="468">
        <v>44648</v>
      </c>
      <c r="H200" s="367"/>
      <c r="I200" s="324"/>
      <c r="J200" s="482"/>
      <c r="K200" s="481"/>
      <c r="L200" s="477"/>
      <c r="M200" s="409"/>
      <c r="N200" s="477"/>
    </row>
    <row r="201" spans="1:14" ht="30.75" x14ac:dyDescent="0.7">
      <c r="A201" s="316">
        <v>303</v>
      </c>
      <c r="B201" s="446" t="s">
        <v>55</v>
      </c>
      <c r="C201" s="410" t="s">
        <v>422</v>
      </c>
      <c r="D201" s="464" t="s">
        <v>890</v>
      </c>
      <c r="E201" s="465">
        <f t="shared" ref="E201" si="197">M201*1.07</f>
        <v>14338</v>
      </c>
      <c r="F201" s="466">
        <f t="shared" ref="F201" si="198">G202</f>
        <v>44648</v>
      </c>
      <c r="G201" s="403" t="s">
        <v>973</v>
      </c>
      <c r="H201" s="366">
        <v>1</v>
      </c>
      <c r="I201" s="324"/>
      <c r="J201" s="482"/>
      <c r="K201" s="481"/>
      <c r="L201" s="477"/>
      <c r="M201" s="486">
        <v>13400</v>
      </c>
      <c r="N201" s="477"/>
    </row>
    <row r="202" spans="1:14" ht="30.75" x14ac:dyDescent="0.7">
      <c r="A202" s="325"/>
      <c r="B202" s="343"/>
      <c r="C202" s="409"/>
      <c r="D202" s="467" t="s">
        <v>891</v>
      </c>
      <c r="E202" s="327"/>
      <c r="F202" s="330"/>
      <c r="G202" s="468">
        <v>44648</v>
      </c>
      <c r="H202" s="367"/>
      <c r="I202" s="324"/>
      <c r="J202" s="482"/>
      <c r="K202" s="481"/>
      <c r="L202" s="477"/>
      <c r="M202" s="409"/>
      <c r="N202" s="477"/>
    </row>
    <row r="203" spans="1:14" ht="30.75" x14ac:dyDescent="0.7">
      <c r="A203" s="316">
        <v>304</v>
      </c>
      <c r="B203" s="446" t="s">
        <v>1199</v>
      </c>
      <c r="C203" s="408" t="s">
        <v>775</v>
      </c>
      <c r="D203" s="464" t="s">
        <v>892</v>
      </c>
      <c r="E203" s="469">
        <f t="shared" ref="E203" si="199">M203*1.07</f>
        <v>40232</v>
      </c>
      <c r="F203" s="466">
        <f t="shared" ref="F203" si="200">G204</f>
        <v>44648</v>
      </c>
      <c r="G203" s="403" t="s">
        <v>974</v>
      </c>
      <c r="H203" s="366">
        <v>1</v>
      </c>
      <c r="I203" s="324"/>
      <c r="J203" s="482"/>
      <c r="K203" s="481"/>
      <c r="L203" s="477"/>
      <c r="M203" s="486">
        <v>37600</v>
      </c>
      <c r="N203" s="477"/>
    </row>
    <row r="204" spans="1:14" ht="30.75" x14ac:dyDescent="0.7">
      <c r="A204" s="325"/>
      <c r="B204" s="343"/>
      <c r="C204" s="409" t="s">
        <v>776</v>
      </c>
      <c r="D204" s="467"/>
      <c r="E204" s="355"/>
      <c r="F204" s="330"/>
      <c r="G204" s="468">
        <v>44648</v>
      </c>
      <c r="H204" s="367"/>
      <c r="I204" s="324"/>
      <c r="J204" s="482"/>
      <c r="K204" s="481"/>
      <c r="L204" s="477"/>
      <c r="M204" s="409"/>
      <c r="N204" s="477"/>
    </row>
    <row r="205" spans="1:14" ht="30.75" x14ac:dyDescent="0.7">
      <c r="A205" s="316">
        <v>305</v>
      </c>
      <c r="B205" s="446" t="s">
        <v>750</v>
      </c>
      <c r="C205" s="410" t="s">
        <v>425</v>
      </c>
      <c r="D205" s="464" t="s">
        <v>1159</v>
      </c>
      <c r="E205" s="465">
        <f t="shared" ref="E205" si="201">M205*1.07</f>
        <v>71754.2</v>
      </c>
      <c r="F205" s="466">
        <f t="shared" ref="F205" si="202">G206</f>
        <v>242975</v>
      </c>
      <c r="G205" s="403" t="s">
        <v>1088</v>
      </c>
      <c r="H205" s="366">
        <v>1</v>
      </c>
      <c r="I205" s="324"/>
      <c r="J205" s="482"/>
      <c r="K205" s="481"/>
      <c r="L205" s="477"/>
      <c r="M205" s="486">
        <v>67060</v>
      </c>
      <c r="N205" s="477"/>
    </row>
    <row r="206" spans="1:14" ht="30.75" x14ac:dyDescent="0.7">
      <c r="A206" s="325"/>
      <c r="B206" s="343"/>
      <c r="C206" s="409"/>
      <c r="D206" s="467"/>
      <c r="E206" s="327"/>
      <c r="F206" s="330"/>
      <c r="G206" s="468">
        <v>242975</v>
      </c>
      <c r="H206" s="367"/>
      <c r="I206" s="324"/>
      <c r="J206" s="482"/>
      <c r="K206" s="481"/>
      <c r="L206" s="477"/>
      <c r="M206" s="409"/>
      <c r="N206" s="477"/>
    </row>
    <row r="207" spans="1:14" ht="30.75" x14ac:dyDescent="0.7">
      <c r="A207" s="316">
        <v>306</v>
      </c>
      <c r="B207" s="446" t="s">
        <v>1172</v>
      </c>
      <c r="C207" s="475" t="s">
        <v>651</v>
      </c>
      <c r="D207" s="464" t="s">
        <v>1163</v>
      </c>
      <c r="E207" s="465">
        <f t="shared" ref="E207" si="203">M207*1.07</f>
        <v>78324</v>
      </c>
      <c r="F207" s="466">
        <f t="shared" ref="F207" si="204">G208</f>
        <v>242975</v>
      </c>
      <c r="G207" s="403" t="s">
        <v>1094</v>
      </c>
      <c r="H207" s="366">
        <v>1</v>
      </c>
      <c r="I207" s="324"/>
      <c r="J207" s="482"/>
      <c r="K207" s="481"/>
      <c r="L207" s="477"/>
      <c r="M207" s="486">
        <v>73200</v>
      </c>
      <c r="N207" s="477"/>
    </row>
    <row r="208" spans="1:14" ht="30.75" x14ac:dyDescent="0.7">
      <c r="A208" s="325"/>
      <c r="B208" s="343"/>
      <c r="C208" s="409"/>
      <c r="D208" s="467" t="s">
        <v>1164</v>
      </c>
      <c r="E208" s="327"/>
      <c r="F208" s="330"/>
      <c r="G208" s="468">
        <v>242975</v>
      </c>
      <c r="H208" s="367"/>
      <c r="I208" s="324"/>
      <c r="J208" s="482"/>
      <c r="K208" s="481"/>
      <c r="L208" s="477"/>
      <c r="M208" s="409"/>
      <c r="N208" s="477"/>
    </row>
    <row r="209" spans="1:14" ht="30.75" x14ac:dyDescent="0.7">
      <c r="A209" s="316">
        <v>307</v>
      </c>
      <c r="B209" s="446" t="s">
        <v>1193</v>
      </c>
      <c r="C209" s="408" t="s">
        <v>415</v>
      </c>
      <c r="D209" s="464" t="s">
        <v>893</v>
      </c>
      <c r="E209" s="469">
        <f t="shared" ref="E209" si="205">M209*1.07</f>
        <v>45475</v>
      </c>
      <c r="F209" s="466">
        <f t="shared" ref="F209" si="206">G210</f>
        <v>44649</v>
      </c>
      <c r="G209" s="403" t="s">
        <v>975</v>
      </c>
      <c r="H209" s="366">
        <v>1</v>
      </c>
      <c r="I209" s="324"/>
      <c r="J209" s="482"/>
      <c r="K209" s="481"/>
      <c r="L209" s="477"/>
      <c r="M209" s="486">
        <v>42500</v>
      </c>
      <c r="N209" s="477"/>
    </row>
    <row r="210" spans="1:14" ht="30.75" x14ac:dyDescent="0.7">
      <c r="A210" s="325"/>
      <c r="B210" s="343"/>
      <c r="C210" s="409"/>
      <c r="D210" s="467" t="s">
        <v>894</v>
      </c>
      <c r="E210" s="355"/>
      <c r="F210" s="330"/>
      <c r="G210" s="468">
        <v>44649</v>
      </c>
      <c r="H210" s="367"/>
      <c r="I210" s="324"/>
      <c r="J210" s="482"/>
      <c r="K210" s="481"/>
      <c r="L210" s="477"/>
      <c r="M210" s="409"/>
      <c r="N210" s="477"/>
    </row>
    <row r="211" spans="1:14" ht="30.75" x14ac:dyDescent="0.7">
      <c r="A211" s="316">
        <v>308</v>
      </c>
      <c r="B211" s="446" t="s">
        <v>733</v>
      </c>
      <c r="C211" s="408" t="s">
        <v>409</v>
      </c>
      <c r="D211" s="464" t="s">
        <v>895</v>
      </c>
      <c r="E211" s="465">
        <f t="shared" ref="E211" si="207">M211*1.07</f>
        <v>12749.050000000001</v>
      </c>
      <c r="F211" s="466">
        <f t="shared" ref="F211" si="208">G212</f>
        <v>44649</v>
      </c>
      <c r="G211" s="403" t="s">
        <v>976</v>
      </c>
      <c r="H211" s="366">
        <v>1</v>
      </c>
      <c r="I211" s="324"/>
      <c r="J211" s="482"/>
      <c r="K211" s="481"/>
      <c r="L211" s="477"/>
      <c r="M211" s="486">
        <v>11915</v>
      </c>
      <c r="N211" s="477"/>
    </row>
    <row r="212" spans="1:14" ht="30.75" x14ac:dyDescent="0.7">
      <c r="A212" s="325"/>
      <c r="B212" s="343"/>
      <c r="C212" s="409"/>
      <c r="D212" s="467" t="s">
        <v>619</v>
      </c>
      <c r="E212" s="327"/>
      <c r="F212" s="330"/>
      <c r="G212" s="468">
        <v>44649</v>
      </c>
      <c r="H212" s="367"/>
      <c r="I212" s="324"/>
      <c r="J212" s="482"/>
      <c r="K212" s="481"/>
      <c r="L212" s="477"/>
      <c r="M212" s="409"/>
      <c r="N212" s="477"/>
    </row>
    <row r="213" spans="1:14" ht="30.75" x14ac:dyDescent="0.7">
      <c r="A213" s="316">
        <v>309</v>
      </c>
      <c r="B213" s="450" t="s">
        <v>85</v>
      </c>
      <c r="C213" s="408" t="s">
        <v>405</v>
      </c>
      <c r="D213" s="464" t="s">
        <v>896</v>
      </c>
      <c r="E213" s="465">
        <f t="shared" ref="E213" si="209">M213*1.07</f>
        <v>4708</v>
      </c>
      <c r="F213" s="466">
        <f t="shared" ref="F213" si="210">G214</f>
        <v>44649</v>
      </c>
      <c r="G213" s="403" t="s">
        <v>977</v>
      </c>
      <c r="H213" s="366">
        <v>1</v>
      </c>
      <c r="I213" s="324"/>
      <c r="J213" s="482"/>
      <c r="K213" s="481"/>
      <c r="L213" s="477"/>
      <c r="M213" s="486">
        <v>4400</v>
      </c>
      <c r="N213" s="477"/>
    </row>
    <row r="214" spans="1:14" ht="30.75" x14ac:dyDescent="0.7">
      <c r="A214" s="325"/>
      <c r="B214" s="343"/>
      <c r="C214" s="409" t="s">
        <v>406</v>
      </c>
      <c r="D214" s="467"/>
      <c r="E214" s="327"/>
      <c r="F214" s="330"/>
      <c r="G214" s="468">
        <v>44649</v>
      </c>
      <c r="H214" s="367"/>
      <c r="I214" s="324"/>
      <c r="J214" s="482"/>
      <c r="K214" s="481"/>
      <c r="L214" s="477"/>
      <c r="M214" s="409"/>
      <c r="N214" s="477"/>
    </row>
    <row r="215" spans="1:14" ht="30.75" x14ac:dyDescent="0.7">
      <c r="A215" s="316">
        <v>310</v>
      </c>
      <c r="B215" s="446" t="s">
        <v>1192</v>
      </c>
      <c r="C215" s="410" t="s">
        <v>403</v>
      </c>
      <c r="D215" s="464" t="s">
        <v>897</v>
      </c>
      <c r="E215" s="469">
        <f t="shared" ref="E215" si="211">M215*1.07</f>
        <v>16050.000000000002</v>
      </c>
      <c r="F215" s="466">
        <f t="shared" ref="F215" si="212">G216</f>
        <v>44649</v>
      </c>
      <c r="G215" s="403" t="s">
        <v>978</v>
      </c>
      <c r="H215" s="366">
        <v>1</v>
      </c>
      <c r="I215" s="324"/>
      <c r="J215" s="482"/>
      <c r="K215" s="481"/>
      <c r="L215" s="477"/>
      <c r="M215" s="486">
        <v>15000</v>
      </c>
      <c r="N215" s="477"/>
    </row>
    <row r="216" spans="1:14" ht="30.75" x14ac:dyDescent="0.7">
      <c r="A216" s="325"/>
      <c r="B216" s="343"/>
      <c r="C216" s="409"/>
      <c r="D216" s="467" t="s">
        <v>447</v>
      </c>
      <c r="E216" s="355"/>
      <c r="F216" s="330"/>
      <c r="G216" s="468">
        <v>44649</v>
      </c>
      <c r="H216" s="367"/>
      <c r="I216" s="324"/>
      <c r="J216" s="482"/>
      <c r="K216" s="481"/>
      <c r="L216" s="477"/>
      <c r="M216" s="409"/>
      <c r="N216" s="477"/>
    </row>
    <row r="217" spans="1:14" ht="30.75" x14ac:dyDescent="0.7">
      <c r="A217" s="316">
        <v>311</v>
      </c>
      <c r="B217" s="476" t="s">
        <v>1190</v>
      </c>
      <c r="C217" s="408" t="s">
        <v>416</v>
      </c>
      <c r="D217" s="464" t="s">
        <v>898</v>
      </c>
      <c r="E217" s="465">
        <f t="shared" ref="E217" si="213">M217*1.07</f>
        <v>9758.4000000000015</v>
      </c>
      <c r="F217" s="466">
        <f t="shared" ref="F217" si="214">G218</f>
        <v>44649</v>
      </c>
      <c r="G217" s="403" t="s">
        <v>979</v>
      </c>
      <c r="H217" s="366">
        <v>1</v>
      </c>
      <c r="I217" s="324"/>
      <c r="J217" s="482"/>
      <c r="K217" s="481"/>
      <c r="L217" s="477"/>
      <c r="M217" s="486">
        <v>9120</v>
      </c>
      <c r="N217" s="477"/>
    </row>
    <row r="218" spans="1:14" ht="30.75" x14ac:dyDescent="0.7">
      <c r="A218" s="325"/>
      <c r="B218" s="343"/>
      <c r="C218" s="409" t="s">
        <v>406</v>
      </c>
      <c r="D218" s="467"/>
      <c r="E218" s="327"/>
      <c r="F218" s="330"/>
      <c r="G218" s="468">
        <v>44649</v>
      </c>
      <c r="H218" s="367"/>
      <c r="I218" s="324"/>
      <c r="J218" s="482"/>
      <c r="K218" s="481"/>
      <c r="L218" s="477"/>
      <c r="M218" s="409"/>
      <c r="N218" s="477"/>
    </row>
    <row r="219" spans="1:14" ht="30.75" x14ac:dyDescent="0.7">
      <c r="A219" s="316">
        <v>312</v>
      </c>
      <c r="B219" s="446" t="s">
        <v>55</v>
      </c>
      <c r="C219" s="408" t="s">
        <v>422</v>
      </c>
      <c r="D219" s="464" t="s">
        <v>899</v>
      </c>
      <c r="E219" s="465">
        <f t="shared" ref="E219" si="215">M219*1.07</f>
        <v>23968</v>
      </c>
      <c r="F219" s="466">
        <f t="shared" ref="F219" si="216">G220</f>
        <v>44649</v>
      </c>
      <c r="G219" s="403" t="s">
        <v>980</v>
      </c>
      <c r="H219" s="366">
        <v>1</v>
      </c>
      <c r="I219" s="324"/>
      <c r="J219" s="482"/>
      <c r="K219" s="481"/>
      <c r="L219" s="477"/>
      <c r="M219" s="486">
        <v>22400</v>
      </c>
      <c r="N219" s="477"/>
    </row>
    <row r="220" spans="1:14" ht="30.75" x14ac:dyDescent="0.7">
      <c r="A220" s="325"/>
      <c r="B220" s="343"/>
      <c r="C220" s="409"/>
      <c r="D220" s="467" t="s">
        <v>447</v>
      </c>
      <c r="E220" s="327"/>
      <c r="F220" s="330"/>
      <c r="G220" s="468">
        <v>44649</v>
      </c>
      <c r="H220" s="367"/>
      <c r="I220" s="324"/>
      <c r="J220" s="482"/>
      <c r="K220" s="481"/>
      <c r="L220" s="477"/>
      <c r="M220" s="409"/>
      <c r="N220" s="477"/>
    </row>
    <row r="221" spans="1:14" ht="30.75" x14ac:dyDescent="0.7">
      <c r="A221" s="316">
        <v>313</v>
      </c>
      <c r="B221" s="446" t="s">
        <v>1191</v>
      </c>
      <c r="C221" s="408" t="s">
        <v>1161</v>
      </c>
      <c r="D221" s="464" t="s">
        <v>1160</v>
      </c>
      <c r="E221" s="465">
        <f t="shared" ref="E221" si="217">M221*1.07</f>
        <v>92020</v>
      </c>
      <c r="F221" s="466">
        <f t="shared" ref="F221" si="218">G222</f>
        <v>242976</v>
      </c>
      <c r="G221" s="403" t="s">
        <v>1091</v>
      </c>
      <c r="H221" s="366">
        <v>1</v>
      </c>
      <c r="I221" s="324"/>
      <c r="J221" s="482"/>
      <c r="K221" s="481"/>
      <c r="L221" s="477"/>
      <c r="M221" s="486">
        <v>86000</v>
      </c>
      <c r="N221" s="477"/>
    </row>
    <row r="222" spans="1:14" ht="30.75" x14ac:dyDescent="0.7">
      <c r="A222" s="325"/>
      <c r="B222" s="343"/>
      <c r="C222" s="409"/>
      <c r="D222" s="467" t="s">
        <v>1162</v>
      </c>
      <c r="E222" s="327"/>
      <c r="F222" s="330"/>
      <c r="G222" s="468">
        <v>242976</v>
      </c>
      <c r="H222" s="367"/>
      <c r="I222" s="324"/>
      <c r="J222" s="482"/>
      <c r="K222" s="481"/>
      <c r="L222" s="477"/>
      <c r="M222" s="409"/>
      <c r="N222" s="477"/>
    </row>
    <row r="223" spans="1:14" ht="30.75" x14ac:dyDescent="0.7">
      <c r="A223" s="316">
        <v>314</v>
      </c>
      <c r="B223" s="446" t="s">
        <v>732</v>
      </c>
      <c r="C223" s="408" t="s">
        <v>179</v>
      </c>
      <c r="D223" s="464" t="s">
        <v>1165</v>
      </c>
      <c r="E223" s="469">
        <f t="shared" ref="E223" si="219">M223*1.07</f>
        <v>94053</v>
      </c>
      <c r="F223" s="466">
        <f t="shared" ref="F223" si="220">G224</f>
        <v>242976</v>
      </c>
      <c r="G223" s="403" t="s">
        <v>1097</v>
      </c>
      <c r="H223" s="366">
        <v>1</v>
      </c>
      <c r="I223" s="324"/>
      <c r="J223" s="482"/>
      <c r="K223" s="481"/>
      <c r="L223" s="477"/>
      <c r="M223" s="486">
        <v>87900</v>
      </c>
      <c r="N223" s="477"/>
    </row>
    <row r="224" spans="1:14" ht="30.75" x14ac:dyDescent="0.7">
      <c r="A224" s="325"/>
      <c r="B224" s="343"/>
      <c r="C224" s="409"/>
      <c r="D224" s="467" t="s">
        <v>1109</v>
      </c>
      <c r="E224" s="355"/>
      <c r="F224" s="330"/>
      <c r="G224" s="468">
        <v>242976</v>
      </c>
      <c r="H224" s="367"/>
      <c r="I224" s="324"/>
      <c r="J224" s="482"/>
      <c r="K224" s="481"/>
      <c r="L224" s="477"/>
      <c r="M224" s="409"/>
      <c r="N224" s="477"/>
    </row>
    <row r="225" spans="1:14" ht="30.75" x14ac:dyDescent="0.7">
      <c r="A225" s="316">
        <v>315</v>
      </c>
      <c r="B225" s="476" t="s">
        <v>1182</v>
      </c>
      <c r="C225" s="408" t="s">
        <v>38</v>
      </c>
      <c r="D225" s="464" t="s">
        <v>1166</v>
      </c>
      <c r="E225" s="465">
        <f t="shared" ref="E225" si="221">M225*1.07</f>
        <v>61495.040000000001</v>
      </c>
      <c r="F225" s="466">
        <f t="shared" ref="F225" si="222">G226</f>
        <v>242976</v>
      </c>
      <c r="G225" s="403" t="s">
        <v>1100</v>
      </c>
      <c r="H225" s="366">
        <v>1</v>
      </c>
      <c r="I225" s="324"/>
      <c r="J225" s="482"/>
      <c r="K225" s="481"/>
      <c r="L225" s="477"/>
      <c r="M225" s="486">
        <v>57472</v>
      </c>
      <c r="N225" s="477"/>
    </row>
    <row r="226" spans="1:14" ht="30.75" x14ac:dyDescent="0.7">
      <c r="A226" s="325"/>
      <c r="B226" s="343"/>
      <c r="C226" s="409"/>
      <c r="D226" s="467" t="s">
        <v>482</v>
      </c>
      <c r="E226" s="327"/>
      <c r="F226" s="330"/>
      <c r="G226" s="468">
        <v>242976</v>
      </c>
      <c r="H226" s="367"/>
      <c r="I226" s="324"/>
      <c r="J226" s="482"/>
      <c r="K226" s="481"/>
      <c r="L226" s="477"/>
      <c r="M226" s="409"/>
      <c r="N226" s="477"/>
    </row>
    <row r="227" spans="1:14" ht="30.75" x14ac:dyDescent="0.7">
      <c r="A227" s="316">
        <v>316</v>
      </c>
      <c r="B227" s="446" t="s">
        <v>1186</v>
      </c>
      <c r="C227" s="408" t="s">
        <v>1168</v>
      </c>
      <c r="D227" s="464" t="s">
        <v>1167</v>
      </c>
      <c r="E227" s="469">
        <f t="shared" ref="E227" si="223">M227*1.07</f>
        <v>55062.200000000004</v>
      </c>
      <c r="F227" s="466">
        <f t="shared" ref="F227" si="224">G228</f>
        <v>242977</v>
      </c>
      <c r="G227" s="403" t="s">
        <v>1102</v>
      </c>
      <c r="H227" s="366">
        <v>1</v>
      </c>
      <c r="I227" s="324"/>
      <c r="J227" s="482"/>
      <c r="K227" s="481"/>
      <c r="L227" s="477"/>
      <c r="M227" s="486">
        <v>51460</v>
      </c>
      <c r="N227" s="477"/>
    </row>
    <row r="228" spans="1:14" ht="30.75" x14ac:dyDescent="0.7">
      <c r="A228" s="325"/>
      <c r="B228" s="343"/>
      <c r="C228" s="409"/>
      <c r="D228" s="467"/>
      <c r="E228" s="355"/>
      <c r="F228" s="330"/>
      <c r="G228" s="468">
        <v>242977</v>
      </c>
      <c r="H228" s="367"/>
      <c r="I228" s="324"/>
      <c r="J228" s="482"/>
      <c r="K228" s="481"/>
      <c r="L228" s="477"/>
      <c r="M228" s="409"/>
      <c r="N228" s="477"/>
    </row>
    <row r="229" spans="1:14" ht="30.75" x14ac:dyDescent="0.7">
      <c r="A229" s="316">
        <v>317</v>
      </c>
      <c r="B229" s="446" t="s">
        <v>186</v>
      </c>
      <c r="C229" s="410" t="s">
        <v>649</v>
      </c>
      <c r="D229" s="464" t="s">
        <v>1169</v>
      </c>
      <c r="E229" s="465">
        <f t="shared" ref="E229" si="225">M229*1.07</f>
        <v>71904</v>
      </c>
      <c r="F229" s="466">
        <f t="shared" ref="F229" si="226">G230</f>
        <v>242977</v>
      </c>
      <c r="G229" s="403" t="s">
        <v>1170</v>
      </c>
      <c r="H229" s="366">
        <v>1</v>
      </c>
      <c r="I229" s="324"/>
      <c r="J229" s="482"/>
      <c r="K229" s="481"/>
      <c r="L229" s="477"/>
      <c r="M229" s="486">
        <v>67200</v>
      </c>
      <c r="N229" s="477"/>
    </row>
    <row r="230" spans="1:14" ht="30.75" x14ac:dyDescent="0.7">
      <c r="A230" s="325"/>
      <c r="B230" s="343"/>
      <c r="C230" s="409"/>
      <c r="D230" s="467"/>
      <c r="E230" s="327"/>
      <c r="F230" s="330"/>
      <c r="G230" s="468">
        <v>242977</v>
      </c>
      <c r="H230" s="367"/>
      <c r="I230" s="324"/>
      <c r="J230" s="482"/>
      <c r="K230" s="481"/>
      <c r="L230" s="477"/>
      <c r="M230" s="409"/>
      <c r="N230" s="477"/>
    </row>
    <row r="231" spans="1:14" ht="30.75" x14ac:dyDescent="0.7">
      <c r="A231" s="316">
        <v>318</v>
      </c>
      <c r="B231" s="446" t="s">
        <v>1172</v>
      </c>
      <c r="C231" s="408" t="s">
        <v>651</v>
      </c>
      <c r="D231" s="464" t="s">
        <v>1171</v>
      </c>
      <c r="E231" s="469">
        <f t="shared" ref="E231" si="227">M231*1.07</f>
        <v>28783</v>
      </c>
      <c r="F231" s="466">
        <f t="shared" ref="F231" si="228">G232</f>
        <v>242977</v>
      </c>
      <c r="G231" s="403" t="s">
        <v>1104</v>
      </c>
      <c r="H231" s="366">
        <v>1</v>
      </c>
      <c r="I231" s="324"/>
      <c r="J231" s="482"/>
      <c r="K231" s="481"/>
      <c r="L231" s="477"/>
      <c r="M231" s="486">
        <v>26900</v>
      </c>
      <c r="N231" s="477"/>
    </row>
    <row r="232" spans="1:14" ht="30.75" x14ac:dyDescent="0.7">
      <c r="A232" s="325"/>
      <c r="B232" s="343"/>
      <c r="C232" s="409"/>
      <c r="D232" s="467" t="s">
        <v>447</v>
      </c>
      <c r="E232" s="327"/>
      <c r="F232" s="330"/>
      <c r="G232" s="468">
        <v>242977</v>
      </c>
      <c r="H232" s="367"/>
      <c r="I232" s="324"/>
      <c r="J232" s="482"/>
      <c r="K232" s="481"/>
      <c r="L232" s="477"/>
      <c r="M232" s="409"/>
      <c r="N232" s="477"/>
    </row>
    <row r="233" spans="1:14" ht="30.75" x14ac:dyDescent="0.7">
      <c r="A233" s="316">
        <v>319</v>
      </c>
      <c r="B233" s="446" t="s">
        <v>733</v>
      </c>
      <c r="C233" s="408" t="s">
        <v>777</v>
      </c>
      <c r="D233" s="464" t="s">
        <v>902</v>
      </c>
      <c r="E233" s="469">
        <f t="shared" ref="E233" si="229">M233*1.07</f>
        <v>2140</v>
      </c>
      <c r="F233" s="466">
        <f t="shared" ref="F233" si="230">G234</f>
        <v>44650</v>
      </c>
      <c r="G233" s="403" t="s">
        <v>982</v>
      </c>
      <c r="H233" s="366">
        <v>1</v>
      </c>
      <c r="I233" s="324"/>
      <c r="J233" s="482"/>
      <c r="K233" s="481"/>
      <c r="L233" s="477"/>
      <c r="M233" s="486">
        <v>2000</v>
      </c>
      <c r="N233" s="477"/>
    </row>
    <row r="234" spans="1:14" ht="30.75" x14ac:dyDescent="0.7">
      <c r="A234" s="325"/>
      <c r="B234" s="343"/>
      <c r="C234" s="409"/>
      <c r="D234" s="467"/>
      <c r="E234" s="327"/>
      <c r="F234" s="330"/>
      <c r="G234" s="468">
        <v>44650</v>
      </c>
      <c r="H234" s="367"/>
      <c r="I234" s="324"/>
      <c r="J234" s="482"/>
      <c r="K234" s="481"/>
      <c r="L234" s="477"/>
      <c r="M234" s="409"/>
      <c r="N234" s="477"/>
    </row>
    <row r="235" spans="1:14" ht="30.75" x14ac:dyDescent="0.7">
      <c r="A235" s="316">
        <v>320</v>
      </c>
      <c r="B235" s="332" t="s">
        <v>281</v>
      </c>
      <c r="C235" s="410" t="s">
        <v>757</v>
      </c>
      <c r="D235" s="464" t="s">
        <v>900</v>
      </c>
      <c r="E235" s="465">
        <f t="shared" ref="E235" si="231">M235*1.07</f>
        <v>38092</v>
      </c>
      <c r="F235" s="466">
        <f t="shared" ref="F235" si="232">G236</f>
        <v>44650</v>
      </c>
      <c r="G235" s="403" t="s">
        <v>981</v>
      </c>
      <c r="H235" s="366">
        <v>1</v>
      </c>
      <c r="I235" s="324"/>
      <c r="J235" s="482"/>
      <c r="K235" s="481"/>
      <c r="L235" s="477"/>
      <c r="M235" s="486">
        <v>35600</v>
      </c>
      <c r="N235" s="477"/>
    </row>
    <row r="236" spans="1:14" ht="30.75" x14ac:dyDescent="0.7">
      <c r="A236" s="490"/>
      <c r="B236" s="357"/>
      <c r="C236" s="491" t="s">
        <v>402</v>
      </c>
      <c r="D236" s="492" t="s">
        <v>901</v>
      </c>
      <c r="E236" s="355"/>
      <c r="F236" s="356"/>
      <c r="G236" s="493">
        <v>44650</v>
      </c>
      <c r="H236" s="365"/>
      <c r="I236" s="324"/>
      <c r="J236" s="482"/>
      <c r="K236" s="481"/>
      <c r="L236" s="477"/>
      <c r="M236" s="491"/>
      <c r="N236" s="477"/>
    </row>
    <row r="237" spans="1:14" s="233" customFormat="1" ht="30.75" x14ac:dyDescent="0.7">
      <c r="A237" s="481"/>
      <c r="B237" s="357"/>
      <c r="C237" s="357"/>
      <c r="D237" s="357"/>
      <c r="E237" s="357"/>
      <c r="F237" s="494"/>
      <c r="G237" s="324"/>
      <c r="H237" s="324"/>
      <c r="I237" s="324"/>
      <c r="J237" s="482"/>
      <c r="K237" s="481"/>
      <c r="L237" s="481"/>
      <c r="M237" s="481"/>
      <c r="N237" s="481"/>
    </row>
    <row r="238" spans="1:14" s="233" customFormat="1" ht="30.75" x14ac:dyDescent="0.55000000000000004">
      <c r="A238" s="284"/>
      <c r="B238" s="277"/>
      <c r="C238" s="166"/>
      <c r="D238" s="495"/>
      <c r="E238" s="497">
        <f>SUM(E1:E237)</f>
        <v>4469276.0663999999</v>
      </c>
      <c r="F238" s="280"/>
      <c r="G238" s="495"/>
      <c r="H238" s="496"/>
      <c r="I238" s="495"/>
      <c r="J238" s="167"/>
      <c r="K238" s="278"/>
      <c r="M238" s="166"/>
    </row>
    <row r="239" spans="1:14" s="233" customFormat="1" x14ac:dyDescent="0.55000000000000004">
      <c r="A239" s="284"/>
      <c r="B239" s="277"/>
      <c r="C239" s="167"/>
      <c r="D239" s="285"/>
      <c r="E239" s="167"/>
      <c r="F239" s="167"/>
      <c r="G239" s="285"/>
      <c r="H239" s="167"/>
      <c r="I239" s="285"/>
      <c r="J239" s="167"/>
      <c r="K239" s="279"/>
      <c r="M239" s="167"/>
    </row>
    <row r="240" spans="1:14" s="233" customFormat="1" x14ac:dyDescent="0.55000000000000004">
      <c r="E240" s="489"/>
    </row>
    <row r="241" spans="5:5" s="233" customFormat="1" x14ac:dyDescent="0.55000000000000004">
      <c r="E241" s="489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7"/>
  <sheetViews>
    <sheetView workbookViewId="0">
      <selection activeCell="C12" sqref="C12"/>
    </sheetView>
  </sheetViews>
  <sheetFormatPr defaultRowHeight="14.25" x14ac:dyDescent="0.2"/>
  <cols>
    <col min="1" max="1" width="43.375" customWidth="1"/>
    <col min="2" max="2" width="27.75" customWidth="1"/>
    <col min="3" max="3" width="39.125" customWidth="1"/>
  </cols>
  <sheetData>
    <row r="1" spans="1:3" ht="123.75" customHeight="1" x14ac:dyDescent="0.2">
      <c r="A1" s="769" t="s">
        <v>23</v>
      </c>
      <c r="B1" s="770"/>
      <c r="C1" s="770"/>
    </row>
    <row r="2" spans="1:3" ht="61.5" x14ac:dyDescent="0.2">
      <c r="A2" s="22" t="s">
        <v>17</v>
      </c>
      <c r="B2" s="22" t="s">
        <v>18</v>
      </c>
      <c r="C2" s="23" t="s">
        <v>19</v>
      </c>
    </row>
    <row r="3" spans="1:3" ht="30.75" x14ac:dyDescent="0.7">
      <c r="A3" s="20" t="s">
        <v>20</v>
      </c>
      <c r="B3" s="20">
        <v>60</v>
      </c>
      <c r="C3" s="21">
        <v>2407263.9580000006</v>
      </c>
    </row>
    <row r="4" spans="1:3" ht="30.75" x14ac:dyDescent="0.7">
      <c r="A4" s="20" t="s">
        <v>21</v>
      </c>
      <c r="B4" s="20">
        <v>149</v>
      </c>
      <c r="C4" s="21">
        <v>5938461.7400000012</v>
      </c>
    </row>
    <row r="5" spans="1:3" ht="30.75" x14ac:dyDescent="0.7">
      <c r="A5" s="20" t="s">
        <v>22</v>
      </c>
      <c r="B5" s="20">
        <v>99</v>
      </c>
      <c r="C5" s="21">
        <v>2981337.5653000004</v>
      </c>
    </row>
    <row r="6" spans="1:3" ht="30.75" x14ac:dyDescent="0.7">
      <c r="A6" s="25" t="s">
        <v>24</v>
      </c>
      <c r="B6" s="24">
        <v>308</v>
      </c>
      <c r="C6" s="26">
        <v>11327063.27</v>
      </c>
    </row>
    <row r="7" spans="1:3" ht="30.75" x14ac:dyDescent="0.7">
      <c r="A7" s="25" t="s">
        <v>25</v>
      </c>
      <c r="B7" s="771" t="s">
        <v>26</v>
      </c>
      <c r="C7" s="771"/>
    </row>
  </sheetData>
  <mergeCells count="2">
    <mergeCell ref="A1:C1"/>
    <mergeCell ref="B7:C7"/>
  </mergeCells>
  <pageMargins left="0.7" right="0.7" top="0.75" bottom="0.75" header="0.3" footer="0.3"/>
  <pageSetup paperSize="9" scale="7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16</vt:i4>
      </vt:variant>
      <vt:variant>
        <vt:lpstr>ช่วงที่มีชื่อ</vt:lpstr>
      </vt:variant>
      <vt:variant>
        <vt:i4>19</vt:i4>
      </vt:variant>
    </vt:vector>
  </HeadingPairs>
  <TitlesOfParts>
    <vt:vector size="35" baseType="lpstr">
      <vt:lpstr>ไตรมาส 2 แยก  (5)</vt:lpstr>
      <vt:lpstr>  แยก ไตรมาส 2 (5)</vt:lpstr>
      <vt:lpstr>ไตรมาส 2 (4)</vt:lpstr>
      <vt:lpstr>กุมภา (4)</vt:lpstr>
      <vt:lpstr>ไตรมาส 2  มกราคม  กุมภา (3)</vt:lpstr>
      <vt:lpstr>มกราคม 2565</vt:lpstr>
      <vt:lpstr>ก.พ</vt:lpstr>
      <vt:lpstr>มีนาคม 65</vt:lpstr>
      <vt:lpstr>เอกสารแนบท้าย</vt:lpstr>
      <vt:lpstr>Sheet1</vt:lpstr>
      <vt:lpstr>Sheet2</vt:lpstr>
      <vt:lpstr>มกราคม 2565 (2)</vt:lpstr>
      <vt:lpstr>  แยก ก.พ (2)</vt:lpstr>
      <vt:lpstr>แยก มกรา</vt:lpstr>
      <vt:lpstr>มีนาคม 65 (2)</vt:lpstr>
      <vt:lpstr>Sheet6</vt:lpstr>
      <vt:lpstr>'  แยก ก.พ (2)'!Print_Area</vt:lpstr>
      <vt:lpstr>'  แยก ไตรมาส 2 (5)'!Print_Area</vt:lpstr>
      <vt:lpstr>Sheet2!Print_Area</vt:lpstr>
      <vt:lpstr>ก.พ!Print_Area</vt:lpstr>
      <vt:lpstr>'กุมภา (4)'!Print_Area</vt:lpstr>
      <vt:lpstr>'ไตรมาส 2  มกราคม  กุมภา (3)'!Print_Area</vt:lpstr>
      <vt:lpstr>'ไตรมาส 2 (4)'!Print_Area</vt:lpstr>
      <vt:lpstr>'ไตรมาส 2 แยก  (5)'!Print_Area</vt:lpstr>
      <vt:lpstr>'มกราคม 2565'!Print_Area</vt:lpstr>
      <vt:lpstr>'มกราคม 2565 (2)'!Print_Area</vt:lpstr>
      <vt:lpstr>'  แยก ก.พ (2)'!Print_Titles</vt:lpstr>
      <vt:lpstr>'  แยก ไตรมาส 2 (5)'!Print_Titles</vt:lpstr>
      <vt:lpstr>ก.พ!Print_Titles</vt:lpstr>
      <vt:lpstr>'กุมภา (4)'!Print_Titles</vt:lpstr>
      <vt:lpstr>'ไตรมาส 2  มกราคม  กุมภา (3)'!Print_Titles</vt:lpstr>
      <vt:lpstr>'ไตรมาส 2 (4)'!Print_Titles</vt:lpstr>
      <vt:lpstr>'ไตรมาส 2 แยก  (5)'!Print_Titles</vt:lpstr>
      <vt:lpstr>'มกราคม 2565'!Print_Titles</vt:lpstr>
      <vt:lpstr>'มกราคม 2565 (2)'!Print_Titles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อุษา จันทนชัย</dc:creator>
  <cp:lastModifiedBy>Sorapong Wongsiri</cp:lastModifiedBy>
  <cp:lastPrinted>2022-04-28T09:09:02Z</cp:lastPrinted>
  <dcterms:created xsi:type="dcterms:W3CDTF">2020-03-30T01:17:17Z</dcterms:created>
  <dcterms:modified xsi:type="dcterms:W3CDTF">2022-04-29T02:03:56Z</dcterms:modified>
</cp:coreProperties>
</file>